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" sheetId="1" r:id="rId5"/>
    <sheet state="visible" name="Not Optimal" sheetId="2" r:id="rId6"/>
    <sheet state="visible" name="Evaluasi Kabupaten" sheetId="3" r:id="rId7"/>
    <sheet state="visible" name="Evaluasi ISP" sheetId="4" r:id="rId8"/>
    <sheet state="visible" name="Summary" sheetId="5" r:id="rId9"/>
    <sheet state="visible" name="data_olah" sheetId="6" r:id="rId10"/>
    <sheet state="visible" name="data_dashboard" sheetId="7" r:id="rId11"/>
  </sheets>
  <definedNames>
    <definedName name="Slicer_NAMA_KABUPATEN">#REF!</definedName>
    <definedName name="Slicer_NAMA_KECAMATAN">#REF!</definedName>
    <definedName name="Slicer_ISP2">#REF!</definedName>
    <definedName hidden="1" localSheetId="0" name="_xlnm._FilterDatabase">'Data Master'!$A$2:$Z$844</definedName>
    <definedName hidden="1" localSheetId="1" name="_xlnm._FilterDatabase">'Not Optimal'!$A$2:$Y$81</definedName>
    <definedName hidden="1" localSheetId="5" name="_xlnm._FilterDatabase">data_olah!$A$4:$W$846</definedName>
  </definedNames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0">
      <text>
        <t xml:space="preserve">Perlu dicek titik koordinatnya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2">
      <text>
        <t xml:space="preserve">Perlu dicek titik koordinatnya</t>
      </text>
    </comment>
    <comment authorId="0" ref="T6">
      <text>
        <t xml:space="preserve">Tidak ada paket
</t>
      </text>
    </comment>
  </commentList>
</comments>
</file>

<file path=xl/sharedStrings.xml><?xml version="1.0" encoding="utf-8"?>
<sst xmlns="http://schemas.openxmlformats.org/spreadsheetml/2006/main" count="34670" uniqueCount="3603">
  <si>
    <t>NO</t>
  </si>
  <si>
    <t>NAMA KABUPATEN</t>
  </si>
  <si>
    <t>NAMA KECAMATAN</t>
  </si>
  <si>
    <t>NAMA DESA</t>
  </si>
  <si>
    <t>TITIK PEMASANGAN</t>
  </si>
  <si>
    <t>KOORDINAT LINTANG</t>
  </si>
  <si>
    <t>KOORDINAT BUJUR</t>
  </si>
  <si>
    <t>ISP</t>
  </si>
  <si>
    <t>PRODUK</t>
  </si>
  <si>
    <t>Bandwitdh / Kuota</t>
  </si>
  <si>
    <t>STATUS</t>
  </si>
  <si>
    <t>JANUARI</t>
  </si>
  <si>
    <t>FEBRUARI</t>
  </si>
  <si>
    <t>MARET</t>
  </si>
  <si>
    <t>APRIL</t>
  </si>
  <si>
    <t>MEI</t>
  </si>
  <si>
    <t>JUNI</t>
  </si>
  <si>
    <t>HASIL EVALUASI</t>
  </si>
  <si>
    <t>NAMA PIC</t>
  </si>
  <si>
    <t>JULI</t>
  </si>
  <si>
    <t>AGUSTUS</t>
  </si>
  <si>
    <t>KONTAK PC</t>
  </si>
  <si>
    <t>SEPTEMBER</t>
  </si>
  <si>
    <t>TINDAK LANJUT</t>
  </si>
  <si>
    <t>KENDALA</t>
  </si>
  <si>
    <t>LISTRIK</t>
  </si>
  <si>
    <t>JUMLAH PENDUDUK (JIWA)</t>
  </si>
  <si>
    <t>SMA/SMK</t>
  </si>
  <si>
    <t>BIAYA BULANAN</t>
  </si>
  <si>
    <t xml:space="preserve">LINK </t>
  </si>
  <si>
    <t>BERAU</t>
  </si>
  <si>
    <t>BATU PUTIH</t>
  </si>
  <si>
    <t>SUMBER AGUNG</t>
  </si>
  <si>
    <t>KANTOR DESA</t>
  </si>
  <si>
    <t>TEMBUDAN</t>
  </si>
  <si>
    <t>1.4114940697991807</t>
  </si>
  <si>
    <t>1.4578195365757132</t>
  </si>
  <si>
    <t>118.35868228189355</t>
  </si>
  <si>
    <t>118.31199995866533</t>
  </si>
  <si>
    <t>TELKOM</t>
  </si>
  <si>
    <t>TELKOMSEL</t>
  </si>
  <si>
    <t>WMS</t>
  </si>
  <si>
    <t>ORBIT</t>
  </si>
  <si>
    <t>Bandwidth 50Mbps</t>
  </si>
  <si>
    <t>TERPASANG</t>
  </si>
  <si>
    <t>TIDAK AKTIF</t>
  </si>
  <si>
    <t>Masdi, S.Pd</t>
  </si>
  <si>
    <t>0821 5493 1067</t>
  </si>
  <si>
    <t>PLN</t>
  </si>
  <si>
    <t>SMAN 10 BERAU</t>
  </si>
  <si>
    <t>https://sumberagung.digitaldesa.id/</t>
  </si>
  <si>
    <t>https://tembudan.digitaldesa.id/</t>
  </si>
  <si>
    <t>KAYU INDAH</t>
  </si>
  <si>
    <t>KELAY</t>
  </si>
  <si>
    <t>MUARA LESAN</t>
  </si>
  <si>
    <t>1.4322942440867155</t>
  </si>
  <si>
    <t>1.708500</t>
  </si>
  <si>
    <t>117.172200</t>
  </si>
  <si>
    <t>118.31393952860488</t>
  </si>
  <si>
    <t>BESTCAMP</t>
  </si>
  <si>
    <t>STARLINK</t>
  </si>
  <si>
    <t>Kuota 400Gb</t>
  </si>
  <si>
    <t>&lt;= 50GB</t>
  </si>
  <si>
    <t>&lt;= 150GB</t>
  </si>
  <si>
    <t>&lt;= 500GB</t>
  </si>
  <si>
    <t>0GB</t>
  </si>
  <si>
    <t>https://kayuindah.id/</t>
  </si>
  <si>
    <t xml:space="preserve">Non PLN : Genset Desa/kampung,PLTS SHS </t>
  </si>
  <si>
    <t>SMKN 4 BERAU</t>
  </si>
  <si>
    <t>https://www.muaralesan-berau.desa.id/</t>
  </si>
  <si>
    <t>1.3724255224541961</t>
  </si>
  <si>
    <t>118.43450953203936</t>
  </si>
  <si>
    <t>MARATUA</t>
  </si>
  <si>
    <t>PAYUNG-PAYUNG</t>
  </si>
  <si>
    <t>2.1957777536222016</t>
  </si>
  <si>
    <t>118.5974885708768</t>
  </si>
  <si>
    <t>https://kampungbatuputih.com/</t>
  </si>
  <si>
    <t>Rico</t>
  </si>
  <si>
    <t>0813 4161 1564</t>
  </si>
  <si>
    <t>SMAN 9 BERAU</t>
  </si>
  <si>
    <t>TELUK HARAPAN</t>
  </si>
  <si>
    <t>2.2482914307667574</t>
  </si>
  <si>
    <t>118.56399702121716</t>
  </si>
  <si>
    <t>LOBANG KELATAK</t>
  </si>
  <si>
    <t>COUNTA of HASIL EVALUASI</t>
  </si>
  <si>
    <t>1.3696535243221635</t>
  </si>
  <si>
    <t>118.43360512047137</t>
  </si>
  <si>
    <t>TELKOMSAT</t>
  </si>
  <si>
    <t>Kuota FUP 2000GB</t>
  </si>
  <si>
    <t>Abnir Dani Lupi</t>
  </si>
  <si>
    <t>0852 1779 2577</t>
  </si>
  <si>
    <t>&lt;= 100GB</t>
  </si>
  <si>
    <t>https://telukharapan.id/</t>
  </si>
  <si>
    <t>COMTELINDO Total</t>
  </si>
  <si>
    <t>ICON+</t>
  </si>
  <si>
    <t>PSN</t>
  </si>
  <si>
    <t>SEGAH</t>
  </si>
  <si>
    <t>PUNAN SEGAH</t>
  </si>
  <si>
    <t>2.3764425889855696</t>
  </si>
  <si>
    <t>116.65596483779778</t>
  </si>
  <si>
    <t>AMPEN MEDANG</t>
  </si>
  <si>
    <t>Grand Total</t>
  </si>
  <si>
    <t>COMTELINDO</t>
  </si>
  <si>
    <t>1.336828851288219</t>
  </si>
  <si>
    <t>118.47551684091498</t>
  </si>
  <si>
    <t>Broadband + I-WIN</t>
  </si>
  <si>
    <t>VSAT</t>
  </si>
  <si>
    <t>INDIHOME</t>
  </si>
  <si>
    <t>BELUM TERPASANG</t>
  </si>
  <si>
    <t>SMK NEGERI 5 BERAU</t>
  </si>
  <si>
    <t>KURANG OPTIMAL</t>
  </si>
  <si>
    <t>OPTIMAL</t>
  </si>
  <si>
    <t>PANDAN SARI</t>
  </si>
  <si>
    <t>2.0774877630806916</t>
  </si>
  <si>
    <t>117.234147339748</t>
  </si>
  <si>
    <t>SANGAT OPTIMAL</t>
  </si>
  <si>
    <t>BALIKUKUP</t>
  </si>
  <si>
    <t>1.417831510111881</t>
  </si>
  <si>
    <t>118.48055756225688</t>
  </si>
  <si>
    <t>Bandwidth 30Mbps</t>
  </si>
  <si>
    <t>TIDAK OPTIMAL</t>
  </si>
  <si>
    <t>Ujang Ungau</t>
  </si>
  <si>
    <t>0852 4701 2249</t>
  </si>
  <si>
    <t>&gt;1000GB</t>
  </si>
  <si>
    <t>https://desa-pandansari.id/</t>
  </si>
  <si>
    <t>&lt;= 200GB</t>
  </si>
  <si>
    <t>&lt;=1000GB</t>
  </si>
  <si>
    <t xml:space="preserve">Non PLN : PLTS TERPUSAT KESDM 2016/2017 </t>
  </si>
  <si>
    <t>TABALAR</t>
  </si>
  <si>
    <t>TABALAR MUARA</t>
  </si>
  <si>
    <t>1.7551738488066142</t>
  </si>
  <si>
    <t>117.97345249976799</t>
  </si>
  <si>
    <t>Frisnar Paysal</t>
  </si>
  <si>
    <t>0852 4677 9059</t>
  </si>
  <si>
    <t>SMK NEGERI 7 BERAU</t>
  </si>
  <si>
    <t>HARAPAN MAJU</t>
  </si>
  <si>
    <t>1.7162356801101053</t>
  </si>
  <si>
    <t>117.96059472866186</t>
  </si>
  <si>
    <t>Hamzah</t>
  </si>
  <si>
    <t>0822 5392 9779</t>
  </si>
  <si>
    <t>TALISAYAN</t>
  </si>
  <si>
    <t>SUKA MURYA</t>
  </si>
  <si>
    <t>1.5682111757449444</t>
  </si>
  <si>
    <t>118.16108497319644</t>
  </si>
  <si>
    <t>BIATAN</t>
  </si>
  <si>
    <t>BIATAN ULU</t>
  </si>
  <si>
    <t>1.335551728209252</t>
  </si>
  <si>
    <t>117.91302325587445</t>
  </si>
  <si>
    <t>Poldi, A.Ma.Pd.S.D.</t>
  </si>
  <si>
    <t>0821 5455 9188</t>
  </si>
  <si>
    <t>SMK NEGERI 8, SMAN 3, SMAN 11 &amp; SMAN 13 BERAU</t>
  </si>
  <si>
    <t>KUTAI BARAT</t>
  </si>
  <si>
    <t>BENTIAN BESAR</t>
  </si>
  <si>
    <t>JELMU SIBAK</t>
  </si>
  <si>
    <t>-0.8786543998607228</t>
  </si>
  <si>
    <t>115.7456375291888</t>
  </si>
  <si>
    <t>Sakastian</t>
  </si>
  <si>
    <t>0823 5750 2325</t>
  </si>
  <si>
    <t>SMAN 14 BERAU</t>
  </si>
  <si>
    <t>SMAN 1 BENTIAN BESAR</t>
  </si>
  <si>
    <t>BIATAN ILIR</t>
  </si>
  <si>
    <t>BONGAN</t>
  </si>
  <si>
    <t>1.6642044191360845</t>
  </si>
  <si>
    <t>MUARA SIRAM</t>
  </si>
  <si>
    <t>118.05895755623887</t>
  </si>
  <si>
    <t>-0.7477491579546033</t>
  </si>
  <si>
    <t>116.17935450017545</t>
  </si>
  <si>
    <t>TIDAK TERDETEKSI</t>
  </si>
  <si>
    <t>Ardian</t>
  </si>
  <si>
    <t>0815 4515 7476</t>
  </si>
  <si>
    <t>SMKN 1 &amp; SMAN 1 BONGAN</t>
  </si>
  <si>
    <t>MOOK MANAAR BULATN</t>
  </si>
  <si>
    <t>MERAYAQ</t>
  </si>
  <si>
    <t>-0.13742964991336454</t>
  </si>
  <si>
    <t>115.8160478903606</t>
  </si>
  <si>
    <t>https://biatanilir.berdesa.id/</t>
  </si>
  <si>
    <t>&lt;= 10GB</t>
  </si>
  <si>
    <t>SMKN 1 &amp; SMAN 1 MOOK MANAAR BULATN</t>
  </si>
  <si>
    <t>KARANGAN</t>
  </si>
  <si>
    <t>LINGGANG MARIMUN</t>
  </si>
  <si>
    <t>1.664768</t>
  </si>
  <si>
    <t>118.055052</t>
  </si>
  <si>
    <t>-0.07297415753918389</t>
  </si>
  <si>
    <t>115.773775213154</t>
  </si>
  <si>
    <t>Kuota FUP 100GB</t>
  </si>
  <si>
    <t>GADUR</t>
  </si>
  <si>
    <t>-0.27041735941823736</t>
  </si>
  <si>
    <t>https://desakarangan.id/</t>
  </si>
  <si>
    <t>115.90284173841835</t>
  </si>
  <si>
    <r>
      <rPr>
        <rFont val="Calibri"/>
        <color rgb="FF1155CC"/>
        <sz val="9.0"/>
        <u/>
      </rPr>
      <t>https://gadur.nusadesa.id/</t>
    </r>
    <r>
      <rPr>
        <rFont val="Calibri"/>
        <color rgb="FF000000"/>
        <sz val="9.0"/>
      </rPr>
      <t>/</t>
    </r>
  </si>
  <si>
    <t>BIATAN LEMPAKE</t>
  </si>
  <si>
    <t>1.6636596092541116</t>
  </si>
  <si>
    <t>118.02909364298678</t>
  </si>
  <si>
    <t>MUARA KALAQ</t>
  </si>
  <si>
    <t>-0.1034398256484514</t>
  </si>
  <si>
    <t>115.77321482065024</t>
  </si>
  <si>
    <t>https://biatan-lempake.geodesa.id/</t>
  </si>
  <si>
    <t>https://kampungmuarakalaq.id/</t>
  </si>
  <si>
    <t>MANUNGGAL JAYA</t>
  </si>
  <si>
    <t>1.68341854814553</t>
  </si>
  <si>
    <t>MUARA LAWA</t>
  </si>
  <si>
    <t>118.0118597</t>
  </si>
  <si>
    <t>MUARA BEGAI</t>
  </si>
  <si>
    <t>-0.5837256067032629</t>
  </si>
  <si>
    <t>115.71010773336087</t>
  </si>
  <si>
    <t>Antonius. P</t>
  </si>
  <si>
    <t>0813 5020 1670</t>
  </si>
  <si>
    <t>SMAN 1 MUARA LAWA</t>
  </si>
  <si>
    <t>BIATAN BAPINANG</t>
  </si>
  <si>
    <t>1.714376961620032</t>
  </si>
  <si>
    <t>DINGIN</t>
  </si>
  <si>
    <t>117.98620198580738</t>
  </si>
  <si>
    <t>-0.47642520711286424</t>
  </si>
  <si>
    <t>115.79760301834777</t>
  </si>
  <si>
    <t>BIATAN BARU</t>
  </si>
  <si>
    <t>1.5776146865362355</t>
  </si>
  <si>
    <t>117.98254060131111</t>
  </si>
  <si>
    <t>PENYINGGAHAN</t>
  </si>
  <si>
    <t>PENYINGGAHAN ULU</t>
  </si>
  <si>
    <t>-0.3807539285053537</t>
  </si>
  <si>
    <t>116.22152399970584</t>
  </si>
  <si>
    <t>Kusnadi</t>
  </si>
  <si>
    <t>0821 5421 6271</t>
  </si>
  <si>
    <t>SMAN 1 PENYINGGAHAN</t>
  </si>
  <si>
    <t>KUTAI KARTANEGARA</t>
  </si>
  <si>
    <t>ANGGANA</t>
  </si>
  <si>
    <t>SUNGAI MERIAM</t>
  </si>
  <si>
    <t>-0.571</t>
  </si>
  <si>
    <t>BUKIT MAKMUR JAYA</t>
  </si>
  <si>
    <t>PUSTU</t>
  </si>
  <si>
    <t>1.6436982211065871</t>
  </si>
  <si>
    <t>117.9270624998015</t>
  </si>
  <si>
    <t>117.265</t>
  </si>
  <si>
    <t>SMKN 1 &amp; SMAN 1 ANGGANA</t>
  </si>
  <si>
    <r>
      <rPr>
        <rFont val="Calibri"/>
        <color rgb="FF000000"/>
        <sz val="9.0"/>
      </rPr>
      <t xml:space="preserve"> </t>
    </r>
    <r>
      <rPr>
        <rFont val="Calibri"/>
        <color rgb="FF1155CC"/>
        <sz val="9.0"/>
        <u/>
      </rPr>
      <t>Sungai Meriam</t>
    </r>
  </si>
  <si>
    <t>BIDUK-BIDUK</t>
  </si>
  <si>
    <t>1.3102393782348722</t>
  </si>
  <si>
    <t>118.62564678631931</t>
  </si>
  <si>
    <t>KEMBANG JANGGUT</t>
  </si>
  <si>
    <t>SMAN 8 BERAU</t>
  </si>
  <si>
    <t>LONG BELEH MODANG</t>
  </si>
  <si>
    <t>0.3322653059261473</t>
  </si>
  <si>
    <t>116.16006289423218</t>
  </si>
  <si>
    <t>https://kampungbiduk.id/</t>
  </si>
  <si>
    <t>Amsar Bin Harun Sihotang</t>
  </si>
  <si>
    <t>0852 3322 6200</t>
  </si>
  <si>
    <t>SMKN 1 &amp; SMAN 1 KEMBANG JANGGUT</t>
  </si>
  <si>
    <t>MUAI</t>
  </si>
  <si>
    <t>PANTAI HARAPAN</t>
  </si>
  <si>
    <t>0.29312408765161524</t>
  </si>
  <si>
    <t>116.1937070658113</t>
  </si>
  <si>
    <t>1.2859061874501128</t>
  </si>
  <si>
    <t>118.65429730385846</t>
  </si>
  <si>
    <t>Ali Husni</t>
  </si>
  <si>
    <t>0812 5749 7446</t>
  </si>
  <si>
    <t>LOA KULU</t>
  </si>
  <si>
    <t>JEMBAYAN</t>
  </si>
  <si>
    <t>-0.552</t>
  </si>
  <si>
    <t>117.020</t>
  </si>
  <si>
    <t>https://majupantaiharapan.com/</t>
  </si>
  <si>
    <t>SMAN 1, SMAN 2 &amp; SMKN 3 LOA KULU</t>
  </si>
  <si>
    <t>JONGKANG</t>
  </si>
  <si>
    <t>-0.462</t>
  </si>
  <si>
    <t>117.021</t>
  </si>
  <si>
    <t>TANJUNG PREPAT</t>
  </si>
  <si>
    <t>1.3110253879927252</t>
  </si>
  <si>
    <t>118.62600528299706</t>
  </si>
  <si>
    <t>MUARA BADAK</t>
  </si>
  <si>
    <t>TANJUNG LIMAU</t>
  </si>
  <si>
    <t>-0.301</t>
  </si>
  <si>
    <t>117.442</t>
  </si>
  <si>
    <t>TELUK SUMBANG</t>
  </si>
  <si>
    <t>1.047659997887953</t>
  </si>
  <si>
    <t>118.82834512867876</t>
  </si>
  <si>
    <t>PERANGKAT DIMATIKAN KARENA KETIKA DIHIDUPKAN MENGGANGGU PERANGKAT LAIN</t>
  </si>
  <si>
    <t>SMKN 1, SMAN 1 &amp; SMAN 2 MUARA BADAK</t>
  </si>
  <si>
    <t>https://tanjunglimau.digitaldesa.id/</t>
  </si>
  <si>
    <t xml:space="preserve">Non PLN : WILUS PLTS TERPUSAT </t>
  </si>
  <si>
    <t>https://teluksumbang.digitaldesa.id/</t>
  </si>
  <si>
    <t>MUARA MUNTAI</t>
  </si>
  <si>
    <t>MUARA MUNTAI ULU</t>
  </si>
  <si>
    <t>-0.3471875947849973</t>
  </si>
  <si>
    <t>116.39024322710372</t>
  </si>
  <si>
    <t>TELUK SULAIMAN</t>
  </si>
  <si>
    <t>1.1749437584216023</t>
  </si>
  <si>
    <t>118.76764368946284</t>
  </si>
  <si>
    <t>Husain</t>
  </si>
  <si>
    <t>0821 5750 5433</t>
  </si>
  <si>
    <t>SMKN 1, SMAN 1, SMAN 2 &amp; SMAN 3 MUARA MUNTAI</t>
  </si>
  <si>
    <t>TANJUNG BATUQ HARAPAN</t>
  </si>
  <si>
    <t>-0.336541519353223</t>
  </si>
  <si>
    <t>116.32289382228961</t>
  </si>
  <si>
    <t>GIRING-GIRING</t>
  </si>
  <si>
    <t>1.2077694200696352</t>
  </si>
  <si>
    <t>118.7571945097419</t>
  </si>
  <si>
    <t>PULAU HARAPAN</t>
  </si>
  <si>
    <t>-0.3551457128900903</t>
  </si>
  <si>
    <t>116.38498693137723</t>
  </si>
  <si>
    <t>https://giring-giring.id/</t>
  </si>
  <si>
    <t>Mawardi</t>
  </si>
  <si>
    <t>0852 5032 1199</t>
  </si>
  <si>
    <t>MUARA WIS</t>
  </si>
  <si>
    <t>-0.286</t>
  </si>
  <si>
    <t>116.528</t>
  </si>
  <si>
    <t>GUNUNG TABUR</t>
  </si>
  <si>
    <t>TASUK</t>
  </si>
  <si>
    <t>2.1750066017231764</t>
  </si>
  <si>
    <t>SMAN 1 MUARA WIS</t>
  </si>
  <si>
    <t>117.4165095990138</t>
  </si>
  <si>
    <t>SEBULU</t>
  </si>
  <si>
    <t>TANJUNG HARAPAN</t>
  </si>
  <si>
    <t>-0.3194059187465963</t>
  </si>
  <si>
    <t>116.87034123610015</t>
  </si>
  <si>
    <t>SMKN 1, SMKN 2, SMKN 3, SMAN 1 &amp; SMAN 2 SEBULU</t>
  </si>
  <si>
    <t xml:space="preserve">SMKN 6 &amp; SMAN 5 BERAU
</t>
  </si>
  <si>
    <t>SEBULU MODEREN</t>
  </si>
  <si>
    <t>-0.288</t>
  </si>
  <si>
    <t>116.984</t>
  </si>
  <si>
    <t>BIRANG</t>
  </si>
  <si>
    <t>2.203806</t>
  </si>
  <si>
    <t>117.468896</t>
  </si>
  <si>
    <t>TABANG</t>
  </si>
  <si>
    <t>UMAQ TUKUNG</t>
  </si>
  <si>
    <t>0.5884369392419319</t>
  </si>
  <si>
    <t>116.03127132036185</t>
  </si>
  <si>
    <t>MALUANG</t>
  </si>
  <si>
    <t>2.181368287478703</t>
  </si>
  <si>
    <t>117.51845002865578</t>
  </si>
  <si>
    <t>SMAN 1 &amp; SMAN 2 TABANG</t>
  </si>
  <si>
    <t>UMAQ BEKUAY</t>
  </si>
  <si>
    <t>0.5696348583065532</t>
  </si>
  <si>
    <t>116.00948430759813</t>
  </si>
  <si>
    <t>Martianus</t>
  </si>
  <si>
    <t>0822 5338 4541</t>
  </si>
  <si>
    <t>SAMBURAKAT</t>
  </si>
  <si>
    <t>2.1752313283484317</t>
  </si>
  <si>
    <t>117.54850596824551</t>
  </si>
  <si>
    <t>https://umaq-bekuay.geodesa.id/</t>
  </si>
  <si>
    <t>SAMBAKUNGAN</t>
  </si>
  <si>
    <t>2.21464690198614</t>
  </si>
  <si>
    <t>TABANG LAMA</t>
  </si>
  <si>
    <t>117.59864440813938</t>
  </si>
  <si>
    <t>0.5631643813230952</t>
  </si>
  <si>
    <t>116.02666727853531</t>
  </si>
  <si>
    <t>Joko Suharjo</t>
  </si>
  <si>
    <t>081 2543 7586</t>
  </si>
  <si>
    <t>MERANCANG ULU</t>
  </si>
  <si>
    <t>2.2055231147736314</t>
  </si>
  <si>
    <t>117.66521933715202</t>
  </si>
  <si>
    <t>MUARA TIQ</t>
  </si>
  <si>
    <t>0.5851911952789394</t>
  </si>
  <si>
    <t>115.9805648262356</t>
  </si>
  <si>
    <t>Shielams</t>
  </si>
  <si>
    <t>0813 4707 5887</t>
  </si>
  <si>
    <t>MUARA KEBAQ</t>
  </si>
  <si>
    <t>0.9376235004476032</t>
  </si>
  <si>
    <t>115.59230678020565</t>
  </si>
  <si>
    <t>MERANCANG ILIR</t>
  </si>
  <si>
    <t>2.2077451652035602</t>
  </si>
  <si>
    <t>117.67821572730058</t>
  </si>
  <si>
    <t>&lt;= 1GB</t>
  </si>
  <si>
    <t>KUTAI TIMUR</t>
  </si>
  <si>
    <t>BATU AMPAR</t>
  </si>
  <si>
    <t>MUGI RAHAYU</t>
  </si>
  <si>
    <t>POSYANDU DESA</t>
  </si>
  <si>
    <t>0.7825214115921425</t>
  </si>
  <si>
    <t>116.9451714526383</t>
  </si>
  <si>
    <t>PULAU BESING</t>
  </si>
  <si>
    <t>2.196157985452608</t>
  </si>
  <si>
    <t>117.66001871418263</t>
  </si>
  <si>
    <t>SMAN 1 BATU AMPAR</t>
  </si>
  <si>
    <t>HIMBA LESTARI</t>
  </si>
  <si>
    <t>0.6520102549858896</t>
  </si>
  <si>
    <t>117.01510482339054</t>
  </si>
  <si>
    <t>MELATI JAYA</t>
  </si>
  <si>
    <t>2.310769889243056</t>
  </si>
  <si>
    <t>117.67866987853196</t>
  </si>
  <si>
    <t>TELAGA</t>
  </si>
  <si>
    <t>PUSKESMAS PEMBANTU</t>
  </si>
  <si>
    <t>0.655775</t>
  </si>
  <si>
    <t>116.829928</t>
  </si>
  <si>
    <t>BATU-BATU</t>
  </si>
  <si>
    <t>TUGU KAMPUNG BATU-BATU</t>
  </si>
  <si>
    <t>2.190497</t>
  </si>
  <si>
    <t>117.726881</t>
  </si>
  <si>
    <t>BENGALON</t>
  </si>
  <si>
    <t>TEPIAN LANGSAT</t>
  </si>
  <si>
    <t>0.77233</t>
  </si>
  <si>
    <t>117.45033</t>
  </si>
  <si>
    <t>SMKN 1, SMKN 2 &amp; SMAN 1 BENGALON</t>
  </si>
  <si>
    <t>MERABU</t>
  </si>
  <si>
    <t>1.5059370720888037</t>
  </si>
  <si>
    <t>117.27349770574065</t>
  </si>
  <si>
    <t>MUKTI LESTARI</t>
  </si>
  <si>
    <t>Gedung Posyandu</t>
  </si>
  <si>
    <t>1.22405</t>
  </si>
  <si>
    <t>117.44599</t>
  </si>
  <si>
    <t>Camelia Rineldis</t>
  </si>
  <si>
    <t>0813 5104 9414</t>
  </si>
  <si>
    <t>SMAN 1 &amp; SMKN 1 KARANGAN</t>
  </si>
  <si>
    <t>KONGBENG</t>
  </si>
  <si>
    <t>KOMBENG INDAH</t>
  </si>
  <si>
    <t>Balai Desa</t>
  </si>
  <si>
    <t>1.05440</t>
  </si>
  <si>
    <t>116.99701</t>
  </si>
  <si>
    <t>PANAAN</t>
  </si>
  <si>
    <t>1.5755555460826707</t>
  </si>
  <si>
    <t>117.30576330763839</t>
  </si>
  <si>
    <t>Kades</t>
  </si>
  <si>
    <t>0822 5150 9102</t>
  </si>
  <si>
    <t>SMKN 1 &amp; SMAN 1 KONGBENG</t>
  </si>
  <si>
    <t>LONG MESANGAT</t>
  </si>
  <si>
    <t>SEGOY MAKMUR</t>
  </si>
  <si>
    <t xml:space="preserve">GEDUNG SERBA GUNA </t>
  </si>
  <si>
    <t>0.63700</t>
  </si>
  <si>
    <t>116.69302</t>
  </si>
  <si>
    <t>https://panaan-berau.desa.id/informasi_publik</t>
  </si>
  <si>
    <t>Syakir</t>
  </si>
  <si>
    <t>0813 4701 2306</t>
  </si>
  <si>
    <t>SMAN 1 LONG MESANGAT</t>
  </si>
  <si>
    <t>MUARA ANCALONG</t>
  </si>
  <si>
    <t>SENYIUR</t>
  </si>
  <si>
    <t>BALAI PENGOBATAN</t>
  </si>
  <si>
    <t>0.31120177080363265</t>
  </si>
  <si>
    <t>116.6230567860258</t>
  </si>
  <si>
    <t>Astri</t>
  </si>
  <si>
    <t>0821 5894 0275</t>
  </si>
  <si>
    <t>SMAN 1 &amp; SMAN 2 MUARA ANCALONG</t>
  </si>
  <si>
    <t>MERAPUN</t>
  </si>
  <si>
    <t>1.4572588294024136</t>
  </si>
  <si>
    <t>GEMAR BARU</t>
  </si>
  <si>
    <t>117.12644980952493</t>
  </si>
  <si>
    <t>0.642913</t>
  </si>
  <si>
    <t>116.639152</t>
  </si>
  <si>
    <t>MUARA BENGKAL</t>
  </si>
  <si>
    <t>SENAMBAH</t>
  </si>
  <si>
    <t>Kantor Desa</t>
  </si>
  <si>
    <t>0.31350</t>
  </si>
  <si>
    <t>116.76934</t>
  </si>
  <si>
    <t>https://merapun-berau.desa.id/</t>
  </si>
  <si>
    <t>Sopian Agus</t>
  </si>
  <si>
    <t>0853 4691 9994</t>
  </si>
  <si>
    <t>SMKN 1 &amp; SMAN 1 MUARA BENGKAL</t>
  </si>
  <si>
    <t>MULUPAN</t>
  </si>
  <si>
    <t>KANTOR BPD DESA</t>
  </si>
  <si>
    <t>0.231584</t>
  </si>
  <si>
    <t>116.783180</t>
  </si>
  <si>
    <t>MUARA WAHAU</t>
  </si>
  <si>
    <t>NEHES LIAH BING</t>
  </si>
  <si>
    <t>Koperasi Desa</t>
  </si>
  <si>
    <t>1.050</t>
  </si>
  <si>
    <t>116.861</t>
  </si>
  <si>
    <t>SMKN 1, SMAN 1 &amp; SMAN 2 MUARA WAHAU</t>
  </si>
  <si>
    <t>Desa Nehes Liah Bing</t>
  </si>
  <si>
    <t>DIAQ LAY</t>
  </si>
  <si>
    <t>Bumdes</t>
  </si>
  <si>
    <t>MERASA</t>
  </si>
  <si>
    <t>1.06124</t>
  </si>
  <si>
    <t>116.78977</t>
  </si>
  <si>
    <t>1.8097161662037253</t>
  </si>
  <si>
    <t>117.2386936813596</t>
  </si>
  <si>
    <t>0813 4884 8685</t>
  </si>
  <si>
    <t>BENHES</t>
  </si>
  <si>
    <t>GEDUNG BPU</t>
  </si>
  <si>
    <t>1.07699</t>
  </si>
  <si>
    <t>116.76584</t>
  </si>
  <si>
    <t>https://merasa-berau.desa.id/</t>
  </si>
  <si>
    <t>Desa Benhes</t>
  </si>
  <si>
    <t>LESAN DAYAK</t>
  </si>
  <si>
    <t>1.6132229842246952</t>
  </si>
  <si>
    <t>117.1493566892495</t>
  </si>
  <si>
    <t>KARYA BHAKTI</t>
  </si>
  <si>
    <t>1.0566343181474505</t>
  </si>
  <si>
    <t>116.91267800980528</t>
  </si>
  <si>
    <t>https://lesandayak-berau.desa.id/</t>
  </si>
  <si>
    <t>Desa Karya Bhakti</t>
  </si>
  <si>
    <t>LONG BELIU</t>
  </si>
  <si>
    <t>SD 001 LONG BELIU</t>
  </si>
  <si>
    <t>1.715464</t>
  </si>
  <si>
    <t>117.061552</t>
  </si>
  <si>
    <t>SANDARAN</t>
  </si>
  <si>
    <t>PUSBAN DESA RT 01</t>
  </si>
  <si>
    <t>0.8805834064174461</t>
  </si>
  <si>
    <t>118.86650095320019</t>
  </si>
  <si>
    <t xml:space="preserve">Non PLN : PLTS TERPUSAT DESDM 2020 </t>
  </si>
  <si>
    <t>SMAN 1 &amp; SMAN 2 SANDARAN</t>
  </si>
  <si>
    <t>https://www.longbeliu-berau.desa.id/</t>
  </si>
  <si>
    <t>Desa Sandaran</t>
  </si>
  <si>
    <t>SUSUK DALAM</t>
  </si>
  <si>
    <t>0.916763</t>
  </si>
  <si>
    <t>118.215995</t>
  </si>
  <si>
    <t>LONG DUHUNG</t>
  </si>
  <si>
    <t>1.8540528929313205</t>
  </si>
  <si>
    <t>116.9542680208929</t>
  </si>
  <si>
    <t>PERANGKAT DISIMPAN OLEH BENDAHARA DESA DI DALAM RUANGAN DAN TERKUNCI</t>
  </si>
  <si>
    <t>Susuk-dalam</t>
  </si>
  <si>
    <t>SANGKULIRANG</t>
  </si>
  <si>
    <t>TANJUNG MANIS</t>
  </si>
  <si>
    <t>KANTOR KOPERASI RT 03</t>
  </si>
  <si>
    <t>0.90847</t>
  </si>
  <si>
    <t>118.06938</t>
  </si>
  <si>
    <t xml:space="preserve">Non PLN : PLTS TERPUSAT ESDM 2022 </t>
  </si>
  <si>
    <t>https://longduhung-berau.desa.id/</t>
  </si>
  <si>
    <t>SMKN 1, SMKN 2 &amp; SMAN 1 SANGKULIRANG</t>
  </si>
  <si>
    <t>Desa Tanjung Manis</t>
  </si>
  <si>
    <t>LONG LAMCIN</t>
  </si>
  <si>
    <t>1.8235248001715347</t>
  </si>
  <si>
    <t>116.57737965429632</t>
  </si>
  <si>
    <t>PELAWAN</t>
  </si>
  <si>
    <t>Areal Kantor Desa</t>
  </si>
  <si>
    <t>1.19753</t>
  </si>
  <si>
    <t>117.88057</t>
  </si>
  <si>
    <t xml:space="preserve">Non PLN : PLTS TERPUSAT ESDM 2021 </t>
  </si>
  <si>
    <t>https://longlamcin-berau.desa.id/</t>
  </si>
  <si>
    <t>Desa Pelawan</t>
  </si>
  <si>
    <t>LONG KELUH</t>
  </si>
  <si>
    <t>1.8380224022560088</t>
  </si>
  <si>
    <t>116.86963311457009</t>
  </si>
  <si>
    <t>MALOY</t>
  </si>
  <si>
    <t>0.91740</t>
  </si>
  <si>
    <t>117.98341</t>
  </si>
  <si>
    <t>Ajmalin</t>
  </si>
  <si>
    <t>0823 5065 6118</t>
  </si>
  <si>
    <t>https://www.longkeluh-berau.desa.id/</t>
  </si>
  <si>
    <t>Desa Maloy Kabupaten Kutai Timur</t>
  </si>
  <si>
    <t>LONG PELAY</t>
  </si>
  <si>
    <t>PERUPUK</t>
  </si>
  <si>
    <t>RUMAH SEKDES</t>
  </si>
  <si>
    <t>Kantor Koperasi Desa</t>
  </si>
  <si>
    <t>1.933708</t>
  </si>
  <si>
    <t>0.90012</t>
  </si>
  <si>
    <t>118.11824</t>
  </si>
  <si>
    <t>116.696689</t>
  </si>
  <si>
    <t>Desa Perupuk</t>
  </si>
  <si>
    <t>https://www.longpelay-berau.desa.id/</t>
  </si>
  <si>
    <t>TELEN</t>
  </si>
  <si>
    <t>JUK AYAQ</t>
  </si>
  <si>
    <t>Gedung Olahraga</t>
  </si>
  <si>
    <t>0.88163</t>
  </si>
  <si>
    <t>116.86563</t>
  </si>
  <si>
    <t>MAPULU</t>
  </si>
  <si>
    <t>1.6123031940272745</t>
  </si>
  <si>
    <t>117.33778683724711</t>
  </si>
  <si>
    <t>Marcelino Marly</t>
  </si>
  <si>
    <t>0852 5225 5914</t>
  </si>
  <si>
    <t>SMKN 1 TELEN</t>
  </si>
  <si>
    <t>Desa Juk Ayaq</t>
  </si>
  <si>
    <t xml:space="preserve">Non PLN : PLTS TERPUSAT ESDM 2014/2016 </t>
  </si>
  <si>
    <t>https://mapulu-berau.desa.id/</t>
  </si>
  <si>
    <t>LONG SEGAR</t>
  </si>
  <si>
    <t>KANTOR BPD</t>
  </si>
  <si>
    <t>0.79591</t>
  </si>
  <si>
    <t>116.82186</t>
  </si>
  <si>
    <t>MAHAKAM ULU</t>
  </si>
  <si>
    <t>PASER</t>
  </si>
  <si>
    <t>PENAJAM PASER UTARA</t>
  </si>
  <si>
    <t>Ingkong</t>
  </si>
  <si>
    <t>0812 5898 0911</t>
  </si>
  <si>
    <t>KERNYANYAN</t>
  </si>
  <si>
    <t>BALAI DESA</t>
  </si>
  <si>
    <t>0.79638</t>
  </si>
  <si>
    <t>LONG SULUI</t>
  </si>
  <si>
    <t>116.82386</t>
  </si>
  <si>
    <t>1.9792056058038743</t>
  </si>
  <si>
    <t>116.53299217088261</t>
  </si>
  <si>
    <t>M. Syamiun Ung</t>
  </si>
  <si>
    <t>0812 5345 3101</t>
  </si>
  <si>
    <t>LAHAM</t>
  </si>
  <si>
    <t>LONG GELAWANG</t>
  </si>
  <si>
    <t>0.17749121837203038</t>
  </si>
  <si>
    <t>115.29390628777142</t>
  </si>
  <si>
    <t>https://longsuluy-berau.desa.id/</t>
  </si>
  <si>
    <t>Desa Long Gelawang</t>
  </si>
  <si>
    <t>SIDO BANGEN</t>
  </si>
  <si>
    <t>1.6837199251098383</t>
  </si>
  <si>
    <t>117.07768268089117</t>
  </si>
  <si>
    <t>MUARA RATAH</t>
  </si>
  <si>
    <t>0.36429876091870445</t>
  </si>
  <si>
    <t>115.39808728147491</t>
  </si>
  <si>
    <t>https://sidobangen-berau.desa.id/</t>
  </si>
  <si>
    <t>LONG HUBUNG</t>
  </si>
  <si>
    <t>LUTAN</t>
  </si>
  <si>
    <t>0.2078276675358411</t>
  </si>
  <si>
    <t>115.4984592450898</t>
  </si>
  <si>
    <t>BOHE SILIAN</t>
  </si>
  <si>
    <t>RUMAH KAUR KEUANGAN</t>
  </si>
  <si>
    <t>2.184867</t>
  </si>
  <si>
    <t>118.629255</t>
  </si>
  <si>
    <t>SUKARNI JAYA, S.
Pd</t>
  </si>
  <si>
    <t>0823-5811-3610</t>
  </si>
  <si>
    <t>SMAN 1 LONG HUBUNG</t>
  </si>
  <si>
    <t>LONG PAHANGAI</t>
  </si>
  <si>
    <t>LONG PAHANGAI I</t>
  </si>
  <si>
    <t>0.8835247649712071</t>
  </si>
  <si>
    <t>114.70238845098675</t>
  </si>
  <si>
    <t>https://bohesilian.digitaldesa.id/</t>
  </si>
  <si>
    <t>LUHAU JALAQ</t>
  </si>
  <si>
    <t>0853-8623-8459</t>
  </si>
  <si>
    <t>SMAN 1 LONG PAHANGAI</t>
  </si>
  <si>
    <t>LONG TUYOQ</t>
  </si>
  <si>
    <t>0.8890667616177679</t>
  </si>
  <si>
    <t>114.69123447958803</t>
  </si>
  <si>
    <t>ALEXANDER AJANG. B</t>
  </si>
  <si>
    <t>0813-4390-2888</t>
  </si>
  <si>
    <t>BATU ENGAU</t>
  </si>
  <si>
    <t>KERANG</t>
  </si>
  <si>
    <t>-2.229</t>
  </si>
  <si>
    <t>116.076</t>
  </si>
  <si>
    <t>TELUK ALULU</t>
  </si>
  <si>
    <t>KANTOR DESA PINDAH KE LOKASI BARU, TIDAK BISA RELOKASI DARI INDIHOME SEBELUM SATU TAHUN</t>
  </si>
  <si>
    <t>RUMAH WARGA</t>
  </si>
  <si>
    <t>2.266887830377776</t>
  </si>
  <si>
    <t>118.60609019928911</t>
  </si>
  <si>
    <t>SMAN 1 &amp; SMAN 2 BATU ENGAU</t>
  </si>
  <si>
    <t>https://www.kerang-paser.desa.id/</t>
  </si>
  <si>
    <t>TEMPAKAN</t>
  </si>
  <si>
    <t>-2.263</t>
  </si>
  <si>
    <t>116.128</t>
  </si>
  <si>
    <t>BATU SOPANG</t>
  </si>
  <si>
    <t>SONGKA</t>
  </si>
  <si>
    <t>-1.828</t>
  </si>
  <si>
    <t>115.884</t>
  </si>
  <si>
    <t>PULAU DERAWAN</t>
  </si>
  <si>
    <t>PEGAT BATUMBUK</t>
  </si>
  <si>
    <t>2.109561581392743</t>
  </si>
  <si>
    <t>117.81717140217421</t>
  </si>
  <si>
    <t>SMAN 1 BATU SOPANG</t>
  </si>
  <si>
    <t>https://songka.desa.id/</t>
  </si>
  <si>
    <t xml:space="preserve">Non PLN : PLTS TERPUSAT ESDM 2022/2023 </t>
  </si>
  <si>
    <t>SMKN 3 BERAU</t>
  </si>
  <si>
    <t>TELUK SEMANTING</t>
  </si>
  <si>
    <t>2.187748107594705</t>
  </si>
  <si>
    <t>117.95524405907229</t>
  </si>
  <si>
    <t>KUARO</t>
  </si>
  <si>
    <t>PASIR MAYANG</t>
  </si>
  <si>
    <t>-1.774</t>
  </si>
  <si>
    <t>116.218</t>
  </si>
  <si>
    <t>TANJUNG BATU</t>
  </si>
  <si>
    <t>2.2759643557721607</t>
  </si>
  <si>
    <t>118.08743388814307</t>
  </si>
  <si>
    <t>SMAN 1 KUARO</t>
  </si>
  <si>
    <t>2.2839292454228177</t>
  </si>
  <si>
    <t>https://pasirmayang.desa.id/</t>
  </si>
  <si>
    <t>118.24162940941439</t>
  </si>
  <si>
    <t>KLEMPANG SARI</t>
  </si>
  <si>
    <t>-1.835</t>
  </si>
  <si>
    <t>116.095</t>
  </si>
  <si>
    <t>https://kampungpulauderawan.id/</t>
  </si>
  <si>
    <t>LAPORAN PIHAK DESA KONEKSI INTERNET TIDAK ADA</t>
  </si>
  <si>
    <t>https://www.klempangsari.desa.id/</t>
  </si>
  <si>
    <t>KASAI</t>
  </si>
  <si>
    <t>2.2064717360875186</t>
  </si>
  <si>
    <t>117.91785116734594</t>
  </si>
  <si>
    <t>LONG IKIS</t>
  </si>
  <si>
    <t>SEMUNTAI</t>
  </si>
  <si>
    <t>-1.647</t>
  </si>
  <si>
    <t>116.154</t>
  </si>
  <si>
    <t>SMAN 1, SMAN 2 &amp; SMAN 3 LONG IKIS</t>
  </si>
  <si>
    <t>https://www.semuntai-paser.desa.id/</t>
  </si>
  <si>
    <t>https://kampungkasai.com/</t>
  </si>
  <si>
    <t>SAWIT JAYA</t>
  </si>
  <si>
    <t>SAMBALIUNG</t>
  </si>
  <si>
    <t>-1.586</t>
  </si>
  <si>
    <t>LONG LANUK</t>
  </si>
  <si>
    <t>116.157</t>
  </si>
  <si>
    <t>1.9643583335074712</t>
  </si>
  <si>
    <t>117.33777180141443</t>
  </si>
  <si>
    <t>SMAN 4, SMAN 12 &amp; SMAN 15 BERAU</t>
  </si>
  <si>
    <t>LONG KALI</t>
  </si>
  <si>
    <t>MENDIK MAKMUR</t>
  </si>
  <si>
    <t>-1.4626906783413545</t>
  </si>
  <si>
    <t>116.26995935217819</t>
  </si>
  <si>
    <t>TUMBIT DAYAK</t>
  </si>
  <si>
    <t>1.992112</t>
  </si>
  <si>
    <t>117.322373</t>
  </si>
  <si>
    <t>AGUS S.</t>
  </si>
  <si>
    <t>0822 1376 1661</t>
  </si>
  <si>
    <t>SMAN 1 LONG KALI</t>
  </si>
  <si>
    <t>TANAH GROGOT</t>
  </si>
  <si>
    <t>TANAH PERIUK</t>
  </si>
  <si>
    <t>-1.930</t>
  </si>
  <si>
    <t>116.203</t>
  </si>
  <si>
    <t>INARAN</t>
  </si>
  <si>
    <t>2.03918605261871</t>
  </si>
  <si>
    <t>117.41921549859174</t>
  </si>
  <si>
    <t>SMKN 1, SMKN 2, SMKN 3, SMKN 4, SMAN 1, SMAN 2 &amp; SLB TANAH GROGOT</t>
  </si>
  <si>
    <t>https://tanahperiuk.desa.id/</t>
  </si>
  <si>
    <t>https://inaran.id/</t>
  </si>
  <si>
    <t>SEMPULANG</t>
  </si>
  <si>
    <t>-1.858</t>
  </si>
  <si>
    <t>116.153</t>
  </si>
  <si>
    <t>PEGAT BUKUR</t>
  </si>
  <si>
    <t>2.034322059110328</t>
  </si>
  <si>
    <t>117.46738450711992</t>
  </si>
  <si>
    <t>https://sempulang.desa.id/</t>
  </si>
  <si>
    <t>https://kampungpegatbukur.com/</t>
  </si>
  <si>
    <t>TAPIS</t>
  </si>
  <si>
    <t>-1.876</t>
  </si>
  <si>
    <t>116.195</t>
  </si>
  <si>
    <t>https://tapis.desa.id/</t>
  </si>
  <si>
    <t>RANTAU PANJANG</t>
  </si>
  <si>
    <t>2.106266152543877</t>
  </si>
  <si>
    <t>117.45075007086871</t>
  </si>
  <si>
    <t>BABULU</t>
  </si>
  <si>
    <t>BABULU DARAT</t>
  </si>
  <si>
    <t>-1.507</t>
  </si>
  <si>
    <t>116.448</t>
  </si>
  <si>
    <t>SMKN 3 &amp; SMAN 4 PPU</t>
  </si>
  <si>
    <t>PENAJAM</t>
  </si>
  <si>
    <t>GIRI PURWA</t>
  </si>
  <si>
    <t>-1.343</t>
  </si>
  <si>
    <t>116.662</t>
  </si>
  <si>
    <t>https://desarantaupanjang.id</t>
  </si>
  <si>
    <t>SMKN 2, SMAN 1, SMAN 5, SMAN 6, SMAN 8 &amp; SLBN PPU</t>
  </si>
  <si>
    <t>SEPAKU</t>
  </si>
  <si>
    <t>SUKO MULYO</t>
  </si>
  <si>
    <t>-0.912</t>
  </si>
  <si>
    <t>116.884</t>
  </si>
  <si>
    <t>SMKN 1, SMKN 5, SMKN 6 &amp; SMAN 3 PPU</t>
  </si>
  <si>
    <t>.</t>
  </si>
  <si>
    <t>SUARAN</t>
  </si>
  <si>
    <t>2.019076654088608</t>
  </si>
  <si>
    <t>117.6398920161547</t>
  </si>
  <si>
    <t>PILANJAU</t>
  </si>
  <si>
    <t>1.996835</t>
  </si>
  <si>
    <t>117.753414</t>
  </si>
  <si>
    <t>PESAYAN</t>
  </si>
  <si>
    <t>2.010643707442536</t>
  </si>
  <si>
    <t>117.67712714168361</t>
  </si>
  <si>
    <t>SEI BEBANIR BANGUN</t>
  </si>
  <si>
    <t>2.1607765728302026</t>
  </si>
  <si>
    <t>117.57026003194227</t>
  </si>
  <si>
    <t>GURIMBANG</t>
  </si>
  <si>
    <t>2.186041920715036</t>
  </si>
  <si>
    <t>117.60141022343434</t>
  </si>
  <si>
    <t>https://gurimbang.nusadesa.id/</t>
  </si>
  <si>
    <t>SUKAN TENGAH</t>
  </si>
  <si>
    <t>2.175837171043414</t>
  </si>
  <si>
    <t>117.65689018989184</t>
  </si>
  <si>
    <t>https://www.sukantengah.id/</t>
  </si>
  <si>
    <t>TANJUNG PERANGAT</t>
  </si>
  <si>
    <t>2.208433</t>
  </si>
  <si>
    <t>117.611750</t>
  </si>
  <si>
    <t>BENA BARU</t>
  </si>
  <si>
    <t>2.0400403991450413</t>
  </si>
  <si>
    <t>117.39633430856777</t>
  </si>
  <si>
    <t>LONG LA'AI</t>
  </si>
  <si>
    <t>2.162181925537826</t>
  </si>
  <si>
    <t>116.74914293126034</t>
  </si>
  <si>
    <t>LONG AYAP</t>
  </si>
  <si>
    <t>RUMAH KEPALA KAMPUNG</t>
  </si>
  <si>
    <t>2.307972</t>
  </si>
  <si>
    <t>116.840627</t>
  </si>
  <si>
    <t>https://longayap.digitaldesa.id/</t>
  </si>
  <si>
    <t>LONG AYAN</t>
  </si>
  <si>
    <t>2.2805719018571105</t>
  </si>
  <si>
    <t>116.95454534891914</t>
  </si>
  <si>
    <t>https://longayan.digitaldesa.id/</t>
  </si>
  <si>
    <t>PUNAN MALINAU</t>
  </si>
  <si>
    <t>2.2562891776758964</t>
  </si>
  <si>
    <t>117.03110451346126</t>
  </si>
  <si>
    <t>PUNAN MAHKAM</t>
  </si>
  <si>
    <t>2.321488677372123</t>
  </si>
  <si>
    <t>116.58781035240611</t>
  </si>
  <si>
    <t>GUNUNG SARI</t>
  </si>
  <si>
    <t>2.190839054636443</t>
  </si>
  <si>
    <t>117.11320951660349</t>
  </si>
  <si>
    <t>https://gunungsari-segah.desa.id/</t>
  </si>
  <si>
    <t>TITIK KOORDINAT</t>
  </si>
  <si>
    <t>LANJUT</t>
  </si>
  <si>
    <t>ALASAN</t>
  </si>
  <si>
    <t>KONDISI LISTRIK</t>
  </si>
  <si>
    <t>RENCANA 2026</t>
  </si>
  <si>
    <t>LINK WEBSITE DESA</t>
  </si>
  <si>
    <t>OKTOBER</t>
  </si>
  <si>
    <t>NOVEMBER</t>
  </si>
  <si>
    <t>DESEMBER</t>
  </si>
  <si>
    <t>BUKIT MAKMUR</t>
  </si>
  <si>
    <t>2.087653738487665</t>
  </si>
  <si>
    <t>117.19828377380585</t>
  </si>
  <si>
    <t>PEMAKAIAN TIDAK OPTIMAL &lt;100 GB DI SETIAP BULAN</t>
  </si>
  <si>
    <t>Tahun</t>
  </si>
  <si>
    <t>Bulan</t>
  </si>
  <si>
    <t>Kabupaten</t>
  </si>
  <si>
    <t>Kecamatan</t>
  </si>
  <si>
    <t>HARAPAN JAYA</t>
  </si>
  <si>
    <t>Desa</t>
  </si>
  <si>
    <t>2.1458485120244988</t>
  </si>
  <si>
    <t>Koordinat Lintang</t>
  </si>
  <si>
    <t>117.11288820154698</t>
  </si>
  <si>
    <t>Koordinat Bujur</t>
  </si>
  <si>
    <t>Produk</t>
  </si>
  <si>
    <t>Status</t>
  </si>
  <si>
    <t>Penggunaan</t>
  </si>
  <si>
    <t>Hasil Evaluasi</t>
  </si>
  <si>
    <t>Juni</t>
  </si>
  <si>
    <t>TEPIAN BUAH</t>
  </si>
  <si>
    <t>2.185965795557908</t>
  </si>
  <si>
    <t>117.1011026776948</t>
  </si>
  <si>
    <t>BATU RAJANG</t>
  </si>
  <si>
    <t>2.0349462513630576</t>
  </si>
  <si>
    <t>117.08464388764158</t>
  </si>
  <si>
    <t>SIDUUNG INDAH</t>
  </si>
  <si>
    <t>1.9916472195893689</t>
  </si>
  <si>
    <t>117.17629643022153</t>
  </si>
  <si>
    <t>PEMAKAIAN TIDAK OPTIMAL &lt;200 GB DI BULAN AGUSTUS &amp; OKTOBER</t>
  </si>
  <si>
    <t>&gt; 200GB</t>
  </si>
  <si>
    <t>TUBAAN</t>
  </si>
  <si>
    <t>2.1516317285238875</t>
  </si>
  <si>
    <t>117.5045858142565</t>
  </si>
  <si>
    <t>TERCOVER</t>
  </si>
  <si>
    <t>JUMLAH DESA</t>
  </si>
  <si>
    <t>https://www.tubaan.id/</t>
  </si>
  <si>
    <t>PLTS TERPUSAT KESDM 2016/2017</t>
  </si>
  <si>
    <t>TABALAR ULU</t>
  </si>
  <si>
    <t>1.766720753417623</t>
  </si>
  <si>
    <t>117.85411391274891</t>
  </si>
  <si>
    <t>https://tabalarulu.id/</t>
  </si>
  <si>
    <t>SEMURUT</t>
  </si>
  <si>
    <t>1.8534333304490074</t>
  </si>
  <si>
    <t>117.82397594022412</t>
  </si>
  <si>
    <t>BUYUNG-BUYUNG</t>
  </si>
  <si>
    <t>1.83731660281421</t>
  </si>
  <si>
    <t>117.77251957837314</t>
  </si>
  <si>
    <t>ON PROGRESS</t>
  </si>
  <si>
    <t>PEMAKAIAN TIDAK OPTIMAL &lt;200 GB TIAP BULAN</t>
  </si>
  <si>
    <t>BELUM TERCOVER</t>
  </si>
  <si>
    <t>TIDAK ADA PEMAKAIAN DARI AWAL PEMASANGAN</t>
  </si>
  <si>
    <t>DUMARING</t>
  </si>
  <si>
    <t>1.5755710743570372</t>
  </si>
  <si>
    <t>118.20004078682504</t>
  </si>
  <si>
    <t>https://www.dumaring.berdesa.id/</t>
  </si>
  <si>
    <t>TIDAK</t>
  </si>
  <si>
    <t>BUKAN TEMPAT PRIORITAS</t>
  </si>
  <si>
    <t>ACHIEVEMENT</t>
  </si>
  <si>
    <t>1.608891584550344</t>
  </si>
  <si>
    <t>118.17352026957002</t>
  </si>
  <si>
    <t>https://kec-talisayan.beraukab.go.id/</t>
  </si>
  <si>
    <t>CAMPUR SARI</t>
  </si>
  <si>
    <t>1.5118652617223163</t>
  </si>
  <si>
    <t>118.15905613103631</t>
  </si>
  <si>
    <t>TIDAK ADA PEMAKAIAN 1 BULAN AWAL DAN PEMAKAIAN TIDAK OPTIMAL &lt;100 GB BULAN LAINNYA</t>
  </si>
  <si>
    <t>BUMI JAYA</t>
  </si>
  <si>
    <t>1.519415125867297</t>
  </si>
  <si>
    <t>118.24096079019951</t>
  </si>
  <si>
    <t>TUNGGAL BUMI</t>
  </si>
  <si>
    <t>1.3658876609538448</t>
  </si>
  <si>
    <t>118.17032245492811</t>
  </si>
  <si>
    <t>PEMAKAIAN TIDAK OPTIMAL &lt;100 GB TIAP BULAN KECUALI BULAN OKTOBER</t>
  </si>
  <si>
    <t>SUMBER MULYA</t>
  </si>
  <si>
    <t>1.5602747619757795</t>
  </si>
  <si>
    <t>118.09134669206769</t>
  </si>
  <si>
    <t>WILUS PLTS TERPUSAT</t>
  </si>
  <si>
    <t>TOTAL</t>
  </si>
  <si>
    <t>PEMAKAIAN TIDAK OPTIMAL &lt;50 GB DI BULAN AGUSTUS &amp; TIDAK ADA PEMAKAIAN DI BULAN OKTOBER</t>
  </si>
  <si>
    <t>PURNA SARI JAYA</t>
  </si>
  <si>
    <t>1.5370194218828523</t>
  </si>
  <si>
    <t>118.13954425753559</t>
  </si>
  <si>
    <t>2.1750301997960673</t>
  </si>
  <si>
    <t>117.41736049437013</t>
  </si>
  <si>
    <t>EKA SAPTA</t>
  </si>
  <si>
    <t>1.5564191470714022</t>
  </si>
  <si>
    <t>118.10209687087696</t>
  </si>
  <si>
    <t>CAPUAK</t>
  </si>
  <si>
    <t>POSYANDU</t>
  </si>
  <si>
    <t>1.534799</t>
  </si>
  <si>
    <t>118.239795</t>
  </si>
  <si>
    <t>TELUK BAYUR</t>
  </si>
  <si>
    <t>TUMBIT MELAYU</t>
  </si>
  <si>
    <t>2.014899955449577</t>
  </si>
  <si>
    <t>117.33547037108995</t>
  </si>
  <si>
    <t>SMAN 2 &amp; SMAN 6 BERAU</t>
  </si>
  <si>
    <t>https://tumbitmelayu.id/</t>
  </si>
  <si>
    <t>PEMAKAIAN TIDAK OPTIMAL &lt;200 GB DI SETAP BULAN</t>
  </si>
  <si>
    <t>LABANAN JAYA</t>
  </si>
  <si>
    <t>2.066518948026063</t>
  </si>
  <si>
    <t>117.30302651568128</t>
  </si>
  <si>
    <t>https://labananjaya.id/</t>
  </si>
  <si>
    <t>LABANAN MAKMUR</t>
  </si>
  <si>
    <t>2.0659115243405277</t>
  </si>
  <si>
    <t>117.30369450682096</t>
  </si>
  <si>
    <t>https://labananmakmur.desa.id/</t>
  </si>
  <si>
    <t>LABANAN MAKARTI</t>
  </si>
  <si>
    <t>2.053083720117688</t>
  </si>
  <si>
    <t>117.27343517922085</t>
  </si>
  <si>
    <t>https://kampunglabananmakarti.id/</t>
  </si>
  <si>
    <t>BARONG TONGKOK</t>
  </si>
  <si>
    <t>MENCIMAI</t>
  </si>
  <si>
    <t>-0.2813150783592161</t>
  </si>
  <si>
    <t>115.6717725280097</t>
  </si>
  <si>
    <t>Genset Desa/kampung,PLTS SHS</t>
  </si>
  <si>
    <t>SMKN 2, SMKN 3, SMAN 2, SMAN 4 &amp; SLBN BARONG TONGKOK</t>
  </si>
  <si>
    <t>ENGKUNI PASEK</t>
  </si>
  <si>
    <t>-0.3104591798120373</t>
  </si>
  <si>
    <t>PEMAKAIAN TIDAK TERDETEKSI KARENA ALAT MATI TERKAIT LISTRIK</t>
  </si>
  <si>
    <t>115.64765401386627</t>
  </si>
  <si>
    <t>https://engkunipasek.wordpress.com/</t>
  </si>
  <si>
    <t>PEMAKAIAN TIDAK OPTIMAL &lt;150GB TIAP BULAN</t>
  </si>
  <si>
    <t>PEPAS EHENG</t>
  </si>
  <si>
    <t>-0.28163155702530107</t>
  </si>
  <si>
    <t>115.60985498706191</t>
  </si>
  <si>
    <t>JUHAN ASA</t>
  </si>
  <si>
    <t>-0.19629182061140568</t>
  </si>
  <si>
    <t>115.60821740305036</t>
  </si>
  <si>
    <t>ASA</t>
  </si>
  <si>
    <t>-0.204935343102523</t>
  </si>
  <si>
    <t>115.67127516143881</t>
  </si>
  <si>
    <t>https://asa.nusadesa.id/</t>
  </si>
  <si>
    <t>PEPES ASA</t>
  </si>
  <si>
    <t>-0.16708560523873905</t>
  </si>
  <si>
    <t>115.68779596327703</t>
  </si>
  <si>
    <t>MUARA ASA</t>
  </si>
  <si>
    <t>-0.130291341949828</t>
  </si>
  <si>
    <t>115.71415613407514</t>
  </si>
  <si>
    <t>ONGKO ASA</t>
  </si>
  <si>
    <t>-0.17041179692585853</t>
  </si>
  <si>
    <t>PEMAKAIAN TIDAK OPTIMAL &lt;10GB TIAP BULAN</t>
  </si>
  <si>
    <t>115.69567156313413</t>
  </si>
  <si>
    <t>PLTS TERPUSAT ESDM 2022</t>
  </si>
  <si>
    <t>JUAQ ASA</t>
  </si>
  <si>
    <t>-0.17887505723404634</t>
  </si>
  <si>
    <t>115.67922205757701</t>
  </si>
  <si>
    <t>OMBAU ASA</t>
  </si>
  <si>
    <t>-0.191838885987442</t>
  </si>
  <si>
    <t>115.71663257092645</t>
  </si>
  <si>
    <t>PLTS TERPUSAT ESDM 2021</t>
  </si>
  <si>
    <t>NGENYAN ASA</t>
  </si>
  <si>
    <t>-0.21607552833560312</t>
  </si>
  <si>
    <t>115.7277197286916</t>
  </si>
  <si>
    <t>GEMUHAN ASA</t>
  </si>
  <si>
    <t>-0.1865940407850733</t>
  </si>
  <si>
    <t>115.77478736076023</t>
  </si>
  <si>
    <t>GELEO BARU</t>
  </si>
  <si>
    <t>-0.17444422795683048</t>
  </si>
  <si>
    <t>115.74867481430151</t>
  </si>
  <si>
    <t>https://geleo-baru.geodesa.id/</t>
  </si>
  <si>
    <t>GELEO ASA</t>
  </si>
  <si>
    <t>-0.1572131914729909</t>
  </si>
  <si>
    <t>115.74240559667388</t>
  </si>
  <si>
    <t>PLTS TERPUSAT ESDM 2014/2016</t>
  </si>
  <si>
    <t>REJO BASUKI</t>
  </si>
  <si>
    <t>-0.2696440984378218</t>
  </si>
  <si>
    <t>115.67661951113836</t>
  </si>
  <si>
    <t>SUMBER SARI</t>
  </si>
  <si>
    <t>-0.23818464861862707</t>
  </si>
  <si>
    <t>115.71903218811187</t>
  </si>
  <si>
    <t>SENDAWAR</t>
  </si>
  <si>
    <t>-0.213830</t>
  </si>
  <si>
    <t>115.781577</t>
  </si>
  <si>
    <t>BALOK ASA</t>
  </si>
  <si>
    <t>-0.21272149956816314</t>
  </si>
  <si>
    <t>115.64039769220865</t>
  </si>
  <si>
    <t>Kuota FUP 200GB</t>
  </si>
  <si>
    <t>BELEMPUNG ULAQ</t>
  </si>
  <si>
    <t>-0.22734207228667713</t>
  </si>
  <si>
    <t>115.74720937264836</t>
  </si>
  <si>
    <t>https://belempungulaq.digitaldesa.id/</t>
  </si>
  <si>
    <t>RANDA EMPAS</t>
  </si>
  <si>
    <t>-1.0574766817369508</t>
  </si>
  <si>
    <t>115.75151086867604</t>
  </si>
  <si>
    <t>TUKUQ</t>
  </si>
  <si>
    <t>-1.0606688788822483</t>
  </si>
  <si>
    <t>115.73646642873628</t>
  </si>
  <si>
    <t>TENDE</t>
  </si>
  <si>
    <t>-1.0574441252606084</t>
  </si>
  <si>
    <t>115.78149414540037</t>
  </si>
  <si>
    <t>PLTS TERPUSAT ESDM 2022/2023</t>
  </si>
  <si>
    <t>https://desatende.wordpress.com/</t>
  </si>
  <si>
    <t>SAMBUNG</t>
  </si>
  <si>
    <t>-0.999391784911418</t>
  </si>
  <si>
    <t>115.74315145221495</t>
  </si>
  <si>
    <t>ANAN JAYA</t>
  </si>
  <si>
    <t>-0.9021270885289268</t>
  </si>
  <si>
    <t>115.6862917939674</t>
  </si>
  <si>
    <t>SUAKONG</t>
  </si>
  <si>
    <t>-0.7777228541435675</t>
  </si>
  <si>
    <t>115.76754982870969</t>
  </si>
  <si>
    <t>PENARUNG</t>
  </si>
  <si>
    <t>-0.6529620986760182</t>
  </si>
  <si>
    <t>115.72201479986926</t>
  </si>
  <si>
    <t>https://penarun.nusadesa.id/</t>
  </si>
  <si>
    <t>DILANG PUTI</t>
  </si>
  <si>
    <t>-0.7113638600819848</t>
  </si>
  <si>
    <t>115.76679645736847</t>
  </si>
  <si>
    <t>GERUNGUNG</t>
  </si>
  <si>
    <t>-1.0031204138417809</t>
  </si>
  <si>
    <t>116.10534835358968</t>
  </si>
  <si>
    <t>PERENG TALIQ</t>
  </si>
  <si>
    <t>-0.8163408121446062</t>
  </si>
  <si>
    <t>116.25914389453153</t>
  </si>
  <si>
    <t>TANJUNG SOKE</t>
  </si>
  <si>
    <t>POLINDES</t>
  </si>
  <si>
    <t>-0.9853883718734402</t>
  </si>
  <si>
    <t>116.14852985986349</t>
  </si>
  <si>
    <t xml:space="preserve">Non PLN : PLTS TERPUSAT DESDM 2021 </t>
  </si>
  <si>
    <t>DERAYA</t>
  </si>
  <si>
    <t>-0.9180243446619959</t>
  </si>
  <si>
    <t>116.15469374481748</t>
  </si>
  <si>
    <t>PEMAKAIAN TIDAK OPTIMAL &lt;200 GB KECUALI BULAN OKTOBER</t>
  </si>
  <si>
    <t>LEMPER</t>
  </si>
  <si>
    <t>-0.8795249640388523</t>
  </si>
  <si>
    <t>116.1608955367482</t>
  </si>
  <si>
    <t>https://lempe.digitaldesa.id</t>
  </si>
  <si>
    <t>TIDAK ADA PEMAKAIAN 4 BULAN AWAL DAN PEMAKAIAN TIDAK OPTIMAL &lt;200 GB 2 BULAN TERAKHIR</t>
  </si>
  <si>
    <t>RESAK</t>
  </si>
  <si>
    <t>-0.6955631937719908</t>
  </si>
  <si>
    <t>116.17910510223835</t>
  </si>
  <si>
    <t>https://resak.nusadesa.id/</t>
  </si>
  <si>
    <t>JAMBUK</t>
  </si>
  <si>
    <t>-0.7000684148042612</t>
  </si>
  <si>
    <t>116.3082341603849</t>
  </si>
  <si>
    <t>TIDAK ADA PEMAKAIAN SELAIN BLN AGUSTUS</t>
  </si>
  <si>
    <t>MUARA GUSIK</t>
  </si>
  <si>
    <t>-0.6929360504835211</t>
  </si>
  <si>
    <t>116.315001168786</t>
  </si>
  <si>
    <t>https://kampungmuaragusik.co.id/</t>
  </si>
  <si>
    <t>PENAWAI</t>
  </si>
  <si>
    <t>-0.6580835705183522</t>
  </si>
  <si>
    <t>116.2357720287439</t>
  </si>
  <si>
    <t>https://www.kampungpenawai.com/</t>
  </si>
  <si>
    <t>MUARA KEDANG</t>
  </si>
  <si>
    <t>-0.5698681970915376</t>
  </si>
  <si>
    <t>116.2982305844134</t>
  </si>
  <si>
    <t>https://muara-kedang.geodesa.id/</t>
  </si>
  <si>
    <t>JAMBUK MAKMUR</t>
  </si>
  <si>
    <t>-0.738275526454982</t>
  </si>
  <si>
    <t>116.26907182875816</t>
  </si>
  <si>
    <t>SIRAM MAKMUR</t>
  </si>
  <si>
    <t>-0.7565127912832366</t>
  </si>
  <si>
    <t>116.22185826490798</t>
  </si>
  <si>
    <t>https://sirammakmur.nusadesa.id/</t>
  </si>
  <si>
    <t>PEMAKAIAN TIDAK OPTIMAL &lt;100GB TIAP BULAN &amp; TIDAK ADA PEMAKAIAN PADA BLN DESEMBER</t>
  </si>
  <si>
    <t>SIRAM JAYA</t>
  </si>
  <si>
    <t>-0.7488600264271243</t>
  </si>
  <si>
    <t>116.20777934213777</t>
  </si>
  <si>
    <t>BUKIT HARAPAN</t>
  </si>
  <si>
    <t>-0.7648380657449214</t>
  </si>
  <si>
    <t>116.24509843726754</t>
  </si>
  <si>
    <t>https://bukitharapan.digitaldesa.id/</t>
  </si>
  <si>
    <t>TANJUNG SARI</t>
  </si>
  <si>
    <t>-0.7024891537355281</t>
  </si>
  <si>
    <t>116.24377896046042</t>
  </si>
  <si>
    <t>DAMAI</t>
  </si>
  <si>
    <t>BESIQ</t>
  </si>
  <si>
    <t>-0.5536025543447121</t>
  </si>
  <si>
    <t>115.55952441057008</t>
  </si>
  <si>
    <t>TIDAK ADA PEMAKAIAN 4 BULAN AWAL DAN PEMAKAIAN TIDAK OPTIMAL &lt;100 GB 2 BULAN TERAKHIR</t>
  </si>
  <si>
    <t>SMAN 1 DAMAI</t>
  </si>
  <si>
    <t>BERMAI</t>
  </si>
  <si>
    <t>-0.5524798431867345</t>
  </si>
  <si>
    <t>115.56560990621567</t>
  </si>
  <si>
    <t>MUARA NILIQ</t>
  </si>
  <si>
    <t>-0.6028470831468913</t>
  </si>
  <si>
    <t>115.41988047565825</t>
  </si>
  <si>
    <t>MANTAR</t>
  </si>
  <si>
    <t>-0.4902939730748614</t>
  </si>
  <si>
    <t>115.60466894947547</t>
  </si>
  <si>
    <t>https://kampungmantarkutaibarat.wordpress.com/</t>
  </si>
  <si>
    <t>MUARA BOMBOY</t>
  </si>
  <si>
    <t>-0.46607559906067936</t>
  </si>
  <si>
    <t>115.67932585231426</t>
  </si>
  <si>
    <t>SUDAH ADA PROGRAM WIFI BERAU</t>
  </si>
  <si>
    <t>DAMAI SEBERANG</t>
  </si>
  <si>
    <t>GEDUNG KESENIAN</t>
  </si>
  <si>
    <t>-0.4544938092908436</t>
  </si>
  <si>
    <t>115.69434709227086</t>
  </si>
  <si>
    <t>MENDIKA</t>
  </si>
  <si>
    <t>-0.45344245896128726</t>
  </si>
  <si>
    <t>115.71461969165752</t>
  </si>
  <si>
    <t>https://mendika.digitaldesa.id/</t>
  </si>
  <si>
    <t>DAMAI KOTA</t>
  </si>
  <si>
    <t>PUSAT KEGIATAN MASYARAKAT</t>
  </si>
  <si>
    <t>-0.45429404189752765</t>
  </si>
  <si>
    <t>115.70109057786327</t>
  </si>
  <si>
    <t>https://damaikec.kutaibaratkab.go.id/</t>
  </si>
  <si>
    <t>TIDAK ADA PEMAKAIAN 1 BULAN AWAL DAN PEMAKAIAN TIDAK OPTIMAL &lt;200 GB 1 BULAN TERAKHIR</t>
  </si>
  <si>
    <t>LUMPAT DAHUQ</t>
  </si>
  <si>
    <t>-0.4395320446393444</t>
  </si>
  <si>
    <t>115.63824379769461</t>
  </si>
  <si>
    <t>MUARA TOKONG</t>
  </si>
  <si>
    <t>-0.4007704281301065</t>
  </si>
  <si>
    <t>115.63306416613305</t>
  </si>
  <si>
    <t>JENGAN DANUM</t>
  </si>
  <si>
    <t>-0.3711556992533069</t>
  </si>
  <si>
    <t>115.70656604211338</t>
  </si>
  <si>
    <t>PEMAKAIAN TIDAK OPTIMAL &lt;50GB TIAP BULAN</t>
  </si>
  <si>
    <t>KEAY</t>
  </si>
  <si>
    <t>-0.33154445666956217</t>
  </si>
  <si>
    <t>115.704118028698</t>
  </si>
  <si>
    <t>TAPULANG</t>
  </si>
  <si>
    <t>-0.3561164522013427</t>
  </si>
  <si>
    <t>115.68279217161934</t>
  </si>
  <si>
    <t>BENUNG</t>
  </si>
  <si>
    <t>-0.3460147568351544</t>
  </si>
  <si>
    <t>115.66270532496432</t>
  </si>
  <si>
    <t>MUARA NYAHING</t>
  </si>
  <si>
    <t>-0.4678913988261402</t>
  </si>
  <si>
    <t>115.61217954922085</t>
  </si>
  <si>
    <t>SEMPATN</t>
  </si>
  <si>
    <t>-0.44376056622020876</t>
  </si>
  <si>
    <t>115.69330922919225</t>
  </si>
  <si>
    <t>KELIAN</t>
  </si>
  <si>
    <t>-0.38859586627433457</t>
  </si>
  <si>
    <t>115.59230427491029</t>
  </si>
  <si>
    <t>JEMPANG</t>
  </si>
  <si>
    <t>PENTAT</t>
  </si>
  <si>
    <t>-0.576128898831272</t>
  </si>
  <si>
    <t>116.09122349981216</t>
  </si>
  <si>
    <t>SMAN 1 JEMPANG</t>
  </si>
  <si>
    <t>https://pentat.geodesa.id/</t>
  </si>
  <si>
    <t>LEMBONAH</t>
  </si>
  <si>
    <t>-0.5741708271509535</t>
  </si>
  <si>
    <t>116.08292327101539</t>
  </si>
  <si>
    <t>MUARA NAYAN</t>
  </si>
  <si>
    <t>-0.565550655510813</t>
  </si>
  <si>
    <t>116.08777937099507</t>
  </si>
  <si>
    <t>PEMAKAIAN TIDAK OPTIMAL &lt;50 GB 1 BULAN TERAKHIR</t>
  </si>
  <si>
    <t>https://muara-nayan.geodesa.id/</t>
  </si>
  <si>
    <t>MANCONG</t>
  </si>
  <si>
    <t>-0.5337092705199454</t>
  </si>
  <si>
    <t>116.08002688648288</t>
  </si>
  <si>
    <t>https://mancong.nusadesa.id/</t>
  </si>
  <si>
    <t>PEMAKAIAN TIDAK OPTIMAL &lt;200 GB DI BULAN AGUSTUS &amp; SEPTEMBER</t>
  </si>
  <si>
    <t>PERIGIQ</t>
  </si>
  <si>
    <t>-0.49437799899309964</t>
  </si>
  <si>
    <t>116.06263202869552</t>
  </si>
  <si>
    <t>MUARA OHONG</t>
  </si>
  <si>
    <t>-0.4318361947070967</t>
  </si>
  <si>
    <t>116.11084088446462</t>
  </si>
  <si>
    <t>https://muaraohong.digitaldesa.id/</t>
  </si>
  <si>
    <t>, 117.27343517922085</t>
  </si>
  <si>
    <t>TANJUNG JONE</t>
  </si>
  <si>
    <t>-0.4629164902076247</t>
  </si>
  <si>
    <t>116.14678123907382</t>
  </si>
  <si>
    <t>TANJUNG ISUY</t>
  </si>
  <si>
    <t>-0.5150004710898157</t>
  </si>
  <si>
    <t>116.13897618945853</t>
  </si>
  <si>
    <t>https://kampungtanjungisuy14.wordpress.com/</t>
  </si>
  <si>
    <t>Astinet</t>
  </si>
  <si>
    <t>TANJUNG JAN</t>
  </si>
  <si>
    <t>-0.5218896482024631</t>
  </si>
  <si>
    <t>116.1677406510386</t>
  </si>
  <si>
    <t>PULAU LANTING</t>
  </si>
  <si>
    <t>-0.49978484979519755</t>
  </si>
  <si>
    <t>116.18454089868337</t>
  </si>
  <si>
    <t>MUARA TAE</t>
  </si>
  <si>
    <t>-0.5913837820663428</t>
  </si>
  <si>
    <t>116.01291400502159</t>
  </si>
  <si>
    <t>BEKOKONG MAKMUR</t>
  </si>
  <si>
    <t>-0.649136286362228</t>
  </si>
  <si>
    <t>116.12618728068873</t>
  </si>
  <si>
    <t>https://bekokong-makmur.geodesa.id/</t>
  </si>
  <si>
    <t>LINGGANG BIGUNG</t>
  </si>
  <si>
    <t>LINGGANG MELAPEH BARU</t>
  </si>
  <si>
    <t>-0.14356069971007637</t>
  </si>
  <si>
    <t>115.56618537099042</t>
  </si>
  <si>
    <t>SMKN 1, SMAN 1 &amp; SMAN 2 LINGGANG BIGUNG</t>
  </si>
  <si>
    <t>LINGGANG BIGUNG BARU</t>
  </si>
  <si>
    <t>115.5661103</t>
  </si>
  <si>
    <t xml:space="preserve">PEMAKAIAN TIDAK OPTIMAL &lt;100GB 1 BLN TERAKHIR </t>
  </si>
  <si>
    <t>LINGGANG TUTUNG</t>
  </si>
  <si>
    <t>-0.08340520112962524</t>
  </si>
  <si>
    <t>115.4552373114897</t>
  </si>
  <si>
    <t>LINGGANG MELAPEH</t>
  </si>
  <si>
    <t>-0.1608131220907429</t>
  </si>
  <si>
    <t>115.5873729368373</t>
  </si>
  <si>
    <t>LINGGANG MAPAN</t>
  </si>
  <si>
    <t>-0.16948249965054873</t>
  </si>
  <si>
    <t>115.62155321537713</t>
  </si>
  <si>
    <r>
      <rPr>
        <rFont val="Calibri"/>
        <color rgb="FF1155CC"/>
        <sz val="9.0"/>
        <u/>
      </rPr>
      <t>https://linggang-mapan.geodesa.id/</t>
    </r>
    <r>
      <rPr>
        <rFont val="Calibri"/>
        <color rgb="FF000000"/>
        <sz val="9.0"/>
        <u/>
      </rPr>
      <t xml:space="preserve"> </t>
    </r>
  </si>
  <si>
    <t>-0.14362577926461434</t>
  </si>
  <si>
    <t>115.6229566950905</t>
  </si>
  <si>
    <t>LINGGANG AMER</t>
  </si>
  <si>
    <t>-0.14545867645066915</t>
  </si>
  <si>
    <t>115.65352480305597</t>
  </si>
  <si>
    <t>AKAN DIALIHKAN KE LAYANAN FO BESTCAMP</t>
  </si>
  <si>
    <t>LINGGANG BANGUNSARI</t>
  </si>
  <si>
    <t>-0.1478207390887691</t>
  </si>
  <si>
    <t>115.642642737589</t>
  </si>
  <si>
    <t>https://linggang-bangunsari.geodesa.id/</t>
  </si>
  <si>
    <t>PEMAKAIAN TIDAK OPTIMAL &lt;200 GB 1 BULAN AWAL DAN TIDAK PEMAKAIAN 1 BULAN TERAKHIR</t>
  </si>
  <si>
    <t>LINGGANG PURWODADI</t>
  </si>
  <si>
    <t>-0.1453228659666651</t>
  </si>
  <si>
    <t>115.60856979330372</t>
  </si>
  <si>
    <r>
      <rPr>
        <rFont val="Calibri"/>
        <color rgb="FF1155CC"/>
        <sz val="9.0"/>
        <u/>
      </rPr>
      <t>https://www.linggangpurwodadi.com/</t>
    </r>
    <r>
      <rPr>
        <rFont val="Calibri"/>
        <color rgb="FF000000"/>
        <sz val="9.0"/>
        <u/>
      </rPr>
      <t xml:space="preserve"> </t>
    </r>
  </si>
  <si>
    <t>LINGGANG MENCELEW</t>
  </si>
  <si>
    <t>-0.10969078390728415</t>
  </si>
  <si>
    <t>115.65419209609944</t>
  </si>
  <si>
    <t>PEMAKAIAN TIDAK OPTIMAL &lt;200GB 2 BLN TERAKHIR</t>
  </si>
  <si>
    <t>LINGGANG KEBUT</t>
  </si>
  <si>
    <t>-0.11990584028474943</t>
  </si>
  <si>
    <t>115.64146393007199</t>
  </si>
  <si>
    <t>LONG IRAM</t>
  </si>
  <si>
    <t>LINGGANG MUARA LEBAN</t>
  </si>
  <si>
    <t>-0.029448097951342084</t>
  </si>
  <si>
    <t>115.58580302766681</t>
  </si>
  <si>
    <t>PEMAKAIAN TIDAK OPTIMAL &lt;200 GB DI BULAN SEPTEMBER</t>
  </si>
  <si>
    <t>SMAN 1 LONG IRAM</t>
  </si>
  <si>
    <t>LONG IRAM SEBERANG</t>
  </si>
  <si>
    <t>-0.02915837117519891</t>
  </si>
  <si>
    <t>115.61410129478227</t>
  </si>
  <si>
    <t>PEMAKAIAN TIDAK OPTIMAL &lt;50 GB DI BULAN NOVEMBER</t>
  </si>
  <si>
    <r>
      <rPr>
        <rFont val="Calibri"/>
        <color rgb="FF000000"/>
        <sz val="9.0"/>
      </rPr>
      <t xml:space="preserve"> </t>
    </r>
    <r>
      <rPr>
        <rFont val="Calibri"/>
        <color rgb="FF1155CC"/>
        <sz val="9.0"/>
        <u/>
      </rPr>
      <t>https://www.longiramseberang.com/</t>
    </r>
  </si>
  <si>
    <t>LONG IRAM ILIR</t>
  </si>
  <si>
    <t>-0.026995672565834117</t>
  </si>
  <si>
    <t>115.61633827379782</t>
  </si>
  <si>
    <t>ANAH</t>
  </si>
  <si>
    <t>-0.03719725691306401</t>
  </si>
  <si>
    <t>115.60471765382022</t>
  </si>
  <si>
    <t>PEMAKAIAN TIDAK OPTIMAL &lt;200GB SELAIN BLN NOVEMBER SERTA TIDAK ADA PEMAKAIAN PADA BLN AGUSTUS &amp; SEPTEMBER</t>
  </si>
  <si>
    <t>LONG DALIQ</t>
  </si>
  <si>
    <t>0.016384909030622848</t>
  </si>
  <si>
    <t>115.6127505819265</t>
  </si>
  <si>
    <t>LONG IRAM KOTA</t>
  </si>
  <si>
    <t>-0.019215258017838348</t>
  </si>
  <si>
    <t>115.62432677589499</t>
  </si>
  <si>
    <t>PEMAKAIAN TIDAK OPTIMAL &lt;10 GB DI SETIAP BULAN</t>
  </si>
  <si>
    <t>LONG IRAM BAYAN</t>
  </si>
  <si>
    <t>-0.012605543579852033</t>
  </si>
  <si>
    <t>115.60952735545595</t>
  </si>
  <si>
    <t>KELIWAI</t>
  </si>
  <si>
    <t>0.01248163926079269</t>
  </si>
  <si>
    <t>115.60977467632213</t>
  </si>
  <si>
    <t>UJOH HALANG</t>
  </si>
  <si>
    <t>0.023309240862239695</t>
  </si>
  <si>
    <t>115.55137665595919</t>
  </si>
  <si>
    <t xml:space="preserve">Non PLN : PLTS TERPUSAT DESDM 2023 </t>
  </si>
  <si>
    <t>https://ujoh-halang.id/</t>
  </si>
  <si>
    <t>KELIAN LUAR</t>
  </si>
  <si>
    <t>BALAI PERTEMUAN</t>
  </si>
  <si>
    <t>0.017210620811727636</t>
  </si>
  <si>
    <t>115.52981720139931</t>
  </si>
  <si>
    <t>SUKOMULYO</t>
  </si>
  <si>
    <t>-0.005623936612332269</t>
  </si>
  <si>
    <t>115.6447615669779</t>
  </si>
  <si>
    <t>MELAK</t>
  </si>
  <si>
    <t>EMPAS</t>
  </si>
  <si>
    <t>-0.30145329939462834</t>
  </si>
  <si>
    <t>115.77311443441594</t>
  </si>
  <si>
    <t>SMKN 1 &amp; SMAN 1 SENDAWAR</t>
  </si>
  <si>
    <t>EMPAKUQ</t>
  </si>
  <si>
    <t>-0.28237281542165</t>
  </si>
  <si>
    <t>115.85707213404496</t>
  </si>
  <si>
    <t>MUARA BUNYUT</t>
  </si>
  <si>
    <t>-0.2977923887551979</t>
  </si>
  <si>
    <t>115.85210232993627</t>
  </si>
  <si>
    <t>MUARA BENANGAQ</t>
  </si>
  <si>
    <t>-0.1358079674186709</t>
  </si>
  <si>
    <t>115.7657258953076</t>
  </si>
  <si>
    <t>SAKAQ LOTOQ</t>
  </si>
  <si>
    <t>-0.18147799963151978</t>
  </si>
  <si>
    <t>115.89587269980473</t>
  </si>
  <si>
    <t>SAKAQ TADA</t>
  </si>
  <si>
    <t>-0.2476223994973876</t>
  </si>
  <si>
    <t>115.88328819979738</t>
  </si>
  <si>
    <t>https://www.sakaqtada.id/</t>
  </si>
  <si>
    <t>GEMURUH</t>
  </si>
  <si>
    <t>-0.20651727079286186</t>
  </si>
  <si>
    <t>115.87396748646397</t>
  </si>
  <si>
    <t>-0.16741008814868197</t>
  </si>
  <si>
    <t>115.75003978519115</t>
  </si>
  <si>
    <t>KELUMPANG</t>
  </si>
  <si>
    <t>-0.1595701284876552</t>
  </si>
  <si>
    <t>115.81987607092617</t>
  </si>
  <si>
    <t>https://kelumpang.nusadesa.id/</t>
  </si>
  <si>
    <r>
      <rPr>
        <rFont val="Calibri"/>
        <color rgb="FF1155CC"/>
        <sz val="9.0"/>
        <u/>
      </rPr>
      <t>https://gadur.nusadesa.id/</t>
    </r>
    <r>
      <rPr>
        <rFont val="Calibri"/>
        <color rgb="FF000000"/>
        <sz val="9.0"/>
      </rPr>
      <t>/</t>
    </r>
  </si>
  <si>
    <t>PLTS TERPUSAT DESDM 2021</t>
  </si>
  <si>
    <t>LINGGANG MUARA BATUQ</t>
  </si>
  <si>
    <t>-0.938584246222064</t>
  </si>
  <si>
    <t>116.15222580606046</t>
  </si>
  <si>
    <t>-0.35395420878429495</t>
  </si>
  <si>
    <t>116.32871351481086</t>
  </si>
  <si>
    <r>
      <rPr>
        <rFont val="Calibri"/>
        <color rgb="FF1155CC"/>
        <sz val="9.0"/>
        <u/>
      </rPr>
      <t>https://linggang-muara-batuq.geodesa.id/</t>
    </r>
    <r>
      <rPr>
        <rFont val="Calibri"/>
        <color theme="1"/>
        <sz val="9.0"/>
      </rPr>
      <t xml:space="preserve"> </t>
    </r>
  </si>
  <si>
    <t>MUARA JAWAQ</t>
  </si>
  <si>
    <t>-0.2567102055148475</t>
  </si>
  <si>
    <t>115.9408367682142</t>
  </si>
  <si>
    <t>ABIT</t>
  </si>
  <si>
    <t>-0.23616410837683982</t>
  </si>
  <si>
    <t>116.01032000886134</t>
  </si>
  <si>
    <t>REMBAYAN</t>
  </si>
  <si>
    <t>-0.27306750165100596</t>
  </si>
  <si>
    <t>115.92187008995018</t>
  </si>
  <si>
    <t>GUNUNG RAMPAH</t>
  </si>
  <si>
    <t>-0.16890788015692948</t>
  </si>
  <si>
    <t>115.88790839494463</t>
  </si>
  <si>
    <t>JENGAN</t>
  </si>
  <si>
    <t>-0.37100549907350056</t>
  </si>
  <si>
    <t>115.70727414179862</t>
  </si>
  <si>
    <t>TONDOH</t>
  </si>
  <si>
    <t>-0.25581593380052053</t>
  </si>
  <si>
    <t>115.93366708899252</t>
  </si>
  <si>
    <t>LOTAQ</t>
  </si>
  <si>
    <t>-0.5253636557322696</t>
  </si>
  <si>
    <t>115.75938212871448</t>
  </si>
  <si>
    <t>PAYANG</t>
  </si>
  <si>
    <t>-0.5091662877618678</t>
  </si>
  <si>
    <t>115.75652311698357</t>
  </si>
  <si>
    <t>-0.46654088374742564</t>
  </si>
  <si>
    <t>115.76034557505287</t>
  </si>
  <si>
    <t>https://muaralawa.digitaldesa.id/</t>
  </si>
  <si>
    <t>LAMBING</t>
  </si>
  <si>
    <t>-0.46108100801578944</t>
  </si>
  <si>
    <t>115.75940351841768</t>
  </si>
  <si>
    <t>https://lambing.digitaldesa.id/</t>
  </si>
  <si>
    <t>BENGGERIS</t>
  </si>
  <si>
    <t>-0.4507747445193205</t>
  </si>
  <si>
    <t>115.742364061595</t>
  </si>
  <si>
    <t>CEMPEDES</t>
  </si>
  <si>
    <t>-0.4836535120151724</t>
  </si>
  <si>
    <t>115.7534360654109</t>
  </si>
  <si>
    <t>MUARA PAHU</t>
  </si>
  <si>
    <t>JERANG DAYAK</t>
  </si>
  <si>
    <t>-0.45559708831702117</t>
  </si>
  <si>
    <t>115.85222809882785</t>
  </si>
  <si>
    <t>SMAN 1 MUARA PAHU</t>
  </si>
  <si>
    <t>MENDUNG</t>
  </si>
  <si>
    <t>-0.4332937186548794</t>
  </si>
  <si>
    <t>115.87071487929751</t>
  </si>
  <si>
    <t xml:space="preserve">Non PLN : Non PLN : Genset Desa/kampung,PLTS SHS </t>
  </si>
  <si>
    <t>JERANG MELAYU</t>
  </si>
  <si>
    <t>-0.41813887781035275</t>
  </si>
  <si>
    <t>115.8741187250241</t>
  </si>
  <si>
    <t>DASAQ</t>
  </si>
  <si>
    <t>-0.4086051663050523</t>
  </si>
  <si>
    <t>115.90498342980663</t>
  </si>
  <si>
    <t>TEPIAN ULAQ</t>
  </si>
  <si>
    <t>-0.33895882025946483</t>
  </si>
  <si>
    <t>116.08675565698219</t>
  </si>
  <si>
    <t>SEBELANG</t>
  </si>
  <si>
    <t>-0.31707121422913337</t>
  </si>
  <si>
    <t>116.06820371475754</t>
  </si>
  <si>
    <t>MUARA BAROH</t>
  </si>
  <si>
    <t>-0.3219076757358829</t>
  </si>
  <si>
    <t>116.06779114355413</t>
  </si>
  <si>
    <t>TELUK TEMPUDAU</t>
  </si>
  <si>
    <t>-0.3257418118792319</t>
  </si>
  <si>
    <t>116.06340057194899</t>
  </si>
  <si>
    <t>TANJUNG LAONG</t>
  </si>
  <si>
    <t>-0.32654143095361443</t>
  </si>
  <si>
    <t>116.05529927745273</t>
  </si>
  <si>
    <t>TIDAK ADA PEMAKAIAN 1 BULAN TERAKHIR</t>
  </si>
  <si>
    <t>TANJUNG PAGAR</t>
  </si>
  <si>
    <t>-0.2965379170144335</t>
  </si>
  <si>
    <t>115.98368555051157</t>
  </si>
  <si>
    <t>PEMAKAIAN TIDAK OPTIMAL &lt;200GB 2 BLN AWAL DAN TIDAK ADA PEMAKAIAN 4 BLN TERAKHIR</t>
  </si>
  <si>
    <t>GUNUNG BAYAN</t>
  </si>
  <si>
    <t>-0.3975042277904405</t>
  </si>
  <si>
    <t>115.96978067093954</t>
  </si>
  <si>
    <t>MUARA BELOAN</t>
  </si>
  <si>
    <t>-0.33061656127579064</t>
  </si>
  <si>
    <t>115.93439465059578</t>
  </si>
  <si>
    <t>NYUATAN</t>
  </si>
  <si>
    <t>DEMPAR</t>
  </si>
  <si>
    <t>-0.34671166731563857</t>
  </si>
  <si>
    <t>115.51092295128537</t>
  </si>
  <si>
    <t>SMAN 1 NYUATAN</t>
  </si>
  <si>
    <t>https://dempar.digitaldesa.id/</t>
  </si>
  <si>
    <t>TEMULA</t>
  </si>
  <si>
    <t>-0.3032210460262744</t>
  </si>
  <si>
    <t>115.52630751366925</t>
  </si>
  <si>
    <t>PEMAKAIAN TIDAK OPTIMAL &lt;200 GB 1 BULAN AWAL DAN TIDAK ADA PEMAKAIAN 1 BULAN TERAKHIR</t>
  </si>
  <si>
    <t>JONTAI</t>
  </si>
  <si>
    <t>-0.3374576027115749</t>
  </si>
  <si>
    <t>115.49461616912319</t>
  </si>
  <si>
    <t>https://jontai.digitaldesa.id/</t>
  </si>
  <si>
    <t>PEMAKAIAN TIDAK OPTIMAL &lt;200 GB 3 BULAN AWAL DAN TIDAK ADA PEMAKAIAN 1 BULAN TERAKHIR</t>
  </si>
  <si>
    <t>SEMBUAN</t>
  </si>
  <si>
    <t>-0.3255008993474723</t>
  </si>
  <si>
    <t>115.48618761316402</t>
  </si>
  <si>
    <t>INTU LINGAU</t>
  </si>
  <si>
    <t>-0.23124705705999024</t>
  </si>
  <si>
    <t>115.34594709982203</t>
  </si>
  <si>
    <t>MU'UT</t>
  </si>
  <si>
    <t>-0.2765460568948477</t>
  </si>
  <si>
    <t>115.58823277092678</t>
  </si>
  <si>
    <t>TERAJUK</t>
  </si>
  <si>
    <t>-0.36343460377453124</t>
  </si>
  <si>
    <t>115.60360004031091</t>
  </si>
  <si>
    <t>LAKAN BILEM</t>
  </si>
  <si>
    <t>-0.13753295736382146</t>
  </si>
  <si>
    <t>115.41265567092712</t>
  </si>
  <si>
    <t>SENTALAR</t>
  </si>
  <si>
    <t>-0.38156052371007215</t>
  </si>
  <si>
    <t>115.53666234386264</t>
  </si>
  <si>
    <t>AWAI</t>
  </si>
  <si>
    <t>-0.25053791034339934</t>
  </si>
  <si>
    <t>115.58590757708852</t>
  </si>
  <si>
    <t>LOA DERAS</t>
  </si>
  <si>
    <t>-0.3655335904272587</t>
  </si>
  <si>
    <t>116.29152665051967</t>
  </si>
  <si>
    <t>MINTA</t>
  </si>
  <si>
    <t>-0.3683584706222913</t>
  </si>
  <si>
    <t>116.26079629980102</t>
  </si>
  <si>
    <t>TANJUNG HAUR</t>
  </si>
  <si>
    <t>-0.40264372782806285</t>
  </si>
  <si>
    <t>116.22233315027437</t>
  </si>
  <si>
    <t>PENYINGGAHAN ILIR</t>
  </si>
  <si>
    <t>-0.38757752959247443</t>
  </si>
  <si>
    <t>116.22397616483573</t>
  </si>
  <si>
    <t>BAKUNG</t>
  </si>
  <si>
    <t>-0.38428606862352954</t>
  </si>
  <si>
    <t>116.280454644264</t>
  </si>
  <si>
    <t>SEKOLAQ DARAT</t>
  </si>
  <si>
    <t>SEKOLAQ JOLEQ</t>
  </si>
  <si>
    <t>-0.2617304569472354</t>
  </si>
  <si>
    <t>115.73020402870684</t>
  </si>
  <si>
    <t>SMAN 3 SENDAWAR</t>
  </si>
  <si>
    <t>SEKOLAQ MULIAQ</t>
  </si>
  <si>
    <t>-0.25285397064899506</t>
  </si>
  <si>
    <t>115.77578756831792</t>
  </si>
  <si>
    <t>SEKOLAQ ODAY</t>
  </si>
  <si>
    <t>-0.23198291456729975</t>
  </si>
  <si>
    <t>115.76894534426303</t>
  </si>
  <si>
    <t>SRIMULYO</t>
  </si>
  <si>
    <t>-0.2778837690752929</t>
  </si>
  <si>
    <t>115.75823086481047</t>
  </si>
  <si>
    <t>SUMBER BANGUN</t>
  </si>
  <si>
    <t>-0.24691702825311973,</t>
  </si>
  <si>
    <t>115.72141117091593</t>
  </si>
  <si>
    <t>SUMBER REJO</t>
  </si>
  <si>
    <t>-0.29199772057284096</t>
  </si>
  <si>
    <t>115.76753960191469</t>
  </si>
  <si>
    <t>-0.2843185855811046</t>
  </si>
  <si>
    <t>115.74888952870394</t>
  </si>
  <si>
    <r>
      <rPr>
        <rFont val="Calibri"/>
        <color rgb="FF1155CC"/>
        <sz val="9.0"/>
        <u/>
      </rPr>
      <t>https://linggang-mapan.geodesa.id/</t>
    </r>
    <r>
      <rPr>
        <rFont val="Calibri"/>
        <color rgb="FF000000"/>
        <sz val="9.0"/>
        <u/>
      </rPr>
      <t xml:space="preserve"> </t>
    </r>
  </si>
  <si>
    <t>https://sekolaqdarat.kutaibaratkab.go.id/</t>
  </si>
  <si>
    <t>PEMAKAIAN TIDAK OPTIMAL &lt;100 GB BULAN JULI, AGUSTUS</t>
  </si>
  <si>
    <t>LELENG</t>
  </si>
  <si>
    <t>-0.252989509705614</t>
  </si>
  <si>
    <t>115.80395888330176</t>
  </si>
  <si>
    <t>PEMAKAIAN TIDAK OPTIMAL &lt;100 GB 1 BULAN TERAKHIR</t>
  </si>
  <si>
    <t>SILUQ NGURAI</t>
  </si>
  <si>
    <t>TEBISAQ</t>
  </si>
  <si>
    <t>OBJEK WISATA</t>
  </si>
  <si>
    <t>-0.4532306472872104</t>
  </si>
  <si>
    <t>115.947385478815</t>
  </si>
  <si>
    <t>SMAN 1 SILUQ NGURAI</t>
  </si>
  <si>
    <t>KALIQ</t>
  </si>
  <si>
    <t>KANTOR PKK</t>
  </si>
  <si>
    <t>-0.48509955848935166</t>
  </si>
  <si>
    <t>115.92618028783285</t>
  </si>
  <si>
    <t>TANAH MEA</t>
  </si>
  <si>
    <t>-0.4515143276099126</t>
  </si>
  <si>
    <t>115.95270134204554</t>
  </si>
  <si>
    <r>
      <rPr>
        <rFont val="Calibri"/>
        <color rgb="FF1155CC"/>
        <sz val="9.0"/>
        <u/>
      </rPr>
      <t>https://www.linggangpurwodadi.com/</t>
    </r>
    <r>
      <rPr>
        <rFont val="Calibri"/>
        <color rgb="FF000000"/>
        <sz val="9.0"/>
        <u/>
      </rPr>
      <t xml:space="preserve"> </t>
    </r>
  </si>
  <si>
    <t>SANG-SANG</t>
  </si>
  <si>
    <t>-0.4998733441528804</t>
  </si>
  <si>
    <t>115.91245583077236</t>
  </si>
  <si>
    <t>MUHUR</t>
  </si>
  <si>
    <t>-0.5377147556683696</t>
  </si>
  <si>
    <t>115.91261479982205</t>
  </si>
  <si>
    <t>MUARA KELAWIT</t>
  </si>
  <si>
    <t>-0.5709682898462748</t>
  </si>
  <si>
    <t>115.89557172925909</t>
  </si>
  <si>
    <r>
      <rPr>
        <rFont val="Calibri"/>
        <color rgb="FF000000"/>
        <sz val="9.0"/>
      </rPr>
      <t xml:space="preserve"> </t>
    </r>
    <r>
      <rPr>
        <rFont val="Calibri"/>
        <color rgb="FF1155CC"/>
        <sz val="9.0"/>
        <u/>
      </rPr>
      <t>https://www.longiramseberang.com/</t>
    </r>
  </si>
  <si>
    <t>BENTAS</t>
  </si>
  <si>
    <t>-0.5745531413922524</t>
  </si>
  <si>
    <t>115.88155583398233</t>
  </si>
  <si>
    <t>BETUNG</t>
  </si>
  <si>
    <t>-0.6511324705367738</t>
  </si>
  <si>
    <t>115.86239541315328</t>
  </si>
  <si>
    <t>KIAQ</t>
  </si>
  <si>
    <t>-0.702535750944174</t>
  </si>
  <si>
    <t>115.87923066944842</t>
  </si>
  <si>
    <t>TENDIQ</t>
  </si>
  <si>
    <t>PAUD</t>
  </si>
  <si>
    <t>-0.7223772837109512</t>
  </si>
  <si>
    <t>115.87545906398536</t>
  </si>
  <si>
    <t>https://kampungtendiq-kutaibarat.web.id/</t>
  </si>
  <si>
    <t>PENAWANG</t>
  </si>
  <si>
    <t>-0.7735288819674534</t>
  </si>
  <si>
    <t>115.90406343153721</t>
  </si>
  <si>
    <t>LENDIAN LIANG NAYUQ</t>
  </si>
  <si>
    <t>-0.9653356707242657</t>
  </si>
  <si>
    <t>115.86516747097099</t>
  </si>
  <si>
    <t>PLTS TERPUSAT DESDM 2023</t>
  </si>
  <si>
    <t>KENYANYAN</t>
  </si>
  <si>
    <t>-0.6262046653689497</t>
  </si>
  <si>
    <t>115.93669296771861</t>
  </si>
  <si>
    <t>RIKONG</t>
  </si>
  <si>
    <t>-0.7004810779121009</t>
  </si>
  <si>
    <t>115.94640074178072</t>
  </si>
  <si>
    <t>KENDISIQ</t>
  </si>
  <si>
    <t>-0.886637898289004</t>
  </si>
  <si>
    <t>115.95811332385352</t>
  </si>
  <si>
    <t xml:space="preserve">Non PLN : PLTS TERPUSAT DESDM 2014/2016 </t>
  </si>
  <si>
    <t>MUARA PONAQ</t>
  </si>
  <si>
    <t>-0.6600922373243009</t>
  </si>
  <si>
    <t>115.97054768762739</t>
  </si>
  <si>
    <t xml:space="preserve">Non PLN : PLTS TERPUSAT DESDM 2017 </t>
  </si>
  <si>
    <t>TERING</t>
  </si>
  <si>
    <t>TERING BARU</t>
  </si>
  <si>
    <t>-0.07094915304878817</t>
  </si>
  <si>
    <t>115.65549008421988</t>
  </si>
  <si>
    <t>SMKN 1 TERING</t>
  </si>
  <si>
    <t>TERING LAMA</t>
  </si>
  <si>
    <t>-0.06927607757322796</t>
  </si>
  <si>
    <t>115.64172847516913</t>
  </si>
  <si>
    <t>LINGGANG TERING SEBERANG</t>
  </si>
  <si>
    <t>-0.07400186818038257</t>
  </si>
  <si>
    <t>115.64426192899026</t>
  </si>
  <si>
    <t>TUKUL</t>
  </si>
  <si>
    <t>-0.003978787531726304</t>
  </si>
  <si>
    <t>115.68710109685509</t>
  </si>
  <si>
    <t>LINGGANG KELUBAQ</t>
  </si>
  <si>
    <t>-0.06123000112195439</t>
  </si>
  <si>
    <t>115.61225438755717</t>
  </si>
  <si>
    <t>LINGGANG PURWOREJO</t>
  </si>
  <si>
    <t>-0.08660010656843149</t>
  </si>
  <si>
    <t>115.64115242762588</t>
  </si>
  <si>
    <t>Linggang-purworejo</t>
  </si>
  <si>
    <t>LINGGANG JELEMUQ</t>
  </si>
  <si>
    <t>-0.06775782050404053</t>
  </si>
  <si>
    <t>115.66747946545938</t>
  </si>
  <si>
    <t>Linggang-jelemuq</t>
  </si>
  <si>
    <t>KELIAN DALAM</t>
  </si>
  <si>
    <t>-0.044910599909659114</t>
  </si>
  <si>
    <t>115.52933714212487</t>
  </si>
  <si>
    <t>Kelian-dalam</t>
  </si>
  <si>
    <t>LINGGANG MUARA MUJAN</t>
  </si>
  <si>
    <t>-0.0923710572570304</t>
  </si>
  <si>
    <t>115.55623494107002</t>
  </si>
  <si>
    <t>Linggang-muara-mujan</t>
  </si>
  <si>
    <t>MUYUB ULU</t>
  </si>
  <si>
    <t>-0.02132031160224771</t>
  </si>
  <si>
    <t>115.70768760005771</t>
  </si>
  <si>
    <r>
      <rPr>
        <rFont val="Calibri"/>
        <color rgb="FF1155CC"/>
        <sz val="9.0"/>
        <u/>
      </rPr>
      <t>https://gadur.nusadesa.id/</t>
    </r>
    <r>
      <rPr>
        <rFont val="Calibri"/>
        <color rgb="FF000000"/>
        <sz val="9.0"/>
      </rPr>
      <t>/</t>
    </r>
  </si>
  <si>
    <t>MUYUB AKET</t>
  </si>
  <si>
    <t>-0.011559910305762956</t>
  </si>
  <si>
    <t>115.71936322540242</t>
  </si>
  <si>
    <t>Muyub-aket</t>
  </si>
  <si>
    <r>
      <rPr>
        <rFont val="Calibri"/>
        <color rgb="FF1155CC"/>
        <sz val="9.0"/>
        <u/>
      </rPr>
      <t>https://linggang-muara-batuq.geodesa.id/</t>
    </r>
    <r>
      <rPr>
        <rFont val="Calibri"/>
        <color theme="1"/>
        <sz val="9.0"/>
      </rPr>
      <t xml:space="preserve"> </t>
    </r>
  </si>
  <si>
    <t>LINGGANG MUYUB ILIR</t>
  </si>
  <si>
    <t>-0.0626969248283906</t>
  </si>
  <si>
    <t>115.73969411228815</t>
  </si>
  <si>
    <t>Linggang-muyub-ilir</t>
  </si>
  <si>
    <t>GABUNG BARU</t>
  </si>
  <si>
    <t>-0.028909757637192716</t>
  </si>
  <si>
    <t>115.71458084211838</t>
  </si>
  <si>
    <t>LINGGANG BANJAREJO</t>
  </si>
  <si>
    <t>-0.09682829980527295</t>
  </si>
  <si>
    <t>115.65240024212277</t>
  </si>
  <si>
    <t>Linggang-banjarejo</t>
  </si>
  <si>
    <t>TERING LAMA ULU</t>
  </si>
  <si>
    <t>-0.06837485599358824</t>
  </si>
  <si>
    <t>115.6416553228439</t>
  </si>
  <si>
    <t xml:space="preserve">PEMAKAIAN TIDAK OPTIMAL &lt;10GB 1 BLN TERAKHIR </t>
  </si>
  <si>
    <t>GEODESA</t>
  </si>
  <si>
    <t>SEPATIN</t>
  </si>
  <si>
    <t>-0.7783772345835887</t>
  </si>
  <si>
    <t>117.5924714464882</t>
  </si>
  <si>
    <t>Desa Sepatin</t>
  </si>
  <si>
    <t>MUARA PANTUAN</t>
  </si>
  <si>
    <t>-0.5809296414416972</t>
  </si>
  <si>
    <t>117.56752319448114</t>
  </si>
  <si>
    <t>Muara-pantuan</t>
  </si>
  <si>
    <t>TANI BARU</t>
  </si>
  <si>
    <t>-0.5130076057079132</t>
  </si>
  <si>
    <t>117.57284507472056</t>
  </si>
  <si>
    <t>PEMAKAIAN TIDAK OPTIMAL &lt;50 GB 4 BULAN AWAL DAN TIDAK ADA PEMAKAIAN 2 BULAN TERAKHIR</t>
  </si>
  <si>
    <t>KUTAI LAMA</t>
  </si>
  <si>
    <t>-0.570</t>
  </si>
  <si>
    <t>117.318</t>
  </si>
  <si>
    <t>Bandwidth 200Mbps</t>
  </si>
  <si>
    <t>Desa Kutailama</t>
  </si>
  <si>
    <t>-0.568</t>
  </si>
  <si>
    <t>117.287</t>
  </si>
  <si>
    <t>PEMAKAIAN TIDAK OPTIMAL &lt;200 GB 2 BULAN TERAKHIR</t>
  </si>
  <si>
    <t>Desa Anggana</t>
  </si>
  <si>
    <r>
      <rPr>
        <rFont val="Calibri"/>
        <color rgb="FF000000"/>
        <sz val="9.0"/>
      </rPr>
      <t xml:space="preserve"> </t>
    </r>
    <r>
      <rPr>
        <rFont val="Calibri"/>
        <color rgb="FF1155CC"/>
        <sz val="9.0"/>
        <u/>
      </rPr>
      <t>Sungai Meriam</t>
    </r>
  </si>
  <si>
    <t>PEMAKAIAN TIDAK OPTIMAL &lt;100GB PADA BULAN JULI</t>
  </si>
  <si>
    <t>SIDOMULYO</t>
  </si>
  <si>
    <t>-0.541</t>
  </si>
  <si>
    <t>117.277</t>
  </si>
  <si>
    <t>HANDIL TERUSAN</t>
  </si>
  <si>
    <t>-0.5485051574143872</t>
  </si>
  <si>
    <t>117.38590265988722</t>
  </si>
  <si>
    <t>GENTING TANAH</t>
  </si>
  <si>
    <t>0.07709073548548691</t>
  </si>
  <si>
    <t>116.4337786742066</t>
  </si>
  <si>
    <t>LOA SAKOH</t>
  </si>
  <si>
    <t>0.10937804579590546</t>
  </si>
  <si>
    <t>116.40837553641292</t>
  </si>
  <si>
    <t>HAMBAU</t>
  </si>
  <si>
    <t>0.12346741144250684</t>
  </si>
  <si>
    <t>116.3982935969688</t>
  </si>
  <si>
    <t>Desa Hambau</t>
  </si>
  <si>
    <t>0.14955241135818512</t>
  </si>
  <si>
    <t>116.37015425681525</t>
  </si>
  <si>
    <t>KELEKAT</t>
  </si>
  <si>
    <t>0.2087898124402721</t>
  </si>
  <si>
    <t>116.30908234309629</t>
  </si>
  <si>
    <t>Desa Kelekat</t>
  </si>
  <si>
    <t>PULAU PINANG</t>
  </si>
  <si>
    <t>0.25647788536058463</t>
  </si>
  <si>
    <t>116.18688591333765</t>
  </si>
  <si>
    <t>LONG BELEH HALOQ</t>
  </si>
  <si>
    <t>0.2869473661100073</t>
  </si>
  <si>
    <t>116.1394635285051</t>
  </si>
  <si>
    <t>starlink</t>
  </si>
  <si>
    <t>fo</t>
  </si>
  <si>
    <t>PERDANA</t>
  </si>
  <si>
    <t>0.26067025344677397</t>
  </si>
  <si>
    <t>116.21549573507671</t>
  </si>
  <si>
    <t>BUKIT LAYANG</t>
  </si>
  <si>
    <t>0.2568934699845106</t>
  </si>
  <si>
    <t>116.24317222596837</t>
  </si>
  <si>
    <t>Desa Bukit Layang</t>
  </si>
  <si>
    <t>KENOHAN</t>
  </si>
  <si>
    <t>LAMIN TELIHAN</t>
  </si>
  <si>
    <t>0.0331429761515354</t>
  </si>
  <si>
    <t>116.2331601974802</t>
  </si>
  <si>
    <t>SMAN 1 KENOHAN</t>
  </si>
  <si>
    <t>Desa Lamin Telihan</t>
  </si>
  <si>
    <t>LAMIN PULUT</t>
  </si>
  <si>
    <t>0.020828114443637608</t>
  </si>
  <si>
    <t>116.26145199645713</t>
  </si>
  <si>
    <t>Desa Lamin Pulut</t>
  </si>
  <si>
    <t>TELUK BINGKAI</t>
  </si>
  <si>
    <t>0.026686014324224405</t>
  </si>
  <si>
    <t>116.3727520355876</t>
  </si>
  <si>
    <t>Desa Teluk Bingkai</t>
  </si>
  <si>
    <t>KAHALA</t>
  </si>
  <si>
    <t>-0.021319371501583324</t>
  </si>
  <si>
    <t>116.36664398959161</t>
  </si>
  <si>
    <t>Desa Kahala</t>
  </si>
  <si>
    <t>TUBUHAN</t>
  </si>
  <si>
    <t>-0.12141924316900833</t>
  </si>
  <si>
    <t>116.43162424309799</t>
  </si>
  <si>
    <t>Desa Tubuhan</t>
  </si>
  <si>
    <t>SEMAYANG</t>
  </si>
  <si>
    <t>-0.1587567187360803</t>
  </si>
  <si>
    <t>116.50963187619887</t>
  </si>
  <si>
    <t>Desa Semayang</t>
  </si>
  <si>
    <t>TELUK MUDA</t>
  </si>
  <si>
    <t>-0.12203605590953558</t>
  </si>
  <si>
    <t>116.453097559373</t>
  </si>
  <si>
    <t>Teluk Muda</t>
  </si>
  <si>
    <t>TUANA TUHA</t>
  </si>
  <si>
    <t>-0.021496526989436507</t>
  </si>
  <si>
    <t>116.42899399830556</t>
  </si>
  <si>
    <t>Desa Tuana Tuha</t>
  </si>
  <si>
    <t>KAHALA ILIR</t>
  </si>
  <si>
    <t>-0.020805592842289913</t>
  </si>
  <si>
    <t>116.36825863661072</t>
  </si>
  <si>
    <t>PEMAKAIAN TIDAK OPTIMAL &lt;200 GB BULAN JULI, AGUSTUS, DAN DESEMBER</t>
  </si>
  <si>
    <t>Desa Kahala Ilir</t>
  </si>
  <si>
    <t>PEMAKAIAN TIDAK OPTIMAL &lt;200 GB KECUALI BULAN OKTOBER DAN NOVEMBER</t>
  </si>
  <si>
    <t>KOTA BANGUN</t>
  </si>
  <si>
    <t>LOLENG</t>
  </si>
  <si>
    <t>-0.2627984681684425</t>
  </si>
  <si>
    <t>116.66021696679034</t>
  </si>
  <si>
    <t>SMKN 1, SMAN 1, SMAN 2 &amp; SMAN 3 KOTA BANGUN</t>
  </si>
  <si>
    <t>Desa Loleng</t>
  </si>
  <si>
    <t>KOTA BANGUN ULU</t>
  </si>
  <si>
    <t>-0.259</t>
  </si>
  <si>
    <t>116.596</t>
  </si>
  <si>
    <t>PEMAKAIAN TIDAK OPTIMAL &lt;50GB SETIAP BULAN</t>
  </si>
  <si>
    <t>Kota Bangun Ulu</t>
  </si>
  <si>
    <t>KOTA BANGUN ILIR</t>
  </si>
  <si>
    <t>-0.255</t>
  </si>
  <si>
    <t>116.578</t>
  </si>
  <si>
    <t>LIANG</t>
  </si>
  <si>
    <t>-0.23013430277537766</t>
  </si>
  <si>
    <t>116.5856449011345</t>
  </si>
  <si>
    <t>MUHURAN</t>
  </si>
  <si>
    <t>-0.20621609538240399</t>
  </si>
  <si>
    <t>116.54980966730162</t>
  </si>
  <si>
    <t>PELA</t>
  </si>
  <si>
    <t>-0.23930630155382346</t>
  </si>
  <si>
    <t>116.54807158955234</t>
  </si>
  <si>
    <t>KEDANG MURUNG</t>
  </si>
  <si>
    <t>-0.28358103984016975</t>
  </si>
  <si>
    <t>116.59541965195672</t>
  </si>
  <si>
    <t>, 115.91245583077236</t>
  </si>
  <si>
    <t>KOTA BANGUN SEBERANG</t>
  </si>
  <si>
    <t>-0.2797123814617738</t>
  </si>
  <si>
    <t>116.59091609662559</t>
  </si>
  <si>
    <t>PEMAKAIAN TIDAK OPTIMAL &lt;200 GB &amp; TDAK ADA PEMAKAIAN DI BULAN NOVEMBER</t>
  </si>
  <si>
    <t>LIANG ULU</t>
  </si>
  <si>
    <t>-0.240</t>
  </si>
  <si>
    <t>116.570</t>
  </si>
  <si>
    <t>SEBELIMBINGAN</t>
  </si>
  <si>
    <t>-0.17392346519635513</t>
  </si>
  <si>
    <t>116.50642621601659</t>
  </si>
  <si>
    <t>Desa Sebelimbingan</t>
  </si>
  <si>
    <t>SANGKULIMAN</t>
  </si>
  <si>
    <t>-0.2406842566974338</t>
  </si>
  <si>
    <t>116.55769035093343</t>
  </si>
  <si>
    <t>KOTA BANGUN DARAT</t>
  </si>
  <si>
    <t>KEDANG IPIL</t>
  </si>
  <si>
    <t>-0.4052265710794357</t>
  </si>
  <si>
    <t>116.63971259316271</t>
  </si>
  <si>
    <t>SEDULANG</t>
  </si>
  <si>
    <t>-0.3758508360244507</t>
  </si>
  <si>
    <t>116.62670666136891</t>
  </si>
  <si>
    <t>Desa Sedulang, Kec. Kota Bangun</t>
  </si>
  <si>
    <t>BENUA BARU</t>
  </si>
  <si>
    <t>-0.410829478444526</t>
  </si>
  <si>
    <t>116.70014889760117</t>
  </si>
  <si>
    <t>https://benuabaru.id/</t>
  </si>
  <si>
    <t>KOTA BANGUN I</t>
  </si>
  <si>
    <t>-0.35004152693619633</t>
  </si>
  <si>
    <t>116.59100573047249</t>
  </si>
  <si>
    <t>KOTA BANGUN II</t>
  </si>
  <si>
    <t>-0.3797061418139967</t>
  </si>
  <si>
    <t>116.55445564343019</t>
  </si>
  <si>
    <t>PLTS TERPUSAT DESDM 2014/2016</t>
  </si>
  <si>
    <t>KOTA BANGUN III</t>
  </si>
  <si>
    <t>-0.280</t>
  </si>
  <si>
    <t>116.567</t>
  </si>
  <si>
    <t>PLTS TERPUSAT DESDM 2017</t>
  </si>
  <si>
    <t>-0.29009841232001043</t>
  </si>
  <si>
    <t>116.74920216891331</t>
  </si>
  <si>
    <t>SARI NADI</t>
  </si>
  <si>
    <t>-0.3938837910668468</t>
  </si>
  <si>
    <t>116.72957143045235</t>
  </si>
  <si>
    <t>Profil Desa Sarinadi</t>
  </si>
  <si>
    <t>SUKA BUMI</t>
  </si>
  <si>
    <t>-0.36851181319256</t>
  </si>
  <si>
    <t>116.68943074713239</t>
  </si>
  <si>
    <t>Profil Desa | Suka Bumi</t>
  </si>
  <si>
    <t>WONOSARI</t>
  </si>
  <si>
    <t>-0.3928536660934374</t>
  </si>
  <si>
    <t>116.64548111959118</t>
  </si>
  <si>
    <t>LOA JANAN</t>
  </si>
  <si>
    <t>BAKUNGAN</t>
  </si>
  <si>
    <t>-0.59353118182943</t>
  </si>
  <si>
    <t>117.04485926730453</t>
  </si>
  <si>
    <t>SMAN 1, SMAN 2 &amp; SMKN 1 LOA JANAN</t>
  </si>
  <si>
    <t>Bakungan</t>
  </si>
  <si>
    <t>LOA DURI ULU</t>
  </si>
  <si>
    <t>-0.5884023989733906</t>
  </si>
  <si>
    <t>117.06158509108974</t>
  </si>
  <si>
    <t>Loa Duri Ulu</t>
  </si>
  <si>
    <t>LOA JANAN ULU</t>
  </si>
  <si>
    <t>-0.5779209327928697</t>
  </si>
  <si>
    <t>117.08624493022013</t>
  </si>
  <si>
    <t>PURWAJAYA</t>
  </si>
  <si>
    <t>-0.614</t>
  </si>
  <si>
    <t>117.087</t>
  </si>
  <si>
    <t>https://desapurwajaya-kukar.id/</t>
  </si>
  <si>
    <t>TANI BHAKTI</t>
  </si>
  <si>
    <t>-0.626</t>
  </si>
  <si>
    <t>117.123</t>
  </si>
  <si>
    <t>BATUAH</t>
  </si>
  <si>
    <t>-0.718</t>
  </si>
  <si>
    <t>117.091</t>
  </si>
  <si>
    <t>LOA DURI ILIR</t>
  </si>
  <si>
    <t>-0.5973390762105307</t>
  </si>
  <si>
    <t>117.06987891787082</t>
  </si>
  <si>
    <t>https://loaduriilir.digitaldesa.id/</t>
  </si>
  <si>
    <t>TANI HARAPAN</t>
  </si>
  <si>
    <t>-0.730</t>
  </si>
  <si>
    <t>117.126</t>
  </si>
  <si>
    <t>JONGGON DESA</t>
  </si>
  <si>
    <t>-0.6142645910707611</t>
  </si>
  <si>
    <t>116.76268544505427</t>
  </si>
  <si>
    <t>SUNGAI PAYANG</t>
  </si>
  <si>
    <t>-0.6078261071357294</t>
  </si>
  <si>
    <t>116.8844104373294</t>
  </si>
  <si>
    <t>Desa Sungai Payang</t>
  </si>
  <si>
    <t>LOA KULU KOTA</t>
  </si>
  <si>
    <t>-0.524</t>
  </si>
  <si>
    <t>117.024</t>
  </si>
  <si>
    <t>LOH SUMBER</t>
  </si>
  <si>
    <t>-0.518</t>
  </si>
  <si>
    <t>117.022</t>
  </si>
  <si>
    <t>PONORAGAN</t>
  </si>
  <si>
    <t>-0.507</t>
  </si>
  <si>
    <t>-0.5697861772874474</t>
  </si>
  <si>
    <t>117.31829682714186</t>
  </si>
  <si>
    <t>REMPANGA</t>
  </si>
  <si>
    <t>-0.4703044700932232</t>
  </si>
  <si>
    <t>117.01273320643378</t>
  </si>
  <si>
    <t>Desa Rempanga</t>
  </si>
  <si>
    <t>-0.5681529130112719</t>
  </si>
  <si>
    <t>117.28656041385162</t>
  </si>
  <si>
    <t>PEMAKAIAN TIDAK OPTIMAL &lt;200 GB DI BULAN OKTOBER, NOVEMBER</t>
  </si>
  <si>
    <t>MARGAHAYU</t>
  </si>
  <si>
    <t>-0.501</t>
  </si>
  <si>
    <t>116.846</t>
  </si>
  <si>
    <t>-0.5713486926877647</t>
  </si>
  <si>
    <t>117.26502736091058</t>
  </si>
  <si>
    <t>Desa Margahayu</t>
  </si>
  <si>
    <t>PEMAKAIAN TIDAK OPTIMAL &lt;200GB TIAP BULAN</t>
  </si>
  <si>
    <r>
      <rPr>
        <rFont val="Calibri"/>
        <color rgb="FF000000"/>
        <sz val="9.0"/>
      </rPr>
      <t xml:space="preserve"> </t>
    </r>
    <r>
      <rPr>
        <rFont val="Calibri"/>
        <color rgb="FF1155CC"/>
        <sz val="9.0"/>
        <u/>
      </rPr>
      <t>Sungai Meriam</t>
    </r>
  </si>
  <si>
    <t>JONGGON JAYA</t>
  </si>
  <si>
    <t>-0.503</t>
  </si>
  <si>
    <t>116.840</t>
  </si>
  <si>
    <t>-0.541347676151219</t>
  </si>
  <si>
    <t>117.27661940572239</t>
  </si>
  <si>
    <t>LUNG ANAI</t>
  </si>
  <si>
    <t>-0.6109710170681897</t>
  </si>
  <si>
    <t>116.88976746581798</t>
  </si>
  <si>
    <t>Lung Anai</t>
  </si>
  <si>
    <t>JEMBAYAN TENGAH</t>
  </si>
  <si>
    <t>-0.5455367613623618</t>
  </si>
  <si>
    <t>116.98412902714188</t>
  </si>
  <si>
    <t>Desa Jembayan Tengah</t>
  </si>
  <si>
    <t>PEMAKAIAN TIDAK OPTIMAL &lt;200GB PADA BULAN JULI</t>
  </si>
  <si>
    <t>JEMBAYAN DALAM</t>
  </si>
  <si>
    <t>-0.5635663991107154</t>
  </si>
  <si>
    <t>116.94909928264948</t>
  </si>
  <si>
    <t>Desa Jembayan Dalam</t>
  </si>
  <si>
    <t>TIDAK ADA PEMAKAIAN SEJAK AWAL PEMASANGAN</t>
  </si>
  <si>
    <t>SEPAKAT</t>
  </si>
  <si>
    <t>-0.4930854170239537</t>
  </si>
  <si>
    <t>117.021111014874</t>
  </si>
  <si>
    <t>Desa Sepakat</t>
  </si>
  <si>
    <t>-0.497</t>
  </si>
  <si>
    <t>116.993</t>
  </si>
  <si>
    <t>PEMAKAIAN TIDAK OPTIMAL &lt;50GB 1 BULAN TERAKHIR</t>
  </si>
  <si>
    <t>MARANG KAYU</t>
  </si>
  <si>
    <t>SEBUNTAL</t>
  </si>
  <si>
    <t>-0.1087852811933336</t>
  </si>
  <si>
    <t>117.43471305083428</t>
  </si>
  <si>
    <t>SMKN 1, SMAN 1, SMAN 2 &amp; SMAN 3 MARANG KAYU</t>
  </si>
  <si>
    <t>SANTAN ULU</t>
  </si>
  <si>
    <t>0.006936846022426801</t>
  </si>
  <si>
    <t>117.36201545507136</t>
  </si>
  <si>
    <t>https://desasantanulu.com/</t>
  </si>
  <si>
    <t>SANTAN TENGAH</t>
  </si>
  <si>
    <t>-0.011533936768635476</t>
  </si>
  <si>
    <t>117.46696698390733</t>
  </si>
  <si>
    <t>https://desasantantengah.wordpress.com/2018/07/16/profil-desa-santan-tengah/</t>
  </si>
  <si>
    <t>SANTAN ILIR</t>
  </si>
  <si>
    <t>-0.012059253960356156</t>
  </si>
  <si>
    <t>117.48626019925076</t>
  </si>
  <si>
    <t>KERSIK</t>
  </si>
  <si>
    <t>-0.05241375142047945</t>
  </si>
  <si>
    <t>117.48921461194092</t>
  </si>
  <si>
    <t>https://kersik.desa.id/</t>
  </si>
  <si>
    <t>BUNGA PUTIH</t>
  </si>
  <si>
    <t>-0.14846319505449493</t>
  </si>
  <si>
    <t>117.40954996856374</t>
  </si>
  <si>
    <t>MAKARTI</t>
  </si>
  <si>
    <t>-0.11423654055396966</t>
  </si>
  <si>
    <t>117.33836444343011</t>
  </si>
  <si>
    <t>PRANGAT SELATAN</t>
  </si>
  <si>
    <t>-0.14613019321923745</t>
  </si>
  <si>
    <t>117.33231499301168</t>
  </si>
  <si>
    <t>PRANGAT BARU</t>
  </si>
  <si>
    <t>-0.2025394570003165</t>
  </si>
  <si>
    <t>117.31312917224803</t>
  </si>
  <si>
    <t>SEMANGKO</t>
  </si>
  <si>
    <t>-0.09186156582240741</t>
  </si>
  <si>
    <t>117.45594882253334</t>
  </si>
  <si>
    <t>https://semangko.nusadesa.id/</t>
  </si>
  <si>
    <t>SAMBERA BARU</t>
  </si>
  <si>
    <t>-0.19723518190067618</t>
  </si>
  <si>
    <t>117.38093340718999</t>
  </si>
  <si>
    <t>SALIKI</t>
  </si>
  <si>
    <t>-0.402</t>
  </si>
  <si>
    <t>117.422</t>
  </si>
  <si>
    <t>SALOK PALAI</t>
  </si>
  <si>
    <t>-0.3800644779099306</t>
  </si>
  <si>
    <t>117.4318818118037</t>
  </si>
  <si>
    <t>https://salopalai-kukar.desa.id/</t>
  </si>
  <si>
    <t>MUARA BADAK ULU</t>
  </si>
  <si>
    <t>-0.352</t>
  </si>
  <si>
    <t>117.436</t>
  </si>
  <si>
    <t>PEMAKAIAN TIDAK OPTIMAL &lt;200 GB 4 BULAN TERAKHIR</t>
  </si>
  <si>
    <t>MUARA BADAK ILIR</t>
  </si>
  <si>
    <t>-0.349</t>
  </si>
  <si>
    <t>117.437</t>
  </si>
  <si>
    <t>-0.25933017227607374</t>
  </si>
  <si>
    <t>116.59581224249354</t>
  </si>
  <si>
    <t>-0.25527635722058356</t>
  </si>
  <si>
    <t>116.57839132817134</t>
  </si>
  <si>
    <t>TIDAK ADA PEMAKAIAN DI BULAN SEPTEMBER &amp; PEMAKAIAN TIDAK OPTIMAL &lt;10 GB DI BULAN LAINNYA</t>
  </si>
  <si>
    <t>TANAH DATAR</t>
  </si>
  <si>
    <t>-0.33920559786536747</t>
  </si>
  <si>
    <t>117.28366706019818</t>
  </si>
  <si>
    <t>BADAK BARU</t>
  </si>
  <si>
    <t>-0.3233383042232851</t>
  </si>
  <si>
    <t>117.42089050540963</t>
  </si>
  <si>
    <t>https://www.badakbaru.desa.id/</t>
  </si>
  <si>
    <t>SUKA DAMAI</t>
  </si>
  <si>
    <t>-0.2504711388747112</t>
  </si>
  <si>
    <t>117.2621515386888</t>
  </si>
  <si>
    <t>BADAK MEKAR</t>
  </si>
  <si>
    <t>-0.25065892130153294</t>
  </si>
  <si>
    <t>117.264986551445</t>
  </si>
  <si>
    <t>GAS ALAM BADAK I</t>
  </si>
  <si>
    <t>-0.3231900687149154</t>
  </si>
  <si>
    <t>117.4351351908887</t>
  </si>
  <si>
    <t>-0.23973345956768205</t>
  </si>
  <si>
    <t>116.56980255046957</t>
  </si>
  <si>
    <t>PEMAKAIAN TIDAK OPTIMAL &lt;200 TIAP BULAN</t>
  </si>
  <si>
    <t>https://gasalambadaki.digitaldesa.id/</t>
  </si>
  <si>
    <t>-0.324</t>
  </si>
  <si>
    <t>117.371</t>
  </si>
  <si>
    <t>SALLO CELA</t>
  </si>
  <si>
    <t>-0.24342182688326575</t>
  </si>
  <si>
    <t>117.34776853609972</t>
  </si>
  <si>
    <t>SUNGAI BAWANG</t>
  </si>
  <si>
    <t>-0.3494611861755719</t>
  </si>
  <si>
    <t>117.24810245874181</t>
  </si>
  <si>
    <t>MUARA KAMAN</t>
  </si>
  <si>
    <t>MUARA KAMAN ILIR</t>
  </si>
  <si>
    <t>-0.1595630608371207</t>
  </si>
  <si>
    <t>116.72513965886151</t>
  </si>
  <si>
    <t>SMKN 1, SMAN 1, SMAN 2 &amp; SMAN 3 MUARA KAMAN</t>
  </si>
  <si>
    <t>RANTAU HEMPANG</t>
  </si>
  <si>
    <t>-0.21763989234627018</t>
  </si>
  <si>
    <t>116.78594417347081</t>
  </si>
  <si>
    <t>https://rantauhempang.wordpress.com/</t>
  </si>
  <si>
    <t>TERATAK</t>
  </si>
  <si>
    <t>-0.29369091305146844</t>
  </si>
  <si>
    <t>116.83654155175822</t>
  </si>
  <si>
    <t>BENUA PUHUN</t>
  </si>
  <si>
    <t>-0.27051111381529047</t>
  </si>
  <si>
    <t>116.8401891698855</t>
  </si>
  <si>
    <t>MUARA KAMAN ULU</t>
  </si>
  <si>
    <t>-0.1469163152058791</t>
  </si>
  <si>
    <t>116.73253810540882</t>
  </si>
  <si>
    <t>-0.28024716720296056</t>
  </si>
  <si>
    <t>116.56717337465193</t>
  </si>
  <si>
    <t>PEMAKAIAN TIDAK OPTIMAL &lt;100GB PADA BULAN NOVEMBER</t>
  </si>
  <si>
    <t>SABINTULUNG</t>
  </si>
  <si>
    <t>-0.06902716937555746</t>
  </si>
  <si>
    <t>116.7797440099424</t>
  </si>
  <si>
    <t>https://sabintulung.desa.id/</t>
  </si>
  <si>
    <t>MUARA SIRAN</t>
  </si>
  <si>
    <t>-0.13150844758935942</t>
  </si>
  <si>
    <t>116.64237663661086</t>
  </si>
  <si>
    <t>TUNJUNGAN</t>
  </si>
  <si>
    <t>-0.020087579217427848</t>
  </si>
  <si>
    <t>116.76437085277156</t>
  </si>
  <si>
    <t xml:space="preserve">Non PLN : PLTS TERPUSAT PEMKAB KUKAR </t>
  </si>
  <si>
    <t>0.12743631128771196</t>
  </si>
  <si>
    <t>116.81512972228872</t>
  </si>
  <si>
    <t>MENAMANG KIRI</t>
  </si>
  <si>
    <t>0.25897533924891825</t>
  </si>
  <si>
    <t>116.92061272515853</t>
  </si>
  <si>
    <t>PEMAKAIAN TIDAK OPTIMAL &lt;200GB DI BULAN DESEMBER</t>
  </si>
  <si>
    <t xml:space="preserve">Non PLN : PLTS TERPUSAT DESDM 2022 </t>
  </si>
  <si>
    <t>MENAMANG KANAN</t>
  </si>
  <si>
    <t>0.23082313130620596</t>
  </si>
  <si>
    <t>116.96352806970069</t>
  </si>
  <si>
    <t>SIDOMUKTI</t>
  </si>
  <si>
    <t>PEMAKAIAN TIDAK OPTIMAL &lt;10 GB DI BULAN NOVEMBER DAN TIDAK ADA PEMAKAIAN 1 BULAN TERAKHIR</t>
  </si>
  <si>
    <t>-0.1489470290856255</t>
  </si>
  <si>
    <t>116.9228582671105</t>
  </si>
  <si>
    <t>PANCA JAYA</t>
  </si>
  <si>
    <t>-0.167890765676205</t>
  </si>
  <si>
    <t>116.90806160003828</t>
  </si>
  <si>
    <t>PEMAKAIAN TIDAK OPTIMAL &lt;200GB SETIAP BULAN</t>
  </si>
  <si>
    <t>BUNGA JADI</t>
  </si>
  <si>
    <t>-0.19107420056370278</t>
  </si>
  <si>
    <t>116.88288435144479</t>
  </si>
  <si>
    <t>-0.6143097049334735</t>
  </si>
  <si>
    <t>117.08733932106767</t>
  </si>
  <si>
    <t>https://bungajadi.berdesa.id/</t>
  </si>
  <si>
    <t>KUPANG BARU</t>
  </si>
  <si>
    <t>0.1652809677630113</t>
  </si>
  <si>
    <t>116.86650366288657</t>
  </si>
  <si>
    <t>-0.6259242598871447</t>
  </si>
  <si>
    <t>117.1234640900671</t>
  </si>
  <si>
    <t>LEBAHO ULAQ</t>
  </si>
  <si>
    <t>-0.3681687344023378</t>
  </si>
  <si>
    <t>116.75011662444737</t>
  </si>
  <si>
    <t>-0.718244072656435</t>
  </si>
  <si>
    <t>117.09111349542322</t>
  </si>
  <si>
    <t>PEMAKAIAN TIDAK OPTIMAL &lt;200 GB DI BULAN AGUSTUS</t>
  </si>
  <si>
    <t>BUKIT JERING</t>
  </si>
  <si>
    <t>-0.1838983248429703</t>
  </si>
  <si>
    <t>116.6655361222889</t>
  </si>
  <si>
    <t>PEMAKAIAN TIDAK OPTIMAL &lt;200 GB DI BULAN JULI, OKTOBER DAN TIDAK ADA PEMAKAIAN DI BULAN LAINNYA</t>
  </si>
  <si>
    <t>LIANG BUAYA</t>
  </si>
  <si>
    <t>0.09540005831099001</t>
  </si>
  <si>
    <t>116.76149398213502</t>
  </si>
  <si>
    <t>-0.729767768104083</t>
  </si>
  <si>
    <t>117.12619350490209</t>
  </si>
  <si>
    <t>PEMAKAIAN TIDAK OPTIMAL &lt;100GB PADA BULAN SEPTEMBER &amp; OKTOBER</t>
  </si>
  <si>
    <t>PUAN CEPAK</t>
  </si>
  <si>
    <t>-0.05283948459087741</t>
  </si>
  <si>
    <t>116.90450595195604</t>
  </si>
  <si>
    <t>CIPARI MAKMUR</t>
  </si>
  <si>
    <t>-0.16176544739713597</t>
  </si>
  <si>
    <t>116.92782640950134</t>
  </si>
  <si>
    <t>https://ciparimakmur.desa.id/</t>
  </si>
  <si>
    <t>PERIAN</t>
  </si>
  <si>
    <t>-0.5309299276062301</t>
  </si>
  <si>
    <t>116.41870795669251</t>
  </si>
  <si>
    <t>-0.5518804593861202</t>
  </si>
  <si>
    <t>117.01981887962839</t>
  </si>
  <si>
    <t>MUARA LEKA</t>
  </si>
  <si>
    <t>-0.508496973802094</t>
  </si>
  <si>
    <t>116.42915676812657</t>
  </si>
  <si>
    <t>-0.5235449735768833</t>
  </si>
  <si>
    <t>117.02382392486432</t>
  </si>
  <si>
    <t>PEMAKAIAN TIDAK OPTIMAL &lt;200 GB DI SETIAP BULAN</t>
  </si>
  <si>
    <t>MUARA ALOH</t>
  </si>
  <si>
    <t>-0.5180641150217037</t>
  </si>
  <si>
    <t>117.02245848060284</t>
  </si>
  <si>
    <t>-0.42891169471981183</t>
  </si>
  <si>
    <t>116.34090137297355</t>
  </si>
  <si>
    <t>-0.5071658322974266</t>
  </si>
  <si>
    <t>117.02166871333944</t>
  </si>
  <si>
    <t>PEMAKAIAN TIDAK OPTIMAL &lt;100GB PADA BULAN OKTOBER &amp; NOVEMBER</t>
  </si>
  <si>
    <t>JANTUR</t>
  </si>
  <si>
    <t>-0.41203894392202095</t>
  </si>
  <si>
    <t>116.29032028247123</t>
  </si>
  <si>
    <t>BATUQ</t>
  </si>
  <si>
    <t>-0.3528541166023317</t>
  </si>
  <si>
    <t>116.32893111538442</t>
  </si>
  <si>
    <t>REBAQ RINDING</t>
  </si>
  <si>
    <t>-0.3477297982477831</t>
  </si>
  <si>
    <t>116.38351732438447</t>
  </si>
  <si>
    <t>-0.5011338042446072</t>
  </si>
  <si>
    <t>116.84623719799417</t>
  </si>
  <si>
    <t>-0.5030516157775967</t>
  </si>
  <si>
    <t>116.84021506761499</t>
  </si>
  <si>
    <t>MUARA MUNTAI ILIR</t>
  </si>
  <si>
    <t>-0.3564571341923359</t>
  </si>
  <si>
    <t>116.39642303682186</t>
  </si>
  <si>
    <t>| Muara Muntai Ilir</t>
  </si>
  <si>
    <t>KAYU BATU</t>
  </si>
  <si>
    <t>-0.3548884619814764</t>
  </si>
  <si>
    <t>116.40178790003922</t>
  </si>
  <si>
    <t>JANTUR SELATAN</t>
  </si>
  <si>
    <t>-0.4127682737781303</t>
  </si>
  <si>
    <t>116.28062136892292</t>
  </si>
  <si>
    <t>TIDAK ADA PEMAKAIAN SELAIN BULAN NOVEMBER  &lt;10GB</t>
  </si>
  <si>
    <t>-0.4974154303914146</t>
  </si>
  <si>
    <t>JANTUR BARU</t>
  </si>
  <si>
    <t>116.99302174619554</t>
  </si>
  <si>
    <t>-0.40967844863700714</t>
  </si>
  <si>
    <t>116.27911933183867</t>
  </si>
  <si>
    <t>-0.46219761466628256</t>
  </si>
  <si>
    <t>117.02071574098791</t>
  </si>
  <si>
    <t>TIDAK ADA PEMAKAIAN DI BULAN NOVEMBER</t>
  </si>
  <si>
    <t>SEBEMBAN</t>
  </si>
  <si>
    <t>-0.2948629715703827</t>
  </si>
  <si>
    <t>116.45980698931224</t>
  </si>
  <si>
    <t>PEMAKAIAN TIDAK OPTIMAL &lt;50 GB TIAP BULAN</t>
  </si>
  <si>
    <t>https://sebemban.digitaldesa.id/</t>
  </si>
  <si>
    <t>TIDAK ADA PEMAKAIAN 5 BULAN TERAKHIR</t>
  </si>
  <si>
    <t>MELINTANG</t>
  </si>
  <si>
    <t>-0.2838354761828194</t>
  </si>
  <si>
    <t>116.40782853777065</t>
  </si>
  <si>
    <t>https://melintang.nusadesa.id/</t>
  </si>
  <si>
    <t>ENGGELAM</t>
  </si>
  <si>
    <t>-0.027222533678583353</t>
  </si>
  <si>
    <t>116.08653323499841</t>
  </si>
  <si>
    <t>https://enggelam.digitaldesa.id/listing</t>
  </si>
  <si>
    <t>PEMAKAIAN TIDAK OPTIMAL &lt;200GB PADA BULAN NOVEMBER DAN TIDAK ADA PEMAKAIAN 1 BLN TERAKHIR</t>
  </si>
  <si>
    <t>LEBAK MANTAN</t>
  </si>
  <si>
    <t>-0.42450865728765474</t>
  </si>
  <si>
    <t>116.50444183787685</t>
  </si>
  <si>
    <t>https://lebakmantan.digitaldesa.id/</t>
  </si>
  <si>
    <t>PEMAKAIAN TIDAK OPTIMAL &lt;100 GB DI 1 BULAN AWAL DAN TIDAK ADA PEMAKAIAN 5 BULAN TERAKHIR</t>
  </si>
  <si>
    <t>LEBAK CILONG</t>
  </si>
  <si>
    <t>-0.44273030112320416</t>
  </si>
  <si>
    <t>116.52999029369758</t>
  </si>
  <si>
    <t>https://lebakcilong.digitaldesa.id/</t>
  </si>
  <si>
    <t>MUARA ENGGELAM</t>
  </si>
  <si>
    <t>-0.24382551002710287</t>
  </si>
  <si>
    <t>116.33100087781915</t>
  </si>
  <si>
    <t>PEMAKAIAN TIDAK OPTIMAL &lt;200 GB  KECUALI BULAN NOVEMBER</t>
  </si>
  <si>
    <t xml:space="preserve">Non PLN : PLTS TERPUSAT KESDM 2014 </t>
  </si>
  <si>
    <r>
      <rPr>
        <rFont val="Calibri"/>
        <color rgb="FF1155CC"/>
        <sz val="9.0"/>
        <u/>
      </rPr>
      <t>https://enggelam.digitaldesa.id/listing</t>
    </r>
    <r>
      <rPr>
        <rFont val="Calibri"/>
        <color theme="1"/>
        <sz val="9.0"/>
      </rPr>
      <t>g</t>
    </r>
  </si>
  <si>
    <t>SAMBOJA</t>
  </si>
  <si>
    <t>KARYA JAYA</t>
  </si>
  <si>
    <t>-1.0299745214118254</t>
  </si>
  <si>
    <t>117.0548760402634</t>
  </si>
  <si>
    <t>SMKN 1, SMAN 1 &amp; SMAN 2 SAMBOJA</t>
  </si>
  <si>
    <t>https://karyajaya.digitaldesa.id/</t>
  </si>
  <si>
    <t>-0.4021493935520776</t>
  </si>
  <si>
    <t>117.42212947369651</t>
  </si>
  <si>
    <t>BUKIT RAYA</t>
  </si>
  <si>
    <t>-0.9768017115954346</t>
  </si>
  <si>
    <t>117.0557158174407</t>
  </si>
  <si>
    <t>https://www.desa-bukitraya.com/</t>
  </si>
  <si>
    <t>-0.3522726282018181</t>
  </si>
  <si>
    <t>117.43570694248712</t>
  </si>
  <si>
    <t>BERINGIN AGUNG</t>
  </si>
  <si>
    <t>-0.9546301521085434</t>
  </si>
  <si>
    <t>117.07457519184688</t>
  </si>
  <si>
    <t>-0.34862067434489796</t>
  </si>
  <si>
    <t>117.4372745361003</t>
  </si>
  <si>
    <t>SAMBOJA BARAT</t>
  </si>
  <si>
    <t>-1.0888307444285303</t>
  </si>
  <si>
    <t>116.95507598317586</t>
  </si>
  <si>
    <t>-0.30099547065581994</t>
  </si>
  <si>
    <t>117.44204757471898</t>
  </si>
  <si>
    <t>PEMAKAIAN TIDAK OPTIMAL &lt;10GB PADA BULAN SEPTEMBER DAN TIDAK ADA PEMAKAIAN DI BULAN LAINNYA</t>
  </si>
  <si>
    <t>SELERONG</t>
  </si>
  <si>
    <t>-0.32206128686936597</t>
  </si>
  <si>
    <t>116.81096749645809</t>
  </si>
  <si>
    <t>https://desaselerong.com/</t>
  </si>
  <si>
    <t>TIDAK ADA PEMAKAIAN  1 BLN TERAKHIR</t>
  </si>
  <si>
    <t>BELORO</t>
  </si>
  <si>
    <t>-0.31654608647396326</t>
  </si>
  <si>
    <t>116.92643618162437</t>
  </si>
  <si>
    <t>-6.554409054190663</t>
  </si>
  <si>
    <t>107.05646757503189</t>
  </si>
  <si>
    <t>https://desabeloro-kutaikartanegara.com/</t>
  </si>
  <si>
    <t>SEBULU ULU</t>
  </si>
  <si>
    <t>-0.24740899677469502</t>
  </si>
  <si>
    <t>116.99023538165568</t>
  </si>
  <si>
    <t>SEBULU ILIR</t>
  </si>
  <si>
    <t>-0.2614442555721167</t>
  </si>
  <si>
    <t>117.02112358341377</t>
  </si>
  <si>
    <t>AKAN DIPASANG FO TELKOM</t>
  </si>
  <si>
    <t>SEGIHAN</t>
  </si>
  <si>
    <t>-0.289</t>
  </si>
  <si>
    <t>-0.324442860306111</t>
  </si>
  <si>
    <t>117.37100555195698</t>
  </si>
  <si>
    <t>https://www.desasegihan.my.id/</t>
  </si>
  <si>
    <t>-0.16959816386030993</t>
  </si>
  <si>
    <t>116.9818109603962</t>
  </si>
  <si>
    <t>https://www.sumbersari-sebulu.berdesa.id/</t>
  </si>
  <si>
    <t>PEMAKAIAN TIDAK OPTIMAL &lt;200 GB DI BULAN NOVEMBER</t>
  </si>
  <si>
    <t>MANUNGGAL DAYA</t>
  </si>
  <si>
    <t>-0.15546942407401695</t>
  </si>
  <si>
    <t>116.95540690386818</t>
  </si>
  <si>
    <t>https://manunggaldaya.berdesa.id/</t>
  </si>
  <si>
    <t>GIRI AGUNG</t>
  </si>
  <si>
    <t>-0.20357136843069457</t>
  </si>
  <si>
    <t>117.05980608295418</t>
  </si>
  <si>
    <t>PEMAKAIAN TIDAK OPTIMAL &lt;200GB DAN TIDAK PEMAKAIAN 1 BULAN TERAKHIR</t>
  </si>
  <si>
    <t>https://giriagung.berdesa.id/</t>
  </si>
  <si>
    <t>PEMAKAIAN TIDAK OPTIMAL &lt;10 GB DI BULAN NOVEMBER</t>
  </si>
  <si>
    <t>SENONI</t>
  </si>
  <si>
    <t>-0.32730438473196105</t>
  </si>
  <si>
    <t>116.83552748481449</t>
  </si>
  <si>
    <t>TIDAK ADA PEMAKAIAN BULAN DESEMBER</t>
  </si>
  <si>
    <t>https://senoni.nusadesa.id/</t>
  </si>
  <si>
    <t>SANGGULAN</t>
  </si>
  <si>
    <t>-0.3224047188494352</t>
  </si>
  <si>
    <t>116.85037938955284</t>
  </si>
  <si>
    <t>https://sanggulan.berdesa.id/</t>
  </si>
  <si>
    <t>PLTS TERPUSAT PEMKAB KUKAR</t>
  </si>
  <si>
    <t>LEKAQ KIDAU</t>
  </si>
  <si>
    <t>-0.30639324467678225</t>
  </si>
  <si>
    <t>116.82323232766008</t>
  </si>
  <si>
    <t>https://lekaqkidau.epizy.com/</t>
  </si>
  <si>
    <t>PLTS TERPUSAT DESDM 2022</t>
  </si>
  <si>
    <t>MEKAR JAYA</t>
  </si>
  <si>
    <t>-0.14907006962817165</t>
  </si>
  <si>
    <t>116.98069154402778</t>
  </si>
  <si>
    <t>https://mekarjaya.berdesa.id/</t>
  </si>
  <si>
    <t>0.36758780075223796</t>
  </si>
  <si>
    <t>116.13164515620933</t>
  </si>
  <si>
    <t>LONG LALANG</t>
  </si>
  <si>
    <t>0.3518166267508144</t>
  </si>
  <si>
    <t>116.16780374761754</t>
  </si>
  <si>
    <t>PEMAKAIAN TIDAK OPTIMAL &lt;10GB PADA BULAN OKTOBER</t>
  </si>
  <si>
    <t>MUARA RITAN</t>
  </si>
  <si>
    <t>0.392466701753444</t>
  </si>
  <si>
    <t>116.05186598371063</t>
  </si>
  <si>
    <t>BULUK SEN</t>
  </si>
  <si>
    <t>0.44659514068125833</t>
  </si>
  <si>
    <t>116.06068314796482</t>
  </si>
  <si>
    <t>UMAQ DIAN</t>
  </si>
  <si>
    <t>0.5823591519213868</t>
  </si>
  <si>
    <t>116.03522070110196</t>
  </si>
  <si>
    <t>MUARA PEDOHON</t>
  </si>
  <si>
    <t>0.5058363515969027</t>
  </si>
  <si>
    <t>115.9671015158863</t>
  </si>
  <si>
    <t>BILA TALANG</t>
  </si>
  <si>
    <t>0.5649957958306533</t>
  </si>
  <si>
    <t>116.01066965083464</t>
  </si>
  <si>
    <t>KAMPUNG BARU</t>
  </si>
  <si>
    <t>0.5837670973639913</t>
  </si>
  <si>
    <t>116.0275155741172</t>
  </si>
  <si>
    <t>0.5727677635230305</t>
  </si>
  <si>
    <t>116.01944282623566</t>
  </si>
  <si>
    <t>MUARA SALUNG</t>
  </si>
  <si>
    <t>0.8040383101912678</t>
  </si>
  <si>
    <t>115.63803329591457</t>
  </si>
  <si>
    <t>MUARA BELINAU</t>
  </si>
  <si>
    <t>1.1593826517058607</t>
  </si>
  <si>
    <t>115.94742196856457</t>
  </si>
  <si>
    <t>MUARA TUBOQ</t>
  </si>
  <si>
    <t>0.5868346012506974</t>
  </si>
  <si>
    <t>115.97630329316378</t>
  </si>
  <si>
    <t>RITAN BARU</t>
  </si>
  <si>
    <t>0.39040049982240504</t>
  </si>
  <si>
    <t>116.05443858020529</t>
  </si>
  <si>
    <t>TUKUNG RITAN</t>
  </si>
  <si>
    <t>0.3836810743381145</t>
  </si>
  <si>
    <t>116.05963797585214</t>
  </si>
  <si>
    <t>TENGGARONG</t>
  </si>
  <si>
    <t>RAPAK LAMBUR</t>
  </si>
  <si>
    <t>-0.337</t>
  </si>
  <si>
    <t>116.952</t>
  </si>
  <si>
    <t>SMKN 1, SMKN 2, SMKN 3, SMAN 1, SMAN 2, SMAN 4 &amp; SLB TENGGARONG</t>
  </si>
  <si>
    <t>BENDANG RAYA</t>
  </si>
  <si>
    <t>-0.369</t>
  </si>
  <si>
    <t>116.926</t>
  </si>
  <si>
    <t>-0.2857508882074343</t>
  </si>
  <si>
    <t>116.52832715680844</t>
  </si>
  <si>
    <t>TENGGARONG SEBERANG</t>
  </si>
  <si>
    <t>-0.3810106422280086</t>
  </si>
  <si>
    <t>117.11211711089206</t>
  </si>
  <si>
    <t>SMKN 1, SMAN 1, SMAN 2, SMAN 3 TENGGARONG SEBERANG</t>
  </si>
  <si>
    <t>https://manunggaljaya-tenggarongseberang.desa.id/</t>
  </si>
  <si>
    <t>-0.4166513986292626</t>
  </si>
  <si>
    <t>117.06860766719366</t>
  </si>
  <si>
    <t>EMBALUT</t>
  </si>
  <si>
    <t>-0.3371235401605629</t>
  </si>
  <si>
    <t>117.08467270295287</t>
  </si>
  <si>
    <t>https://embalut.desa.id/</t>
  </si>
  <si>
    <t>BANGUN REJO</t>
  </si>
  <si>
    <t>-0.3582107036744533</t>
  </si>
  <si>
    <t>117.11026928174144</t>
  </si>
  <si>
    <t>KERTA BUANA</t>
  </si>
  <si>
    <t>-0.3109178236353778</t>
  </si>
  <si>
    <t>117.10557560279412</t>
  </si>
  <si>
    <t>SEPARI</t>
  </si>
  <si>
    <t>-0.3068913943349938</t>
  </si>
  <si>
    <t>117.05864943235343</t>
  </si>
  <si>
    <t>BUKIT PARIAMAN</t>
  </si>
  <si>
    <t>-0.2639331540165677</t>
  </si>
  <si>
    <t>117.12102279925075</t>
  </si>
  <si>
    <t>PLTS TERPUSAT KESDM 2014</t>
  </si>
  <si>
    <t>PEMAKAIAN TIDAK OPTIMAL &lt;200 GB PADA BULAN AGUSTUS &amp; DESEMBER</t>
  </si>
  <si>
    <t>BHUANA JAYA</t>
  </si>
  <si>
    <t>-0.24060451932600063</t>
  </si>
  <si>
    <t>117.13029454122139</t>
  </si>
  <si>
    <t>https://www.bhuanajaya.desa.id/</t>
  </si>
  <si>
    <t>MULAWARMAN</t>
  </si>
  <si>
    <t>-0.18995778470058233</t>
  </si>
  <si>
    <t>117.14247912809928</t>
  </si>
  <si>
    <t>https://mulawarman.desa.id/</t>
  </si>
  <si>
    <t>LOA ULUNG</t>
  </si>
  <si>
    <t>-0.358</t>
  </si>
  <si>
    <t>117.011</t>
  </si>
  <si>
    <t>LOA RAYA</t>
  </si>
  <si>
    <t>-0.3945583994622957</t>
  </si>
  <si>
    <t>116.99652508205625</t>
  </si>
  <si>
    <t>PEMAKAIAN TIDAK OPTIMAL &lt;10 GB DI BULAN SEPTEMBER , OKTOBER&amp; TIDAK ADA PEMAKAIAN DI BULAN NOVEMBER</t>
  </si>
  <si>
    <t>PERJIWA</t>
  </si>
  <si>
    <t>-0.411</t>
  </si>
  <si>
    <t>117.001</t>
  </si>
  <si>
    <t>PEMAKAIAN TIDAK OPTIMAL &lt;100 GB BULAN SEPTEMBER DAN TIDAK ADA PEMAKAIAN 3 BULAN TERAKHIR</t>
  </si>
  <si>
    <t>TELUK DALAM</t>
  </si>
  <si>
    <t>-0.438</t>
  </si>
  <si>
    <t>117.010</t>
  </si>
  <si>
    <t>LOA LEPU</t>
  </si>
  <si>
    <t>-0.4535990986470325</t>
  </si>
  <si>
    <t>117.02026317872068</t>
  </si>
  <si>
    <t>-0.28926358820117914</t>
  </si>
  <si>
    <t>117.01996298955262</t>
  </si>
  <si>
    <t>https://www.loalepu.id/</t>
  </si>
  <si>
    <t>SUKA MAJU</t>
  </si>
  <si>
    <t>-0.22650717927559386</t>
  </si>
  <si>
    <t>117.0791019590544</t>
  </si>
  <si>
    <t>https://sukamaju-tenggarongseberang.desa.id/</t>
  </si>
  <si>
    <t>LOA PARI</t>
  </si>
  <si>
    <t>-0.380</t>
  </si>
  <si>
    <t>KARANG TUNGGAL</t>
  </si>
  <si>
    <t>-0.4035708055763041</t>
  </si>
  <si>
    <t>117.09870951317284</t>
  </si>
  <si>
    <t>-0.2884964845922901</t>
  </si>
  <si>
    <t>116.9843134450515</t>
  </si>
  <si>
    <t>https://karangtunggal-kutaikartanegara.desa.id/</t>
  </si>
  <si>
    <t>-0.39170378498022523</t>
  </si>
  <si>
    <t>117.05775770295307</t>
  </si>
  <si>
    <t>BATU TIMBAU</t>
  </si>
  <si>
    <t>PANGGUNG DESA</t>
  </si>
  <si>
    <t>0.6717653142937406</t>
  </si>
  <si>
    <t>116.82894042479859</t>
  </si>
  <si>
    <t>PEMAKAIAN TIDAK OPTIMAL &lt;100 GB TIAP BULAN</t>
  </si>
  <si>
    <t>https://kel-timbau.kukarkab.go.id/</t>
  </si>
  <si>
    <t>BENO HARAPAN</t>
  </si>
  <si>
    <t>HALAMAN KANTOR DESA</t>
  </si>
  <si>
    <t>0.68060</t>
  </si>
  <si>
    <t>116.89559</t>
  </si>
  <si>
    <t>MAWAI INDAH</t>
  </si>
  <si>
    <t>0.5712275988463508</t>
  </si>
  <si>
    <t>116.8647128265896</t>
  </si>
  <si>
    <t>BATU TIMBAU ULU</t>
  </si>
  <si>
    <t>Panggung Kesenian</t>
  </si>
  <si>
    <t>0.67883</t>
  </si>
  <si>
    <t>116.82867</t>
  </si>
  <si>
    <t>https://batutimbauulu.sidesa.cloud/</t>
  </si>
  <si>
    <t>SEPASO</t>
  </si>
  <si>
    <t>0.7445555</t>
  </si>
  <si>
    <t>117.5836111</t>
  </si>
  <si>
    <t>https://sepaso.sides.id/</t>
  </si>
  <si>
    <t>SEKERAT</t>
  </si>
  <si>
    <t>SMPN 3 Sekerat</t>
  </si>
  <si>
    <t>0.776742</t>
  </si>
  <si>
    <t>117.769682</t>
  </si>
  <si>
    <t>KERAITAN</t>
  </si>
  <si>
    <t>POSYANDU ANGSANA 1</t>
  </si>
  <si>
    <t>0.83305</t>
  </si>
  <si>
    <t>117.56609</t>
  </si>
  <si>
    <t>TEBANGAN LEMBAK</t>
  </si>
  <si>
    <t>0.810077867448428</t>
  </si>
  <si>
    <t>117.4828567722489</t>
  </si>
  <si>
    <t>SEPASO TIMUR</t>
  </si>
  <si>
    <t>0.74270</t>
  </si>
  <si>
    <t>117.59598</t>
  </si>
  <si>
    <t>SEPASO SELATAN</t>
  </si>
  <si>
    <t>Sekretariat Center</t>
  </si>
  <si>
    <t>0.74195</t>
  </si>
  <si>
    <t>117.58166</t>
  </si>
  <si>
    <t>MUARA BENGALON</t>
  </si>
  <si>
    <t>0.63185</t>
  </si>
  <si>
    <t>117.70147</t>
  </si>
  <si>
    <t>TEPIAN BARU</t>
  </si>
  <si>
    <t>-0.33663589889178014</t>
  </si>
  <si>
    <t>116.95191114856135</t>
  </si>
  <si>
    <t>UMKM RT 05</t>
  </si>
  <si>
    <t>0.70860</t>
  </si>
  <si>
    <t>117.28928</t>
  </si>
  <si>
    <t>-0.36856172061022047</t>
  </si>
  <si>
    <t>116.92560715246886</t>
  </si>
  <si>
    <t>https://tepianbaru.com/</t>
  </si>
  <si>
    <t>TIDAK ADA PEMAKAIAN KECUALI BULAN NOVEMBER</t>
  </si>
  <si>
    <t>TEPIAN INDAH</t>
  </si>
  <si>
    <t>Kantor BPD</t>
  </si>
  <si>
    <t>0.67063</t>
  </si>
  <si>
    <t>117.30697</t>
  </si>
  <si>
    <t>SEPASO BARAT</t>
  </si>
  <si>
    <t>PERPUSTAKAAN DESA</t>
  </si>
  <si>
    <t>0.758745</t>
  </si>
  <si>
    <t>117.55654</t>
  </si>
  <si>
    <t>PEMAKAIAN TIDAK OPTIMAL &lt;200GB PADA BULAN JULI &amp; DESEMBER</t>
  </si>
  <si>
    <t>sepasobarat.kensmartdesa.id</t>
  </si>
  <si>
    <t>PEMAKAIAN TIDAK OPTIMAL &lt;200GB TIAP BULAN &amp; TIDAK ADA PEMAKAIAN 1 BLN TERAKHIR</t>
  </si>
  <si>
    <t>BUSANG</t>
  </si>
  <si>
    <t>LONG BENTUQ</t>
  </si>
  <si>
    <t>0.72911</t>
  </si>
  <si>
    <t>116.62992</t>
  </si>
  <si>
    <t>PEMAKAIAN TIDAK OPTIMAL &lt;200 GB KECUALI BULAN AGUSTUS DAN TIDAK ADA PEMAKAIAN 1 BULAN TERAKHIR</t>
  </si>
  <si>
    <t>SMAN 1 &amp; SMAN 2 BUSANG</t>
  </si>
  <si>
    <t>LONG PEJENG</t>
  </si>
  <si>
    <t>0.798364</t>
  </si>
  <si>
    <t>116.564429</t>
  </si>
  <si>
    <t>PEMAKAIAN TIDAK OPTIMAL &lt;100GB 4 BULAN TERAKHIR</t>
  </si>
  <si>
    <t>LONG LEES</t>
  </si>
  <si>
    <t>0.81746</t>
  </si>
  <si>
    <t>116.56127</t>
  </si>
  <si>
    <t>-0.35799352749585234</t>
  </si>
  <si>
    <t>117.01104828575836</t>
  </si>
  <si>
    <t>MEKAR BARU</t>
  </si>
  <si>
    <t>LPM DESA</t>
  </si>
  <si>
    <t>0.77187</t>
  </si>
  <si>
    <t>116.39433</t>
  </si>
  <si>
    <t>-0.4109181712698583</t>
  </si>
  <si>
    <t>117.00054461829646</t>
  </si>
  <si>
    <t>RANTAU SENTOSA</t>
  </si>
  <si>
    <t>0.44360</t>
  </si>
  <si>
    <t>116.37250</t>
  </si>
  <si>
    <t>-0.43811414320421616</t>
  </si>
  <si>
    <t>117.01033596115947</t>
  </si>
  <si>
    <t>PEMAKAIAN TIDAK OPTIMAL &lt;50 GB DI BULAN SEPTEMBER &amp; TIDAK ADA PEMAKAIAN DI BULAN OKTOBER, NOVEMBER</t>
  </si>
  <si>
    <t>LONG NYELONG</t>
  </si>
  <si>
    <t>UMKM DESA</t>
  </si>
  <si>
    <t>0.82762</t>
  </si>
  <si>
    <t>116.55347</t>
  </si>
  <si>
    <t>-0.3798082846171705</t>
  </si>
  <si>
    <t>116.99347673787696</t>
  </si>
  <si>
    <t>KALIORANG</t>
  </si>
  <si>
    <t>SMPN 4 KalIorang</t>
  </si>
  <si>
    <t>0.835946</t>
  </si>
  <si>
    <t>117.882848</t>
  </si>
  <si>
    <t>SMKN 1 &amp; SMAN 1 KALIORANG</t>
  </si>
  <si>
    <t>https://mail.kaliorang.desa.id/</t>
  </si>
  <si>
    <t>0.8960846418998196</t>
  </si>
  <si>
    <t>117.83470090141294</t>
  </si>
  <si>
    <t>https://bukitmakmur.co.id/</t>
  </si>
  <si>
    <t>TIDAK ADA PEMAKAIAN 3 BULAN TERAKHIR</t>
  </si>
  <si>
    <t>Taman Desa RT 02</t>
  </si>
  <si>
    <t>0.87704</t>
  </si>
  <si>
    <t>117.84234</t>
  </si>
  <si>
    <t>CITRA MANUNGGAL JAYA</t>
  </si>
  <si>
    <t>0.83616</t>
  </si>
  <si>
    <t>117.83878</t>
  </si>
  <si>
    <t>BANGUN JAYA</t>
  </si>
  <si>
    <t>pusat kuliner</t>
  </si>
  <si>
    <t>0.87246</t>
  </si>
  <si>
    <t>117.86630</t>
  </si>
  <si>
    <t>https://bangun-jaya.geodesa.id/</t>
  </si>
  <si>
    <t>BUMI SEJAHTERA</t>
  </si>
  <si>
    <t>0.90155</t>
  </si>
  <si>
    <t>117.90481</t>
  </si>
  <si>
    <t>SELANGKAU</t>
  </si>
  <si>
    <t>Balai Desa RT 02</t>
  </si>
  <si>
    <t>0.83904</t>
  </si>
  <si>
    <t>117.85360</t>
  </si>
  <si>
    <t>https://selangkau.digitaldesa.id/</t>
  </si>
  <si>
    <t>KARANGAN DALAM</t>
  </si>
  <si>
    <t>KIOS DESA</t>
  </si>
  <si>
    <t>1.35238</t>
  </si>
  <si>
    <t>117.65724</t>
  </si>
  <si>
    <t>https://karangandalam-kutim.desa.id/</t>
  </si>
  <si>
    <t>BATU LEPOQ</t>
  </si>
  <si>
    <t>GEDUNG BPU DESA</t>
  </si>
  <si>
    <t>1.352556</t>
  </si>
  <si>
    <t>117.707667</t>
  </si>
  <si>
    <t>AGROWISATA DESA</t>
  </si>
  <si>
    <t>0.899583</t>
  </si>
  <si>
    <t>117.838417</t>
  </si>
  <si>
    <t>PENGADAN</t>
  </si>
  <si>
    <t>1.2500038687140118</t>
  </si>
  <si>
    <t>117.75459533172634</t>
  </si>
  <si>
    <t>BAAY</t>
  </si>
  <si>
    <t>1.13372</t>
  </si>
  <si>
    <t>117.50635</t>
  </si>
  <si>
    <t>TIDAK  ADA PEMAKAIAN 2 BULAN TERAKHIR</t>
  </si>
  <si>
    <t>PEMAKAIAN TIDAK OPTIMAL &lt;200GB PADA BULAN SEPTEMBER DAN TIDAK ADA PEMAKAIAN DI BULAN LAINNYA</t>
  </si>
  <si>
    <t>KARANGAN SEBERANG</t>
  </si>
  <si>
    <t>1.2056</t>
  </si>
  <si>
    <t>117.3942</t>
  </si>
  <si>
    <t>KARANGAN HILIR</t>
  </si>
  <si>
    <t>UMKM Desa</t>
  </si>
  <si>
    <t>1.35794</t>
  </si>
  <si>
    <t>117.65905</t>
  </si>
  <si>
    <t>KAUBUN</t>
  </si>
  <si>
    <t>BUMI ETAM</t>
  </si>
  <si>
    <t>Puskesmas Kaubun</t>
  </si>
  <si>
    <t>1.081484</t>
  </si>
  <si>
    <t>117.857100</t>
  </si>
  <si>
    <t>BUMI RAPAK</t>
  </si>
  <si>
    <t>BPD</t>
  </si>
  <si>
    <t>1.04649</t>
  </si>
  <si>
    <t>117.85916</t>
  </si>
  <si>
    <t>SMAN 1 KAUBUN</t>
  </si>
  <si>
    <t>https://bumietam.sides.id/</t>
  </si>
  <si>
    <t>1.0204870864260822</t>
  </si>
  <si>
    <t>117.84694210576043</t>
  </si>
  <si>
    <t>CIPTA GRAHA</t>
  </si>
  <si>
    <t>Gedung BPU</t>
  </si>
  <si>
    <t>0.99840</t>
  </si>
  <si>
    <t>117.88290</t>
  </si>
  <si>
    <t>KADUNGAN JAYA</t>
  </si>
  <si>
    <t>1.187319</t>
  </si>
  <si>
    <t>117.833756</t>
  </si>
  <si>
    <t>PENGADAN BARU</t>
  </si>
  <si>
    <t>Pusban Desa</t>
  </si>
  <si>
    <t>1.2012102159739906</t>
  </si>
  <si>
    <t>117.81307696274538</t>
  </si>
  <si>
    <t>MATA AIR</t>
  </si>
  <si>
    <t>1.078414</t>
  </si>
  <si>
    <t>117.792550</t>
  </si>
  <si>
    <t>BUKIT PERMATA</t>
  </si>
  <si>
    <t>1.083174</t>
  </si>
  <si>
    <t>117.762610</t>
  </si>
  <si>
    <t>KOMBENG</t>
  </si>
  <si>
    <t>MAKMUR JAYA</t>
  </si>
  <si>
    <t>Gedung Desa</t>
  </si>
  <si>
    <t>1.11614</t>
  </si>
  <si>
    <t>116.93355</t>
  </si>
  <si>
    <t>MARGA MULYA</t>
  </si>
  <si>
    <t>1.08634</t>
  </si>
  <si>
    <t>116.92062</t>
  </si>
  <si>
    <t>SUKAMAJU</t>
  </si>
  <si>
    <t>1.08943</t>
  </si>
  <si>
    <t>116.96089</t>
  </si>
  <si>
    <t>Agrowisata Terpadu</t>
  </si>
  <si>
    <t>1.06166</t>
  </si>
  <si>
    <t>116.93613</t>
  </si>
  <si>
    <t>SRI PANTUN</t>
  </si>
  <si>
    <t>1.05620</t>
  </si>
  <si>
    <t>116.96560</t>
  </si>
  <si>
    <t>MIAU BARU</t>
  </si>
  <si>
    <t>Puskesmas Miau Baru</t>
  </si>
  <si>
    <t>1.1963888</t>
  </si>
  <si>
    <t>116.9433333</t>
  </si>
  <si>
    <t>SIKA MAKMUR</t>
  </si>
  <si>
    <t xml:space="preserve">Gedung Serba Guna </t>
  </si>
  <si>
    <t>0.66648</t>
  </si>
  <si>
    <t>116.69685</t>
  </si>
  <si>
    <t>MUKTI UTAMA</t>
  </si>
  <si>
    <t>0.58834</t>
  </si>
  <si>
    <t>116.70649</t>
  </si>
  <si>
    <t>0.575363</t>
  </si>
  <si>
    <t>116.715312</t>
  </si>
  <si>
    <t>MELAN</t>
  </si>
  <si>
    <t>PASAR DESA</t>
  </si>
  <si>
    <t>0.66917</t>
  </si>
  <si>
    <t>116.64420</t>
  </si>
  <si>
    <t>TANAH ABANG</t>
  </si>
  <si>
    <t>POS INDUK DESA</t>
  </si>
  <si>
    <t>0.55581</t>
  </si>
  <si>
    <t>116.73239</t>
  </si>
  <si>
    <t>https://makmurjaya.digitaldesa.id/</t>
  </si>
  <si>
    <t>0.556299</t>
  </si>
  <si>
    <t>116.754309</t>
  </si>
  <si>
    <t>KELINJAU ILIR</t>
  </si>
  <si>
    <t>Posyandu Dahlia</t>
  </si>
  <si>
    <t>0.42693</t>
  </si>
  <si>
    <t>1.086</t>
  </si>
  <si>
    <t>116.68004</t>
  </si>
  <si>
    <t>116.921</t>
  </si>
  <si>
    <t>KELINJAU ULU</t>
  </si>
  <si>
    <t>0.44224</t>
  </si>
  <si>
    <t>116.675001</t>
  </si>
  <si>
    <t>LONG NAH</t>
  </si>
  <si>
    <t>GEDUNG OLAHRAGA</t>
  </si>
  <si>
    <t>0.614306</t>
  </si>
  <si>
    <t>1.089</t>
  </si>
  <si>
    <t>116.656217</t>
  </si>
  <si>
    <t>116.961</t>
  </si>
  <si>
    <t>LONG TESAK</t>
  </si>
  <si>
    <t>Balai Dusun</t>
  </si>
  <si>
    <t>0.40498</t>
  </si>
  <si>
    <t>116.37417</t>
  </si>
  <si>
    <t>1.0563499448129414</t>
  </si>
  <si>
    <t>116.85568579326508</t>
  </si>
  <si>
    <t>LONG POQ BARU</t>
  </si>
  <si>
    <t>0.44368</t>
  </si>
  <si>
    <t>116.75213</t>
  </si>
  <si>
    <t>MUARA DUN</t>
  </si>
  <si>
    <t>0.638054</t>
  </si>
  <si>
    <t>116.648574</t>
  </si>
  <si>
    <t>TELUK BARU</t>
  </si>
  <si>
    <t>Posyandu Desa</t>
  </si>
  <si>
    <t>0.61052</t>
  </si>
  <si>
    <t>116.66485</t>
  </si>
  <si>
    <t>NGAYAU</t>
  </si>
  <si>
    <t>0.41771</t>
  </si>
  <si>
    <t>116.70731</t>
  </si>
  <si>
    <t>MUARA BENGKAL ILIR</t>
  </si>
  <si>
    <t>0.4324243659525176</t>
  </si>
  <si>
    <t>116.71380182958032</t>
  </si>
  <si>
    <t>MUARA BENGKAL ULU</t>
  </si>
  <si>
    <t xml:space="preserve">BUMDES </t>
  </si>
  <si>
    <t>0.43645</t>
  </si>
  <si>
    <t>116.71687</t>
  </si>
  <si>
    <t>SMPN 1 Sangkulirang</t>
  </si>
  <si>
    <t>0.990825</t>
  </si>
  <si>
    <t>117.978271</t>
  </si>
  <si>
    <t>BATU BALAI</t>
  </si>
  <si>
    <t>0.52719</t>
  </si>
  <si>
    <t>116.78738</t>
  </si>
  <si>
    <t>https://sika-makmur.geodesa.id/</t>
  </si>
  <si>
    <t>JAK LUAY</t>
  </si>
  <si>
    <t>1.014172853212281</t>
  </si>
  <si>
    <t>116.86643713538332</t>
  </si>
  <si>
    <t>1.04998</t>
  </si>
  <si>
    <t>116.8614</t>
  </si>
  <si>
    <t>PEMAKAIAN TIDAK OPTIMAL &lt;50GB PADA BULAN AGUSTUS DAN TIDAK ADA PEMAKAIAN DI BULAN LAINNYA</t>
  </si>
  <si>
    <t>Puskesmas Muara Wahau</t>
  </si>
  <si>
    <t>1.057534</t>
  </si>
  <si>
    <t>116.834049</t>
  </si>
  <si>
    <t>Desa Muara Wahau</t>
  </si>
  <si>
    <t>DEA BEQ</t>
  </si>
  <si>
    <t>1.0438752190830851</t>
  </si>
  <si>
    <t>116.8143919213626</t>
  </si>
  <si>
    <t>Desa Dabeq</t>
  </si>
  <si>
    <t>https://melan.nusadesa.id/</t>
  </si>
  <si>
    <t>WANASARI</t>
  </si>
  <si>
    <t>TAMAN DESA</t>
  </si>
  <si>
    <t>1.09033</t>
  </si>
  <si>
    <t>116.89850</t>
  </si>
  <si>
    <t>WAHAU BARU</t>
  </si>
  <si>
    <t>1.07445</t>
  </si>
  <si>
    <t>116.85572</t>
  </si>
  <si>
    <t>LONG WEHEA</t>
  </si>
  <si>
    <t>1.035685</t>
  </si>
  <si>
    <t>116.853860</t>
  </si>
  <si>
    <t>Desa Long Wehea</t>
  </si>
  <si>
    <t>RANTAU PULUNG</t>
  </si>
  <si>
    <t>MUKTI JAYA</t>
  </si>
  <si>
    <t>Gedung BKB RT 03</t>
  </si>
  <si>
    <t>0.59220</t>
  </si>
  <si>
    <t>117.30187</t>
  </si>
  <si>
    <t>PEMAKAIAN TIDAK OPTIMAL &lt;200 GB 1 BULAN TERAKHIR</t>
  </si>
  <si>
    <t>Desa Mukti Jaya</t>
  </si>
  <si>
    <t>PULUNG SARI</t>
  </si>
  <si>
    <t>0.6316171045560849</t>
  </si>
  <si>
    <t>117.29872503378337</t>
  </si>
  <si>
    <t>MARGO MULYO</t>
  </si>
  <si>
    <t>Puskesmas Margo Mulyo</t>
  </si>
  <si>
    <t>0.591581</t>
  </si>
  <si>
    <t>117.303933</t>
  </si>
  <si>
    <t>Desa Margomulyo</t>
  </si>
  <si>
    <t>RANTAU MAKMUR</t>
  </si>
  <si>
    <t>Posyandu PKK</t>
  </si>
  <si>
    <t>0.57738</t>
  </si>
  <si>
    <t>117.28246</t>
  </si>
  <si>
    <t>Bumdes RT 04</t>
  </si>
  <si>
    <t>0.6524395767974571</t>
  </si>
  <si>
    <t>117.26290353857888</t>
  </si>
  <si>
    <t>TANJUNG LABU</t>
  </si>
  <si>
    <t>0.61725</t>
  </si>
  <si>
    <t>117.23314</t>
  </si>
  <si>
    <t>KEBON AGUNG</t>
  </si>
  <si>
    <t>0.61125</t>
  </si>
  <si>
    <t>117.27988</t>
  </si>
  <si>
    <t>TEPIAN MAKMUR</t>
  </si>
  <si>
    <t>0.68518</t>
  </si>
  <si>
    <t>117.26051</t>
  </si>
  <si>
    <t>MASALAP RAYA</t>
  </si>
  <si>
    <t>0.589169</t>
  </si>
  <si>
    <t>117.299726</t>
  </si>
  <si>
    <t>Desa Masalapraya</t>
  </si>
  <si>
    <t>PLTS TERPUSAT DESDM 2020</t>
  </si>
  <si>
    <t>MANUBAR</t>
  </si>
  <si>
    <t>0.82404</t>
  </si>
  <si>
    <t>118.50123</t>
  </si>
  <si>
    <t>Desa Manubar</t>
  </si>
  <si>
    <t>TADOAN</t>
  </si>
  <si>
    <t>Wisata Bendungan</t>
  </si>
  <si>
    <t>0.99040</t>
  </si>
  <si>
    <t>118.54760</t>
  </si>
  <si>
    <t>MARUKANGAN</t>
  </si>
  <si>
    <t>Gazebo Tanjung Pagar</t>
  </si>
  <si>
    <t>0.830804097082231</t>
  </si>
  <si>
    <t>118.3429614056988</t>
  </si>
  <si>
    <t>Desa Marukangan</t>
  </si>
  <si>
    <t>SUSUK LUAR</t>
  </si>
  <si>
    <t>0.876281</t>
  </si>
  <si>
    <t>118.199109</t>
  </si>
  <si>
    <t>Desa Susuk Luar</t>
  </si>
  <si>
    <t>TANJUNG MANGKALIAT</t>
  </si>
  <si>
    <t>GEDUNG BALAI DESA</t>
  </si>
  <si>
    <t>1.15436</t>
  </si>
  <si>
    <t>118.57598</t>
  </si>
  <si>
    <t>DESA TANJUNG MANGKALIAT</t>
  </si>
  <si>
    <t>MANUBAR DALAM</t>
  </si>
  <si>
    <t>0.9627</t>
  </si>
  <si>
    <t>118.46210</t>
  </si>
  <si>
    <t>Desa Manubardalam</t>
  </si>
  <si>
    <t>SUSUK TENGAH</t>
  </si>
  <si>
    <t>Gedung Balai Desa</t>
  </si>
  <si>
    <t>0.90367</t>
  </si>
  <si>
    <t>118.20514</t>
  </si>
  <si>
    <t>Desa Susuktengah</t>
  </si>
  <si>
    <t>SANGATTA SELATAN</t>
  </si>
  <si>
    <t>Rumah Kios Desa</t>
  </si>
  <si>
    <t>0.4822475786968737</t>
  </si>
  <si>
    <t>117.52927659255394</t>
  </si>
  <si>
    <t>PEMAKAIAN TIDAK OPTIMAL &lt;10GB PADA BULAN SEPTEMBER</t>
  </si>
  <si>
    <t>https://jakluay-kutim.desa.id/</t>
  </si>
  <si>
    <t>SANGKIMA</t>
  </si>
  <si>
    <t>0.3809798666455431</t>
  </si>
  <si>
    <t>117.51393579901801</t>
  </si>
  <si>
    <t>Desa Sangkima</t>
  </si>
  <si>
    <t>TELUK SINGKAMA</t>
  </si>
  <si>
    <t>Wisata Danau Ulin</t>
  </si>
  <si>
    <t>0.3345110005321498</t>
  </si>
  <si>
    <t>117.48208609672307</t>
  </si>
  <si>
    <t xml:space="preserve"> Broadband + I-WIN</t>
  </si>
  <si>
    <t>SANGATTA UTARA</t>
  </si>
  <si>
    <t>0.4891828928396726</t>
  </si>
  <si>
    <t>117.53085185770624</t>
  </si>
  <si>
    <t>Desa Sangatta Utara</t>
  </si>
  <si>
    <t>DABEQ</t>
  </si>
  <si>
    <t>1.044</t>
  </si>
  <si>
    <t>116.814</t>
  </si>
  <si>
    <t>SINGA GEMBARA</t>
  </si>
  <si>
    <t>0.54296</t>
  </si>
  <si>
    <t>117.53167</t>
  </si>
  <si>
    <t>PEMAKAIAN TIDAK OPTIMAL &lt;200GB PADA BULAN OKTOBER</t>
  </si>
  <si>
    <t>Desa Singagembara</t>
  </si>
  <si>
    <t>SWARGA BARA</t>
  </si>
  <si>
    <t>0.531040865646156</t>
  </si>
  <si>
    <t>117.48705660102955</t>
  </si>
  <si>
    <t>Sekilas Profil Desa Swarga Bara</t>
  </si>
  <si>
    <t>1.090</t>
  </si>
  <si>
    <t>116.899</t>
  </si>
  <si>
    <t>KERAYAAN</t>
  </si>
  <si>
    <t>Area Perkantoran Desa</t>
  </si>
  <si>
    <t>0.83470</t>
  </si>
  <si>
    <t>118.02350</t>
  </si>
  <si>
    <t>PERIDAN</t>
  </si>
  <si>
    <t>0.998296</t>
  </si>
  <si>
    <t>118.005121</t>
  </si>
  <si>
    <t>PEMAKAIAN TIDAK OPTIMAL &lt;200GB TIAP BULAN DAN TIDAK ADA PEMAKAIAN 1 BULAN TERAKHIR</t>
  </si>
  <si>
    <t>Desa Peridan</t>
  </si>
  <si>
    <t>SAKA</t>
  </si>
  <si>
    <t>1.04559</t>
  </si>
  <si>
    <t>117.99941</t>
  </si>
  <si>
    <t>SMAN 1 &amp; SMKN 1 RANTAU PULUNG</t>
  </si>
  <si>
    <t>MANDU DALAM</t>
  </si>
  <si>
    <t>TK MANDALA</t>
  </si>
  <si>
    <t>1.099316</t>
  </si>
  <si>
    <t>18.0016546</t>
  </si>
  <si>
    <t>Desa Mandu Dalam</t>
  </si>
  <si>
    <t>BENUA BARU ILIR</t>
  </si>
  <si>
    <t xml:space="preserve">Angkringan Bumdes </t>
  </si>
  <si>
    <t>0.98680</t>
  </si>
  <si>
    <t>117.98496</t>
  </si>
  <si>
    <t>Desa Benua Baru Ilir</t>
  </si>
  <si>
    <t>SEMPAYAU</t>
  </si>
  <si>
    <t>PUSBAN DESA RT 05</t>
  </si>
  <si>
    <t>1.15346</t>
  </si>
  <si>
    <t>117.85389</t>
  </si>
  <si>
    <t>Desa Sempayau</t>
  </si>
  <si>
    <t>TEPIAN TERAP</t>
  </si>
  <si>
    <t>1.215870</t>
  </si>
  <si>
    <t>117.908159</t>
  </si>
  <si>
    <t>Pemerintah Desa Tepian Terap</t>
  </si>
  <si>
    <t>BENUA BARU ULU</t>
  </si>
  <si>
    <t>SMPN1</t>
  </si>
  <si>
    <t>0.99217</t>
  </si>
  <si>
    <t>117.97783</t>
  </si>
  <si>
    <t>KOLEK</t>
  </si>
  <si>
    <t>BUMDES RT 02</t>
  </si>
  <si>
    <t>0.99835</t>
  </si>
  <si>
    <t>117.92429</t>
  </si>
  <si>
    <t>PULAU MIANG</t>
  </si>
  <si>
    <t>PENDOPO DESA RT 03</t>
  </si>
  <si>
    <t>0.74345</t>
  </si>
  <si>
    <t>118.01397</t>
  </si>
  <si>
    <t>PLTS TERPUSAT KESDM 2017</t>
  </si>
  <si>
    <t>MANDU PANTAI SEJAHTERA</t>
  </si>
  <si>
    <t>1.11815</t>
  </si>
  <si>
    <t>117.96305</t>
  </si>
  <si>
    <t>Desa Mandu Pantai Sejahtera</t>
  </si>
  <si>
    <t>MARAH HALOQ</t>
  </si>
  <si>
    <t>Lapangan Volli</t>
  </si>
  <si>
    <t>0.84170</t>
  </si>
  <si>
    <t>116.80987</t>
  </si>
  <si>
    <t>LUNG MELAH</t>
  </si>
  <si>
    <t xml:space="preserve">BALAI DESA </t>
  </si>
  <si>
    <t>0.84361</t>
  </si>
  <si>
    <t>116.80545</t>
  </si>
  <si>
    <t>LONG NORAN</t>
  </si>
  <si>
    <t>BALAI DESA RT 04</t>
  </si>
  <si>
    <t>0.83871</t>
  </si>
  <si>
    <t>116.47984</t>
  </si>
  <si>
    <t>MUARA PANTUN</t>
  </si>
  <si>
    <t>0.84359</t>
  </si>
  <si>
    <t>116.86994</t>
  </si>
  <si>
    <t>0.943423</t>
  </si>
  <si>
    <t>116.855420</t>
  </si>
  <si>
    <t>SMAN 1 SANGATTA SELATAN</t>
  </si>
  <si>
    <t>TELUK PANDAN</t>
  </si>
  <si>
    <t>Taman Bersemi Desa</t>
  </si>
  <si>
    <t>0.24890</t>
  </si>
  <si>
    <t>117.49380</t>
  </si>
  <si>
    <t>UMKM Beppa Jenda</t>
  </si>
  <si>
    <t>SUKA RAHMAT</t>
  </si>
  <si>
    <t>0.33127996484559885</t>
  </si>
  <si>
    <t>117.48252526392002</t>
  </si>
  <si>
    <t>0.15150</t>
  </si>
  <si>
    <t>117.42982</t>
  </si>
  <si>
    <t>BPD RT03</t>
  </si>
  <si>
    <t>0.54358</t>
  </si>
  <si>
    <t>117.11014</t>
  </si>
  <si>
    <t>SMKN 1, SMKN 2, SMAN 1, SMAN 2 &amp; SLB SANGATTA UTARA</t>
  </si>
  <si>
    <t>KANDOLO</t>
  </si>
  <si>
    <t>Sekolah TK</t>
  </si>
  <si>
    <t>0.30744</t>
  </si>
  <si>
    <t>117.47342</t>
  </si>
  <si>
    <t>DANAU REDAN</t>
  </si>
  <si>
    <t xml:space="preserve">PUSBAN DESA </t>
  </si>
  <si>
    <t>0.238112</t>
  </si>
  <si>
    <t>117.214261</t>
  </si>
  <si>
    <t>Desa Danauredan</t>
  </si>
  <si>
    <t>MARTADINATA</t>
  </si>
  <si>
    <t>SEKRETARIAT PORDAWIS</t>
  </si>
  <si>
    <t>0.11105</t>
  </si>
  <si>
    <t>117.26460</t>
  </si>
  <si>
    <t>Desa Martadinata</t>
  </si>
  <si>
    <t>0.4319546116882702</t>
  </si>
  <si>
    <t>115.48520118566036</t>
  </si>
  <si>
    <t>DANUM PAROY</t>
  </si>
  <si>
    <t>0.21964979714424787</t>
  </si>
  <si>
    <t>115.21259913792044</t>
  </si>
  <si>
    <t>118.0016546</t>
  </si>
  <si>
    <t>NYARIBUNGAN</t>
  </si>
  <si>
    <t>0.03376778454193736</t>
  </si>
  <si>
    <t>115.04659909986971</t>
  </si>
  <si>
    <t>LONG APARI</t>
  </si>
  <si>
    <t>LONG PENANEH I</t>
  </si>
  <si>
    <t>0.7990085964328076</t>
  </si>
  <si>
    <t>114.29910406119268</t>
  </si>
  <si>
    <t>LONG KERIOQ</t>
  </si>
  <si>
    <t>1.3142869973461442</t>
  </si>
  <si>
    <t>114.42920407100142</t>
  </si>
  <si>
    <t>LONG PENANEH II</t>
  </si>
  <si>
    <t>0.7685110678077705</t>
  </si>
  <si>
    <t>114.28079747249842</t>
  </si>
  <si>
    <t>TIONG OHANG</t>
  </si>
  <si>
    <t>0.6455957530969384</t>
  </si>
  <si>
    <t>114.34435552331485</t>
  </si>
  <si>
    <t>LONG PENANEH III</t>
  </si>
  <si>
    <t>0.7997987321444381</t>
  </si>
  <si>
    <t>114.25093367850442</t>
  </si>
  <si>
    <t>TIONG BU'U</t>
  </si>
  <si>
    <t>0.7754182278161786</t>
  </si>
  <si>
    <t>114.30737471052613</t>
  </si>
  <si>
    <t>NAHA BUAN</t>
  </si>
  <si>
    <t>0.7585877748454742</t>
  </si>
  <si>
    <t>114.36981489780264</t>
  </si>
  <si>
    <t>NAHA TIFAB</t>
  </si>
  <si>
    <t>0.8421309899262832</t>
  </si>
  <si>
    <t>114.06094589733875</t>
  </si>
  <si>
    <t>NAHA SILAT</t>
  </si>
  <si>
    <t>0.7945139506701285</t>
  </si>
  <si>
    <t>114.13714197192351</t>
  </si>
  <si>
    <t>0.9209642765488125</t>
  </si>
  <si>
    <t>114.08155933257783</t>
  </si>
  <si>
    <t>LONG BAGUN</t>
  </si>
  <si>
    <t>LONG HURAI</t>
  </si>
  <si>
    <t>0.37249814319957086</t>
  </si>
  <si>
    <t>115.43506189496817</t>
  </si>
  <si>
    <t xml:space="preserve">Non PLN : PLTS TERPUSAT KESDM 2017 </t>
  </si>
  <si>
    <t>LONG MELAHAM</t>
  </si>
  <si>
    <t>0.4493257882115551</t>
  </si>
  <si>
    <t>115.28086729210017</t>
  </si>
  <si>
    <t>MEMAHAK BESAR</t>
  </si>
  <si>
    <t>0.45314557414917894</t>
  </si>
  <si>
    <t>115.40271209070164</t>
  </si>
  <si>
    <t>MEMAHAK ULU</t>
  </si>
  <si>
    <t>0.45364546793501753</t>
  </si>
  <si>
    <t>115.40176023821178</t>
  </si>
  <si>
    <t>BATU MAJANG</t>
  </si>
  <si>
    <t>0.5522917466167188</t>
  </si>
  <si>
    <t>115.21755706418571</t>
  </si>
  <si>
    <t>UJOH BILANG</t>
  </si>
  <si>
    <t>0.5091393</t>
  </si>
  <si>
    <t>115.2441</t>
  </si>
  <si>
    <t>LONG BAGUN ILIR</t>
  </si>
  <si>
    <t>0.546787</t>
  </si>
  <si>
    <t>115.209641</t>
  </si>
  <si>
    <t>LONG BAGUN ULU</t>
  </si>
  <si>
    <t>0.546823</t>
  </si>
  <si>
    <t>115.206855</t>
  </si>
  <si>
    <t>BATOQ KELO</t>
  </si>
  <si>
    <t>0.7630466684096711</t>
  </si>
  <si>
    <t>115.01490316985993</t>
  </si>
  <si>
    <t>LONG MERAH</t>
  </si>
  <si>
    <t>0.3885103607384779</t>
  </si>
  <si>
    <t>115.42111126038623</t>
  </si>
  <si>
    <t>RUKUN DAMAI</t>
  </si>
  <si>
    <t>0.38774357807866283</t>
  </si>
  <si>
    <t>115.41533984426916</t>
  </si>
  <si>
    <t>0.26299604316407615</t>
  </si>
  <si>
    <t>115.43114887093327</t>
  </si>
  <si>
    <t>MEMAHAK TEBOQ</t>
  </si>
  <si>
    <t>0.15624250031552175</t>
  </si>
  <si>
    <t>115.51768579384424</t>
  </si>
  <si>
    <t>SMAN 1 TELUK PANDAN</t>
  </si>
  <si>
    <t>MATALIBAQ</t>
  </si>
  <si>
    <t>0.24521184092832887</t>
  </si>
  <si>
    <t>115.52329286923936</t>
  </si>
  <si>
    <t>DATAH BILANG ILIR</t>
  </si>
  <si>
    <t>0.23115927089031948</t>
  </si>
  <si>
    <t>115.46085754248939</t>
  </si>
  <si>
    <t>DATAH BILANG ULU</t>
  </si>
  <si>
    <t>0.22994329747117095</t>
  </si>
  <si>
    <t>115.44877641463277</t>
  </si>
  <si>
    <t>TRI PARIQ MAKMUR</t>
  </si>
  <si>
    <t>0.34226529738537964</t>
  </si>
  <si>
    <t>115.5786380409977</t>
  </si>
  <si>
    <t>PLTS TERPUSAT 2024 PROGRESS</t>
  </si>
  <si>
    <t>WANA PARIQ</t>
  </si>
  <si>
    <t>0.043956008546167095</t>
  </si>
  <si>
    <t>117.36176527944382</t>
  </si>
  <si>
    <t>0.2806914523114102</t>
  </si>
  <si>
    <t>115.53071688347497</t>
  </si>
  <si>
    <t>DATAH BILANG BARU</t>
  </si>
  <si>
    <t>0.23099942499748916</t>
  </si>
  <si>
    <t>115.45264033071477</t>
  </si>
  <si>
    <t>SIRAU</t>
  </si>
  <si>
    <t>0.1951334348996017</t>
  </si>
  <si>
    <t>115.51133080772105</t>
  </si>
  <si>
    <t>0.18703088956897004</t>
  </si>
  <si>
    <t>117.44642417083205</t>
  </si>
  <si>
    <t>LONG HUBUNG ULU</t>
  </si>
  <si>
    <t>0.26523534287805667</t>
  </si>
  <si>
    <t>115.43596111050879</t>
  </si>
  <si>
    <t>DELANG KEROHONG</t>
  </si>
  <si>
    <t>0.7619924415085291</t>
  </si>
  <si>
    <t>114.45409645543803</t>
  </si>
  <si>
    <t>PLTS TERPUSAT DESDM 2018</t>
  </si>
  <si>
    <t>LONG PAKAQ</t>
  </si>
  <si>
    <t>0.7665196208840832</t>
  </si>
  <si>
    <t>114.45525524525794</t>
  </si>
  <si>
    <t>LONG LUNUK</t>
  </si>
  <si>
    <t>0.7996808225107973</t>
  </si>
  <si>
    <t>114.53097710280761</t>
  </si>
  <si>
    <t>LONG ISUN</t>
  </si>
  <si>
    <t>1.0350681163256714</t>
  </si>
  <si>
    <t>114.62002152955957</t>
  </si>
  <si>
    <t>NAHA ARU</t>
  </si>
  <si>
    <t>0.8638980118394364</t>
  </si>
  <si>
    <t>114.66120476143294</t>
  </si>
  <si>
    <t>DATAH NAHA</t>
  </si>
  <si>
    <t>0.8718691609505069</t>
  </si>
  <si>
    <t>114.63998843775585</t>
  </si>
  <si>
    <t>https://nyaribungan.com/</t>
  </si>
  <si>
    <t>LIRUNG UBING</t>
  </si>
  <si>
    <t>0.8116715992278148</t>
  </si>
  <si>
    <t>114.55063668105352</t>
  </si>
  <si>
    <t>SMAN 1 LONG APARI</t>
  </si>
  <si>
    <t>LONG PAHANGAI II</t>
  </si>
  <si>
    <t>0.8760380116821415</t>
  </si>
  <si>
    <t>114.74010011236446</t>
  </si>
  <si>
    <t>LIU MULANG</t>
  </si>
  <si>
    <t>0.9308094577854961</t>
  </si>
  <si>
    <t>114.76582679679457</t>
  </si>
  <si>
    <t>LONG PAKAQ BARU</t>
  </si>
  <si>
    <t>0.7638026293157275</t>
  </si>
  <si>
    <t>114.41333567493646</t>
  </si>
  <si>
    <t>LONG LUNUK BARU</t>
  </si>
  <si>
    <t>0.7772464760342571</t>
  </si>
  <si>
    <t>114.50383820505864</t>
  </si>
  <si>
    <t>-2.2291076818645017</t>
  </si>
  <si>
    <t>116.07570284565351</t>
  </si>
  <si>
    <t>LOMU</t>
  </si>
  <si>
    <t>-2.297995920618829</t>
  </si>
  <si>
    <t>116.26822584271758</t>
  </si>
  <si>
    <t>SEGENDANG</t>
  </si>
  <si>
    <t>-2.3197447988818647</t>
  </si>
  <si>
    <t>116.38232599167306</t>
  </si>
  <si>
    <t>MENGKUDU</t>
  </si>
  <si>
    <t>-2.279348065311799</t>
  </si>
  <si>
    <t>116.16304595086933</t>
  </si>
  <si>
    <t>RIWANG</t>
  </si>
  <si>
    <t>-2.251039495944402</t>
  </si>
  <si>
    <t>116.30060868542598</t>
  </si>
  <si>
    <t>SMAN 1 &amp; SLBN LONG BAGUN</t>
  </si>
  <si>
    <t>LANGGAI</t>
  </si>
  <si>
    <t>-2.1533052087895728</t>
  </si>
  <si>
    <t>116.2190996820978</t>
  </si>
  <si>
    <t>PETANGIS</t>
  </si>
  <si>
    <t>-2.103253319609022</t>
  </si>
  <si>
    <t>116.10713906492153</t>
  </si>
  <si>
    <t>-2.2631832230948943</t>
  </si>
  <si>
    <t>116.1282646758943</t>
  </si>
  <si>
    <t>https://memahakulu.id/</t>
  </si>
  <si>
    <t>KERANG DAYO</t>
  </si>
  <si>
    <t>-2.283551182379634</t>
  </si>
  <si>
    <t>116.04458404648751</t>
  </si>
  <si>
    <t>SAING PRUPUK</t>
  </si>
  <si>
    <t>-2.053976157540722</t>
  </si>
  <si>
    <t>116.12064386845046</t>
  </si>
  <si>
    <t>BAI JAYA</t>
  </si>
  <si>
    <t>-2.1110119953828397</t>
  </si>
  <si>
    <t>116.2349073239969</t>
  </si>
  <si>
    <t>https://ujohbilang.mahulu.online/</t>
  </si>
  <si>
    <t>PENGGUREN JAYA</t>
  </si>
  <si>
    <t>-2.3341851099454516</t>
  </si>
  <si>
    <t>116.3282576385538</t>
  </si>
  <si>
    <t>TEBRU PASER DAMAI</t>
  </si>
  <si>
    <t>-2.1586449538556183</t>
  </si>
  <si>
    <t>116.10812314886934</t>
  </si>
  <si>
    <t>SAMURANGAU</t>
  </si>
  <si>
    <t>-1.9048538650924653</t>
  </si>
  <si>
    <t>115.93400801953022</t>
  </si>
  <si>
    <t>BUSUI</t>
  </si>
  <si>
    <t>-1.7379575091232700</t>
  </si>
  <si>
    <t>115.8305680071020</t>
  </si>
  <si>
    <t>PEMAKAIAN TIDAK OPTIMAL &lt;10 GB DI BULAN SEPTEMBER</t>
  </si>
  <si>
    <t>BATU KAJANG</t>
  </si>
  <si>
    <t>-1.8259178170820100</t>
  </si>
  <si>
    <t>115.92001649877500</t>
  </si>
  <si>
    <t>https://rukundamai.wordpress.com/</t>
  </si>
  <si>
    <t>LEGAI</t>
  </si>
  <si>
    <t>-1.868.716.280.554.300</t>
  </si>
  <si>
    <t>115.93.253551312800</t>
  </si>
  <si>
    <t>PEMAKAIAN TIDAK OPTIMAL &lt;100GB TIAP BULAN</t>
  </si>
  <si>
    <t>SUNGAI TERIK</t>
  </si>
  <si>
    <t>-1.8349566551748637</t>
  </si>
  <si>
    <t>115.947517861357</t>
  </si>
  <si>
    <t>KASUNGAI</t>
  </si>
  <si>
    <t>-1.807876984652584</t>
  </si>
  <si>
    <t>115.9175425402551</t>
  </si>
  <si>
    <t>RANTAU BUTA</t>
  </si>
  <si>
    <t>-1.7415296479243139</t>
  </si>
  <si>
    <t>115.9617832473535</t>
  </si>
  <si>
    <t>RANTAU LAYUNG</t>
  </si>
  <si>
    <t>-1.6197934546885955</t>
  </si>
  <si>
    <t>116.00060052564983</t>
  </si>
  <si>
    <t>-1.828394559104346</t>
  </si>
  <si>
    <t>115.88398208083335</t>
  </si>
  <si>
    <t>LOLO</t>
  </si>
  <si>
    <t>-1.878927625607862</t>
  </si>
  <si>
    <t>116.08415294203698</t>
  </si>
  <si>
    <t>SANDELEY</t>
  </si>
  <si>
    <t>-1.6925902484951292</t>
  </si>
  <si>
    <t>116.14310495226897</t>
  </si>
  <si>
    <t xml:space="preserve">Non PLN : PLTS TERPUSAT 2024 PROGRESS </t>
  </si>
  <si>
    <t>HARAPAN BARU</t>
  </si>
  <si>
    <t>-1.7724950449635755</t>
  </si>
  <si>
    <t>116.41822688368462</t>
  </si>
  <si>
    <t>RANGAN</t>
  </si>
  <si>
    <t>-1.7945887067011579</t>
  </si>
  <si>
    <t>116.09888801294683</t>
  </si>
  <si>
    <t>https://desadatahbilangbaru.blogspot.com/</t>
  </si>
  <si>
    <t>MODANG</t>
  </si>
  <si>
    <t>-1.7257166623425586</t>
  </si>
  <si>
    <t>116.13249381937091</t>
  </si>
  <si>
    <t>-1.7742966776106361</t>
  </si>
  <si>
    <t>116.21831469799247</t>
  </si>
  <si>
    <t>KERTA BUMI</t>
  </si>
  <si>
    <t>-1.7432164851684002</t>
  </si>
  <si>
    <t>116.07489760774699</t>
  </si>
  <si>
    <t>PONDONG BARU</t>
  </si>
  <si>
    <t>-1.8137985837934292</t>
  </si>
  <si>
    <t>116.2385207365896</t>
  </si>
  <si>
    <t xml:space="preserve">Non PLN : PLTS TERPUSAT DESDM 2018 </t>
  </si>
  <si>
    <t>PADANG JAYA</t>
  </si>
  <si>
    <t>-1.7940861886798762</t>
  </si>
  <si>
    <t>116.05789232105396</t>
  </si>
  <si>
    <t>KENDAROM</t>
  </si>
  <si>
    <t>-1.7770045228437874</t>
  </si>
  <si>
    <t>116.09993248742362</t>
  </si>
  <si>
    <t>-1.834691217212868</t>
  </si>
  <si>
    <t>116.09478046435623</t>
  </si>
  <si>
    <t>KELUANG PASER JAYA</t>
  </si>
  <si>
    <t>-1.8794991115598447</t>
  </si>
  <si>
    <t>116.1260405989016</t>
  </si>
  <si>
    <t>MUARA ADANG</t>
  </si>
  <si>
    <t>-1.6699922008416643</t>
  </si>
  <si>
    <t>116.31009043389574</t>
  </si>
  <si>
    <t>TELUK WARU</t>
  </si>
  <si>
    <t>-1.6523418071730815</t>
  </si>
  <si>
    <t>116.29561338262076</t>
  </si>
  <si>
    <t>TAJUR</t>
  </si>
  <si>
    <t>-1.6309064247004614</t>
  </si>
  <si>
    <t>116.19986514903162</t>
  </si>
  <si>
    <t>-1.6469735808698045</t>
  </si>
  <si>
    <t>116.15412711991836</t>
  </si>
  <si>
    <t>LOMBOK</t>
  </si>
  <si>
    <t>-1.6141819885294506</t>
  </si>
  <si>
    <t>116.15853070646948</t>
  </si>
  <si>
    <t>PAIT</t>
  </si>
  <si>
    <t>-1.6014545418072847</t>
  </si>
  <si>
    <t>116.16740499494628</t>
  </si>
  <si>
    <t>OLUNG</t>
  </si>
  <si>
    <t>-1.5685277515506266</t>
  </si>
  <si>
    <t>116.19778817448889</t>
  </si>
  <si>
    <t>KAYUNGO</t>
  </si>
  <si>
    <t>-1.5686501543069038</t>
  </si>
  <si>
    <t>116.21660748777335</t>
  </si>
  <si>
    <t>JEMPARING</t>
  </si>
  <si>
    <t>-1.5601010666921133</t>
  </si>
  <si>
    <t>116.2586440203081</t>
  </si>
  <si>
    <t>TIWEI</t>
  </si>
  <si>
    <t>-1.484029133469726</t>
  </si>
  <si>
    <t>116.142187748303</t>
  </si>
  <si>
    <t>BELIMBING</t>
  </si>
  <si>
    <t>-1.4124686310988268</t>
  </si>
  <si>
    <t>116.17023687440356</t>
  </si>
  <si>
    <t>https://lomu.nusadesa.id/</t>
  </si>
  <si>
    <t>LONG GELANG</t>
  </si>
  <si>
    <t>-1.5178038605552124</t>
  </si>
  <si>
    <t>116.14649934678394</t>
  </si>
  <si>
    <t>KRAYAN JAYA</t>
  </si>
  <si>
    <t>-1.582165438636806</t>
  </si>
  <si>
    <t>116.2590088101344</t>
  </si>
  <si>
    <t>-2.279</t>
  </si>
  <si>
    <t>116.163</t>
  </si>
  <si>
    <t>BUKIT SALOKA</t>
  </si>
  <si>
    <t>-1.6176379304835413</t>
  </si>
  <si>
    <t>116.26188643599902</t>
  </si>
  <si>
    <t>https://www.mengkudu.desa.id/</t>
  </si>
  <si>
    <t>KRAYAN SENTOSA</t>
  </si>
  <si>
    <t>-1.600562379601574</t>
  </si>
  <si>
    <t>116.26305182878943</t>
  </si>
  <si>
    <t>KRAYAN MAKMUR</t>
  </si>
  <si>
    <t>-1.6155006851311575</t>
  </si>
  <si>
    <t>116.23971890807695</t>
  </si>
  <si>
    <t>https://riwang.desa.id/</t>
  </si>
  <si>
    <t>KAYUNGO SARI</t>
  </si>
  <si>
    <t>-1.5351123707783323</t>
  </si>
  <si>
    <t>116.19353802398331</t>
  </si>
  <si>
    <t>https://langgai.nusadesa.id/</t>
  </si>
  <si>
    <t>KRAYAN BAHAGIA</t>
  </si>
  <si>
    <t>-1.5860181771117912</t>
  </si>
  <si>
    <t>116.20651252179249</t>
  </si>
  <si>
    <t>-2.103</t>
  </si>
  <si>
    <t>116.107</t>
  </si>
  <si>
    <t>-1.5864424701402697</t>
  </si>
  <si>
    <t>116.1571807716035</t>
  </si>
  <si>
    <t>https://www.petangis.desa.id/</t>
  </si>
  <si>
    <t>SEKUROU JAYA</t>
  </si>
  <si>
    <t>-1.5615568020907897</t>
  </si>
  <si>
    <t>116.14049146416359</t>
  </si>
  <si>
    <t>KERTA BHAKTI</t>
  </si>
  <si>
    <t>-1.5424373481795448</t>
  </si>
  <si>
    <t>116.16092527230121</t>
  </si>
  <si>
    <t>ADANG JAYA</t>
  </si>
  <si>
    <t>-1.6383764611247895</t>
  </si>
  <si>
    <t>116.33232720325648</t>
  </si>
  <si>
    <t>https://www.kerangdayo.desa.id/</t>
  </si>
  <si>
    <t>TAJER MULYA</t>
  </si>
  <si>
    <t>-1.550267827612046</t>
  </si>
  <si>
    <t>116.24587459934338</t>
  </si>
  <si>
    <t>PEMAKAIAN TIDAK OPTIMAL &lt;200 GB DI BULAN SEPTEMBER, NOVEMBER</t>
  </si>
  <si>
    <t>BREWE</t>
  </si>
  <si>
    <t>-1.561181803819036</t>
  </si>
  <si>
    <t>116.1219182838604</t>
  </si>
  <si>
    <t>https://www.saingprupuk.desa.id/</t>
  </si>
  <si>
    <t>ATANG PAIT</t>
  </si>
  <si>
    <t>-1.6115590176202572</t>
  </si>
  <si>
    <t>116.19032465421428</t>
  </si>
  <si>
    <t>MUARA TELAKE</t>
  </si>
  <si>
    <t>-1.619331586497307</t>
  </si>
  <si>
    <t>116.51161637653172</t>
  </si>
  <si>
    <t>https://penggurenjaya.desa.id/</t>
  </si>
  <si>
    <t>SEBAKUNG</t>
  </si>
  <si>
    <t>-1.5590520404093835</t>
  </si>
  <si>
    <t>116.33868483094787</t>
  </si>
  <si>
    <t>-2.159</t>
  </si>
  <si>
    <t>116.108</t>
  </si>
  <si>
    <t>BENTE TUALAN</t>
  </si>
  <si>
    <t>-1.462622224262994</t>
  </si>
  <si>
    <t>116.33299255659576</t>
  </si>
  <si>
    <t>MENDIK</t>
  </si>
  <si>
    <t>-1.4476101127610883</t>
  </si>
  <si>
    <t>116.31655047447941</t>
  </si>
  <si>
    <t>https://samurangau.desa.id/</t>
  </si>
  <si>
    <t>MUNGGU</t>
  </si>
  <si>
    <t>-1.4108292144102974</t>
  </si>
  <si>
    <t>116.26745335912892</t>
  </si>
  <si>
    <t>-1.738</t>
  </si>
  <si>
    <t>115.831</t>
  </si>
  <si>
    <t>https://www.busui.desa.id/</t>
  </si>
  <si>
    <t>MUARA PIAS</t>
  </si>
  <si>
    <t>-1.3861178972004542</t>
  </si>
  <si>
    <t>116.26914368950933</t>
  </si>
  <si>
    <t>MUARA TOYU</t>
  </si>
  <si>
    <t>-1.337380694997229</t>
  </si>
  <si>
    <t>116.27572389312449</t>
  </si>
  <si>
    <t>https://batukajang.desa.id/</t>
  </si>
  <si>
    <t>PERKUWEN</t>
  </si>
  <si>
    <t>-1.3295554581757978</t>
  </si>
  <si>
    <t>116.15415885150873</t>
  </si>
  <si>
    <t>-1.869</t>
  </si>
  <si>
    <t>115.933</t>
  </si>
  <si>
    <t>PINANG JATUS</t>
  </si>
  <si>
    <t>-1.381427097230078</t>
  </si>
  <si>
    <t>https://legai.desa.id/</t>
  </si>
  <si>
    <t>116.14818356008242</t>
  </si>
  <si>
    <t>115.948</t>
  </si>
  <si>
    <t>MUARA LAMBAKAN</t>
  </si>
  <si>
    <t>-1.2881086277506004</t>
  </si>
  <si>
    <t>116.11773044246445</t>
  </si>
  <si>
    <t>https://desasungaiterikpas.wixsite.com/</t>
  </si>
  <si>
    <t>KEPALA TELAKE</t>
  </si>
  <si>
    <t>-1.2375</t>
  </si>
  <si>
    <t>115.9572</t>
  </si>
  <si>
    <t>MENDIK KARYA</t>
  </si>
  <si>
    <t>https://www.rantaubuta.desa.id/</t>
  </si>
  <si>
    <t>-1.4263275155095152</t>
  </si>
  <si>
    <t>116.26473886097946</t>
  </si>
  <si>
    <t>MENDIK BHAKTI</t>
  </si>
  <si>
    <t>-1.4488898011900355</t>
  </si>
  <si>
    <t>116.24406566573357</t>
  </si>
  <si>
    <t>SEBAKUNG TAKA</t>
  </si>
  <si>
    <t>-1.58134065129979</t>
  </si>
  <si>
    <t>116.42756444115314</t>
  </si>
  <si>
    <t>MARUAT</t>
  </si>
  <si>
    <t>-1.5824730717803626</t>
  </si>
  <si>
    <t>116.50083032754519</t>
  </si>
  <si>
    <t>SEBAKUNG MAKMUR</t>
  </si>
  <si>
    <t>-1.5673846546240897</t>
  </si>
  <si>
    <t>116.3853984515906</t>
  </si>
  <si>
    <t>https://lolo.desa.id/</t>
  </si>
  <si>
    <t>PETIKU</t>
  </si>
  <si>
    <t>-1.612497278479321</t>
  </si>
  <si>
    <t>116.45917438104699</t>
  </si>
  <si>
    <t>-1.693</t>
  </si>
  <si>
    <t>116.143</t>
  </si>
  <si>
    <t>https://sandeley.desa.id/</t>
  </si>
  <si>
    <t>MUARA ADANG II</t>
  </si>
  <si>
    <t>-1.6319643193101914</t>
  </si>
  <si>
    <t>116.36843267949426</t>
  </si>
  <si>
    <t>-1.4626984797564322</t>
  </si>
  <si>
    <t>116.26995792278304</t>
  </si>
  <si>
    <t>https://www.harapanbaru-paser.desa.id/</t>
  </si>
  <si>
    <t>GUNUNG PUTAR</t>
  </si>
  <si>
    <t>-1.4972799193804507</t>
  </si>
  <si>
    <t>116.37426681718442</t>
  </si>
  <si>
    <t>https://www.rangan.desa.id/</t>
  </si>
  <si>
    <t>PUTANG</t>
  </si>
  <si>
    <t>-1.5406407711001724</t>
  </si>
  <si>
    <t>116.2865928748019</t>
  </si>
  <si>
    <t>-1.726</t>
  </si>
  <si>
    <t>116.132</t>
  </si>
  <si>
    <t>MUARA KOMAM</t>
  </si>
  <si>
    <t>BATU BOTUK</t>
  </si>
  <si>
    <t>-1.7034057102846756</t>
  </si>
  <si>
    <t>115.8197007487619</t>
  </si>
  <si>
    <t>https://modang.desa.id/</t>
  </si>
  <si>
    <t>PEMAKAIAN TIDAK OPTIMAL &lt;10 GB DI BULAN SEPTEMBER &amp; TIDAK ADA PEMAKAIAN DI BULAN OKTOBER DAN JOVEMBER</t>
  </si>
  <si>
    <t>UKO</t>
  </si>
  <si>
    <t>-1.6725214836206002</t>
  </si>
  <si>
    <t>115.82198427433167</t>
  </si>
  <si>
    <t>-1.743</t>
  </si>
  <si>
    <t>116.075</t>
  </si>
  <si>
    <t>MUARA LANGON</t>
  </si>
  <si>
    <t>-1.6654138106377614</t>
  </si>
  <si>
    <t>115.7549273526978</t>
  </si>
  <si>
    <t>https://kertabumi-paser.desa.id/</t>
  </si>
  <si>
    <t>BINANGON</t>
  </si>
  <si>
    <t>-1.6150631172209207</t>
  </si>
  <si>
    <t>115.75877244246769</t>
  </si>
  <si>
    <t>MUARA KUARO</t>
  </si>
  <si>
    <t>-1.6295626483698558</t>
  </si>
  <si>
    <t>115.80506662940455</t>
  </si>
  <si>
    <t>PRAYON</t>
  </si>
  <si>
    <t>-1.6162710954189885</t>
  </si>
  <si>
    <t>115.83280279922981</t>
  </si>
  <si>
    <t>https://www.padangjaya.desa.id/</t>
  </si>
  <si>
    <t>LONG SAYO</t>
  </si>
  <si>
    <t>-1.5314589734371646</t>
  </si>
  <si>
    <t>115.86554491030961</t>
  </si>
  <si>
    <t>-1.777</t>
  </si>
  <si>
    <t>116.100</t>
  </si>
  <si>
    <t>MUARA PAYANG</t>
  </si>
  <si>
    <t>-1.5289117440718887</t>
  </si>
  <si>
    <t>115.83310834021425</t>
  </si>
  <si>
    <t>LUSAN</t>
  </si>
  <si>
    <t>-1.5280874969272338</t>
  </si>
  <si>
    <t>115.74459037118982</t>
  </si>
  <si>
    <t>SWAN SLUTUNG</t>
  </si>
  <si>
    <t>-1.4036181971755917</t>
  </si>
  <si>
    <t>115.87651158208072</t>
  </si>
  <si>
    <t>SEKUAN MAKMUR</t>
  </si>
  <si>
    <t>-1.635215707657686</t>
  </si>
  <si>
    <t>115.70934203586711</t>
  </si>
  <si>
    <t>-0.3230315829685971</t>
  </si>
  <si>
    <t>116.80692083086892</t>
  </si>
  <si>
    <t>https://muaraadang.desa.id/</t>
  </si>
  <si>
    <t>MUARA SAMU</t>
  </si>
  <si>
    <t>TANJUNG PINANG</t>
  </si>
  <si>
    <t>-2.160723152097389</t>
  </si>
  <si>
    <t>115.92350481871226</t>
  </si>
  <si>
    <t>RANTAU ATAS</t>
  </si>
  <si>
    <t>-2.1479976090621653</t>
  </si>
  <si>
    <t>115.91843213323102</t>
  </si>
  <si>
    <t>-1.631</t>
  </si>
  <si>
    <t>116.200</t>
  </si>
  <si>
    <t>LIBUR DINDING</t>
  </si>
  <si>
    <t>-2.084124507650663</t>
  </si>
  <si>
    <t>115.92559576187203</t>
  </si>
  <si>
    <t>LUAN</t>
  </si>
  <si>
    <t>-1.9611794074767523</t>
  </si>
  <si>
    <t>115.99717010835151</t>
  </si>
  <si>
    <t>SUWETO</t>
  </si>
  <si>
    <t>-1.9963846995665087</t>
  </si>
  <si>
    <t>115.95778184722843</t>
  </si>
  <si>
    <t>MUSER</t>
  </si>
  <si>
    <t>-2.016064751913785</t>
  </si>
  <si>
    <t>115.93485587170215</t>
  </si>
  <si>
    <t>https://www.lombok.desa.id/</t>
  </si>
  <si>
    <t>BIU</t>
  </si>
  <si>
    <t>-1.989320141214283</t>
  </si>
  <si>
    <t>115.93103140589774</t>
  </si>
  <si>
    <t>-1.601</t>
  </si>
  <si>
    <t>116.167</t>
  </si>
  <si>
    <t>RANTAU BINTUNGAN</t>
  </si>
  <si>
    <t>-1.9441458205709494</t>
  </si>
  <si>
    <t>115.93419740401374</t>
  </si>
  <si>
    <t>https://pait.desa.id/</t>
  </si>
  <si>
    <t>-1.569</t>
  </si>
  <si>
    <t>MUARA ANDEH</t>
  </si>
  <si>
    <t>116.198</t>
  </si>
  <si>
    <t>-2.261921536289015</t>
  </si>
  <si>
    <t>115.90301756256548</t>
  </si>
  <si>
    <t>https://olung-paser.desa.id/</t>
  </si>
  <si>
    <t>PASER BELENGKONG</t>
  </si>
  <si>
    <t>LEMPESU</t>
  </si>
  <si>
    <t>-1.9616783832956295</t>
  </si>
  <si>
    <t>116.06387258426147</t>
  </si>
  <si>
    <t>BEKOSO</t>
  </si>
  <si>
    <t>-1.9409062734195344</t>
  </si>
  <si>
    <t>116.10098884208566</t>
  </si>
  <si>
    <t>https://www.kayungo.desa.id/#!</t>
  </si>
  <si>
    <t>DAMIT</t>
  </si>
  <si>
    <t>-1.9319930050768854</t>
  </si>
  <si>
    <t>116.16512732867265</t>
  </si>
  <si>
    <t>SUATANG</t>
  </si>
  <si>
    <t>-2.0170974001684576</t>
  </si>
  <si>
    <t>116.14341795142875</t>
  </si>
  <si>
    <t>SULILIRAN</t>
  </si>
  <si>
    <t>-1.9616529165986663</t>
  </si>
  <si>
    <t>116.24342666854639</t>
  </si>
  <si>
    <t>PASIR BELENGKONG</t>
  </si>
  <si>
    <t>-1.9562329721523763</t>
  </si>
  <si>
    <t>116.2091131287821</t>
  </si>
  <si>
    <t>https://www.belimbing.desa.id/profil/</t>
  </si>
  <si>
    <t>SANGKURIMAN</t>
  </si>
  <si>
    <t>-1.937700652161545</t>
  </si>
  <si>
    <t>116.17839300396841</t>
  </si>
  <si>
    <t>-1.518</t>
  </si>
  <si>
    <t>116.146</t>
  </si>
  <si>
    <t>LABURAN</t>
  </si>
  <si>
    <t>-1.998489005594358</t>
  </si>
  <si>
    <t>116.33796445237279</t>
  </si>
  <si>
    <t>https://longgelang.desa.id/</t>
  </si>
  <si>
    <t>SULILIRAN BARU</t>
  </si>
  <si>
    <t>-1.9856237441420965</t>
  </si>
  <si>
    <t>116.25504363370408</t>
  </si>
  <si>
    <t>KERESIK BURA</t>
  </si>
  <si>
    <t>-1.9906835306499866</t>
  </si>
  <si>
    <t>116.18655269816401</t>
  </si>
  <si>
    <t>PEMAKAIAN TIDAK OPTIMAL &lt;200GB PADA BULAN NOVEMBER</t>
  </si>
  <si>
    <t>https://www.krayanjaya.desa.id/</t>
  </si>
  <si>
    <t>LABURAN BARU</t>
  </si>
  <si>
    <t>-1.9663372607428697</t>
  </si>
  <si>
    <t>116.30899843258884</t>
  </si>
  <si>
    <t>-1.618</t>
  </si>
  <si>
    <t>116.262</t>
  </si>
  <si>
    <t>SENIUNG JAYA</t>
  </si>
  <si>
    <t>-2.0211541310926338</t>
  </si>
  <si>
    <t>116.2244435432435</t>
  </si>
  <si>
    <t>https://bukitsaloka.desa.id/</t>
  </si>
  <si>
    <t>SUNGE BATU</t>
  </si>
  <si>
    <t>-1.9565165960888462</t>
  </si>
  <si>
    <t>116.43442341528404</t>
  </si>
  <si>
    <t>116.263</t>
  </si>
  <si>
    <t>OLONG PINANG</t>
  </si>
  <si>
    <t>-1.9333299074015808</t>
  </si>
  <si>
    <t>116.12514388060131</t>
  </si>
  <si>
    <t>https://www.krayansentosa.desa.id/</t>
  </si>
  <si>
    <t>SUATANG KETEBAN</t>
  </si>
  <si>
    <t>-1.9578051297508525</t>
  </si>
  <si>
    <t>116.19380753057833</t>
  </si>
  <si>
    <t>https://krayanmakmur-paser.desa.id/</t>
  </si>
  <si>
    <t>JANJU</t>
  </si>
  <si>
    <t>-1.8502472717006477</t>
  </si>
  <si>
    <t>116.14975303738923</t>
  </si>
  <si>
    <t>TEPIAN BATANG</t>
  </si>
  <si>
    <t>-1.8868645192689073</t>
  </si>
  <si>
    <t>116.17685556261382</t>
  </si>
  <si>
    <t>-1.9302393192259897</t>
  </si>
  <si>
    <t>116.20254813615416</t>
  </si>
  <si>
    <t>PEMAKAIAN TIDAK OPTIMAL &lt;50 GB DI BULAN SEPTEMBER &amp; TIDAK ADA PEMAKAIAN DI BULAN LAINNYA</t>
  </si>
  <si>
    <t>116.207</t>
  </si>
  <si>
    <t>PEPARA</t>
  </si>
  <si>
    <t>-1.9294925964921217</t>
  </si>
  <si>
    <t>116.23184131070094</t>
  </si>
  <si>
    <t>https://krayanbahagia.desa.id/</t>
  </si>
  <si>
    <t>SUNGAI TUAK</t>
  </si>
  <si>
    <t>-1.919619555505882</t>
  </si>
  <si>
    <t>116.20543437501081</t>
  </si>
  <si>
    <t>-1.8577497266586103</t>
  </si>
  <si>
    <t>116.15274259714187</t>
  </si>
  <si>
    <t>JONE</t>
  </si>
  <si>
    <t>-1.8988702728393294</t>
  </si>
  <si>
    <t>116.20966701440553</t>
  </si>
  <si>
    <t>-1.9079342545477127</t>
  </si>
  <si>
    <t>116.25287388141214</t>
  </si>
  <si>
    <t>-1.562</t>
  </si>
  <si>
    <t>116.140</t>
  </si>
  <si>
    <t>MUARA PASIR</t>
  </si>
  <si>
    <t>-1.8718023097857008</t>
  </si>
  <si>
    <t>116.3939181424543</t>
  </si>
  <si>
    <t>https://www.sekuroujaya.desa.id/</t>
  </si>
  <si>
    <t>PADANG PENGRAPAT</t>
  </si>
  <si>
    <t>-1.8414053109664559</t>
  </si>
  <si>
    <t>116.23388780659856</t>
  </si>
  <si>
    <t>PEREPAT</t>
  </si>
  <si>
    <t>-1.9895387374565319</t>
  </si>
  <si>
    <t>116.44596327271961</t>
  </si>
  <si>
    <t>PULAU RANTAU</t>
  </si>
  <si>
    <t>-1.9111609715950473</t>
  </si>
  <si>
    <t>116.26639760299807</t>
  </si>
  <si>
    <t>SUNGAI LANGIR</t>
  </si>
  <si>
    <t>-2.012529837714802</t>
  </si>
  <si>
    <t>116.43795426190859</t>
  </si>
  <si>
    <t>https://kertabhakti.desa.id/</t>
  </si>
  <si>
    <t>-1.8758994662430106</t>
  </si>
  <si>
    <t>116.19478076699384</t>
  </si>
  <si>
    <t>https://kelmuarakomam.paserkab.go.id/</t>
  </si>
  <si>
    <t>SENAKEN</t>
  </si>
  <si>
    <t>-1.8988795891265444</t>
  </si>
  <si>
    <t>116.20965681601184</t>
  </si>
  <si>
    <t>KELADEN</t>
  </si>
  <si>
    <t>-2.3317641205645128</t>
  </si>
  <si>
    <t>116.44767700068918</t>
  </si>
  <si>
    <t>-1.550</t>
  </si>
  <si>
    <t>116.246</t>
  </si>
  <si>
    <t>TANJUNG ARU</t>
  </si>
  <si>
    <t>-2.2459771119232905</t>
  </si>
  <si>
    <t>116.52549641400073</t>
  </si>
  <si>
    <t>LABUANGKALLO</t>
  </si>
  <si>
    <t>-2.1202553887634465</t>
  </si>
  <si>
    <t>116.49330012341893</t>
  </si>
  <si>
    <t>PLTS TERPUSAT 2016</t>
  </si>
  <si>
    <t>LORI</t>
  </si>
  <si>
    <t>-2.0715853942808535</t>
  </si>
  <si>
    <t>116.38397168897147</t>
  </si>
  <si>
    <t>-1.612</t>
  </si>
  <si>
    <t>116.190</t>
  </si>
  <si>
    <t>SELENGOT</t>
  </si>
  <si>
    <t>-2.1716729697461017</t>
  </si>
  <si>
    <t>116.44876387873396</t>
  </si>
  <si>
    <t>RANDOM</t>
  </si>
  <si>
    <t>-2.3525418927535147</t>
  </si>
  <si>
    <t>116.51834595293889</t>
  </si>
  <si>
    <t>https://atangpait.desa.id/</t>
  </si>
  <si>
    <t>SENIPAH</t>
  </si>
  <si>
    <t>-2.388212645367012</t>
  </si>
  <si>
    <t>116.55065679782771</t>
  </si>
  <si>
    <t>-1.5074992805908936</t>
  </si>
  <si>
    <t>116.44762880125614</t>
  </si>
  <si>
    <t>LABANGKA</t>
  </si>
  <si>
    <t>-1.4649429701815924</t>
  </si>
  <si>
    <t>116.50273163615996</t>
  </si>
  <si>
    <t>https://www.muaratelake.desa.id/</t>
  </si>
  <si>
    <t>PEMAKAIAN TIDAK OPTIMAL &lt;200GB PADA BULAN OKTOBER &amp; NOVEMBER</t>
  </si>
  <si>
    <t>BABULU LAUT</t>
  </si>
  <si>
    <t>-1.5219282513440955</t>
  </si>
  <si>
    <t>116.5148442961303</t>
  </si>
  <si>
    <t>GUNUNG INTAN</t>
  </si>
  <si>
    <t>-1.5170429622051,</t>
  </si>
  <si>
    <t>116.41489905188129</t>
  </si>
  <si>
    <t>https://sebakung.desa.id/</t>
  </si>
  <si>
    <t>GUNUNG MAKMUR</t>
  </si>
  <si>
    <t>-1.5289024698084035</t>
  </si>
  <si>
    <t>116.39379261968433</t>
  </si>
  <si>
    <t>SEBAKUNG JAYA</t>
  </si>
  <si>
    <t>-1.5417131785676625</t>
  </si>
  <si>
    <t>116.46144522460655</t>
  </si>
  <si>
    <t>RAWA MULIA</t>
  </si>
  <si>
    <t>-1.5674280709209893</t>
  </si>
  <si>
    <t>116.47618636943854</t>
  </si>
  <si>
    <t>SRI RAHARJA</t>
  </si>
  <si>
    <t>-1.5664702305131002</t>
  </si>
  <si>
    <t>116.45562609737834</t>
  </si>
  <si>
    <t>https://bentetualan.desa.id/</t>
  </si>
  <si>
    <t>-1.5612763124664082</t>
  </si>
  <si>
    <t>116.42753414488323</t>
  </si>
  <si>
    <t>RINTIK</t>
  </si>
  <si>
    <t>-1.5007708539145097</t>
  </si>
  <si>
    <t>116.38959756952544</t>
  </si>
  <si>
    <t>GUNUNG MULIA</t>
  </si>
  <si>
    <t>-1.5298222456724369</t>
  </si>
  <si>
    <t>116.41077643035374</t>
  </si>
  <si>
    <t>https://mendik.desa.id/</t>
  </si>
  <si>
    <t>LABANGKA BARAT</t>
  </si>
  <si>
    <t>-1.4792232904735316</t>
  </si>
  <si>
    <t>116.49518350112714</t>
  </si>
  <si>
    <t>GIRI MUKTI</t>
  </si>
  <si>
    <t>-1.3407962385310774</t>
  </si>
  <si>
    <t>116.68395615216211</t>
  </si>
  <si>
    <t>BUKIT SUBUR</t>
  </si>
  <si>
    <t>-1.1337999411094175</t>
  </si>
  <si>
    <t>116.54956054894534</t>
  </si>
  <si>
    <t>PLN BELUM MASUK LISTRIK SAMPAI JAM 9</t>
  </si>
  <si>
    <t>SIDOREJO</t>
  </si>
  <si>
    <t>-1.3643841423168386</t>
  </si>
  <si>
    <t>116.68404087130745</t>
  </si>
  <si>
    <t>-1.3429234297036627</t>
  </si>
  <si>
    <t>116.66228681519418</t>
  </si>
  <si>
    <t>TENGIN BARU</t>
  </si>
  <si>
    <t>-0.9128004924093935</t>
  </si>
  <si>
    <t>116.8166969963485</t>
  </si>
  <si>
    <t>https://muarapias.desa.id/</t>
  </si>
  <si>
    <t>-0.9082974007935432</t>
  </si>
  <si>
    <t>116.76340411226785</t>
  </si>
  <si>
    <t>SUKA RAJA</t>
  </si>
  <si>
    <t>-0.911407683378866</t>
  </si>
  <si>
    <t>116.78756301601246</t>
  </si>
  <si>
    <t>BUMI HARAPAN</t>
  </si>
  <si>
    <t>-0.9527656164872707</t>
  </si>
  <si>
    <t>116.73853184236134</t>
  </si>
  <si>
    <t>ARGO MULYO</t>
  </si>
  <si>
    <t>-0.927166660526177</t>
  </si>
  <si>
    <t>116.85095146197267</t>
  </si>
  <si>
    <t>SEMOI DUA</t>
  </si>
  <si>
    <t>-0.943825171095773</t>
  </si>
  <si>
    <t>116.88012675730904</t>
  </si>
  <si>
    <t>-0.9124387450139725</t>
  </si>
  <si>
    <t>116.88445601728564</t>
  </si>
  <si>
    <t>WONO SARI</t>
  </si>
  <si>
    <t>-0.9644479903438136</t>
  </si>
  <si>
    <t>116.81795229553809</t>
  </si>
  <si>
    <t>KARANG JINAWI</t>
  </si>
  <si>
    <t>-0.8609747312767477</t>
  </si>
  <si>
    <t>116.79374064277728</t>
  </si>
  <si>
    <t>BINUANG</t>
  </si>
  <si>
    <t>-1.0730883753592557</t>
  </si>
  <si>
    <t>116.66285640942908</t>
  </si>
  <si>
    <t>https://www.muaralambakan.desa.id/</t>
  </si>
  <si>
    <t>TELEMOW</t>
  </si>
  <si>
    <t>-1.0797516563037615</t>
  </si>
  <si>
    <t>116.68986095610101</t>
  </si>
  <si>
    <t>WARU</t>
  </si>
  <si>
    <t>API-API</t>
  </si>
  <si>
    <t>-1.4214057817608796</t>
  </si>
  <si>
    <t>116.56012800255627</t>
  </si>
  <si>
    <t>SESULU</t>
  </si>
  <si>
    <t>-1.4066619202165243</t>
  </si>
  <si>
    <t>116.59907825819504</t>
  </si>
  <si>
    <t>BANGUN MULYA</t>
  </si>
  <si>
    <t>-1.3763069567845647</t>
  </si>
  <si>
    <t>116.60997463813322</t>
  </si>
  <si>
    <t xml:space="preserve"> </t>
  </si>
  <si>
    <t>https://www.sebakungtaka.desa.id/</t>
  </si>
  <si>
    <t>https://www.maruat.desa.id/</t>
  </si>
  <si>
    <t>https://makmurjaya-paser.desa.id/</t>
  </si>
  <si>
    <t>-1.541</t>
  </si>
  <si>
    <t>116.287</t>
  </si>
  <si>
    <t>-1.703</t>
  </si>
  <si>
    <t>115.820</t>
  </si>
  <si>
    <t>SMAN 1 MUARA KOMAM</t>
  </si>
  <si>
    <t>https://batubotuk.desa.id/</t>
  </si>
  <si>
    <t>https://www.uko.desa.id/</t>
  </si>
  <si>
    <t>https://prayon.desa.id/</t>
  </si>
  <si>
    <t>https://longsayo.paserkab.go.id/</t>
  </si>
  <si>
    <t>https://www.sekuanmakmur.desa.id/</t>
  </si>
  <si>
    <t>-1.676104413410443</t>
  </si>
  <si>
    <t>115.78452079820735</t>
  </si>
  <si>
    <t>https://selerong.desa.id/</t>
  </si>
  <si>
    <t>SMAN 1 MUARA SAMU</t>
  </si>
  <si>
    <t>https://liburdinding.desa.id/</t>
  </si>
  <si>
    <t>https://luan.desa.id/</t>
  </si>
  <si>
    <t>https://muser.desa.id/</t>
  </si>
  <si>
    <t>https://biu.desa.id/</t>
  </si>
  <si>
    <t>SMAN 1 &amp; SMAN 2 PASIR BELENGKONG</t>
  </si>
  <si>
    <t>https://lempesu.desa.id/</t>
  </si>
  <si>
    <t>-1.941</t>
  </si>
  <si>
    <t>116.101</t>
  </si>
  <si>
    <t>https://bekoso.desa.id/#!</t>
  </si>
  <si>
    <t>-1.932</t>
  </si>
  <si>
    <t>116.165</t>
  </si>
  <si>
    <t>https://damit.desa.id/</t>
  </si>
  <si>
    <t>-2.017</t>
  </si>
  <si>
    <t>https://www.suliliranbaru.desa.id/</t>
  </si>
  <si>
    <t>-1.956</t>
  </si>
  <si>
    <t>116.209</t>
  </si>
  <si>
    <t>https://pasirbelengkong-paser.desa.id/</t>
  </si>
  <si>
    <t>-1.938</t>
  </si>
  <si>
    <t>116.178</t>
  </si>
  <si>
    <t>-1.998</t>
  </si>
  <si>
    <t>116.338</t>
  </si>
  <si>
    <t>https://laburanbaru.id/</t>
  </si>
  <si>
    <t>-1.986</t>
  </si>
  <si>
    <t>116.255</t>
  </si>
  <si>
    <t>-1.991</t>
  </si>
  <si>
    <t>116.187</t>
  </si>
  <si>
    <t>https://keresikbura.desa.id/</t>
  </si>
  <si>
    <t>-2.021</t>
  </si>
  <si>
    <t>116.224</t>
  </si>
  <si>
    <t>-1.933</t>
  </si>
  <si>
    <t>116.125</t>
  </si>
  <si>
    <t>https://olongpinang.desa.id/</t>
  </si>
  <si>
    <t>https://janju.desa.id/</t>
  </si>
  <si>
    <t>-1.887</t>
  </si>
  <si>
    <t>116.177</t>
  </si>
  <si>
    <t>https://www.tepianbatang.desa.id/</t>
  </si>
  <si>
    <t>-1.920</t>
  </si>
  <si>
    <t>116.205</t>
  </si>
  <si>
    <t>https://sungaituak.desa.id/</t>
  </si>
  <si>
    <t>-1.841</t>
  </si>
  <si>
    <t>116.234</t>
  </si>
  <si>
    <t>https://padangpengrapat.desa.id/</t>
  </si>
  <si>
    <t>https://perepat.paserkab.go.id/</t>
  </si>
  <si>
    <t>https://senaken.desa.id/</t>
  </si>
  <si>
    <t>SMAN 1 TANJUNG HARAPAN</t>
  </si>
  <si>
    <t>https://www.tanjungaru-paser.desa.id/</t>
  </si>
  <si>
    <t>Juli</t>
  </si>
  <si>
    <t xml:space="preserve">Non PLN : PLTS TERPUSAT 2016 </t>
  </si>
  <si>
    <t>-1.465</t>
  </si>
  <si>
    <t>116.503</t>
  </si>
  <si>
    <t>-1.517</t>
  </si>
  <si>
    <t>116.415</t>
  </si>
  <si>
    <t>https://potensidesagunungmakmur.com/</t>
  </si>
  <si>
    <t>-1.542</t>
  </si>
  <si>
    <t>116.461</t>
  </si>
  <si>
    <t>-1.561</t>
  </si>
  <si>
    <t>116.428</t>
  </si>
  <si>
    <t>-1.501</t>
  </si>
  <si>
    <t>116.390</t>
  </si>
  <si>
    <t>-1.530</t>
  </si>
  <si>
    <t>116.411</t>
  </si>
  <si>
    <t>-1.479</t>
  </si>
  <si>
    <t>116.495</t>
  </si>
  <si>
    <t>-1.341</t>
  </si>
  <si>
    <t>116.684</t>
  </si>
  <si>
    <t>https://girimukti.digitaldesa.id/</t>
  </si>
  <si>
    <t xml:space="preserve">Non PLN : PLN BELUM MASUK LISTRIK SAMPAI JAM 9 </t>
  </si>
  <si>
    <t>-1.364</t>
  </si>
  <si>
    <t>-0.913</t>
  </si>
  <si>
    <t>116.817</t>
  </si>
  <si>
    <t>https://tenginbaru.digitaldesa.id/</t>
  </si>
  <si>
    <t>-0.908</t>
  </si>
  <si>
    <t>116.763</t>
  </si>
  <si>
    <t>-0.911</t>
  </si>
  <si>
    <t>116.788</t>
  </si>
  <si>
    <t>-0.953</t>
  </si>
  <si>
    <t>116.739</t>
  </si>
  <si>
    <t>https://argo-mulyo.geodesa.id/</t>
  </si>
  <si>
    <t>-0.927</t>
  </si>
  <si>
    <t>116.851</t>
  </si>
  <si>
    <t>-0.944</t>
  </si>
  <si>
    <t>116.880</t>
  </si>
  <si>
    <t>-0.964</t>
  </si>
  <si>
    <t>116.818</t>
  </si>
  <si>
    <t>https://semoi4wonosari.blogspot.com/</t>
  </si>
  <si>
    <t>-0.861</t>
  </si>
  <si>
    <t>116.794</t>
  </si>
  <si>
    <t>SMKN 4 &amp; SMAN 2 PPU</t>
  </si>
  <si>
    <t>-1.407</t>
  </si>
  <si>
    <t>116.599</t>
  </si>
  <si>
    <t>-1.376</t>
  </si>
  <si>
    <t>116.610</t>
  </si>
  <si>
    <t>Agustus</t>
  </si>
  <si>
    <t>September</t>
  </si>
  <si>
    <t>Oktober</t>
  </si>
  <si>
    <t>November</t>
  </si>
  <si>
    <t>Desember</t>
  </si>
  <si>
    <t>Januari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</si>
</sst>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43">
    <font>
      <sz val="11.0"/>
      <color rgb="FF000000"/>
      <name val="Calibri"/>
      <scheme val="minor"/>
    </font>
    <font>
      <sz val="18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>
      <sz val="8.0"/>
      <color rgb="FF000000"/>
      <name val="Calibri"/>
    </font>
    <font>
      <u/>
      <sz val="9.0"/>
      <color rgb="FF0000FF"/>
      <name val="Calibri"/>
    </font>
    <font>
      <sz val="8.0"/>
      <color theme="1"/>
      <name val="Calibri"/>
    </font>
    <font>
      <u/>
      <sz val="9.0"/>
      <color rgb="FF0000FF"/>
      <name val="Calibri"/>
    </font>
    <font>
      <b/>
      <color theme="1"/>
      <name val="Calibri"/>
      <scheme val="minor"/>
    </font>
    <font>
      <u/>
      <sz val="9.0"/>
      <color rgb="FF0563C1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sz val="9.0"/>
      <color rgb="FFFFFFFF"/>
      <name val="Calibri"/>
    </font>
    <font>
      <u/>
      <sz val="9.0"/>
      <color rgb="FF000000"/>
      <name val="Calibri"/>
    </font>
    <font>
      <sz val="9.0"/>
      <color theme="1"/>
      <name val="Calibri"/>
      <scheme val="minor"/>
    </font>
    <font>
      <sz val="12.0"/>
      <color rgb="FF000000"/>
      <name val="Calibri"/>
    </font>
    <font>
      <sz val="14.0"/>
      <color rgb="FF000000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i/>
      <sz val="36.0"/>
      <color rgb="FF000000"/>
      <name val="Calibri"/>
      <scheme val="minor"/>
    </font>
    <font>
      <b/>
      <sz val="22.0"/>
      <color theme="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1.0"/>
      <color theme="1"/>
      <name val="Calibri"/>
    </font>
    <font>
      <u/>
      <sz val="9.0"/>
      <color theme="1"/>
      <name val="Calibri"/>
    </font>
    <font>
      <sz val="9.0"/>
      <color rgb="FF0563C1"/>
      <name val="Calibri"/>
    </font>
    <font>
      <u/>
      <sz val="9.0"/>
      <color rgb="FF0563C1"/>
      <name val="Calibri"/>
    </font>
    <font>
      <u/>
      <sz val="9.0"/>
      <color theme="1"/>
      <name val="Calibri"/>
    </font>
    <font>
      <u/>
      <sz val="9.0"/>
      <color rgb="FF000000"/>
      <name val="Calibri"/>
    </font>
    <font>
      <sz val="8.0"/>
      <color theme="1"/>
      <name val="Calibri"/>
      <scheme val="minor"/>
    </font>
    <font>
      <u/>
      <sz val="9.0"/>
      <color rgb="FF000000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b/>
      <sz val="9.0"/>
      <color theme="1"/>
      <name val="Calibri"/>
      <scheme val="minor"/>
    </font>
    <font>
      <b/>
      <i/>
      <sz val="36.0"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CCCC"/>
        <bgColor rgb="FFFFCCCC"/>
      </patternFill>
    </fill>
    <fill>
      <patternFill patternType="solid">
        <fgColor rgb="FF980000"/>
        <bgColor rgb="FF980000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FEF2CB"/>
        <bgColor rgb="FFFEF2CB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63">
    <border/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/>
    </border>
    <border>
      <left style="medium">
        <color rgb="FF000000"/>
      </left>
      <right style="dotted">
        <color rgb="FF000000"/>
      </right>
      <top/>
      <bottom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dotted">
        <color rgb="FF000000"/>
      </top>
      <bottom style="hair">
        <color rgb="FF000000"/>
      </bottom>
    </border>
    <border>
      <left style="medium">
        <color rgb="FF000000"/>
      </left>
      <right style="dotted">
        <color rgb="FF000000"/>
      </right>
      <top style="hair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9" fillId="0" fontId="7" numFmtId="49" xfId="0" applyAlignment="1" applyBorder="1" applyFont="1" applyNumberFormat="1">
      <alignment horizontal="center" vertical="center"/>
    </xf>
    <xf borderId="10" fillId="0" fontId="7" numFmtId="49" xfId="0" applyAlignment="1" applyBorder="1" applyFont="1" applyNumberFormat="1">
      <alignment horizontal="center" vertical="center"/>
    </xf>
    <xf borderId="11" fillId="0" fontId="7" numFmtId="49" xfId="0" applyAlignment="1" applyBorder="1" applyFont="1" applyNumberFormat="1">
      <alignment horizontal="center" vertical="center"/>
    </xf>
    <xf borderId="12" fillId="0" fontId="7" numFmtId="49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7" fillId="0" fontId="8" numFmtId="3" xfId="0" applyAlignment="1" applyBorder="1" applyFont="1" applyNumberFormat="1">
      <alignment horizontal="center" readingOrder="0"/>
    </xf>
    <xf borderId="7" fillId="0" fontId="8" numFmtId="0" xfId="0" applyAlignment="1" applyBorder="1" applyFont="1">
      <alignment horizontal="center" readingOrder="0"/>
    </xf>
    <xf borderId="7" fillId="0" fontId="7" numFmtId="164" xfId="0" applyAlignment="1" applyBorder="1" applyFont="1" applyNumberFormat="1">
      <alignment horizontal="center" readingOrder="0"/>
    </xf>
    <xf borderId="7" fillId="0" fontId="10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/>
    </xf>
    <xf borderId="7" fillId="0" fontId="7" numFmtId="164" xfId="0" applyAlignment="1" applyBorder="1" applyFont="1" applyNumberFormat="1">
      <alignment horizontal="center" readingOrder="0"/>
    </xf>
    <xf borderId="6" fillId="0" fontId="7" numFmtId="0" xfId="0" applyAlignment="1" applyBorder="1" applyFont="1">
      <alignment horizontal="center"/>
    </xf>
    <xf borderId="0" fillId="0" fontId="8" numFmtId="0" xfId="0" applyFont="1"/>
    <xf borderId="6" fillId="0" fontId="8" numFmtId="0" xfId="0" applyAlignment="1" applyBorder="1" applyFont="1">
      <alignment horizontal="center" vertical="bottom"/>
    </xf>
    <xf borderId="7" fillId="0" fontId="7" numFmtId="3" xfId="0" applyAlignment="1" applyBorder="1" applyFont="1" applyNumberFormat="1">
      <alignment horizontal="center" readingOrder="0"/>
    </xf>
    <xf borderId="7" fillId="3" fontId="7" numFmtId="0" xfId="0" applyAlignment="1" applyBorder="1" applyFill="1" applyFont="1">
      <alignment horizontal="center"/>
    </xf>
    <xf borderId="7" fillId="4" fontId="12" numFmtId="0" xfId="0" applyAlignment="1" applyBorder="1" applyFill="1" applyFont="1">
      <alignment horizontal="center" readingOrder="0"/>
    </xf>
    <xf borderId="13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9" fillId="0" fontId="2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7" fillId="0" fontId="8" numFmtId="3" xfId="0" applyAlignment="1" applyBorder="1" applyFont="1" applyNumberFormat="1">
      <alignment horizontal="center" readingOrder="0"/>
    </xf>
    <xf borderId="7" fillId="3" fontId="8" numFmtId="0" xfId="0" applyAlignment="1" applyBorder="1" applyFill="1" applyFont="1">
      <alignment horizontal="center"/>
    </xf>
    <xf borderId="7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0" fillId="0" fontId="13" numFmtId="0" xfId="0" applyAlignment="1" applyFont="1">
      <alignment horizontal="center"/>
    </xf>
    <xf borderId="7" fillId="0" fontId="14" numFmtId="0" xfId="0" applyAlignment="1" applyBorder="1" applyFont="1">
      <alignment horizontal="center" readingOrder="0"/>
    </xf>
    <xf borderId="7" fillId="0" fontId="7" numFmtId="3" xfId="0" applyAlignment="1" applyBorder="1" applyFont="1" applyNumberFormat="1">
      <alignment horizontal="center" readingOrder="0"/>
    </xf>
    <xf borderId="7" fillId="0" fontId="15" numFmtId="0" xfId="0" applyAlignment="1" applyBorder="1" applyFont="1">
      <alignment horizontal="center" readingOrder="0"/>
    </xf>
    <xf borderId="6" fillId="0" fontId="8" numFmtId="3" xfId="0" applyAlignment="1" applyBorder="1" applyFont="1" applyNumberFormat="1">
      <alignment horizontal="center" readingOrder="0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0" fillId="0" fontId="7" numFmtId="49" xfId="0" applyAlignment="1" applyBorder="1" applyFont="1" applyNumberFormat="1">
      <alignment horizontal="center" readingOrder="0" vertical="center"/>
    </xf>
    <xf borderId="12" fillId="0" fontId="7" numFmtId="49" xfId="0" applyAlignment="1" applyBorder="1" applyFont="1" applyNumberFormat="1">
      <alignment horizontal="center" readingOrder="0" vertical="center"/>
    </xf>
    <xf borderId="7" fillId="4" fontId="17" numFmtId="0" xfId="0" applyAlignment="1" applyBorder="1" applyFill="1" applyFont="1">
      <alignment horizontal="center" readingOrder="0"/>
    </xf>
    <xf borderId="9" fillId="0" fontId="18" numFmtId="0" xfId="0" applyAlignment="1" applyBorder="1" applyFont="1">
      <alignment horizontal="center" readingOrder="0" shrinkToFit="0" vertical="center" wrapText="1"/>
    </xf>
    <xf borderId="7" fillId="0" fontId="7" numFmtId="3" xfId="0" applyAlignment="1" applyBorder="1" applyFont="1" applyNumberFormat="1">
      <alignment horizontal="center" readingOrder="0"/>
    </xf>
    <xf borderId="9" fillId="4" fontId="7" numFmtId="0" xfId="0" applyAlignment="1" applyBorder="1" applyFill="1" applyFont="1">
      <alignment horizontal="center" shrinkToFit="0" vertical="center" wrapText="1"/>
    </xf>
    <xf borderId="7" fillId="0" fontId="8" numFmtId="3" xfId="0" applyAlignment="1" applyBorder="1" applyFont="1" applyNumberFormat="1">
      <alignment horizontal="center" readingOrder="0"/>
    </xf>
    <xf borderId="7" fillId="0" fontId="19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center"/>
    </xf>
    <xf borderId="17" fillId="0" fontId="2" numFmtId="0" xfId="0" applyBorder="1" applyFont="1"/>
    <xf borderId="16" fillId="0" fontId="2" numFmtId="0" xfId="0" applyBorder="1" applyFont="1"/>
    <xf borderId="7" fillId="0" fontId="8" numFmtId="0" xfId="0" applyAlignment="1" applyBorder="1" applyFont="1">
      <alignment horizontal="center"/>
    </xf>
    <xf borderId="5" fillId="0" fontId="2" numFmtId="0" xfId="0" applyBorder="1" applyFont="1"/>
    <xf borderId="18" fillId="0" fontId="2" numFmtId="0" xfId="0" applyBorder="1" applyFont="1"/>
    <xf borderId="12" fillId="0" fontId="2" numFmtId="0" xfId="0" applyBorder="1" applyFont="1"/>
    <xf borderId="7" fillId="0" fontId="7" numFmtId="3" xfId="0" applyAlignment="1" applyBorder="1" applyFont="1" applyNumberFormat="1">
      <alignment horizontal="center" readingOrder="0"/>
    </xf>
    <xf borderId="7" fillId="0" fontId="7" numFmtId="0" xfId="0" applyAlignment="1" applyBorder="1" applyFont="1">
      <alignment horizontal="center" readingOrder="0"/>
    </xf>
    <xf borderId="7" fillId="3" fontId="8" numFmtId="0" xfId="0" applyAlignment="1" applyBorder="1" applyFill="1" applyFont="1">
      <alignment horizontal="center" readingOrder="0"/>
    </xf>
    <xf borderId="7" fillId="0" fontId="7" numFmtId="0" xfId="0" applyAlignment="1" applyBorder="1" applyFont="1">
      <alignment horizontal="left"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0" numFmtId="0" xfId="0" applyFont="1"/>
    <xf borderId="0" fillId="3" fontId="2" numFmtId="0" xfId="0" applyFill="1" applyFont="1"/>
    <xf borderId="10" fillId="0" fontId="7" numFmtId="49" xfId="0" applyAlignment="1" applyBorder="1" applyFont="1" applyNumberFormat="1">
      <alignment horizontal="center"/>
    </xf>
    <xf borderId="12" fillId="0" fontId="7" numFmtId="49" xfId="0" applyAlignment="1" applyBorder="1" applyFont="1" applyNumberFormat="1">
      <alignment horizont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3" numFmtId="0" xfId="0" applyAlignment="1" applyFont="1">
      <alignment horizontal="center"/>
    </xf>
    <xf borderId="19" fillId="5" fontId="5" numFmtId="0" xfId="0" applyAlignment="1" applyBorder="1" applyFill="1" applyFont="1">
      <alignment horizontal="center" shrinkToFit="0" vertical="center" wrapText="1"/>
    </xf>
    <xf borderId="20" fillId="5" fontId="5" numFmtId="0" xfId="0" applyAlignment="1" applyBorder="1" applyFill="1" applyFont="1">
      <alignment horizontal="center" shrinkToFit="0" vertical="center" wrapText="1"/>
    </xf>
    <xf borderId="21" fillId="5" fontId="5" numFmtId="0" xfId="0" applyAlignment="1" applyBorder="1" applyFill="1" applyFont="1">
      <alignment horizontal="center" shrinkToFit="0" vertical="center" wrapText="1"/>
    </xf>
    <xf borderId="22" fillId="5" fontId="5" numFmtId="0" xfId="0" applyAlignment="1" applyBorder="1" applyFill="1" applyFont="1">
      <alignment horizontal="center" vertical="center"/>
    </xf>
    <xf borderId="23" fillId="0" fontId="24" numFmtId="0" xfId="0" applyBorder="1" applyFont="1"/>
    <xf borderId="24" fillId="5" fontId="5" numFmtId="0" xfId="0" applyAlignment="1" applyBorder="1" applyFill="1" applyFont="1">
      <alignment horizontal="center" shrinkToFit="0" vertical="center" wrapText="1"/>
    </xf>
    <xf borderId="25" fillId="5" fontId="5" numFmtId="0" xfId="0" applyAlignment="1" applyBorder="1" applyFill="1" applyFont="1">
      <alignment horizontal="center" shrinkToFit="0" vertical="center" wrapText="1"/>
    </xf>
    <xf borderId="26" fillId="5" fontId="5" numFmtId="0" xfId="0" applyAlignment="1" applyBorder="1" applyFill="1" applyFont="1">
      <alignment horizontal="center" readingOrder="0" shrinkToFit="0" vertical="center" wrapText="1"/>
    </xf>
    <xf borderId="27" fillId="0" fontId="24" numFmtId="0" xfId="0" applyBorder="1" applyFont="1"/>
    <xf borderId="28" fillId="5" fontId="5" numFmtId="0" xfId="0" applyAlignment="1" applyBorder="1" applyFill="1" applyFont="1">
      <alignment horizontal="center" shrinkToFit="0" vertical="center" wrapText="1"/>
    </xf>
    <xf borderId="28" fillId="5" fontId="5" numFmtId="0" xfId="0" applyAlignment="1" applyBorder="1" applyFill="1" applyFont="1">
      <alignment horizontal="center" readingOrder="0" shrinkToFit="0" vertical="center" wrapText="1"/>
    </xf>
    <xf borderId="0" fillId="0" fontId="25" numFmtId="0" xfId="0" applyAlignment="1" applyFont="1">
      <alignment horizontal="center"/>
    </xf>
    <xf borderId="9" fillId="2" fontId="5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readingOrder="0" shrinkToFit="0" wrapText="1"/>
    </xf>
    <xf borderId="6" fillId="2" fontId="6" numFmtId="0" xfId="0" applyAlignment="1" applyBorder="1" applyFill="1" applyFont="1">
      <alignment horizontal="center" readingOrder="0" shrinkToFit="0" vertical="bottom" wrapText="1"/>
    </xf>
    <xf borderId="6" fillId="6" fontId="6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7" fontId="2" numFmtId="49" xfId="0" applyFill="1" applyFont="1" applyNumberFormat="1"/>
    <xf borderId="7" fillId="0" fontId="7" numFmtId="0" xfId="0" applyBorder="1" applyFont="1"/>
    <xf borderId="7" fillId="0" fontId="7" numFmtId="0" xfId="0" applyAlignment="1" applyBorder="1" applyFont="1">
      <alignment horizontal="center"/>
    </xf>
    <xf borderId="0" fillId="8" fontId="26" numFmtId="0" xfId="0" applyAlignment="1" applyFill="1" applyFont="1">
      <alignment readingOrder="0" textRotation="180" vertical="center"/>
    </xf>
    <xf borderId="9" fillId="9" fontId="7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29" fillId="10" fontId="27" numFmtId="0" xfId="0" applyAlignment="1" applyBorder="1" applyFill="1" applyFont="1">
      <alignment horizontal="center" vertical="center"/>
    </xf>
    <xf borderId="30" fillId="0" fontId="24" numFmtId="0" xfId="0" applyBorder="1" applyFont="1"/>
    <xf borderId="6" fillId="0" fontId="8" numFmtId="0" xfId="0" applyAlignment="1" applyBorder="1" applyFont="1">
      <alignment horizontal="center"/>
    </xf>
    <xf borderId="31" fillId="0" fontId="24" numFmtId="0" xfId="0" applyBorder="1" applyFont="1"/>
    <xf borderId="32" fillId="0" fontId="23" numFmtId="0" xfId="0" applyAlignment="1" applyBorder="1" applyFont="1">
      <alignment horizontal="center"/>
    </xf>
    <xf borderId="33" fillId="0" fontId="23" numFmtId="0" xfId="0" applyAlignment="1" applyBorder="1" applyFont="1">
      <alignment horizontal="center"/>
    </xf>
    <xf borderId="0" fillId="0" fontId="25" numFmtId="0" xfId="0" applyFont="1"/>
    <xf borderId="7" fillId="0" fontId="8" numFmtId="0" xfId="0" applyBorder="1" applyFont="1"/>
    <xf borderId="34" fillId="0" fontId="25" numFmtId="0" xfId="0" applyBorder="1" applyFont="1"/>
    <xf borderId="35" fillId="11" fontId="28" numFmtId="0" xfId="0" applyAlignment="1" applyBorder="1" applyFill="1" applyFont="1">
      <alignment horizontal="center"/>
    </xf>
    <xf borderId="36" fillId="0" fontId="23" numFmtId="0" xfId="0" applyAlignment="1" applyBorder="1" applyFont="1">
      <alignment horizontal="center"/>
    </xf>
    <xf borderId="37" fillId="12" fontId="29" numFmtId="0" xfId="0" applyAlignment="1" applyBorder="1" applyFill="1" applyFont="1">
      <alignment horizontal="center"/>
    </xf>
    <xf borderId="38" fillId="0" fontId="23" numFmtId="0" xfId="0" applyAlignment="1" applyBorder="1" applyFont="1">
      <alignment horizontal="center"/>
    </xf>
    <xf borderId="39" fillId="3" fontId="28" numFmtId="0" xfId="0" applyAlignment="1" applyBorder="1" applyFill="1" applyFont="1">
      <alignment horizontal="center"/>
    </xf>
    <xf borderId="6" fillId="0" fontId="30" numFmtId="0" xfId="0" applyAlignment="1" applyBorder="1" applyFont="1">
      <alignment horizontal="center" shrinkToFit="0" wrapText="1"/>
    </xf>
    <xf borderId="39" fillId="10" fontId="28" numFmtId="0" xfId="0" applyAlignment="1" applyBorder="1" applyFill="1" applyFont="1">
      <alignment horizontal="center"/>
    </xf>
    <xf borderId="40" fillId="13" fontId="28" numFmtId="0" xfId="0" applyAlignment="1" applyBorder="1" applyFill="1" applyFont="1">
      <alignment horizontal="center"/>
    </xf>
    <xf borderId="41" fillId="14" fontId="28" numFmtId="0" xfId="0" applyAlignment="1" applyBorder="1" applyFill="1" applyFont="1">
      <alignment horizontal="center"/>
    </xf>
    <xf borderId="41" fillId="15" fontId="29" numFmtId="0" xfId="0" applyAlignment="1" applyBorder="1" applyFill="1" applyFont="1">
      <alignment horizontal="center"/>
    </xf>
    <xf borderId="35" fillId="0" fontId="23" numFmtId="0" xfId="0" applyAlignment="1" applyBorder="1" applyFont="1">
      <alignment horizontal="center"/>
    </xf>
    <xf borderId="42" fillId="0" fontId="23" numFmtId="0" xfId="0" applyAlignment="1" applyBorder="1" applyFont="1">
      <alignment horizontal="center"/>
    </xf>
    <xf borderId="6" fillId="9" fontId="6" numFmtId="0" xfId="0" applyAlignment="1" applyBorder="1" applyFill="1" applyFont="1">
      <alignment horizontal="center" shrinkToFit="0" vertical="center" wrapText="1"/>
    </xf>
    <xf borderId="43" fillId="0" fontId="23" numFmtId="0" xfId="0" applyAlignment="1" applyBorder="1" applyFont="1">
      <alignment horizontal="center"/>
    </xf>
    <xf borderId="44" fillId="0" fontId="25" numFmtId="0" xfId="0" applyBorder="1" applyFont="1"/>
    <xf borderId="0" fillId="0" fontId="25" numFmtId="9" xfId="0" applyFont="1" applyNumberFormat="1"/>
    <xf borderId="0" fillId="0" fontId="23" numFmtId="0" xfId="0" applyFont="1"/>
    <xf borderId="45" fillId="0" fontId="25" numFmtId="0" xfId="0" applyBorder="1" applyFont="1"/>
    <xf borderId="46" fillId="0" fontId="25" numFmtId="0" xfId="0" applyBorder="1" applyFont="1"/>
    <xf borderId="47" fillId="0" fontId="25" numFmtId="0" xfId="0" applyBorder="1" applyFont="1"/>
    <xf borderId="0" fillId="0" fontId="2" numFmtId="10" xfId="0" applyFont="1" applyNumberFormat="1"/>
    <xf borderId="48" fillId="0" fontId="23" numFmtId="0" xfId="0" applyAlignment="1" applyBorder="1" applyFont="1">
      <alignment horizontal="center"/>
    </xf>
    <xf borderId="49" fillId="0" fontId="23" numFmtId="0" xfId="0" applyAlignment="1" applyBorder="1" applyFont="1">
      <alignment horizontal="center"/>
    </xf>
    <xf borderId="36" fillId="0" fontId="23" numFmtId="9" xfId="0" applyAlignment="1" applyBorder="1" applyFont="1" applyNumberFormat="1">
      <alignment horizontal="center"/>
    </xf>
    <xf borderId="9" fillId="15" fontId="7" numFmtId="0" xfId="0" applyAlignment="1" applyBorder="1" applyFill="1" applyFont="1">
      <alignment horizontal="center" shrinkToFit="0" vertical="center" wrapText="1"/>
    </xf>
    <xf borderId="38" fillId="0" fontId="23" numFmtId="9" xfId="0" applyAlignment="1" applyBorder="1" applyFont="1" applyNumberFormat="1">
      <alignment horizontal="center"/>
    </xf>
    <xf borderId="9" fillId="0" fontId="18" numFmtId="0" xfId="0" applyAlignment="1" applyBorder="1" applyFont="1">
      <alignment horizontal="center" shrinkToFit="0" vertical="center" wrapText="1"/>
    </xf>
    <xf borderId="50" fillId="0" fontId="23" numFmtId="0" xfId="0" applyAlignment="1" applyBorder="1" applyFont="1">
      <alignment horizontal="center"/>
    </xf>
    <xf borderId="51" fillId="0" fontId="23" numFmtId="0" xfId="0" applyAlignment="1" applyBorder="1" applyFont="1">
      <alignment horizontal="center"/>
    </xf>
    <xf borderId="50" fillId="0" fontId="23" numFmtId="9" xfId="0" applyAlignment="1" applyBorder="1" applyFont="1" applyNumberFormat="1">
      <alignment horizontal="center"/>
    </xf>
    <xf borderId="52" fillId="16" fontId="28" numFmtId="0" xfId="0" applyAlignment="1" applyBorder="1" applyFill="1" applyFont="1">
      <alignment horizontal="center"/>
    </xf>
    <xf borderId="53" fillId="16" fontId="23" numFmtId="0" xfId="0" applyAlignment="1" applyBorder="1" applyFill="1" applyFont="1">
      <alignment horizontal="center"/>
    </xf>
    <xf borderId="54" fillId="16" fontId="23" numFmtId="9" xfId="0" applyAlignment="1" applyBorder="1" applyFill="1" applyFont="1" applyNumberFormat="1">
      <alignment horizontal="center"/>
    </xf>
    <xf borderId="55" fillId="0" fontId="23" numFmtId="0" xfId="0" applyAlignment="1" applyBorder="1" applyFont="1">
      <alignment horizontal="center"/>
    </xf>
    <xf borderId="56" fillId="0" fontId="23" numFmtId="0" xfId="0" applyAlignment="1" applyBorder="1" applyFont="1">
      <alignment horizontal="center"/>
    </xf>
    <xf borderId="56" fillId="0" fontId="23" numFmtId="9" xfId="0" applyAlignment="1" applyBorder="1" applyFont="1" applyNumberFormat="1">
      <alignment horizontal="center"/>
    </xf>
    <xf borderId="0" fillId="0" fontId="31" numFmtId="0" xfId="0" applyFont="1"/>
    <xf borderId="7" fillId="3" fontId="7" numFmtId="0" xfId="0" applyAlignment="1" applyBorder="1" applyFill="1" applyFont="1">
      <alignment horizontal="center" readingOrder="0"/>
    </xf>
    <xf borderId="9" fillId="17" fontId="7" numFmtId="0" xfId="0" applyAlignment="1" applyBorder="1" applyFill="1" applyFont="1">
      <alignment horizontal="center" readingOrder="0" shrinkToFit="0" vertical="center" wrapText="1"/>
    </xf>
    <xf borderId="9" fillId="18" fontId="7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9" fillId="17" fontId="7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9" fillId="0" fontId="8" numFmtId="0" xfId="0" applyAlignment="1" applyBorder="1" applyFont="1">
      <alignment horizontal="center"/>
    </xf>
    <xf borderId="2" fillId="4" fontId="7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7" fillId="0" fontId="32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2" fillId="0" fontId="7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7" fillId="0" fontId="33" numFmtId="3" xfId="0" applyAlignment="1" applyBorder="1" applyFont="1" applyNumberFormat="1">
      <alignment horizontal="center" readingOrder="0"/>
    </xf>
    <xf borderId="7" fillId="4" fontId="34" numFmtId="0" xfId="0" applyAlignment="1" applyBorder="1" applyFill="1" applyFont="1">
      <alignment horizontal="center" readingOrder="0"/>
    </xf>
    <xf borderId="7" fillId="4" fontId="7" numFmtId="0" xfId="0" applyAlignment="1" applyBorder="1" applyFill="1" applyFont="1">
      <alignment horizontal="center"/>
    </xf>
    <xf borderId="9" fillId="9" fontId="6" numFmtId="0" xfId="0" applyAlignment="1" applyBorder="1" applyFill="1" applyFont="1">
      <alignment horizontal="center" readingOrder="0" shrinkToFit="0" wrapText="1"/>
    </xf>
    <xf borderId="9" fillId="6" fontId="7" numFmtId="0" xfId="0" applyAlignment="1" applyBorder="1" applyFill="1" applyFont="1">
      <alignment horizontal="center" shrinkToFit="0" vertical="center" wrapText="1"/>
    </xf>
    <xf borderId="7" fillId="0" fontId="8" numFmtId="3" xfId="0" applyAlignment="1" applyBorder="1" applyFont="1" applyNumberFormat="1">
      <alignment horizontal="center" readingOrder="0"/>
    </xf>
    <xf borderId="7" fillId="0" fontId="35" numFmtId="0" xfId="0" applyAlignment="1" applyBorder="1" applyFont="1">
      <alignment horizontal="center" readingOrder="0"/>
    </xf>
    <xf borderId="7" fillId="4" fontId="36" numFmtId="0" xfId="0" applyAlignment="1" applyBorder="1" applyFill="1" applyFont="1">
      <alignment horizontal="center" readingOrder="0"/>
    </xf>
    <xf borderId="0" fillId="0" fontId="37" numFmtId="0" xfId="0" applyAlignment="1" applyFont="1">
      <alignment horizontal="center" vertical="center"/>
    </xf>
    <xf borderId="9" fillId="0" fontId="7" numFmtId="0" xfId="0" applyAlignment="1" applyBorder="1" applyFont="1">
      <alignment horizontal="center"/>
    </xf>
    <xf borderId="6" fillId="19" fontId="6" numFmtId="0" xfId="0" applyAlignment="1" applyBorder="1" applyFill="1" applyFont="1">
      <alignment horizontal="center" shrinkToFit="0" vertical="center" wrapText="1"/>
    </xf>
    <xf borderId="6" fillId="15" fontId="6" numFmtId="0" xfId="0" applyAlignment="1" applyBorder="1" applyFill="1" applyFont="1">
      <alignment horizontal="center" shrinkToFit="0" vertical="center" wrapText="1"/>
    </xf>
    <xf borderId="6" fillId="0" fontId="7" numFmtId="3" xfId="0" applyAlignment="1" applyBorder="1" applyFont="1" applyNumberFormat="1">
      <alignment horizontal="center" readingOrder="0"/>
    </xf>
    <xf borderId="9" fillId="0" fontId="38" numFmtId="0" xfId="0" applyAlignment="1" applyBorder="1" applyFont="1">
      <alignment horizontal="center" readingOrder="0"/>
    </xf>
    <xf borderId="7" fillId="4" fontId="39" numFmtId="0" xfId="0" applyAlignment="1" applyBorder="1" applyFill="1" applyFont="1">
      <alignment horizontal="center" readingOrder="0"/>
    </xf>
    <xf borderId="7" fillId="0" fontId="40" numFmtId="0" xfId="0" applyAlignment="1" applyBorder="1" applyFont="1">
      <alignment horizontal="center" readingOrder="0"/>
    </xf>
    <xf borderId="8" fillId="9" fontId="7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7" fillId="0" fontId="7" numFmtId="0" xfId="0" applyAlignment="1" applyBorder="1" applyFont="1">
      <alignment horizontal="center" shrinkToFit="0" vertical="center" wrapText="1"/>
    </xf>
    <xf borderId="58" fillId="0" fontId="7" numFmtId="0" xfId="0" applyAlignment="1" applyBorder="1" applyFont="1">
      <alignment horizontal="center" shrinkToFit="0" vertical="center" wrapText="1"/>
    </xf>
    <xf borderId="59" fillId="0" fontId="7" numFmtId="0" xfId="0" applyAlignment="1" applyBorder="1" applyFont="1">
      <alignment horizontal="center" shrinkToFit="0" vertical="center" wrapText="1"/>
    </xf>
    <xf borderId="59" fillId="0" fontId="7" numFmtId="49" xfId="0" applyAlignment="1" applyBorder="1" applyFont="1" applyNumberFormat="1">
      <alignment horizontal="center" vertical="center"/>
    </xf>
    <xf borderId="60" fillId="0" fontId="7" numFmtId="49" xfId="0" applyAlignment="1" applyBorder="1" applyFont="1" applyNumberFormat="1">
      <alignment horizontal="center" vertical="center"/>
    </xf>
    <xf borderId="61" fillId="6" fontId="6" numFmtId="0" xfId="0" applyAlignment="1" applyBorder="1" applyFill="1" applyFont="1">
      <alignment horizontal="center" shrinkToFit="0" vertical="center" wrapText="1"/>
    </xf>
    <xf borderId="58" fillId="0" fontId="6" numFmtId="0" xfId="0" applyAlignment="1" applyBorder="1" applyFont="1">
      <alignment horizontal="center" shrinkToFit="0" wrapText="1"/>
    </xf>
    <xf borderId="58" fillId="0" fontId="6" numFmtId="0" xfId="0" applyAlignment="1" applyBorder="1" applyFont="1">
      <alignment horizontal="center" readingOrder="0" shrinkToFit="0" wrapText="1"/>
    </xf>
    <xf borderId="61" fillId="0" fontId="7" numFmtId="0" xfId="0" applyAlignment="1" applyBorder="1" applyFont="1">
      <alignment horizontal="center"/>
    </xf>
    <xf borderId="61" fillId="0" fontId="8" numFmtId="0" xfId="0" applyAlignment="1" applyBorder="1" applyFont="1">
      <alignment horizontal="center" readingOrder="0" vertical="bottom"/>
    </xf>
    <xf borderId="61" fillId="0" fontId="8" numFmtId="0" xfId="0" applyAlignment="1" applyBorder="1" applyFont="1">
      <alignment horizontal="center" vertical="bottom"/>
    </xf>
    <xf borderId="61" fillId="0" fontId="9" numFmtId="0" xfId="0" applyAlignment="1" applyBorder="1" applyFont="1">
      <alignment horizontal="center" vertical="center"/>
    </xf>
    <xf borderId="62" fillId="0" fontId="7" numFmtId="0" xfId="0" applyBorder="1" applyFont="1"/>
    <xf borderId="62" fillId="0" fontId="7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7" fillId="0" fontId="7" numFmtId="164" xfId="0" applyAlignment="1" applyBorder="1" applyFont="1" applyNumberFormat="1">
      <alignment horizontal="left"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4" fontId="2" numFmtId="49" xfId="0" applyFill="1" applyFont="1" applyNumberFormat="1"/>
    <xf borderId="0" fillId="20" fontId="42" numFmtId="0" xfId="0" applyAlignment="1" applyFill="1" applyFont="1">
      <alignment readingOrder="0" textRotation="180" vertical="center"/>
    </xf>
    <xf borderId="59" fillId="0" fontId="7" numFmtId="49" xfId="0" applyAlignment="1" applyBorder="1" applyFont="1" applyNumberFormat="1">
      <alignment horizontal="center" readingOrder="0" vertical="center"/>
    </xf>
    <xf borderId="60" fillId="0" fontId="7" numFmtId="49" xfId="0" applyAlignment="1" applyBorder="1" applyFont="1" applyNumberFormat="1">
      <alignment horizontal="center" readingOrder="0" vertical="center"/>
    </xf>
    <xf borderId="58" fillId="0" fontId="7" numFmtId="0" xfId="0" applyAlignment="1" applyBorder="1" applyFont="1">
      <alignment horizontal="center" readingOrder="0" shrinkToFit="0" vertical="center" wrapText="1"/>
    </xf>
    <xf borderId="61" fillId="0" fontId="6" numFmtId="0" xfId="0" applyAlignment="1" applyBorder="1" applyFont="1">
      <alignment horizontal="center" readingOrder="0" shrinkToFit="0" vertical="center" wrapText="1"/>
    </xf>
    <xf borderId="61" fillId="0" fontId="7" numFmtId="0" xfId="0" applyAlignment="1" applyBorder="1" applyFont="1">
      <alignment horizontal="center" readingOrder="0"/>
    </xf>
    <xf borderId="62" fillId="0" fontId="7" numFmtId="0" xfId="0" applyAlignment="1" applyBorder="1" applyFont="1">
      <alignment readingOrder="0"/>
    </xf>
    <xf borderId="62" fillId="0" fontId="7" numFmtId="3" xfId="0" applyAlignment="1" applyBorder="1" applyFont="1" applyNumberFormat="1">
      <alignment horizontal="center" readingOrder="0"/>
    </xf>
    <xf borderId="62" fillId="0" fontId="7" numFmtId="0" xfId="0" applyAlignment="1" applyBorder="1" applyFont="1">
      <alignment horizontal="center" readingOrder="0"/>
    </xf>
    <xf borderId="62" fillId="3" fontId="7" numFmtId="0" xfId="0" applyAlignment="1" applyBorder="1" applyFill="1" applyFont="1">
      <alignment horizontal="center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21" fontId="2" numFmtId="0" xfId="0" applyAlignment="1" applyFill="1" applyFont="1">
      <alignment readingOrder="0"/>
    </xf>
    <xf borderId="0" fillId="21" fontId="2" numFmtId="0" xfId="0" applyFill="1" applyFont="1"/>
    <xf borderId="0" fillId="21" fontId="2" numFmtId="49" xfId="0" applyFill="1" applyFont="1" applyNumberFormat="1"/>
    <xf borderId="0" fillId="22" fontId="42" numFmtId="0" xfId="0" applyAlignment="1" applyFill="1" applyFont="1">
      <alignment readingOrder="0" textRotation="180" vertical="center"/>
    </xf>
    <xf borderId="0" fillId="23" fontId="2" numFmtId="0" xfId="0" applyAlignment="1" applyFill="1" applyFont="1">
      <alignment readingOrder="0"/>
    </xf>
    <xf borderId="0" fillId="23" fontId="2" numFmtId="0" xfId="0" applyFill="1" applyFont="1"/>
    <xf borderId="0" fillId="23" fontId="2" numFmtId="49" xfId="0" applyFill="1" applyFont="1" applyNumberFormat="1"/>
    <xf borderId="0" fillId="24" fontId="42" numFmtId="0" xfId="0" applyAlignment="1" applyFill="1" applyFont="1">
      <alignment readingOrder="0" textRotation="180" vertical="center"/>
    </xf>
    <xf borderId="0" fillId="19" fontId="2" numFmtId="0" xfId="0" applyAlignment="1" applyFill="1" applyFont="1">
      <alignment readingOrder="0"/>
    </xf>
    <xf borderId="0" fillId="19" fontId="2" numFmtId="0" xfId="0" applyFill="1" applyFont="1"/>
    <xf borderId="0" fillId="19" fontId="2" numFmtId="49" xfId="0" applyFill="1" applyFont="1" applyNumberFormat="1"/>
    <xf borderId="0" fillId="25" fontId="42" numFmtId="0" xfId="0" applyAlignment="1" applyFill="1" applyFont="1">
      <alignment readingOrder="0" textRotation="180" vertical="center"/>
    </xf>
    <xf borderId="0" fillId="15" fontId="2" numFmtId="0" xfId="0" applyAlignment="1" applyFill="1" applyFont="1">
      <alignment readingOrder="0"/>
    </xf>
    <xf borderId="0" fillId="15" fontId="2" numFmtId="0" xfId="0" applyFill="1" applyFont="1"/>
    <xf borderId="0" fillId="15" fontId="2" numFmtId="49" xfId="0" applyFill="1" applyFont="1" applyNumberFormat="1"/>
    <xf borderId="0" fillId="26" fontId="42" numFmtId="0" xfId="0" applyAlignment="1" applyFill="1" applyFont="1">
      <alignment readingOrder="0" textRotation="180" vertical="center"/>
    </xf>
    <xf borderId="0" fillId="0" fontId="42" numFmtId="0" xfId="0" applyAlignment="1" applyFont="1">
      <alignment readingOrder="0" textRotation="180" vertical="center"/>
    </xf>
  </cellXfs>
  <cellStyles count="1">
    <cellStyle xfId="0" name="Normal" builtinId="0"/>
  </cellStyles>
  <dxfs count="15">
    <dxf>
      <font>
        <b/>
        <color rgb="FFFFFFFF"/>
      </font>
      <fill>
        <patternFill patternType="solid">
          <fgColor rgb="FFED7D31"/>
          <bgColor rgb="FFED7D31"/>
        </patternFill>
      </fill>
      <border/>
    </dxf>
    <dxf>
      <font>
        <b/>
        <color rgb="FFFFFFFF"/>
      </font>
      <fill>
        <patternFill patternType="solid">
          <fgColor rgb="FF002060"/>
          <bgColor rgb="FF00206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F8181"/>
          <bgColor rgb="FFFF8181"/>
        </patternFill>
      </fill>
      <border/>
    </dxf>
    <dxf>
      <font>
        <b/>
        <color theme="0"/>
      </font>
      <fill>
        <patternFill patternType="solid">
          <fgColor rgb="FF980000"/>
          <bgColor rgb="FF980000"/>
        </patternFill>
      </fill>
      <border/>
    </dxf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>
        <b/>
        <color rgb="FFFFFFFF"/>
      </font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  <dxf>
      <font>
        <color theme="0"/>
      </font>
      <fill>
        <patternFill patternType="solid">
          <fgColor rgb="FFFF9900"/>
          <bgColor rgb="FFFF9900"/>
        </patternFill>
      </fill>
      <border/>
    </dxf>
    <dxf>
      <font>
        <color rgb="FF666666"/>
      </font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1"/>
          <c:order val="1"/>
          <c:cat>
            <c:strRef>
              <c:f>'Evaluasi Kabupaten'!$J$4:$J$9</c:f>
            </c:strRef>
          </c:cat>
          <c:val>
            <c:numRef>
              <c:f>'Evaluasi Kabupaten'!$B$4:$B$9</c:f>
              <c:numCache/>
            </c:numRef>
          </c:val>
        </c:ser>
        <c:overlap val="100"/>
        <c:axId val="368941392"/>
        <c:axId val="2069833319"/>
      </c:barChart>
      <c:catAx>
        <c:axId val="36894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833319"/>
      </c:catAx>
      <c:valAx>
        <c:axId val="206983331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68941392"/>
      </c:valAx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57BB8A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B05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666666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66666"/>
              </a:solidFill>
              <a:ln cmpd="sng">
                <a:noFill/>
              </a:ln>
            </c:spPr>
          </c:dPt>
          <c:cat>
            <c:strRef>
              <c:f>'Evaluasi Kabupaten'!$J$4:$J$9</c:f>
            </c:strRef>
          </c:cat>
          <c:val>
            <c:numRef>
              <c:f>'Evaluasi Kabupaten'!$J$4:$J$9</c:f>
              <c:numCache/>
            </c:numRef>
          </c:val>
        </c:ser>
        <c:overlap val="100"/>
        <c:axId val="1289227427"/>
        <c:axId val="1459432830"/>
      </c:barChart>
      <c:catAx>
        <c:axId val="1289227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432830"/>
      </c:catAx>
      <c:valAx>
        <c:axId val="1459432830"/>
        <c:scaling>
          <c:orientation val="minMax"/>
          <c:max val="3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2274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Persenatse Penggunaan Internet Desa 2025</a:t>
            </a:r>
          </a:p>
        </c:rich>
      </c:tx>
      <c:layout>
        <c:manualLayout>
          <c:xMode val="edge"/>
          <c:yMode val="edge"/>
          <c:x val="0.02831688596491229"/>
          <c:y val="0.050044964028776985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57BB8A"/>
              </a:solidFill>
            </c:spPr>
          </c:dPt>
          <c:dPt>
            <c:idx val="3"/>
            <c:spPr>
              <a:solidFill>
                <a:srgbClr val="00B050"/>
              </a:solidFill>
            </c:spPr>
          </c:dPt>
          <c:dPt>
            <c:idx val="4"/>
            <c:spPr>
              <a:solidFill>
                <a:srgbClr val="FF0000"/>
              </a:solidFill>
            </c:spPr>
          </c:dPt>
          <c:dPt>
            <c:idx val="5"/>
            <c:spPr>
              <a:solidFill>
                <a:schemeClr val="accent4"/>
              </a:solidFill>
            </c:spPr>
          </c:dPt>
          <c:dPt>
            <c:idx val="6"/>
            <c:spPr>
              <a:solidFill>
                <a:srgbClr val="66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'Evaluasi Kabupaten'!$B$3:$B$9</c:f>
            </c:strRef>
          </c:cat>
          <c:val>
            <c:numRef>
              <c:f>'Evaluasi Kabupaten'!$J$3:$J$9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+mn-lt"/>
              </a:defRPr>
            </a:pPr>
            <a:r>
              <a:rPr b="1" i="0" sz="900">
                <a:solidFill>
                  <a:srgbClr val="757575"/>
                </a:solidFill>
                <a:latin typeface="+mn-lt"/>
              </a:rPr>
              <a:t>PERSENTASE DESA YANG TERCOVER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latin typeface="Arial black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 black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Summary!$B$14:$B$15</c:f>
            </c:strRef>
          </c:cat>
          <c:val>
            <c:numRef>
              <c:f>Summary!$C$14:$C$15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+mn-lt"/>
              </a:defRPr>
            </a:pPr>
            <a:r>
              <a:rPr b="1" i="0" sz="900">
                <a:solidFill>
                  <a:srgbClr val="757575"/>
                </a:solidFill>
                <a:latin typeface="+mn-lt"/>
              </a:rPr>
              <a:t>PERSENTASE DESA YANG TERPASANG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2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2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Summary!$B$40:$B$41</c:f>
            </c:strRef>
          </c:cat>
          <c:val>
            <c:numRef>
              <c:f>Summary!$C$40:$C$41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PROGRESS INTERNET DESA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TERPASANG</c:v>
          </c:tx>
          <c:spPr>
            <a:solidFill>
              <a:srgbClr val="4472C4"/>
            </a:solidFill>
            <a:ln cmpd="sng">
              <a:noFill/>
            </a:ln>
          </c:spPr>
          <c:dPt>
            <c:idx val="0"/>
            <c:spPr>
              <a:solidFill>
                <a:srgbClr val="FFCCCC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73763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B050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818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 sz="12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 sz="12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2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Summary!$B$30:$B$36</c:f>
            </c:strRef>
          </c:cat>
          <c:val>
            <c:numRef>
              <c:f>Summary!$C$30:$C$36</c:f>
              <c:numCache/>
            </c:numRef>
          </c:val>
        </c:ser>
        <c:axId val="2083122258"/>
        <c:axId val="831822497"/>
      </c:barChart>
      <c:lineChart>
        <c:varyColors val="0"/>
        <c:ser>
          <c:idx val="1"/>
          <c:order val="1"/>
          <c:tx>
            <c:v>ACHIEVMENT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B05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Summary!$B$30:$B$36</c:f>
            </c:strRef>
          </c:cat>
          <c:val>
            <c:numRef>
              <c:f>Summary!$E$30:$E$36</c:f>
              <c:numCache/>
            </c:numRef>
          </c:val>
          <c:smooth val="0"/>
        </c:ser>
        <c:axId val="2083122258"/>
        <c:axId val="831822497"/>
      </c:lineChart>
      <c:catAx>
        <c:axId val="2083122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31822497"/>
      </c:catAx>
      <c:valAx>
        <c:axId val="8318224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Jumlah Desa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312225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Arial black"/>
              </a:defRPr>
            </a:pPr>
            <a:r>
              <a:rPr b="0" i="0" sz="1200">
                <a:solidFill>
                  <a:srgbClr val="757575"/>
                </a:solidFill>
                <a:latin typeface="Arial black"/>
              </a:rPr>
              <a:t>JUMLAH COVERAN ISP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FFCCCC"/>
            </a:solidFill>
            <a:ln cmpd="sng">
              <a:noFill/>
            </a:ln>
          </c:spPr>
          <c:dPt>
            <c:idx val="1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73763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B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00FFFF"/>
              </a:solidFill>
              <a:ln cmpd="sng">
                <a:noFill/>
              </a:ln>
            </c:spPr>
          </c:dPt>
          <c:dPt>
            <c:idx val="0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818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Summary!$B$4:$B$10</c:f>
            </c:strRef>
          </c:cat>
          <c:val>
            <c:numRef>
              <c:f>Summary!$C$4:$C$10</c:f>
              <c:numCache/>
            </c:numRef>
          </c:val>
        </c:ser>
        <c:overlap val="100"/>
        <c:axId val="1113872275"/>
        <c:axId val="192677119"/>
      </c:barChart>
      <c:catAx>
        <c:axId val="1113872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92677119"/>
      </c:catAx>
      <c:valAx>
        <c:axId val="19267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3872275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10</xdr:row>
      <xdr:rowOff>66675</xdr:rowOff>
    </xdr:from>
    <xdr:ext cx="57912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10</xdr:row>
      <xdr:rowOff>57150</xdr:rowOff>
    </xdr:from>
    <xdr:ext cx="57912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12</xdr:row>
      <xdr:rowOff>57150</xdr:rowOff>
    </xdr:from>
    <xdr:ext cx="2428875" cy="233362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38</xdr:row>
      <xdr:rowOff>47625</xdr:rowOff>
    </xdr:from>
    <xdr:ext cx="4514850" cy="233362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66675</xdr:colOff>
      <xdr:row>28</xdr:row>
      <xdr:rowOff>38100</xdr:rowOff>
    </xdr:from>
    <xdr:ext cx="6210300" cy="394335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57150</xdr:colOff>
      <xdr:row>2</xdr:row>
      <xdr:rowOff>57150</xdr:rowOff>
    </xdr:from>
    <xdr:ext cx="8315325" cy="393382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U843" sheet="Data Master"/>
  </cacheSource>
  <cacheFields>
    <cacheField name="NAMA KABUPATEN" numFmtId="0">
      <sharedItems>
        <s v="BERAU"/>
        <s v="KUTAI BARAT"/>
        <s v="KUTAI KARTANEGARA"/>
        <s v="KUTAI TIMUR"/>
        <s v="MAHAKAM ULU"/>
        <s v="PASER"/>
        <s v="PENAJAM PASER UTARA"/>
      </sharedItems>
    </cacheField>
    <cacheField name="NAMA KECAMATAN" numFmtId="0">
      <sharedItems>
        <s v="BATU PUTIH"/>
        <s v="BIATAN"/>
        <s v="BIDUK-BIDUK"/>
        <s v="GUNUNG TABUR"/>
        <s v="KELAY"/>
        <s v="MARATUA"/>
        <s v="PULAU DERAWAN"/>
        <s v="SAMBALIUNG"/>
        <s v="SEGAH"/>
        <s v="TABALAR"/>
        <s v="TALISAYAN"/>
        <s v="TELUK BAYUR"/>
        <s v="BARONG TONGKOK"/>
        <s v="BENTIAN BESAR"/>
        <s v="BONGAN"/>
        <s v="DAMAI"/>
        <s v="JEMPANG"/>
        <s v="LINGGANG BIGUNG"/>
        <s v="LONG IRAM"/>
        <s v="MELAK"/>
        <s v="MOOK MANAAR BULATN"/>
        <s v="MUARA LAWA"/>
        <s v="MUARA PAHU"/>
        <s v="NYUATAN"/>
        <s v="PENYINGGAHAN"/>
        <s v="SEKOLAQ DARAT"/>
        <s v="SILUQ NGURAI"/>
        <s v="TERING"/>
        <s v="ANGGANA"/>
        <s v="KEMBANG JANGGUT"/>
        <s v="KENOHAN"/>
        <s v="KOTA BANGUN"/>
        <s v="KOTA BANGUN DARAT"/>
        <s v="LOA JANAN"/>
        <s v="LOA KULU"/>
        <s v="MARANG KAYU"/>
        <s v="MUARA BADAK"/>
        <s v="MUARA KAMAN"/>
        <s v="MUARA MUNTAI"/>
        <s v="MUARA WIS"/>
        <s v="SAMBOJA"/>
        <s v="SAMBOJA BARAT"/>
        <s v="SEBULU"/>
        <s v="TABANG"/>
        <s v="TENGGARONG"/>
        <s v="TENGGARONG SEBERANG"/>
        <s v="BATU AMPAR"/>
        <s v="BENGALON"/>
        <s v="BUSANG"/>
        <s v="KALIORANG"/>
        <s v="KARANGAN"/>
        <s v="KAUBUN"/>
        <s v="KONGBENG"/>
        <s v="LONG MESANGAT"/>
        <s v="MUARA ANCALONG"/>
        <s v="MUARA BENGKAL"/>
        <s v="MUARA WAHAU"/>
        <s v="RANTAU PULUNG"/>
        <s v="SANDARAN"/>
        <s v="SANGATTA SELATAN"/>
        <s v="SANGATTA UTARA"/>
        <s v="SANGKULIRANG"/>
        <s v="TELEN"/>
        <s v="TELUK PANDAN"/>
        <s v="LAHAM"/>
        <s v="LONG APARI"/>
        <s v="LONG BAGUN"/>
        <s v="LONG HUBUNG"/>
        <s v="LONG PAHANGAI"/>
        <s v="BATU ENGAU"/>
        <s v="BATU SOPANG"/>
        <s v="KUARO"/>
        <s v="LONG IKIS"/>
        <s v="LONG KALI"/>
        <s v="MUARA KOMAM"/>
        <s v="MUARA SAMU"/>
        <s v="PASER BELENGKONG"/>
        <s v="TANAH GROGOT"/>
        <s v="TANJUNG HARAPAN"/>
        <s v="BABULU"/>
        <s v="PENAJAM"/>
        <s v="SEPAKU"/>
        <s v="WARU"/>
      </sharedItems>
    </cacheField>
    <cacheField name="NAMA DESA" numFmtId="0">
      <sharedItems>
        <s v="TEMBUDAN"/>
        <s v="KAYU INDAH"/>
        <s v="BATU PUTIH"/>
        <s v="LOBANG KELATAK"/>
        <s v="AMPEN MEDANG"/>
        <s v="BALIKUKUP"/>
        <s v="SUMBER AGUNG"/>
        <s v="BIATAN ULU"/>
        <s v="BIATAN ILIR"/>
        <s v="KARANGAN"/>
        <s v="BIATAN LEMPAKE"/>
        <s v="MANUNGGAL JAYA"/>
        <s v="BIATAN BAPINANG"/>
        <s v="BIATAN BARU"/>
        <s v="BUKIT MAKMUR JAYA"/>
        <s v="BIDUK-BIDUK"/>
        <s v="PANTAI HARAPAN"/>
        <s v="TANJUNG PREPAT"/>
        <s v="TELUK SUMBANG"/>
        <s v="TELUK SULAIMAN"/>
        <s v="GIRING-GIRING"/>
        <s v="TASUK"/>
        <s v="BIRANG"/>
        <s v="MALUANG"/>
        <s v="SAMBURAKAT"/>
        <s v="SAMBAKUNGAN"/>
        <s v="MERANCANG ULU"/>
        <s v="MERANCANG ILIR"/>
        <s v="PULAU BESING"/>
        <s v="MELATI JAYA"/>
        <s v="BATU-BATU"/>
        <s v="MERABU"/>
        <s v="PANAAN"/>
        <s v="MERAPUN"/>
        <s v="MUARA LESAN"/>
        <s v="MERASA"/>
        <s v="LESAN DAYAK"/>
        <s v="LONG BELIU"/>
        <s v="LONG DUHUNG"/>
        <s v="LONG LAMCIN"/>
        <s v="LONG KELUH"/>
        <s v="LONG PELAY"/>
        <s v="MAPULU"/>
        <s v="LONG SULUI"/>
        <s v="SIDO BANGEN"/>
        <s v="BOHE SILIAN"/>
        <s v="PAYUNG-PAYUNG"/>
        <s v="TELUK ALULU"/>
        <s v="TELUK HARAPAN"/>
        <s v="PEGAT BATUMBUK"/>
        <s v="TELUK SEMANTING"/>
        <s v="TANJUNG BATU"/>
        <s v="PULAU DERAWAN"/>
        <s v="KASAI"/>
        <s v="LONG LANUK"/>
        <s v="TUMBIT DAYAK"/>
        <s v="INARAN"/>
        <s v="PEGAT BUKUR"/>
        <s v="RANTAU PANJANG"/>
        <s v="SUARAN"/>
        <s v="PILANJAU"/>
        <s v="PESAYAN"/>
        <s v="SEI BEBANIR BANGUN"/>
        <s v="GURIMBANG"/>
        <s v="SUKAN TENGAH"/>
        <s v="TANJUNG PERANGAT"/>
        <s v="BENA BARU"/>
        <s v="LONG LA'AI"/>
        <s v="PUNAN SEGAH"/>
        <s v="LONG AYAP"/>
        <s v="LONG AYAN"/>
        <s v="PUNAN MALINAU"/>
        <s v="PUNAN MAHKAM"/>
        <s v="GUNUNG SARI"/>
        <s v="PANDAN SARI"/>
        <s v="BUKIT MAKMUR"/>
        <s v="HARAPAN JAYA"/>
        <s v="TEPIAN BUAH"/>
        <s v="BATU RAJANG"/>
        <s v="SIDUUNG INDAH"/>
        <s v="TABALAR MUARA"/>
        <s v="TUBAAN"/>
        <s v="TABALAR ULU"/>
        <s v="SEMURUT"/>
        <s v="BUYUNG-BUYUNG"/>
        <s v="HARAPAN MAJU"/>
        <s v="DUMARING"/>
        <s v="TALISAYAN"/>
        <s v="CAMPUR SARI"/>
        <s v="BUMI JAYA"/>
        <s v="TUNGGAL BUMI"/>
        <s v="SUMBER MULYA"/>
        <s v="SUKA MURYA"/>
        <s v="PURNA SARI JAYA"/>
        <s v="EKA SAPTA"/>
        <s v="CAPUAK"/>
        <s v="TUMBIT MELAYU"/>
        <s v="LABANAN JAYA"/>
        <s v="LABANAN MAKMUR"/>
        <s v="LABANAN MAKARTI"/>
        <s v="MENCIMAI"/>
        <s v="ENGKUNI PASEK"/>
        <s v="PEPAS EHENG"/>
        <s v="JUHAN ASA"/>
        <s v="ASA"/>
        <s v="PEPES ASA"/>
        <s v="MUARA ASA"/>
        <s v="ONGKO ASA"/>
        <s v="JUAQ ASA"/>
        <s v="OMBAU ASA"/>
        <s v="NGENYAN ASA"/>
        <s v="GEMUHAN ASA"/>
        <s v="GELEO BARU"/>
        <s v="GELEO ASA"/>
        <s v="REJO BASUKI"/>
        <s v="SUMBER SARI"/>
        <s v="SENDAWAR"/>
        <s v="BALOK ASA"/>
        <s v="BELEMPUNG ULAQ"/>
        <s v="RANDA EMPAS"/>
        <s v="TUKUQ"/>
        <s v="TENDE"/>
        <s v="SAMBUNG"/>
        <s v="ANAN JAYA"/>
        <s v="JELMU SIBAK"/>
        <s v="SUAKONG"/>
        <s v="PENARUNG"/>
        <s v="DILANG PUTI"/>
        <s v="GERUNGUNG"/>
        <s v="PERENG TALIQ"/>
        <s v="TANJUNG SOKE"/>
        <s v="DERAYA"/>
        <s v="LEMPER"/>
        <s v="MUARA SIRAM"/>
        <s v="RESAK"/>
        <s v="JAMBUK"/>
        <s v="MUARA GUSIK"/>
        <s v="PENAWAI"/>
        <s v="MUARA KEDANG"/>
        <s v="JAMBUK MAKMUR"/>
        <s v="SIRAM MAKMUR"/>
        <s v="SIRAM JAYA"/>
        <s v="BUKIT HARAPAN"/>
        <s v="TANJUNG SARI"/>
        <s v="BESIQ"/>
        <s v="BERMAI"/>
        <s v="MUARA NILIQ"/>
        <s v="MANTAR"/>
        <s v="MUARA BOMBOY"/>
        <s v="DAMAI SEBERANG"/>
        <s v="MENDIKA"/>
        <s v="DAMAI KOTA"/>
        <s v="LUMPAT DAHUQ"/>
        <s v="MUARA TOKONG"/>
        <s v="JENGAN DANUM"/>
        <s v="KEAY"/>
        <s v="TAPULANG"/>
        <s v="BENUNG"/>
        <s v="MUARA NYAHING"/>
        <s v="SEMPATN"/>
        <s v="KELIAN"/>
        <s v="PENTAT"/>
        <s v="LEMBONAH"/>
        <s v="MUARA NAYAN"/>
        <s v="MANCONG"/>
        <s v="PERIGIQ"/>
        <s v="MUARA OHONG"/>
        <s v="TANJUNG JONE"/>
        <s v="TANJUNG ISUY"/>
        <s v="TANJUNG JAN"/>
        <s v="PULAU LANTING"/>
        <s v="MUARA TAE"/>
        <s v="BEKOKONG MAKMUR"/>
        <s v="LINGGANG MELAPEH BARU"/>
        <s v="LINGGANG BIGUNG BARU"/>
        <s v="LINGGANG TUTUNG"/>
        <s v="LINGGANG MELAPEH"/>
        <s v="LINGGANG MAPAN"/>
        <s v="LINGGANG BIGUNG"/>
        <s v="LINGGANG AMER"/>
        <s v="LINGGANG BANGUNSARI"/>
        <s v="LINGGANG PURWODADI"/>
        <s v="LINGGANG MENCELEW"/>
        <s v="LINGGANG KEBUT"/>
        <s v="LINGGANG MUARA LEBAN"/>
        <s v="LONG IRAM SEBERANG"/>
        <s v="LONG IRAM ILIR"/>
        <s v="ANAH"/>
        <s v="LONG DALIQ"/>
        <s v="LONG IRAM KOTA"/>
        <s v="LONG IRAM BAYAN"/>
        <s v="KELIWAI"/>
        <s v="UJOH HALANG"/>
        <s v="KELIAN LUAR"/>
        <s v="SUKOMULYO"/>
        <s v="EMPAS"/>
        <s v="EMPAKUQ"/>
        <s v="MUARA BUNYUT"/>
        <s v="MUARA BENANGAQ"/>
        <s v="SAKAQ LOTOQ"/>
        <s v="SAKAQ TADA"/>
        <s v="GEMURUH"/>
        <s v="MERAYAQ"/>
        <s v="LINGGANG MARIMUN"/>
        <s v="KELUMPANG"/>
        <s v="GADUR"/>
        <s v="LINGGANG MUARA BATUQ"/>
        <s v="MUARA JAWAQ"/>
        <s v="ABIT"/>
        <s v="REMBAYAN"/>
        <s v="GUNUNG RAMPAH"/>
        <s v="JENGAN"/>
        <s v="MUARA KALAQ"/>
        <s v="TONDOH"/>
        <s v="MUARA BEGAI"/>
        <s v="LOTAQ"/>
        <s v="PAYANG"/>
        <s v="DINGIN"/>
        <s v="MUARA LAWA"/>
        <s v="LAMBING"/>
        <s v="BENGGERIS"/>
        <s v="CEMPEDES"/>
        <s v="JERANG DAYAK"/>
        <s v="MENDUNG"/>
        <s v="JERANG MELAYU"/>
        <s v="DASAQ"/>
        <s v="TEPIAN ULAQ"/>
        <s v="SEBELANG"/>
        <s v="MUARA BAROH"/>
        <s v="TELUK TEMPUDAU"/>
        <s v="TANJUNG LAONG"/>
        <s v="TANJUNG PAGAR"/>
        <s v="GUNUNG BAYAN"/>
        <s v="MUARA BELOAN"/>
        <s v="DEMPAR"/>
        <s v="TEMULA"/>
        <s v="JONTAI"/>
        <s v="SEMBUAN"/>
        <s v="INTU LINGAU"/>
        <s v="MU'UT"/>
        <s v="TERAJUK"/>
        <s v="LAKAN BILEM"/>
        <s v="SENTALAR"/>
        <s v="AWAI"/>
        <s v="LOA DERAS"/>
        <s v="MINTA"/>
        <s v="TANJUNG HAUR"/>
        <s v="PENYINGGAHAN ILIR"/>
        <s v="PENYINGGAHAN ULU"/>
        <s v="BAKUNG"/>
        <s v="SEKOLAQ JOLEQ"/>
        <s v="SEKOLAQ MULIAQ"/>
        <s v="SEKOLAQ ODAY"/>
        <s v="SRIMULYO"/>
        <s v="SUMBER BANGUN"/>
        <s v="SUMBER REJO"/>
        <s v="SEKOLAQ DARAT"/>
        <s v="LELENG"/>
        <s v="TEBISAQ"/>
        <s v="KALIQ"/>
        <s v="TANAH MEA"/>
        <s v="SANG-SANG"/>
        <s v="MUHUR"/>
        <s v="MUARA KELAWIT"/>
        <s v="BENTAS"/>
        <s v="BETUNG"/>
        <s v="KIAQ"/>
        <s v="TENDIQ"/>
        <s v="PENAWANG"/>
        <s v="LENDIAN LIANG NAYUQ"/>
        <s v="KENYANYAN"/>
        <s v="RIKONG"/>
        <s v="KENDISIQ"/>
        <s v="MUARA PONAQ"/>
        <s v="TERING BARU"/>
        <s v="TERING LAMA"/>
        <s v="LINGGANG TERING SEBERANG"/>
        <s v="TUKUL"/>
        <s v="LINGGANG KELUBAQ"/>
        <s v="LINGGANG PURWOREJO"/>
        <s v="LINGGANG JELEMUQ"/>
        <s v="KELIAN DALAM"/>
        <s v="LINGGANG MUARA MUJAN"/>
        <s v="MUYUB ULU"/>
        <s v="MUYUB AKET"/>
        <s v="LINGGANG MUYUB ILIR"/>
        <s v="GABUNG BARU"/>
        <s v="LINGGANG BANJAREJO"/>
        <s v="TERING LAMA ULU"/>
        <s v="SEPATIN"/>
        <s v="MUARA PANTUAN"/>
        <s v="TANI BARU"/>
        <s v="KUTAI LAMA"/>
        <s v="ANGGANA"/>
        <s v="SUNGAI MERIAM"/>
        <s v="SIDOMULYO"/>
        <s v="HANDIL TERUSAN"/>
        <s v="GENTING TANAH"/>
        <s v="LOA SAKOH"/>
        <s v="HAMBAU"/>
        <s v="KEMBANG JANGGUT"/>
        <s v="KELEKAT"/>
        <s v="PULAU PINANG"/>
        <s v="LONG BELEH HALOQ"/>
        <s v="LONG BELEH MODANG"/>
        <s v="MUAI"/>
        <s v="PERDANA"/>
        <s v="BUKIT LAYANG"/>
        <s v="LAMIN TELIHAN"/>
        <s v="LAMIN PULUT"/>
        <s v="TELUK BINGKAI"/>
        <s v="KAHALA"/>
        <s v="TUBUHAN"/>
        <s v="SEMAYANG"/>
        <s v="TELUK MUDA"/>
        <s v="TUANA TUHA"/>
        <s v="KAHALA ILIR"/>
        <s v="LOLENG"/>
        <s v="KOTA BANGUN ULU"/>
        <s v="KOTA BANGUN ILIR"/>
        <s v="LIANG"/>
        <s v="MUHURAN"/>
        <s v="PELA"/>
        <s v="KEDANG MURUNG"/>
        <s v="KOTA BANGUN SEBERANG"/>
        <s v="LIANG ULU"/>
        <s v="SEBELIMBINGAN"/>
        <s v="SANGKULIMAN"/>
        <s v="KEDANG IPIL"/>
        <s v="SEDULANG"/>
        <s v="BENUA BARU"/>
        <s v="KOTA BANGUN I"/>
        <s v="KOTA BANGUN II"/>
        <s v="KOTA BANGUN III"/>
        <s v="SARI NADI"/>
        <s v="SUKA BUMI"/>
        <s v="WONOSARI"/>
        <s v="BAKUNGAN"/>
        <s v="LOA DURI ULU"/>
        <s v="LOA JANAN ULU"/>
        <s v="PURWAJAYA"/>
        <s v="TANI BHAKTI"/>
        <s v="BATUAH"/>
        <s v="LOA DURI ILIR"/>
        <s v="TANI HARAPAN"/>
        <s v="JONGGON DESA"/>
        <s v="SUNGAI PAYANG"/>
        <s v="JEMBAYAN"/>
        <s v="LOA KULU KOTA"/>
        <s v="LOH SUMBER"/>
        <s v="PONORAGAN"/>
        <s v="REMPANGA"/>
        <s v="MARGAHAYU"/>
        <s v="JONGGON JAYA"/>
        <s v="LUNG ANAI"/>
        <s v="JEMBAYAN TENGAH"/>
        <s v="JEMBAYAN DALAM"/>
        <s v="SEPAKAT"/>
        <s v="JONGKANG"/>
        <s v="SEBUNTAL"/>
        <s v="SANTAN ULU"/>
        <s v="SANTAN TENGAH"/>
        <s v="SANTAN ILIR"/>
        <s v="KERSIK"/>
        <s v="BUNGA PUTIH"/>
        <s v="MAKARTI"/>
        <s v="PRANGAT SELATAN"/>
        <s v="PRANGAT BARU"/>
        <s v="SEMANGKO"/>
        <s v="SAMBERA BARU"/>
        <s v="SALIKI"/>
        <s v="SALOK PALAI"/>
        <s v="MUARA BADAK ULU"/>
        <s v="MUARA BADAK ILIR"/>
        <s v="TANJUNG LIMAU"/>
        <s v="TANAH DATAR"/>
        <s v="BADAK BARU"/>
        <s v="SUKA DAMAI"/>
        <s v="BADAK MEKAR"/>
        <s v="GAS ALAM BADAK I"/>
        <s v="SALLO CELA"/>
        <s v="SUNGAI BAWANG"/>
        <s v="MUARA KAMAN ILIR"/>
        <s v="RANTAU HEMPANG"/>
        <s v="TERATAK"/>
        <s v="BENUA PUHUN"/>
        <s v="MUARA KAMAN ULU"/>
        <s v="SABINTULUNG"/>
        <s v="MUARA SIRAN"/>
        <s v="TUNJUNGAN"/>
        <s v="MENAMANG KIRI"/>
        <s v="MENAMANG KANAN"/>
        <s v="SIDOMUKTI"/>
        <s v="PANCA JAYA"/>
        <s v="BUNGA JADI"/>
        <s v="KUPANG BARU"/>
        <s v="LEBAHO ULAQ"/>
        <s v="BUKIT JERING"/>
        <s v="LIANG BUAYA"/>
        <s v="PUAN CEPAK"/>
        <s v="CIPARI MAKMUR"/>
        <s v="PERIAN"/>
        <s v="MUARA LEKA"/>
        <s v="MUARA ALOH"/>
        <s v="JANTUR"/>
        <s v="BATUQ"/>
        <s v="REBAQ RINDING"/>
        <s v="MUARA MUNTAI ULU"/>
        <s v="MUARA MUNTAI ILIR"/>
        <s v="KAYU BATU"/>
        <s v="JANTUR SELATAN"/>
        <s v="TANJUNG BATUQ HARAPAN"/>
        <s v="PULAU HARAPAN"/>
        <s v="JANTUR BARU"/>
        <s v="MUARA WIS"/>
        <s v="SEBEMBAN"/>
        <s v="MELINTANG"/>
        <s v="ENGGELAM"/>
        <s v="LEBAK MANTAN"/>
        <s v="LEBAK CILONG"/>
        <s v="MUARA ENGGELAM"/>
        <s v="KARYA JAYA"/>
        <s v="BUKIT RAYA"/>
        <s v="BERINGIN AGUNG"/>
        <s v="SELERONG"/>
        <s v="TANJUNG HARAPAN"/>
        <s v="BELORO"/>
        <s v="SEBULU ULU"/>
        <s v="SEBULU ILIR"/>
        <s v="SEGIHAN"/>
        <s v="MANUNGGAL DAYA"/>
        <s v="GIRI AGUNG"/>
        <s v="SENONI"/>
        <s v="SEBULU MODEREN"/>
        <s v="SANGGULAN"/>
        <s v="LEKAQ KIDAU"/>
        <s v="MEKAR JAYA"/>
        <s v="LONG LALANG"/>
        <s v="MUARA RITAN"/>
        <s v="BULUK SEN"/>
        <s v="UMAQ DIAN"/>
        <s v="MUARA PEDOHON"/>
        <s v="BILA TALANG"/>
        <s v="KAMPUNG BARU"/>
        <s v="UMAQ TUKUNG"/>
        <s v="UMAQ BEKUAY"/>
        <s v="TABANG LAMA"/>
        <s v="MUARA TIQ"/>
        <s v="MUARA SALUNG"/>
        <s v="MUARA KEBAQ"/>
        <s v="MUARA BELINAU"/>
        <s v="MUARA TUBOQ"/>
        <s v="RITAN BARU"/>
        <s v="TUKUNG RITAN"/>
        <s v="RAPAK LAMBUR"/>
        <s v="BENDANG RAYA"/>
        <s v="EMBALUT"/>
        <s v="BANGUN REJO"/>
        <s v="KERTA BUANA"/>
        <s v="SEPARI"/>
        <s v="BUKIT PARIAMAN"/>
        <s v="BHUANA JAYA"/>
        <s v="MULAWARMAN"/>
        <s v="LOA ULUNG"/>
        <s v="LOA RAYA"/>
        <s v="PERJIWA"/>
        <s v="TELUK DALAM"/>
        <s v="LOA LEPU"/>
        <s v="SUKA MAJU"/>
        <s v="LOA PARI"/>
        <s v="KARANG TUNGGAL"/>
        <s v="BATU TIMBAU"/>
        <s v="BENO HARAPAN"/>
        <s v="MUGI RAHAYU"/>
        <s v="MAWAI INDAH"/>
        <s v="HIMBA LESTARI"/>
        <s v="TELAGA"/>
        <s v="BATU TIMBAU ULU"/>
        <s v="SEPASO"/>
        <s v="SEKERAT"/>
        <s v="KERAITAN"/>
        <s v="TEPIAN LANGSAT"/>
        <s v="TEBANGAN LEMBAK"/>
        <s v="SEPASO TIMUR"/>
        <s v="SEPASO SELATAN"/>
        <s v="MUARA BENGALON"/>
        <s v="TEPIAN BARU"/>
        <s v="TEPIAN INDAH"/>
        <s v="SEPASO BARAT"/>
        <s v="LONG BENTUQ"/>
        <s v="LONG PEJENG"/>
        <s v="LONG LEES"/>
        <s v="MEKAR BARU"/>
        <s v="RANTAU SENTOSA"/>
        <s v="LONG NYELONG"/>
        <s v="KALIORANG"/>
        <s v="CITRA MANUNGGAL JAYA"/>
        <s v="BANGUN JAYA"/>
        <s v="BUMI SEJAHTERA"/>
        <s v="SELANGKAU"/>
        <s v="KARANGAN DALAM"/>
        <s v="BATU LEPOQ"/>
        <s v="PENGADAN"/>
        <s v="BAAY"/>
        <s v="MUKTI LESTARI"/>
        <s v="KARANGAN SEBERANG"/>
        <s v="KARANGAN HILIR"/>
        <s v="BUMI ETAM"/>
        <s v="BUMI RAPAK"/>
        <s v="CIPTA GRAHA"/>
        <s v="KADUNGAN JAYA"/>
        <s v="PENGADAN BARU"/>
        <s v="MATA AIR"/>
        <s v="BUKIT PERMATA"/>
        <s v="MAKMUR JAYA"/>
        <s v="MARGA MULYA"/>
        <s v="SUKAMAJU"/>
        <s v="SRI PANTUN"/>
        <s v="KOMBENG INDAH"/>
        <s v="MIAU BARU"/>
        <s v="SIKA MAKMUR"/>
        <s v="SEGOY MAKMUR"/>
        <s v="MUKTI UTAMA"/>
        <s v="MELAN"/>
        <s v="TANAH ABANG"/>
        <s v="SENYIUR"/>
        <s v="KELINJAU ILIR"/>
        <s v="KELINJAU ULU"/>
        <s v="LONG NAH"/>
        <s v="LONG TESAK"/>
        <s v="GEMAR BARU"/>
        <s v="LONG POQ BARU"/>
        <s v="MUARA DUN"/>
        <s v="TELUK BARU"/>
        <s v="SENAMBAH"/>
        <s v="NGAYAU"/>
        <s v="MUARA BENGKAL ILIR"/>
        <s v="MUARA BENGKAL ULU"/>
        <s v="MULUPAN"/>
        <s v="BATU BALAI"/>
        <s v="JAK LUAY"/>
        <s v="NEHES LIAH BING"/>
        <s v="MUARA WAHAU"/>
        <s v="DABEQ"/>
        <s v="DIAQ LAY"/>
        <s v="BENHES"/>
        <s v="WANASARI"/>
        <s v="WAHAU BARU"/>
        <s v="KARYA BHAKTI"/>
        <s v="LONG WEHEA"/>
        <s v="MUKTI JAYA"/>
        <s v="PULUNG SARI"/>
        <s v="MARGO MULYO"/>
        <s v="RANTAU MAKMUR"/>
        <s v="TANJUNG LABU"/>
        <s v="KEBON AGUNG"/>
        <s v="TEPIAN MAKMUR"/>
        <s v="MASALAP RAYA"/>
        <s v="SANDARAN"/>
        <s v="MANUBAR"/>
        <s v="TADOAN"/>
        <s v="MARUKANGAN"/>
        <s v="SUSUK LUAR"/>
        <s v="SUSUK DALAM"/>
        <s v="TANJUNG MANGKALIAT"/>
        <s v="MANUBAR DALAM"/>
        <s v="SUSUK TENGAH"/>
        <s v="SANGATTA SELATAN"/>
        <s v="SANGKIMA"/>
        <s v="TELUK SINGKAMA"/>
        <s v="SANGATTA UTARA"/>
        <s v="SINGA GEMBARA"/>
        <s v="SWARGA BARA"/>
        <s v="KERAYAAN"/>
        <s v="TANJUNG MANIS"/>
        <s v="PERIDAN"/>
        <s v="SAKA"/>
        <s v="MANDU DALAM"/>
        <s v="BENUA BARU ILIR"/>
        <s v="SEMPAYAU"/>
        <s v="PELAWAN"/>
        <s v="TEPIAN TERAP"/>
        <s v="MALOY"/>
        <s v="BENUA BARU ULU"/>
        <s v="KOLEK"/>
        <s v="PULAU MIANG"/>
        <s v="PERUPUK"/>
        <s v="MANDU PANTAI SEJAHTERA"/>
        <s v="MARAH HALOQ"/>
        <s v="LUNG MELAH"/>
        <s v="JUK AYAQ"/>
        <s v="LONG SEGAR"/>
        <s v="LONG NORAN"/>
        <s v="MUARA PANTUN"/>
        <s v="KERNYANYAN"/>
        <s v="TELUK PANDAN"/>
        <s v="SUKA RAHMAT"/>
        <s v="KANDOLO"/>
        <s v="DANAU REDAN"/>
        <s v="MARTADINATA"/>
        <s v="LAHAM"/>
        <s v="LONG GELAWANG"/>
        <s v="MUARA RATAH"/>
        <s v="DANUM PAROY"/>
        <s v="NYARIBUNGAN"/>
        <s v="LONG PENANEH I"/>
        <s v="LONG KERIOQ"/>
        <s v="LONG PENANEH II"/>
        <s v="TIONG OHANG"/>
        <s v="LONG PENANEH III"/>
        <s v="TIONG BU'U"/>
        <s v="NAHA BUAN"/>
        <s v="NAHA TIFAB"/>
        <s v="NAHA SILAT"/>
        <s v="LONG APARI"/>
        <s v="LONG HURAI"/>
        <s v="LONG MELAHAM"/>
        <s v="MEMAHAK BESAR"/>
        <s v="MEMAHAK ULU"/>
        <s v="BATU MAJANG"/>
        <s v="UJOH BILANG"/>
        <s v="LONG BAGUN ILIR"/>
        <s v="LONG BAGUN ULU"/>
        <s v="BATOQ KELO"/>
        <s v="LONG MERAH"/>
        <s v="RUKUN DAMAI"/>
        <s v="LONG HUBUNG"/>
        <s v="MEMAHAK TEBOQ"/>
        <s v="LUTAN"/>
        <s v="MATALIBAQ"/>
        <s v="DATAH BILANG ILIR"/>
        <s v="DATAH BILANG ULU"/>
        <s v="TRI PARIQ MAKMUR"/>
        <s v="WANA PARIQ"/>
        <s v="DATAH BILANG BARU"/>
        <s v="SIRAU"/>
        <s v="LONG HUBUNG ULU"/>
        <s v="DELANG KEROHONG"/>
        <s v="LONG PAKAQ"/>
        <s v="LONG LUNUK"/>
        <s v="LONG ISUN"/>
        <s v="NAHA ARU"/>
        <s v="DATAH NAHA"/>
        <s v="LIRUNG UBING"/>
        <s v="LONG PAHANGAI I"/>
        <s v="LONG PAHANGAI II"/>
        <s v="LONG TUYOQ"/>
        <s v="LIU MULANG"/>
        <s v="LONG PAKAQ BARU"/>
        <s v="LONG LUNUK BARU"/>
        <s v="KERANG"/>
        <s v="LOMU"/>
        <s v="SEGENDANG"/>
        <s v="MENGKUDU"/>
        <s v="RIWANG"/>
        <s v="LANGGAI"/>
        <s v="PETANGIS"/>
        <s v="TEMPAKAN"/>
        <s v="KERANG DAYO"/>
        <s v="SAING PRUPUK"/>
        <s v="BAI JAYA"/>
        <s v="PENGGUREN JAYA"/>
        <s v="TEBRU PASER DAMAI"/>
        <s v="SAMURANGAU"/>
        <s v="BUSUI"/>
        <s v="BATU KAJANG"/>
        <s v="LEGAI"/>
        <s v="SUNGAI TERIK"/>
        <s v="KASUNGAI"/>
        <s v="RANTAU BUTA"/>
        <s v="RANTAU LAYUNG"/>
        <s v="SONGKA"/>
        <s v="LOLO"/>
        <s v="SANDELEY"/>
        <s v="HARAPAN BARU"/>
        <s v="RANGAN"/>
        <s v="MODANG"/>
        <s v="PASIR MAYANG"/>
        <s v="KERTA BUMI"/>
        <s v="PONDONG BARU"/>
        <s v="PADANG JAYA"/>
        <s v="KENDAROM"/>
        <s v="KLEMPANG SARI"/>
        <s v="KELUANG PASER JAYA"/>
        <s v="MUARA ADANG"/>
        <s v="TELUK WARU"/>
        <s v="TAJUR"/>
        <s v="SEMUNTAI"/>
        <s v="LOMBOK"/>
        <s v="PAIT"/>
        <s v="OLUNG"/>
        <s v="KAYUNGO"/>
        <s v="JEMPARING"/>
        <s v="TIWEI"/>
        <s v="BELIMBING"/>
        <s v="LONG GELANG"/>
        <s v="KRAYAN JAYA"/>
        <s v="BUKIT SALOKA"/>
        <s v="KRAYAN SENTOSA"/>
        <s v="KRAYAN MAKMUR"/>
        <s v="KAYUNGO SARI"/>
        <s v="KRAYAN BAHAGIA"/>
        <s v="SAWIT JAYA"/>
        <s v="SEKUROU JAYA"/>
        <s v="KERTA BHAKTI"/>
        <s v="ADANG JAYA"/>
        <s v="TAJER MULYA"/>
        <s v="BREWE"/>
        <s v="ATANG PAIT"/>
        <s v="MUARA TELAKE"/>
        <s v="SEBAKUNG"/>
        <s v="BENTE TUALAN"/>
        <s v="MENDIK"/>
        <s v="MUNGGU"/>
        <s v="MUARA PIAS"/>
        <s v="MUARA TOYU"/>
        <s v="PERKUWEN"/>
        <s v="PINANG JATUS"/>
        <s v="MUARA LAMBAKAN"/>
        <s v="KEPALA TELAKE"/>
        <s v="MENDIK MAKMUR"/>
        <s v="MENDIK KARYA"/>
        <s v="MENDIK BHAKTI"/>
        <s v="SEBAKUNG TAKA"/>
        <s v="MARUAT"/>
        <s v="SEBAKUNG MAKMUR"/>
        <s v="PETIKU"/>
        <s v="MUARA ADANG II"/>
        <s v="GUNUNG PUTAR"/>
        <s v="PUTANG"/>
        <s v="BATU BOTUK"/>
        <s v="UKO"/>
        <s v="MUARA LANGON"/>
        <s v="BINANGON"/>
        <s v="MUARA KUARO"/>
        <s v="PRAYON"/>
        <s v="LONG SAYO"/>
        <s v="MUARA PAYANG"/>
        <s v="LUSAN"/>
        <s v="SWAN SLUTUNG"/>
        <s v="SEKUAN MAKMUR"/>
        <s v="TANJUNG PINANG"/>
        <s v="RANTAU ATAS"/>
        <s v="LIBUR DINDING"/>
        <s v="LUAN"/>
        <s v="SUWETO"/>
        <s v="MUSER"/>
        <s v="BIU"/>
        <s v="RANTAU BINTUNGAN"/>
        <s v="MUARA ANDEH"/>
        <s v="LEMPESU"/>
        <s v="BEKOSO"/>
        <s v="DAMIT"/>
        <s v="SUATANG"/>
        <s v="SULILIRAN"/>
        <s v="PASIR BELENGKONG"/>
        <s v="SANGKURIMAN"/>
        <s v="LABURAN"/>
        <s v="SULILIRAN BARU"/>
        <s v="KERESIK BURA"/>
        <s v="LABURAN BARU"/>
        <s v="SENIUNG JAYA"/>
        <s v="SUNGE BATU"/>
        <s v="OLONG PINANG"/>
        <s v="SUATANG KETEBAN"/>
        <s v="JANJU"/>
        <s v="TEPIAN BATANG"/>
        <s v="TANAH PERIUK"/>
        <s v="PEPARA"/>
        <s v="SUNGAI TUAK"/>
        <s v="SEMPULANG"/>
        <s v="JONE"/>
        <s v="MUARA PASIR"/>
        <s v="PADANG PENGRAPAT"/>
        <s v="PEREPAT"/>
        <s v="PULAU RANTAU"/>
        <s v="SUNGAI LANGIR"/>
        <s v="TAPIS"/>
        <s v="SENAKEN"/>
        <s v="KELADEN"/>
        <s v="TANJUNG ARU"/>
        <s v="LABUANGKALLO"/>
        <s v="LORI"/>
        <s v="SELENGOT"/>
        <s v="RANDOM"/>
        <s v="SENIPAH"/>
        <s v="BABULU DARAT"/>
        <s v="LABANGKA"/>
        <s v="BABULU LAUT"/>
        <s v="GUNUNG INTAN"/>
        <s v="GUNUNG MAKMUR"/>
        <s v="SEBAKUNG JAYA"/>
        <s v="RAWA MULIA"/>
        <s v="SRI RAHARJA"/>
        <s v="RINTIK"/>
        <s v="GUNUNG MULIA"/>
        <s v="LABANGKA BARAT"/>
        <s v="GIRI MUKTI"/>
        <s v="BUKIT SUBUR"/>
        <s v="SIDOREJO"/>
        <s v="GIRI PURWA"/>
        <s v="TENGIN BARU"/>
        <s v="SUKA RAJA"/>
        <s v="BUMI HARAPAN"/>
        <s v="ARGO MULYO"/>
        <s v="SEMOI DUA"/>
        <s v="SUKO MULYO"/>
        <s v="WONO SARI"/>
        <s v="KARANG JINAWI"/>
        <s v="BINUANG"/>
        <s v="TELEMOW"/>
        <s v="API-API"/>
        <s v="SESULU"/>
        <s v="BANGUN MULYA"/>
      </sharedItems>
    </cacheField>
    <cacheField name="TITIK PEMASANGAN" numFmtId="0">
      <sharedItems>
        <s v="KANTOR DESA"/>
        <s v="PUSTU"/>
        <s v="TUGU KAMPUNG BATU-BATU"/>
        <s v="SD 001 LONG BELIU"/>
        <s v="RUMAH SEKDES"/>
        <s v="RUMAH KAUR KEUANGAN"/>
        <s v="RUMAH WARGA"/>
        <s v="RUMAH KEPALA KAMPUNG"/>
        <s v="POSYANDU"/>
        <s v="POLINDES"/>
        <s v="GEDUNG KESENIAN"/>
        <s v="PUSAT KEGIATAN MASYARAKAT"/>
        <s v="BALAI PERTEMUAN"/>
        <s v="OBJEK WISATA"/>
        <s v="KANTOR PKK"/>
        <s v="PAUD"/>
        <s v="PANGGUNG DESA"/>
        <s v="HALAMAN KANTOR DESA"/>
        <s v="POSYANDU DESA"/>
        <s v="PUSKESMAS PEMBANTU"/>
        <s v="Panggung Kesenian"/>
        <s v="SMPN 3 Sekerat"/>
        <s v="POSYANDU ANGSANA 1"/>
        <s v="Balai Desa"/>
        <s v="Sekretariat Center"/>
        <s v="Bumdes"/>
        <s v="UMKM RT 05"/>
        <s v="Kantor BPD"/>
        <s v="PERPUSTAKAAN DESA"/>
        <s v="LPM DESA"/>
        <s v="UMKM DESA"/>
        <s v="SMPN 4 KalIorang"/>
        <s v="Taman Desa RT 02"/>
        <s v="pusat kuliner"/>
        <s v="Balai Desa RT 02"/>
        <s v="KIOS DESA"/>
        <s v="GEDUNG BPU DESA"/>
        <s v="Gedung Posyandu"/>
        <s v="Puskesmas Kaubun"/>
        <s v="BPD"/>
        <s v="Gedung BPU"/>
        <s v="Pusban Desa"/>
        <s v="KANTOR BPD DESA"/>
        <s v="Gedung Desa"/>
        <s v="Agrowisata Terpadu"/>
        <s v="Puskesmas Miau Baru"/>
        <s v="Gedung Serba Guna "/>
        <s v="PASAR DESA"/>
        <s v="POS INDUK DESA"/>
        <s v="BALAI PENGOBATAN"/>
        <s v="Posyandu Dahlia"/>
        <s v="GEDUNG OLAHRAGA"/>
        <s v="Balai Dusun"/>
        <s v="BUMDES "/>
        <s v="SMPN 1 Sangkulirang"/>
        <s v="Koperasi Desa"/>
        <s v="Puskesmas Muara Wahau"/>
        <s v="TAMAN DESA"/>
        <s v="Gedung BKB RT 03"/>
        <s v="Puskesmas Margo Mulyo"/>
        <s v="Posyandu PKK"/>
        <s v="Bumdes RT 04"/>
        <s v="PUSBAN DESA RT 01"/>
        <s v="Wisata Bendungan"/>
        <s v="Gazebo Tanjung Pagar"/>
        <s v="GEDUNG BALAI DESA"/>
        <s v="Rumah Kios Desa"/>
        <s v="UMKM Beppa Jenda"/>
        <s v="Areal Kantor Desa"/>
        <s v="Area Perkantoran Desa"/>
        <s v="KANTOR KOPERASI RT 03"/>
        <s v="TK MANDALA"/>
        <s v="Angkringan Bumdes "/>
        <s v="PUSBAN DESA RT 05"/>
        <s v="SMPN1"/>
        <s v="BUMDES RT 02"/>
        <s v="PENDOPO DESA RT 03"/>
        <s v="Kantor Koperasi Desa"/>
        <s v="Lapangan Volli"/>
        <s v="BALAI DESA "/>
        <s v="BALAI DESA RT 04"/>
        <s v="Taman Bersemi Desa"/>
        <s v="BPD RT03"/>
        <s v="Sekolah TK"/>
        <s v="PUSBAN DESA "/>
        <s v="SEKRETARIAT PORDAWIS"/>
      </sharedItems>
    </cacheField>
    <cacheField name="KOORDINAT LINTANG">
      <sharedItems containsMixedTypes="1" containsNumber="1">
        <s v="1.4114940697991807"/>
        <s v="1.4322942440867155"/>
        <s v="1.3724255224541961"/>
        <s v="1.3696535243221635"/>
        <s v="1.336828851288219"/>
        <s v="1.417831510111881"/>
        <s v="1.4578195365757132"/>
        <s v="1.335551728209252"/>
        <s v="1.6642044191360845"/>
        <s v="1.664768"/>
        <s v="1.6636596092541116"/>
        <s v="1.68341854814553"/>
        <s v="1.714376961620032"/>
        <s v="1.5776146865362355"/>
        <s v="1.6436982211065871"/>
        <s v="1.3102393782348722"/>
        <s v="1.2859061874501128"/>
        <s v="1.3110253879927252"/>
        <s v="1.047659997887953"/>
        <s v="1.1749437584216023"/>
        <s v="1.2077694200696352"/>
        <s v="2.1750066017231764"/>
        <s v="2.203806"/>
        <s v="2.181368287478703"/>
        <s v="2.1752313283484317"/>
        <s v="2.21464690198614"/>
        <s v="2.2055231147736314"/>
        <s v="2.2077451652035602"/>
        <s v="2.196157985452608"/>
        <s v="2.310769889243056"/>
        <s v="2.190497"/>
        <s v="1.5059370720888037"/>
        <s v="1.5755555460826707"/>
        <s v="1.4572588294024136"/>
        <s v="1.708500"/>
        <s v="1.8097161662037253"/>
        <s v="1.6132229842246952"/>
        <s v="1.715464"/>
        <s v="1.8540528929313205"/>
        <s v="1.8235248001715347"/>
        <s v="1.8380224022560088"/>
        <s v="1.933708"/>
        <s v="1.6123031940272745"/>
        <s v="1.9792056058038743"/>
        <s v="1.6837199251098383"/>
        <s v="2.184867"/>
        <s v="2.1957777536222016"/>
        <s v="2.266887830377776"/>
        <s v="2.2482914307667574"/>
        <s v="2.109561581392743"/>
        <s v="2.187748107594705"/>
        <s v="2.2759643557721607"/>
        <s v="2.2839292454228177"/>
        <s v="2.2064717360875186"/>
        <s v="1.9643583335074712"/>
        <s v="1.992112"/>
        <s v="2.03918605261871"/>
        <s v="2.034322059110328"/>
        <s v="2.106266152543877"/>
        <s v="2.019076654088608"/>
        <s v="1.996835"/>
        <s v="2.010643707442536"/>
        <s v="2.1607765728302026"/>
        <s v="2.186041920715036"/>
        <s v="2.175837171043414"/>
        <s v="2.208433"/>
        <s v="2.0400403991450413"/>
        <s v="2.162181925537826"/>
        <s v="2.3764425889855696"/>
        <s v="2.307972"/>
        <s v="2.2805719018571105"/>
        <s v="2.2562891776758964"/>
        <s v="2.321488677372123"/>
        <s v="2.190839054636443"/>
        <s v="2.0774877630806916"/>
        <s v="2.087653738487665"/>
        <s v="2.1458485120244988"/>
        <s v="2.185965795557908"/>
        <s v="2.0349462513630576"/>
        <s v="1.9916472195893689"/>
        <s v="1.7551738488066142"/>
        <s v="2.1516317285238875"/>
        <s v="1.766720753417623"/>
        <s v="1.8534333304490074"/>
        <s v="1.83731660281421"/>
        <s v="1.7162356801101053"/>
        <s v="1.5755710743570372"/>
        <s v="1.608891584550344"/>
        <s v="1.5118652617223163"/>
        <s v="1.519415125867297"/>
        <s v="1.3658876609538448"/>
        <s v="1.5602747619757795"/>
        <s v="1.5682111757449444"/>
        <s v="1.5370194218828523"/>
        <s v="1.5564191470714022"/>
        <s v="1.534799"/>
        <s v="2.014899955449577"/>
        <s v="2.066518948026063"/>
        <s v="2.0659115243405277"/>
        <s v="2.053083720117688"/>
        <s v="-0.2813150783592161"/>
        <s v="-0.3104591798120373"/>
        <s v="-0.28163155702530107"/>
        <s v="-0.19629182061140568"/>
        <s v="-0.204935343102523"/>
        <s v="-0.16708560523873905"/>
        <s v="-0.130291341949828"/>
        <s v="-0.17041179692585853"/>
        <s v="-0.17887505723404634"/>
        <s v="-0.191838885987442"/>
        <s v="-0.21607552833560312"/>
        <s v="-0.1865940407850733"/>
        <s v="-0.17444422795683048"/>
        <s v="-0.1572131914729909"/>
        <s v="-0.2696440984378218"/>
        <s v="-0.23818464861862707"/>
        <s v="-0.213830"/>
        <s v="-0.21272149956816314"/>
        <s v="-0.22734207228667713"/>
        <s v="-1.0574766817369508"/>
        <s v="-1.0606688788822483"/>
        <s v="-1.0574441252606084"/>
        <s v="-0.999391784911418"/>
        <s v="-0.9021270885289268"/>
        <s v="-0.8786543998607228"/>
        <s v="-0.7777228541435675"/>
        <s v="-0.6529620986760182"/>
        <s v="-0.7113638600819848"/>
        <s v="-1.0031204138417809"/>
        <s v="-0.8163408121446062"/>
        <s v="-0.9853883718734402"/>
        <s v="-0.9180243446619959"/>
        <s v="-0.8795249640388523"/>
        <s v="-0.7477491579546033"/>
        <s v="-0.6955631937719908"/>
        <s v="-0.7000684148042612"/>
        <s v="-0.6929360504835211"/>
        <s v="-0.6580835705183522"/>
        <s v="-0.5698681970915376"/>
        <s v="-0.738275526454982"/>
        <s v="-0.7565127912832366"/>
        <s v="-0.7488600264271243"/>
        <s v="-0.7648380657449214"/>
        <s v="-0.7024891537355281"/>
        <s v="-0.5536025543447121"/>
        <s v="-0.5524798431867345"/>
        <s v="-0.6028470831468913"/>
        <s v="-0.4902939730748614"/>
        <s v="-0.46607559906067936"/>
        <s v="-0.4544938092908436"/>
        <s v="-0.45344245896128726"/>
        <s v="-0.45429404189752765"/>
        <s v="-0.4395320446393444"/>
        <s v="-0.4007704281301065"/>
        <s v="-0.3711556992533069"/>
        <s v="-0.33154445666956217"/>
        <s v="-0.3561164522013427"/>
        <s v="-0.3460147568351544"/>
        <s v="-0.4678913988261402"/>
        <s v="-0.44376056622020876"/>
        <s v="-0.38859586627433457"/>
        <s v="-0.576128898831272"/>
        <s v="-0.5741708271509535"/>
        <s v="-0.565550655510813"/>
        <s v="-0.5337092705199454"/>
        <s v="-0.49437799899309964"/>
        <s v="-0.4318361947070967"/>
        <s v="-0.4629164902076247"/>
        <s v="-0.5150004710898157"/>
        <s v="-0.5218896482024631"/>
        <s v="-0.49978484979519755"/>
        <s v="-0.5913837820663428"/>
        <s v="-0.649136286362228"/>
        <s v="-0.14356069971007637"/>
        <n v="-0.142638022994547"/>
        <s v="-0.08340520112962524"/>
        <s v="-0.1608131220907429"/>
        <s v="-0.16948249965054873"/>
        <s v="-0.14362577926461434"/>
        <s v="-0.14545867645066915"/>
        <s v="-0.1478207390887691"/>
        <s v="-0.1453228659666651"/>
        <s v="-0.10969078390728415"/>
        <s v="-0.11990584028474943"/>
        <s v="-0.029448097951342084"/>
        <s v="-0.02915837117519891"/>
        <s v="-0.026995672565834117"/>
        <s v="-0.03719725691306401"/>
        <s v="0.016384909030622848"/>
        <s v="-0.019215258017838348"/>
        <s v="-0.012605543579852033"/>
        <s v="0.01248163926079269"/>
        <s v="0.023309240862239695"/>
        <s v="0.017210620811727636"/>
        <s v="-0.005623936612332269"/>
        <s v="-0.30145329939462834"/>
        <s v="-0.28237281542165"/>
        <s v="-0.2977923887551979"/>
        <s v="-0.1358079674186709"/>
        <s v="-0.18147799963151978"/>
        <s v="-0.2476223994973876"/>
        <s v="-0.20651727079286186"/>
        <s v="-0.16741008814868197"/>
        <s v="-0.13742964991336454"/>
        <s v="-0.07297415753918389"/>
        <s v="-0.1595701284876552"/>
        <s v="-0.27041735941823736"/>
        <s v="-0.35395420878429495"/>
        <s v="-0.2567102055148475"/>
        <s v="-0.23616410837683982"/>
        <s v="-0.27306750165100596"/>
        <s v="-0.16890788015692948"/>
        <s v="-0.37100549907350056"/>
        <s v="-0.1034398256484514"/>
        <s v="-0.25581593380052053"/>
        <s v="-0.5837256067032629"/>
        <s v="-0.5253636557322696"/>
        <s v="-0.5091662877618678"/>
        <s v="-0.47642520711286424"/>
        <s v="-0.46654088374742564"/>
        <s v="-0.46108100801578944"/>
        <s v="-0.4507747445193205"/>
        <s v="-0.4836535120151724"/>
        <s v="-0.45559708831702117"/>
        <s v="-0.4332937186548794"/>
        <s v="-0.41813887781035275"/>
        <s v="-0.4086051663050523"/>
        <s v="-0.33895882025946483"/>
        <s v="-0.31707121422913337"/>
        <s v="-0.3219076757358829"/>
        <s v="-0.3257418118792319"/>
        <s v="-0.32654143095361443"/>
        <s v="-0.2965379170144335"/>
        <s v="-0.3975042277904405"/>
        <s v="-0.33061656127579064"/>
        <s v="-0.34671166731563857"/>
        <s v="-0.3032210460262744"/>
        <s v="-0.3374576027115749"/>
        <s v="-0.3255008993474723"/>
        <s v="-0.23124705705999024"/>
        <s v="-0.2765460568948477"/>
        <s v="-0.36343460377453124"/>
        <s v="-0.13753295736382146"/>
        <s v="-0.38156052371007215"/>
        <s v="-0.25053791034339934"/>
        <s v="-0.3655335904272587"/>
        <s v="-0.3683584706222913"/>
        <s v="-0.40264372782806285"/>
        <s v="-0.38757752959247443"/>
        <s v="-0.3807539285053537"/>
        <s v="-0.38428606862352954"/>
        <s v="-0.2617304569472354"/>
        <s v="-0.25285397064899506"/>
        <s v="-0.23198291456729975"/>
        <s v="-0.2778837690752929"/>
        <s v="-0.24691702825311973,"/>
        <s v="-0.29199772057284096"/>
        <s v="-0.2843185855811046"/>
        <s v="-0.252989509705614"/>
        <s v="-0.4532306472872104"/>
        <s v="-0.48509955848935166"/>
        <s v="-0.4515143276099126"/>
        <s v="-0.4998733441528804"/>
        <s v="-0.5377147556683696"/>
        <s v="-0.5709682898462748"/>
        <s v="-0.5745531413922524"/>
        <s v="-0.6511324705367738"/>
        <s v="-0.702535750944174"/>
        <s v="-0.7223772837109512"/>
        <s v="-0.7735288819674534"/>
        <s v="-0.9653356707242657"/>
        <s v="-0.6262046653689497"/>
        <s v="-0.7004810779121009"/>
        <s v="-0.886637898289004"/>
        <s v="-0.6600922373243009"/>
        <s v="-0.07094915304878817"/>
        <s v="-0.06927607757322796"/>
        <s v="-0.07400186818038257"/>
        <s v="-0.003978787531726304"/>
        <s v="-0.06123000112195439"/>
        <s v="-0.08660010656843149"/>
        <s v="-0.06775782050404053"/>
        <s v="-0.044910599909659114"/>
        <s v="-0.0923710572570304"/>
        <s v="-0.02132031160224771"/>
        <s v="-0.011559910305762956"/>
        <s v="-0.0626969248283906"/>
        <s v="-0.028909757637192716"/>
        <s v="-0.09682829980527295"/>
        <s v="-0.06837485599358824"/>
        <s v="-0.7783772345835887"/>
        <s v="-0.5809296414416972"/>
        <s v="-0.5130076057079132"/>
        <s v="-0.570"/>
        <s v="-0.568"/>
        <s v="-0.571"/>
        <s v="-0.541"/>
        <s v="-0.5485051574143872"/>
        <s v="0.07709073548548691"/>
        <s v="0.10937804579590546"/>
        <s v="0.12346741144250684"/>
        <s v="0.14955241135818512"/>
        <s v="0.2087898124402721"/>
        <s v="0.25647788536058463"/>
        <s v="0.2869473661100073"/>
        <s v="0.3322653059261473"/>
        <s v="0.29312408765161524"/>
        <s v="0.26067025344677397"/>
        <s v="0.2568934699845106"/>
        <s v="0.0331429761515354"/>
        <s v="0.020828114443637608"/>
        <s v="0.026686014324224405"/>
        <s v="-0.021319371501583324"/>
        <s v="-0.12141924316900833"/>
        <s v="-0.1587567187360803"/>
        <s v="-0.12203605590953558"/>
        <s v="-0.021496526989436507"/>
        <s v="-0.020805592842289913"/>
        <s v="-0.2627984681684425"/>
        <s v="-0.259"/>
        <s v="-0.255"/>
        <s v="-0.23013430277537766"/>
        <s v="-0.20621609538240399"/>
        <s v="-0.23930630155382346"/>
        <s v="-0.28358103984016975"/>
        <s v="-0.2797123814617738"/>
        <s v="-0.240"/>
        <s v="-0.17392346519635513"/>
        <s v="-0.2406842566974338"/>
        <s v="-0.4052265710794357"/>
        <s v="-0.3758508360244507"/>
        <s v="-0.410829478444526"/>
        <s v="-0.35004152693619633"/>
        <s v="-0.3797061418139967"/>
        <s v="-0.280"/>
        <s v="-0.29009841232001043"/>
        <s v="-0.3938837910668468"/>
        <s v="-0.36851181319256"/>
        <s v="-0.3928536660934374"/>
        <s v="-0.59353118182943"/>
        <s v="-0.5884023989733906"/>
        <s v="-0.5779209327928697"/>
        <s v="-0.614"/>
        <s v="-0.626"/>
        <s v="-0.718"/>
        <s v="-0.5973390762105307"/>
        <s v="-0.730"/>
        <s v="-0.6142645910707611"/>
        <s v="-0.6078261071357294"/>
        <s v="-0.552"/>
        <s v="-0.524"/>
        <s v="-0.518"/>
        <s v="-0.507"/>
        <s v="-0.4703044700932232"/>
        <s v="-0.501"/>
        <s v="-0.503"/>
        <s v="-0.6109710170681897"/>
        <s v="-0.5455367613623618"/>
        <s v="-0.5635663991107154"/>
        <s v="-0.4930854170239537"/>
        <s v="-0.497"/>
        <s v="-0.462"/>
        <s v="-0.1087852811933336"/>
        <s v="0.006936846022426801"/>
        <s v="-0.011533936768635476"/>
        <s v="-0.012059253960356156"/>
        <s v="-0.05241375142047945"/>
        <s v="-0.14846319505449493"/>
        <s v="-0.11423654055396966"/>
        <s v="-0.14613019321923745"/>
        <s v="-0.2025394570003165"/>
        <s v="-0.09186156582240741"/>
        <s v="-0.19723518190067618"/>
        <s v="-0.402"/>
        <s v="-0.3800644779099306"/>
        <s v="-0.352"/>
        <s v="-0.349"/>
        <s v="-0.301"/>
        <s v="-0.33920559786536747"/>
        <s v="-0.3233383042232851"/>
        <s v="-0.2504711388747112"/>
        <s v="-0.25065892130153294"/>
        <s v="-0.3231900687149154"/>
        <s v="-0.324"/>
        <s v="-0.24342182688326575"/>
        <s v="-0.3494611861755719"/>
        <s v="-0.1595630608371207"/>
        <s v="-0.21763989234627018"/>
        <s v="-0.29369091305146844"/>
        <s v="-0.27051111381529047"/>
        <s v="-0.1469163152058791"/>
        <s v="-0.06902716937555746"/>
        <s v="-0.13150844758935942"/>
        <s v="-0.020087579217427848"/>
        <s v="0.12743631128771196"/>
        <s v="0.25897533924891825"/>
        <s v="0.23082313130620596"/>
        <s v="-0.1489470290856255"/>
        <s v="-0.167890765676205"/>
        <s v="-0.19107420056370278"/>
        <s v="0.1652809677630113"/>
        <s v="-0.3681687344023378"/>
        <s v="-0.1838983248429703"/>
        <s v="0.09540005831099001"/>
        <s v="-0.05283948459087741"/>
        <s v="-0.16176544739713597"/>
        <s v="-0.5309299276062301"/>
        <s v="-0.508496973802094"/>
        <s v="-0.42891169471981183"/>
        <s v="-0.41203894392202095"/>
        <s v="-0.3528541166023317"/>
        <s v="-0.3477297982477831"/>
        <s v="-0.3471875947849973"/>
        <s v="-0.3564571341923359"/>
        <s v="-0.3548884619814764"/>
        <s v="-0.4127682737781303"/>
        <s v="-0.336541519353223"/>
        <s v="-0.3551457128900903"/>
        <s v="-0.40967844863700714"/>
        <s v="-0.286"/>
        <s v="-0.2948629715703827"/>
        <s v="-0.2838354761828194"/>
        <s v="-0.027222533678583353"/>
        <s v="-0.42450865728765474"/>
        <s v="-0.44273030112320416"/>
        <s v="-0.24382551002710287"/>
        <s v="-1.0299745214118254"/>
        <s v="-0.9768017115954346"/>
        <s v="-0.9546301521085434"/>
        <s v="-1.0888307444285303"/>
        <s v="-0.32206128686936597"/>
        <s v="-0.3194059187465963"/>
        <s v="-0.31654608647396326"/>
        <s v="-0.24740899677469502"/>
        <s v="-0.2614442555721167"/>
        <s v="-0.289"/>
        <s v="-0.16959816386030993"/>
        <s v="-0.15546942407401695"/>
        <s v="-0.20357136843069457"/>
        <s v="-0.32730438473196105"/>
        <s v="-0.288"/>
        <s v="-0.3224047188494352"/>
        <s v="-0.30639324467678225"/>
        <s v="-0.14907006962817165"/>
        <s v="0.36758780075223796"/>
        <s v="0.3518166267508144"/>
        <s v="0.392466701753444"/>
        <s v="0.44659514068125833"/>
        <s v="0.5823591519213868"/>
        <s v="0.5058363515969027"/>
        <s v="0.5649957958306533"/>
        <s v="0.5837670973639913"/>
        <s v="0.5884369392419319"/>
        <s v="0.5727677635230305"/>
        <s v="0.5696348583065532"/>
        <s v="0.5631643813230952"/>
        <s v="0.5851911952789394"/>
        <s v="0.8040383101912678"/>
        <s v="0.9376235004476032"/>
        <s v="1.1593826517058607"/>
        <s v="0.5868346012506974"/>
        <s v="0.39040049982240504"/>
        <s v="0.3836810743381145"/>
        <s v="-0.337"/>
        <s v="-0.369"/>
        <s v="-0.3810106422280086"/>
        <s v="-0.4166513986292626"/>
        <s v="-0.3371235401605629"/>
        <s v="-0.3582107036744533"/>
        <s v="-0.3109178236353778"/>
        <s v="-0.3068913943349938"/>
        <s v="-0.2639331540165677"/>
        <s v="-0.24060451932600063"/>
        <s v="-0.18995778470058233"/>
        <s v="-0.358"/>
        <s v="-0.3945583994622957"/>
        <s v="-0.411"/>
        <s v="-0.438"/>
        <s v="-0.4535990986470325"/>
        <s v="-0.22650717927559386"/>
        <s v="-0.380"/>
        <s v="-0.4035708055763041"/>
        <s v="-0.39170378498022523"/>
        <s v="0.6717653142937406"/>
        <s v="0.68060"/>
        <s v="0.7825214115921425"/>
        <s v="0.5712275988463508"/>
        <s v="0.6520102549858896"/>
        <s v="0.655775"/>
        <s v="0.67883"/>
        <s v="0.7445555"/>
        <s v="0.776742"/>
        <s v="0.83305"/>
        <s v="0.77233"/>
        <s v="0.810077867448428"/>
        <s v="0.74270"/>
        <s v="0.74195"/>
        <s v="0.63185"/>
        <s v="0.70860"/>
        <s v="0.67063"/>
        <s v="0.758745"/>
        <s v="0.72911"/>
        <s v="0.798364"/>
        <s v="0.81746"/>
        <s v="0.77187"/>
        <s v="0.44360"/>
        <s v="0.82762"/>
        <s v="0.835946"/>
        <s v="0.8960846418998196"/>
        <s v="0.87704"/>
        <s v="0.83616"/>
        <s v="0.87246"/>
        <s v="0.90155"/>
        <s v="0.83904"/>
        <s v="1.35238"/>
        <s v="1.352556"/>
        <s v="1.2500038687140118"/>
        <s v="1.13372"/>
        <s v="1.22405"/>
        <s v="1.2056"/>
        <s v="1.35794"/>
        <s v="1.081484"/>
        <s v="1.04649"/>
        <s v="1.0204870864260822"/>
        <s v="0.99840"/>
        <s v="1.187319"/>
        <s v="1.2012102159739906"/>
        <s v="1.078414"/>
        <s v="1.083174"/>
        <s v="1.11614"/>
        <s v="1.086"/>
        <s v="1.089"/>
        <s v="1.0563499448129414"/>
        <s v="1.05620"/>
        <s v="1.05440"/>
        <s v="1.1963888"/>
        <s v="0.66648"/>
        <s v="0.63700"/>
        <s v="0.58834"/>
        <s v="0.575363"/>
        <s v="0.66917"/>
        <s v="0.55581"/>
        <s v="0.556299"/>
        <s v="0.31120177080363265"/>
        <s v="0.42693"/>
        <s v="0.44224"/>
        <s v="0.614306"/>
        <s v="0.40498"/>
        <s v="0.642913"/>
        <s v="0.44368"/>
        <s v="0.638054"/>
        <s v="0.61052"/>
        <s v="0.31350"/>
        <s v="0.41771"/>
        <s v="0.4324243659525176"/>
        <s v="0.43645"/>
        <s v="0.990825"/>
        <s v="0.231584"/>
        <s v="0.52719"/>
        <s v="1.014172853212281"/>
        <s v="1.050"/>
        <s v="1.057534"/>
        <s v="1.044"/>
        <s v="1.06124"/>
        <s v="1.07699"/>
        <s v="1.090"/>
        <s v="1.07445"/>
        <s v="1.0566343181474505"/>
        <s v="1.035685"/>
        <s v="0.59220"/>
        <s v="0.6316171045560849"/>
        <s v="0.591581"/>
        <s v="0.57738"/>
        <s v="0.6524395767974571"/>
        <s v="0.61725"/>
        <s v="0.61125"/>
        <s v="0.68518"/>
        <s v="0.589169"/>
        <s v="0.8805834064174461"/>
        <s v="0.82404"/>
        <s v="0.99040"/>
        <s v="0.830804097082231"/>
        <s v="0.876281"/>
        <s v="0.916763"/>
        <s v="1.15436"/>
        <s v="0.9627"/>
        <s v="0.90367"/>
        <s v="0.4822475786968737"/>
        <s v="0.3809798666455431"/>
        <s v="0.33127996484559885"/>
        <s v="0.4891828928396726"/>
        <s v="0.54296"/>
        <s v="0.531040865646156"/>
        <s v="0.83470"/>
        <s v="0.90847"/>
        <s v="0.998296"/>
        <s v="1.04559"/>
        <s v="1.099316"/>
        <s v="0.98680"/>
        <s v="1.15346"/>
        <s v="1.19753"/>
        <s v="1.215870"/>
        <s v="0.91740"/>
        <s v="0.99217"/>
        <s v="0.99835"/>
        <s v="0.74345"/>
        <s v="0.90012"/>
        <s v="1.11815"/>
        <s v="0.84170"/>
        <s v="0.84361"/>
        <s v="0.88163"/>
        <s v="0.79591"/>
        <s v="0.83871"/>
        <s v="0.84359"/>
        <s v="0.943423"/>
        <s v="0.79638"/>
        <s v="0.24890"/>
        <s v="0.15150"/>
        <s v="0.54358"/>
        <s v="0.30744"/>
        <s v="0.043956008546167095"/>
        <s v="0.18703088956897004"/>
        <s v="0.4319546116882702"/>
        <s v="0.17749121837203038"/>
        <s v="0.36429876091870445"/>
        <s v="0.21964979714424787"/>
        <s v="0.03376778454193736"/>
        <s v="0.7990085964328076"/>
        <s v="1.3142869973461442"/>
        <s v="0.7685110678077705"/>
        <s v="0.6455957530969384"/>
        <s v="0.7997987321444381"/>
        <s v="0.7754182278161786"/>
        <s v="0.7585877748454742"/>
        <s v="0.8421309899262832"/>
        <s v="0.7945139506701285"/>
        <s v="0.9209642765488125"/>
        <s v="0.37249814319957086"/>
        <s v="0.4493257882115551"/>
        <s v="0.45314557414917894"/>
        <s v="0.45364546793501753"/>
        <s v="0.5522917466167188"/>
        <s v="0.5091393"/>
        <s v="0.546787"/>
        <s v="0.546823"/>
        <s v="0.7630466684096711"/>
        <s v="0.3885103607384779"/>
        <s v="0.38774357807866283"/>
        <s v="0.26299604316407615"/>
        <s v="0.15624250031552175"/>
        <s v="0.2078276675358411"/>
        <s v="0.24521184092832887"/>
        <s v="0.23115927089031948"/>
        <s v="0.22994329747117095"/>
        <s v="0.34226529738537964"/>
        <s v="0.2806914523114102"/>
        <s v="0.23099942499748916"/>
        <s v="0.1951334348996017"/>
        <s v="0.26523534287805667"/>
        <s v="0.7619924415085291"/>
        <s v="0.7665196208840832"/>
        <s v="0.7996808225107973"/>
        <s v="1.0350681163256714"/>
        <s v="0.8638980118394364"/>
        <s v="0.8718691609505069"/>
        <s v="0.8116715992278148"/>
        <s v="0.8835247649712071"/>
        <s v="0.8760380116821415"/>
        <s v="0.8890667616177679"/>
        <s v="0.9308094577854961"/>
        <s v="0.7638026293157275"/>
        <s v="0.7772464760342571"/>
        <s v="-2.229"/>
        <s v="-2.297995920618829"/>
        <s v="-2.3197447988818647"/>
        <s v="-2.279"/>
        <s v="-2.251039495944402"/>
        <s v="-2.1533052087895728"/>
        <s v="-2.103"/>
        <s v="-2.263"/>
        <s v="-2.283551182379634"/>
        <s v="-2.053976157540722"/>
        <s v="-2.1110119953828397"/>
        <s v="-2.3341851099454516"/>
        <s v="-2.159"/>
        <s v="-1.9048538650924653"/>
        <s v="-1.738"/>
        <s v="-1.8259178170820100"/>
        <s v="-1.869"/>
        <s v="-1.835"/>
        <s v="-1.807876984652584"/>
        <s v="-1.7415296479243139"/>
        <s v="-1.6197934546885955"/>
        <s v="-1.828"/>
        <s v="-1.878927625607862"/>
        <s v="-1.693"/>
        <s v="-1.7724950449635755"/>
        <s v="-1.7945887067011579"/>
        <s v="-1.726"/>
        <s v="-1.774"/>
        <s v="-1.743"/>
        <s v="-1.8137985837934292"/>
        <s v="-1.7940861886798762"/>
        <s v="-1.777"/>
        <s v="-1.8794991115598447"/>
        <s v="-1.6699922008416643"/>
        <s v="-1.6523418071730815"/>
        <s v="-1.631"/>
        <s v="-1.647"/>
        <s v="-1.6141819885294506"/>
        <s v="-1.601"/>
        <s v="-1.569"/>
        <s v="-1.5686501543069038"/>
        <s v="-1.5601010666921133"/>
        <s v="-1.484029133469726"/>
        <s v="-1.4124686310988268"/>
        <s v="-1.518"/>
        <s v="-1.582165438636806"/>
        <s v="-1.618"/>
        <s v="-1.6155006851311575"/>
        <s v="-1.5351123707783323"/>
        <s v="-1.586"/>
        <s v="-1.562"/>
        <s v="-1.5424373481795448"/>
        <s v="-1.6383764611247895"/>
        <s v="-1.550"/>
        <s v="-1.561181803819036"/>
        <s v="-1.612"/>
        <s v="-1.619331586497307"/>
        <s v="-1.5590520404093835"/>
        <s v="-1.462622224262994"/>
        <s v="-1.4476101127610883"/>
        <s v="-1.4108292144102974"/>
        <s v="-1.3861178972004542"/>
        <s v="-1.337380694997229"/>
        <s v="-1.3295554581757978"/>
        <s v="-1.381427097230078"/>
        <s v="-1.2881086277506004"/>
        <s v="-1.2375"/>
        <s v="-1.4626906783413545"/>
        <s v="-1.4263275155095152"/>
        <s v="-1.4488898011900355"/>
        <s v="-1.58134065129979"/>
        <s v="-1.5824730717803626"/>
        <s v="-1.5673846546240897"/>
        <s v="-1.612497278479321"/>
        <s v="-1.6319643193101914"/>
        <s v="-1.4626984797564322"/>
        <s v="-1.4972799193804507"/>
        <s v="-1.541"/>
        <s v="-1.703"/>
        <s v="-1.6725214836206002"/>
        <s v="-1.6654138106377614"/>
        <s v="-1.6150631172209207"/>
        <s v="-1.6295626483698558"/>
        <s v="-1.6162710954189885"/>
        <s v="-1.5314589734371646"/>
        <s v="-1.5289117440718887"/>
        <s v="-1.5280874969272338"/>
        <s v="-1.4036181971755917"/>
        <s v="-1.635215707657686"/>
        <s v="-1.676104413410443"/>
        <s v="-2.160723152097389"/>
        <s v="-2.1479976090621653"/>
        <s v="-2.084124507650663"/>
        <s v="-1.9611794074767523"/>
        <s v="-1.9963846995665087"/>
        <s v="-2.016064751913785"/>
        <s v="-1.989320141214283"/>
        <s v="-1.9441458205709494"/>
        <s v="-2.261921536289015"/>
        <s v="-1.9616783832956295"/>
        <s v="-1.941"/>
        <s v="-1.932"/>
        <s v="-2.017"/>
        <s v="-1.9616529165986663"/>
        <s v="-1.956"/>
        <s v="-1.938"/>
        <s v="-1.998"/>
        <s v="-1.986"/>
        <s v="-1.991"/>
        <s v="-1.9663372607428697"/>
        <s v="-2.021"/>
        <s v="-1.9565165960888462"/>
        <s v="-1.933"/>
        <s v="-1.9578051297508525"/>
        <s v="-1.8502472717006477"/>
        <s v="-1.887"/>
        <s v="-1.930"/>
        <s v="-1.9294925964921217"/>
        <s v="-1.920"/>
        <s v="-1.858"/>
        <s v="-1.8988702728393294"/>
        <s v="-1.9079342545477127"/>
        <s v="-1.8718023097857008"/>
        <s v="-1.841"/>
        <s v="-1.9895387374565319"/>
        <s v="-1.9111609715950473"/>
        <s v="-2.012529837714802"/>
        <s v="-1.876"/>
        <s v="-1.8988795891265444"/>
        <s v="-2.3317641205645128"/>
        <s v="-2.2459771119232905"/>
        <s v="-2.1202553887634465"/>
        <s v="-2.0715853942808535"/>
        <s v="-2.1716729697461017"/>
        <s v="-2.3525418927535147"/>
        <s v="-2.388212645367012"/>
        <s v="-1.507"/>
        <s v="-1.465"/>
        <s v="-1.5219282513440955"/>
        <s v="-1.517"/>
        <s v="-1.5289024698084035"/>
        <s v="-1.542"/>
        <s v="-1.5674280709209893"/>
        <s v="-1.5664702305131002"/>
        <s v="-1.561"/>
        <s v="-1.501"/>
        <s v="-1.530"/>
        <s v="-1.479"/>
        <s v="-1.341"/>
        <s v="-1.1337999411094175"/>
        <s v="-1.364"/>
        <s v="-1.343"/>
        <s v="-0.913"/>
        <s v="-0.908"/>
        <s v="-0.911"/>
        <s v="-0.953"/>
        <s v="-0.927"/>
        <s v="-0.944"/>
        <s v="-0.912"/>
        <s v="-0.964"/>
        <s v="-0.861"/>
        <s v="-1.0730883753592557"/>
        <s v="-1.0797516563037615"/>
        <s v="-1.4214057817608796"/>
        <s v="-1.407"/>
        <s v="-1.376"/>
      </sharedItems>
    </cacheField>
    <cacheField name="KOORDINAT BUJUR" numFmtId="49">
      <sharedItems>
        <s v="118.35868228189355"/>
        <s v="118.31393952860488"/>
        <s v="118.43450953203936"/>
        <s v="118.43360512047137"/>
        <s v="118.47551684091498"/>
        <s v="118.48055756225688"/>
        <s v="118.31199995866533"/>
        <s v="117.91302325587445"/>
        <s v="118.05895755623887"/>
        <s v="118.055052"/>
        <s v="118.02909364298678"/>
        <s v="118.0118597"/>
        <s v="117.98620198580738"/>
        <s v="117.98254060131111"/>
        <s v="117.9270624998015"/>
        <s v="118.62564678631931"/>
        <s v="118.65429730385846"/>
        <s v="118.62600528299706"/>
        <s v="118.82834512867876"/>
        <s v="118.76764368946284"/>
        <s v="118.7571945097419"/>
        <s v="117.4165095990138"/>
        <s v="117.468896"/>
        <s v="117.51845002865578"/>
        <s v="117.54850596824551"/>
        <s v="117.59864440813938"/>
        <s v="117.66521933715202"/>
        <s v="117.67821572730058"/>
        <s v="117.66001871418263"/>
        <s v="117.67866987853196"/>
        <s v="117.726881"/>
        <s v="117.27349770574065"/>
        <s v="117.30576330763839"/>
        <s v="117.12644980952493"/>
        <s v="117.172200"/>
        <s v="117.2386936813596"/>
        <s v="117.1493566892495"/>
        <s v="117.061552"/>
        <s v="116.9542680208929"/>
        <s v="116.57737965429632"/>
        <s v="116.86963311457009"/>
        <s v="116.696689"/>
        <s v="117.33778683724711"/>
        <s v="116.53299217088261"/>
        <s v="117.07768268089117"/>
        <s v="118.629255"/>
        <s v="118.5974885708768"/>
        <s v="118.60609019928911"/>
        <s v="118.56399702121716"/>
        <s v="117.81717140217421"/>
        <s v="117.95524405907229"/>
        <s v="118.08743388814307"/>
        <s v="118.24162940941439"/>
        <s v="117.91785116734594"/>
        <s v="117.33777180141443"/>
        <s v="117.322373"/>
        <s v="117.41921549859174"/>
        <s v="117.46738450711992"/>
        <s v="117.45075007086871"/>
        <s v="117.6398920161547"/>
        <s v="117.753414"/>
        <s v="117.67712714168361"/>
        <s v="117.57026003194227"/>
        <s v="117.60141022343434"/>
        <s v="117.65689018989184"/>
        <s v="117.611750"/>
        <s v="117.39633430856777"/>
        <s v="116.74914293126034"/>
        <s v="116.65596483779778"/>
        <s v="116.840627"/>
        <s v="116.95454534891914"/>
        <s v="117.03110451346126"/>
        <s v="116.58781035240611"/>
        <s v="117.11320951660349"/>
        <s v="117.234147339748"/>
        <s v="117.19828377380585"/>
        <s v="117.11288820154698"/>
        <s v="117.1011026776948"/>
        <s v="117.08464388764158"/>
        <s v="117.17629643022153"/>
        <s v="117.97345249976799"/>
        <s v="117.5045858142565"/>
        <s v="117.85411391274891"/>
        <s v="117.82397594022412"/>
        <s v="117.77251957837314"/>
        <s v="117.96059472866186"/>
        <s v="118.20004078682504"/>
        <s v="118.17352026957002"/>
        <s v="118.15905613103631"/>
        <s v="118.24096079019951"/>
        <s v="118.17032245492811"/>
        <s v="118.09134669206769"/>
        <s v="118.16108497319644"/>
        <s v="118.13954425753559"/>
        <s v="118.10209687087696"/>
        <s v="118.239795"/>
        <s v="117.33547037108995"/>
        <s v="117.30302651568128"/>
        <s v="117.30369450682096"/>
        <s v="117.27343517922085"/>
        <s v="115.6717725280097"/>
        <s v="115.64765401386627"/>
        <s v="115.60985498706191"/>
        <s v="115.60821740305036"/>
        <s v="115.67127516143881"/>
        <s v="115.68779596327703"/>
        <s v="115.71415613407514"/>
        <s v="115.69567156313413"/>
        <s v="115.67922205757701"/>
        <s v="115.71663257092645"/>
        <s v="115.7277197286916"/>
        <s v="115.77478736076023"/>
        <s v="115.74867481430151"/>
        <s v="115.74240559667388"/>
        <s v="115.67661951113836"/>
        <s v="115.71903218811187"/>
        <s v="115.781577"/>
        <s v="115.64039769220865"/>
        <s v="115.74720937264836"/>
        <s v="115.75151086867604"/>
        <s v="115.73646642873628"/>
        <s v="115.78149414540037"/>
        <s v="115.74315145221495"/>
        <s v="115.6862917939674"/>
        <s v="115.7456375291888"/>
        <s v="115.76754982870969"/>
        <s v="115.72201479986926"/>
        <s v="115.76679645736847"/>
        <s v="116.10534835358968"/>
        <s v="116.25914389453153"/>
        <s v="116.14852985986349"/>
        <s v="116.15469374481748"/>
        <s v="116.1608955367482"/>
        <s v="116.17935450017545"/>
        <s v="116.17910510223835"/>
        <s v="116.3082341603849"/>
        <s v="116.315001168786"/>
        <s v="116.2357720287439"/>
        <s v="116.2982305844134"/>
        <s v="116.26907182875816"/>
        <s v="116.22185826490798"/>
        <s v="116.20777934213777"/>
        <s v="116.24509843726754"/>
        <s v="116.24377896046042"/>
        <s v="115.55952441057008"/>
        <s v="115.56560990621567"/>
        <s v="115.41988047565825"/>
        <s v="115.60466894947547"/>
        <s v="115.67932585231426"/>
        <s v="115.69434709227086"/>
        <s v="115.71461969165752"/>
        <s v="115.70109057786327"/>
        <s v="115.63824379769461"/>
        <s v="115.63306416613305"/>
        <s v="115.70656604211338"/>
        <s v="115.704118028698"/>
        <s v="115.68279217161934"/>
        <s v="115.66270532496432"/>
        <s v="115.61217954922085"/>
        <s v="115.69330922919225"/>
        <s v="115.59230427491029"/>
        <s v="116.09122349981216"/>
        <s v="116.08292327101539"/>
        <s v="116.08777937099507"/>
        <s v="116.08002688648288"/>
        <s v="116.06263202869552"/>
        <s v="116.11084088446462"/>
        <s v="116.14678123907382"/>
        <s v="116.13897618945853"/>
        <s v="116.1677406510386"/>
        <s v="116.18454089868337"/>
        <s v="116.01291400502159"/>
        <s v="116.12618728068873"/>
        <s v="115.56618537099042"/>
        <s v="115.5661103"/>
        <s v="115.4552373114897"/>
        <s v="115.5873729368373"/>
        <s v="115.62155321537713"/>
        <s v="115.6229566950905"/>
        <s v="115.65352480305597"/>
        <s v="115.642642737589"/>
        <s v="115.60856979330372"/>
        <s v="115.65419209609944"/>
        <s v="115.64146393007199"/>
        <s v="115.58580302766681"/>
        <s v="115.61410129478227"/>
        <s v="115.61633827379782"/>
        <s v="115.60471765382022"/>
        <s v="115.6127505819265"/>
        <s v="115.62432677589499"/>
        <s v="115.60952735545595"/>
        <s v="115.60977467632213"/>
        <s v="115.55137665595919"/>
        <s v="115.52981720139931"/>
        <s v="115.6447615669779"/>
        <s v="115.77311443441594"/>
        <s v="115.85707213404496"/>
        <s v="115.85210232993627"/>
        <s v="115.7657258953076"/>
        <s v="115.89587269980473"/>
        <s v="115.88328819979738"/>
        <s v="115.87396748646397"/>
        <s v="115.75003978519115"/>
        <s v="115.8160478903606"/>
        <s v="115.773775213154"/>
        <s v="115.81987607092617"/>
        <s v="115.90284173841835"/>
        <s v="116.32871351481086"/>
        <s v="115.9408367682142"/>
        <s v="116.01032000886134"/>
        <s v="115.92187008995018"/>
        <s v="115.88790839494463"/>
        <s v="115.70727414179862"/>
        <s v="115.77321482065024"/>
        <s v="115.93366708899252"/>
        <s v="115.71010773336087"/>
        <s v="115.75938212871448"/>
        <s v="115.75652311698357"/>
        <s v="115.79760301834777"/>
        <s v="115.76034557505287"/>
        <s v="115.75940351841768"/>
        <s v="115.742364061595"/>
        <s v="115.7534360654109"/>
        <s v="115.85222809882785"/>
        <s v="115.87071487929751"/>
        <s v="115.8741187250241"/>
        <s v="115.90498342980663"/>
        <s v="116.08675565698219"/>
        <s v="116.06820371475754"/>
        <s v="116.06779114355413"/>
        <s v="116.06340057194899"/>
        <s v="116.05529927745273"/>
        <s v="115.98368555051157"/>
        <s v="115.96978067093954"/>
        <s v="115.93439465059578"/>
        <s v="115.51092295128537"/>
        <s v="115.52630751366925"/>
        <s v="115.49461616912319"/>
        <s v="115.48618761316402"/>
        <s v="115.34594709982203"/>
        <s v="115.58823277092678"/>
        <s v="115.60360004031091"/>
        <s v="115.41265567092712"/>
        <s v="115.53666234386264"/>
        <s v="115.58590757708852"/>
        <s v="116.29152665051967"/>
        <s v="116.26079629980102"/>
        <s v="116.22233315027437"/>
        <s v="116.22397616483573"/>
        <s v="116.22152399970584"/>
        <s v="116.280454644264"/>
        <s v="115.73020402870684"/>
        <s v="115.77578756831792"/>
        <s v="115.76894534426303"/>
        <s v="115.75823086481047"/>
        <s v="115.72141117091593"/>
        <s v="115.76753960191469"/>
        <s v="115.74888952870394"/>
        <s v="115.80395888330176"/>
        <s v="115.947385478815"/>
        <s v="115.92618028783285"/>
        <s v="115.95270134204554"/>
        <s v="115.91245583077236"/>
        <s v="115.91261479982205"/>
        <s v="115.89557172925909"/>
        <s v="115.88155583398233"/>
        <s v="115.86239541315328"/>
        <s v="115.87923066944842"/>
        <s v="115.87545906398536"/>
        <s v="115.90406343153721"/>
        <s v="115.86516747097099"/>
        <s v="115.93669296771861"/>
        <s v="115.94640074178072"/>
        <s v="115.95811332385352"/>
        <s v="115.97054768762739"/>
        <s v="115.65549008421988"/>
        <s v="115.64172847516913"/>
        <s v="115.64426192899026"/>
        <s v="115.68710109685509"/>
        <s v="115.61225438755717"/>
        <s v="115.64115242762588"/>
        <s v="115.66747946545938"/>
        <s v="115.52933714212487"/>
        <s v="115.55623494107002"/>
        <s v="115.70768760005771"/>
        <s v="115.71936322540242"/>
        <s v="115.73969411228815"/>
        <s v="115.71458084211838"/>
        <s v="115.65240024212277"/>
        <s v="115.6416553228439"/>
        <s v="117.5924714464882"/>
        <s v="117.56752319448114"/>
        <s v="117.57284507472056"/>
        <s v="117.318"/>
        <s v="117.287"/>
        <s v="117.265"/>
        <s v="117.277"/>
        <s v="117.38590265988722"/>
        <s v="116.4337786742066"/>
        <s v="116.40837553641292"/>
        <s v="116.3982935969688"/>
        <s v="116.37015425681525"/>
        <s v="116.30908234309629"/>
        <s v="116.18688591333765"/>
        <s v="116.1394635285051"/>
        <s v="116.16006289423218"/>
        <s v="116.1937070658113"/>
        <s v="116.21549573507671"/>
        <s v="116.24317222596837"/>
        <s v="116.2331601974802"/>
        <s v="116.26145199645713"/>
        <s v="116.3727520355876"/>
        <s v="116.36664398959161"/>
        <s v="116.43162424309799"/>
        <s v="116.50963187619887"/>
        <s v="116.453097559373"/>
        <s v="116.42899399830556"/>
        <s v="116.36825863661072"/>
        <s v="116.66021696679034"/>
        <s v="116.596"/>
        <s v="116.578"/>
        <s v="116.5856449011345"/>
        <s v="116.54980966730162"/>
        <s v="116.54807158955234"/>
        <s v="116.59541965195672"/>
        <s v="116.59091609662559"/>
        <s v="116.570"/>
        <s v="116.50642621601659"/>
        <s v="116.55769035093343"/>
        <s v="116.63971259316271"/>
        <s v="116.62670666136891"/>
        <s v="116.70014889760117"/>
        <s v="116.59100573047249"/>
        <s v="116.55445564343019"/>
        <s v="116.567"/>
        <s v="116.74920216891331"/>
        <s v="116.72957143045235"/>
        <s v="116.68943074713239"/>
        <s v="116.64548111959118"/>
        <s v="117.04485926730453"/>
        <s v="117.06158509108974"/>
        <s v="117.08624493022013"/>
        <s v="117.087"/>
        <s v="117.123"/>
        <s v="117.091"/>
        <s v="117.06987891787082"/>
        <s v="117.126"/>
        <s v="116.76268544505427"/>
        <s v="116.8844104373294"/>
        <s v="117.020"/>
        <s v="117.024"/>
        <s v="117.022"/>
        <s v="117.01273320643378"/>
        <s v="116.846"/>
        <s v="116.840"/>
        <s v="116.88976746581798"/>
        <s v="116.98412902714188"/>
        <s v="116.94909928264948"/>
        <s v="117.021111014874"/>
        <s v="116.993"/>
        <s v="117.021"/>
        <s v="117.43471305083428"/>
        <s v="117.36201545507136"/>
        <s v="117.46696698390733"/>
        <s v="117.48626019925076"/>
        <s v="117.48921461194092"/>
        <s v="117.40954996856374"/>
        <s v="117.33836444343011"/>
        <s v="117.33231499301168"/>
        <s v="117.31312917224803"/>
        <s v="117.45594882253334"/>
        <s v="117.38093340718999"/>
        <s v="117.422"/>
        <s v="117.4318818118037"/>
        <s v="117.436"/>
        <s v="117.437"/>
        <s v="117.442"/>
        <s v="117.28366706019818"/>
        <s v="117.42089050540963"/>
        <s v="117.2621515386888"/>
        <s v="117.264986551445"/>
        <s v="117.4351351908887"/>
        <s v="117.371"/>
        <s v="117.34776853609972"/>
        <s v="117.24810245874181"/>
        <s v="116.72513965886151"/>
        <s v="116.78594417347081"/>
        <s v="116.83654155175822"/>
        <s v="116.8401891698855"/>
        <s v="116.73253810540882"/>
        <s v="116.7797440099424"/>
        <s v="116.64237663661086"/>
        <s v="116.76437085277156"/>
        <s v="116.81512972228872"/>
        <s v="116.92061272515853"/>
        <s v="116.96352806970069"/>
        <s v="116.9228582671105"/>
        <s v="116.90806160003828"/>
        <s v="116.88288435144479"/>
        <s v="116.86650366288657"/>
        <s v="116.75011662444737"/>
        <s v="116.6655361222889"/>
        <s v="116.76149398213502"/>
        <s v="116.90450595195604"/>
        <s v="116.92782640950134"/>
        <s v="116.41870795669251"/>
        <s v="116.42915676812657"/>
        <s v="116.34090137297355"/>
        <s v="116.29032028247123"/>
        <s v="116.32893111538442"/>
        <s v="116.38351732438447"/>
        <s v="116.39024322710372"/>
        <s v="116.39642303682186"/>
        <s v="116.40178790003922"/>
        <s v="116.28062136892292"/>
        <s v="116.32289382228961"/>
        <s v="116.38498693137723"/>
        <s v="116.27911933183867"/>
        <s v="116.528"/>
        <s v="116.45980698931224"/>
        <s v="116.40782853777065"/>
        <s v="116.08653323499841"/>
        <s v="116.50444183787685"/>
        <s v="116.52999029369758"/>
        <s v="116.33100087781915"/>
        <s v="117.0548760402634"/>
        <s v="117.0557158174407"/>
        <s v="117.07457519184688"/>
        <s v="116.95507598317586"/>
        <s v="116.81096749645809"/>
        <s v="116.87034123610015"/>
        <s v="116.92643618162437"/>
        <s v="116.99023538165568"/>
        <s v="117.02112358341377"/>
        <s v="116.9818109603962"/>
        <s v="116.95540690386818"/>
        <s v="117.05980608295418"/>
        <s v="116.83552748481449"/>
        <s v="116.984"/>
        <s v="116.85037938955284"/>
        <s v="116.82323232766008"/>
        <s v="116.98069154402778"/>
        <s v="116.13164515620933"/>
        <s v="116.16780374761754"/>
        <s v="116.05186598371063"/>
        <s v="116.06068314796482"/>
        <s v="116.03522070110196"/>
        <s v="115.9671015158863"/>
        <s v="116.01066965083464"/>
        <s v="116.0275155741172"/>
        <s v="116.03127132036185"/>
        <s v="116.01944282623566"/>
        <s v="116.00948430759813"/>
        <s v="116.02666727853531"/>
        <s v="115.9805648262356"/>
        <s v="115.63803329591457"/>
        <s v="115.59230678020565"/>
        <s v="115.94742196856457"/>
        <s v="115.97630329316378"/>
        <s v="116.05443858020529"/>
        <s v="116.05963797585214"/>
        <s v="116.952"/>
        <s v="116.926"/>
        <s v="117.11211711089206"/>
        <s v="117.06860766719366"/>
        <s v="117.08467270295287"/>
        <s v="117.11026928174144"/>
        <s v="117.10557560279412"/>
        <s v="117.05864943235343"/>
        <s v="117.12102279925075"/>
        <s v="117.13029454122139"/>
        <s v="117.14247912809928"/>
        <s v="117.011"/>
        <s v="116.99652508205625"/>
        <s v="117.001"/>
        <s v="117.010"/>
        <s v="117.02026317872068"/>
        <s v="117.0791019590544"/>
        <s v="117.09870951317284"/>
        <s v="117.05775770295307"/>
        <s v="116.82894042479859"/>
        <s v="116.89559"/>
        <s v="116.9451714526383"/>
        <s v="116.8647128265896"/>
        <s v="117.01510482339054"/>
        <s v="116.829928"/>
        <s v="116.82867"/>
        <s v="117.5836111"/>
        <s v="117.769682"/>
        <s v="117.56609"/>
        <s v="117.45033"/>
        <s v="117.4828567722489"/>
        <s v="117.59598"/>
        <s v="117.58166"/>
        <s v="117.70147"/>
        <s v="117.28928"/>
        <s v="117.30697"/>
        <s v="117.55654"/>
        <s v="116.62992"/>
        <s v="116.564429"/>
        <s v="116.56127"/>
        <s v="116.39433"/>
        <s v="116.37250"/>
        <s v="116.55347"/>
        <s v="117.882848"/>
        <s v="117.83470090141294"/>
        <s v="117.84234"/>
        <s v="117.83878"/>
        <s v="117.86630"/>
        <s v="117.90481"/>
        <s v="117.85360"/>
        <s v="117.65724"/>
        <s v="117.707667"/>
        <s v="117.75459533172634"/>
        <s v="117.50635"/>
        <s v="117.44599"/>
        <s v="117.3942"/>
        <s v="117.65905"/>
        <s v="117.857100"/>
        <s v="117.85916"/>
        <s v="117.84694210576043"/>
        <s v="117.88290"/>
        <s v="117.833756"/>
        <s v="117.81307696274538"/>
        <s v="117.792550"/>
        <s v="117.762610"/>
        <s v="116.93355"/>
        <s v="116.921"/>
        <s v="116.961"/>
        <s v="116.85568579326508"/>
        <s v="116.96560"/>
        <s v="116.99701"/>
        <s v="116.9433333"/>
        <s v="116.69685"/>
        <s v="116.69302"/>
        <s v="116.70649"/>
        <s v="116.715312"/>
        <s v="116.64420"/>
        <s v="116.73239"/>
        <s v="116.754309"/>
        <s v="116.6230567860258"/>
        <s v="116.68004"/>
        <s v="116.675001"/>
        <s v="116.656217"/>
        <s v="116.37417"/>
        <s v="116.639152"/>
        <s v="116.75213"/>
        <s v="116.648574"/>
        <s v="116.66485"/>
        <s v="116.76934"/>
        <s v="116.70731"/>
        <s v="116.71380182958032"/>
        <s v="116.71687"/>
        <s v="117.978271"/>
        <s v="116.783180"/>
        <s v="116.78738"/>
        <s v="116.86643713538332"/>
        <s v="116.861"/>
        <s v="116.834049"/>
        <s v="116.814"/>
        <s v="116.78977"/>
        <s v="116.76584"/>
        <s v="116.899"/>
        <s v="116.85572"/>
        <s v="116.91267800980528"/>
        <s v="116.853860"/>
        <s v="117.30187"/>
        <s v="117.29872503378337"/>
        <s v="117.303933"/>
        <s v="117.28246"/>
        <s v="117.26290353857888"/>
        <s v="117.23314"/>
        <s v="117.27988"/>
        <s v="117.26051"/>
        <s v="117.299726"/>
        <s v="118.86650095320019"/>
        <s v="118.50123"/>
        <s v="118.54760"/>
        <s v="118.3429614056988"/>
        <s v="118.199109"/>
        <s v="118.215995"/>
        <s v="118.57598"/>
        <s v="118.46210"/>
        <s v="118.20514"/>
        <s v="117.52927659255394"/>
        <s v="117.51393579901801"/>
        <s v="117.48252526392002"/>
        <s v="117.53085185770624"/>
        <s v="117.53167"/>
        <s v="117.48705660102955"/>
        <s v="118.02350"/>
        <s v="118.06938"/>
        <s v="118.005121"/>
        <s v="117.99941"/>
        <s v="118.0016546"/>
        <s v="117.98496"/>
        <s v="117.85389"/>
        <s v="117.88057"/>
        <s v="117.908159"/>
        <s v="117.98341"/>
        <s v="117.97783"/>
        <s v="117.92429"/>
        <s v="118.01397"/>
        <s v="118.11824"/>
        <s v="117.96305"/>
        <s v="116.80987"/>
        <s v="116.80545"/>
        <s v="116.86563"/>
        <s v="116.82186"/>
        <s v="116.47984"/>
        <s v="116.86994"/>
        <s v="116.855420"/>
        <s v="116.82386"/>
        <s v="117.49380"/>
        <s v="117.42982"/>
        <s v="117.11014"/>
        <s v="117.47342"/>
        <s v="117.36176527944382"/>
        <s v="117.44642417083205"/>
        <s v="115.48520118566036"/>
        <s v="115.29390628777142"/>
        <s v="115.39808728147491"/>
        <s v="115.21259913792044"/>
        <s v="115.04659909986971"/>
        <s v="114.29910406119268"/>
        <s v="114.42920407100142"/>
        <s v="114.28079747249842"/>
        <s v="114.34435552331485"/>
        <s v="114.25093367850442"/>
        <s v="114.30737471052613"/>
        <s v="114.36981489780264"/>
        <s v="114.06094589733875"/>
        <s v="114.13714197192351"/>
        <s v="114.08155933257783"/>
        <s v="115.43506189496817"/>
        <s v="115.28086729210017"/>
        <s v="115.40271209070164"/>
        <s v="115.40176023821178"/>
        <s v="115.21755706418571"/>
        <s v="115.2441"/>
        <s v="115.209641"/>
        <s v="115.206855"/>
        <s v="115.01490316985993"/>
        <s v="115.42111126038623"/>
        <s v="115.41533984426916"/>
        <s v="115.43114887093327"/>
        <s v="115.51768579384424"/>
        <s v="115.4984592450898"/>
        <s v="115.52329286923936"/>
        <s v="115.46085754248939"/>
        <s v="115.44877641463277"/>
        <s v="115.5786380409977"/>
        <s v="115.53071688347497"/>
        <s v="115.45264033071477"/>
        <s v="115.51133080772105"/>
        <s v="115.43596111050879"/>
        <s v="114.45409645543803"/>
        <s v="114.45525524525794"/>
        <s v="114.53097710280761"/>
        <s v="114.62002152955957"/>
        <s v="114.66120476143294"/>
        <s v="114.63998843775585"/>
        <s v="114.55063668105352"/>
        <s v="114.70238845098675"/>
        <s v="114.74010011236446"/>
        <s v="114.69123447958803"/>
        <s v="114.76582679679457"/>
        <s v="114.41333567493646"/>
        <s v="114.50383820505864"/>
        <s v="116.076"/>
        <s v="116.26822584271758"/>
        <s v="116.38232599167306"/>
        <s v="116.163"/>
        <s v="116.30060868542598"/>
        <s v="116.2190996820978"/>
        <s v="116.107"/>
        <s v="116.128"/>
        <s v="116.04458404648751"/>
        <s v="116.12064386845046"/>
        <s v="116.2349073239969"/>
        <s v="116.3282576385538"/>
        <s v="116.108"/>
        <s v="115.93400801953022"/>
        <s v="115.831"/>
        <s v="115.92001649877500"/>
        <s v="115.933"/>
        <s v="115.948"/>
        <s v="115.9175425402551"/>
        <s v="115.9617832473535"/>
        <s v="116.00060052564983"/>
        <s v="115.884"/>
        <s v="116.08415294203698"/>
        <s v="116.143"/>
        <s v="116.41822688368462"/>
        <s v="116.09888801294683"/>
        <s v="116.132"/>
        <s v="116.218"/>
        <s v="116.075"/>
        <s v="116.2385207365896"/>
        <s v="116.05789232105396"/>
        <s v="116.100"/>
        <s v="116.095"/>
        <s v="116.1260405989016"/>
        <s v="116.31009043389574"/>
        <s v="116.29561338262076"/>
        <s v="116.200"/>
        <s v="116.154"/>
        <s v="116.15853070646948"/>
        <s v="116.167"/>
        <s v="116.198"/>
        <s v="116.21660748777335"/>
        <s v="116.2586440203081"/>
        <s v="116.142187748303"/>
        <s v="116.17023687440356"/>
        <s v="116.146"/>
        <s v="116.2590088101344"/>
        <s v="116.262"/>
        <s v="116.263"/>
        <s v="116.23971890807695"/>
        <s v="116.19353802398331"/>
        <s v="116.207"/>
        <s v="116.157"/>
        <s v="116.140"/>
        <s v="116.16092527230121"/>
        <s v="116.33232720325648"/>
        <s v="116.246"/>
        <s v="116.1219182838604"/>
        <s v="116.190"/>
        <s v="116.51161637653172"/>
        <s v="116.33868483094787"/>
        <s v="116.33299255659576"/>
        <s v="116.31655047447941"/>
        <s v="116.26745335912892"/>
        <s v="116.26914368950933"/>
        <s v="116.27572389312449"/>
        <s v="116.15415885150873"/>
        <s v="116.14818356008242"/>
        <s v="116.11773044246445"/>
        <s v="115.9572"/>
        <s v="116.26995935217819"/>
        <s v="116.26473886097946"/>
        <s v="116.24406566573357"/>
        <s v="116.42756444115314"/>
        <s v="116.50083032754519"/>
        <s v="116.3853984515906"/>
        <s v="116.45917438104699"/>
        <s v="116.36843267949426"/>
        <s v="116.26995792278304"/>
        <s v="116.37426681718442"/>
        <s v="116.287"/>
        <s v="115.820"/>
        <s v="115.82198427433167"/>
        <s v="115.7549273526978"/>
        <s v="115.75877244246769"/>
        <s v="115.80506662940455"/>
        <s v="115.83280279922981"/>
        <s v="115.86554491030961"/>
        <s v="115.83310834021425"/>
        <s v="115.74459037118982"/>
        <s v="115.87651158208072"/>
        <s v="115.70934203586711"/>
        <s v="115.78452079820735"/>
        <s v="115.92350481871226"/>
        <s v="115.91843213323102"/>
        <s v="115.92559576187203"/>
        <s v="115.99717010835151"/>
        <s v="115.95778184722843"/>
        <s v="115.93485587170215"/>
        <s v="115.93103140589774"/>
        <s v="115.93419740401374"/>
        <s v="115.90301756256548"/>
        <s v="116.06387258426147"/>
        <s v="116.101"/>
        <s v="116.165"/>
        <s v="116.24342666854639"/>
        <s v="116.209"/>
        <s v="116.178"/>
        <s v="116.338"/>
        <s v="116.255"/>
        <s v="116.187"/>
        <s v="116.30899843258884"/>
        <s v="116.224"/>
        <s v="116.43442341528404"/>
        <s v="116.125"/>
        <s v="116.19380753057833"/>
        <s v="116.14975303738923"/>
        <s v="116.177"/>
        <s v="116.203"/>
        <s v="116.23184131070094"/>
        <s v="116.205"/>
        <s v="116.153"/>
        <s v="116.20966701440553"/>
        <s v="116.25287388141214"/>
        <s v="116.3939181424543"/>
        <s v="116.234"/>
        <s v="116.44596327271961"/>
        <s v="116.26639760299807"/>
        <s v="116.43795426190859"/>
        <s v="116.195"/>
        <s v="116.20965681601184"/>
        <s v="116.44767700068918"/>
        <s v="116.52549641400073"/>
        <s v="116.49330012341893"/>
        <s v="116.38397168897147"/>
        <s v="116.44876387873396"/>
        <s v="116.51834595293889"/>
        <s v="116.55065679782771"/>
        <s v="116.448"/>
        <s v="116.503"/>
        <s v="116.5148442961303"/>
        <s v="116.415"/>
        <s v="116.39379261968433"/>
        <s v="116.461"/>
        <s v="116.47618636943854"/>
        <s v="116.45562609737834"/>
        <s v="116.428"/>
        <s v="116.390"/>
        <s v="116.411"/>
        <s v="116.495"/>
        <s v="116.684"/>
        <s v="116.54956054894534"/>
        <s v="116.662"/>
        <s v="116.817"/>
        <s v="116.763"/>
        <s v="116.788"/>
        <s v="116.739"/>
        <s v="116.851"/>
        <s v="116.880"/>
        <s v="116.884"/>
        <s v="116.818"/>
        <s v="116.794"/>
        <s v="116.66285640942908"/>
        <s v="116.68986095610101"/>
        <s v="116.56012800255627"/>
        <s v="116.599"/>
        <s v="116.610"/>
      </sharedItems>
    </cacheField>
    <cacheField name="ISP" numFmtId="0">
      <sharedItems containsBlank="1">
        <s v="TELKOM"/>
        <s v="TELKOMSEL"/>
        <s v="TELKOMSAT"/>
        <s v="COMTELINDO"/>
        <s v="BESTCAMP"/>
        <m/>
        <s v="PSN"/>
        <s v="ICON+"/>
      </sharedItems>
    </cacheField>
    <cacheField name="PRODUK" numFmtId="0">
      <sharedItems containsBlank="1">
        <s v="WMS"/>
        <s v="ORBIT"/>
        <s v="STARLINK"/>
        <m/>
        <s v="VSAT"/>
        <s v="INDIHOME"/>
        <s v="Broadband + I-WIN"/>
      </sharedItems>
    </cacheField>
    <cacheField name="Bandwitdh / Kuota" numFmtId="0">
      <sharedItems containsBlank="1">
        <s v="Bandwidth 50Mbps"/>
        <s v="Kuota 400Gb"/>
        <s v="Kuota FUP 2000GB"/>
        <s v="Bandwidth 30Mbps"/>
        <s v="Kuota FUP 100GB"/>
        <m/>
        <s v="Kuota FUP 200GB"/>
        <s v="Bandwidth 200Mbps"/>
      </sharedItems>
    </cacheField>
    <cacheField name="STATUS" numFmtId="0">
      <sharedItems containsBlank="1">
        <s v="TERPASANG"/>
        <m/>
      </sharedItems>
    </cacheField>
    <cacheField name="JANUARI" numFmtId="0">
      <sharedItems containsBlank="1">
        <m/>
        <s v="&gt;1000GB"/>
        <s v="BELUM TERPASANG"/>
        <s v="&lt;= 500GB"/>
        <s v="TIDAK TERDETEKSI"/>
        <s v="&lt;=1000GB"/>
        <s v="&lt;= 100GB"/>
        <s v="&lt;= 50GB"/>
        <s v="&lt;= 200GB"/>
        <s v="&lt;= 150GB"/>
        <s v="&lt;= 1GB"/>
        <s v="&lt;= 10GB"/>
        <s v="0GB"/>
      </sharedItems>
    </cacheField>
    <cacheField name="FEBRUARI" numFmtId="0">
      <sharedItems containsBlank="1">
        <m/>
        <s v="&gt;1000GB"/>
        <s v="BELUM TERPASANG"/>
        <s v="&lt;= 500GB"/>
        <s v="&lt;=1000GB"/>
        <s v="&lt;= 100GB"/>
        <s v="TIDAK TERDETEKSI"/>
        <s v="&lt;= 150GB"/>
        <s v="&lt;= 200GB"/>
        <s v="&lt;= 50GB"/>
        <s v="&lt;= 1GB"/>
        <s v="&lt;= 10GB"/>
        <s v="0GB"/>
      </sharedItems>
    </cacheField>
    <cacheField name="MARET" numFmtId="0">
      <sharedItems containsBlank="1">
        <m/>
        <s v="&lt;= 150GB"/>
        <s v="&lt;= 100GB"/>
        <s v="&gt;1000GB"/>
        <s v="0GB"/>
        <s v="BELUM TERPASANG"/>
        <s v="&lt;= 200GB"/>
        <s v="&lt;=1000GB"/>
        <s v="&lt;= 500GB"/>
        <s v="&lt;= 50GB"/>
        <s v="TIDAK TERDETEKSI"/>
        <s v="&lt;= 1GB"/>
        <s v="&lt;= 10GB"/>
      </sharedItems>
    </cacheField>
    <cacheField name="APRIL" numFmtId="0">
      <sharedItems containsBlank="1">
        <m/>
        <s v="&lt;= 150GB"/>
        <s v="&lt;= 100GB"/>
        <s v="&gt;1000GB"/>
        <s v="0GB"/>
        <s v="TIDAK TERDETEKSI"/>
        <s v="&lt;= 200GB"/>
        <s v="&lt;=1000GB"/>
        <s v="&lt;= 500GB"/>
        <s v="&lt;= 50GB"/>
        <s v="BELUM TERPASANG"/>
        <s v="&lt;= 10GB"/>
        <s v="&lt;= 1GB"/>
      </sharedItems>
    </cacheField>
    <cacheField name="MEI" numFmtId="0">
      <sharedItems containsBlank="1">
        <m/>
        <s v="&lt;= 150GB"/>
        <s v="&lt;= 100GB"/>
        <s v="&lt;= 200GB"/>
        <s v="0GB"/>
        <s v="&gt;1000GB"/>
        <s v="&lt;= 50GB"/>
        <s v="&lt;= 500GB"/>
        <s v="&lt;=1000GB"/>
        <s v="&lt;= 1GB"/>
        <s v="BELUM TERPASANG"/>
        <s v="&lt;= 10GB"/>
        <s v="TIDAK TERDETEKSI"/>
      </sharedItems>
    </cacheField>
    <cacheField name="JUNI" numFmtId="0">
      <sharedItems containsBlank="1">
        <m/>
        <s v="0GB"/>
        <s v="&lt;= 50GB"/>
        <s v="&lt;=1000GB"/>
        <s v="&gt;1000GB"/>
        <s v="&lt;= 150GB"/>
        <s v="&lt;= 200GB"/>
        <s v="&lt;= 500GB"/>
        <s v="&lt;= 1GB"/>
        <s v="&lt;= 100GB"/>
        <s v="&lt;= 10GB"/>
      </sharedItems>
    </cacheField>
    <cacheField name="JULI" numFmtId="0">
      <sharedItems containsBlank="1">
        <m/>
        <s v="0GB"/>
        <s v="&lt;= 100GB"/>
        <s v="&lt;=1000GB"/>
        <s v="&gt;1000GB"/>
        <s v="&lt;= 500GB"/>
        <s v="&lt;= 150GB"/>
        <s v="&lt;= 200GB"/>
        <s v="&lt;= 1GB"/>
        <s v="&lt;= 10GB"/>
        <s v="&lt;= 50GB"/>
      </sharedItems>
    </cacheField>
    <cacheField name="AGUSTUS" numFmtId="0">
      <sharedItems containsBlank="1">
        <m/>
        <s v="TIDAK TERDETEKSI"/>
      </sharedItems>
    </cacheField>
    <cacheField name="SEPTEMBER" numFmtId="0">
      <sharedItems containsString="0" containsBlank="1">
        <m/>
      </sharedItems>
    </cacheField>
    <cacheField name="HASIL EVALUASI" numFmtId="0">
      <sharedItems>
        <s v="TIDAK AKTIF"/>
        <s v="KURANG OPTIMAL"/>
        <s v="TIDAK OPTIMAL"/>
        <s v="SANGAT OPTIMAL"/>
        <s v="OPTIMAL"/>
        <s v="BELUM TERPASA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valuasi Kabupaten" cacheId="0" dataCaption="" compact="0" compactData="0">
  <location ref="B1:J9" firstHeaderRow="0" firstDataRow="1" firstDataCol="1"/>
  <pivotFields>
    <pivotField name="NAMA KABUPATEN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NAMA KECAM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NAMA D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t="default"/>
      </items>
    </pivotField>
    <pivotField name="TITIK PEMAS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KOORDINAT LINT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t="default"/>
      </items>
    </pivotField>
    <pivotField name="KOORDINAT BUJU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t="default"/>
      </items>
    </pivotField>
    <pivotField name="IS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andwitdh / Kuot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JANUA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BRUA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PR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U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GUSTUS" compact="0" outline="0" multipleItemSelectionAllowed="1" showAll="0">
      <items>
        <item x="0"/>
        <item x="1"/>
        <item t="default"/>
      </items>
    </pivotField>
    <pivotField name="SEPTEMBER" compact="0" outline="0" multipleItemSelectionAllowed="1" showAll="0">
      <items>
        <item x="0"/>
        <item t="default"/>
      </items>
    </pivotField>
    <pivotField name="HASIL EVALUASI" axis="axisRow" dataField="1" compact="0" outline="0" multipleItemSelectionAllowed="1" showAll="0" sortType="ascending">
      <items>
        <item x="5"/>
        <item x="1"/>
        <item x="4"/>
        <item x="3"/>
        <item x="0"/>
        <item x="2"/>
        <item t="default"/>
      </items>
    </pivotField>
  </pivotFields>
  <rowFields>
    <field x="19"/>
  </rowFields>
  <colFields>
    <field x="0"/>
  </colFields>
  <dataFields>
    <dataField name="COUNTA of HASIL EVALUASI" fld="19" subtotal="count" baseField="0"/>
  </dataFields>
</pivotTableDefinition>
</file>

<file path=xl/pivotTables/pivotTable2.xml><?xml version="1.0" encoding="utf-8"?>
<pivotTableDefinition xmlns="http://schemas.openxmlformats.org/spreadsheetml/2006/main" name="Evaluasi ISP" cacheId="0" dataCaption="" compact="0" compactData="0">
  <location ref="B1:M10" firstHeaderRow="0" firstDataRow="1" firstDataCol="2"/>
  <pivotFields>
    <pivotField name="NAMA KABUPAT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MA KECAM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NAMA D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t="default"/>
      </items>
    </pivotField>
    <pivotField name="TITIK PEMAS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KOORDINAT LINT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t="default"/>
      </items>
    </pivotField>
    <pivotField name="KOORDINAT BUJU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t="default"/>
      </items>
    </pivotField>
    <pivotField name="ISP" axis="axisCol" compact="0" outline="0" multipleItemSelectionAllowed="1" showAll="0" sortType="ascending" defaultSubtotal="0">
      <items>
        <item x="5"/>
        <item x="4"/>
        <item sd="0" x="3"/>
        <item x="7"/>
        <item x="6"/>
        <item x="0"/>
        <item x="2"/>
        <item x="1"/>
      </items>
    </pivotField>
    <pivotField name="PRODUK" axis="axisCol" compact="0" outline="0" multipleItemSelectionAllowed="1" showAll="0" sortType="ascending">
      <items>
        <item x="3"/>
        <item x="6"/>
        <item x="5"/>
        <item x="1"/>
        <item x="2"/>
        <item x="4"/>
        <item x="0"/>
        <item t="default"/>
      </items>
    </pivotField>
    <pivotField name="Bandwitdh / Kuot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JANUA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BRUA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PR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U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GUSTUS" compact="0" outline="0" multipleItemSelectionAllowed="1" showAll="0">
      <items>
        <item x="0"/>
        <item x="1"/>
        <item t="default"/>
      </items>
    </pivotField>
    <pivotField name="SEPTEMBER" compact="0" outline="0" multipleItemSelectionAllowed="1" showAll="0">
      <items>
        <item x="0"/>
        <item t="default"/>
      </items>
    </pivotField>
    <pivotField name="HASIL EVALUASI" axis="axisRow" dataField="1" compact="0" outline="0" multipleItemSelectionAllowed="1" showAll="0" sortType="ascending">
      <items>
        <item x="5"/>
        <item x="1"/>
        <item x="4"/>
        <item x="3"/>
        <item x="0"/>
        <item x="2"/>
        <item t="default"/>
      </items>
    </pivotField>
  </pivotFields>
  <rowFields>
    <field x="19"/>
  </rowFields>
  <colFields>
    <field x="6"/>
    <field x="7"/>
  </colFields>
  <dataFields>
    <dataField name="COUNTA of HASIL EVALUASI" fld="1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baan.id/" TargetMode="External"/><Relationship Id="rId190" Type="http://schemas.openxmlformats.org/officeDocument/2006/relationships/hyperlink" Target="https://longwehea-kutim.desa.id/" TargetMode="External"/><Relationship Id="rId42" Type="http://schemas.openxmlformats.org/officeDocument/2006/relationships/hyperlink" Target="https://www.dumaring.berdesa.id/" TargetMode="External"/><Relationship Id="rId41" Type="http://schemas.openxmlformats.org/officeDocument/2006/relationships/hyperlink" Target="https://tabalarulu.id/" TargetMode="External"/><Relationship Id="rId44" Type="http://schemas.openxmlformats.org/officeDocument/2006/relationships/hyperlink" Target="https://tumbitmelayu.id/" TargetMode="External"/><Relationship Id="rId194" Type="http://schemas.openxmlformats.org/officeDocument/2006/relationships/hyperlink" Target="https://sandaran.nusadesa.id/" TargetMode="External"/><Relationship Id="rId43" Type="http://schemas.openxmlformats.org/officeDocument/2006/relationships/hyperlink" Target="https://kec-talisayan.beraukab.go.id/" TargetMode="External"/><Relationship Id="rId193" Type="http://schemas.openxmlformats.org/officeDocument/2006/relationships/hyperlink" Target="https://masalapraya.nusadesa.id/" TargetMode="External"/><Relationship Id="rId46" Type="http://schemas.openxmlformats.org/officeDocument/2006/relationships/hyperlink" Target="https://labananmakmur.desa.id/" TargetMode="External"/><Relationship Id="rId192" Type="http://schemas.openxmlformats.org/officeDocument/2006/relationships/hyperlink" Target="https://margomulyo.nusadesa.id/" TargetMode="External"/><Relationship Id="rId45" Type="http://schemas.openxmlformats.org/officeDocument/2006/relationships/hyperlink" Target="https://labananjaya.id/" TargetMode="External"/><Relationship Id="rId191" Type="http://schemas.openxmlformats.org/officeDocument/2006/relationships/hyperlink" Target="https://www.muktijayarantaupulung.com/" TargetMode="External"/><Relationship Id="rId48" Type="http://schemas.openxmlformats.org/officeDocument/2006/relationships/hyperlink" Target="https://engkunipasek.wordpress.com/" TargetMode="External"/><Relationship Id="rId187" Type="http://schemas.openxmlformats.org/officeDocument/2006/relationships/hyperlink" Target="https://www.dabeq-kutim.desa.id/" TargetMode="External"/><Relationship Id="rId47" Type="http://schemas.openxmlformats.org/officeDocument/2006/relationships/hyperlink" Target="https://kampunglabananmakarti.id/" TargetMode="External"/><Relationship Id="rId186" Type="http://schemas.openxmlformats.org/officeDocument/2006/relationships/hyperlink" Target="https://muarawahau-kutim.desa.id/" TargetMode="External"/><Relationship Id="rId185" Type="http://schemas.openxmlformats.org/officeDocument/2006/relationships/hyperlink" Target="https://nehasliahbing-kutim.desa.id/" TargetMode="External"/><Relationship Id="rId49" Type="http://schemas.openxmlformats.org/officeDocument/2006/relationships/hyperlink" Target="https://asa.nusadesa.id/" TargetMode="External"/><Relationship Id="rId184" Type="http://schemas.openxmlformats.org/officeDocument/2006/relationships/hyperlink" Target="https://jakluay-kutim.desa.id/" TargetMode="External"/><Relationship Id="rId189" Type="http://schemas.openxmlformats.org/officeDocument/2006/relationships/hyperlink" Target="https://karyabhakti-kutim.desa.id/data-wilayah" TargetMode="External"/><Relationship Id="rId188" Type="http://schemas.openxmlformats.org/officeDocument/2006/relationships/hyperlink" Target="https://benhes-kutim.desa.id/" TargetMode="External"/><Relationship Id="rId31" Type="http://schemas.openxmlformats.org/officeDocument/2006/relationships/hyperlink" Target="https://inaran.id/" TargetMode="External"/><Relationship Id="rId30" Type="http://schemas.openxmlformats.org/officeDocument/2006/relationships/hyperlink" Target="https://kampungkasai.com/" TargetMode="External"/><Relationship Id="rId33" Type="http://schemas.openxmlformats.org/officeDocument/2006/relationships/hyperlink" Target="https://desarantaupanjang.id/" TargetMode="External"/><Relationship Id="rId183" Type="http://schemas.openxmlformats.org/officeDocument/2006/relationships/hyperlink" Target="https://melan.nusadesa.id/" TargetMode="External"/><Relationship Id="rId32" Type="http://schemas.openxmlformats.org/officeDocument/2006/relationships/hyperlink" Target="https://kampungpegatbukur.com/" TargetMode="External"/><Relationship Id="rId182" Type="http://schemas.openxmlformats.org/officeDocument/2006/relationships/hyperlink" Target="https://sika-makmur.geodesa.id/" TargetMode="External"/><Relationship Id="rId35" Type="http://schemas.openxmlformats.org/officeDocument/2006/relationships/hyperlink" Target="https://www.sukantengah.id/" TargetMode="External"/><Relationship Id="rId181" Type="http://schemas.openxmlformats.org/officeDocument/2006/relationships/hyperlink" Target="https://makmurjaya.digitaldesa.id/" TargetMode="External"/><Relationship Id="rId34" Type="http://schemas.openxmlformats.org/officeDocument/2006/relationships/hyperlink" Target="https://gurimbang.nusadesa.id/" TargetMode="External"/><Relationship Id="rId180" Type="http://schemas.openxmlformats.org/officeDocument/2006/relationships/hyperlink" Target="https://bumietam.sides.id/" TargetMode="External"/><Relationship Id="rId37" Type="http://schemas.openxmlformats.org/officeDocument/2006/relationships/hyperlink" Target="https://longayan.digitaldesa.id/" TargetMode="External"/><Relationship Id="rId176" Type="http://schemas.openxmlformats.org/officeDocument/2006/relationships/hyperlink" Target="https://bukitmakmur.co.id/" TargetMode="External"/><Relationship Id="rId297" Type="http://schemas.openxmlformats.org/officeDocument/2006/relationships/hyperlink" Target="https://olongpinang.desa.id/" TargetMode="External"/><Relationship Id="rId36" Type="http://schemas.openxmlformats.org/officeDocument/2006/relationships/hyperlink" Target="https://longayap.digitaldesa.id/" TargetMode="External"/><Relationship Id="rId175" Type="http://schemas.openxmlformats.org/officeDocument/2006/relationships/hyperlink" Target="https://mail.kaliorang.desa.id/" TargetMode="External"/><Relationship Id="rId296" Type="http://schemas.openxmlformats.org/officeDocument/2006/relationships/hyperlink" Target="https://laburanbaru.id/" TargetMode="External"/><Relationship Id="rId39" Type="http://schemas.openxmlformats.org/officeDocument/2006/relationships/hyperlink" Target="https://desa-pandansari.id/" TargetMode="External"/><Relationship Id="rId174" Type="http://schemas.openxmlformats.org/officeDocument/2006/relationships/hyperlink" Target="http://sepasobarat.kensmartdesa.id" TargetMode="External"/><Relationship Id="rId295" Type="http://schemas.openxmlformats.org/officeDocument/2006/relationships/hyperlink" Target="https://keresikbura.desa.id/" TargetMode="External"/><Relationship Id="rId38" Type="http://schemas.openxmlformats.org/officeDocument/2006/relationships/hyperlink" Target="https://gunungsari-segah.desa.id/" TargetMode="External"/><Relationship Id="rId173" Type="http://schemas.openxmlformats.org/officeDocument/2006/relationships/hyperlink" Target="https://tepianbaru.com/" TargetMode="External"/><Relationship Id="rId294" Type="http://schemas.openxmlformats.org/officeDocument/2006/relationships/hyperlink" Target="https://www.suliliranbaru.desa.id/" TargetMode="External"/><Relationship Id="rId179" Type="http://schemas.openxmlformats.org/officeDocument/2006/relationships/hyperlink" Target="https://karangandalam-kutim.desa.id/" TargetMode="External"/><Relationship Id="rId178" Type="http://schemas.openxmlformats.org/officeDocument/2006/relationships/hyperlink" Target="https://selangkau.digitaldesa.id/" TargetMode="External"/><Relationship Id="rId299" Type="http://schemas.openxmlformats.org/officeDocument/2006/relationships/hyperlink" Target="https://www.tepianbatang.desa.id/" TargetMode="External"/><Relationship Id="rId177" Type="http://schemas.openxmlformats.org/officeDocument/2006/relationships/hyperlink" Target="https://bangun-jaya.geodesa.id/" TargetMode="External"/><Relationship Id="rId298" Type="http://schemas.openxmlformats.org/officeDocument/2006/relationships/hyperlink" Target="https://janju.desa.id/" TargetMode="External"/><Relationship Id="rId20" Type="http://schemas.openxmlformats.org/officeDocument/2006/relationships/hyperlink" Target="https://longduhung-berau.desa.id/" TargetMode="External"/><Relationship Id="rId22" Type="http://schemas.openxmlformats.org/officeDocument/2006/relationships/hyperlink" Target="https://www.longkeluh-berau.desa.id/" TargetMode="External"/><Relationship Id="rId21" Type="http://schemas.openxmlformats.org/officeDocument/2006/relationships/hyperlink" Target="https://longlamcin-berau.desa.id/" TargetMode="External"/><Relationship Id="rId24" Type="http://schemas.openxmlformats.org/officeDocument/2006/relationships/hyperlink" Target="https://mapulu-berau.desa.id/" TargetMode="External"/><Relationship Id="rId23" Type="http://schemas.openxmlformats.org/officeDocument/2006/relationships/hyperlink" Target="https://www.longpelay-berau.desa.id/" TargetMode="External"/><Relationship Id="rId26" Type="http://schemas.openxmlformats.org/officeDocument/2006/relationships/hyperlink" Target="https://sidobangen-berau.desa.id/" TargetMode="External"/><Relationship Id="rId25" Type="http://schemas.openxmlformats.org/officeDocument/2006/relationships/hyperlink" Target="https://longsuluy-berau.desa.id/" TargetMode="External"/><Relationship Id="rId28" Type="http://schemas.openxmlformats.org/officeDocument/2006/relationships/hyperlink" Target="https://telukharapan.id/" TargetMode="External"/><Relationship Id="rId27" Type="http://schemas.openxmlformats.org/officeDocument/2006/relationships/hyperlink" Target="https://bohesilian.digitaldesa.id/" TargetMode="External"/><Relationship Id="rId29" Type="http://schemas.openxmlformats.org/officeDocument/2006/relationships/hyperlink" Target="https://kampungpulauderawan.id/" TargetMode="External"/><Relationship Id="rId11" Type="http://schemas.openxmlformats.org/officeDocument/2006/relationships/hyperlink" Target="https://majupantaiharapan.com/" TargetMode="External"/><Relationship Id="rId10" Type="http://schemas.openxmlformats.org/officeDocument/2006/relationships/hyperlink" Target="https://kampungbiduk.id/" TargetMode="External"/><Relationship Id="rId13" Type="http://schemas.openxmlformats.org/officeDocument/2006/relationships/hyperlink" Target="https://giring-giring.id/" TargetMode="External"/><Relationship Id="rId12" Type="http://schemas.openxmlformats.org/officeDocument/2006/relationships/hyperlink" Target="https://teluksumbang.digitaldesa.id/" TargetMode="External"/><Relationship Id="rId15" Type="http://schemas.openxmlformats.org/officeDocument/2006/relationships/hyperlink" Target="https://merapun-berau.desa.id/" TargetMode="External"/><Relationship Id="rId198" Type="http://schemas.openxmlformats.org/officeDocument/2006/relationships/hyperlink" Target="https://susuk-dalam.geodesa.id/index.html" TargetMode="External"/><Relationship Id="rId14" Type="http://schemas.openxmlformats.org/officeDocument/2006/relationships/hyperlink" Target="https://panaan-berau.desa.id/informasi_publik" TargetMode="External"/><Relationship Id="rId197" Type="http://schemas.openxmlformats.org/officeDocument/2006/relationships/hyperlink" Target="https://desasusuktengah.blogspot.com/2013/03/desa-susuk-tengah.html" TargetMode="External"/><Relationship Id="rId17" Type="http://schemas.openxmlformats.org/officeDocument/2006/relationships/hyperlink" Target="https://merasa-berau.desa.id/" TargetMode="External"/><Relationship Id="rId196" Type="http://schemas.openxmlformats.org/officeDocument/2006/relationships/hyperlink" Target="https://marukangan.nusadesa.id/" TargetMode="External"/><Relationship Id="rId16" Type="http://schemas.openxmlformats.org/officeDocument/2006/relationships/hyperlink" Target="https://www.muaralesan-berau.desa.id/" TargetMode="External"/><Relationship Id="rId195" Type="http://schemas.openxmlformats.org/officeDocument/2006/relationships/hyperlink" Target="https://manubar.nusadesa.id/" TargetMode="External"/><Relationship Id="rId19" Type="http://schemas.openxmlformats.org/officeDocument/2006/relationships/hyperlink" Target="https://www.longbeliu-berau.desa.id/" TargetMode="External"/><Relationship Id="rId18" Type="http://schemas.openxmlformats.org/officeDocument/2006/relationships/hyperlink" Target="https://lesandayak-berau.desa.id/" TargetMode="External"/><Relationship Id="rId199" Type="http://schemas.openxmlformats.org/officeDocument/2006/relationships/hyperlink" Target="https://www.tanjungmangkaliat.web.id/" TargetMode="External"/><Relationship Id="rId84" Type="http://schemas.openxmlformats.org/officeDocument/2006/relationships/hyperlink" Target="https://sekolaqdarat.kutaibaratkab.go.id/" TargetMode="External"/><Relationship Id="rId83" Type="http://schemas.openxmlformats.org/officeDocument/2006/relationships/hyperlink" Target="https://jontai.digitaldesa.id/" TargetMode="External"/><Relationship Id="rId86" Type="http://schemas.openxmlformats.org/officeDocument/2006/relationships/hyperlink" Target="https://linggang-purworejo.geodesa.id/index.html" TargetMode="External"/><Relationship Id="rId85" Type="http://schemas.openxmlformats.org/officeDocument/2006/relationships/hyperlink" Target="https://kampungtendiq-kutaibarat.web.id/" TargetMode="External"/><Relationship Id="rId88" Type="http://schemas.openxmlformats.org/officeDocument/2006/relationships/hyperlink" Target="https://kelian-dalam.geodesa.id/index.html" TargetMode="External"/><Relationship Id="rId150" Type="http://schemas.openxmlformats.org/officeDocument/2006/relationships/hyperlink" Target="https://www.desa-bukitraya.com/" TargetMode="External"/><Relationship Id="rId271" Type="http://schemas.openxmlformats.org/officeDocument/2006/relationships/hyperlink" Target="https://bentetualan.desa.id/" TargetMode="External"/><Relationship Id="rId87" Type="http://schemas.openxmlformats.org/officeDocument/2006/relationships/hyperlink" Target="https://linggang-jelemuq.geodesa.id/index.html" TargetMode="External"/><Relationship Id="rId270" Type="http://schemas.openxmlformats.org/officeDocument/2006/relationships/hyperlink" Target="https://sebakung.desa.id/" TargetMode="External"/><Relationship Id="rId89" Type="http://schemas.openxmlformats.org/officeDocument/2006/relationships/hyperlink" Target="https://linggang-muara-mujan.geodesa.id/index.html" TargetMode="External"/><Relationship Id="rId80" Type="http://schemas.openxmlformats.org/officeDocument/2006/relationships/hyperlink" Target="https://muaralawa.digitaldesa.id/" TargetMode="External"/><Relationship Id="rId82" Type="http://schemas.openxmlformats.org/officeDocument/2006/relationships/hyperlink" Target="https://dempar.digitaldesa.id/" TargetMode="External"/><Relationship Id="rId81" Type="http://schemas.openxmlformats.org/officeDocument/2006/relationships/hyperlink" Target="https://lambing.digitaldesa.id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tembudan.digitaldesa.id/" TargetMode="External"/><Relationship Id="rId3" Type="http://schemas.openxmlformats.org/officeDocument/2006/relationships/hyperlink" Target="https://kayuindah.id/" TargetMode="External"/><Relationship Id="rId149" Type="http://schemas.openxmlformats.org/officeDocument/2006/relationships/hyperlink" Target="https://karyajaya.digitaldesa.id/" TargetMode="External"/><Relationship Id="rId4" Type="http://schemas.openxmlformats.org/officeDocument/2006/relationships/hyperlink" Target="https://kampungbatuputih.com/" TargetMode="External"/><Relationship Id="rId148" Type="http://schemas.openxmlformats.org/officeDocument/2006/relationships/hyperlink" Target="https://enggelam.digitaldesa.id/listing" TargetMode="External"/><Relationship Id="rId269" Type="http://schemas.openxmlformats.org/officeDocument/2006/relationships/hyperlink" Target="https://www.muaratelake.desa.id/" TargetMode="External"/><Relationship Id="rId9" Type="http://schemas.openxmlformats.org/officeDocument/2006/relationships/hyperlink" Target="https://biatan-lempake.geodesa.id/" TargetMode="External"/><Relationship Id="rId143" Type="http://schemas.openxmlformats.org/officeDocument/2006/relationships/hyperlink" Target="https://sebemban.digitaldesa.id/" TargetMode="External"/><Relationship Id="rId264" Type="http://schemas.openxmlformats.org/officeDocument/2006/relationships/hyperlink" Target="https://krayanbahagia.desa.id/" TargetMode="External"/><Relationship Id="rId142" Type="http://schemas.openxmlformats.org/officeDocument/2006/relationships/hyperlink" Target="https://www.muaramuntaiilir.desa.id/" TargetMode="External"/><Relationship Id="rId263" Type="http://schemas.openxmlformats.org/officeDocument/2006/relationships/hyperlink" Target="https://www.kayungo.desa.id/" TargetMode="External"/><Relationship Id="rId141" Type="http://schemas.openxmlformats.org/officeDocument/2006/relationships/hyperlink" Target="https://ciparimakmur.desa.id/" TargetMode="External"/><Relationship Id="rId262" Type="http://schemas.openxmlformats.org/officeDocument/2006/relationships/hyperlink" Target="https://krayanmakmur-paser.desa.id/" TargetMode="External"/><Relationship Id="rId140" Type="http://schemas.openxmlformats.org/officeDocument/2006/relationships/hyperlink" Target="https://bungajadi.berdesa.id/" TargetMode="External"/><Relationship Id="rId261" Type="http://schemas.openxmlformats.org/officeDocument/2006/relationships/hyperlink" Target="http://krayansentosa.desa.id/" TargetMode="External"/><Relationship Id="rId5" Type="http://schemas.openxmlformats.org/officeDocument/2006/relationships/hyperlink" Target="https://kampungbatuputih.com/" TargetMode="External"/><Relationship Id="rId147" Type="http://schemas.openxmlformats.org/officeDocument/2006/relationships/hyperlink" Target="https://lebakcilong.digitaldesa.id/" TargetMode="External"/><Relationship Id="rId268" Type="http://schemas.openxmlformats.org/officeDocument/2006/relationships/hyperlink" Target="https://atangpait.desa.id/" TargetMode="External"/><Relationship Id="rId6" Type="http://schemas.openxmlformats.org/officeDocument/2006/relationships/hyperlink" Target="https://sumberagung.digitaldesa.id/" TargetMode="External"/><Relationship Id="rId146" Type="http://schemas.openxmlformats.org/officeDocument/2006/relationships/hyperlink" Target="https://lebakmantan.digitaldesa.id/" TargetMode="External"/><Relationship Id="rId267" Type="http://schemas.openxmlformats.org/officeDocument/2006/relationships/hyperlink" Target="https://kelmuarakomam.paserkab.go.id/" TargetMode="External"/><Relationship Id="rId7" Type="http://schemas.openxmlformats.org/officeDocument/2006/relationships/hyperlink" Target="https://biatanilir.berdesa.id/" TargetMode="External"/><Relationship Id="rId145" Type="http://schemas.openxmlformats.org/officeDocument/2006/relationships/hyperlink" Target="https://enggelam.digitaldesa.id/listing" TargetMode="External"/><Relationship Id="rId266" Type="http://schemas.openxmlformats.org/officeDocument/2006/relationships/hyperlink" Target="https://kertabhakti.desa.id/" TargetMode="External"/><Relationship Id="rId8" Type="http://schemas.openxmlformats.org/officeDocument/2006/relationships/hyperlink" Target="https://desakarangan.id/" TargetMode="External"/><Relationship Id="rId144" Type="http://schemas.openxmlformats.org/officeDocument/2006/relationships/hyperlink" Target="https://melintang.nusadesa.id/" TargetMode="External"/><Relationship Id="rId265" Type="http://schemas.openxmlformats.org/officeDocument/2006/relationships/hyperlink" Target="https://www.sekuroujaya.desa.id/" TargetMode="External"/><Relationship Id="rId73" Type="http://schemas.openxmlformats.org/officeDocument/2006/relationships/hyperlink" Target="https://www.longiramseberang.com/" TargetMode="External"/><Relationship Id="rId72" Type="http://schemas.openxmlformats.org/officeDocument/2006/relationships/hyperlink" Target="https://www.linggangpurwodadi.com/" TargetMode="External"/><Relationship Id="rId75" Type="http://schemas.openxmlformats.org/officeDocument/2006/relationships/hyperlink" Target="https://www.sakaqtada.id/" TargetMode="External"/><Relationship Id="rId74" Type="http://schemas.openxmlformats.org/officeDocument/2006/relationships/hyperlink" Target="https://ujoh-halang.id/" TargetMode="External"/><Relationship Id="rId77" Type="http://schemas.openxmlformats.org/officeDocument/2006/relationships/hyperlink" Target="https://gadur.nusadesa.id/" TargetMode="External"/><Relationship Id="rId260" Type="http://schemas.openxmlformats.org/officeDocument/2006/relationships/hyperlink" Target="https://bukitsaloka.desa.id/" TargetMode="External"/><Relationship Id="rId76" Type="http://schemas.openxmlformats.org/officeDocument/2006/relationships/hyperlink" Target="https://kelumpang.nusadesa.id/" TargetMode="External"/><Relationship Id="rId79" Type="http://schemas.openxmlformats.org/officeDocument/2006/relationships/hyperlink" Target="https://kampungmuarakalaq.id/" TargetMode="External"/><Relationship Id="rId78" Type="http://schemas.openxmlformats.org/officeDocument/2006/relationships/hyperlink" Target="https://linggang-muara-batuq.geodesa.id/" TargetMode="External"/><Relationship Id="rId71" Type="http://schemas.openxmlformats.org/officeDocument/2006/relationships/hyperlink" Target="https://linggang-bangunsari.geodesa.id/" TargetMode="External"/><Relationship Id="rId70" Type="http://schemas.openxmlformats.org/officeDocument/2006/relationships/hyperlink" Target="https://linggang-mapan.geodesa.id/" TargetMode="External"/><Relationship Id="rId139" Type="http://schemas.openxmlformats.org/officeDocument/2006/relationships/hyperlink" Target="https://sabintulung.desa.id/" TargetMode="External"/><Relationship Id="rId138" Type="http://schemas.openxmlformats.org/officeDocument/2006/relationships/hyperlink" Target="https://rantauhempang.wordpress.com/" TargetMode="External"/><Relationship Id="rId259" Type="http://schemas.openxmlformats.org/officeDocument/2006/relationships/hyperlink" Target="https://www.krayanjaya.desa.id/" TargetMode="External"/><Relationship Id="rId137" Type="http://schemas.openxmlformats.org/officeDocument/2006/relationships/hyperlink" Target="https://gasalambadaki.digitaldesa.id/" TargetMode="External"/><Relationship Id="rId258" Type="http://schemas.openxmlformats.org/officeDocument/2006/relationships/hyperlink" Target="https://longgelang.desa.id/" TargetMode="External"/><Relationship Id="rId132" Type="http://schemas.openxmlformats.org/officeDocument/2006/relationships/hyperlink" Target="https://kersik.desa.id/" TargetMode="External"/><Relationship Id="rId253" Type="http://schemas.openxmlformats.org/officeDocument/2006/relationships/hyperlink" Target="https://www.lombok.desa.id/" TargetMode="External"/><Relationship Id="rId131" Type="http://schemas.openxmlformats.org/officeDocument/2006/relationships/hyperlink" Target="https://desasantantengah.wordpress.com/2018/07/16/profil-desa-santan-tengah/" TargetMode="External"/><Relationship Id="rId252" Type="http://schemas.openxmlformats.org/officeDocument/2006/relationships/hyperlink" Target="https://www.semuntai-paser.desa.id/" TargetMode="External"/><Relationship Id="rId130" Type="http://schemas.openxmlformats.org/officeDocument/2006/relationships/hyperlink" Target="https://desasantanulu.com/" TargetMode="External"/><Relationship Id="rId251" Type="http://schemas.openxmlformats.org/officeDocument/2006/relationships/hyperlink" Target="https://muaraadang.desa.id/" TargetMode="External"/><Relationship Id="rId250" Type="http://schemas.openxmlformats.org/officeDocument/2006/relationships/hyperlink" Target="https://www.klempangsari.desa.id/" TargetMode="External"/><Relationship Id="rId136" Type="http://schemas.openxmlformats.org/officeDocument/2006/relationships/hyperlink" Target="https://www.badakbaru.desa.id/" TargetMode="External"/><Relationship Id="rId257" Type="http://schemas.openxmlformats.org/officeDocument/2006/relationships/hyperlink" Target="https://www.belimbing.desa.id/profil/" TargetMode="External"/><Relationship Id="rId135" Type="http://schemas.openxmlformats.org/officeDocument/2006/relationships/hyperlink" Target="https://tanjunglimau.digitaldesa.id/" TargetMode="External"/><Relationship Id="rId256" Type="http://schemas.openxmlformats.org/officeDocument/2006/relationships/hyperlink" Target="https://www.kayungo.desa.id/" TargetMode="External"/><Relationship Id="rId134" Type="http://schemas.openxmlformats.org/officeDocument/2006/relationships/hyperlink" Target="https://salopalai-kukar.desa.id/" TargetMode="External"/><Relationship Id="rId255" Type="http://schemas.openxmlformats.org/officeDocument/2006/relationships/hyperlink" Target="https://olung-paser.desa.id/" TargetMode="External"/><Relationship Id="rId133" Type="http://schemas.openxmlformats.org/officeDocument/2006/relationships/hyperlink" Target="https://semangko.nusadesa.id/" TargetMode="External"/><Relationship Id="rId254" Type="http://schemas.openxmlformats.org/officeDocument/2006/relationships/hyperlink" Target="https://pait.desa.id/" TargetMode="External"/><Relationship Id="rId62" Type="http://schemas.openxmlformats.org/officeDocument/2006/relationships/hyperlink" Target="https://mendika.digitaldesa.id/" TargetMode="External"/><Relationship Id="rId61" Type="http://schemas.openxmlformats.org/officeDocument/2006/relationships/hyperlink" Target="https://kampungmantarkutaibarat.wordpress.com/" TargetMode="External"/><Relationship Id="rId64" Type="http://schemas.openxmlformats.org/officeDocument/2006/relationships/hyperlink" Target="https://pentat.geodesa.id/" TargetMode="External"/><Relationship Id="rId63" Type="http://schemas.openxmlformats.org/officeDocument/2006/relationships/hyperlink" Target="https://damaikec.kutaibaratkab.go.id/" TargetMode="External"/><Relationship Id="rId66" Type="http://schemas.openxmlformats.org/officeDocument/2006/relationships/hyperlink" Target="https://mancong.nusadesa.id/" TargetMode="External"/><Relationship Id="rId172" Type="http://schemas.openxmlformats.org/officeDocument/2006/relationships/hyperlink" Target="https://sepaso.sides.id/" TargetMode="External"/><Relationship Id="rId293" Type="http://schemas.openxmlformats.org/officeDocument/2006/relationships/hyperlink" Target="https://laburanbaru.id/" TargetMode="External"/><Relationship Id="rId65" Type="http://schemas.openxmlformats.org/officeDocument/2006/relationships/hyperlink" Target="https://muara-nayan.geodesa.id/" TargetMode="External"/><Relationship Id="rId171" Type="http://schemas.openxmlformats.org/officeDocument/2006/relationships/hyperlink" Target="https://sepaso.sides.id/" TargetMode="External"/><Relationship Id="rId292" Type="http://schemas.openxmlformats.org/officeDocument/2006/relationships/hyperlink" Target="https://pasirbelengkong-paser.desa.id/" TargetMode="External"/><Relationship Id="rId68" Type="http://schemas.openxmlformats.org/officeDocument/2006/relationships/hyperlink" Target="https://kampungtanjungisuy14.wordpress.com/" TargetMode="External"/><Relationship Id="rId170" Type="http://schemas.openxmlformats.org/officeDocument/2006/relationships/hyperlink" Target="https://batutimbauulu.sidesa.cloud/" TargetMode="External"/><Relationship Id="rId291" Type="http://schemas.openxmlformats.org/officeDocument/2006/relationships/hyperlink" Target="https://www.suliliranbaru.desa.id/" TargetMode="External"/><Relationship Id="rId67" Type="http://schemas.openxmlformats.org/officeDocument/2006/relationships/hyperlink" Target="https://muaraohong.digitaldesa.id/" TargetMode="External"/><Relationship Id="rId290" Type="http://schemas.openxmlformats.org/officeDocument/2006/relationships/hyperlink" Target="https://damit.desa.id/" TargetMode="External"/><Relationship Id="rId60" Type="http://schemas.openxmlformats.org/officeDocument/2006/relationships/hyperlink" Target="https://bukitharapan.digitaldesa.id/" TargetMode="External"/><Relationship Id="rId165" Type="http://schemas.openxmlformats.org/officeDocument/2006/relationships/hyperlink" Target="https://mulawarman.desa.id/" TargetMode="External"/><Relationship Id="rId286" Type="http://schemas.openxmlformats.org/officeDocument/2006/relationships/hyperlink" Target="https://muser.desa.id/" TargetMode="External"/><Relationship Id="rId69" Type="http://schemas.openxmlformats.org/officeDocument/2006/relationships/hyperlink" Target="https://bekokong-makmur.geodesa.id/" TargetMode="External"/><Relationship Id="rId164" Type="http://schemas.openxmlformats.org/officeDocument/2006/relationships/hyperlink" Target="https://www.bhuanajaya.desa.id/" TargetMode="External"/><Relationship Id="rId285" Type="http://schemas.openxmlformats.org/officeDocument/2006/relationships/hyperlink" Target="https://luan.desa.id/" TargetMode="External"/><Relationship Id="rId163" Type="http://schemas.openxmlformats.org/officeDocument/2006/relationships/hyperlink" Target="https://embalut.desa.id/" TargetMode="External"/><Relationship Id="rId284" Type="http://schemas.openxmlformats.org/officeDocument/2006/relationships/hyperlink" Target="https://liburdinding.desa.id/" TargetMode="External"/><Relationship Id="rId162" Type="http://schemas.openxmlformats.org/officeDocument/2006/relationships/hyperlink" Target="https://manunggaljaya-tenggarongseberang.desa.id/" TargetMode="External"/><Relationship Id="rId283" Type="http://schemas.openxmlformats.org/officeDocument/2006/relationships/hyperlink" Target="https://selerong.desa.id/" TargetMode="External"/><Relationship Id="rId169" Type="http://schemas.openxmlformats.org/officeDocument/2006/relationships/hyperlink" Target="https://kel-timbau.kukarkab.go.id/" TargetMode="External"/><Relationship Id="rId168" Type="http://schemas.openxmlformats.org/officeDocument/2006/relationships/hyperlink" Target="https://karangtunggal-kutaikartanegara.desa.id/" TargetMode="External"/><Relationship Id="rId289" Type="http://schemas.openxmlformats.org/officeDocument/2006/relationships/hyperlink" Target="https://bekoso.desa.id/" TargetMode="External"/><Relationship Id="rId167" Type="http://schemas.openxmlformats.org/officeDocument/2006/relationships/hyperlink" Target="https://sukamaju-tenggarongseberang.desa.id/" TargetMode="External"/><Relationship Id="rId288" Type="http://schemas.openxmlformats.org/officeDocument/2006/relationships/hyperlink" Target="https://lempesu.desa.id/" TargetMode="External"/><Relationship Id="rId166" Type="http://schemas.openxmlformats.org/officeDocument/2006/relationships/hyperlink" Target="https://www.loalepu.id/" TargetMode="External"/><Relationship Id="rId287" Type="http://schemas.openxmlformats.org/officeDocument/2006/relationships/hyperlink" Target="https://biu.desa.id/" TargetMode="External"/><Relationship Id="rId51" Type="http://schemas.openxmlformats.org/officeDocument/2006/relationships/hyperlink" Target="https://belempungulaq.digitaldesa.id/" TargetMode="External"/><Relationship Id="rId50" Type="http://schemas.openxmlformats.org/officeDocument/2006/relationships/hyperlink" Target="https://geleo-baru.geodesa.id/" TargetMode="External"/><Relationship Id="rId53" Type="http://schemas.openxmlformats.org/officeDocument/2006/relationships/hyperlink" Target="https://penarun.nusadesa.id/" TargetMode="External"/><Relationship Id="rId52" Type="http://schemas.openxmlformats.org/officeDocument/2006/relationships/hyperlink" Target="https://desatende.wordpress.com/" TargetMode="External"/><Relationship Id="rId55" Type="http://schemas.openxmlformats.org/officeDocument/2006/relationships/hyperlink" Target="https://resak.nusadesa.id/" TargetMode="External"/><Relationship Id="rId161" Type="http://schemas.openxmlformats.org/officeDocument/2006/relationships/hyperlink" Target="https://umaq-bekuay.geodesa.id/" TargetMode="External"/><Relationship Id="rId282" Type="http://schemas.openxmlformats.org/officeDocument/2006/relationships/hyperlink" Target="https://www.sekuanmakmur.desa.id/" TargetMode="External"/><Relationship Id="rId54" Type="http://schemas.openxmlformats.org/officeDocument/2006/relationships/hyperlink" Target="https://lempe.digitaldesa.id/" TargetMode="External"/><Relationship Id="rId160" Type="http://schemas.openxmlformats.org/officeDocument/2006/relationships/hyperlink" Target="https://mekarjaya.berdesa.id/" TargetMode="External"/><Relationship Id="rId281" Type="http://schemas.openxmlformats.org/officeDocument/2006/relationships/hyperlink" Target="https://longsayo.paserkab.go.id/" TargetMode="External"/><Relationship Id="rId57" Type="http://schemas.openxmlformats.org/officeDocument/2006/relationships/hyperlink" Target="https://www.kampungpenawai.com/" TargetMode="External"/><Relationship Id="rId280" Type="http://schemas.openxmlformats.org/officeDocument/2006/relationships/hyperlink" Target="https://prayon.desa.id/" TargetMode="External"/><Relationship Id="rId56" Type="http://schemas.openxmlformats.org/officeDocument/2006/relationships/hyperlink" Target="https://kampungmuaragusik.co.id/" TargetMode="External"/><Relationship Id="rId159" Type="http://schemas.openxmlformats.org/officeDocument/2006/relationships/hyperlink" Target="https://lekaqkidau.epizy.com/" TargetMode="External"/><Relationship Id="rId59" Type="http://schemas.openxmlformats.org/officeDocument/2006/relationships/hyperlink" Target="https://sirammakmur.nusadesa.id/" TargetMode="External"/><Relationship Id="rId154" Type="http://schemas.openxmlformats.org/officeDocument/2006/relationships/hyperlink" Target="https://www.sumbersari-sebulu.berdesa.id/" TargetMode="External"/><Relationship Id="rId275" Type="http://schemas.openxmlformats.org/officeDocument/2006/relationships/hyperlink" Target="https://www.sebakungtaka.desa.id/" TargetMode="External"/><Relationship Id="rId58" Type="http://schemas.openxmlformats.org/officeDocument/2006/relationships/hyperlink" Target="https://muara-kedang.geodesa.id/" TargetMode="External"/><Relationship Id="rId153" Type="http://schemas.openxmlformats.org/officeDocument/2006/relationships/hyperlink" Target="https://www.desasegihan.my.id/" TargetMode="External"/><Relationship Id="rId274" Type="http://schemas.openxmlformats.org/officeDocument/2006/relationships/hyperlink" Target="https://www.muaralambakan.desa.id/" TargetMode="External"/><Relationship Id="rId152" Type="http://schemas.openxmlformats.org/officeDocument/2006/relationships/hyperlink" Target="https://desabeloro-kutaikartanegara.com/" TargetMode="External"/><Relationship Id="rId273" Type="http://schemas.openxmlformats.org/officeDocument/2006/relationships/hyperlink" Target="https://muarapias.desa.id/" TargetMode="External"/><Relationship Id="rId151" Type="http://schemas.openxmlformats.org/officeDocument/2006/relationships/hyperlink" Target="https://desaselerong.com/" TargetMode="External"/><Relationship Id="rId272" Type="http://schemas.openxmlformats.org/officeDocument/2006/relationships/hyperlink" Target="https://mendik.desa.id/" TargetMode="External"/><Relationship Id="rId158" Type="http://schemas.openxmlformats.org/officeDocument/2006/relationships/hyperlink" Target="https://sanggulan.berdesa.id/" TargetMode="External"/><Relationship Id="rId279" Type="http://schemas.openxmlformats.org/officeDocument/2006/relationships/hyperlink" Target="https://www.uko.desa.id/" TargetMode="External"/><Relationship Id="rId157" Type="http://schemas.openxmlformats.org/officeDocument/2006/relationships/hyperlink" Target="https://senoni.nusadesa.id/" TargetMode="External"/><Relationship Id="rId278" Type="http://schemas.openxmlformats.org/officeDocument/2006/relationships/hyperlink" Target="https://batubotuk.desa.id/" TargetMode="External"/><Relationship Id="rId156" Type="http://schemas.openxmlformats.org/officeDocument/2006/relationships/hyperlink" Target="https://giriagung.berdesa.id/" TargetMode="External"/><Relationship Id="rId277" Type="http://schemas.openxmlformats.org/officeDocument/2006/relationships/hyperlink" Target="https://makmurjaya-paser.desa.id/" TargetMode="External"/><Relationship Id="rId155" Type="http://schemas.openxmlformats.org/officeDocument/2006/relationships/hyperlink" Target="https://manunggaldaya.berdesa.id/" TargetMode="External"/><Relationship Id="rId276" Type="http://schemas.openxmlformats.org/officeDocument/2006/relationships/hyperlink" Target="https://www.maruat.desa.id/" TargetMode="External"/><Relationship Id="rId107" Type="http://schemas.openxmlformats.org/officeDocument/2006/relationships/hyperlink" Target="https://sites.google.com/view/desatubuhan/" TargetMode="External"/><Relationship Id="rId228" Type="http://schemas.openxmlformats.org/officeDocument/2006/relationships/hyperlink" Target="https://www.mengkudu.desa.id/" TargetMode="External"/><Relationship Id="rId106" Type="http://schemas.openxmlformats.org/officeDocument/2006/relationships/hyperlink" Target="https://sites.google.com/view/desa-kahala/" TargetMode="External"/><Relationship Id="rId227" Type="http://schemas.openxmlformats.org/officeDocument/2006/relationships/hyperlink" Target="https://lomu.nusadesa.id/" TargetMode="External"/><Relationship Id="rId105" Type="http://schemas.openxmlformats.org/officeDocument/2006/relationships/hyperlink" Target="https://sites.google.com/view/web-desatelukbingkai/" TargetMode="External"/><Relationship Id="rId226" Type="http://schemas.openxmlformats.org/officeDocument/2006/relationships/hyperlink" Target="https://www.kerang-paser.desa.id/" TargetMode="External"/><Relationship Id="rId104" Type="http://schemas.openxmlformats.org/officeDocument/2006/relationships/hyperlink" Target="https://sites.google.com/view/dlp-desa-lamin-pulut-kenohan/" TargetMode="External"/><Relationship Id="rId225" Type="http://schemas.openxmlformats.org/officeDocument/2006/relationships/hyperlink" Target="https://desadatahbilangbaru.blogspot.com/" TargetMode="External"/><Relationship Id="rId109" Type="http://schemas.openxmlformats.org/officeDocument/2006/relationships/hyperlink" Target="https://sites.google.com/view/desa-teluk-muda-web-dtm/" TargetMode="External"/><Relationship Id="rId108" Type="http://schemas.openxmlformats.org/officeDocument/2006/relationships/hyperlink" Target="https://sites.google.com/view/desa-semayang-ds-web/" TargetMode="External"/><Relationship Id="rId229" Type="http://schemas.openxmlformats.org/officeDocument/2006/relationships/hyperlink" Target="https://riwang.desa.id/" TargetMode="External"/><Relationship Id="rId220" Type="http://schemas.openxmlformats.org/officeDocument/2006/relationships/hyperlink" Target="https://sipeka.mahakamulukab.go.id/kampung/4b751987-72ee-4b34-bd2e-2c7e0905d731/detail" TargetMode="External"/><Relationship Id="rId103" Type="http://schemas.openxmlformats.org/officeDocument/2006/relationships/hyperlink" Target="https://sites.google.com/view/desa-lamintelihan/" TargetMode="External"/><Relationship Id="rId224" Type="http://schemas.openxmlformats.org/officeDocument/2006/relationships/hyperlink" Target="https://rukundamai.wordpress.com/" TargetMode="External"/><Relationship Id="rId102" Type="http://schemas.openxmlformats.org/officeDocument/2006/relationships/hyperlink" Target="https://bukitlayang.digitaldesa.id/" TargetMode="External"/><Relationship Id="rId223" Type="http://schemas.openxmlformats.org/officeDocument/2006/relationships/hyperlink" Target="https://ujohbilang.mahulu.online/" TargetMode="External"/><Relationship Id="rId101" Type="http://schemas.openxmlformats.org/officeDocument/2006/relationships/hyperlink" Target="https://kelekat.nusadesa.id/" TargetMode="External"/><Relationship Id="rId222" Type="http://schemas.openxmlformats.org/officeDocument/2006/relationships/hyperlink" Target="https://memahakulu.id/" TargetMode="External"/><Relationship Id="rId100" Type="http://schemas.openxmlformats.org/officeDocument/2006/relationships/hyperlink" Target="https://hambau.nusadesa.id/" TargetMode="External"/><Relationship Id="rId221" Type="http://schemas.openxmlformats.org/officeDocument/2006/relationships/hyperlink" Target="https://nyaribungan.com/" TargetMode="External"/><Relationship Id="rId217" Type="http://schemas.openxmlformats.org/officeDocument/2006/relationships/hyperlink" Target="https://jukayaq.desa.id/" TargetMode="External"/><Relationship Id="rId216" Type="http://schemas.openxmlformats.org/officeDocument/2006/relationships/hyperlink" Target="https://mandupantaisejahtera.digitaldesa.id/" TargetMode="External"/><Relationship Id="rId215" Type="http://schemas.openxmlformats.org/officeDocument/2006/relationships/hyperlink" Target="https://perupuk.nusadesa.id/" TargetMode="External"/><Relationship Id="rId214" Type="http://schemas.openxmlformats.org/officeDocument/2006/relationships/hyperlink" Target="https://maloy.digitaldesa.id/" TargetMode="External"/><Relationship Id="rId219" Type="http://schemas.openxmlformats.org/officeDocument/2006/relationships/hyperlink" Target="https://martadinata.nusadesa.id/" TargetMode="External"/><Relationship Id="rId218" Type="http://schemas.openxmlformats.org/officeDocument/2006/relationships/hyperlink" Target="https://danauredan.nusadesa.id/" TargetMode="External"/><Relationship Id="rId213" Type="http://schemas.openxmlformats.org/officeDocument/2006/relationships/hyperlink" Target="https://tepian-terap.com/" TargetMode="External"/><Relationship Id="rId212" Type="http://schemas.openxmlformats.org/officeDocument/2006/relationships/hyperlink" Target="https://pelawan.nusadesa.id/" TargetMode="External"/><Relationship Id="rId211" Type="http://schemas.openxmlformats.org/officeDocument/2006/relationships/hyperlink" Target="https://www.desanesia.com/sempayau" TargetMode="External"/><Relationship Id="rId210" Type="http://schemas.openxmlformats.org/officeDocument/2006/relationships/hyperlink" Target="https://benuabaruilir.kutaitimurkab.go.id/" TargetMode="External"/><Relationship Id="rId129" Type="http://schemas.openxmlformats.org/officeDocument/2006/relationships/hyperlink" Target="https://sepakat.desa.id/" TargetMode="External"/><Relationship Id="rId128" Type="http://schemas.openxmlformats.org/officeDocument/2006/relationships/hyperlink" Target="https://www.jembayandalam.com/" TargetMode="External"/><Relationship Id="rId249" Type="http://schemas.openxmlformats.org/officeDocument/2006/relationships/hyperlink" Target="https://www.padangjaya.desa.id/" TargetMode="External"/><Relationship Id="rId127" Type="http://schemas.openxmlformats.org/officeDocument/2006/relationships/hyperlink" Target="https://www.desajembayantengah.com/" TargetMode="External"/><Relationship Id="rId248" Type="http://schemas.openxmlformats.org/officeDocument/2006/relationships/hyperlink" Target="https://kertabumi-paser.desa.id/" TargetMode="External"/><Relationship Id="rId126" Type="http://schemas.openxmlformats.org/officeDocument/2006/relationships/hyperlink" Target="https://slvborneo.com/" TargetMode="External"/><Relationship Id="rId247" Type="http://schemas.openxmlformats.org/officeDocument/2006/relationships/hyperlink" Target="https://pasirmayang.desa.id/" TargetMode="External"/><Relationship Id="rId121" Type="http://schemas.openxmlformats.org/officeDocument/2006/relationships/hyperlink" Target="https://desapurwajaya-kukar.id/" TargetMode="External"/><Relationship Id="rId242" Type="http://schemas.openxmlformats.org/officeDocument/2006/relationships/hyperlink" Target="https://lolo.desa.id/" TargetMode="External"/><Relationship Id="rId120" Type="http://schemas.openxmlformats.org/officeDocument/2006/relationships/hyperlink" Target="https://loaduriulu-kukar.id/" TargetMode="External"/><Relationship Id="rId241" Type="http://schemas.openxmlformats.org/officeDocument/2006/relationships/hyperlink" Target="https://songka.desa.id/" TargetMode="External"/><Relationship Id="rId240" Type="http://schemas.openxmlformats.org/officeDocument/2006/relationships/hyperlink" Target="https://www.rantaubuta.desa.id/" TargetMode="External"/><Relationship Id="rId125" Type="http://schemas.openxmlformats.org/officeDocument/2006/relationships/hyperlink" Target="https://desamargahayu.com/" TargetMode="External"/><Relationship Id="rId246" Type="http://schemas.openxmlformats.org/officeDocument/2006/relationships/hyperlink" Target="https://modang.desa.id/" TargetMode="External"/><Relationship Id="rId124" Type="http://schemas.openxmlformats.org/officeDocument/2006/relationships/hyperlink" Target="https://rempanga.desa.id/" TargetMode="External"/><Relationship Id="rId245" Type="http://schemas.openxmlformats.org/officeDocument/2006/relationships/hyperlink" Target="https://www.rangan.desa.id/" TargetMode="External"/><Relationship Id="rId123" Type="http://schemas.openxmlformats.org/officeDocument/2006/relationships/hyperlink" Target="https://desasungaipayang.net/" TargetMode="External"/><Relationship Id="rId244" Type="http://schemas.openxmlformats.org/officeDocument/2006/relationships/hyperlink" Target="https://www.harapanbaru-paser.desa.id/" TargetMode="External"/><Relationship Id="rId122" Type="http://schemas.openxmlformats.org/officeDocument/2006/relationships/hyperlink" Target="https://loaduriilir.digitaldesa.id/" TargetMode="External"/><Relationship Id="rId243" Type="http://schemas.openxmlformats.org/officeDocument/2006/relationships/hyperlink" Target="https://sandeley.desa.id/" TargetMode="External"/><Relationship Id="rId95" Type="http://schemas.openxmlformats.org/officeDocument/2006/relationships/hyperlink" Target="https://muara-pantuan.geodesa.id/index.html" TargetMode="External"/><Relationship Id="rId94" Type="http://schemas.openxmlformats.org/officeDocument/2006/relationships/hyperlink" Target="https://sepatin.digitaldesa.id/" TargetMode="External"/><Relationship Id="rId97" Type="http://schemas.openxmlformats.org/officeDocument/2006/relationships/hyperlink" Target="https://kutailama.nusadesa.id/" TargetMode="External"/><Relationship Id="rId96" Type="http://schemas.openxmlformats.org/officeDocument/2006/relationships/hyperlink" Target="https://tani-baru.geodesa.id/index.html" TargetMode="External"/><Relationship Id="rId99" Type="http://schemas.openxmlformats.org/officeDocument/2006/relationships/hyperlink" Target="http://desa.com/2017/05/08/profil-desa/" TargetMode="External"/><Relationship Id="rId98" Type="http://schemas.openxmlformats.org/officeDocument/2006/relationships/hyperlink" Target="https://anggana.nusadesa.id/" TargetMode="External"/><Relationship Id="rId91" Type="http://schemas.openxmlformats.org/officeDocument/2006/relationships/hyperlink" Target="https://linggang-muyub-ilir.geodesa.id/index.html" TargetMode="External"/><Relationship Id="rId90" Type="http://schemas.openxmlformats.org/officeDocument/2006/relationships/hyperlink" Target="https://muyub-aket.geodesa.id/index.html" TargetMode="External"/><Relationship Id="rId93" Type="http://schemas.openxmlformats.org/officeDocument/2006/relationships/hyperlink" Target="https://tering-lama-ulu.geodesa.id/index.html" TargetMode="External"/><Relationship Id="rId92" Type="http://schemas.openxmlformats.org/officeDocument/2006/relationships/hyperlink" Target="https://linggang-banjarejo.geodesa.id/index.html" TargetMode="External"/><Relationship Id="rId118" Type="http://schemas.openxmlformats.org/officeDocument/2006/relationships/hyperlink" Target="https://sukabumi.netlify.app/profil.html" TargetMode="External"/><Relationship Id="rId239" Type="http://schemas.openxmlformats.org/officeDocument/2006/relationships/hyperlink" Target="https://desasungaiterikpas.wixsite.com/" TargetMode="External"/><Relationship Id="rId117" Type="http://schemas.openxmlformats.org/officeDocument/2006/relationships/hyperlink" Target="https://sarinadi.nusadesa.id/" TargetMode="External"/><Relationship Id="rId238" Type="http://schemas.openxmlformats.org/officeDocument/2006/relationships/hyperlink" Target="https://legai.desa.id/" TargetMode="External"/><Relationship Id="rId116" Type="http://schemas.openxmlformats.org/officeDocument/2006/relationships/hyperlink" Target="https://benuabaru.id/" TargetMode="External"/><Relationship Id="rId237" Type="http://schemas.openxmlformats.org/officeDocument/2006/relationships/hyperlink" Target="https://batukajang.desa.id/" TargetMode="External"/><Relationship Id="rId115" Type="http://schemas.openxmlformats.org/officeDocument/2006/relationships/hyperlink" Target="https://desasedulangkotabangun.wordpress.com/" TargetMode="External"/><Relationship Id="rId236" Type="http://schemas.openxmlformats.org/officeDocument/2006/relationships/hyperlink" Target="https://www.busui.desa.id/" TargetMode="External"/><Relationship Id="rId119" Type="http://schemas.openxmlformats.org/officeDocument/2006/relationships/hyperlink" Target="https://www.bakungan.desa.id/" TargetMode="External"/><Relationship Id="rId110" Type="http://schemas.openxmlformats.org/officeDocument/2006/relationships/hyperlink" Target="https://sites.google.com/view/desa-tuana-tuha-web/" TargetMode="External"/><Relationship Id="rId231" Type="http://schemas.openxmlformats.org/officeDocument/2006/relationships/hyperlink" Target="https://www.petangis.desa.id/" TargetMode="External"/><Relationship Id="rId230" Type="http://schemas.openxmlformats.org/officeDocument/2006/relationships/hyperlink" Target="https://langgai.nusadesa.id/" TargetMode="External"/><Relationship Id="rId114" Type="http://schemas.openxmlformats.org/officeDocument/2006/relationships/hyperlink" Target="https://www.desasebelimbingan.com/" TargetMode="External"/><Relationship Id="rId235" Type="http://schemas.openxmlformats.org/officeDocument/2006/relationships/hyperlink" Target="https://samurangau.desa.id/" TargetMode="External"/><Relationship Id="rId113" Type="http://schemas.openxmlformats.org/officeDocument/2006/relationships/hyperlink" Target="https://kotabangunulu.id/" TargetMode="External"/><Relationship Id="rId234" Type="http://schemas.openxmlformats.org/officeDocument/2006/relationships/hyperlink" Target="https://penggurenjaya.desa.id/" TargetMode="External"/><Relationship Id="rId112" Type="http://schemas.openxmlformats.org/officeDocument/2006/relationships/hyperlink" Target="https://loleng.nusadesa.id/" TargetMode="External"/><Relationship Id="rId233" Type="http://schemas.openxmlformats.org/officeDocument/2006/relationships/hyperlink" Target="https://www.saingprupuk.desa.id/" TargetMode="External"/><Relationship Id="rId111" Type="http://schemas.openxmlformats.org/officeDocument/2006/relationships/hyperlink" Target="https://sites.google.com/view/desakahalailir-dki-web/" TargetMode="External"/><Relationship Id="rId232" Type="http://schemas.openxmlformats.org/officeDocument/2006/relationships/hyperlink" Target="https://www.kerangdayo.desa.id/" TargetMode="External"/><Relationship Id="rId305" Type="http://schemas.openxmlformats.org/officeDocument/2006/relationships/hyperlink" Target="https://tapis.desa.id/" TargetMode="External"/><Relationship Id="rId304" Type="http://schemas.openxmlformats.org/officeDocument/2006/relationships/hyperlink" Target="https://perepat.paserkab.go.id/" TargetMode="External"/><Relationship Id="rId303" Type="http://schemas.openxmlformats.org/officeDocument/2006/relationships/hyperlink" Target="https://padangpengrapat.desa.id/" TargetMode="External"/><Relationship Id="rId302" Type="http://schemas.openxmlformats.org/officeDocument/2006/relationships/hyperlink" Target="https://sempulang.desa.id/" TargetMode="External"/><Relationship Id="rId309" Type="http://schemas.openxmlformats.org/officeDocument/2006/relationships/hyperlink" Target="https://girimukti.digitaldesa.id/" TargetMode="External"/><Relationship Id="rId308" Type="http://schemas.openxmlformats.org/officeDocument/2006/relationships/hyperlink" Target="https://potensidesagunungmakmur.com/" TargetMode="External"/><Relationship Id="rId307" Type="http://schemas.openxmlformats.org/officeDocument/2006/relationships/hyperlink" Target="https://www.tanjungaru-paser.desa.id/" TargetMode="External"/><Relationship Id="rId306" Type="http://schemas.openxmlformats.org/officeDocument/2006/relationships/hyperlink" Target="https://senaken.desa.id/" TargetMode="External"/><Relationship Id="rId301" Type="http://schemas.openxmlformats.org/officeDocument/2006/relationships/hyperlink" Target="https://sungaituak.desa.id/" TargetMode="External"/><Relationship Id="rId300" Type="http://schemas.openxmlformats.org/officeDocument/2006/relationships/hyperlink" Target="https://tanahperiuk.desa.id/" TargetMode="External"/><Relationship Id="rId206" Type="http://schemas.openxmlformats.org/officeDocument/2006/relationships/hyperlink" Target="https://desaswargabara.wordpress.com/2015/05/13/sekilas-profil-desa-swarga-bara/" TargetMode="External"/><Relationship Id="rId205" Type="http://schemas.openxmlformats.org/officeDocument/2006/relationships/hyperlink" Target="https://singagembara.nusadesa.id/" TargetMode="External"/><Relationship Id="rId204" Type="http://schemas.openxmlformats.org/officeDocument/2006/relationships/hyperlink" Target="https://sangattautara-kutaitimurkab.digitaldesa.id/" TargetMode="External"/><Relationship Id="rId203" Type="http://schemas.openxmlformats.org/officeDocument/2006/relationships/hyperlink" Target="https://sangkima.nusadesa.id/" TargetMode="External"/><Relationship Id="rId209" Type="http://schemas.openxmlformats.org/officeDocument/2006/relationships/hyperlink" Target="https://mandudalam.id/" TargetMode="External"/><Relationship Id="rId208" Type="http://schemas.openxmlformats.org/officeDocument/2006/relationships/hyperlink" Target="https://peridan.nusadesa.id/" TargetMode="External"/><Relationship Id="rId207" Type="http://schemas.openxmlformats.org/officeDocument/2006/relationships/hyperlink" Target="https://tanjungmanis.digitaldesa.id/" TargetMode="External"/><Relationship Id="rId202" Type="http://schemas.openxmlformats.org/officeDocument/2006/relationships/hyperlink" Target="https://sites.google.com/view/gosangatta/halaman-muka" TargetMode="External"/><Relationship Id="rId201" Type="http://schemas.openxmlformats.org/officeDocument/2006/relationships/hyperlink" Target="https://susuktengah.nusadesa.id/" TargetMode="External"/><Relationship Id="rId200" Type="http://schemas.openxmlformats.org/officeDocument/2006/relationships/hyperlink" Target="https://manubardalam.nusadesa.id/" TargetMode="External"/><Relationship Id="rId314" Type="http://schemas.openxmlformats.org/officeDocument/2006/relationships/vmlDrawing" Target="../drawings/vmlDrawing1.vml"/><Relationship Id="rId313" Type="http://schemas.openxmlformats.org/officeDocument/2006/relationships/drawing" Target="../drawings/drawing1.xml"/><Relationship Id="rId312" Type="http://schemas.openxmlformats.org/officeDocument/2006/relationships/hyperlink" Target="https://semoi4wonosari.blogspot.com/" TargetMode="External"/><Relationship Id="rId311" Type="http://schemas.openxmlformats.org/officeDocument/2006/relationships/hyperlink" Target="https://argo-mulyo.geodesa.id/" TargetMode="External"/><Relationship Id="rId310" Type="http://schemas.openxmlformats.org/officeDocument/2006/relationships/hyperlink" Target="https://tenginbaru.digitaldesa.id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ipeka.mahakamulukab.go.id/kampung/4b751987-72ee-4b34-bd2e-2c7e0905d731/detail" TargetMode="External"/><Relationship Id="rId22" Type="http://schemas.openxmlformats.org/officeDocument/2006/relationships/hyperlink" Target="https://songka.desa.id/" TargetMode="External"/><Relationship Id="rId21" Type="http://schemas.openxmlformats.org/officeDocument/2006/relationships/hyperlink" Target="https://www.kerang-paser.desa.id/" TargetMode="External"/><Relationship Id="rId24" Type="http://schemas.openxmlformats.org/officeDocument/2006/relationships/hyperlink" Target="https://www.klempangsari.desa.id/" TargetMode="External"/><Relationship Id="rId23" Type="http://schemas.openxmlformats.org/officeDocument/2006/relationships/hyperlink" Target="https://pasirmayang.desa.id/" TargetMode="External"/><Relationship Id="rId26" Type="http://schemas.openxmlformats.org/officeDocument/2006/relationships/hyperlink" Target="https://tanahperiuk.desa.id/" TargetMode="External"/><Relationship Id="rId25" Type="http://schemas.openxmlformats.org/officeDocument/2006/relationships/hyperlink" Target="https://www.semuntai-paser.desa.id/" TargetMode="External"/><Relationship Id="rId28" Type="http://schemas.openxmlformats.org/officeDocument/2006/relationships/hyperlink" Target="https://tapis.desa.id/" TargetMode="External"/><Relationship Id="rId27" Type="http://schemas.openxmlformats.org/officeDocument/2006/relationships/hyperlink" Target="https://sempulang.desa.id/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https://benhes-kutim.desa.id/" TargetMode="External"/><Relationship Id="rId10" Type="http://schemas.openxmlformats.org/officeDocument/2006/relationships/hyperlink" Target="https://nehasliahbing-kutim.desa.id/" TargetMode="External"/><Relationship Id="rId13" Type="http://schemas.openxmlformats.org/officeDocument/2006/relationships/hyperlink" Target="https://sandaran.nusadesa.id/" TargetMode="External"/><Relationship Id="rId12" Type="http://schemas.openxmlformats.org/officeDocument/2006/relationships/hyperlink" Target="https://karyabhakti-kutim.desa.id/data-wilayah" TargetMode="External"/><Relationship Id="rId15" Type="http://schemas.openxmlformats.org/officeDocument/2006/relationships/hyperlink" Target="https://tanjungmanis.digitaldesa.id/" TargetMode="External"/><Relationship Id="rId14" Type="http://schemas.openxmlformats.org/officeDocument/2006/relationships/hyperlink" Target="https://susuk-dalam.geodesa.id/index.html" TargetMode="External"/><Relationship Id="rId17" Type="http://schemas.openxmlformats.org/officeDocument/2006/relationships/hyperlink" Target="https://maloy.digitaldesa.id/" TargetMode="External"/><Relationship Id="rId16" Type="http://schemas.openxmlformats.org/officeDocument/2006/relationships/hyperlink" Target="https://pelawan.nusadesa.id/" TargetMode="External"/><Relationship Id="rId19" Type="http://schemas.openxmlformats.org/officeDocument/2006/relationships/hyperlink" Target="https://jukayaq.desa.id/" TargetMode="External"/><Relationship Id="rId18" Type="http://schemas.openxmlformats.org/officeDocument/2006/relationships/hyperlink" Target="https://perupuk.nusadesa.id/" TargetMode="External"/><Relationship Id="rId1" Type="http://schemas.openxmlformats.org/officeDocument/2006/relationships/hyperlink" Target="https://sumberagung.digitaldesa.id/" TargetMode="External"/><Relationship Id="rId2" Type="http://schemas.openxmlformats.org/officeDocument/2006/relationships/hyperlink" Target="https://www.muaralesan-berau.desa.id/" TargetMode="External"/><Relationship Id="rId3" Type="http://schemas.openxmlformats.org/officeDocument/2006/relationships/hyperlink" Target="https://telukharapan.id/" TargetMode="External"/><Relationship Id="rId4" Type="http://schemas.openxmlformats.org/officeDocument/2006/relationships/hyperlink" Target="https://desa-pandansari.id/" TargetMode="External"/><Relationship Id="rId9" Type="http://schemas.openxmlformats.org/officeDocument/2006/relationships/hyperlink" Target="https://umaq-bekuay.geodesa.id/" TargetMode="External"/><Relationship Id="rId5" Type="http://schemas.openxmlformats.org/officeDocument/2006/relationships/hyperlink" Target="https://gadur.nusadesa.id/" TargetMode="External"/><Relationship Id="rId6" Type="http://schemas.openxmlformats.org/officeDocument/2006/relationships/hyperlink" Target="https://kampungmuarakalaq.id/" TargetMode="External"/><Relationship Id="rId7" Type="http://schemas.openxmlformats.org/officeDocument/2006/relationships/hyperlink" Target="http://desa.com/2017/05/08/profil-desa/" TargetMode="External"/><Relationship Id="rId8" Type="http://schemas.openxmlformats.org/officeDocument/2006/relationships/hyperlink" Target="https://tanjunglimau.digitaldesa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baan.id/" TargetMode="External"/><Relationship Id="rId42" Type="http://schemas.openxmlformats.org/officeDocument/2006/relationships/hyperlink" Target="https://www.dumaring.berdesa.id/" TargetMode="External"/><Relationship Id="rId41" Type="http://schemas.openxmlformats.org/officeDocument/2006/relationships/hyperlink" Target="https://tabalarulu.id/" TargetMode="External"/><Relationship Id="rId44" Type="http://schemas.openxmlformats.org/officeDocument/2006/relationships/hyperlink" Target="https://tumbitmelayu.id/" TargetMode="External"/><Relationship Id="rId43" Type="http://schemas.openxmlformats.org/officeDocument/2006/relationships/hyperlink" Target="https://kec-talisayan.beraukab.go.id/" TargetMode="External"/><Relationship Id="rId46" Type="http://schemas.openxmlformats.org/officeDocument/2006/relationships/hyperlink" Target="https://labananmakmur.desa.id/" TargetMode="External"/><Relationship Id="rId45" Type="http://schemas.openxmlformats.org/officeDocument/2006/relationships/hyperlink" Target="https://labananjaya.id/" TargetMode="External"/><Relationship Id="rId48" Type="http://schemas.openxmlformats.org/officeDocument/2006/relationships/hyperlink" Target="https://engkunipasek.wordpress.com/" TargetMode="External"/><Relationship Id="rId47" Type="http://schemas.openxmlformats.org/officeDocument/2006/relationships/hyperlink" Target="https://kampunglabananmakarti.id/" TargetMode="External"/><Relationship Id="rId185" Type="http://schemas.openxmlformats.org/officeDocument/2006/relationships/vmlDrawing" Target="../drawings/vmlDrawing2.vml"/><Relationship Id="rId49" Type="http://schemas.openxmlformats.org/officeDocument/2006/relationships/hyperlink" Target="https://asa.nusadesa.id/" TargetMode="External"/><Relationship Id="rId184" Type="http://schemas.openxmlformats.org/officeDocument/2006/relationships/drawing" Target="../drawings/drawing6.xml"/><Relationship Id="rId31" Type="http://schemas.openxmlformats.org/officeDocument/2006/relationships/hyperlink" Target="https://inaran.id/" TargetMode="External"/><Relationship Id="rId30" Type="http://schemas.openxmlformats.org/officeDocument/2006/relationships/hyperlink" Target="https://kampungkasai.com/" TargetMode="External"/><Relationship Id="rId33" Type="http://schemas.openxmlformats.org/officeDocument/2006/relationships/hyperlink" Target="https://desarantaupanjang.id/" TargetMode="External"/><Relationship Id="rId183" Type="http://schemas.openxmlformats.org/officeDocument/2006/relationships/hyperlink" Target="https://sipeka.mahakamulukab.go.id/kampung/4b751987-72ee-4b34-bd2e-2c7e0905d731/detail" TargetMode="External"/><Relationship Id="rId32" Type="http://schemas.openxmlformats.org/officeDocument/2006/relationships/hyperlink" Target="https://kampungpegatbukur.com/" TargetMode="External"/><Relationship Id="rId182" Type="http://schemas.openxmlformats.org/officeDocument/2006/relationships/hyperlink" Target="https://martadinata.nusadesa.id/" TargetMode="External"/><Relationship Id="rId35" Type="http://schemas.openxmlformats.org/officeDocument/2006/relationships/hyperlink" Target="https://www.sukantengah.id/" TargetMode="External"/><Relationship Id="rId181" Type="http://schemas.openxmlformats.org/officeDocument/2006/relationships/hyperlink" Target="https://danauredan.nusadesa.id/" TargetMode="External"/><Relationship Id="rId34" Type="http://schemas.openxmlformats.org/officeDocument/2006/relationships/hyperlink" Target="https://gurimbang.nusadesa.id/" TargetMode="External"/><Relationship Id="rId180" Type="http://schemas.openxmlformats.org/officeDocument/2006/relationships/hyperlink" Target="https://jukayaq.desa.id/" TargetMode="External"/><Relationship Id="rId37" Type="http://schemas.openxmlformats.org/officeDocument/2006/relationships/hyperlink" Target="https://longayan.digitaldesa.id/" TargetMode="External"/><Relationship Id="rId176" Type="http://schemas.openxmlformats.org/officeDocument/2006/relationships/hyperlink" Target="https://tepian-terap.com/" TargetMode="External"/><Relationship Id="rId36" Type="http://schemas.openxmlformats.org/officeDocument/2006/relationships/hyperlink" Target="https://longayap.digitaldesa.id/" TargetMode="External"/><Relationship Id="rId175" Type="http://schemas.openxmlformats.org/officeDocument/2006/relationships/hyperlink" Target="https://pelawan.nusadesa.id/" TargetMode="External"/><Relationship Id="rId39" Type="http://schemas.openxmlformats.org/officeDocument/2006/relationships/hyperlink" Target="https://desa-pandansari.id/" TargetMode="External"/><Relationship Id="rId174" Type="http://schemas.openxmlformats.org/officeDocument/2006/relationships/hyperlink" Target="https://www.desanesia.com/sempayau" TargetMode="External"/><Relationship Id="rId38" Type="http://schemas.openxmlformats.org/officeDocument/2006/relationships/hyperlink" Target="https://gunungsari-segah.desa.id/" TargetMode="External"/><Relationship Id="rId173" Type="http://schemas.openxmlformats.org/officeDocument/2006/relationships/hyperlink" Target="https://benuabaruilir.kutaitimurkab.go.id/" TargetMode="External"/><Relationship Id="rId179" Type="http://schemas.openxmlformats.org/officeDocument/2006/relationships/hyperlink" Target="https://mandupantaisejahtera.digitaldesa.id/" TargetMode="External"/><Relationship Id="rId178" Type="http://schemas.openxmlformats.org/officeDocument/2006/relationships/hyperlink" Target="https://perupuk.nusadesa.id/" TargetMode="External"/><Relationship Id="rId177" Type="http://schemas.openxmlformats.org/officeDocument/2006/relationships/hyperlink" Target="https://maloy.digitaldesa.id/" TargetMode="External"/><Relationship Id="rId20" Type="http://schemas.openxmlformats.org/officeDocument/2006/relationships/hyperlink" Target="https://longduhung-berau.desa.id/" TargetMode="External"/><Relationship Id="rId22" Type="http://schemas.openxmlformats.org/officeDocument/2006/relationships/hyperlink" Target="https://www.longkeluh-berau.desa.id/" TargetMode="External"/><Relationship Id="rId21" Type="http://schemas.openxmlformats.org/officeDocument/2006/relationships/hyperlink" Target="https://longlamcin-berau.desa.id/" TargetMode="External"/><Relationship Id="rId24" Type="http://schemas.openxmlformats.org/officeDocument/2006/relationships/hyperlink" Target="https://mapulu-berau.desa.id/" TargetMode="External"/><Relationship Id="rId23" Type="http://schemas.openxmlformats.org/officeDocument/2006/relationships/hyperlink" Target="https://www.longpelay-berau.desa.id/" TargetMode="External"/><Relationship Id="rId26" Type="http://schemas.openxmlformats.org/officeDocument/2006/relationships/hyperlink" Target="https://sidobangen-berau.desa.id/" TargetMode="External"/><Relationship Id="rId25" Type="http://schemas.openxmlformats.org/officeDocument/2006/relationships/hyperlink" Target="https://longsuluy-berau.desa.id/" TargetMode="External"/><Relationship Id="rId28" Type="http://schemas.openxmlformats.org/officeDocument/2006/relationships/hyperlink" Target="https://telukharapan.id/" TargetMode="External"/><Relationship Id="rId27" Type="http://schemas.openxmlformats.org/officeDocument/2006/relationships/hyperlink" Target="https://bohesilian.digitaldesa.id/" TargetMode="External"/><Relationship Id="rId29" Type="http://schemas.openxmlformats.org/officeDocument/2006/relationships/hyperlink" Target="https://kampungpulauderawan.id/" TargetMode="External"/><Relationship Id="rId11" Type="http://schemas.openxmlformats.org/officeDocument/2006/relationships/hyperlink" Target="https://majupantaiharapan.com/" TargetMode="External"/><Relationship Id="rId10" Type="http://schemas.openxmlformats.org/officeDocument/2006/relationships/hyperlink" Target="https://kampungbiduk.id/" TargetMode="External"/><Relationship Id="rId13" Type="http://schemas.openxmlformats.org/officeDocument/2006/relationships/hyperlink" Target="https://giring-giring.id/" TargetMode="External"/><Relationship Id="rId12" Type="http://schemas.openxmlformats.org/officeDocument/2006/relationships/hyperlink" Target="https://teluksumbang.digitaldesa.id/" TargetMode="External"/><Relationship Id="rId15" Type="http://schemas.openxmlformats.org/officeDocument/2006/relationships/hyperlink" Target="https://merapun-berau.desa.id/" TargetMode="External"/><Relationship Id="rId14" Type="http://schemas.openxmlformats.org/officeDocument/2006/relationships/hyperlink" Target="https://panaan-berau.desa.id/informasi_publik" TargetMode="External"/><Relationship Id="rId17" Type="http://schemas.openxmlformats.org/officeDocument/2006/relationships/hyperlink" Target="https://merasa-berau.desa.id/" TargetMode="External"/><Relationship Id="rId16" Type="http://schemas.openxmlformats.org/officeDocument/2006/relationships/hyperlink" Target="https://www.muaralesan-berau.desa.id/" TargetMode="External"/><Relationship Id="rId19" Type="http://schemas.openxmlformats.org/officeDocument/2006/relationships/hyperlink" Target="https://www.longbeliu-berau.desa.id/" TargetMode="External"/><Relationship Id="rId18" Type="http://schemas.openxmlformats.org/officeDocument/2006/relationships/hyperlink" Target="https://lesandayak-berau.desa.id/" TargetMode="External"/><Relationship Id="rId84" Type="http://schemas.openxmlformats.org/officeDocument/2006/relationships/hyperlink" Target="https://sekolaqdarat.kutaibaratkab.go.id/" TargetMode="External"/><Relationship Id="rId83" Type="http://schemas.openxmlformats.org/officeDocument/2006/relationships/hyperlink" Target="https://jontai.digitaldesa.id/" TargetMode="External"/><Relationship Id="rId86" Type="http://schemas.openxmlformats.org/officeDocument/2006/relationships/hyperlink" Target="https://linggang-purworejo.geodesa.id/index.html" TargetMode="External"/><Relationship Id="rId85" Type="http://schemas.openxmlformats.org/officeDocument/2006/relationships/hyperlink" Target="https://kampungtendiq-kutaibarat.web.id/" TargetMode="External"/><Relationship Id="rId88" Type="http://schemas.openxmlformats.org/officeDocument/2006/relationships/hyperlink" Target="https://kelian-dalam.geodesa.id/index.html" TargetMode="External"/><Relationship Id="rId150" Type="http://schemas.openxmlformats.org/officeDocument/2006/relationships/hyperlink" Target="https://www.dabeq-kutim.desa.id/" TargetMode="External"/><Relationship Id="rId87" Type="http://schemas.openxmlformats.org/officeDocument/2006/relationships/hyperlink" Target="https://linggang-jelemuq.geodesa.id/index.html" TargetMode="External"/><Relationship Id="rId89" Type="http://schemas.openxmlformats.org/officeDocument/2006/relationships/hyperlink" Target="https://linggang-muara-mujan.geodesa.id/index.html" TargetMode="External"/><Relationship Id="rId80" Type="http://schemas.openxmlformats.org/officeDocument/2006/relationships/hyperlink" Target="https://muaralawa.digitaldesa.id/" TargetMode="External"/><Relationship Id="rId82" Type="http://schemas.openxmlformats.org/officeDocument/2006/relationships/hyperlink" Target="https://dempar.digitaldesa.id/" TargetMode="External"/><Relationship Id="rId81" Type="http://schemas.openxmlformats.org/officeDocument/2006/relationships/hyperlink" Target="https://lambing.digitaldesa.id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tembudan.digitaldesa.id/" TargetMode="External"/><Relationship Id="rId3" Type="http://schemas.openxmlformats.org/officeDocument/2006/relationships/hyperlink" Target="https://kayuindah.id/" TargetMode="External"/><Relationship Id="rId149" Type="http://schemas.openxmlformats.org/officeDocument/2006/relationships/hyperlink" Target="https://muarawahau-kutim.desa.id/" TargetMode="External"/><Relationship Id="rId4" Type="http://schemas.openxmlformats.org/officeDocument/2006/relationships/hyperlink" Target="https://kampungbatuputih.com/" TargetMode="External"/><Relationship Id="rId148" Type="http://schemas.openxmlformats.org/officeDocument/2006/relationships/hyperlink" Target="https://nehasliahbing-kutim.desa.id/" TargetMode="External"/><Relationship Id="rId9" Type="http://schemas.openxmlformats.org/officeDocument/2006/relationships/hyperlink" Target="https://biatan-lempake.geodesa.id/" TargetMode="External"/><Relationship Id="rId143" Type="http://schemas.openxmlformats.org/officeDocument/2006/relationships/hyperlink" Target="https://sebemban.digitaldesa.id/" TargetMode="External"/><Relationship Id="rId142" Type="http://schemas.openxmlformats.org/officeDocument/2006/relationships/hyperlink" Target="https://www.muaramuntaiilir.desa.id/" TargetMode="External"/><Relationship Id="rId141" Type="http://schemas.openxmlformats.org/officeDocument/2006/relationships/hyperlink" Target="https://ciparimakmur.desa.id/" TargetMode="External"/><Relationship Id="rId140" Type="http://schemas.openxmlformats.org/officeDocument/2006/relationships/hyperlink" Target="https://bungajadi.berdesa.id/" TargetMode="External"/><Relationship Id="rId5" Type="http://schemas.openxmlformats.org/officeDocument/2006/relationships/hyperlink" Target="https://kampungbatuputih.com/" TargetMode="External"/><Relationship Id="rId147" Type="http://schemas.openxmlformats.org/officeDocument/2006/relationships/hyperlink" Target="https://lebakcilong.digitaldesa.id/" TargetMode="External"/><Relationship Id="rId6" Type="http://schemas.openxmlformats.org/officeDocument/2006/relationships/hyperlink" Target="https://sumberagung.digitaldesa.id/" TargetMode="External"/><Relationship Id="rId146" Type="http://schemas.openxmlformats.org/officeDocument/2006/relationships/hyperlink" Target="https://lebakmantan.digitaldesa.id/" TargetMode="External"/><Relationship Id="rId7" Type="http://schemas.openxmlformats.org/officeDocument/2006/relationships/hyperlink" Target="https://biatanilir.berdesa.id/" TargetMode="External"/><Relationship Id="rId145" Type="http://schemas.openxmlformats.org/officeDocument/2006/relationships/hyperlink" Target="https://enggelam.digitaldesa.id/listing" TargetMode="External"/><Relationship Id="rId8" Type="http://schemas.openxmlformats.org/officeDocument/2006/relationships/hyperlink" Target="https://desakarangan.id/" TargetMode="External"/><Relationship Id="rId144" Type="http://schemas.openxmlformats.org/officeDocument/2006/relationships/hyperlink" Target="https://melintang.nusadesa.id/" TargetMode="External"/><Relationship Id="rId73" Type="http://schemas.openxmlformats.org/officeDocument/2006/relationships/hyperlink" Target="https://www.longiramseberang.com/" TargetMode="External"/><Relationship Id="rId72" Type="http://schemas.openxmlformats.org/officeDocument/2006/relationships/hyperlink" Target="https://www.linggangpurwodadi.com/" TargetMode="External"/><Relationship Id="rId75" Type="http://schemas.openxmlformats.org/officeDocument/2006/relationships/hyperlink" Target="https://www.sakaqtada.id/" TargetMode="External"/><Relationship Id="rId74" Type="http://schemas.openxmlformats.org/officeDocument/2006/relationships/hyperlink" Target="https://ujoh-halang.id/" TargetMode="External"/><Relationship Id="rId77" Type="http://schemas.openxmlformats.org/officeDocument/2006/relationships/hyperlink" Target="https://gadur.nusadesa.id/" TargetMode="External"/><Relationship Id="rId76" Type="http://schemas.openxmlformats.org/officeDocument/2006/relationships/hyperlink" Target="https://kelumpang.nusadesa.id/" TargetMode="External"/><Relationship Id="rId79" Type="http://schemas.openxmlformats.org/officeDocument/2006/relationships/hyperlink" Target="https://kampungmuarakalaq.id/" TargetMode="External"/><Relationship Id="rId78" Type="http://schemas.openxmlformats.org/officeDocument/2006/relationships/hyperlink" Target="https://linggang-muara-batuq.geodesa.id/" TargetMode="External"/><Relationship Id="rId71" Type="http://schemas.openxmlformats.org/officeDocument/2006/relationships/hyperlink" Target="https://linggang-bangunsari.geodesa.id/" TargetMode="External"/><Relationship Id="rId70" Type="http://schemas.openxmlformats.org/officeDocument/2006/relationships/hyperlink" Target="https://linggang-mapan.geodesa.id/" TargetMode="External"/><Relationship Id="rId139" Type="http://schemas.openxmlformats.org/officeDocument/2006/relationships/hyperlink" Target="https://sabintulung.desa.id/" TargetMode="External"/><Relationship Id="rId138" Type="http://schemas.openxmlformats.org/officeDocument/2006/relationships/hyperlink" Target="https://rantauhempang.wordpress.com/" TargetMode="External"/><Relationship Id="rId137" Type="http://schemas.openxmlformats.org/officeDocument/2006/relationships/hyperlink" Target="https://gasalambadaki.digitaldesa.id/" TargetMode="External"/><Relationship Id="rId132" Type="http://schemas.openxmlformats.org/officeDocument/2006/relationships/hyperlink" Target="https://kersik.desa.id/" TargetMode="External"/><Relationship Id="rId131" Type="http://schemas.openxmlformats.org/officeDocument/2006/relationships/hyperlink" Target="https://desasantantengah.wordpress.com/2018/07/16/profil-desa-santan-tengah/" TargetMode="External"/><Relationship Id="rId130" Type="http://schemas.openxmlformats.org/officeDocument/2006/relationships/hyperlink" Target="https://desasantanulu.com/" TargetMode="External"/><Relationship Id="rId136" Type="http://schemas.openxmlformats.org/officeDocument/2006/relationships/hyperlink" Target="https://www.badakbaru.desa.id/" TargetMode="External"/><Relationship Id="rId135" Type="http://schemas.openxmlformats.org/officeDocument/2006/relationships/hyperlink" Target="https://tanjunglimau.digitaldesa.id/" TargetMode="External"/><Relationship Id="rId134" Type="http://schemas.openxmlformats.org/officeDocument/2006/relationships/hyperlink" Target="https://salopalai-kukar.desa.id/" TargetMode="External"/><Relationship Id="rId133" Type="http://schemas.openxmlformats.org/officeDocument/2006/relationships/hyperlink" Target="https://semangko.nusadesa.id/" TargetMode="External"/><Relationship Id="rId62" Type="http://schemas.openxmlformats.org/officeDocument/2006/relationships/hyperlink" Target="https://mendika.digitaldesa.id/" TargetMode="External"/><Relationship Id="rId61" Type="http://schemas.openxmlformats.org/officeDocument/2006/relationships/hyperlink" Target="https://kampungmantarkutaibarat.wordpress.com/" TargetMode="External"/><Relationship Id="rId64" Type="http://schemas.openxmlformats.org/officeDocument/2006/relationships/hyperlink" Target="https://pentat.geodesa.id/" TargetMode="External"/><Relationship Id="rId63" Type="http://schemas.openxmlformats.org/officeDocument/2006/relationships/hyperlink" Target="https://damaikec.kutaibaratkab.go.id/" TargetMode="External"/><Relationship Id="rId66" Type="http://schemas.openxmlformats.org/officeDocument/2006/relationships/hyperlink" Target="https://mancong.nusadesa.id/" TargetMode="External"/><Relationship Id="rId172" Type="http://schemas.openxmlformats.org/officeDocument/2006/relationships/hyperlink" Target="https://mandudalam.id/" TargetMode="External"/><Relationship Id="rId65" Type="http://schemas.openxmlformats.org/officeDocument/2006/relationships/hyperlink" Target="https://muara-nayan.geodesa.id/" TargetMode="External"/><Relationship Id="rId171" Type="http://schemas.openxmlformats.org/officeDocument/2006/relationships/hyperlink" Target="https://peridan.nusadesa.id/" TargetMode="External"/><Relationship Id="rId68" Type="http://schemas.openxmlformats.org/officeDocument/2006/relationships/hyperlink" Target="https://kampungtanjungisuy14.wordpress.com/" TargetMode="External"/><Relationship Id="rId170" Type="http://schemas.openxmlformats.org/officeDocument/2006/relationships/hyperlink" Target="https://tanjungmanis.digitaldesa.id/" TargetMode="External"/><Relationship Id="rId67" Type="http://schemas.openxmlformats.org/officeDocument/2006/relationships/hyperlink" Target="https://muaraohong.digitaldesa.id/" TargetMode="External"/><Relationship Id="rId60" Type="http://schemas.openxmlformats.org/officeDocument/2006/relationships/hyperlink" Target="https://bukitharapan.digitaldesa.id/" TargetMode="External"/><Relationship Id="rId165" Type="http://schemas.openxmlformats.org/officeDocument/2006/relationships/hyperlink" Target="https://sites.google.com/view/gosangatta/halaman-muka" TargetMode="External"/><Relationship Id="rId69" Type="http://schemas.openxmlformats.org/officeDocument/2006/relationships/hyperlink" Target="https://bekokong-makmur.geodesa.id/" TargetMode="External"/><Relationship Id="rId164" Type="http://schemas.openxmlformats.org/officeDocument/2006/relationships/hyperlink" Target="https://susuktengah.nusadesa.id/" TargetMode="External"/><Relationship Id="rId163" Type="http://schemas.openxmlformats.org/officeDocument/2006/relationships/hyperlink" Target="https://manubardalam.nusadesa.id/" TargetMode="External"/><Relationship Id="rId162" Type="http://schemas.openxmlformats.org/officeDocument/2006/relationships/hyperlink" Target="https://www.tanjungmangkaliat.web.id/" TargetMode="External"/><Relationship Id="rId169" Type="http://schemas.openxmlformats.org/officeDocument/2006/relationships/hyperlink" Target="https://desaswargabara.wordpress.com/2015/05/13/sekilas-profil-desa-swarga-bara/" TargetMode="External"/><Relationship Id="rId168" Type="http://schemas.openxmlformats.org/officeDocument/2006/relationships/hyperlink" Target="https://singagembara.nusadesa.id/" TargetMode="External"/><Relationship Id="rId167" Type="http://schemas.openxmlformats.org/officeDocument/2006/relationships/hyperlink" Target="https://sangattautara-kutaitimurkab.digitaldesa.id/" TargetMode="External"/><Relationship Id="rId166" Type="http://schemas.openxmlformats.org/officeDocument/2006/relationships/hyperlink" Target="https://sangkima.nusadesa.id/" TargetMode="External"/><Relationship Id="rId51" Type="http://schemas.openxmlformats.org/officeDocument/2006/relationships/hyperlink" Target="https://belempungulaq.digitaldesa.id/" TargetMode="External"/><Relationship Id="rId50" Type="http://schemas.openxmlformats.org/officeDocument/2006/relationships/hyperlink" Target="https://geleo-baru.geodesa.id/" TargetMode="External"/><Relationship Id="rId53" Type="http://schemas.openxmlformats.org/officeDocument/2006/relationships/hyperlink" Target="https://penarun.nusadesa.id/" TargetMode="External"/><Relationship Id="rId52" Type="http://schemas.openxmlformats.org/officeDocument/2006/relationships/hyperlink" Target="https://desatende.wordpress.com/" TargetMode="External"/><Relationship Id="rId55" Type="http://schemas.openxmlformats.org/officeDocument/2006/relationships/hyperlink" Target="https://resak.nusadesa.id/" TargetMode="External"/><Relationship Id="rId161" Type="http://schemas.openxmlformats.org/officeDocument/2006/relationships/hyperlink" Target="https://susuk-dalam.geodesa.id/index.html" TargetMode="External"/><Relationship Id="rId54" Type="http://schemas.openxmlformats.org/officeDocument/2006/relationships/hyperlink" Target="https://lempe.digitaldesa.id/" TargetMode="External"/><Relationship Id="rId160" Type="http://schemas.openxmlformats.org/officeDocument/2006/relationships/hyperlink" Target="https://desasusuktengah.blogspot.com/2013/03/desa-susuk-tengah.html" TargetMode="External"/><Relationship Id="rId57" Type="http://schemas.openxmlformats.org/officeDocument/2006/relationships/hyperlink" Target="https://www.kampungpenawai.com/" TargetMode="External"/><Relationship Id="rId56" Type="http://schemas.openxmlformats.org/officeDocument/2006/relationships/hyperlink" Target="https://kampungmuaragusik.co.id/" TargetMode="External"/><Relationship Id="rId159" Type="http://schemas.openxmlformats.org/officeDocument/2006/relationships/hyperlink" Target="https://marukangan.nusadesa.id/" TargetMode="External"/><Relationship Id="rId59" Type="http://schemas.openxmlformats.org/officeDocument/2006/relationships/hyperlink" Target="https://sirammakmur.nusadesa.id/" TargetMode="External"/><Relationship Id="rId154" Type="http://schemas.openxmlformats.org/officeDocument/2006/relationships/hyperlink" Target="https://www.muktijayarantaupulung.com/" TargetMode="External"/><Relationship Id="rId58" Type="http://schemas.openxmlformats.org/officeDocument/2006/relationships/hyperlink" Target="https://muara-kedang.geodesa.id/" TargetMode="External"/><Relationship Id="rId153" Type="http://schemas.openxmlformats.org/officeDocument/2006/relationships/hyperlink" Target="https://longwehea-kutim.desa.id/" TargetMode="External"/><Relationship Id="rId152" Type="http://schemas.openxmlformats.org/officeDocument/2006/relationships/hyperlink" Target="https://karyabhakti-kutim.desa.id/data-wilayah" TargetMode="External"/><Relationship Id="rId151" Type="http://schemas.openxmlformats.org/officeDocument/2006/relationships/hyperlink" Target="https://benhes-kutim.desa.id/" TargetMode="External"/><Relationship Id="rId158" Type="http://schemas.openxmlformats.org/officeDocument/2006/relationships/hyperlink" Target="https://manubar.nusadesa.id/" TargetMode="External"/><Relationship Id="rId157" Type="http://schemas.openxmlformats.org/officeDocument/2006/relationships/hyperlink" Target="https://sandaran.nusadesa.id/" TargetMode="External"/><Relationship Id="rId156" Type="http://schemas.openxmlformats.org/officeDocument/2006/relationships/hyperlink" Target="https://masalapraya.nusadesa.id/" TargetMode="External"/><Relationship Id="rId155" Type="http://schemas.openxmlformats.org/officeDocument/2006/relationships/hyperlink" Target="https://margomulyo.nusadesa.id/" TargetMode="External"/><Relationship Id="rId107" Type="http://schemas.openxmlformats.org/officeDocument/2006/relationships/hyperlink" Target="https://sites.google.com/view/desatubuhan/" TargetMode="External"/><Relationship Id="rId106" Type="http://schemas.openxmlformats.org/officeDocument/2006/relationships/hyperlink" Target="https://sites.google.com/view/desa-kahala/" TargetMode="External"/><Relationship Id="rId105" Type="http://schemas.openxmlformats.org/officeDocument/2006/relationships/hyperlink" Target="https://sites.google.com/view/web-desatelukbingkai/" TargetMode="External"/><Relationship Id="rId104" Type="http://schemas.openxmlformats.org/officeDocument/2006/relationships/hyperlink" Target="https://sites.google.com/view/dlp-desa-lamin-pulut-kenohan/" TargetMode="External"/><Relationship Id="rId109" Type="http://schemas.openxmlformats.org/officeDocument/2006/relationships/hyperlink" Target="https://sites.google.com/view/desa-teluk-muda-web-dtm/" TargetMode="External"/><Relationship Id="rId108" Type="http://schemas.openxmlformats.org/officeDocument/2006/relationships/hyperlink" Target="https://sites.google.com/view/desa-semayang-ds-web/" TargetMode="External"/><Relationship Id="rId103" Type="http://schemas.openxmlformats.org/officeDocument/2006/relationships/hyperlink" Target="https://sites.google.com/view/desa-lamintelihan/" TargetMode="External"/><Relationship Id="rId102" Type="http://schemas.openxmlformats.org/officeDocument/2006/relationships/hyperlink" Target="https://bukitlayang.digitaldesa.id/" TargetMode="External"/><Relationship Id="rId101" Type="http://schemas.openxmlformats.org/officeDocument/2006/relationships/hyperlink" Target="https://kelekat.nusadesa.id/" TargetMode="External"/><Relationship Id="rId100" Type="http://schemas.openxmlformats.org/officeDocument/2006/relationships/hyperlink" Target="https://hambau.nusadesa.id/" TargetMode="External"/><Relationship Id="rId129" Type="http://schemas.openxmlformats.org/officeDocument/2006/relationships/hyperlink" Target="https://sepakat.desa.id/" TargetMode="External"/><Relationship Id="rId128" Type="http://schemas.openxmlformats.org/officeDocument/2006/relationships/hyperlink" Target="https://www.jembayandalam.com/" TargetMode="External"/><Relationship Id="rId127" Type="http://schemas.openxmlformats.org/officeDocument/2006/relationships/hyperlink" Target="https://www.desajembayantengah.com/" TargetMode="External"/><Relationship Id="rId126" Type="http://schemas.openxmlformats.org/officeDocument/2006/relationships/hyperlink" Target="https://slvborneo.com/" TargetMode="External"/><Relationship Id="rId121" Type="http://schemas.openxmlformats.org/officeDocument/2006/relationships/hyperlink" Target="https://desapurwajaya-kukar.id/" TargetMode="External"/><Relationship Id="rId120" Type="http://schemas.openxmlformats.org/officeDocument/2006/relationships/hyperlink" Target="https://loaduriulu-kukar.id/" TargetMode="External"/><Relationship Id="rId125" Type="http://schemas.openxmlformats.org/officeDocument/2006/relationships/hyperlink" Target="https://desamargahayu.com/" TargetMode="External"/><Relationship Id="rId124" Type="http://schemas.openxmlformats.org/officeDocument/2006/relationships/hyperlink" Target="https://rempanga.desa.id/" TargetMode="External"/><Relationship Id="rId123" Type="http://schemas.openxmlformats.org/officeDocument/2006/relationships/hyperlink" Target="https://desasungaipayang.net/" TargetMode="External"/><Relationship Id="rId122" Type="http://schemas.openxmlformats.org/officeDocument/2006/relationships/hyperlink" Target="https://loaduriilir.digitaldesa.id/" TargetMode="External"/><Relationship Id="rId95" Type="http://schemas.openxmlformats.org/officeDocument/2006/relationships/hyperlink" Target="https://muara-pantuan.geodesa.id/index.html" TargetMode="External"/><Relationship Id="rId94" Type="http://schemas.openxmlformats.org/officeDocument/2006/relationships/hyperlink" Target="https://sepatin.digitaldesa.id/" TargetMode="External"/><Relationship Id="rId97" Type="http://schemas.openxmlformats.org/officeDocument/2006/relationships/hyperlink" Target="https://kutailama.nusadesa.id/" TargetMode="External"/><Relationship Id="rId96" Type="http://schemas.openxmlformats.org/officeDocument/2006/relationships/hyperlink" Target="https://tani-baru.geodesa.id/index.html" TargetMode="External"/><Relationship Id="rId99" Type="http://schemas.openxmlformats.org/officeDocument/2006/relationships/hyperlink" Target="http://desa.com/2017/05/08/profil-desa/" TargetMode="External"/><Relationship Id="rId98" Type="http://schemas.openxmlformats.org/officeDocument/2006/relationships/hyperlink" Target="https://anggana.nusadesa.id/" TargetMode="External"/><Relationship Id="rId91" Type="http://schemas.openxmlformats.org/officeDocument/2006/relationships/hyperlink" Target="https://linggang-muyub-ilir.geodesa.id/index.html" TargetMode="External"/><Relationship Id="rId90" Type="http://schemas.openxmlformats.org/officeDocument/2006/relationships/hyperlink" Target="https://muyub-aket.geodesa.id/index.html" TargetMode="External"/><Relationship Id="rId93" Type="http://schemas.openxmlformats.org/officeDocument/2006/relationships/hyperlink" Target="https://tering-lama-ulu.geodesa.id/index.html" TargetMode="External"/><Relationship Id="rId92" Type="http://schemas.openxmlformats.org/officeDocument/2006/relationships/hyperlink" Target="https://linggang-banjarejo.geodesa.id/index.html" TargetMode="External"/><Relationship Id="rId118" Type="http://schemas.openxmlformats.org/officeDocument/2006/relationships/hyperlink" Target="https://sukabumi.netlify.app/profil.html" TargetMode="External"/><Relationship Id="rId117" Type="http://schemas.openxmlformats.org/officeDocument/2006/relationships/hyperlink" Target="https://sarinadi.nusadesa.id/" TargetMode="External"/><Relationship Id="rId116" Type="http://schemas.openxmlformats.org/officeDocument/2006/relationships/hyperlink" Target="https://benuabaru.id/" TargetMode="External"/><Relationship Id="rId115" Type="http://schemas.openxmlformats.org/officeDocument/2006/relationships/hyperlink" Target="https://desasedulangkotabangun.wordpress.com/" TargetMode="External"/><Relationship Id="rId119" Type="http://schemas.openxmlformats.org/officeDocument/2006/relationships/hyperlink" Target="https://www.bakungan.desa.id/" TargetMode="External"/><Relationship Id="rId110" Type="http://schemas.openxmlformats.org/officeDocument/2006/relationships/hyperlink" Target="https://sites.google.com/view/desa-tuana-tuha-web/" TargetMode="External"/><Relationship Id="rId114" Type="http://schemas.openxmlformats.org/officeDocument/2006/relationships/hyperlink" Target="https://www.desasebelimbingan.com/" TargetMode="External"/><Relationship Id="rId113" Type="http://schemas.openxmlformats.org/officeDocument/2006/relationships/hyperlink" Target="https://kotabangunulu.id/" TargetMode="External"/><Relationship Id="rId112" Type="http://schemas.openxmlformats.org/officeDocument/2006/relationships/hyperlink" Target="https://loleng.nusadesa.id/" TargetMode="External"/><Relationship Id="rId111" Type="http://schemas.openxmlformats.org/officeDocument/2006/relationships/hyperlink" Target="https://sites.google.com/view/desakahalailir-dki-web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9.29"/>
    <col customWidth="1" min="2" max="2" width="23.43"/>
    <col customWidth="1" min="3" max="3" width="24.57"/>
    <col customWidth="1" min="4" max="4" width="27.86"/>
    <col customWidth="1" min="5" max="5" width="24.0"/>
    <col customWidth="1" min="6" max="6" width="22.29"/>
    <col customWidth="1" min="7" max="7" width="20.71"/>
    <col customWidth="1" min="8" max="8" width="13.71"/>
    <col customWidth="1" min="9" max="9" width="10.14"/>
    <col customWidth="1" min="10" max="11" width="18.14"/>
    <col customWidth="1" min="12" max="20" width="21.29"/>
    <col customWidth="1" min="21" max="21" width="18.71"/>
    <col customWidth="1" min="22" max="22" width="38.43"/>
    <col customWidth="1" min="23" max="23" width="42.86"/>
    <col customWidth="1" min="24" max="24" width="54.71"/>
    <col customWidth="1" min="25" max="25" width="15.71"/>
    <col customWidth="1" min="26" max="26" width="98.29"/>
  </cols>
  <sheetData>
    <row r="1" ht="18.75" customHeight="1">
      <c r="A1" s="1"/>
      <c r="J1" s="2"/>
      <c r="K1" s="2"/>
      <c r="Q1" s="4"/>
      <c r="R1" s="4"/>
      <c r="S1" s="4"/>
      <c r="T1" s="4"/>
      <c r="U1" s="3"/>
      <c r="Y1" s="5"/>
    </row>
    <row r="2" ht="15.0" customHeigh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7" t="s">
        <v>8</v>
      </c>
      <c r="J2" s="9" t="s">
        <v>9</v>
      </c>
      <c r="K2" s="10" t="s">
        <v>10</v>
      </c>
      <c r="L2" s="11" t="s">
        <v>11</v>
      </c>
      <c r="M2" s="11" t="s">
        <v>12</v>
      </c>
      <c r="N2" s="12" t="s">
        <v>13</v>
      </c>
      <c r="O2" s="12" t="s">
        <v>14</v>
      </c>
      <c r="P2" s="12" t="s">
        <v>15</v>
      </c>
      <c r="Q2" s="13" t="s">
        <v>16</v>
      </c>
      <c r="R2" s="13" t="s">
        <v>19</v>
      </c>
      <c r="S2" s="13" t="s">
        <v>20</v>
      </c>
      <c r="T2" s="13" t="s">
        <v>22</v>
      </c>
      <c r="U2" s="12" t="s">
        <v>17</v>
      </c>
      <c r="V2" s="14" t="s">
        <v>25</v>
      </c>
      <c r="W2" s="15" t="s">
        <v>26</v>
      </c>
      <c r="X2" s="15" t="s">
        <v>27</v>
      </c>
      <c r="Y2" s="16" t="s">
        <v>28</v>
      </c>
      <c r="Z2" s="15" t="s">
        <v>29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ht="12.0" customHeight="1">
      <c r="A3" s="20">
        <v>1.0</v>
      </c>
      <c r="B3" s="19" t="s">
        <v>30</v>
      </c>
      <c r="C3" s="19" t="s">
        <v>31</v>
      </c>
      <c r="D3" s="19" t="s">
        <v>34</v>
      </c>
      <c r="E3" s="19" t="s">
        <v>33</v>
      </c>
      <c r="F3" s="22" t="s">
        <v>35</v>
      </c>
      <c r="G3" s="24" t="s">
        <v>37</v>
      </c>
      <c r="H3" s="26" t="s">
        <v>39</v>
      </c>
      <c r="I3" s="26" t="s">
        <v>41</v>
      </c>
      <c r="J3" s="27" t="s">
        <v>43</v>
      </c>
      <c r="K3" s="27" t="s">
        <v>44</v>
      </c>
      <c r="L3" s="29"/>
      <c r="M3" s="29"/>
      <c r="N3" s="29"/>
      <c r="O3" s="29"/>
      <c r="P3" s="29"/>
      <c r="Q3" s="30"/>
      <c r="R3" s="30"/>
      <c r="S3" s="30"/>
      <c r="T3" s="30"/>
      <c r="U3" s="31" t="str">
        <f>IFERROR(__xludf.DUMMYFUNCTION("LET(
  angka_murni, ARRAYFORMULA(IFERROR(VALUE(REGEXREPLACE(L3:T3, ""[^0-9]"", """")), 0)),
  rata, IFERROR(AVERAGEIF(angka_murni, ""&gt;0""), 0),
  IF(rata &gt; 0,
    IF(rata &gt; 500, ""SANGAT OPTIMAL"",
    IF(rata &gt; 200, ""OPTIMAL"",
    IF(rata &gt; 100, ""K"&amp;"URANG OPTIMAL"", ""TIDAK OPTIMAL""))),
    IF(COUNTIF(L3:T3, ""*TIDAK TERDETEKSI*"") &gt; 0, ""TIDAK TERDETEKSI"",
    IF(COUNTIF(L3:T3, ""*TIDAK AKTIF*"") &gt; 0, ""TIDAK AKTIF"",
    IF(COUNTIF(L3:T3, ""*BELUM TERPASANG*"") &gt; 0, ""BELUM TERPASANG"", ""TI"&amp;"DAK AKTIF"")))
  )
)"),"TIDAK AKTIF")</f>
        <v>TIDAK AKTIF</v>
      </c>
      <c r="V3" s="33" t="s">
        <v>48</v>
      </c>
      <c r="W3" s="34">
        <v>2277.0</v>
      </c>
      <c r="X3" s="35" t="s">
        <v>49</v>
      </c>
      <c r="Y3" s="36">
        <v>638250.0</v>
      </c>
      <c r="Z3" s="37" t="s">
        <v>51</v>
      </c>
    </row>
    <row r="4" ht="12.0" customHeight="1">
      <c r="A4" s="20">
        <f t="shared" ref="A4:A843" si="1">A3+1</f>
        <v>2</v>
      </c>
      <c r="B4" s="19" t="s">
        <v>30</v>
      </c>
      <c r="C4" s="19" t="s">
        <v>31</v>
      </c>
      <c r="D4" s="19" t="s">
        <v>52</v>
      </c>
      <c r="E4" s="21" t="s">
        <v>33</v>
      </c>
      <c r="F4" s="23" t="s">
        <v>55</v>
      </c>
      <c r="G4" s="25" t="s">
        <v>58</v>
      </c>
      <c r="H4" s="26" t="s">
        <v>40</v>
      </c>
      <c r="I4" s="26" t="s">
        <v>42</v>
      </c>
      <c r="J4" s="28" t="s">
        <v>61</v>
      </c>
      <c r="K4" s="28" t="s">
        <v>44</v>
      </c>
      <c r="L4" s="29"/>
      <c r="M4" s="29"/>
      <c r="N4" s="29" t="s">
        <v>63</v>
      </c>
      <c r="O4" s="29" t="s">
        <v>63</v>
      </c>
      <c r="P4" s="29" t="s">
        <v>63</v>
      </c>
      <c r="Q4" s="29" t="s">
        <v>65</v>
      </c>
      <c r="R4" s="30" t="s">
        <v>65</v>
      </c>
      <c r="S4" s="30"/>
      <c r="T4" s="30"/>
      <c r="U4" s="31" t="str">
        <f>IFERROR(__xludf.DUMMYFUNCTION("LET(
  angka_murni, ARRAYFORMULA(IFERROR(VALUE(REGEXREPLACE(L4:T4, ""[^0-9]"", """")), 0)),
  rata, IFERROR(AVERAGEIF(angka_murni, ""&gt;0""), 0),
  IF(rata &gt; 0,
    IF(rata &gt; 500, ""SANGAT OPTIMAL"",
    IF(rata &gt; 200, ""OPTIMAL"",
    IF(rata &gt; 100, ""K"&amp;"URANG OPTIMAL"", ""TIDAK OPTIMAL""))),
    IF(COUNTIF(L4:T4, ""*TIDAK TERDETEKSI*"") &gt; 0, ""TIDAK TERDETEKSI"",
    IF(COUNTIF(L4:T4, ""*TIDAK AKTIF*"") &gt; 0, ""TIDAK AKTIF"",
    IF(COUNTIF(L4:T4, ""*BELUM TERPASANG*"") &gt; 0, ""BELUM TERPASANG"", ""TI"&amp;"DAK AKTIF"")))
  )
)"),"KURANG OPTIMAL")</f>
        <v>KURANG OPTIMAL</v>
      </c>
      <c r="V4" s="33" t="s">
        <v>48</v>
      </c>
      <c r="W4" s="34">
        <v>921.0</v>
      </c>
      <c r="X4" s="35" t="s">
        <v>49</v>
      </c>
      <c r="Y4" s="36">
        <v>768950.0</v>
      </c>
      <c r="Z4" s="37" t="s">
        <v>66</v>
      </c>
    </row>
    <row r="5" ht="12.0" customHeight="1">
      <c r="A5" s="20">
        <f t="shared" si="1"/>
        <v>3</v>
      </c>
      <c r="B5" s="19" t="s">
        <v>30</v>
      </c>
      <c r="C5" s="19" t="s">
        <v>31</v>
      </c>
      <c r="D5" s="19" t="s">
        <v>31</v>
      </c>
      <c r="E5" s="21" t="s">
        <v>33</v>
      </c>
      <c r="F5" s="23" t="s">
        <v>70</v>
      </c>
      <c r="G5" s="25" t="s">
        <v>71</v>
      </c>
      <c r="H5" s="26" t="s">
        <v>39</v>
      </c>
      <c r="I5" s="26" t="s">
        <v>41</v>
      </c>
      <c r="J5" s="27" t="s">
        <v>43</v>
      </c>
      <c r="K5" s="27" t="s">
        <v>44</v>
      </c>
      <c r="L5" s="42"/>
      <c r="M5" s="42"/>
      <c r="N5" s="42"/>
      <c r="O5" s="42"/>
      <c r="P5" s="29"/>
      <c r="Q5" s="30"/>
      <c r="R5" s="30"/>
      <c r="S5" s="44"/>
      <c r="T5" s="44"/>
      <c r="U5" s="31" t="str">
        <f>IFERROR(__xludf.DUMMYFUNCTION("LET(
  angka_murni, ARRAYFORMULA(IFERROR(VALUE(REGEXREPLACE(L5:T5, ""[^0-9]"", """")), 0)),
  rata, IFERROR(AVERAGEIF(angka_murni, ""&gt;0""), 0),
  IF(rata &gt; 0,
    IF(rata &gt; 500, ""SANGAT OPTIMAL"",
    IF(rata &gt; 200, ""OPTIMAL"",
    IF(rata &gt; 100, ""K"&amp;"URANG OPTIMAL"", ""TIDAK OPTIMAL""))),
    IF(COUNTIF(L5:T5, ""*TIDAK TERDETEKSI*"") &gt; 0, ""TIDAK TERDETEKSI"",
    IF(COUNTIF(L5:T5, ""*TIDAK AKTIF*"") &gt; 0, ""TIDAK AKTIF"",
    IF(COUNTIF(L5:T5, ""*BELUM TERPASANG*"") &gt; 0, ""BELUM TERPASANG"", ""TI"&amp;"DAK AKTIF"")))
  )
)"),"TIDAK AKTIF")</f>
        <v>TIDAK AKTIF</v>
      </c>
      <c r="V5" s="33" t="s">
        <v>48</v>
      </c>
      <c r="W5" s="34">
        <v>3555.0</v>
      </c>
      <c r="X5" s="35" t="s">
        <v>49</v>
      </c>
      <c r="Y5" s="36">
        <v>638250.0</v>
      </c>
      <c r="Z5" s="47" t="s">
        <v>76</v>
      </c>
    </row>
    <row r="6" ht="12.0" customHeight="1">
      <c r="A6" s="20">
        <f t="shared" si="1"/>
        <v>4</v>
      </c>
      <c r="B6" s="19" t="s">
        <v>30</v>
      </c>
      <c r="C6" s="19" t="s">
        <v>31</v>
      </c>
      <c r="D6" s="19" t="s">
        <v>83</v>
      </c>
      <c r="E6" s="21" t="s">
        <v>33</v>
      </c>
      <c r="F6" s="23" t="s">
        <v>85</v>
      </c>
      <c r="G6" s="25" t="s">
        <v>86</v>
      </c>
      <c r="H6" s="26" t="s">
        <v>87</v>
      </c>
      <c r="I6" s="26" t="s">
        <v>60</v>
      </c>
      <c r="J6" s="27" t="s">
        <v>88</v>
      </c>
      <c r="K6" s="27" t="s">
        <v>44</v>
      </c>
      <c r="L6" s="29"/>
      <c r="M6" s="29"/>
      <c r="N6" s="29" t="s">
        <v>63</v>
      </c>
      <c r="O6" s="29" t="s">
        <v>63</v>
      </c>
      <c r="P6" s="29" t="s">
        <v>91</v>
      </c>
      <c r="Q6" s="30"/>
      <c r="R6" s="30"/>
      <c r="S6" s="30"/>
      <c r="T6" s="30"/>
      <c r="U6" s="31" t="str">
        <f>IFERROR(__xludf.DUMMYFUNCTION("LET(
  angka_murni, ARRAYFORMULA(IFERROR(VALUE(REGEXREPLACE(L6:T6, ""[^0-9]"", """")), 0)),
  rata, IFERROR(AVERAGEIF(angka_murni, ""&gt;0""), 0),
  IF(rata &gt; 0,
    IF(rata &gt; 500, ""SANGAT OPTIMAL"",
    IF(rata &gt; 200, ""OPTIMAL"",
    IF(rata &gt; 100, ""K"&amp;"URANG OPTIMAL"", ""TIDAK OPTIMAL""))),
    IF(COUNTIF(L6:T6, ""*TIDAK TERDETEKSI*"") &gt; 0, ""TIDAK TERDETEKSI"",
    IF(COUNTIF(L6:T6, ""*TIDAK AKTIF*"") &gt; 0, ""TIDAK AKTIF"",
    IF(COUNTIF(L6:T6, ""*BELUM TERPASANG*"") &gt; 0, ""BELUM TERPASANG"", ""TI"&amp;"DAK AKTIF"")))
  )
)"),"KURANG OPTIMAL")</f>
        <v>KURANG OPTIMAL</v>
      </c>
      <c r="V6" s="33" t="s">
        <v>48</v>
      </c>
      <c r="W6" s="34">
        <v>505.0</v>
      </c>
      <c r="X6" s="35" t="s">
        <v>49</v>
      </c>
      <c r="Y6" s="36">
        <v>1665000.0</v>
      </c>
      <c r="Z6" s="37" t="s">
        <v>76</v>
      </c>
    </row>
    <row r="7" ht="12.0" customHeight="1">
      <c r="A7" s="20">
        <f t="shared" si="1"/>
        <v>5</v>
      </c>
      <c r="B7" s="19" t="s">
        <v>30</v>
      </c>
      <c r="C7" s="19" t="s">
        <v>31</v>
      </c>
      <c r="D7" s="19" t="s">
        <v>100</v>
      </c>
      <c r="E7" s="21" t="s">
        <v>33</v>
      </c>
      <c r="F7" s="23" t="s">
        <v>103</v>
      </c>
      <c r="G7" s="25" t="s">
        <v>104</v>
      </c>
      <c r="H7" s="26" t="s">
        <v>40</v>
      </c>
      <c r="I7" s="26" t="s">
        <v>42</v>
      </c>
      <c r="J7" s="28" t="s">
        <v>61</v>
      </c>
      <c r="K7" s="28" t="s">
        <v>44</v>
      </c>
      <c r="L7" s="29"/>
      <c r="M7" s="29"/>
      <c r="N7" s="29" t="s">
        <v>91</v>
      </c>
      <c r="O7" s="29" t="s">
        <v>91</v>
      </c>
      <c r="P7" s="29" t="s">
        <v>91</v>
      </c>
      <c r="Q7" s="29" t="s">
        <v>62</v>
      </c>
      <c r="R7" s="30" t="s">
        <v>91</v>
      </c>
      <c r="S7" s="30"/>
      <c r="T7" s="30"/>
      <c r="U7" s="31" t="str">
        <f>IFERROR(__xludf.DUMMYFUNCTION("LET(
  angka_murni, ARRAYFORMULA(IFERROR(VALUE(REGEXREPLACE(L7:T7, ""[^0-9]"", """")), 0)),
  rata, IFERROR(AVERAGEIF(angka_murni, ""&gt;0""), 0),
  IF(rata &gt; 0,
    IF(rata &gt; 500, ""SANGAT OPTIMAL"",
    IF(rata &gt; 200, ""OPTIMAL"",
    IF(rata &gt; 100, ""K"&amp;"URANG OPTIMAL"", ""TIDAK OPTIMAL""))),
    IF(COUNTIF(L7:T7, ""*TIDAK TERDETEKSI*"") &gt; 0, ""TIDAK TERDETEKSI"",
    IF(COUNTIF(L7:T7, ""*TIDAK AKTIF*"") &gt; 0, ""TIDAK AKTIF"",
    IF(COUNTIF(L7:T7, ""*BELUM TERPASANG*"") &gt; 0, ""BELUM TERPASANG"", ""TI"&amp;"DAK AKTIF"")))
  )
)"),"TIDAK OPTIMAL")</f>
        <v>TIDAK OPTIMAL</v>
      </c>
      <c r="V7" s="33" t="s">
        <v>48</v>
      </c>
      <c r="W7" s="45">
        <v>941.0</v>
      </c>
      <c r="X7" s="58" t="s">
        <v>49</v>
      </c>
      <c r="Y7" s="36">
        <v>768950.0</v>
      </c>
      <c r="Z7" s="46"/>
    </row>
    <row r="8" ht="12.0" customHeight="1">
      <c r="A8" s="20">
        <f t="shared" si="1"/>
        <v>6</v>
      </c>
      <c r="B8" s="19" t="s">
        <v>30</v>
      </c>
      <c r="C8" s="19" t="s">
        <v>31</v>
      </c>
      <c r="D8" s="19" t="s">
        <v>116</v>
      </c>
      <c r="E8" s="59" t="s">
        <v>33</v>
      </c>
      <c r="F8" s="23" t="s">
        <v>117</v>
      </c>
      <c r="G8" s="25" t="s">
        <v>118</v>
      </c>
      <c r="H8" s="26" t="s">
        <v>102</v>
      </c>
      <c r="I8" s="26" t="s">
        <v>41</v>
      </c>
      <c r="J8" s="27" t="s">
        <v>119</v>
      </c>
      <c r="K8" s="27" t="s">
        <v>44</v>
      </c>
      <c r="L8" s="38" t="s">
        <v>123</v>
      </c>
      <c r="M8" s="38" t="s">
        <v>123</v>
      </c>
      <c r="N8" s="38" t="s">
        <v>123</v>
      </c>
      <c r="O8" s="38" t="s">
        <v>123</v>
      </c>
      <c r="P8" s="38" t="s">
        <v>125</v>
      </c>
      <c r="Q8" s="30" t="s">
        <v>126</v>
      </c>
      <c r="R8" s="30" t="s">
        <v>126</v>
      </c>
      <c r="S8" s="30"/>
      <c r="T8" s="30"/>
      <c r="U8" s="31" t="str">
        <f>IFERROR(__xludf.DUMMYFUNCTION("LET(
  angka_murni, ARRAYFORMULA(IFERROR(VALUE(REGEXREPLACE(L8:T8, ""[^0-9]"", """")), 0)),
  rata, IFERROR(AVERAGEIF(angka_murni, ""&gt;0""), 0),
  IF(rata &gt; 0,
    IF(rata &gt; 500, ""SANGAT OPTIMAL"",
    IF(rata &gt; 200, ""OPTIMAL"",
    IF(rata &gt; 100, ""K"&amp;"URANG OPTIMAL"", ""TIDAK OPTIMAL""))),
    IF(COUNTIF(L8:T8, ""*TIDAK TERDETEKSI*"") &gt; 0, ""TIDAK TERDETEKSI"",
    IF(COUNTIF(L8:T8, ""*TIDAK AKTIF*"") &gt; 0, ""TIDAK AKTIF"",
    IF(COUNTIF(L8:T8, ""*BELUM TERPASANG*"") &gt; 0, ""BELUM TERPASANG"", ""TI"&amp;"DAK AKTIF"")))
  )
)"),"SANGAT OPTIMAL")</f>
        <v>SANGAT OPTIMAL</v>
      </c>
      <c r="V8" s="33" t="s">
        <v>127</v>
      </c>
      <c r="W8" s="56">
        <v>1282.0</v>
      </c>
      <c r="X8" s="40" t="s">
        <v>49</v>
      </c>
      <c r="Y8" s="41">
        <v>1665000.0</v>
      </c>
      <c r="Z8" s="57"/>
      <c r="AC8" s="43"/>
    </row>
    <row r="9" ht="12.0" customHeight="1">
      <c r="A9" s="20">
        <f t="shared" si="1"/>
        <v>7</v>
      </c>
      <c r="B9" s="19" t="s">
        <v>30</v>
      </c>
      <c r="C9" s="19" t="s">
        <v>31</v>
      </c>
      <c r="D9" s="19" t="s">
        <v>32</v>
      </c>
      <c r="E9" s="21" t="s">
        <v>33</v>
      </c>
      <c r="F9" s="23" t="s">
        <v>36</v>
      </c>
      <c r="G9" s="25" t="s">
        <v>38</v>
      </c>
      <c r="H9" s="26" t="s">
        <v>40</v>
      </c>
      <c r="I9" s="26" t="s">
        <v>42</v>
      </c>
      <c r="J9" s="28" t="s">
        <v>61</v>
      </c>
      <c r="K9" s="28" t="s">
        <v>44</v>
      </c>
      <c r="L9" s="29"/>
      <c r="M9" s="29"/>
      <c r="N9" s="29" t="s">
        <v>65</v>
      </c>
      <c r="O9" s="29" t="s">
        <v>65</v>
      </c>
      <c r="P9" s="29" t="s">
        <v>65</v>
      </c>
      <c r="Q9" s="29" t="s">
        <v>65</v>
      </c>
      <c r="R9" s="30" t="s">
        <v>65</v>
      </c>
      <c r="S9" s="30"/>
      <c r="T9" s="30"/>
      <c r="U9" s="31" t="str">
        <f>IFERROR(__xludf.DUMMYFUNCTION("LET(
  angka_murni, ARRAYFORMULA(IFERROR(VALUE(REGEXREPLACE(L9:T9, ""[^0-9]"", """")), 0)),
  rata, IFERROR(AVERAGEIF(angka_murni, ""&gt;0""), 0),
  IF(rata &gt; 0,
    IF(rata &gt; 500, ""SANGAT OPTIMAL"",
    IF(rata &gt; 200, ""OPTIMAL"",
    IF(rata &gt; 100, ""K"&amp;"URANG OPTIMAL"", ""TIDAK OPTIMAL""))),
    IF(COUNTIF(L9:T9, ""*TIDAK TERDETEKSI*"") &gt; 0, ""TIDAK TERDETEKSI"",
    IF(COUNTIF(L9:T9, ""*TIDAK AKTIF*"") &gt; 0, ""TIDAK AKTIF"",
    IF(COUNTIF(L9:T9, ""*BELUM TERPASANG*"") &gt; 0, ""BELUM TERPASANG"", ""TI"&amp;"DAK AKTIF"")))
  )
)"),"TIDAK AKTIF")</f>
        <v>TIDAK AKTIF</v>
      </c>
      <c r="V9" s="33" t="s">
        <v>48</v>
      </c>
      <c r="W9" s="34">
        <v>829.0</v>
      </c>
      <c r="X9" s="35" t="s">
        <v>49</v>
      </c>
      <c r="Y9" s="36">
        <v>768950.0</v>
      </c>
      <c r="Z9" s="37" t="s">
        <v>50</v>
      </c>
    </row>
    <row r="10" ht="12.0" customHeight="1">
      <c r="A10" s="20">
        <f t="shared" si="1"/>
        <v>8</v>
      </c>
      <c r="B10" s="19" t="s">
        <v>30</v>
      </c>
      <c r="C10" s="19" t="s">
        <v>144</v>
      </c>
      <c r="D10" s="19" t="s">
        <v>145</v>
      </c>
      <c r="E10" s="21" t="s">
        <v>33</v>
      </c>
      <c r="F10" s="23" t="s">
        <v>146</v>
      </c>
      <c r="G10" s="25" t="s">
        <v>147</v>
      </c>
      <c r="H10" s="26" t="s">
        <v>102</v>
      </c>
      <c r="I10" s="26" t="s">
        <v>41</v>
      </c>
      <c r="J10" s="27" t="s">
        <v>119</v>
      </c>
      <c r="K10" s="27" t="s">
        <v>44</v>
      </c>
      <c r="L10" s="29" t="s">
        <v>123</v>
      </c>
      <c r="M10" s="29" t="s">
        <v>123</v>
      </c>
      <c r="N10" s="29" t="s">
        <v>123</v>
      </c>
      <c r="O10" s="29" t="s">
        <v>123</v>
      </c>
      <c r="P10" s="38" t="s">
        <v>123</v>
      </c>
      <c r="Q10" s="30" t="s">
        <v>123</v>
      </c>
      <c r="R10" s="30" t="s">
        <v>123</v>
      </c>
      <c r="S10" s="30"/>
      <c r="T10" s="30"/>
      <c r="U10" s="31" t="str">
        <f>IFERROR(__xludf.DUMMYFUNCTION("LET(
  angka_murni, ARRAYFORMULA(IFERROR(VALUE(REGEXREPLACE(L10:T10, ""[^0-9]"", """")), 0)),
  rata, IFERROR(AVERAGEIF(angka_murni, ""&gt;0""), 0),
  IF(rata &gt; 0,
    IF(rata &gt; 500, ""SANGAT OPTIMAL"",
    IF(rata &gt; 200, ""OPTIMAL"",
    IF(rata &gt; 100, "&amp;"""KURANG OPTIMAL"", ""TIDAK OPTIMAL""))),
    IF(COUNTIF(L10:T10, ""*TIDAK TERDETEKSI*"") &gt; 0, ""TIDAK TERDETEKSI"",
    IF(COUNTIF(L10:T10, ""*TIDAK AKTIF*"") &gt; 0, ""TIDAK AKTIF"",
    IF(COUNTIF(L10:T10, ""*BELUM TERPASANG*"") &gt; 0, ""BELUM TERPASAN"&amp;"G"", ""TIDAK AKTIF"")))
  )
)"),"SANGAT OPTIMAL")</f>
        <v>SANGAT OPTIMAL</v>
      </c>
      <c r="V10" s="33" t="s">
        <v>48</v>
      </c>
      <c r="W10" s="45">
        <v>921.0</v>
      </c>
      <c r="X10" s="58" t="s">
        <v>158</v>
      </c>
      <c r="Y10" s="41">
        <v>1665000.0</v>
      </c>
      <c r="Z10" s="46"/>
    </row>
    <row r="11" ht="12.0" customHeight="1">
      <c r="A11" s="20">
        <f t="shared" si="1"/>
        <v>9</v>
      </c>
      <c r="B11" s="19" t="s">
        <v>30</v>
      </c>
      <c r="C11" s="19" t="s">
        <v>144</v>
      </c>
      <c r="D11" s="19" t="s">
        <v>160</v>
      </c>
      <c r="E11" s="21" t="s">
        <v>33</v>
      </c>
      <c r="F11" s="23" t="s">
        <v>162</v>
      </c>
      <c r="G11" s="25" t="s">
        <v>164</v>
      </c>
      <c r="H11" s="26" t="s">
        <v>102</v>
      </c>
      <c r="I11" s="26" t="s">
        <v>41</v>
      </c>
      <c r="J11" s="27" t="s">
        <v>119</v>
      </c>
      <c r="K11" s="27" t="s">
        <v>44</v>
      </c>
      <c r="L11" s="29" t="s">
        <v>108</v>
      </c>
      <c r="M11" s="29" t="s">
        <v>108</v>
      </c>
      <c r="N11" s="29" t="s">
        <v>108</v>
      </c>
      <c r="O11" s="29" t="s">
        <v>167</v>
      </c>
      <c r="P11" s="29" t="s">
        <v>62</v>
      </c>
      <c r="Q11" s="29" t="s">
        <v>63</v>
      </c>
      <c r="R11" s="29" t="s">
        <v>64</v>
      </c>
      <c r="S11" s="29"/>
      <c r="T11" s="29"/>
      <c r="U11" s="31" t="str">
        <f>IFERROR(__xludf.DUMMYFUNCTION("LET(
  angka_murni, ARRAYFORMULA(IFERROR(VALUE(REGEXREPLACE(L11:T11, ""[^0-9]"", """")), 0)),
  rata, IFERROR(AVERAGEIF(angka_murni, ""&gt;0""), 0),
  IF(rata &gt; 0,
    IF(rata &gt; 500, ""SANGAT OPTIMAL"",
    IF(rata &gt; 200, ""OPTIMAL"",
    IF(rata &gt; 100, "&amp;"""KURANG OPTIMAL"", ""TIDAK OPTIMAL""))),
    IF(COUNTIF(L11:T11, ""*TIDAK TERDETEKSI*"") &gt; 0, ""TIDAK TERDETEKSI"",
    IF(COUNTIF(L11:T11, ""*TIDAK AKTIF*"") &gt; 0, ""TIDAK AKTIF"",
    IF(COUNTIF(L11:T11, ""*BELUM TERPASANG*"") &gt; 0, ""BELUM TERPASAN"&amp;"G"", ""TIDAK AKTIF"")))
  )
)"),"OPTIMAL")</f>
        <v>OPTIMAL</v>
      </c>
      <c r="V11" s="33" t="s">
        <v>48</v>
      </c>
      <c r="W11" s="34">
        <v>1400.0</v>
      </c>
      <c r="X11" s="58" t="s">
        <v>158</v>
      </c>
      <c r="Y11" s="41">
        <v>1665000.0</v>
      </c>
      <c r="Z11" s="62" t="s">
        <v>175</v>
      </c>
    </row>
    <row r="12" ht="12.0" customHeight="1">
      <c r="A12" s="20">
        <f t="shared" si="1"/>
        <v>10</v>
      </c>
      <c r="B12" s="19" t="s">
        <v>30</v>
      </c>
      <c r="C12" s="19" t="s">
        <v>144</v>
      </c>
      <c r="D12" s="19" t="s">
        <v>178</v>
      </c>
      <c r="E12" s="21" t="s">
        <v>33</v>
      </c>
      <c r="F12" s="23" t="s">
        <v>180</v>
      </c>
      <c r="G12" s="25" t="s">
        <v>181</v>
      </c>
      <c r="H12" s="26" t="s">
        <v>59</v>
      </c>
      <c r="I12" s="26" t="s">
        <v>60</v>
      </c>
      <c r="J12" s="27" t="s">
        <v>184</v>
      </c>
      <c r="K12" s="27" t="s">
        <v>44</v>
      </c>
      <c r="L12" s="29" t="s">
        <v>64</v>
      </c>
      <c r="M12" s="29" t="s">
        <v>64</v>
      </c>
      <c r="N12" s="29" t="s">
        <v>63</v>
      </c>
      <c r="O12" s="29" t="s">
        <v>63</v>
      </c>
      <c r="P12" s="29" t="s">
        <v>63</v>
      </c>
      <c r="Q12" s="30" t="s">
        <v>125</v>
      </c>
      <c r="R12" s="30"/>
      <c r="S12" s="30"/>
      <c r="T12" s="30"/>
      <c r="U12" s="31" t="str">
        <f>IFERROR(__xludf.DUMMYFUNCTION("LET(
  angka_murni, ARRAYFORMULA(IFERROR(VALUE(REGEXREPLACE(L12:T12, ""[^0-9]"", """")), 0)),
  rata, IFERROR(AVERAGEIF(angka_murni, ""&gt;0""), 0),
  IF(rata &gt; 0,
    IF(rata &gt; 500, ""SANGAT OPTIMAL"",
    IF(rata &gt; 200, ""OPTIMAL"",
    IF(rata &gt; 100, "&amp;"""KURANG OPTIMAL"", ""TIDAK OPTIMAL""))),
    IF(COUNTIF(L12:T12, ""*TIDAK TERDETEKSI*"") &gt; 0, ""TIDAK TERDETEKSI"",
    IF(COUNTIF(L12:T12, ""*TIDAK AKTIF*"") &gt; 0, ""TIDAK AKTIF"",
    IF(COUNTIF(L12:T12, ""*BELUM TERPASANG*"") &gt; 0, ""BELUM TERPASAN"&amp;"G"", ""TIDAK AKTIF"")))
  )
)"),"OPTIMAL")</f>
        <v>OPTIMAL</v>
      </c>
      <c r="V12" s="33" t="s">
        <v>48</v>
      </c>
      <c r="W12" s="34">
        <v>667.0</v>
      </c>
      <c r="X12" s="58" t="s">
        <v>158</v>
      </c>
      <c r="Y12" s="41">
        <v>2553000.0</v>
      </c>
      <c r="Z12" s="37" t="s">
        <v>187</v>
      </c>
    </row>
    <row r="13" ht="12.0" customHeight="1">
      <c r="A13" s="20">
        <f t="shared" si="1"/>
        <v>11</v>
      </c>
      <c r="B13" s="19" t="s">
        <v>30</v>
      </c>
      <c r="C13" s="19" t="s">
        <v>144</v>
      </c>
      <c r="D13" s="19" t="s">
        <v>190</v>
      </c>
      <c r="E13" s="21" t="s">
        <v>33</v>
      </c>
      <c r="F13" s="23" t="s">
        <v>191</v>
      </c>
      <c r="G13" s="25" t="s">
        <v>192</v>
      </c>
      <c r="H13" s="26" t="s">
        <v>39</v>
      </c>
      <c r="I13" s="26" t="s">
        <v>41</v>
      </c>
      <c r="J13" s="27" t="s">
        <v>43</v>
      </c>
      <c r="K13" s="27" t="s">
        <v>44</v>
      </c>
      <c r="L13" s="42"/>
      <c r="M13" s="42"/>
      <c r="N13" s="42"/>
      <c r="O13" s="29"/>
      <c r="P13" s="29"/>
      <c r="Q13" s="30"/>
      <c r="R13" s="30"/>
      <c r="S13" s="30"/>
      <c r="T13" s="30"/>
      <c r="U13" s="31" t="str">
        <f>IFERROR(__xludf.DUMMYFUNCTION("LET(
  angka_murni, ARRAYFORMULA(IFERROR(VALUE(REGEXREPLACE(L13:T13, ""[^0-9]"", """")), 0)),
  rata, IFERROR(AVERAGEIF(angka_murni, ""&gt;0""), 0),
  IF(rata &gt; 0,
    IF(rata &gt; 500, ""SANGAT OPTIMAL"",
    IF(rata &gt; 200, ""OPTIMAL"",
    IF(rata &gt; 100, "&amp;"""KURANG OPTIMAL"", ""TIDAK OPTIMAL""))),
    IF(COUNTIF(L13:T13, ""*TIDAK TERDETEKSI*"") &gt; 0, ""TIDAK TERDETEKSI"",
    IF(COUNTIF(L13:T13, ""*TIDAK AKTIF*"") &gt; 0, ""TIDAK AKTIF"",
    IF(COUNTIF(L13:T13, ""*BELUM TERPASANG*"") &gt; 0, ""BELUM TERPASAN"&amp;"G"", ""TIDAK AKTIF"")))
  )
)"),"TIDAK AKTIF")</f>
        <v>TIDAK AKTIF</v>
      </c>
      <c r="V13" s="33" t="s">
        <v>48</v>
      </c>
      <c r="W13" s="65">
        <v>3112.0</v>
      </c>
      <c r="X13" s="58" t="s">
        <v>158</v>
      </c>
      <c r="Y13" s="36">
        <v>638250.0</v>
      </c>
      <c r="Z13" s="66" t="s">
        <v>196</v>
      </c>
    </row>
    <row r="14" ht="12.0" customHeight="1">
      <c r="A14" s="20">
        <f t="shared" si="1"/>
        <v>12</v>
      </c>
      <c r="B14" s="19" t="s">
        <v>30</v>
      </c>
      <c r="C14" s="19" t="s">
        <v>144</v>
      </c>
      <c r="D14" s="19" t="s">
        <v>198</v>
      </c>
      <c r="E14" s="21" t="s">
        <v>33</v>
      </c>
      <c r="F14" s="23" t="s">
        <v>199</v>
      </c>
      <c r="G14" s="25" t="s">
        <v>201</v>
      </c>
      <c r="H14" s="26" t="s">
        <v>39</v>
      </c>
      <c r="I14" s="26" t="s">
        <v>41</v>
      </c>
      <c r="J14" s="27" t="s">
        <v>43</v>
      </c>
      <c r="K14" s="27" t="s">
        <v>44</v>
      </c>
      <c r="L14" s="29"/>
      <c r="M14" s="29"/>
      <c r="N14" s="29"/>
      <c r="O14" s="29"/>
      <c r="P14" s="29"/>
      <c r="Q14" s="30"/>
      <c r="R14" s="30"/>
      <c r="S14" s="30"/>
      <c r="T14" s="30"/>
      <c r="U14" s="31" t="str">
        <f>IFERROR(__xludf.DUMMYFUNCTION("LET(
  angka_murni, ARRAYFORMULA(IFERROR(VALUE(REGEXREPLACE(L14:T14, ""[^0-9]"", """")), 0)),
  rata, IFERROR(AVERAGEIF(angka_murni, ""&gt;0""), 0),
  IF(rata &gt; 0,
    IF(rata &gt; 500, ""SANGAT OPTIMAL"",
    IF(rata &gt; 200, ""OPTIMAL"",
    IF(rata &gt; 100, "&amp;"""KURANG OPTIMAL"", ""TIDAK OPTIMAL""))),
    IF(COUNTIF(L14:T14, ""*TIDAK TERDETEKSI*"") &gt; 0, ""TIDAK TERDETEKSI"",
    IF(COUNTIF(L14:T14, ""*TIDAK AKTIF*"") &gt; 0, ""TIDAK AKTIF"",
    IF(COUNTIF(L14:T14, ""*BELUM TERPASANG*"") &gt; 0, ""BELUM TERPASAN"&amp;"G"", ""TIDAK AKTIF"")))
  )
)"),"TIDAK AKTIF")</f>
        <v>TIDAK AKTIF</v>
      </c>
      <c r="V14" s="33" t="s">
        <v>48</v>
      </c>
      <c r="W14" s="45">
        <v>1372.0</v>
      </c>
      <c r="X14" s="58" t="s">
        <v>158</v>
      </c>
      <c r="Y14" s="36">
        <v>638250.0</v>
      </c>
      <c r="Z14" s="46"/>
    </row>
    <row r="15" ht="12.0" customHeight="1">
      <c r="A15" s="20">
        <f t="shared" si="1"/>
        <v>13</v>
      </c>
      <c r="B15" s="19" t="s">
        <v>30</v>
      </c>
      <c r="C15" s="19" t="s">
        <v>144</v>
      </c>
      <c r="D15" s="19" t="s">
        <v>208</v>
      </c>
      <c r="E15" s="21" t="s">
        <v>33</v>
      </c>
      <c r="F15" s="23" t="s">
        <v>209</v>
      </c>
      <c r="G15" s="25" t="s">
        <v>211</v>
      </c>
      <c r="H15" s="26" t="s">
        <v>40</v>
      </c>
      <c r="I15" s="26" t="s">
        <v>42</v>
      </c>
      <c r="J15" s="28" t="s">
        <v>61</v>
      </c>
      <c r="K15" s="28" t="s">
        <v>44</v>
      </c>
      <c r="L15" s="29"/>
      <c r="M15" s="29"/>
      <c r="N15" s="29" t="s">
        <v>125</v>
      </c>
      <c r="O15" s="29" t="s">
        <v>125</v>
      </c>
      <c r="P15" s="29" t="s">
        <v>125</v>
      </c>
      <c r="Q15" s="29" t="s">
        <v>125</v>
      </c>
      <c r="R15" s="30" t="s">
        <v>63</v>
      </c>
      <c r="S15" s="30"/>
      <c r="T15" s="30"/>
      <c r="U15" s="31" t="str">
        <f>IFERROR(__xludf.DUMMYFUNCTION("LET(
  angka_murni, ARRAYFORMULA(IFERROR(VALUE(REGEXREPLACE(L15:T15, ""[^0-9]"", """")), 0)),
  rata, IFERROR(AVERAGEIF(angka_murni, ""&gt;0""), 0),
  IF(rata &gt; 0,
    IF(rata &gt; 500, ""SANGAT OPTIMAL"",
    IF(rata &gt; 200, ""OPTIMAL"",
    IF(rata &gt; 100, "&amp;"""KURANG OPTIMAL"", ""TIDAK OPTIMAL""))),
    IF(COUNTIF(L15:T15, ""*TIDAK TERDETEKSI*"") &gt; 0, ""TIDAK TERDETEKSI"",
    IF(COUNTIF(L15:T15, ""*TIDAK AKTIF*"") &gt; 0, ""TIDAK AKTIF"",
    IF(COUNTIF(L15:T15, ""*BELUM TERPASANG*"") &gt; 0, ""BELUM TERPASAN"&amp;"G"", ""TIDAK AKTIF"")))
  )
)"),"KURANG OPTIMAL")</f>
        <v>KURANG OPTIMAL</v>
      </c>
      <c r="V15" s="33" t="s">
        <v>48</v>
      </c>
      <c r="W15" s="45">
        <v>1003.0</v>
      </c>
      <c r="X15" s="58" t="s">
        <v>158</v>
      </c>
      <c r="Y15" s="36">
        <v>768950.0</v>
      </c>
      <c r="Z15" s="46"/>
    </row>
    <row r="16" ht="12.0" customHeight="1">
      <c r="A16" s="20">
        <f t="shared" si="1"/>
        <v>14</v>
      </c>
      <c r="B16" s="19" t="s">
        <v>30</v>
      </c>
      <c r="C16" s="19" t="s">
        <v>144</v>
      </c>
      <c r="D16" s="19" t="s">
        <v>214</v>
      </c>
      <c r="E16" s="59" t="s">
        <v>33</v>
      </c>
      <c r="F16" s="23" t="s">
        <v>215</v>
      </c>
      <c r="G16" s="25" t="s">
        <v>216</v>
      </c>
      <c r="H16" s="26" t="s">
        <v>102</v>
      </c>
      <c r="I16" s="26" t="s">
        <v>41</v>
      </c>
      <c r="J16" s="27" t="s">
        <v>119</v>
      </c>
      <c r="K16" s="27" t="s">
        <v>44</v>
      </c>
      <c r="L16" s="29" t="s">
        <v>64</v>
      </c>
      <c r="M16" s="29" t="s">
        <v>126</v>
      </c>
      <c r="N16" s="29" t="s">
        <v>126</v>
      </c>
      <c r="O16" s="29" t="s">
        <v>126</v>
      </c>
      <c r="P16" s="38" t="s">
        <v>123</v>
      </c>
      <c r="Q16" s="30" t="s">
        <v>64</v>
      </c>
      <c r="R16" s="30" t="s">
        <v>126</v>
      </c>
      <c r="S16" s="30"/>
      <c r="T16" s="30"/>
      <c r="U16" s="31" t="str">
        <f>IFERROR(__xludf.DUMMYFUNCTION("LET(
  angka_murni, ARRAYFORMULA(IFERROR(VALUE(REGEXREPLACE(L16:T16, ""[^0-9]"", """")), 0)),
  rata, IFERROR(AVERAGEIF(angka_murni, ""&gt;0""), 0),
  IF(rata &gt; 0,
    IF(rata &gt; 500, ""SANGAT OPTIMAL"",
    IF(rata &gt; 200, ""OPTIMAL"",
    IF(rata &gt; 100, "&amp;"""KURANG OPTIMAL"", ""TIDAK OPTIMAL""))),
    IF(COUNTIF(L16:T16, ""*TIDAK TERDETEKSI*"") &gt; 0, ""TIDAK TERDETEKSI"",
    IF(COUNTIF(L16:T16, ""*TIDAK AKTIF*"") &gt; 0, ""TIDAK AKTIF"",
    IF(COUNTIF(L16:T16, ""*BELUM TERPASANG*"") &gt; 0, ""BELUM TERPASAN"&amp;"G"", ""TIDAK AKTIF"")))
  )
)"),"SANGAT OPTIMAL")</f>
        <v>SANGAT OPTIMAL</v>
      </c>
      <c r="V16" s="33" t="s">
        <v>48</v>
      </c>
      <c r="W16" s="45">
        <v>800.0</v>
      </c>
      <c r="X16" s="58" t="s">
        <v>158</v>
      </c>
      <c r="Y16" s="41">
        <v>1665000.0</v>
      </c>
      <c r="Z16" s="46"/>
    </row>
    <row r="17" ht="12.0" customHeight="1">
      <c r="A17" s="20">
        <f t="shared" si="1"/>
        <v>15</v>
      </c>
      <c r="B17" s="19" t="s">
        <v>30</v>
      </c>
      <c r="C17" s="19" t="s">
        <v>144</v>
      </c>
      <c r="D17" s="19" t="s">
        <v>228</v>
      </c>
      <c r="E17" s="59" t="s">
        <v>229</v>
      </c>
      <c r="F17" s="23" t="s">
        <v>230</v>
      </c>
      <c r="G17" s="25" t="s">
        <v>231</v>
      </c>
      <c r="H17" s="26" t="s">
        <v>102</v>
      </c>
      <c r="I17" s="26" t="s">
        <v>41</v>
      </c>
      <c r="J17" s="27" t="s">
        <v>119</v>
      </c>
      <c r="K17" s="27" t="s">
        <v>44</v>
      </c>
      <c r="L17" s="29" t="s">
        <v>167</v>
      </c>
      <c r="M17" s="29" t="s">
        <v>91</v>
      </c>
      <c r="N17" s="29" t="s">
        <v>91</v>
      </c>
      <c r="O17" s="29" t="s">
        <v>65</v>
      </c>
      <c r="P17" s="38" t="s">
        <v>62</v>
      </c>
      <c r="Q17" s="30" t="s">
        <v>125</v>
      </c>
      <c r="R17" s="30" t="s">
        <v>125</v>
      </c>
      <c r="S17" s="30"/>
      <c r="T17" s="30"/>
      <c r="U17" s="31" t="str">
        <f>IFERROR(__xludf.DUMMYFUNCTION("LET(
  angka_murni, ARRAYFORMULA(IFERROR(VALUE(REGEXREPLACE(L17:T17, ""[^0-9]"", """")), 0)),
  rata, IFERROR(AVERAGEIF(angka_murni, ""&gt;0""), 0),
  IF(rata &gt; 0,
    IF(rata &gt; 500, ""SANGAT OPTIMAL"",
    IF(rata &gt; 200, ""OPTIMAL"",
    IF(rata &gt; 100, "&amp;"""KURANG OPTIMAL"", ""TIDAK OPTIMAL""))),
    IF(COUNTIF(L17:T17, ""*TIDAK TERDETEKSI*"") &gt; 0, ""TIDAK TERDETEKSI"",
    IF(COUNTIF(L17:T17, ""*TIDAK AKTIF*"") &gt; 0, ""TIDAK AKTIF"",
    IF(COUNTIF(L17:T17, ""*BELUM TERPASANG*"") &gt; 0, ""BELUM TERPASAN"&amp;"G"", ""TIDAK AKTIF"")))
  )
)"),"KURANG OPTIMAL")</f>
        <v>KURANG OPTIMAL</v>
      </c>
      <c r="V17" s="33" t="s">
        <v>48</v>
      </c>
      <c r="W17" s="45">
        <v>827.0</v>
      </c>
      <c r="X17" s="58" t="s">
        <v>158</v>
      </c>
      <c r="Y17" s="41">
        <v>1665000.0</v>
      </c>
      <c r="Z17" s="46"/>
    </row>
    <row r="18" ht="12.0" customHeight="1">
      <c r="A18" s="20">
        <f t="shared" si="1"/>
        <v>16</v>
      </c>
      <c r="B18" s="19" t="s">
        <v>30</v>
      </c>
      <c r="C18" s="19" t="s">
        <v>235</v>
      </c>
      <c r="D18" s="19" t="s">
        <v>235</v>
      </c>
      <c r="E18" s="21" t="s">
        <v>33</v>
      </c>
      <c r="F18" s="23" t="s">
        <v>236</v>
      </c>
      <c r="G18" s="25" t="s">
        <v>237</v>
      </c>
      <c r="H18" s="26" t="s">
        <v>40</v>
      </c>
      <c r="I18" s="26" t="s">
        <v>42</v>
      </c>
      <c r="J18" s="28" t="s">
        <v>61</v>
      </c>
      <c r="K18" s="28" t="s">
        <v>44</v>
      </c>
      <c r="L18" s="29"/>
      <c r="M18" s="29"/>
      <c r="N18" s="29" t="s">
        <v>91</v>
      </c>
      <c r="O18" s="29" t="s">
        <v>91</v>
      </c>
      <c r="P18" s="29" t="s">
        <v>91</v>
      </c>
      <c r="Q18" s="29" t="s">
        <v>63</v>
      </c>
      <c r="R18" s="30" t="s">
        <v>63</v>
      </c>
      <c r="S18" s="30"/>
      <c r="T18" s="30"/>
      <c r="U18" s="31" t="str">
        <f>IFERROR(__xludf.DUMMYFUNCTION("LET(
  angka_murni, ARRAYFORMULA(IFERROR(VALUE(REGEXREPLACE(L18:T18, ""[^0-9]"", """")), 0)),
  rata, IFERROR(AVERAGEIF(angka_murni, ""&gt;0""), 0),
  IF(rata &gt; 0,
    IF(rata &gt; 500, ""SANGAT OPTIMAL"",
    IF(rata &gt; 200, ""OPTIMAL"",
    IF(rata &gt; 100, "&amp;"""KURANG OPTIMAL"", ""TIDAK OPTIMAL""))),
    IF(COUNTIF(L18:T18, ""*TIDAK TERDETEKSI*"") &gt; 0, ""TIDAK TERDETEKSI"",
    IF(COUNTIF(L18:T18, ""*TIDAK AKTIF*"") &gt; 0, ""TIDAK AKTIF"",
    IF(COUNTIF(L18:T18, ""*BELUM TERPASANG*"") &gt; 0, ""BELUM TERPASAN"&amp;"G"", ""TIDAK AKTIF"")))
  )
)"),"KURANG OPTIMAL")</f>
        <v>KURANG OPTIMAL</v>
      </c>
      <c r="V18" s="33" t="s">
        <v>48</v>
      </c>
      <c r="W18" s="34">
        <v>2260.0</v>
      </c>
      <c r="X18" s="35" t="s">
        <v>239</v>
      </c>
      <c r="Y18" s="36">
        <v>768950.0</v>
      </c>
      <c r="Z18" s="37" t="s">
        <v>243</v>
      </c>
    </row>
    <row r="19" ht="12.0" customHeight="1">
      <c r="A19" s="20">
        <f t="shared" si="1"/>
        <v>17</v>
      </c>
      <c r="B19" s="19" t="s">
        <v>30</v>
      </c>
      <c r="C19" s="19" t="s">
        <v>235</v>
      </c>
      <c r="D19" s="19" t="s">
        <v>248</v>
      </c>
      <c r="E19" s="21" t="s">
        <v>33</v>
      </c>
      <c r="F19" s="23" t="s">
        <v>251</v>
      </c>
      <c r="G19" s="25" t="s">
        <v>252</v>
      </c>
      <c r="H19" s="71" t="s">
        <v>39</v>
      </c>
      <c r="I19" s="26" t="s">
        <v>41</v>
      </c>
      <c r="J19" s="27" t="s">
        <v>43</v>
      </c>
      <c r="K19" s="27" t="s">
        <v>44</v>
      </c>
      <c r="L19" s="42"/>
      <c r="M19" s="42"/>
      <c r="N19" s="42"/>
      <c r="O19" s="29"/>
      <c r="P19" s="29"/>
      <c r="Q19" s="30"/>
      <c r="R19" s="30"/>
      <c r="S19" s="30"/>
      <c r="T19" s="30"/>
      <c r="U19" s="31" t="str">
        <f>IFERROR(__xludf.DUMMYFUNCTION("LET(
  angka_murni, ARRAYFORMULA(IFERROR(VALUE(REGEXREPLACE(L19:T19, ""[^0-9]"", """")), 0)),
  rata, IFERROR(AVERAGEIF(angka_murni, ""&gt;0""), 0),
  IF(rata &gt; 0,
    IF(rata &gt; 500, ""SANGAT OPTIMAL"",
    IF(rata &gt; 200, ""OPTIMAL"",
    IF(rata &gt; 100, "&amp;"""KURANG OPTIMAL"", ""TIDAK OPTIMAL""))),
    IF(COUNTIF(L19:T19, ""*TIDAK TERDETEKSI*"") &gt; 0, ""TIDAK TERDETEKSI"",
    IF(COUNTIF(L19:T19, ""*TIDAK AKTIF*"") &gt; 0, ""TIDAK AKTIF"",
    IF(COUNTIF(L19:T19, ""*BELUM TERPASANG*"") &gt; 0, ""BELUM TERPASAN"&amp;"G"", ""TIDAK AKTIF"")))
  )
)"),"TIDAK AKTIF")</f>
        <v>TIDAK AKTIF</v>
      </c>
      <c r="V19" s="33" t="s">
        <v>48</v>
      </c>
      <c r="W19" s="34">
        <v>863.0</v>
      </c>
      <c r="X19" s="35" t="s">
        <v>239</v>
      </c>
      <c r="Y19" s="36">
        <v>638250.0</v>
      </c>
      <c r="Z19" s="47" t="s">
        <v>259</v>
      </c>
    </row>
    <row r="20" ht="12.0" customHeight="1">
      <c r="A20" s="20">
        <f t="shared" si="1"/>
        <v>18</v>
      </c>
      <c r="B20" s="19" t="s">
        <v>30</v>
      </c>
      <c r="C20" s="19" t="s">
        <v>235</v>
      </c>
      <c r="D20" s="19" t="s">
        <v>264</v>
      </c>
      <c r="E20" s="21" t="s">
        <v>33</v>
      </c>
      <c r="F20" s="23" t="s">
        <v>265</v>
      </c>
      <c r="G20" s="25" t="s">
        <v>266</v>
      </c>
      <c r="H20" s="26" t="s">
        <v>39</v>
      </c>
      <c r="I20" s="26" t="s">
        <v>41</v>
      </c>
      <c r="J20" s="27" t="s">
        <v>43</v>
      </c>
      <c r="K20" s="27" t="s">
        <v>44</v>
      </c>
      <c r="L20" s="42"/>
      <c r="M20" s="42"/>
      <c r="N20" s="42"/>
      <c r="O20" s="29"/>
      <c r="P20" s="29"/>
      <c r="Q20" s="30"/>
      <c r="R20" s="30"/>
      <c r="S20" s="30"/>
      <c r="T20" s="30"/>
      <c r="U20" s="31" t="str">
        <f>IFERROR(__xludf.DUMMYFUNCTION("LET(
  angka_murni, ARRAYFORMULA(IFERROR(VALUE(REGEXREPLACE(L20:T20, ""[^0-9]"", """")), 0)),
  rata, IFERROR(AVERAGEIF(angka_murni, ""&gt;0""), 0),
  IF(rata &gt; 0,
    IF(rata &gt; 500, ""SANGAT OPTIMAL"",
    IF(rata &gt; 200, ""OPTIMAL"",
    IF(rata &gt; 100, "&amp;"""KURANG OPTIMAL"", ""TIDAK OPTIMAL""))),
    IF(COUNTIF(L20:T20, ""*TIDAK TERDETEKSI*"") &gt; 0, ""TIDAK TERDETEKSI"",
    IF(COUNTIF(L20:T20, ""*TIDAK AKTIF*"") &gt; 0, ""TIDAK AKTIF"",
    IF(COUNTIF(L20:T20, ""*BELUM TERPASANG*"") &gt; 0, ""BELUM TERPASAN"&amp;"G"", ""TIDAK AKTIF"")))
  )
)"),"TIDAK AKTIF")</f>
        <v>TIDAK AKTIF</v>
      </c>
      <c r="V20" s="33" t="s">
        <v>48</v>
      </c>
      <c r="W20" s="45">
        <v>1129.0</v>
      </c>
      <c r="X20" s="35" t="s">
        <v>239</v>
      </c>
      <c r="Y20" s="36">
        <v>638250.0</v>
      </c>
      <c r="Z20" s="46"/>
    </row>
    <row r="21" ht="12.0" customHeight="1">
      <c r="A21" s="20">
        <f t="shared" si="1"/>
        <v>19</v>
      </c>
      <c r="B21" s="19" t="s">
        <v>30</v>
      </c>
      <c r="C21" s="19" t="s">
        <v>235</v>
      </c>
      <c r="D21" s="19" t="s">
        <v>271</v>
      </c>
      <c r="E21" s="59" t="s">
        <v>33</v>
      </c>
      <c r="F21" s="23" t="s">
        <v>272</v>
      </c>
      <c r="G21" s="25" t="s">
        <v>273</v>
      </c>
      <c r="H21" s="26" t="s">
        <v>102</v>
      </c>
      <c r="I21" s="26" t="s">
        <v>41</v>
      </c>
      <c r="J21" s="27" t="s">
        <v>119</v>
      </c>
      <c r="K21" s="27" t="s">
        <v>44</v>
      </c>
      <c r="L21" s="38" t="s">
        <v>126</v>
      </c>
      <c r="M21" s="38" t="s">
        <v>64</v>
      </c>
      <c r="N21" s="38" t="s">
        <v>126</v>
      </c>
      <c r="O21" s="38" t="s">
        <v>64</v>
      </c>
      <c r="P21" s="38" t="s">
        <v>64</v>
      </c>
      <c r="Q21" s="30" t="s">
        <v>64</v>
      </c>
      <c r="R21" s="30" t="s">
        <v>64</v>
      </c>
      <c r="S21" s="30"/>
      <c r="T21" s="30"/>
      <c r="U21" s="39" t="str">
        <f>IFERROR(__xludf.DUMMYFUNCTION("LET(
  angka_murni, ARRAYFORMULA(IFERROR(VALUE(REGEXREPLACE(L21:T21, ""[^0-9]"", """")), 0)),
  rata, IFERROR(AVERAGEIF(angka_murni, ""&gt;0""), 0),
  IF(rata &gt; 0,
    IF(rata &gt; 500, ""SANGAT OPTIMAL"",
    IF(rata &gt; 200, ""OPTIMAL"",
    IF(rata &gt; 100, "&amp;"""KURANG OPTIMAL"", ""TIDAK OPTIMAL""))),
    IF(COUNTIF(L21:T21, ""*TIDAK TERDETEKSI*"") &gt; 0, ""TIDAK TERDETEKSI"",
    IF(COUNTIF(L21:T21, ""*TIDAK AKTIF*"") &gt; 0, ""TIDAK AKTIF"",
    IF(COUNTIF(L21:T21, ""*BELUM TERPASANG*"") &gt; 0, ""BELUM TERPASAN"&amp;"G"", ""TIDAK AKTIF"")))
  )
)"),"SANGAT OPTIMAL")</f>
        <v>SANGAT OPTIMAL</v>
      </c>
      <c r="V21" s="33" t="s">
        <v>277</v>
      </c>
      <c r="W21" s="34">
        <v>895.0</v>
      </c>
      <c r="X21" s="35" t="s">
        <v>239</v>
      </c>
      <c r="Y21" s="41">
        <v>1665000.0</v>
      </c>
      <c r="Z21" s="37" t="s">
        <v>278</v>
      </c>
      <c r="AC21" s="43"/>
    </row>
    <row r="22" ht="12.0" customHeight="1">
      <c r="A22" s="20">
        <f t="shared" si="1"/>
        <v>20</v>
      </c>
      <c r="B22" s="19" t="s">
        <v>30</v>
      </c>
      <c r="C22" s="19" t="s">
        <v>235</v>
      </c>
      <c r="D22" s="19" t="s">
        <v>283</v>
      </c>
      <c r="E22" s="21" t="s">
        <v>33</v>
      </c>
      <c r="F22" s="23" t="s">
        <v>284</v>
      </c>
      <c r="G22" s="25" t="s">
        <v>285</v>
      </c>
      <c r="H22" s="26" t="s">
        <v>39</v>
      </c>
      <c r="I22" s="26" t="s">
        <v>41</v>
      </c>
      <c r="J22" s="27" t="s">
        <v>43</v>
      </c>
      <c r="K22" s="27" t="s">
        <v>44</v>
      </c>
      <c r="L22" s="42"/>
      <c r="M22" s="42"/>
      <c r="N22" s="42"/>
      <c r="O22" s="42"/>
      <c r="P22" s="29"/>
      <c r="Q22" s="30"/>
      <c r="R22" s="30"/>
      <c r="S22" s="44"/>
      <c r="T22" s="44"/>
      <c r="U22" s="31" t="str">
        <f>IFERROR(__xludf.DUMMYFUNCTION("LET(
  angka_murni, ARRAYFORMULA(IFERROR(VALUE(REGEXREPLACE(L22:T22, ""[^0-9]"", """")), 0)),
  rata, IFERROR(AVERAGEIF(angka_murni, ""&gt;0""), 0),
  IF(rata &gt; 0,
    IF(rata &gt; 500, ""SANGAT OPTIMAL"",
    IF(rata &gt; 200, ""OPTIMAL"",
    IF(rata &gt; 100, "&amp;"""KURANG OPTIMAL"", ""TIDAK OPTIMAL""))),
    IF(COUNTIF(L22:T22, ""*TIDAK TERDETEKSI*"") &gt; 0, ""TIDAK TERDETEKSI"",
    IF(COUNTIF(L22:T22, ""*TIDAK AKTIF*"") &gt; 0, ""TIDAK AKTIF"",
    IF(COUNTIF(L22:T22, ""*BELUM TERPASANG*"") &gt; 0, ""BELUM TERPASAN"&amp;"G"", ""TIDAK AKTIF"")))
  )
)"),"TIDAK AKTIF")</f>
        <v>TIDAK AKTIF</v>
      </c>
      <c r="V22" s="33" t="s">
        <v>48</v>
      </c>
      <c r="W22" s="45">
        <v>1625.0</v>
      </c>
      <c r="X22" s="35" t="s">
        <v>239</v>
      </c>
      <c r="Y22" s="36">
        <v>638250.0</v>
      </c>
      <c r="Z22" s="46"/>
    </row>
    <row r="23" ht="12.0" customHeight="1">
      <c r="A23" s="20">
        <f t="shared" si="1"/>
        <v>21</v>
      </c>
      <c r="B23" s="19" t="s">
        <v>30</v>
      </c>
      <c r="C23" s="19" t="s">
        <v>235</v>
      </c>
      <c r="D23" s="19" t="s">
        <v>292</v>
      </c>
      <c r="E23" s="21" t="s">
        <v>33</v>
      </c>
      <c r="F23" s="23" t="s">
        <v>293</v>
      </c>
      <c r="G23" s="25" t="s">
        <v>294</v>
      </c>
      <c r="H23" s="26" t="s">
        <v>39</v>
      </c>
      <c r="I23" s="26" t="s">
        <v>41</v>
      </c>
      <c r="J23" s="27" t="s">
        <v>43</v>
      </c>
      <c r="K23" s="27" t="s">
        <v>44</v>
      </c>
      <c r="L23" s="42"/>
      <c r="M23" s="42"/>
      <c r="N23" s="42"/>
      <c r="O23" s="42"/>
      <c r="P23" s="29"/>
      <c r="Q23" s="30"/>
      <c r="R23" s="30"/>
      <c r="S23" s="44"/>
      <c r="T23" s="44"/>
      <c r="U23" s="31" t="str">
        <f>IFERROR(__xludf.DUMMYFUNCTION("LET(
  angka_murni, ARRAYFORMULA(IFERROR(VALUE(REGEXREPLACE(L23:T23, ""[^0-9]"", """")), 0)),
  rata, IFERROR(AVERAGEIF(angka_murni, ""&gt;0""), 0),
  IF(rata &gt; 0,
    IF(rata &gt; 500, ""SANGAT OPTIMAL"",
    IF(rata &gt; 200, ""OPTIMAL"",
    IF(rata &gt; 100, "&amp;"""KURANG OPTIMAL"", ""TIDAK OPTIMAL""))),
    IF(COUNTIF(L23:T23, ""*TIDAK TERDETEKSI*"") &gt; 0, ""TIDAK TERDETEKSI"",
    IF(COUNTIF(L23:T23, ""*TIDAK AKTIF*"") &gt; 0, ""TIDAK AKTIF"",
    IF(COUNTIF(L23:T23, ""*BELUM TERPASANG*"") &gt; 0, ""BELUM TERPASAN"&amp;"G"", ""TIDAK AKTIF"")))
  )
)"),"TIDAK AKTIF")</f>
        <v>TIDAK AKTIF</v>
      </c>
      <c r="V23" s="33" t="s">
        <v>48</v>
      </c>
      <c r="W23" s="34">
        <v>1368.0</v>
      </c>
      <c r="X23" s="35" t="s">
        <v>239</v>
      </c>
      <c r="Y23" s="36">
        <v>638250.0</v>
      </c>
      <c r="Z23" s="37" t="s">
        <v>298</v>
      </c>
    </row>
    <row r="24" ht="12.0" customHeight="1">
      <c r="A24" s="20">
        <f t="shared" si="1"/>
        <v>22</v>
      </c>
      <c r="B24" s="19" t="s">
        <v>30</v>
      </c>
      <c r="C24" s="19" t="s">
        <v>304</v>
      </c>
      <c r="D24" s="19" t="s">
        <v>305</v>
      </c>
      <c r="E24" s="59" t="s">
        <v>229</v>
      </c>
      <c r="F24" s="68" t="s">
        <v>306</v>
      </c>
      <c r="G24" s="69" t="s">
        <v>308</v>
      </c>
      <c r="H24" s="26" t="s">
        <v>102</v>
      </c>
      <c r="I24" s="26" t="s">
        <v>41</v>
      </c>
      <c r="J24" s="27" t="s">
        <v>119</v>
      </c>
      <c r="K24" s="27" t="s">
        <v>44</v>
      </c>
      <c r="L24" s="29" t="s">
        <v>126</v>
      </c>
      <c r="M24" s="29" t="s">
        <v>126</v>
      </c>
      <c r="N24" s="29" t="s">
        <v>123</v>
      </c>
      <c r="O24" s="29" t="s">
        <v>123</v>
      </c>
      <c r="P24" s="38" t="s">
        <v>123</v>
      </c>
      <c r="Q24" s="30" t="s">
        <v>126</v>
      </c>
      <c r="R24" s="30" t="s">
        <v>126</v>
      </c>
      <c r="S24" s="30"/>
      <c r="T24" s="30"/>
      <c r="U24" s="31" t="str">
        <f>IFERROR(__xludf.DUMMYFUNCTION("LET(
  angka_murni, ARRAYFORMULA(IFERROR(VALUE(REGEXREPLACE(L24:T24, ""[^0-9]"", """")), 0)),
  rata, IFERROR(AVERAGEIF(angka_murni, ""&gt;0""), 0),
  IF(rata &gt; 0,
    IF(rata &gt; 500, ""SANGAT OPTIMAL"",
    IF(rata &gt; 200, ""OPTIMAL"",
    IF(rata &gt; 100, "&amp;"""KURANG OPTIMAL"", ""TIDAK OPTIMAL""))),
    IF(COUNTIF(L24:T24, ""*TIDAK TERDETEKSI*"") &gt; 0, ""TIDAK TERDETEKSI"",
    IF(COUNTIF(L24:T24, ""*TIDAK AKTIF*"") &gt; 0, ""TIDAK AKTIF"",
    IF(COUNTIF(L24:T24, ""*BELUM TERPASANG*"") &gt; 0, ""BELUM TERPASAN"&amp;"G"", ""TIDAK AKTIF"")))
  )
)"),"SANGAT OPTIMAL")</f>
        <v>SANGAT OPTIMAL</v>
      </c>
      <c r="V24" s="33" t="s">
        <v>48</v>
      </c>
      <c r="W24" s="45">
        <v>3242.0</v>
      </c>
      <c r="X24" s="58" t="s">
        <v>314</v>
      </c>
      <c r="Y24" s="41">
        <v>1665000.0</v>
      </c>
      <c r="Z24" s="46"/>
    </row>
    <row r="25" ht="12.0" customHeight="1">
      <c r="A25" s="20">
        <f t="shared" si="1"/>
        <v>23</v>
      </c>
      <c r="B25" s="19" t="s">
        <v>30</v>
      </c>
      <c r="C25" s="19" t="s">
        <v>304</v>
      </c>
      <c r="D25" s="19" t="s">
        <v>318</v>
      </c>
      <c r="E25" s="21" t="s">
        <v>33</v>
      </c>
      <c r="F25" s="23" t="s">
        <v>319</v>
      </c>
      <c r="G25" s="25" t="s">
        <v>320</v>
      </c>
      <c r="H25" s="26" t="s">
        <v>59</v>
      </c>
      <c r="I25" s="26" t="s">
        <v>60</v>
      </c>
      <c r="J25" s="27" t="s">
        <v>184</v>
      </c>
      <c r="K25" s="27" t="s">
        <v>44</v>
      </c>
      <c r="L25" s="29" t="s">
        <v>91</v>
      </c>
      <c r="M25" s="29" t="s">
        <v>91</v>
      </c>
      <c r="N25" s="29" t="s">
        <v>91</v>
      </c>
      <c r="O25" s="29" t="s">
        <v>91</v>
      </c>
      <c r="P25" s="29" t="s">
        <v>63</v>
      </c>
      <c r="Q25" s="30" t="s">
        <v>63</v>
      </c>
      <c r="R25" s="30"/>
      <c r="S25" s="30"/>
      <c r="T25" s="30"/>
      <c r="U25" s="31" t="str">
        <f>IFERROR(__xludf.DUMMYFUNCTION("LET(
  angka_murni, ARRAYFORMULA(IFERROR(VALUE(REGEXREPLACE(L25:T25, ""[^0-9]"", """")), 0)),
  rata, IFERROR(AVERAGEIF(angka_murni, ""&gt;0""), 0),
  IF(rata &gt; 0,
    IF(rata &gt; 500, ""SANGAT OPTIMAL"",
    IF(rata &gt; 200, ""OPTIMAL"",
    IF(rata &gt; 100, "&amp;"""KURANG OPTIMAL"", ""TIDAK OPTIMAL""))),
    IF(COUNTIF(L25:T25, ""*TIDAK TERDETEKSI*"") &gt; 0, ""TIDAK TERDETEKSI"",
    IF(COUNTIF(L25:T25, ""*TIDAK AKTIF*"") &gt; 0, ""TIDAK AKTIF"",
    IF(COUNTIF(L25:T25, ""*BELUM TERPASANG*"") &gt; 0, ""BELUM TERPASAN"&amp;"G"", ""TIDAK AKTIF"")))
  )
)"),"KURANG OPTIMAL")</f>
        <v>KURANG OPTIMAL</v>
      </c>
      <c r="V25" s="33" t="s">
        <v>48</v>
      </c>
      <c r="W25" s="45">
        <v>1211.0</v>
      </c>
      <c r="X25" s="58" t="s">
        <v>314</v>
      </c>
      <c r="Y25" s="41">
        <v>2553000.0</v>
      </c>
      <c r="Z25" s="46"/>
    </row>
    <row r="26" ht="12.0" customHeight="1">
      <c r="A26" s="20">
        <f t="shared" si="1"/>
        <v>24</v>
      </c>
      <c r="B26" s="19" t="s">
        <v>30</v>
      </c>
      <c r="C26" s="19" t="s">
        <v>304</v>
      </c>
      <c r="D26" s="19" t="s">
        <v>325</v>
      </c>
      <c r="E26" s="21" t="s">
        <v>33</v>
      </c>
      <c r="F26" s="23" t="s">
        <v>326</v>
      </c>
      <c r="G26" s="25" t="s">
        <v>327</v>
      </c>
      <c r="H26" s="26" t="s">
        <v>39</v>
      </c>
      <c r="I26" s="26" t="s">
        <v>41</v>
      </c>
      <c r="J26" s="27" t="s">
        <v>43</v>
      </c>
      <c r="K26" s="27" t="s">
        <v>44</v>
      </c>
      <c r="L26" s="29"/>
      <c r="M26" s="29"/>
      <c r="N26" s="29"/>
      <c r="O26" s="29"/>
      <c r="P26" s="29"/>
      <c r="Q26" s="29"/>
      <c r="R26" s="29"/>
      <c r="S26" s="29"/>
      <c r="T26" s="30"/>
      <c r="U26" s="31" t="str">
        <f>IFERROR(__xludf.DUMMYFUNCTION("LET(
  angka_murni, ARRAYFORMULA(IFERROR(VALUE(REGEXREPLACE(L26:T26, ""[^0-9]"", """")), 0)),
  rata, IFERROR(AVERAGEIF(angka_murni, ""&gt;0""), 0),
  IF(rata &gt; 0,
    IF(rata &gt; 500, ""SANGAT OPTIMAL"",
    IF(rata &gt; 200, ""OPTIMAL"",
    IF(rata &gt; 100, "&amp;"""KURANG OPTIMAL"", ""TIDAK OPTIMAL""))),
    IF(COUNTIF(L26:T26, ""*TIDAK TERDETEKSI*"") &gt; 0, ""TIDAK TERDETEKSI"",
    IF(COUNTIF(L26:T26, ""*TIDAK AKTIF*"") &gt; 0, ""TIDAK AKTIF"",
    IF(COUNTIF(L26:T26, ""*BELUM TERPASANG*"") &gt; 0, ""BELUM TERPASAN"&amp;"G"", ""TIDAK AKTIF"")))
  )
)"),"TIDAK AKTIF")</f>
        <v>TIDAK AKTIF</v>
      </c>
      <c r="V26" s="33" t="s">
        <v>48</v>
      </c>
      <c r="W26" s="45">
        <v>5400.0</v>
      </c>
      <c r="X26" s="58" t="s">
        <v>314</v>
      </c>
      <c r="Y26" s="36">
        <v>638250.0</v>
      </c>
      <c r="Z26" s="46"/>
    </row>
    <row r="27" ht="12.0" customHeight="1">
      <c r="A27" s="20">
        <f t="shared" si="1"/>
        <v>25</v>
      </c>
      <c r="B27" s="19" t="s">
        <v>30</v>
      </c>
      <c r="C27" s="19" t="s">
        <v>304</v>
      </c>
      <c r="D27" s="19" t="s">
        <v>334</v>
      </c>
      <c r="E27" s="21" t="s">
        <v>33</v>
      </c>
      <c r="F27" s="23" t="s">
        <v>335</v>
      </c>
      <c r="G27" s="25" t="s">
        <v>336</v>
      </c>
      <c r="H27" s="26" t="s">
        <v>39</v>
      </c>
      <c r="I27" s="26" t="s">
        <v>41</v>
      </c>
      <c r="J27" s="27" t="s">
        <v>43</v>
      </c>
      <c r="K27" s="27" t="s">
        <v>44</v>
      </c>
      <c r="L27" s="42"/>
      <c r="M27" s="42"/>
      <c r="N27" s="42"/>
      <c r="O27" s="42"/>
      <c r="P27" s="29"/>
      <c r="Q27" s="30"/>
      <c r="R27" s="30"/>
      <c r="S27" s="44"/>
      <c r="T27" s="44"/>
      <c r="U27" s="31" t="str">
        <f>IFERROR(__xludf.DUMMYFUNCTION("LET(
  angka_murni, ARRAYFORMULA(IFERROR(VALUE(REGEXREPLACE(L27:T27, ""[^0-9]"", """")), 0)),
  rata, IFERROR(AVERAGEIF(angka_murni, ""&gt;0""), 0),
  IF(rata &gt; 0,
    IF(rata &gt; 500, ""SANGAT OPTIMAL"",
    IF(rata &gt; 200, ""OPTIMAL"",
    IF(rata &gt; 100, "&amp;"""KURANG OPTIMAL"", ""TIDAK OPTIMAL""))),
    IF(COUNTIF(L27:T27, ""*TIDAK TERDETEKSI*"") &gt; 0, ""TIDAK TERDETEKSI"",
    IF(COUNTIF(L27:T27, ""*TIDAK AKTIF*"") &gt; 0, ""TIDAK AKTIF"",
    IF(COUNTIF(L27:T27, ""*BELUM TERPASANG*"") &gt; 0, ""BELUM TERPASAN"&amp;"G"", ""TIDAK AKTIF"")))
  )
)"),"TIDAK AKTIF")</f>
        <v>TIDAK AKTIF</v>
      </c>
      <c r="V27" s="33" t="s">
        <v>48</v>
      </c>
      <c r="W27" s="45">
        <v>1832.0</v>
      </c>
      <c r="X27" s="58" t="s">
        <v>314</v>
      </c>
      <c r="Y27" s="36">
        <v>638250.0</v>
      </c>
      <c r="Z27" s="46"/>
    </row>
    <row r="28" ht="12.0" customHeight="1">
      <c r="A28" s="20">
        <f t="shared" si="1"/>
        <v>26</v>
      </c>
      <c r="B28" s="19" t="s">
        <v>30</v>
      </c>
      <c r="C28" s="19" t="s">
        <v>304</v>
      </c>
      <c r="D28" s="19" t="s">
        <v>338</v>
      </c>
      <c r="E28" s="21" t="s">
        <v>33</v>
      </c>
      <c r="F28" s="23" t="s">
        <v>339</v>
      </c>
      <c r="G28" s="25" t="s">
        <v>341</v>
      </c>
      <c r="H28" s="26" t="s">
        <v>39</v>
      </c>
      <c r="I28" s="26" t="s">
        <v>41</v>
      </c>
      <c r="J28" s="27" t="s">
        <v>43</v>
      </c>
      <c r="K28" s="27" t="s">
        <v>44</v>
      </c>
      <c r="L28" s="42"/>
      <c r="M28" s="42"/>
      <c r="N28" s="42"/>
      <c r="O28" s="42"/>
      <c r="P28" s="29"/>
      <c r="Q28" s="30"/>
      <c r="R28" s="30"/>
      <c r="S28" s="44"/>
      <c r="T28" s="44"/>
      <c r="U28" s="31" t="str">
        <f>IFERROR(__xludf.DUMMYFUNCTION("LET(
  angka_murni, ARRAYFORMULA(IFERROR(VALUE(REGEXREPLACE(L28:T28, ""[^0-9]"", """")), 0)),
  rata, IFERROR(AVERAGEIF(angka_murni, ""&gt;0""), 0),
  IF(rata &gt; 0,
    IF(rata &gt; 500, ""SANGAT OPTIMAL"",
    IF(rata &gt; 200, ""OPTIMAL"",
    IF(rata &gt; 100, "&amp;"""KURANG OPTIMAL"", ""TIDAK OPTIMAL""))),
    IF(COUNTIF(L28:T28, ""*TIDAK TERDETEKSI*"") &gt; 0, ""TIDAK TERDETEKSI"",
    IF(COUNTIF(L28:T28, ""*TIDAK AKTIF*"") &gt; 0, ""TIDAK AKTIF"",
    IF(COUNTIF(L28:T28, ""*BELUM TERPASANG*"") &gt; 0, ""BELUM TERPASAN"&amp;"G"", ""TIDAK AKTIF"")))
  )
)"),"TIDAK AKTIF")</f>
        <v>TIDAK AKTIF</v>
      </c>
      <c r="V28" s="33" t="s">
        <v>48</v>
      </c>
      <c r="W28" s="45">
        <v>2635.0</v>
      </c>
      <c r="X28" s="58" t="s">
        <v>314</v>
      </c>
      <c r="Y28" s="36">
        <v>638250.0</v>
      </c>
      <c r="Z28" s="46"/>
    </row>
    <row r="29" ht="12.0" customHeight="1">
      <c r="A29" s="20">
        <f t="shared" si="1"/>
        <v>27</v>
      </c>
      <c r="B29" s="19" t="s">
        <v>30</v>
      </c>
      <c r="C29" s="19" t="s">
        <v>304</v>
      </c>
      <c r="D29" s="19" t="s">
        <v>346</v>
      </c>
      <c r="E29" s="21" t="s">
        <v>33</v>
      </c>
      <c r="F29" s="23" t="s">
        <v>347</v>
      </c>
      <c r="G29" s="25" t="s">
        <v>348</v>
      </c>
      <c r="H29" s="26" t="s">
        <v>39</v>
      </c>
      <c r="I29" s="26" t="s">
        <v>41</v>
      </c>
      <c r="J29" s="27" t="s">
        <v>43</v>
      </c>
      <c r="K29" s="27" t="s">
        <v>44</v>
      </c>
      <c r="L29" s="42"/>
      <c r="M29" s="42"/>
      <c r="N29" s="42"/>
      <c r="O29" s="42"/>
      <c r="P29" s="29"/>
      <c r="Q29" s="30"/>
      <c r="R29" s="30"/>
      <c r="S29" s="44"/>
      <c r="T29" s="44"/>
      <c r="U29" s="31" t="str">
        <f>IFERROR(__xludf.DUMMYFUNCTION("LET(
  angka_murni, ARRAYFORMULA(IFERROR(VALUE(REGEXREPLACE(L29:T29, ""[^0-9]"", """")), 0)),
  rata, IFERROR(AVERAGEIF(angka_murni, ""&gt;0""), 0),
  IF(rata &gt; 0,
    IF(rata &gt; 500, ""SANGAT OPTIMAL"",
    IF(rata &gt; 200, ""OPTIMAL"",
    IF(rata &gt; 100, "&amp;"""KURANG OPTIMAL"", ""TIDAK OPTIMAL""))),
    IF(COUNTIF(L29:T29, ""*TIDAK TERDETEKSI*"") &gt; 0, ""TIDAK TERDETEKSI"",
    IF(COUNTIF(L29:T29, ""*TIDAK AKTIF*"") &gt; 0, ""TIDAK AKTIF"",
    IF(COUNTIF(L29:T29, ""*BELUM TERPASANG*"") &gt; 0, ""BELUM TERPASAN"&amp;"G"", ""TIDAK AKTIF"")))
  )
)"),"TIDAK AKTIF")</f>
        <v>TIDAK AKTIF</v>
      </c>
      <c r="V29" s="33" t="s">
        <v>48</v>
      </c>
      <c r="W29" s="45">
        <v>2006.0</v>
      </c>
      <c r="X29" s="58" t="s">
        <v>314</v>
      </c>
      <c r="Y29" s="36">
        <v>638250.0</v>
      </c>
      <c r="Z29" s="46"/>
    </row>
    <row r="30" ht="12.0" customHeight="1">
      <c r="A30" s="20">
        <f t="shared" si="1"/>
        <v>28</v>
      </c>
      <c r="B30" s="19" t="s">
        <v>30</v>
      </c>
      <c r="C30" s="19" t="s">
        <v>304</v>
      </c>
      <c r="D30" s="19" t="s">
        <v>357</v>
      </c>
      <c r="E30" s="59" t="s">
        <v>33</v>
      </c>
      <c r="F30" s="23" t="s">
        <v>358</v>
      </c>
      <c r="G30" s="25" t="s">
        <v>359</v>
      </c>
      <c r="H30" s="26" t="s">
        <v>102</v>
      </c>
      <c r="I30" s="26" t="s">
        <v>41</v>
      </c>
      <c r="J30" s="27" t="s">
        <v>119</v>
      </c>
      <c r="K30" s="27" t="s">
        <v>44</v>
      </c>
      <c r="L30" s="29" t="s">
        <v>167</v>
      </c>
      <c r="M30" s="29" t="s">
        <v>167</v>
      </c>
      <c r="N30" s="29" t="s">
        <v>63</v>
      </c>
      <c r="O30" s="29" t="s">
        <v>126</v>
      </c>
      <c r="P30" s="29" t="s">
        <v>64</v>
      </c>
      <c r="Q30" s="30" t="s">
        <v>62</v>
      </c>
      <c r="R30" s="30" t="s">
        <v>360</v>
      </c>
      <c r="S30" s="30"/>
      <c r="T30" s="30"/>
      <c r="U30" s="31" t="str">
        <f>IFERROR(__xludf.DUMMYFUNCTION("LET(
  angka_murni, ARRAYFORMULA(IFERROR(VALUE(REGEXREPLACE(L30:T30, ""[^0-9]"", """")), 0)),
  rata, IFERROR(AVERAGEIF(angka_murni, ""&gt;0""), 0),
  IF(rata &gt; 0,
    IF(rata &gt; 500, ""SANGAT OPTIMAL"",
    IF(rata &gt; 200, ""OPTIMAL"",
    IF(rata &gt; 100, "&amp;"""KURANG OPTIMAL"", ""TIDAK OPTIMAL""))),
    IF(COUNTIF(L30:T30, ""*TIDAK TERDETEKSI*"") &gt; 0, ""TIDAK TERDETEKSI"",
    IF(COUNTIF(L30:T30, ""*TIDAK AKTIF*"") &gt; 0, ""TIDAK AKTIF"",
    IF(COUNTIF(L30:T30, ""*BELUM TERPASANG*"") &gt; 0, ""BELUM TERPASAN"&amp;"G"", ""TIDAK AKTIF"")))
  )
)"),"OPTIMAL")</f>
        <v>OPTIMAL</v>
      </c>
      <c r="V30" s="33" t="s">
        <v>48</v>
      </c>
      <c r="W30" s="45">
        <v>1780.0</v>
      </c>
      <c r="X30" s="58" t="s">
        <v>314</v>
      </c>
      <c r="Y30" s="41">
        <v>1665000.0</v>
      </c>
      <c r="Z30" s="46"/>
    </row>
    <row r="31" ht="12.0" customHeight="1">
      <c r="A31" s="20">
        <f t="shared" si="1"/>
        <v>29</v>
      </c>
      <c r="B31" s="19" t="s">
        <v>30</v>
      </c>
      <c r="C31" s="19" t="s">
        <v>304</v>
      </c>
      <c r="D31" s="19" t="s">
        <v>367</v>
      </c>
      <c r="E31" s="21" t="s">
        <v>33</v>
      </c>
      <c r="F31" s="23" t="s">
        <v>368</v>
      </c>
      <c r="G31" s="25" t="s">
        <v>369</v>
      </c>
      <c r="H31" s="26" t="s">
        <v>102</v>
      </c>
      <c r="I31" s="26" t="s">
        <v>41</v>
      </c>
      <c r="J31" s="27" t="s">
        <v>119</v>
      </c>
      <c r="K31" s="27" t="s">
        <v>44</v>
      </c>
      <c r="L31" s="29" t="s">
        <v>123</v>
      </c>
      <c r="M31" s="29" t="s">
        <v>123</v>
      </c>
      <c r="N31" s="29" t="s">
        <v>123</v>
      </c>
      <c r="O31" s="29" t="s">
        <v>126</v>
      </c>
      <c r="P31" s="29" t="s">
        <v>123</v>
      </c>
      <c r="Q31" s="30" t="s">
        <v>123</v>
      </c>
      <c r="R31" s="30" t="s">
        <v>123</v>
      </c>
      <c r="S31" s="30"/>
      <c r="T31" s="30"/>
      <c r="U31" s="31" t="str">
        <f>IFERROR(__xludf.DUMMYFUNCTION("LET(
  angka_murni, ARRAYFORMULA(IFERROR(VALUE(REGEXREPLACE(L31:T31, ""[^0-9]"", """")), 0)),
  rata, IFERROR(AVERAGEIF(angka_murni, ""&gt;0""), 0),
  IF(rata &gt; 0,
    IF(rata &gt; 500, ""SANGAT OPTIMAL"",
    IF(rata &gt; 200, ""OPTIMAL"",
    IF(rata &gt; 100, "&amp;"""KURANG OPTIMAL"", ""TIDAK OPTIMAL""))),
    IF(COUNTIF(L31:T31, ""*TIDAK TERDETEKSI*"") &gt; 0, ""TIDAK TERDETEKSI"",
    IF(COUNTIF(L31:T31, ""*TIDAK AKTIF*"") &gt; 0, ""TIDAK AKTIF"",
    IF(COUNTIF(L31:T31, ""*BELUM TERPASANG*"") &gt; 0, ""BELUM TERPASAN"&amp;"G"", ""TIDAK AKTIF"")))
  )
)"),"SANGAT OPTIMAL")</f>
        <v>SANGAT OPTIMAL</v>
      </c>
      <c r="V31" s="33" t="s">
        <v>48</v>
      </c>
      <c r="W31" s="45">
        <v>350.0</v>
      </c>
      <c r="X31" s="58" t="s">
        <v>314</v>
      </c>
      <c r="Y31" s="41">
        <v>1665000.0</v>
      </c>
      <c r="Z31" s="46"/>
    </row>
    <row r="32" ht="12.0" customHeight="1">
      <c r="A32" s="20">
        <f t="shared" si="1"/>
        <v>30</v>
      </c>
      <c r="B32" s="19" t="s">
        <v>30</v>
      </c>
      <c r="C32" s="19" t="s">
        <v>304</v>
      </c>
      <c r="D32" s="19" t="s">
        <v>374</v>
      </c>
      <c r="E32" s="21" t="s">
        <v>33</v>
      </c>
      <c r="F32" s="23" t="s">
        <v>375</v>
      </c>
      <c r="G32" s="25" t="s">
        <v>376</v>
      </c>
      <c r="H32" s="26" t="s">
        <v>40</v>
      </c>
      <c r="I32" s="26" t="s">
        <v>42</v>
      </c>
      <c r="J32" s="28" t="s">
        <v>61</v>
      </c>
      <c r="K32" s="28" t="s">
        <v>44</v>
      </c>
      <c r="L32" s="29"/>
      <c r="M32" s="29"/>
      <c r="N32" s="29" t="s">
        <v>64</v>
      </c>
      <c r="O32" s="29" t="s">
        <v>64</v>
      </c>
      <c r="P32" s="29" t="s">
        <v>64</v>
      </c>
      <c r="Q32" s="29" t="s">
        <v>64</v>
      </c>
      <c r="R32" s="30" t="s">
        <v>64</v>
      </c>
      <c r="S32" s="30"/>
      <c r="T32" s="30"/>
      <c r="U32" s="31" t="str">
        <f>IFERROR(__xludf.DUMMYFUNCTION("LET(
  angka_murni, ARRAYFORMULA(IFERROR(VALUE(REGEXREPLACE(L32:T32, ""[^0-9]"", """")), 0)),
  rata, IFERROR(AVERAGEIF(angka_murni, ""&gt;0""), 0),
  IF(rata &gt; 0,
    IF(rata &gt; 500, ""SANGAT OPTIMAL"",
    IF(rata &gt; 200, ""OPTIMAL"",
    IF(rata &gt; 100, "&amp;"""KURANG OPTIMAL"", ""TIDAK OPTIMAL""))),
    IF(COUNTIF(L32:T32, ""*TIDAK TERDETEKSI*"") &gt; 0, ""TIDAK TERDETEKSI"",
    IF(COUNTIF(L32:T32, ""*TIDAK AKTIF*"") &gt; 0, ""TIDAK AKTIF"",
    IF(COUNTIF(L32:T32, ""*BELUM TERPASANG*"") &gt; 0, ""BELUM TERPASAN"&amp;"G"", ""TIDAK AKTIF"")))
  )
)"),"OPTIMAL")</f>
        <v>OPTIMAL</v>
      </c>
      <c r="V32" s="33" t="s">
        <v>48</v>
      </c>
      <c r="W32" s="45">
        <v>1903.0</v>
      </c>
      <c r="X32" s="58" t="s">
        <v>314</v>
      </c>
      <c r="Y32" s="36">
        <v>768950.0</v>
      </c>
      <c r="Z32" s="46"/>
    </row>
    <row r="33" ht="12.0" customHeight="1">
      <c r="A33" s="20">
        <f t="shared" si="1"/>
        <v>31</v>
      </c>
      <c r="B33" s="19" t="s">
        <v>30</v>
      </c>
      <c r="C33" s="19" t="s">
        <v>304</v>
      </c>
      <c r="D33" s="19" t="s">
        <v>381</v>
      </c>
      <c r="E33" s="21" t="s">
        <v>382</v>
      </c>
      <c r="F33" s="23" t="s">
        <v>383</v>
      </c>
      <c r="G33" s="25" t="s">
        <v>384</v>
      </c>
      <c r="H33" s="26" t="s">
        <v>59</v>
      </c>
      <c r="I33" s="26" t="s">
        <v>60</v>
      </c>
      <c r="J33" s="27" t="s">
        <v>184</v>
      </c>
      <c r="K33" s="27" t="s">
        <v>44</v>
      </c>
      <c r="L33" s="29" t="s">
        <v>123</v>
      </c>
      <c r="M33" s="29" t="s">
        <v>123</v>
      </c>
      <c r="N33" s="29" t="s">
        <v>123</v>
      </c>
      <c r="O33" s="29" t="s">
        <v>64</v>
      </c>
      <c r="P33" s="29" t="s">
        <v>64</v>
      </c>
      <c r="Q33" s="30" t="s">
        <v>64</v>
      </c>
      <c r="R33" s="30"/>
      <c r="S33" s="30"/>
      <c r="T33" s="30"/>
      <c r="U33" s="31" t="str">
        <f>IFERROR(__xludf.DUMMYFUNCTION("LET(
  angka_murni, ARRAYFORMULA(IFERROR(VALUE(REGEXREPLACE(L33:T33, ""[^0-9]"", """")), 0)),
  rata, IFERROR(AVERAGEIF(angka_murni, ""&gt;0""), 0),
  IF(rata &gt; 0,
    IF(rata &gt; 500, ""SANGAT OPTIMAL"",
    IF(rata &gt; 200, ""OPTIMAL"",
    IF(rata &gt; 100, "&amp;"""KURANG OPTIMAL"", ""TIDAK OPTIMAL""))),
    IF(COUNTIF(L33:T33, ""*TIDAK TERDETEKSI*"") &gt; 0, ""TIDAK TERDETEKSI"",
    IF(COUNTIF(L33:T33, ""*TIDAK AKTIF*"") &gt; 0, ""TIDAK AKTIF"",
    IF(COUNTIF(L33:T33, ""*BELUM TERPASANG*"") &gt; 0, ""BELUM TERPASAN"&amp;"G"", ""TIDAK AKTIF"")))
  )
)"),"SANGAT OPTIMAL")</f>
        <v>SANGAT OPTIMAL</v>
      </c>
      <c r="V33" s="33" t="s">
        <v>48</v>
      </c>
      <c r="W33" s="45">
        <v>755.0</v>
      </c>
      <c r="X33" s="58" t="s">
        <v>314</v>
      </c>
      <c r="Y33" s="41">
        <v>2553000.0</v>
      </c>
      <c r="Z33" s="46"/>
    </row>
    <row r="34" ht="12.0" customHeight="1">
      <c r="A34" s="20">
        <f t="shared" si="1"/>
        <v>32</v>
      </c>
      <c r="B34" s="19" t="s">
        <v>30</v>
      </c>
      <c r="C34" s="19" t="s">
        <v>53</v>
      </c>
      <c r="D34" s="19" t="s">
        <v>390</v>
      </c>
      <c r="E34" s="59" t="s">
        <v>33</v>
      </c>
      <c r="F34" s="23" t="s">
        <v>391</v>
      </c>
      <c r="G34" s="25" t="s">
        <v>392</v>
      </c>
      <c r="H34" s="26" t="s">
        <v>102</v>
      </c>
      <c r="I34" s="26" t="s">
        <v>41</v>
      </c>
      <c r="J34" s="27" t="s">
        <v>119</v>
      </c>
      <c r="K34" s="27" t="s">
        <v>44</v>
      </c>
      <c r="L34" s="38" t="s">
        <v>126</v>
      </c>
      <c r="M34" s="38" t="s">
        <v>126</v>
      </c>
      <c r="N34" s="38" t="s">
        <v>126</v>
      </c>
      <c r="O34" s="38" t="s">
        <v>123</v>
      </c>
      <c r="P34" s="29" t="s">
        <v>126</v>
      </c>
      <c r="Q34" s="30" t="s">
        <v>123</v>
      </c>
      <c r="R34" s="30" t="s">
        <v>123</v>
      </c>
      <c r="S34" s="30"/>
      <c r="T34" s="30"/>
      <c r="U34" s="39" t="str">
        <f>IFERROR(__xludf.DUMMYFUNCTION("LET(
  angka_murni, ARRAYFORMULA(IFERROR(VALUE(REGEXREPLACE(L34:T34, ""[^0-9]"", """")), 0)),
  rata, IFERROR(AVERAGEIF(angka_murni, ""&gt;0""), 0),
  IF(rata &gt; 0,
    IF(rata &gt; 500, ""SANGAT OPTIMAL"",
    IF(rata &gt; 200, ""OPTIMAL"",
    IF(rata &gt; 100, "&amp;"""KURANG OPTIMAL"", ""TIDAK OPTIMAL""))),
    IF(COUNTIF(L34:T34, ""*TIDAK TERDETEKSI*"") &gt; 0, ""TIDAK TERDETEKSI"",
    IF(COUNTIF(L34:T34, ""*TIDAK AKTIF*"") &gt; 0, ""TIDAK AKTIF"",
    IF(COUNTIF(L34:T34, ""*BELUM TERPASANG*"") &gt; 0, ""BELUM TERPASAN"&amp;"G"", ""TIDAK AKTIF"")))
  )
)"),"SANGAT OPTIMAL")</f>
        <v>SANGAT OPTIMAL</v>
      </c>
      <c r="V34" s="33" t="s">
        <v>277</v>
      </c>
      <c r="W34" s="56">
        <v>349.0</v>
      </c>
      <c r="X34" s="40" t="s">
        <v>68</v>
      </c>
      <c r="Y34" s="41">
        <v>1665000.0</v>
      </c>
      <c r="Z34" s="57"/>
      <c r="AC34" s="43"/>
    </row>
    <row r="35" ht="12.0" customHeight="1">
      <c r="A35" s="20">
        <f t="shared" si="1"/>
        <v>33</v>
      </c>
      <c r="B35" s="19" t="s">
        <v>30</v>
      </c>
      <c r="C35" s="19" t="s">
        <v>53</v>
      </c>
      <c r="D35" s="19" t="s">
        <v>405</v>
      </c>
      <c r="E35" s="21" t="s">
        <v>33</v>
      </c>
      <c r="F35" s="23" t="s">
        <v>406</v>
      </c>
      <c r="G35" s="25" t="s">
        <v>407</v>
      </c>
      <c r="H35" s="26" t="s">
        <v>102</v>
      </c>
      <c r="I35" s="26" t="s">
        <v>41</v>
      </c>
      <c r="J35" s="27" t="s">
        <v>119</v>
      </c>
      <c r="K35" s="27" t="s">
        <v>44</v>
      </c>
      <c r="L35" s="38" t="s">
        <v>167</v>
      </c>
      <c r="M35" s="38" t="s">
        <v>167</v>
      </c>
      <c r="N35" s="38" t="s">
        <v>91</v>
      </c>
      <c r="O35" s="38" t="s">
        <v>62</v>
      </c>
      <c r="P35" s="29" t="s">
        <v>62</v>
      </c>
      <c r="Q35" s="30" t="s">
        <v>360</v>
      </c>
      <c r="R35" s="30" t="s">
        <v>176</v>
      </c>
      <c r="S35" s="30"/>
      <c r="T35" s="30"/>
      <c r="U35" s="39" t="str">
        <f>IFERROR(__xludf.DUMMYFUNCTION("LET(
  angka_murni, ARRAYFORMULA(IFERROR(VALUE(REGEXREPLACE(L35:T35, ""[^0-9]"", """")), 0)),
  rata, IFERROR(AVERAGEIF(angka_murni, ""&gt;0""), 0),
  IF(rata &gt; 0,
    IF(rata &gt; 500, ""SANGAT OPTIMAL"",
    IF(rata &gt; 200, ""OPTIMAL"",
    IF(rata &gt; 100, "&amp;"""KURANG OPTIMAL"", ""TIDAK OPTIMAL""))),
    IF(COUNTIF(L35:T35, ""*TIDAK TERDETEKSI*"") &gt; 0, ""TIDAK TERDETEKSI"",
    IF(COUNTIF(L35:T35, ""*TIDAK AKTIF*"") &gt; 0, ""TIDAK AKTIF"",
    IF(COUNTIF(L35:T35, ""*BELUM TERPASANG*"") &gt; 0, ""BELUM TERPASAN"&amp;"G"", ""TIDAK AKTIF"")))
  )
)"),"TIDAK OPTIMAL")</f>
        <v>TIDAK OPTIMAL</v>
      </c>
      <c r="V35" s="33" t="s">
        <v>67</v>
      </c>
      <c r="W35" s="34">
        <v>260.0</v>
      </c>
      <c r="X35" s="40" t="s">
        <v>68</v>
      </c>
      <c r="Y35" s="41">
        <v>1665000.0</v>
      </c>
      <c r="Z35" s="37" t="s">
        <v>416</v>
      </c>
      <c r="AC35" s="43"/>
    </row>
    <row r="36" ht="12.0" customHeight="1">
      <c r="A36" s="20">
        <f t="shared" si="1"/>
        <v>34</v>
      </c>
      <c r="B36" s="19" t="s">
        <v>30</v>
      </c>
      <c r="C36" s="19" t="s">
        <v>53</v>
      </c>
      <c r="D36" s="19" t="s">
        <v>428</v>
      </c>
      <c r="E36" s="59" t="s">
        <v>33</v>
      </c>
      <c r="F36" s="23" t="s">
        <v>429</v>
      </c>
      <c r="G36" s="25" t="s">
        <v>431</v>
      </c>
      <c r="H36" s="26" t="s">
        <v>102</v>
      </c>
      <c r="I36" s="26" t="s">
        <v>41</v>
      </c>
      <c r="J36" s="27" t="s">
        <v>119</v>
      </c>
      <c r="K36" s="27" t="s">
        <v>44</v>
      </c>
      <c r="L36" s="38" t="s">
        <v>167</v>
      </c>
      <c r="M36" s="38" t="s">
        <v>64</v>
      </c>
      <c r="N36" s="38" t="s">
        <v>123</v>
      </c>
      <c r="O36" s="38" t="s">
        <v>123</v>
      </c>
      <c r="P36" s="29" t="s">
        <v>123</v>
      </c>
      <c r="Q36" s="30" t="s">
        <v>123</v>
      </c>
      <c r="R36" s="30" t="s">
        <v>123</v>
      </c>
      <c r="S36" s="30"/>
      <c r="T36" s="30"/>
      <c r="U36" s="39" t="str">
        <f>IFERROR(__xludf.DUMMYFUNCTION("LET(
  angka_murni, ARRAYFORMULA(IFERROR(VALUE(REGEXREPLACE(L36:T36, ""[^0-9]"", """")), 0)),
  rata, IFERROR(AVERAGEIF(angka_murni, ""&gt;0""), 0),
  IF(rata &gt; 0,
    IF(rata &gt; 500, ""SANGAT OPTIMAL"",
    IF(rata &gt; 200, ""OPTIMAL"",
    IF(rata &gt; 100, "&amp;"""KURANG OPTIMAL"", ""TIDAK OPTIMAL""))),
    IF(COUNTIF(L36:T36, ""*TIDAK TERDETEKSI*"") &gt; 0, ""TIDAK TERDETEKSI"",
    IF(COUNTIF(L36:T36, ""*TIDAK AKTIF*"") &gt; 0, ""TIDAK AKTIF"",
    IF(COUNTIF(L36:T36, ""*BELUM TERPASANG*"") &gt; 0, ""BELUM TERPASAN"&amp;"G"", ""TIDAK AKTIF"")))
  )
)"),"SANGAT OPTIMAL")</f>
        <v>SANGAT OPTIMAL</v>
      </c>
      <c r="V36" s="33" t="s">
        <v>67</v>
      </c>
      <c r="W36" s="34">
        <v>2644.0</v>
      </c>
      <c r="X36" s="40" t="s">
        <v>68</v>
      </c>
      <c r="Y36" s="41">
        <v>1665000.0</v>
      </c>
      <c r="Z36" s="37" t="s">
        <v>439</v>
      </c>
      <c r="AC36" s="43"/>
    </row>
    <row r="37" ht="12.0" customHeight="1">
      <c r="A37" s="20">
        <f t="shared" si="1"/>
        <v>35</v>
      </c>
      <c r="B37" s="19" t="s">
        <v>30</v>
      </c>
      <c r="C37" s="19" t="s">
        <v>53</v>
      </c>
      <c r="D37" s="19" t="s">
        <v>54</v>
      </c>
      <c r="E37" s="21" t="s">
        <v>33</v>
      </c>
      <c r="F37" s="23" t="s">
        <v>56</v>
      </c>
      <c r="G37" s="25" t="s">
        <v>57</v>
      </c>
      <c r="H37" s="26" t="s">
        <v>59</v>
      </c>
      <c r="I37" s="26" t="s">
        <v>60</v>
      </c>
      <c r="J37" s="27" t="s">
        <v>184</v>
      </c>
      <c r="K37" s="27" t="s">
        <v>44</v>
      </c>
      <c r="L37" s="38" t="s">
        <v>62</v>
      </c>
      <c r="M37" s="38" t="s">
        <v>64</v>
      </c>
      <c r="N37" s="29" t="s">
        <v>65</v>
      </c>
      <c r="O37" s="29" t="s">
        <v>65</v>
      </c>
      <c r="P37" s="29" t="s">
        <v>65</v>
      </c>
      <c r="Q37" s="30"/>
      <c r="R37" s="30"/>
      <c r="S37" s="30"/>
      <c r="T37" s="30"/>
      <c r="U37" s="39" t="str">
        <f>IFERROR(__xludf.DUMMYFUNCTION("LET(
  angka_murni, ARRAYFORMULA(IFERROR(VALUE(REGEXREPLACE(L37:T37, ""[^0-9]"", """")), 0)),
  rata, IFERROR(AVERAGEIF(angka_murni, ""&gt;0""), 0),
  IF(rata &gt; 0,
    IF(rata &gt; 500, ""SANGAT OPTIMAL"",
    IF(rata &gt; 200, ""OPTIMAL"",
    IF(rata &gt; 100, "&amp;"""KURANG OPTIMAL"", ""TIDAK OPTIMAL""))),
    IF(COUNTIF(L37:T37, ""*TIDAK TERDETEKSI*"") &gt; 0, ""TIDAK TERDETEKSI"",
    IF(COUNTIF(L37:T37, ""*TIDAK AKTIF*"") &gt; 0, ""TIDAK AKTIF"",
    IF(COUNTIF(L37:T37, ""*BELUM TERPASANG*"") &gt; 0, ""BELUM TERPASAN"&amp;"G"", ""TIDAK AKTIF"")))
  )
)"),"OPTIMAL")</f>
        <v>OPTIMAL</v>
      </c>
      <c r="V37" s="33" t="s">
        <v>67</v>
      </c>
      <c r="W37" s="34">
        <v>593.0</v>
      </c>
      <c r="X37" s="40" t="s">
        <v>68</v>
      </c>
      <c r="Y37" s="41">
        <v>2553000.0</v>
      </c>
      <c r="Z37" s="37" t="s">
        <v>69</v>
      </c>
      <c r="AC37" s="43"/>
    </row>
    <row r="38" ht="12.0" customHeight="1">
      <c r="A38" s="20">
        <f t="shared" si="1"/>
        <v>36</v>
      </c>
      <c r="B38" s="19" t="s">
        <v>30</v>
      </c>
      <c r="C38" s="19" t="s">
        <v>53</v>
      </c>
      <c r="D38" s="19" t="s">
        <v>456</v>
      </c>
      <c r="E38" s="21" t="s">
        <v>33</v>
      </c>
      <c r="F38" s="23" t="s">
        <v>459</v>
      </c>
      <c r="G38" s="25" t="s">
        <v>460</v>
      </c>
      <c r="H38" s="26" t="s">
        <v>40</v>
      </c>
      <c r="I38" s="26" t="s">
        <v>42</v>
      </c>
      <c r="J38" s="28" t="s">
        <v>61</v>
      </c>
      <c r="K38" s="28" t="s">
        <v>44</v>
      </c>
      <c r="L38" s="29"/>
      <c r="M38" s="29"/>
      <c r="N38" s="29" t="s">
        <v>91</v>
      </c>
      <c r="O38" s="29" t="s">
        <v>91</v>
      </c>
      <c r="P38" s="29" t="s">
        <v>91</v>
      </c>
      <c r="Q38" s="29" t="s">
        <v>63</v>
      </c>
      <c r="R38" s="30" t="s">
        <v>63</v>
      </c>
      <c r="S38" s="30"/>
      <c r="T38" s="30"/>
      <c r="U38" s="31" t="str">
        <f>IFERROR(__xludf.DUMMYFUNCTION("LET(
  angka_murni, ARRAYFORMULA(IFERROR(VALUE(REGEXREPLACE(L38:T38, ""[^0-9]"", """")), 0)),
  rata, IFERROR(AVERAGEIF(angka_murni, ""&gt;0""), 0),
  IF(rata &gt; 0,
    IF(rata &gt; 500, ""SANGAT OPTIMAL"",
    IF(rata &gt; 200, ""OPTIMAL"",
    IF(rata &gt; 100, "&amp;"""KURANG OPTIMAL"", ""TIDAK OPTIMAL""))),
    IF(COUNTIF(L38:T38, ""*TIDAK TERDETEKSI*"") &gt; 0, ""TIDAK TERDETEKSI"",
    IF(COUNTIF(L38:T38, ""*TIDAK AKTIF*"") &gt; 0, ""TIDAK AKTIF"",
    IF(COUNTIF(L38:T38, ""*BELUM TERPASANG*"") &gt; 0, ""BELUM TERPASAN"&amp;"G"", ""TIDAK AKTIF"")))
  )
)"),"KURANG OPTIMAL")</f>
        <v>KURANG OPTIMAL</v>
      </c>
      <c r="V38" s="33" t="s">
        <v>48</v>
      </c>
      <c r="W38" s="65">
        <v>1104.0</v>
      </c>
      <c r="X38" s="40" t="s">
        <v>68</v>
      </c>
      <c r="Y38" s="36">
        <v>768950.0</v>
      </c>
      <c r="Z38" s="66" t="s">
        <v>466</v>
      </c>
    </row>
    <row r="39" ht="12.0" customHeight="1">
      <c r="A39" s="20">
        <f t="shared" si="1"/>
        <v>37</v>
      </c>
      <c r="B39" s="19" t="s">
        <v>30</v>
      </c>
      <c r="C39" s="19" t="s">
        <v>53</v>
      </c>
      <c r="D39" s="19" t="s">
        <v>468</v>
      </c>
      <c r="E39" s="59" t="s">
        <v>33</v>
      </c>
      <c r="F39" s="23" t="s">
        <v>469</v>
      </c>
      <c r="G39" s="25" t="s">
        <v>470</v>
      </c>
      <c r="H39" s="26" t="s">
        <v>102</v>
      </c>
      <c r="I39" s="26" t="s">
        <v>41</v>
      </c>
      <c r="J39" s="27" t="s">
        <v>119</v>
      </c>
      <c r="K39" s="27" t="s">
        <v>44</v>
      </c>
      <c r="L39" s="38" t="s">
        <v>64</v>
      </c>
      <c r="M39" s="38" t="s">
        <v>64</v>
      </c>
      <c r="N39" s="38" t="s">
        <v>125</v>
      </c>
      <c r="O39" s="38" t="s">
        <v>62</v>
      </c>
      <c r="P39" s="29" t="s">
        <v>360</v>
      </c>
      <c r="Q39" s="30" t="s">
        <v>64</v>
      </c>
      <c r="R39" s="30" t="s">
        <v>126</v>
      </c>
      <c r="S39" s="30"/>
      <c r="T39" s="30"/>
      <c r="U39" s="39" t="str">
        <f>IFERROR(__xludf.DUMMYFUNCTION("LET(
  angka_murni, ARRAYFORMULA(IFERROR(VALUE(REGEXREPLACE(L39:T39, ""[^0-9]"", """")), 0)),
  rata, IFERROR(AVERAGEIF(angka_murni, ""&gt;0""), 0),
  IF(rata &gt; 0,
    IF(rata &gt; 500, ""SANGAT OPTIMAL"",
    IF(rata &gt; 200, ""OPTIMAL"",
    IF(rata &gt; 100, "&amp;"""KURANG OPTIMAL"", ""TIDAK OPTIMAL""))),
    IF(COUNTIF(L39:T39, ""*TIDAK TERDETEKSI*"") &gt; 0, ""TIDAK TERDETEKSI"",
    IF(COUNTIF(L39:T39, ""*TIDAK AKTIF*"") &gt; 0, ""TIDAK AKTIF"",
    IF(COUNTIF(L39:T39, ""*BELUM TERPASANG*"") &gt; 0, ""BELUM TERPASAN"&amp;"G"", ""TIDAK AKTIF"")))
  )
)"),"OPTIMAL")</f>
        <v>OPTIMAL</v>
      </c>
      <c r="V39" s="33" t="s">
        <v>67</v>
      </c>
      <c r="W39" s="34">
        <v>249.0</v>
      </c>
      <c r="X39" s="40" t="s">
        <v>68</v>
      </c>
      <c r="Y39" s="41">
        <v>1665000.0</v>
      </c>
      <c r="Z39" s="37" t="s">
        <v>474</v>
      </c>
      <c r="AC39" s="43"/>
    </row>
    <row r="40" ht="12.0" customHeight="1">
      <c r="A40" s="20">
        <f t="shared" si="1"/>
        <v>38</v>
      </c>
      <c r="B40" s="19" t="s">
        <v>30</v>
      </c>
      <c r="C40" s="19" t="s">
        <v>53</v>
      </c>
      <c r="D40" s="19" t="s">
        <v>476</v>
      </c>
      <c r="E40" s="21" t="s">
        <v>477</v>
      </c>
      <c r="F40" s="23" t="s">
        <v>478</v>
      </c>
      <c r="G40" s="25" t="s">
        <v>479</v>
      </c>
      <c r="H40" s="26" t="s">
        <v>59</v>
      </c>
      <c r="I40" s="26" t="s">
        <v>60</v>
      </c>
      <c r="J40" s="27" t="s">
        <v>184</v>
      </c>
      <c r="K40" s="27" t="s">
        <v>44</v>
      </c>
      <c r="L40" s="38" t="s">
        <v>126</v>
      </c>
      <c r="M40" s="38" t="s">
        <v>64</v>
      </c>
      <c r="N40" s="38" t="s">
        <v>64</v>
      </c>
      <c r="O40" s="38" t="s">
        <v>125</v>
      </c>
      <c r="P40" s="38" t="s">
        <v>63</v>
      </c>
      <c r="Q40" s="30" t="s">
        <v>91</v>
      </c>
      <c r="R40" s="30"/>
      <c r="S40" s="30"/>
      <c r="T40" s="30"/>
      <c r="U40" s="39" t="str">
        <f>IFERROR(__xludf.DUMMYFUNCTION("LET(
  angka_murni, ARRAYFORMULA(IFERROR(VALUE(REGEXREPLACE(L40:T40, ""[^0-9]"", """")), 0)),
  rata, IFERROR(AVERAGEIF(angka_murni, ""&gt;0""), 0),
  IF(rata &gt; 0,
    IF(rata &gt; 500, ""SANGAT OPTIMAL"",
    IF(rata &gt; 200, ""OPTIMAL"",
    IF(rata &gt; 100, "&amp;"""KURANG OPTIMAL"", ""TIDAK OPTIMAL""))),
    IF(COUNTIF(L40:T40, ""*TIDAK TERDETEKSI*"") &gt; 0, ""TIDAK TERDETEKSI"",
    IF(COUNTIF(L40:T40, ""*TIDAK AKTIF*"") &gt; 0, ""TIDAK AKTIF"",
    IF(COUNTIF(L40:T40, ""*BELUM TERPASANG*"") &gt; 0, ""BELUM TERPASAN"&amp;"G"", ""TIDAK AKTIF"")))
  )
)"),"OPTIMAL")</f>
        <v>OPTIMAL</v>
      </c>
      <c r="V40" s="33" t="s">
        <v>277</v>
      </c>
      <c r="W40" s="34">
        <v>930.0</v>
      </c>
      <c r="X40" s="40" t="s">
        <v>68</v>
      </c>
      <c r="Y40" s="41">
        <v>2553000.0</v>
      </c>
      <c r="Z40" s="37" t="s">
        <v>486</v>
      </c>
      <c r="AC40" s="43"/>
    </row>
    <row r="41" ht="12.0" customHeight="1">
      <c r="A41" s="20">
        <f t="shared" si="1"/>
        <v>39</v>
      </c>
      <c r="B41" s="19" t="s">
        <v>30</v>
      </c>
      <c r="C41" s="19" t="s">
        <v>53</v>
      </c>
      <c r="D41" s="19" t="s">
        <v>491</v>
      </c>
      <c r="E41" s="21" t="s">
        <v>33</v>
      </c>
      <c r="F41" s="23" t="s">
        <v>492</v>
      </c>
      <c r="G41" s="25" t="s">
        <v>493</v>
      </c>
      <c r="H41" s="19"/>
      <c r="I41" s="19"/>
      <c r="J41" s="76"/>
      <c r="K41" s="76"/>
      <c r="L41" s="38" t="s">
        <v>108</v>
      </c>
      <c r="M41" s="38" t="s">
        <v>108</v>
      </c>
      <c r="N41" s="38" t="s">
        <v>108</v>
      </c>
      <c r="O41" s="38" t="s">
        <v>108</v>
      </c>
      <c r="P41" s="38" t="s">
        <v>108</v>
      </c>
      <c r="Q41" s="30"/>
      <c r="R41" s="30"/>
      <c r="S41" s="30"/>
      <c r="T41" s="30"/>
      <c r="U41" s="39" t="str">
        <f>IFERROR(__xludf.DUMMYFUNCTION("LET(
  angka_murni, ARRAYFORMULA(IFERROR(VALUE(REGEXREPLACE(L41:T41, ""[^0-9]"", """")), 0)),
  rata, IFERROR(AVERAGEIF(angka_murni, ""&gt;0""), 0),
  IF(rata &gt; 0,
    IF(rata &gt; 500, ""SANGAT OPTIMAL"",
    IF(rata &gt; 200, ""OPTIMAL"",
    IF(rata &gt; 100, "&amp;"""KURANG OPTIMAL"", ""TIDAK OPTIMAL""))),
    IF(COUNTIF(L41:T41, ""*TIDAK TERDETEKSI*"") &gt; 0, ""TIDAK TERDETEKSI"",
    IF(COUNTIF(L41:T41, ""*TIDAK AKTIF*"") &gt; 0, ""TIDAK AKTIF"",
    IF(COUNTIF(L41:T41, ""*BELUM TERPASANG*"") &gt; 0, ""BELUM TERPASAN"&amp;"G"", ""TIDAK AKTIF"")))
  )
)"),"BELUM TERPASANG")</f>
        <v>BELUM TERPASANG</v>
      </c>
      <c r="V41" s="33" t="s">
        <v>501</v>
      </c>
      <c r="W41" s="34">
        <v>140.0</v>
      </c>
      <c r="X41" s="40" t="s">
        <v>68</v>
      </c>
      <c r="Y41" s="41"/>
      <c r="Z41" s="37" t="s">
        <v>502</v>
      </c>
      <c r="AC41" s="43"/>
    </row>
    <row r="42" ht="12.0" customHeight="1">
      <c r="A42" s="20">
        <f t="shared" si="1"/>
        <v>40</v>
      </c>
      <c r="B42" s="19" t="s">
        <v>30</v>
      </c>
      <c r="C42" s="19" t="s">
        <v>53</v>
      </c>
      <c r="D42" s="19" t="s">
        <v>505</v>
      </c>
      <c r="E42" s="59" t="s">
        <v>33</v>
      </c>
      <c r="F42" s="23" t="s">
        <v>506</v>
      </c>
      <c r="G42" s="25" t="s">
        <v>507</v>
      </c>
      <c r="H42" s="26" t="s">
        <v>102</v>
      </c>
      <c r="I42" s="26" t="s">
        <v>41</v>
      </c>
      <c r="J42" s="27" t="s">
        <v>119</v>
      </c>
      <c r="K42" s="27" t="s">
        <v>44</v>
      </c>
      <c r="L42" s="38" t="s">
        <v>123</v>
      </c>
      <c r="M42" s="38" t="s">
        <v>123</v>
      </c>
      <c r="N42" s="38" t="s">
        <v>126</v>
      </c>
      <c r="O42" s="38" t="s">
        <v>123</v>
      </c>
      <c r="P42" s="29" t="s">
        <v>123</v>
      </c>
      <c r="Q42" s="30" t="s">
        <v>126</v>
      </c>
      <c r="R42" s="30" t="s">
        <v>360</v>
      </c>
      <c r="S42" s="30"/>
      <c r="T42" s="30"/>
      <c r="U42" s="39" t="str">
        <f>IFERROR(__xludf.DUMMYFUNCTION("LET(
  angka_murni, ARRAYFORMULA(IFERROR(VALUE(REGEXREPLACE(L42:T42, ""[^0-9]"", """")), 0)),
  rata, IFERROR(AVERAGEIF(angka_murni, ""&gt;0""), 0),
  IF(rata &gt; 0,
    IF(rata &gt; 500, ""SANGAT OPTIMAL"",
    IF(rata &gt; 200, ""OPTIMAL"",
    IF(rata &gt; 100, "&amp;"""KURANG OPTIMAL"", ""TIDAK OPTIMAL""))),
    IF(COUNTIF(L42:T42, ""*TIDAK TERDETEKSI*"") &gt; 0, ""TIDAK TERDETEKSI"",
    IF(COUNTIF(L42:T42, ""*TIDAK AKTIF*"") &gt; 0, ""TIDAK AKTIF"",
    IF(COUNTIF(L42:T42, ""*BELUM TERPASANG*"") &gt; 0, ""BELUM TERPASAN"&amp;"G"", ""TIDAK AKTIF"")))
  )
)"),"SANGAT OPTIMAL")</f>
        <v>SANGAT OPTIMAL</v>
      </c>
      <c r="V42" s="33" t="s">
        <v>512</v>
      </c>
      <c r="W42" s="34">
        <v>138.0</v>
      </c>
      <c r="X42" s="40" t="s">
        <v>68</v>
      </c>
      <c r="Y42" s="41">
        <v>1665000.0</v>
      </c>
      <c r="Z42" s="37" t="s">
        <v>513</v>
      </c>
      <c r="AC42" s="43"/>
    </row>
    <row r="43" ht="12.0" customHeight="1">
      <c r="A43" s="20">
        <f t="shared" si="1"/>
        <v>41</v>
      </c>
      <c r="B43" s="19" t="s">
        <v>30</v>
      </c>
      <c r="C43" s="19" t="s">
        <v>53</v>
      </c>
      <c r="D43" s="19" t="s">
        <v>515</v>
      </c>
      <c r="E43" s="59" t="s">
        <v>33</v>
      </c>
      <c r="F43" s="23" t="s">
        <v>516</v>
      </c>
      <c r="G43" s="25" t="s">
        <v>517</v>
      </c>
      <c r="H43" s="26" t="s">
        <v>102</v>
      </c>
      <c r="I43" s="26" t="s">
        <v>41</v>
      </c>
      <c r="J43" s="27" t="s">
        <v>119</v>
      </c>
      <c r="K43" s="27" t="s">
        <v>44</v>
      </c>
      <c r="L43" s="38" t="s">
        <v>125</v>
      </c>
      <c r="M43" s="38" t="s">
        <v>63</v>
      </c>
      <c r="N43" s="38" t="s">
        <v>91</v>
      </c>
      <c r="O43" s="38" t="s">
        <v>125</v>
      </c>
      <c r="P43" s="29" t="s">
        <v>63</v>
      </c>
      <c r="Q43" s="30" t="s">
        <v>63</v>
      </c>
      <c r="R43" s="30" t="s">
        <v>91</v>
      </c>
      <c r="S43" s="30"/>
      <c r="T43" s="30"/>
      <c r="U43" s="39" t="str">
        <f>IFERROR(__xludf.DUMMYFUNCTION("LET(
  angka_murni, ARRAYFORMULA(IFERROR(VALUE(REGEXREPLACE(L43:T43, ""[^0-9]"", """")), 0)),
  rata, IFERROR(AVERAGEIF(angka_murni, ""&gt;0""), 0),
  IF(rata &gt; 0,
    IF(rata &gt; 500, ""SANGAT OPTIMAL"",
    IF(rata &gt; 200, ""OPTIMAL"",
    IF(rata &gt; 100, "&amp;"""KURANG OPTIMAL"", ""TIDAK OPTIMAL""))),
    IF(COUNTIF(L43:T43, ""*TIDAK TERDETEKSI*"") &gt; 0, ""TIDAK TERDETEKSI"",
    IF(COUNTIF(L43:T43, ""*TIDAK AKTIF*"") &gt; 0, ""TIDAK AKTIF"",
    IF(COUNTIF(L43:T43, ""*BELUM TERPASANG*"") &gt; 0, ""BELUM TERPASAN"&amp;"G"", ""TIDAK AKTIF"")))
  )
)"),"KURANG OPTIMAL")</f>
        <v>KURANG OPTIMAL</v>
      </c>
      <c r="V43" s="33" t="s">
        <v>67</v>
      </c>
      <c r="W43" s="34">
        <v>214.0</v>
      </c>
      <c r="X43" s="40" t="s">
        <v>68</v>
      </c>
      <c r="Y43" s="41">
        <v>1665000.0</v>
      </c>
      <c r="Z43" s="37" t="s">
        <v>523</v>
      </c>
      <c r="AC43" s="43"/>
    </row>
    <row r="44" ht="12.0" customHeight="1">
      <c r="A44" s="20">
        <f t="shared" si="1"/>
        <v>42</v>
      </c>
      <c r="B44" s="19" t="s">
        <v>30</v>
      </c>
      <c r="C44" s="19" t="s">
        <v>53</v>
      </c>
      <c r="D44" s="19" t="s">
        <v>525</v>
      </c>
      <c r="E44" s="21" t="s">
        <v>527</v>
      </c>
      <c r="F44" s="23" t="s">
        <v>529</v>
      </c>
      <c r="G44" s="25" t="s">
        <v>532</v>
      </c>
      <c r="H44" s="26" t="s">
        <v>59</v>
      </c>
      <c r="I44" s="26" t="s">
        <v>60</v>
      </c>
      <c r="J44" s="27" t="s">
        <v>184</v>
      </c>
      <c r="K44" s="27" t="s">
        <v>44</v>
      </c>
      <c r="L44" s="38" t="s">
        <v>64</v>
      </c>
      <c r="M44" s="38" t="s">
        <v>63</v>
      </c>
      <c r="N44" s="38" t="s">
        <v>91</v>
      </c>
      <c r="O44" s="29" t="s">
        <v>65</v>
      </c>
      <c r="P44" s="38" t="s">
        <v>63</v>
      </c>
      <c r="Q44" s="30" t="s">
        <v>63</v>
      </c>
      <c r="R44" s="30"/>
      <c r="S44" s="30"/>
      <c r="T44" s="30"/>
      <c r="U44" s="39" t="str">
        <f>IFERROR(__xludf.DUMMYFUNCTION("LET(
  angka_murni, ARRAYFORMULA(IFERROR(VALUE(REGEXREPLACE(L44:T44, ""[^0-9]"", """")), 0)),
  rata, IFERROR(AVERAGEIF(angka_murni, ""&gt;0""), 0),
  IF(rata &gt; 0,
    IF(rata &gt; 500, ""SANGAT OPTIMAL"",
    IF(rata &gt; 200, ""OPTIMAL"",
    IF(rata &gt; 100, "&amp;"""KURANG OPTIMAL"", ""TIDAK OPTIMAL""))),
    IF(COUNTIF(L44:T44, ""*TIDAK TERDETEKSI*"") &gt; 0, ""TIDAK TERDETEKSI"",
    IF(COUNTIF(L44:T44, ""*TIDAK AKTIF*"") &gt; 0, ""TIDAK AKTIF"",
    IF(COUNTIF(L44:T44, ""*BELUM TERPASANG*"") &gt; 0, ""BELUM TERPASAN"&amp;"G"", ""TIDAK AKTIF"")))
  )
)"),"OPTIMAL")</f>
        <v>OPTIMAL</v>
      </c>
      <c r="V44" s="33" t="s">
        <v>67</v>
      </c>
      <c r="W44" s="34">
        <v>136.0</v>
      </c>
      <c r="X44" s="40" t="s">
        <v>68</v>
      </c>
      <c r="Y44" s="41">
        <v>2553000.0</v>
      </c>
      <c r="Z44" s="37" t="s">
        <v>534</v>
      </c>
      <c r="AC44" s="43"/>
    </row>
    <row r="45" ht="12.0" customHeight="1">
      <c r="A45" s="20">
        <f t="shared" si="1"/>
        <v>43</v>
      </c>
      <c r="B45" s="19" t="s">
        <v>30</v>
      </c>
      <c r="C45" s="19" t="s">
        <v>53</v>
      </c>
      <c r="D45" s="19" t="s">
        <v>540</v>
      </c>
      <c r="E45" s="21" t="s">
        <v>33</v>
      </c>
      <c r="F45" s="23" t="s">
        <v>541</v>
      </c>
      <c r="G45" s="25" t="s">
        <v>542</v>
      </c>
      <c r="H45" s="26" t="s">
        <v>102</v>
      </c>
      <c r="I45" s="26" t="s">
        <v>41</v>
      </c>
      <c r="J45" s="27" t="s">
        <v>119</v>
      </c>
      <c r="K45" s="27" t="s">
        <v>44</v>
      </c>
      <c r="L45" s="38" t="s">
        <v>123</v>
      </c>
      <c r="M45" s="38" t="s">
        <v>123</v>
      </c>
      <c r="N45" s="38" t="s">
        <v>123</v>
      </c>
      <c r="O45" s="38" t="s">
        <v>123</v>
      </c>
      <c r="P45" s="29" t="s">
        <v>123</v>
      </c>
      <c r="Q45" s="30" t="s">
        <v>123</v>
      </c>
      <c r="R45" s="30" t="s">
        <v>65</v>
      </c>
      <c r="S45" s="30"/>
      <c r="T45" s="30"/>
      <c r="U45" s="39" t="str">
        <f>IFERROR(__xludf.DUMMYFUNCTION("LET(
  angka_murni, ARRAYFORMULA(IFERROR(VALUE(REGEXREPLACE(L45:T45, ""[^0-9]"", """")), 0)),
  rata, IFERROR(AVERAGEIF(angka_murni, ""&gt;0""), 0),
  IF(rata &gt; 0,
    IF(rata &gt; 500, ""SANGAT OPTIMAL"",
    IF(rata &gt; 200, ""OPTIMAL"",
    IF(rata &gt; 100, "&amp;"""KURANG OPTIMAL"", ""TIDAK OPTIMAL""))),
    IF(COUNTIF(L45:T45, ""*TIDAK TERDETEKSI*"") &gt; 0, ""TIDAK TERDETEKSI"",
    IF(COUNTIF(L45:T45, ""*TIDAK AKTIF*"") &gt; 0, ""TIDAK AKTIF"",
    IF(COUNTIF(L45:T45, ""*BELUM TERPASANG*"") &gt; 0, ""BELUM TERPASAN"&amp;"G"", ""TIDAK AKTIF"")))
  )
)"),"SANGAT OPTIMAL")</f>
        <v>SANGAT OPTIMAL</v>
      </c>
      <c r="V45" s="33" t="s">
        <v>547</v>
      </c>
      <c r="W45" s="34">
        <v>106.0</v>
      </c>
      <c r="X45" s="40" t="s">
        <v>68</v>
      </c>
      <c r="Y45" s="41">
        <v>1665000.0</v>
      </c>
      <c r="Z45" s="37" t="s">
        <v>548</v>
      </c>
      <c r="AC45" s="43"/>
    </row>
    <row r="46" ht="12.0" customHeight="1">
      <c r="A46" s="20">
        <f t="shared" si="1"/>
        <v>44</v>
      </c>
      <c r="B46" s="19" t="s">
        <v>30</v>
      </c>
      <c r="C46" s="19" t="s">
        <v>53</v>
      </c>
      <c r="D46" s="19" t="s">
        <v>561</v>
      </c>
      <c r="E46" s="21" t="s">
        <v>33</v>
      </c>
      <c r="F46" s="23" t="s">
        <v>563</v>
      </c>
      <c r="G46" s="25" t="s">
        <v>564</v>
      </c>
      <c r="H46" s="26" t="s">
        <v>102</v>
      </c>
      <c r="I46" s="26" t="s">
        <v>41</v>
      </c>
      <c r="J46" s="27" t="s">
        <v>119</v>
      </c>
      <c r="K46" s="27" t="s">
        <v>44</v>
      </c>
      <c r="L46" s="38" t="s">
        <v>126</v>
      </c>
      <c r="M46" s="38" t="s">
        <v>64</v>
      </c>
      <c r="N46" s="38" t="s">
        <v>126</v>
      </c>
      <c r="O46" s="38" t="s">
        <v>126</v>
      </c>
      <c r="P46" s="29" t="s">
        <v>64</v>
      </c>
      <c r="Q46" s="30" t="s">
        <v>91</v>
      </c>
      <c r="R46" s="30" t="s">
        <v>63</v>
      </c>
      <c r="S46" s="30"/>
      <c r="T46" s="30"/>
      <c r="U46" s="39" t="str">
        <f>IFERROR(__xludf.DUMMYFUNCTION("LET(
  angka_murni, ARRAYFORMULA(IFERROR(VALUE(REGEXREPLACE(L46:T46, ""[^0-9]"", """")), 0)),
  rata, IFERROR(AVERAGEIF(angka_murni, ""&gt;0""), 0),
  IF(rata &gt; 0,
    IF(rata &gt; 500, ""SANGAT OPTIMAL"",
    IF(rata &gt; 200, ""OPTIMAL"",
    IF(rata &gt; 100, "&amp;"""KURANG OPTIMAL"", ""TIDAK OPTIMAL""))),
    IF(COUNTIF(L46:T46, ""*TIDAK TERDETEKSI*"") &gt; 0, ""TIDAK TERDETEKSI"",
    IF(COUNTIF(L46:T46, ""*TIDAK AKTIF*"") &gt; 0, ""TIDAK AKTIF"",
    IF(COUNTIF(L46:T46, ""*BELUM TERPASANG*"") &gt; 0, ""BELUM TERPASAN"&amp;"G"", ""TIDAK AKTIF"")))
  )
)"),"SANGAT OPTIMAL")</f>
        <v>SANGAT OPTIMAL</v>
      </c>
      <c r="V46" s="33" t="s">
        <v>547</v>
      </c>
      <c r="W46" s="34">
        <v>429.0</v>
      </c>
      <c r="X46" s="40" t="s">
        <v>68</v>
      </c>
      <c r="Y46" s="41">
        <v>1665000.0</v>
      </c>
      <c r="Z46" s="37" t="s">
        <v>571</v>
      </c>
      <c r="AC46" s="43"/>
    </row>
    <row r="47" ht="12.0" customHeight="1">
      <c r="A47" s="20">
        <f t="shared" si="1"/>
        <v>45</v>
      </c>
      <c r="B47" s="19" t="s">
        <v>30</v>
      </c>
      <c r="C47" s="19" t="s">
        <v>53</v>
      </c>
      <c r="D47" s="19" t="s">
        <v>573</v>
      </c>
      <c r="E47" s="21" t="s">
        <v>33</v>
      </c>
      <c r="F47" s="23" t="s">
        <v>574</v>
      </c>
      <c r="G47" s="25" t="s">
        <v>575</v>
      </c>
      <c r="H47" s="26" t="s">
        <v>40</v>
      </c>
      <c r="I47" s="26" t="s">
        <v>42</v>
      </c>
      <c r="J47" s="28" t="s">
        <v>61</v>
      </c>
      <c r="K47" s="28" t="s">
        <v>44</v>
      </c>
      <c r="L47" s="29"/>
      <c r="M47" s="29"/>
      <c r="N47" s="29" t="s">
        <v>63</v>
      </c>
      <c r="O47" s="29" t="s">
        <v>63</v>
      </c>
      <c r="P47" s="29" t="s">
        <v>63</v>
      </c>
      <c r="Q47" s="29" t="s">
        <v>63</v>
      </c>
      <c r="R47" s="30" t="s">
        <v>63</v>
      </c>
      <c r="S47" s="30"/>
      <c r="T47" s="30"/>
      <c r="U47" s="31" t="str">
        <f>IFERROR(__xludf.DUMMYFUNCTION("LET(
  angka_murni, ARRAYFORMULA(IFERROR(VALUE(REGEXREPLACE(L47:T47, ""[^0-9]"", """")), 0)),
  rata, IFERROR(AVERAGEIF(angka_murni, ""&gt;0""), 0),
  IF(rata &gt; 0,
    IF(rata &gt; 500, ""SANGAT OPTIMAL"",
    IF(rata &gt; 200, ""OPTIMAL"",
    IF(rata &gt; 100, "&amp;"""KURANG OPTIMAL"", ""TIDAK OPTIMAL""))),
    IF(COUNTIF(L47:T47, ""*TIDAK TERDETEKSI*"") &gt; 0, ""TIDAK TERDETEKSI"",
    IF(COUNTIF(L47:T47, ""*TIDAK AKTIF*"") &gt; 0, ""TIDAK AKTIF"",
    IF(COUNTIF(L47:T47, ""*BELUM TERPASANG*"") &gt; 0, ""BELUM TERPASAN"&amp;"G"", ""TIDAK AKTIF"")))
  )
)"),"KURANG OPTIMAL")</f>
        <v>KURANG OPTIMAL</v>
      </c>
      <c r="V47" s="33" t="s">
        <v>48</v>
      </c>
      <c r="W47" s="34">
        <v>830.0</v>
      </c>
      <c r="X47" s="40" t="s">
        <v>68</v>
      </c>
      <c r="Y47" s="36">
        <v>768950.0</v>
      </c>
      <c r="Z47" s="37" t="s">
        <v>579</v>
      </c>
    </row>
    <row r="48" ht="12.0" customHeight="1">
      <c r="A48" s="20">
        <f t="shared" si="1"/>
        <v>46</v>
      </c>
      <c r="B48" s="19" t="s">
        <v>30</v>
      </c>
      <c r="C48" s="19" t="s">
        <v>72</v>
      </c>
      <c r="D48" s="19" t="s">
        <v>584</v>
      </c>
      <c r="E48" s="21" t="s">
        <v>585</v>
      </c>
      <c r="F48" s="23" t="s">
        <v>586</v>
      </c>
      <c r="G48" s="25" t="s">
        <v>587</v>
      </c>
      <c r="H48" s="26" t="s">
        <v>59</v>
      </c>
      <c r="I48" s="26" t="s">
        <v>60</v>
      </c>
      <c r="J48" s="27" t="s">
        <v>184</v>
      </c>
      <c r="K48" s="27" t="s">
        <v>44</v>
      </c>
      <c r="L48" s="29" t="s">
        <v>123</v>
      </c>
      <c r="M48" s="29" t="s">
        <v>123</v>
      </c>
      <c r="N48" s="29" t="s">
        <v>123</v>
      </c>
      <c r="O48" s="29" t="s">
        <v>64</v>
      </c>
      <c r="P48" s="29" t="s">
        <v>64</v>
      </c>
      <c r="Q48" s="30" t="s">
        <v>64</v>
      </c>
      <c r="R48" s="30"/>
      <c r="S48" s="30"/>
      <c r="T48" s="30"/>
      <c r="U48" s="31" t="str">
        <f>IFERROR(__xludf.DUMMYFUNCTION("LET(
  angka_murni, ARRAYFORMULA(IFERROR(VALUE(REGEXREPLACE(L48:T48, ""[^0-9]"", """")), 0)),
  rata, IFERROR(AVERAGEIF(angka_murni, ""&gt;0""), 0),
  IF(rata &gt; 0,
    IF(rata &gt; 500, ""SANGAT OPTIMAL"",
    IF(rata &gt; 200, ""OPTIMAL"",
    IF(rata &gt; 100, "&amp;"""KURANG OPTIMAL"", ""TIDAK OPTIMAL""))),
    IF(COUNTIF(L48:T48, ""*TIDAK TERDETEKSI*"") &gt; 0, ""TIDAK TERDETEKSI"",
    IF(COUNTIF(L48:T48, ""*TIDAK AKTIF*"") &gt; 0, ""TIDAK AKTIF"",
    IF(COUNTIF(L48:T48, ""*BELUM TERPASANG*"") &gt; 0, ""BELUM TERPASAN"&amp;"G"", ""TIDAK AKTIF"")))
  )
)"),"SANGAT OPTIMAL")</f>
        <v>SANGAT OPTIMAL</v>
      </c>
      <c r="V48" s="33" t="s">
        <v>48</v>
      </c>
      <c r="W48" s="34">
        <v>1178.0</v>
      </c>
      <c r="X48" s="35" t="s">
        <v>79</v>
      </c>
      <c r="Y48" s="41">
        <v>2553000.0</v>
      </c>
      <c r="Z48" s="37" t="s">
        <v>595</v>
      </c>
    </row>
    <row r="49" ht="12.0" customHeight="1">
      <c r="A49" s="20">
        <f t="shared" si="1"/>
        <v>47</v>
      </c>
      <c r="B49" s="19" t="s">
        <v>30</v>
      </c>
      <c r="C49" s="19" t="s">
        <v>72</v>
      </c>
      <c r="D49" s="19" t="s">
        <v>73</v>
      </c>
      <c r="E49" s="21" t="s">
        <v>33</v>
      </c>
      <c r="F49" s="23" t="s">
        <v>74</v>
      </c>
      <c r="G49" s="25" t="s">
        <v>75</v>
      </c>
      <c r="H49" s="26" t="s">
        <v>40</v>
      </c>
      <c r="I49" s="26" t="s">
        <v>42</v>
      </c>
      <c r="J49" s="28" t="s">
        <v>61</v>
      </c>
      <c r="K49" s="28" t="s">
        <v>44</v>
      </c>
      <c r="L49" s="29"/>
      <c r="M49" s="29"/>
      <c r="N49" s="29" t="s">
        <v>65</v>
      </c>
      <c r="O49" s="29" t="s">
        <v>65</v>
      </c>
      <c r="P49" s="29" t="s">
        <v>65</v>
      </c>
      <c r="Q49" s="29" t="s">
        <v>65</v>
      </c>
      <c r="R49" s="30" t="s">
        <v>65</v>
      </c>
      <c r="S49" s="30"/>
      <c r="T49" s="30"/>
      <c r="U49" s="31" t="str">
        <f>IFERROR(__xludf.DUMMYFUNCTION("LET(
  angka_murni, ARRAYFORMULA(IFERROR(VALUE(REGEXREPLACE(L49:T49, ""[^0-9]"", """")), 0)),
  rata, IFERROR(AVERAGEIF(angka_murni, ""&gt;0""), 0),
  IF(rata &gt; 0,
    IF(rata &gt; 500, ""SANGAT OPTIMAL"",
    IF(rata &gt; 200, ""OPTIMAL"",
    IF(rata &gt; 100, "&amp;"""KURANG OPTIMAL"", ""TIDAK OPTIMAL""))),
    IF(COUNTIF(L49:T49, ""*TIDAK TERDETEKSI*"") &gt; 0, ""TIDAK TERDETEKSI"",
    IF(COUNTIF(L49:T49, ""*TIDAK AKTIF*"") &gt; 0, ""TIDAK AKTIF"",
    IF(COUNTIF(L49:T49, ""*BELUM TERPASANG*"") &gt; 0, ""BELUM TERPASAN"&amp;"G"", ""TIDAK AKTIF"")))
  )
)"),"TIDAK AKTIF")</f>
        <v>TIDAK AKTIF</v>
      </c>
      <c r="V49" s="33" t="s">
        <v>48</v>
      </c>
      <c r="W49" s="45">
        <v>797.0</v>
      </c>
      <c r="X49" s="35" t="s">
        <v>79</v>
      </c>
      <c r="Y49" s="36">
        <v>768950.0</v>
      </c>
      <c r="Z49" s="46"/>
    </row>
    <row r="50" ht="12.0" customHeight="1">
      <c r="A50" s="20">
        <f t="shared" si="1"/>
        <v>48</v>
      </c>
      <c r="B50" s="19" t="s">
        <v>30</v>
      </c>
      <c r="C50" s="19" t="s">
        <v>72</v>
      </c>
      <c r="D50" s="19" t="s">
        <v>608</v>
      </c>
      <c r="E50" s="59" t="s">
        <v>610</v>
      </c>
      <c r="F50" s="23" t="s">
        <v>611</v>
      </c>
      <c r="G50" s="25" t="s">
        <v>612</v>
      </c>
      <c r="H50" s="26" t="s">
        <v>102</v>
      </c>
      <c r="I50" s="26" t="s">
        <v>41</v>
      </c>
      <c r="J50" s="27" t="s">
        <v>119</v>
      </c>
      <c r="K50" s="27" t="s">
        <v>44</v>
      </c>
      <c r="L50" s="29" t="s">
        <v>123</v>
      </c>
      <c r="M50" s="29" t="s">
        <v>123</v>
      </c>
      <c r="N50" s="29" t="s">
        <v>123</v>
      </c>
      <c r="O50" s="29" t="s">
        <v>123</v>
      </c>
      <c r="P50" s="29" t="s">
        <v>126</v>
      </c>
      <c r="Q50" s="30" t="s">
        <v>126</v>
      </c>
      <c r="R50" s="30" t="s">
        <v>126</v>
      </c>
      <c r="S50" s="30"/>
      <c r="T50" s="30"/>
      <c r="U50" s="31" t="str">
        <f>IFERROR(__xludf.DUMMYFUNCTION("LET(
  angka_murni, ARRAYFORMULA(IFERROR(VALUE(REGEXREPLACE(L50:T50, ""[^0-9]"", """")), 0)),
  rata, IFERROR(AVERAGEIF(angka_murni, ""&gt;0""), 0),
  IF(rata &gt; 0,
    IF(rata &gt; 500, ""SANGAT OPTIMAL"",
    IF(rata &gt; 200, ""OPTIMAL"",
    IF(rata &gt; 100, "&amp;"""KURANG OPTIMAL"", ""TIDAK OPTIMAL""))),
    IF(COUNTIF(L50:T50, ""*TIDAK TERDETEKSI*"") &gt; 0, ""TIDAK TERDETEKSI"",
    IF(COUNTIF(L50:T50, ""*TIDAK AKTIF*"") &gt; 0, ""TIDAK AKTIF"",
    IF(COUNTIF(L50:T50, ""*BELUM TERPASANG*"") &gt; 0, ""BELUM TERPASAN"&amp;"G"", ""TIDAK AKTIF"")))
  )
)"),"SANGAT OPTIMAL")</f>
        <v>SANGAT OPTIMAL</v>
      </c>
      <c r="V50" s="33" t="s">
        <v>48</v>
      </c>
      <c r="W50" s="45">
        <v>776.0</v>
      </c>
      <c r="X50" s="35" t="s">
        <v>79</v>
      </c>
      <c r="Y50" s="41">
        <v>1665000.0</v>
      </c>
      <c r="Z50" s="46"/>
    </row>
    <row r="51" ht="12.0" customHeight="1">
      <c r="A51" s="20">
        <f t="shared" si="1"/>
        <v>49</v>
      </c>
      <c r="B51" s="19" t="s">
        <v>30</v>
      </c>
      <c r="C51" s="19" t="s">
        <v>72</v>
      </c>
      <c r="D51" s="19" t="s">
        <v>80</v>
      </c>
      <c r="E51" s="21" t="s">
        <v>33</v>
      </c>
      <c r="F51" s="23" t="s">
        <v>81</v>
      </c>
      <c r="G51" s="25" t="s">
        <v>82</v>
      </c>
      <c r="H51" s="26" t="s">
        <v>40</v>
      </c>
      <c r="I51" s="26" t="s">
        <v>42</v>
      </c>
      <c r="J51" s="28" t="s">
        <v>61</v>
      </c>
      <c r="K51" s="28" t="s">
        <v>44</v>
      </c>
      <c r="L51" s="29"/>
      <c r="M51" s="29"/>
      <c r="N51" s="29" t="s">
        <v>65</v>
      </c>
      <c r="O51" s="29" t="s">
        <v>65</v>
      </c>
      <c r="P51" s="29" t="s">
        <v>65</v>
      </c>
      <c r="Q51" s="29" t="s">
        <v>65</v>
      </c>
      <c r="R51" s="30" t="s">
        <v>65</v>
      </c>
      <c r="S51" s="30"/>
      <c r="T51" s="30"/>
      <c r="U51" s="31" t="str">
        <f>IFERROR(__xludf.DUMMYFUNCTION("LET(
  angka_murni, ARRAYFORMULA(IFERROR(VALUE(REGEXREPLACE(L51:T51, ""[^0-9]"", """")), 0)),
  rata, IFERROR(AVERAGEIF(angka_murni, ""&gt;0""), 0),
  IF(rata &gt; 0,
    IF(rata &gt; 500, ""SANGAT OPTIMAL"",
    IF(rata &gt; 200, ""OPTIMAL"",
    IF(rata &gt; 100, "&amp;"""KURANG OPTIMAL"", ""TIDAK OPTIMAL""))),
    IF(COUNTIF(L51:T51, ""*TIDAK TERDETEKSI*"") &gt; 0, ""TIDAK TERDETEKSI"",
    IF(COUNTIF(L51:T51, ""*TIDAK AKTIF*"") &gt; 0, ""TIDAK AKTIF"",
    IF(COUNTIF(L51:T51, ""*BELUM TERPASANG*"") &gt; 0, ""BELUM TERPASAN"&amp;"G"", ""TIDAK AKTIF"")))
  )
)"),"TIDAK AKTIF")</f>
        <v>TIDAK AKTIF</v>
      </c>
      <c r="V51" s="33" t="s">
        <v>48</v>
      </c>
      <c r="W51" s="34">
        <v>1284.0</v>
      </c>
      <c r="X51" s="35" t="s">
        <v>79</v>
      </c>
      <c r="Y51" s="36">
        <v>768950.0</v>
      </c>
      <c r="Z51" s="37" t="s">
        <v>92</v>
      </c>
    </row>
    <row r="52" ht="12.0" customHeight="1">
      <c r="A52" s="20">
        <f t="shared" si="1"/>
        <v>50</v>
      </c>
      <c r="B52" s="19" t="s">
        <v>30</v>
      </c>
      <c r="C52" s="19" t="s">
        <v>622</v>
      </c>
      <c r="D52" s="19" t="s">
        <v>623</v>
      </c>
      <c r="E52" s="21" t="s">
        <v>33</v>
      </c>
      <c r="F52" s="23" t="s">
        <v>624</v>
      </c>
      <c r="G52" s="25" t="s">
        <v>625</v>
      </c>
      <c r="H52" s="26" t="s">
        <v>102</v>
      </c>
      <c r="I52" s="26" t="s">
        <v>41</v>
      </c>
      <c r="J52" s="27" t="s">
        <v>119</v>
      </c>
      <c r="K52" s="27" t="s">
        <v>44</v>
      </c>
      <c r="L52" s="38" t="s">
        <v>123</v>
      </c>
      <c r="M52" s="38" t="s">
        <v>123</v>
      </c>
      <c r="N52" s="38" t="s">
        <v>123</v>
      </c>
      <c r="O52" s="38" t="s">
        <v>123</v>
      </c>
      <c r="P52" s="29" t="s">
        <v>123</v>
      </c>
      <c r="Q52" s="30" t="s">
        <v>126</v>
      </c>
      <c r="R52" s="30" t="s">
        <v>123</v>
      </c>
      <c r="S52" s="30"/>
      <c r="T52" s="30"/>
      <c r="U52" s="39" t="str">
        <f>IFERROR(__xludf.DUMMYFUNCTION("LET(
  angka_murni, ARRAYFORMULA(IFERROR(VALUE(REGEXREPLACE(L52:T52, ""[^0-9]"", """")), 0)),
  rata, IFERROR(AVERAGEIF(angka_murni, ""&gt;0""), 0),
  IF(rata &gt; 0,
    IF(rata &gt; 500, ""SANGAT OPTIMAL"",
    IF(rata &gt; 200, ""OPTIMAL"",
    IF(rata &gt; 100, "&amp;"""KURANG OPTIMAL"", ""TIDAK OPTIMAL""))),
    IF(COUNTIF(L52:T52, ""*TIDAK TERDETEKSI*"") &gt; 0, ""TIDAK TERDETEKSI"",
    IF(COUNTIF(L52:T52, ""*TIDAK AKTIF*"") &gt; 0, ""TIDAK AKTIF"",
    IF(COUNTIF(L52:T52, ""*BELUM TERPASANG*"") &gt; 0, ""BELUM TERPASAN"&amp;"G"", ""TIDAK AKTIF"")))
  )
)"),"SANGAT OPTIMAL")</f>
        <v>SANGAT OPTIMAL</v>
      </c>
      <c r="V52" s="33" t="s">
        <v>628</v>
      </c>
      <c r="W52" s="56">
        <v>959.0</v>
      </c>
      <c r="X52" s="40" t="s">
        <v>629</v>
      </c>
      <c r="Y52" s="41">
        <v>1665000.0</v>
      </c>
      <c r="Z52" s="57"/>
      <c r="AC52" s="43"/>
    </row>
    <row r="53" ht="12.0" customHeight="1">
      <c r="A53" s="20">
        <f t="shared" si="1"/>
        <v>51</v>
      </c>
      <c r="B53" s="19" t="s">
        <v>30</v>
      </c>
      <c r="C53" s="19" t="s">
        <v>622</v>
      </c>
      <c r="D53" s="19" t="s">
        <v>630</v>
      </c>
      <c r="E53" s="59" t="s">
        <v>33</v>
      </c>
      <c r="F53" s="23" t="s">
        <v>631</v>
      </c>
      <c r="G53" s="25" t="s">
        <v>632</v>
      </c>
      <c r="H53" s="26" t="s">
        <v>102</v>
      </c>
      <c r="I53" s="26" t="s">
        <v>41</v>
      </c>
      <c r="J53" s="27" t="s">
        <v>119</v>
      </c>
      <c r="K53" s="27" t="s">
        <v>44</v>
      </c>
      <c r="L53" s="29" t="s">
        <v>126</v>
      </c>
      <c r="M53" s="29" t="s">
        <v>126</v>
      </c>
      <c r="N53" s="29" t="s">
        <v>123</v>
      </c>
      <c r="O53" s="29" t="s">
        <v>123</v>
      </c>
      <c r="P53" s="29" t="s">
        <v>126</v>
      </c>
      <c r="Q53" s="30" t="s">
        <v>64</v>
      </c>
      <c r="R53" s="30" t="s">
        <v>62</v>
      </c>
      <c r="S53" s="30"/>
      <c r="T53" s="30"/>
      <c r="U53" s="31" t="str">
        <f>IFERROR(__xludf.DUMMYFUNCTION("LET(
  angka_murni, ARRAYFORMULA(IFERROR(VALUE(REGEXREPLACE(L53:T53, ""[^0-9]"", """")), 0)),
  rata, IFERROR(AVERAGEIF(angka_murni, ""&gt;0""), 0),
  IF(rata &gt; 0,
    IF(rata &gt; 500, ""SANGAT OPTIMAL"",
    IF(rata &gt; 200, ""OPTIMAL"",
    IF(rata &gt; 100, "&amp;"""KURANG OPTIMAL"", ""TIDAK OPTIMAL""))),
    IF(COUNTIF(L53:T53, ""*TIDAK TERDETEKSI*"") &gt; 0, ""TIDAK TERDETEKSI"",
    IF(COUNTIF(L53:T53, ""*TIDAK AKTIF*"") &gt; 0, ""TIDAK AKTIF"",
    IF(COUNTIF(L53:T53, ""*BELUM TERPASANG*"") &gt; 0, ""BELUM TERPASAN"&amp;"G"", ""TIDAK AKTIF"")))
  )
)"),"SANGAT OPTIMAL")</f>
        <v>SANGAT OPTIMAL</v>
      </c>
      <c r="V53" s="33" t="s">
        <v>48</v>
      </c>
      <c r="W53" s="45">
        <v>1189.0</v>
      </c>
      <c r="X53" s="40" t="s">
        <v>629</v>
      </c>
      <c r="Y53" s="41">
        <v>1665000.0</v>
      </c>
      <c r="Z53" s="46"/>
    </row>
    <row r="54" ht="12.0" customHeight="1">
      <c r="A54" s="20">
        <f t="shared" si="1"/>
        <v>52</v>
      </c>
      <c r="B54" s="19" t="s">
        <v>30</v>
      </c>
      <c r="C54" s="19" t="s">
        <v>622</v>
      </c>
      <c r="D54" s="19" t="s">
        <v>637</v>
      </c>
      <c r="E54" s="21" t="s">
        <v>33</v>
      </c>
      <c r="F54" s="23" t="s">
        <v>638</v>
      </c>
      <c r="G54" s="25" t="s">
        <v>639</v>
      </c>
      <c r="H54" s="26" t="s">
        <v>39</v>
      </c>
      <c r="I54" s="26" t="s">
        <v>41</v>
      </c>
      <c r="J54" s="27" t="s">
        <v>43</v>
      </c>
      <c r="K54" s="27" t="s">
        <v>44</v>
      </c>
      <c r="L54" s="42"/>
      <c r="M54" s="42"/>
      <c r="N54" s="42"/>
      <c r="O54" s="29"/>
      <c r="P54" s="29"/>
      <c r="Q54" s="30"/>
      <c r="R54" s="30"/>
      <c r="S54" s="30"/>
      <c r="T54" s="30"/>
      <c r="U54" s="31" t="str">
        <f>IFERROR(__xludf.DUMMYFUNCTION("LET(
  angka_murni, ARRAYFORMULA(IFERROR(VALUE(REGEXREPLACE(L54:T54, ""[^0-9]"", """")), 0)),
  rata, IFERROR(AVERAGEIF(angka_murni, ""&gt;0""), 0),
  IF(rata &gt; 0,
    IF(rata &gt; 500, ""SANGAT OPTIMAL"",
    IF(rata &gt; 200, ""OPTIMAL"",
    IF(rata &gt; 100, "&amp;"""KURANG OPTIMAL"", ""TIDAK OPTIMAL""))),
    IF(COUNTIF(L54:T54, ""*TIDAK TERDETEKSI*"") &gt; 0, ""TIDAK TERDETEKSI"",
    IF(COUNTIF(L54:T54, ""*TIDAK AKTIF*"") &gt; 0, ""TIDAK AKTIF"",
    IF(COUNTIF(L54:T54, ""*BELUM TERPASANG*"") &gt; 0, ""BELUM TERPASAN"&amp;"G"", ""TIDAK AKTIF"")))
  )
)"),"TIDAK AKTIF")</f>
        <v>TIDAK AKTIF</v>
      </c>
      <c r="V54" s="33" t="s">
        <v>48</v>
      </c>
      <c r="W54" s="45">
        <v>7802.0</v>
      </c>
      <c r="X54" s="40" t="s">
        <v>629</v>
      </c>
      <c r="Y54" s="36">
        <v>638250.0</v>
      </c>
      <c r="Z54" s="46"/>
    </row>
    <row r="55" ht="12.0" customHeight="1">
      <c r="A55" s="20">
        <f t="shared" si="1"/>
        <v>53</v>
      </c>
      <c r="B55" s="19" t="s">
        <v>30</v>
      </c>
      <c r="C55" s="19" t="s">
        <v>622</v>
      </c>
      <c r="D55" s="19" t="s">
        <v>622</v>
      </c>
      <c r="E55" s="21" t="s">
        <v>33</v>
      </c>
      <c r="F55" s="23" t="s">
        <v>641</v>
      </c>
      <c r="G55" s="25" t="s">
        <v>643</v>
      </c>
      <c r="H55" s="26" t="s">
        <v>39</v>
      </c>
      <c r="I55" s="26" t="s">
        <v>41</v>
      </c>
      <c r="J55" s="27" t="s">
        <v>43</v>
      </c>
      <c r="K55" s="27" t="s">
        <v>44</v>
      </c>
      <c r="L55" s="29"/>
      <c r="M55" s="29"/>
      <c r="N55" s="29"/>
      <c r="O55" s="29"/>
      <c r="P55" s="29"/>
      <c r="Q55" s="29"/>
      <c r="R55" s="29"/>
      <c r="S55" s="29"/>
      <c r="T55" s="29"/>
      <c r="U55" s="31" t="str">
        <f>IFERROR(__xludf.DUMMYFUNCTION("LET(
  angka_murni, ARRAYFORMULA(IFERROR(VALUE(REGEXREPLACE(L55:T55, ""[^0-9]"", """")), 0)),
  rata, IFERROR(AVERAGEIF(angka_murni, ""&gt;0""), 0),
  IF(rata &gt; 0,
    IF(rata &gt; 500, ""SANGAT OPTIMAL"",
    IF(rata &gt; 200, ""OPTIMAL"",
    IF(rata &gt; 100, "&amp;"""KURANG OPTIMAL"", ""TIDAK OPTIMAL""))),
    IF(COUNTIF(L55:T55, ""*TIDAK TERDETEKSI*"") &gt; 0, ""TIDAK TERDETEKSI"",
    IF(COUNTIF(L55:T55, ""*TIDAK AKTIF*"") &gt; 0, ""TIDAK AKTIF"",
    IF(COUNTIF(L55:T55, ""*BELUM TERPASANG*"") &gt; 0, ""BELUM TERPASAN"&amp;"G"", ""TIDAK AKTIF"")))
  )
)"),"TIDAK AKTIF")</f>
        <v>TIDAK AKTIF</v>
      </c>
      <c r="V55" s="33" t="s">
        <v>48</v>
      </c>
      <c r="W55" s="34">
        <v>1665.0</v>
      </c>
      <c r="X55" s="40" t="s">
        <v>629</v>
      </c>
      <c r="Y55" s="36">
        <v>638250.0</v>
      </c>
      <c r="Z55" s="37" t="s">
        <v>647</v>
      </c>
    </row>
    <row r="56" ht="12.0" customHeight="1">
      <c r="A56" s="20">
        <f t="shared" si="1"/>
        <v>54</v>
      </c>
      <c r="B56" s="19" t="s">
        <v>30</v>
      </c>
      <c r="C56" s="19" t="s">
        <v>622</v>
      </c>
      <c r="D56" s="19" t="s">
        <v>650</v>
      </c>
      <c r="E56" s="21" t="s">
        <v>33</v>
      </c>
      <c r="F56" s="23" t="s">
        <v>651</v>
      </c>
      <c r="G56" s="25" t="s">
        <v>652</v>
      </c>
      <c r="H56" s="26" t="s">
        <v>40</v>
      </c>
      <c r="I56" s="26" t="s">
        <v>42</v>
      </c>
      <c r="J56" s="28" t="s">
        <v>61</v>
      </c>
      <c r="K56" s="28" t="s">
        <v>44</v>
      </c>
      <c r="L56" s="29"/>
      <c r="M56" s="29"/>
      <c r="N56" s="29" t="s">
        <v>64</v>
      </c>
      <c r="O56" s="29" t="s">
        <v>64</v>
      </c>
      <c r="P56" s="29" t="s">
        <v>64</v>
      </c>
      <c r="Q56" s="29" t="s">
        <v>125</v>
      </c>
      <c r="R56" s="30" t="s">
        <v>125</v>
      </c>
      <c r="S56" s="30"/>
      <c r="T56" s="30"/>
      <c r="U56" s="31" t="str">
        <f>IFERROR(__xludf.DUMMYFUNCTION("LET(
  angka_murni, ARRAYFORMULA(IFERROR(VALUE(REGEXREPLACE(L56:T56, ""[^0-9]"", """")), 0)),
  rata, IFERROR(AVERAGEIF(angka_murni, ""&gt;0""), 0),
  IF(rata &gt; 0,
    IF(rata &gt; 500, ""SANGAT OPTIMAL"",
    IF(rata &gt; 200, ""OPTIMAL"",
    IF(rata &gt; 100, "&amp;"""KURANG OPTIMAL"", ""TIDAK OPTIMAL""))),
    IF(COUNTIF(L56:T56, ""*TIDAK TERDETEKSI*"") &gt; 0, ""TIDAK TERDETEKSI"",
    IF(COUNTIF(L56:T56, ""*TIDAK AKTIF*"") &gt; 0, ""TIDAK AKTIF"",
    IF(COUNTIF(L56:T56, ""*BELUM TERPASANG*"") &gt; 0, ""BELUM TERPASAN"&amp;"G"", ""TIDAK AKTIF"")))
  )
)"),"OPTIMAL")</f>
        <v>OPTIMAL</v>
      </c>
      <c r="V56" s="33" t="s">
        <v>48</v>
      </c>
      <c r="W56" s="34">
        <v>3582.0</v>
      </c>
      <c r="X56" s="40" t="s">
        <v>629</v>
      </c>
      <c r="Y56" s="36">
        <v>768950.0</v>
      </c>
      <c r="Z56" s="47" t="s">
        <v>659</v>
      </c>
    </row>
    <row r="57" ht="12.0" customHeight="1">
      <c r="A57" s="20">
        <f t="shared" si="1"/>
        <v>55</v>
      </c>
      <c r="B57" s="19" t="s">
        <v>30</v>
      </c>
      <c r="C57" s="19" t="s">
        <v>661</v>
      </c>
      <c r="D57" s="19" t="s">
        <v>663</v>
      </c>
      <c r="E57" s="21" t="s">
        <v>33</v>
      </c>
      <c r="F57" s="23" t="s">
        <v>665</v>
      </c>
      <c r="G57" s="25" t="s">
        <v>666</v>
      </c>
      <c r="H57" s="26" t="s">
        <v>40</v>
      </c>
      <c r="I57" s="26" t="s">
        <v>42</v>
      </c>
      <c r="J57" s="28" t="s">
        <v>61</v>
      </c>
      <c r="K57" s="28" t="s">
        <v>44</v>
      </c>
      <c r="L57" s="29"/>
      <c r="M57" s="29"/>
      <c r="N57" s="29" t="s">
        <v>64</v>
      </c>
      <c r="O57" s="29" t="s">
        <v>64</v>
      </c>
      <c r="P57" s="29" t="s">
        <v>64</v>
      </c>
      <c r="Q57" s="29" t="s">
        <v>64</v>
      </c>
      <c r="R57" s="30" t="s">
        <v>64</v>
      </c>
      <c r="S57" s="30"/>
      <c r="T57" s="30"/>
      <c r="U57" s="31" t="str">
        <f>IFERROR(__xludf.DUMMYFUNCTION("LET(
  angka_murni, ARRAYFORMULA(IFERROR(VALUE(REGEXREPLACE(L57:T57, ""[^0-9]"", """")), 0)),
  rata, IFERROR(AVERAGEIF(angka_murni, ""&gt;0""), 0),
  IF(rata &gt; 0,
    IF(rata &gt; 500, ""SANGAT OPTIMAL"",
    IF(rata &gt; 200, ""OPTIMAL"",
    IF(rata &gt; 100, "&amp;"""KURANG OPTIMAL"", ""TIDAK OPTIMAL""))),
    IF(COUNTIF(L57:T57, ""*TIDAK TERDETEKSI*"") &gt; 0, ""TIDAK TERDETEKSI"",
    IF(COUNTIF(L57:T57, ""*TIDAK AKTIF*"") &gt; 0, ""TIDAK AKTIF"",
    IF(COUNTIF(L57:T57, ""*BELUM TERPASANG*"") &gt; 0, ""BELUM TERPASAN"&amp;"G"", ""TIDAK AKTIF"")))
  )
)"),"OPTIMAL")</f>
        <v>OPTIMAL</v>
      </c>
      <c r="V57" s="33" t="s">
        <v>48</v>
      </c>
      <c r="W57" s="45">
        <v>1115.0</v>
      </c>
      <c r="X57" s="58" t="s">
        <v>667</v>
      </c>
      <c r="Y57" s="36">
        <v>768950.0</v>
      </c>
      <c r="Z57" s="46"/>
    </row>
    <row r="58" ht="12.0" customHeight="1">
      <c r="A58" s="20">
        <f t="shared" si="1"/>
        <v>56</v>
      </c>
      <c r="B58" s="19" t="s">
        <v>30</v>
      </c>
      <c r="C58" s="19" t="s">
        <v>661</v>
      </c>
      <c r="D58" s="19" t="s">
        <v>672</v>
      </c>
      <c r="E58" s="21" t="s">
        <v>33</v>
      </c>
      <c r="F58" s="23" t="s">
        <v>673</v>
      </c>
      <c r="G58" s="25" t="s">
        <v>674</v>
      </c>
      <c r="H58" s="26" t="s">
        <v>59</v>
      </c>
      <c r="I58" s="26" t="s">
        <v>60</v>
      </c>
      <c r="J58" s="27" t="s">
        <v>184</v>
      </c>
      <c r="K58" s="27" t="s">
        <v>44</v>
      </c>
      <c r="L58" s="29" t="s">
        <v>63</v>
      </c>
      <c r="M58" s="29" t="s">
        <v>125</v>
      </c>
      <c r="N58" s="29" t="s">
        <v>125</v>
      </c>
      <c r="O58" s="29" t="s">
        <v>63</v>
      </c>
      <c r="P58" s="29" t="s">
        <v>91</v>
      </c>
      <c r="Q58" s="30" t="s">
        <v>63</v>
      </c>
      <c r="R58" s="30"/>
      <c r="S58" s="30"/>
      <c r="T58" s="30"/>
      <c r="U58" s="31" t="str">
        <f>IFERROR(__xludf.DUMMYFUNCTION("LET(
  angka_murni, ARRAYFORMULA(IFERROR(VALUE(REGEXREPLACE(L58:T58, ""[^0-9]"", """")), 0)),
  rata, IFERROR(AVERAGEIF(angka_murni, ""&gt;0""), 0),
  IF(rata &gt; 0,
    IF(rata &gt; 500, ""SANGAT OPTIMAL"",
    IF(rata &gt; 200, ""OPTIMAL"",
    IF(rata &gt; 100, "&amp;"""KURANG OPTIMAL"", ""TIDAK OPTIMAL""))),
    IF(COUNTIF(L58:T58, ""*TIDAK TERDETEKSI*"") &gt; 0, ""TIDAK TERDETEKSI"",
    IF(COUNTIF(L58:T58, ""*TIDAK AKTIF*"") &gt; 0, ""TIDAK AKTIF"",
    IF(COUNTIF(L58:T58, ""*BELUM TERPASANG*"") &gt; 0, ""BELUM TERPASAN"&amp;"G"", ""TIDAK AKTIF"")))
  )
)"),"KURANG OPTIMAL")</f>
        <v>KURANG OPTIMAL</v>
      </c>
      <c r="V58" s="33" t="s">
        <v>48</v>
      </c>
      <c r="W58" s="34">
        <v>3808.0</v>
      </c>
      <c r="X58" s="58" t="s">
        <v>667</v>
      </c>
      <c r="Y58" s="41">
        <v>2553000.0</v>
      </c>
      <c r="Z58" s="89"/>
    </row>
    <row r="59" ht="12.0" customHeight="1">
      <c r="A59" s="20">
        <f t="shared" si="1"/>
        <v>57</v>
      </c>
      <c r="B59" s="19" t="s">
        <v>30</v>
      </c>
      <c r="C59" s="19" t="s">
        <v>661</v>
      </c>
      <c r="D59" s="19" t="s">
        <v>682</v>
      </c>
      <c r="E59" s="21" t="s">
        <v>33</v>
      </c>
      <c r="F59" s="23" t="s">
        <v>683</v>
      </c>
      <c r="G59" s="25" t="s">
        <v>684</v>
      </c>
      <c r="H59" s="26" t="s">
        <v>87</v>
      </c>
      <c r="I59" s="26" t="s">
        <v>60</v>
      </c>
      <c r="J59" s="27" t="s">
        <v>88</v>
      </c>
      <c r="K59" s="27" t="s">
        <v>44</v>
      </c>
      <c r="L59" s="29"/>
      <c r="M59" s="29"/>
      <c r="N59" s="29" t="s">
        <v>126</v>
      </c>
      <c r="O59" s="29" t="s">
        <v>126</v>
      </c>
      <c r="P59" s="29" t="s">
        <v>123</v>
      </c>
      <c r="Q59" s="30"/>
      <c r="R59" s="30"/>
      <c r="S59" s="30"/>
      <c r="T59" s="30"/>
      <c r="U59" s="31" t="str">
        <f>IFERROR(__xludf.DUMMYFUNCTION("LET(
  angka_murni, ARRAYFORMULA(IFERROR(VALUE(REGEXREPLACE(L59:T59, ""[^0-9]"", """")), 0)),
  rata, IFERROR(AVERAGEIF(angka_murni, ""&gt;0""), 0),
  IF(rata &gt; 0,
    IF(rata &gt; 500, ""SANGAT OPTIMAL"",
    IF(rata &gt; 200, ""OPTIMAL"",
    IF(rata &gt; 100, "&amp;"""KURANG OPTIMAL"", ""TIDAK OPTIMAL""))),
    IF(COUNTIF(L59:T59, ""*TIDAK TERDETEKSI*"") &gt; 0, ""TIDAK TERDETEKSI"",
    IF(COUNTIF(L59:T59, ""*TIDAK AKTIF*"") &gt; 0, ""TIDAK AKTIF"",
    IF(COUNTIF(L59:T59, ""*BELUM TERPASANG*"") &gt; 0, ""BELUM TERPASAN"&amp;"G"", ""TIDAK AKTIF"")))
  )
)"),"SANGAT OPTIMAL")</f>
        <v>SANGAT OPTIMAL</v>
      </c>
      <c r="V59" s="33" t="s">
        <v>48</v>
      </c>
      <c r="W59" s="34">
        <v>584.0</v>
      </c>
      <c r="X59" s="58" t="s">
        <v>667</v>
      </c>
      <c r="Y59" s="36">
        <v>1665000.0</v>
      </c>
      <c r="Z59" s="37" t="s">
        <v>687</v>
      </c>
    </row>
    <row r="60" ht="12.0" customHeight="1">
      <c r="A60" s="20">
        <f t="shared" si="1"/>
        <v>58</v>
      </c>
      <c r="B60" s="19" t="s">
        <v>30</v>
      </c>
      <c r="C60" s="19" t="s">
        <v>661</v>
      </c>
      <c r="D60" s="19" t="s">
        <v>691</v>
      </c>
      <c r="E60" s="59" t="s">
        <v>33</v>
      </c>
      <c r="F60" s="23" t="s">
        <v>692</v>
      </c>
      <c r="G60" s="25" t="s">
        <v>693</v>
      </c>
      <c r="H60" s="26" t="s">
        <v>102</v>
      </c>
      <c r="I60" s="26" t="s">
        <v>41</v>
      </c>
      <c r="J60" s="27" t="s">
        <v>119</v>
      </c>
      <c r="K60" s="27" t="s">
        <v>44</v>
      </c>
      <c r="L60" s="29" t="s">
        <v>64</v>
      </c>
      <c r="M60" s="29" t="s">
        <v>64</v>
      </c>
      <c r="N60" s="29" t="s">
        <v>126</v>
      </c>
      <c r="O60" s="29" t="s">
        <v>64</v>
      </c>
      <c r="P60" s="29" t="s">
        <v>64</v>
      </c>
      <c r="Q60" s="30" t="s">
        <v>126</v>
      </c>
      <c r="R60" s="30" t="s">
        <v>123</v>
      </c>
      <c r="S60" s="30"/>
      <c r="T60" s="30"/>
      <c r="U60" s="31" t="str">
        <f>IFERROR(__xludf.DUMMYFUNCTION("LET(
  angka_murni, ARRAYFORMULA(IFERROR(VALUE(REGEXREPLACE(L60:T60, ""[^0-9]"", """")), 0)),
  rata, IFERROR(AVERAGEIF(angka_murni, ""&gt;0""), 0),
  IF(rata &gt; 0,
    IF(rata &gt; 500, ""SANGAT OPTIMAL"",
    IF(rata &gt; 200, ""OPTIMAL"",
    IF(rata &gt; 100, "&amp;"""KURANG OPTIMAL"", ""TIDAK OPTIMAL""))),
    IF(COUNTIF(L60:T60, ""*TIDAK TERDETEKSI*"") &gt; 0, ""TIDAK TERDETEKSI"",
    IF(COUNTIF(L60:T60, ""*TIDAK AKTIF*"") &gt; 0, ""TIDAK AKTIF"",
    IF(COUNTIF(L60:T60, ""*BELUM TERPASANG*"") &gt; 0, ""BELUM TERPASAN"&amp;"G"", ""TIDAK AKTIF"")))
  )
)"),"SANGAT OPTIMAL")</f>
        <v>SANGAT OPTIMAL</v>
      </c>
      <c r="V60" s="33" t="s">
        <v>48</v>
      </c>
      <c r="W60" s="34">
        <v>1912.0</v>
      </c>
      <c r="X60" s="58" t="s">
        <v>667</v>
      </c>
      <c r="Y60" s="41">
        <v>1665000.0</v>
      </c>
      <c r="Z60" s="37" t="s">
        <v>695</v>
      </c>
    </row>
    <row r="61" ht="12.0" customHeight="1">
      <c r="A61" s="20">
        <f t="shared" si="1"/>
        <v>59</v>
      </c>
      <c r="B61" s="19" t="s">
        <v>30</v>
      </c>
      <c r="C61" s="19" t="s">
        <v>661</v>
      </c>
      <c r="D61" s="19" t="s">
        <v>700</v>
      </c>
      <c r="E61" s="21" t="s">
        <v>33</v>
      </c>
      <c r="F61" s="23" t="s">
        <v>701</v>
      </c>
      <c r="G61" s="25" t="s">
        <v>702</v>
      </c>
      <c r="H61" s="26" t="s">
        <v>87</v>
      </c>
      <c r="I61" s="26" t="s">
        <v>60</v>
      </c>
      <c r="J61" s="27" t="s">
        <v>88</v>
      </c>
      <c r="K61" s="27" t="s">
        <v>44</v>
      </c>
      <c r="L61" s="29"/>
      <c r="M61" s="29"/>
      <c r="N61" s="29" t="s">
        <v>64</v>
      </c>
      <c r="O61" s="29" t="s">
        <v>64</v>
      </c>
      <c r="P61" s="29" t="s">
        <v>64</v>
      </c>
      <c r="Q61" s="30"/>
      <c r="R61" s="30"/>
      <c r="S61" s="30"/>
      <c r="T61" s="30"/>
      <c r="U61" s="31" t="str">
        <f>IFERROR(__xludf.DUMMYFUNCTION("LET(
  angka_murni, ARRAYFORMULA(IFERROR(VALUE(REGEXREPLACE(L61:T61, ""[^0-9]"", """")), 0)),
  rata, IFERROR(AVERAGEIF(angka_murni, ""&gt;0""), 0),
  IF(rata &gt; 0,
    IF(rata &gt; 500, ""SANGAT OPTIMAL"",
    IF(rata &gt; 200, ""OPTIMAL"",
    IF(rata &gt; 100, "&amp;"""KURANG OPTIMAL"", ""TIDAK OPTIMAL""))),
    IF(COUNTIF(L61:T61, ""*TIDAK TERDETEKSI*"") &gt; 0, ""TIDAK TERDETEKSI"",
    IF(COUNTIF(L61:T61, ""*TIDAK AKTIF*"") &gt; 0, ""TIDAK AKTIF"",
    IF(COUNTIF(L61:T61, ""*BELUM TERPASANG*"") &gt; 0, ""BELUM TERPASAN"&amp;"G"", ""TIDAK AKTIF"")))
  )
)"),"OPTIMAL")</f>
        <v>OPTIMAL</v>
      </c>
      <c r="V61" s="33" t="s">
        <v>48</v>
      </c>
      <c r="W61" s="34">
        <v>1018.0</v>
      </c>
      <c r="X61" s="58" t="s">
        <v>667</v>
      </c>
      <c r="Y61" s="36">
        <v>1665000.0</v>
      </c>
      <c r="Z61" s="37" t="s">
        <v>712</v>
      </c>
    </row>
    <row r="62" ht="12.0" customHeight="1">
      <c r="A62" s="20">
        <f t="shared" si="1"/>
        <v>60</v>
      </c>
      <c r="B62" s="19" t="s">
        <v>30</v>
      </c>
      <c r="C62" s="19" t="s">
        <v>661</v>
      </c>
      <c r="D62" s="19" t="s">
        <v>720</v>
      </c>
      <c r="E62" s="21" t="s">
        <v>33</v>
      </c>
      <c r="F62" s="23" t="s">
        <v>721</v>
      </c>
      <c r="G62" s="25" t="s">
        <v>722</v>
      </c>
      <c r="H62" s="26" t="s">
        <v>39</v>
      </c>
      <c r="I62" s="26" t="s">
        <v>41</v>
      </c>
      <c r="J62" s="27" t="s">
        <v>43</v>
      </c>
      <c r="K62" s="27" t="s">
        <v>44</v>
      </c>
      <c r="L62" s="42"/>
      <c r="M62" s="42"/>
      <c r="N62" s="42"/>
      <c r="O62" s="29"/>
      <c r="P62" s="29"/>
      <c r="Q62" s="30"/>
      <c r="R62" s="30"/>
      <c r="S62" s="30"/>
      <c r="T62" s="30"/>
      <c r="U62" s="31" t="str">
        <f>IFERROR(__xludf.DUMMYFUNCTION("LET(
  angka_murni, ARRAYFORMULA(IFERROR(VALUE(REGEXREPLACE(L62:T62, ""[^0-9]"", """")), 0)),
  rata, IFERROR(AVERAGEIF(angka_murni, ""&gt;0""), 0),
  IF(rata &gt; 0,
    IF(rata &gt; 500, ""SANGAT OPTIMAL"",
    IF(rata &gt; 200, ""OPTIMAL"",
    IF(rata &gt; 100, "&amp;"""KURANG OPTIMAL"", ""TIDAK OPTIMAL""))),
    IF(COUNTIF(L62:T62, ""*TIDAK TERDETEKSI*"") &gt; 0, ""TIDAK TERDETEKSI"",
    IF(COUNTIF(L62:T62, ""*TIDAK AKTIF*"") &gt; 0, ""TIDAK AKTIF"",
    IF(COUNTIF(L62:T62, ""*BELUM TERPASANG*"") &gt; 0, ""BELUM TERPASAN"&amp;"G"", ""TIDAK AKTIF"")))
  )
)"),"TIDAK AKTIF")</f>
        <v>TIDAK AKTIF</v>
      </c>
      <c r="V62" s="33" t="s">
        <v>48</v>
      </c>
      <c r="W62" s="34">
        <v>4026.0</v>
      </c>
      <c r="X62" s="58" t="s">
        <v>667</v>
      </c>
      <c r="Y62" s="36">
        <v>638250.0</v>
      </c>
      <c r="Z62" s="95"/>
    </row>
    <row r="63" ht="12.0" customHeight="1">
      <c r="A63" s="20">
        <f t="shared" si="1"/>
        <v>61</v>
      </c>
      <c r="B63" s="19" t="s">
        <v>30</v>
      </c>
      <c r="C63" s="19" t="s">
        <v>661</v>
      </c>
      <c r="D63" s="19" t="s">
        <v>723</v>
      </c>
      <c r="E63" s="21" t="s">
        <v>33</v>
      </c>
      <c r="F63" s="96" t="s">
        <v>724</v>
      </c>
      <c r="G63" s="97" t="s">
        <v>725</v>
      </c>
      <c r="H63" s="26" t="s">
        <v>59</v>
      </c>
      <c r="I63" s="26" t="s">
        <v>60</v>
      </c>
      <c r="J63" s="27" t="s">
        <v>184</v>
      </c>
      <c r="K63" s="27" t="s">
        <v>44</v>
      </c>
      <c r="L63" s="29" t="s">
        <v>63</v>
      </c>
      <c r="M63" s="29" t="s">
        <v>63</v>
      </c>
      <c r="N63" s="29" t="s">
        <v>91</v>
      </c>
      <c r="O63" s="29" t="s">
        <v>63</v>
      </c>
      <c r="P63" s="29" t="s">
        <v>91</v>
      </c>
      <c r="Q63" s="30" t="s">
        <v>63</v>
      </c>
      <c r="R63" s="30"/>
      <c r="S63" s="30"/>
      <c r="T63" s="30"/>
      <c r="U63" s="31" t="str">
        <f>IFERROR(__xludf.DUMMYFUNCTION("LET(
  angka_murni, ARRAYFORMULA(IFERROR(VALUE(REGEXREPLACE(L63:T63, ""[^0-9]"", """")), 0)),
  rata, IFERROR(AVERAGEIF(angka_murni, ""&gt;0""), 0),
  IF(rata &gt; 0,
    IF(rata &gt; 500, ""SANGAT OPTIMAL"",
    IF(rata &gt; 200, ""OPTIMAL"",
    IF(rata &gt; 100, "&amp;"""KURANG OPTIMAL"", ""TIDAK OPTIMAL""))),
    IF(COUNTIF(L63:T63, ""*TIDAK TERDETEKSI*"") &gt; 0, ""TIDAK TERDETEKSI"",
    IF(COUNTIF(L63:T63, ""*TIDAK AKTIF*"") &gt; 0, ""TIDAK AKTIF"",
    IF(COUNTIF(L63:T63, ""*BELUM TERPASANG*"") &gt; 0, ""BELUM TERPASAN"&amp;"G"", ""TIDAK AKTIF"")))
  )
)"),"KURANG OPTIMAL")</f>
        <v>KURANG OPTIMAL</v>
      </c>
      <c r="V63" s="33" t="s">
        <v>48</v>
      </c>
      <c r="W63" s="45">
        <v>2264.0</v>
      </c>
      <c r="X63" s="58" t="s">
        <v>667</v>
      </c>
      <c r="Y63" s="41">
        <v>2553000.0</v>
      </c>
      <c r="Z63" s="46"/>
    </row>
    <row r="64" ht="12.0" customHeight="1">
      <c r="A64" s="20">
        <f t="shared" si="1"/>
        <v>62</v>
      </c>
      <c r="B64" s="19" t="s">
        <v>30</v>
      </c>
      <c r="C64" s="19" t="s">
        <v>661</v>
      </c>
      <c r="D64" s="19" t="s">
        <v>726</v>
      </c>
      <c r="E64" s="21" t="s">
        <v>33</v>
      </c>
      <c r="F64" s="23" t="s">
        <v>727</v>
      </c>
      <c r="G64" s="25" t="s">
        <v>728</v>
      </c>
      <c r="H64" s="26" t="s">
        <v>87</v>
      </c>
      <c r="I64" s="26" t="s">
        <v>60</v>
      </c>
      <c r="J64" s="27" t="s">
        <v>88</v>
      </c>
      <c r="K64" s="27" t="s">
        <v>44</v>
      </c>
      <c r="L64" s="29"/>
      <c r="M64" s="29"/>
      <c r="N64" s="29" t="s">
        <v>64</v>
      </c>
      <c r="O64" s="29" t="s">
        <v>64</v>
      </c>
      <c r="P64" s="29" t="s">
        <v>63</v>
      </c>
      <c r="Q64" s="30"/>
      <c r="R64" s="30"/>
      <c r="S64" s="30"/>
      <c r="T64" s="30"/>
      <c r="U64" s="31" t="str">
        <f>IFERROR(__xludf.DUMMYFUNCTION("LET(
  angka_murni, ARRAYFORMULA(IFERROR(VALUE(REGEXREPLACE(L64:T64, ""[^0-9]"", """")), 0)),
  rata, IFERROR(AVERAGEIF(angka_murni, ""&gt;0""), 0),
  IF(rata &gt; 0,
    IF(rata &gt; 500, ""SANGAT OPTIMAL"",
    IF(rata &gt; 200, ""OPTIMAL"",
    IF(rata &gt; 100, "&amp;"""KURANG OPTIMAL"", ""TIDAK OPTIMAL""))),
    IF(COUNTIF(L64:T64, ""*TIDAK TERDETEKSI*"") &gt; 0, ""TIDAK TERDETEKSI"",
    IF(COUNTIF(L64:T64, ""*TIDAK AKTIF*"") &gt; 0, ""TIDAK AKTIF"",
    IF(COUNTIF(L64:T64, ""*BELUM TERPASANG*"") &gt; 0, ""BELUM TERPASAN"&amp;"G"", ""TIDAK AKTIF"")))
  )
)"),"OPTIMAL")</f>
        <v>OPTIMAL</v>
      </c>
      <c r="V64" s="33" t="s">
        <v>48</v>
      </c>
      <c r="W64" s="45">
        <v>1645.0</v>
      </c>
      <c r="X64" s="58" t="s">
        <v>667</v>
      </c>
      <c r="Y64" s="36">
        <v>1665000.0</v>
      </c>
      <c r="Z64" s="46"/>
    </row>
    <row r="65" ht="12.0" customHeight="1">
      <c r="A65" s="20">
        <f t="shared" si="1"/>
        <v>63</v>
      </c>
      <c r="B65" s="19" t="s">
        <v>30</v>
      </c>
      <c r="C65" s="19" t="s">
        <v>661</v>
      </c>
      <c r="D65" s="19" t="s">
        <v>729</v>
      </c>
      <c r="E65" s="21" t="s">
        <v>33</v>
      </c>
      <c r="F65" s="23" t="s">
        <v>730</v>
      </c>
      <c r="G65" s="25" t="s">
        <v>731</v>
      </c>
      <c r="H65" s="26" t="s">
        <v>39</v>
      </c>
      <c r="I65" s="26" t="s">
        <v>41</v>
      </c>
      <c r="J65" s="27" t="s">
        <v>43</v>
      </c>
      <c r="K65" s="27" t="s">
        <v>44</v>
      </c>
      <c r="L65" s="29"/>
      <c r="M65" s="29"/>
      <c r="N65" s="29"/>
      <c r="O65" s="29"/>
      <c r="P65" s="29"/>
      <c r="Q65" s="29"/>
      <c r="R65" s="29"/>
      <c r="S65" s="29"/>
      <c r="T65" s="29"/>
      <c r="U65" s="31" t="str">
        <f>IFERROR(__xludf.DUMMYFUNCTION("LET(
  angka_murni, ARRAYFORMULA(IFERROR(VALUE(REGEXREPLACE(L65:T65, ""[^0-9]"", """")), 0)),
  rata, IFERROR(AVERAGEIF(angka_murni, ""&gt;0""), 0),
  IF(rata &gt; 0,
    IF(rata &gt; 500, ""SANGAT OPTIMAL"",
    IF(rata &gt; 200, ""OPTIMAL"",
    IF(rata &gt; 100, "&amp;"""KURANG OPTIMAL"", ""TIDAK OPTIMAL""))),
    IF(COUNTIF(L65:T65, ""*TIDAK TERDETEKSI*"") &gt; 0, ""TIDAK TERDETEKSI"",
    IF(COUNTIF(L65:T65, ""*TIDAK AKTIF*"") &gt; 0, ""TIDAK AKTIF"",
    IF(COUNTIF(L65:T65, ""*BELUM TERPASANG*"") &gt; 0, ""BELUM TERPASAN"&amp;"G"", ""TIDAK AKTIF"")))
  )
)"),"TIDAK AKTIF")</f>
        <v>TIDAK AKTIF</v>
      </c>
      <c r="V65" s="33" t="s">
        <v>48</v>
      </c>
      <c r="W65" s="45">
        <v>4897.0</v>
      </c>
      <c r="X65" s="58" t="s">
        <v>667</v>
      </c>
      <c r="Y65" s="36">
        <v>638250.0</v>
      </c>
      <c r="Z65" s="46"/>
    </row>
    <row r="66" ht="12.0" customHeight="1">
      <c r="A66" s="20">
        <f t="shared" si="1"/>
        <v>64</v>
      </c>
      <c r="B66" s="19" t="s">
        <v>30</v>
      </c>
      <c r="C66" s="19" t="s">
        <v>661</v>
      </c>
      <c r="D66" s="19" t="s">
        <v>732</v>
      </c>
      <c r="E66" s="21" t="s">
        <v>33</v>
      </c>
      <c r="F66" s="23" t="s">
        <v>733</v>
      </c>
      <c r="G66" s="25" t="s">
        <v>734</v>
      </c>
      <c r="H66" s="26" t="s">
        <v>39</v>
      </c>
      <c r="I66" s="26" t="s">
        <v>41</v>
      </c>
      <c r="J66" s="27" t="s">
        <v>43</v>
      </c>
      <c r="K66" s="27" t="s">
        <v>44</v>
      </c>
      <c r="L66" s="42"/>
      <c r="M66" s="42"/>
      <c r="N66" s="42"/>
      <c r="O66" s="29"/>
      <c r="P66" s="29"/>
      <c r="Q66" s="30"/>
      <c r="R66" s="30"/>
      <c r="S66" s="30"/>
      <c r="T66" s="30"/>
      <c r="U66" s="31" t="str">
        <f>IFERROR(__xludf.DUMMYFUNCTION("LET(
  angka_murni, ARRAYFORMULA(IFERROR(VALUE(REGEXREPLACE(L66:T66, ""[^0-9]"", """")), 0)),
  rata, IFERROR(AVERAGEIF(angka_murni, ""&gt;0""), 0),
  IF(rata &gt; 0,
    IF(rata &gt; 500, ""SANGAT OPTIMAL"",
    IF(rata &gt; 200, ""OPTIMAL"",
    IF(rata &gt; 100, "&amp;"""KURANG OPTIMAL"", ""TIDAK OPTIMAL""))),
    IF(COUNTIF(L66:T66, ""*TIDAK TERDETEKSI*"") &gt; 0, ""TIDAK TERDETEKSI"",
    IF(COUNTIF(L66:T66, ""*TIDAK AKTIF*"") &gt; 0, ""TIDAK AKTIF"",
    IF(COUNTIF(L66:T66, ""*BELUM TERPASANG*"") &gt; 0, ""BELUM TERPASAN"&amp;"G"", ""TIDAK AKTIF"")))
  )
)"),"TIDAK AKTIF")</f>
        <v>TIDAK AKTIF</v>
      </c>
      <c r="V66" s="33" t="s">
        <v>48</v>
      </c>
      <c r="W66" s="34">
        <v>2124.0</v>
      </c>
      <c r="X66" s="58" t="s">
        <v>667</v>
      </c>
      <c r="Y66" s="36">
        <v>638250.0</v>
      </c>
      <c r="Z66" s="37" t="s">
        <v>735</v>
      </c>
    </row>
    <row r="67" ht="12.0" customHeight="1">
      <c r="A67" s="20">
        <f t="shared" si="1"/>
        <v>65</v>
      </c>
      <c r="B67" s="19" t="s">
        <v>30</v>
      </c>
      <c r="C67" s="19" t="s">
        <v>661</v>
      </c>
      <c r="D67" s="19" t="s">
        <v>736</v>
      </c>
      <c r="E67" s="21" t="s">
        <v>33</v>
      </c>
      <c r="F67" s="23" t="s">
        <v>737</v>
      </c>
      <c r="G67" s="25" t="s">
        <v>738</v>
      </c>
      <c r="H67" s="26" t="s">
        <v>39</v>
      </c>
      <c r="I67" s="26" t="s">
        <v>41</v>
      </c>
      <c r="J67" s="27" t="s">
        <v>43</v>
      </c>
      <c r="K67" s="27" t="s">
        <v>44</v>
      </c>
      <c r="L67" s="42"/>
      <c r="M67" s="42"/>
      <c r="N67" s="42"/>
      <c r="O67" s="29"/>
      <c r="P67" s="29"/>
      <c r="Q67" s="29"/>
      <c r="R67" s="29"/>
      <c r="S67" s="30"/>
      <c r="T67" s="30"/>
      <c r="U67" s="31" t="str">
        <f>IFERROR(__xludf.DUMMYFUNCTION("LET(
  angka_murni, ARRAYFORMULA(IFERROR(VALUE(REGEXREPLACE(L67:T67, ""[^0-9]"", """")), 0)),
  rata, IFERROR(AVERAGEIF(angka_murni, ""&gt;0""), 0),
  IF(rata &gt; 0,
    IF(rata &gt; 500, ""SANGAT OPTIMAL"",
    IF(rata &gt; 200, ""OPTIMAL"",
    IF(rata &gt; 100, "&amp;"""KURANG OPTIMAL"", ""TIDAK OPTIMAL""))),
    IF(COUNTIF(L67:T67, ""*TIDAK TERDETEKSI*"") &gt; 0, ""TIDAK TERDETEKSI"",
    IF(COUNTIF(L67:T67, ""*TIDAK AKTIF*"") &gt; 0, ""TIDAK AKTIF"",
    IF(COUNTIF(L67:T67, ""*BELUM TERPASANG*"") &gt; 0, ""BELUM TERPASAN"&amp;"G"", ""TIDAK AKTIF"")))
  )
)"),"TIDAK AKTIF")</f>
        <v>TIDAK AKTIF</v>
      </c>
      <c r="V67" s="33" t="s">
        <v>48</v>
      </c>
      <c r="W67" s="34">
        <v>3037.0</v>
      </c>
      <c r="X67" s="58" t="s">
        <v>667</v>
      </c>
      <c r="Y67" s="36">
        <v>638250.0</v>
      </c>
      <c r="Z67" s="37" t="s">
        <v>739</v>
      </c>
    </row>
    <row r="68" ht="12.0" customHeight="1">
      <c r="A68" s="20">
        <f t="shared" si="1"/>
        <v>66</v>
      </c>
      <c r="B68" s="19" t="s">
        <v>30</v>
      </c>
      <c r="C68" s="19" t="s">
        <v>661</v>
      </c>
      <c r="D68" s="19" t="s">
        <v>740</v>
      </c>
      <c r="E68" s="21" t="s">
        <v>33</v>
      </c>
      <c r="F68" s="23" t="s">
        <v>741</v>
      </c>
      <c r="G68" s="25" t="s">
        <v>742</v>
      </c>
      <c r="H68" s="26" t="s">
        <v>59</v>
      </c>
      <c r="I68" s="26" t="s">
        <v>60</v>
      </c>
      <c r="J68" s="27" t="s">
        <v>184</v>
      </c>
      <c r="K68" s="27" t="s">
        <v>44</v>
      </c>
      <c r="L68" s="29" t="s">
        <v>91</v>
      </c>
      <c r="M68" s="29" t="s">
        <v>91</v>
      </c>
      <c r="N68" s="29" t="s">
        <v>62</v>
      </c>
      <c r="O68" s="29" t="s">
        <v>62</v>
      </c>
      <c r="P68" s="29" t="s">
        <v>63</v>
      </c>
      <c r="Q68" s="30" t="s">
        <v>63</v>
      </c>
      <c r="R68" s="30"/>
      <c r="S68" s="30"/>
      <c r="T68" s="30"/>
      <c r="U68" s="31" t="str">
        <f>IFERROR(__xludf.DUMMYFUNCTION("LET(
  angka_murni, ARRAYFORMULA(IFERROR(VALUE(REGEXREPLACE(L68:T68, ""[^0-9]"", """")), 0)),
  rata, IFERROR(AVERAGEIF(angka_murni, ""&gt;0""), 0),
  IF(rata &gt; 0,
    IF(rata &gt; 500, ""SANGAT OPTIMAL"",
    IF(rata &gt; 200, ""OPTIMAL"",
    IF(rata &gt; 100, "&amp;"""KURANG OPTIMAL"", ""TIDAK OPTIMAL""))),
    IF(COUNTIF(L68:T68, ""*TIDAK TERDETEKSI*"") &gt; 0, ""TIDAK TERDETEKSI"",
    IF(COUNTIF(L68:T68, ""*TIDAK AKTIF*"") &gt; 0, ""TIDAK AKTIF"",
    IF(COUNTIF(L68:T68, ""*BELUM TERPASANG*"") &gt; 0, ""BELUM TERPASAN"&amp;"G"", ""TIDAK AKTIF"")))
  )
)"),"TIDAK OPTIMAL")</f>
        <v>TIDAK OPTIMAL</v>
      </c>
      <c r="V68" s="33" t="s">
        <v>48</v>
      </c>
      <c r="W68" s="45">
        <v>1327.0</v>
      </c>
      <c r="X68" s="58" t="s">
        <v>667</v>
      </c>
      <c r="Y68" s="41">
        <v>2553000.0</v>
      </c>
      <c r="Z68" s="46"/>
    </row>
    <row r="69" ht="12.0" customHeight="1">
      <c r="A69" s="20">
        <f t="shared" si="1"/>
        <v>67</v>
      </c>
      <c r="B69" s="19" t="s">
        <v>30</v>
      </c>
      <c r="C69" s="19" t="s">
        <v>661</v>
      </c>
      <c r="D69" s="19" t="s">
        <v>743</v>
      </c>
      <c r="E69" s="21" t="s">
        <v>33</v>
      </c>
      <c r="F69" s="23" t="s">
        <v>744</v>
      </c>
      <c r="G69" s="25" t="s">
        <v>745</v>
      </c>
      <c r="H69" s="26" t="s">
        <v>39</v>
      </c>
      <c r="I69" s="26" t="s">
        <v>41</v>
      </c>
      <c r="J69" s="27" t="s">
        <v>43</v>
      </c>
      <c r="K69" s="27" t="s">
        <v>44</v>
      </c>
      <c r="L69" s="42"/>
      <c r="M69" s="42"/>
      <c r="N69" s="42"/>
      <c r="O69" s="29"/>
      <c r="P69" s="29"/>
      <c r="Q69" s="30"/>
      <c r="R69" s="30"/>
      <c r="S69" s="30"/>
      <c r="T69" s="30"/>
      <c r="U69" s="31" t="str">
        <f>IFERROR(__xludf.DUMMYFUNCTION("LET(
  angka_murni, ARRAYFORMULA(IFERROR(VALUE(REGEXREPLACE(L69:T69, ""[^0-9]"", """")), 0)),
  rata, IFERROR(AVERAGEIF(angka_murni, ""&gt;0""), 0),
  IF(rata &gt; 0,
    IF(rata &gt; 500, ""SANGAT OPTIMAL"",
    IF(rata &gt; 200, ""OPTIMAL"",
    IF(rata &gt; 100, "&amp;"""KURANG OPTIMAL"", ""TIDAK OPTIMAL""))),
    IF(COUNTIF(L69:T69, ""*TIDAK TERDETEKSI*"") &gt; 0, ""TIDAK TERDETEKSI"",
    IF(COUNTIF(L69:T69, ""*TIDAK AKTIF*"") &gt; 0, ""TIDAK AKTIF"",
    IF(COUNTIF(L69:T69, ""*BELUM TERPASANG*"") &gt; 0, ""BELUM TERPASAN"&amp;"G"", ""TIDAK AKTIF"")))
  )
)"),"TIDAK AKTIF")</f>
        <v>TIDAK AKTIF</v>
      </c>
      <c r="V69" s="33" t="s">
        <v>48</v>
      </c>
      <c r="W69" s="45">
        <v>942.0</v>
      </c>
      <c r="X69" s="58" t="s">
        <v>667</v>
      </c>
      <c r="Y69" s="36">
        <v>638250.0</v>
      </c>
      <c r="Z69" s="46"/>
    </row>
    <row r="70" ht="12.0" customHeight="1">
      <c r="A70" s="20">
        <f t="shared" si="1"/>
        <v>68</v>
      </c>
      <c r="B70" s="19" t="s">
        <v>30</v>
      </c>
      <c r="C70" s="19" t="s">
        <v>96</v>
      </c>
      <c r="D70" s="19" t="s">
        <v>746</v>
      </c>
      <c r="E70" s="59" t="s">
        <v>33</v>
      </c>
      <c r="F70" s="23" t="s">
        <v>747</v>
      </c>
      <c r="G70" s="25" t="s">
        <v>748</v>
      </c>
      <c r="H70" s="26" t="s">
        <v>102</v>
      </c>
      <c r="I70" s="26" t="s">
        <v>41</v>
      </c>
      <c r="J70" s="27" t="s">
        <v>119</v>
      </c>
      <c r="K70" s="27" t="s">
        <v>44</v>
      </c>
      <c r="L70" s="38" t="s">
        <v>167</v>
      </c>
      <c r="M70" s="38" t="s">
        <v>167</v>
      </c>
      <c r="N70" s="38" t="s">
        <v>167</v>
      </c>
      <c r="O70" s="38" t="s">
        <v>63</v>
      </c>
      <c r="P70" s="29" t="s">
        <v>63</v>
      </c>
      <c r="Q70" s="30" t="s">
        <v>91</v>
      </c>
      <c r="R70" s="30" t="s">
        <v>91</v>
      </c>
      <c r="S70" s="30"/>
      <c r="T70" s="30"/>
      <c r="U70" s="39" t="str">
        <f>IFERROR(__xludf.DUMMYFUNCTION("LET(
  angka_murni, ARRAYFORMULA(IFERROR(VALUE(REGEXREPLACE(L70:T70, ""[^0-9]"", """")), 0)),
  rata, IFERROR(AVERAGEIF(angka_murni, ""&gt;0""), 0),
  IF(rata &gt; 0,
    IF(rata &gt; 500, ""SANGAT OPTIMAL"",
    IF(rata &gt; 200, ""OPTIMAL"",
    IF(rata &gt; 100, "&amp;"""KURANG OPTIMAL"", ""TIDAK OPTIMAL""))),
    IF(COUNTIF(L70:T70, ""*TIDAK TERDETEKSI*"") &gt; 0, ""TIDAK TERDETEKSI"",
    IF(COUNTIF(L70:T70, ""*TIDAK AKTIF*"") &gt; 0, ""TIDAK AKTIF"",
    IF(COUNTIF(L70:T70, ""*BELUM TERPASANG*"") &gt; 0, ""BELUM TERPASAN"&amp;"G"", ""TIDAK AKTIF"")))
  )
)"),"KURANG OPTIMAL")</f>
        <v>KURANG OPTIMAL</v>
      </c>
      <c r="V70" s="33" t="s">
        <v>547</v>
      </c>
      <c r="W70" s="56">
        <v>640.0</v>
      </c>
      <c r="X70" s="40" t="s">
        <v>109</v>
      </c>
      <c r="Y70" s="41">
        <v>1665000.0</v>
      </c>
      <c r="Z70" s="57"/>
      <c r="AC70" s="43"/>
    </row>
    <row r="71" ht="12.0" customHeight="1">
      <c r="A71" s="20">
        <f t="shared" si="1"/>
        <v>69</v>
      </c>
      <c r="B71" s="19" t="s">
        <v>30</v>
      </c>
      <c r="C71" s="19" t="s">
        <v>96</v>
      </c>
      <c r="D71" s="19" t="s">
        <v>97</v>
      </c>
      <c r="E71" s="21" t="s">
        <v>33</v>
      </c>
      <c r="F71" s="23" t="s">
        <v>98</v>
      </c>
      <c r="G71" s="25" t="s">
        <v>99</v>
      </c>
      <c r="H71" s="26" t="s">
        <v>102</v>
      </c>
      <c r="I71" s="26" t="s">
        <v>41</v>
      </c>
      <c r="J71" s="27" t="s">
        <v>119</v>
      </c>
      <c r="K71" s="27" t="s">
        <v>44</v>
      </c>
      <c r="L71" s="38" t="s">
        <v>63</v>
      </c>
      <c r="M71" s="38" t="s">
        <v>62</v>
      </c>
      <c r="N71" s="29" t="s">
        <v>65</v>
      </c>
      <c r="O71" s="38" t="s">
        <v>63</v>
      </c>
      <c r="P71" s="29" t="s">
        <v>65</v>
      </c>
      <c r="Q71" s="29" t="s">
        <v>65</v>
      </c>
      <c r="R71" s="30" t="s">
        <v>360</v>
      </c>
      <c r="S71" s="30"/>
      <c r="T71" s="30"/>
      <c r="U71" s="39" t="str">
        <f>IFERROR(__xludf.DUMMYFUNCTION("LET(
  angka_murni, ARRAYFORMULA(IFERROR(VALUE(REGEXREPLACE(L71:T71, ""[^0-9]"", """")), 0)),
  rata, IFERROR(AVERAGEIF(angka_murni, ""&gt;0""), 0),
  IF(rata &gt; 0,
    IF(rata &gt; 500, ""SANGAT OPTIMAL"",
    IF(rata &gt; 200, ""OPTIMAL"",
    IF(rata &gt; 100, "&amp;"""KURANG OPTIMAL"", ""TIDAK OPTIMAL""))),
    IF(COUNTIF(L71:T71, ""*TIDAK TERDETEKSI*"") &gt; 0, ""TIDAK TERDETEKSI"",
    IF(COUNTIF(L71:T71, ""*TIDAK AKTIF*"") &gt; 0, ""TIDAK AKTIF"",
    IF(COUNTIF(L71:T71, ""*BELUM TERPASANG*"") &gt; 0, ""BELUM TERPASAN"&amp;"G"", ""TIDAK AKTIF"")))
  )
)"),"TIDAK OPTIMAL")</f>
        <v>TIDAK OPTIMAL</v>
      </c>
      <c r="V71" s="33" t="s">
        <v>67</v>
      </c>
      <c r="W71" s="56">
        <v>128.0</v>
      </c>
      <c r="X71" s="40" t="s">
        <v>109</v>
      </c>
      <c r="Y71" s="41">
        <v>1665000.0</v>
      </c>
      <c r="Z71" s="57"/>
      <c r="AC71" s="43"/>
    </row>
    <row r="72" ht="12.0" customHeight="1">
      <c r="A72" s="20">
        <f t="shared" si="1"/>
        <v>70</v>
      </c>
      <c r="B72" s="19" t="s">
        <v>30</v>
      </c>
      <c r="C72" s="19" t="s">
        <v>96</v>
      </c>
      <c r="D72" s="19" t="s">
        <v>749</v>
      </c>
      <c r="E72" s="21" t="s">
        <v>750</v>
      </c>
      <c r="F72" s="23" t="s">
        <v>751</v>
      </c>
      <c r="G72" s="25" t="s">
        <v>752</v>
      </c>
      <c r="H72" s="26" t="s">
        <v>59</v>
      </c>
      <c r="I72" s="26" t="s">
        <v>60</v>
      </c>
      <c r="J72" s="27" t="s">
        <v>184</v>
      </c>
      <c r="K72" s="27" t="s">
        <v>44</v>
      </c>
      <c r="L72" s="38" t="s">
        <v>62</v>
      </c>
      <c r="M72" s="38" t="s">
        <v>63</v>
      </c>
      <c r="N72" s="38" t="s">
        <v>123</v>
      </c>
      <c r="O72" s="38" t="s">
        <v>125</v>
      </c>
      <c r="P72" s="38" t="s">
        <v>125</v>
      </c>
      <c r="Q72" s="30" t="s">
        <v>63</v>
      </c>
      <c r="R72" s="30"/>
      <c r="S72" s="30"/>
      <c r="T72" s="30"/>
      <c r="U72" s="39" t="str">
        <f>IFERROR(__xludf.DUMMYFUNCTION("LET(
  angka_murni, ARRAYFORMULA(IFERROR(VALUE(REGEXREPLACE(L72:T72, ""[^0-9]"", """")), 0)),
  rata, IFERROR(AVERAGEIF(angka_murni, ""&gt;0""), 0),
  IF(rata &gt; 0,
    IF(rata &gt; 500, ""SANGAT OPTIMAL"",
    IF(rata &gt; 200, ""OPTIMAL"",
    IF(rata &gt; 100, "&amp;"""KURANG OPTIMAL"", ""TIDAK OPTIMAL""))),
    IF(COUNTIF(L72:T72, ""*TIDAK TERDETEKSI*"") &gt; 0, ""TIDAK TERDETEKSI"",
    IF(COUNTIF(L72:T72, ""*TIDAK AKTIF*"") &gt; 0, ""TIDAK AKTIF"",
    IF(COUNTIF(L72:T72, ""*BELUM TERPASANG*"") &gt; 0, ""BELUM TERPASAN"&amp;"G"", ""TIDAK AKTIF"")))
  )
)"),"OPTIMAL")</f>
        <v>OPTIMAL</v>
      </c>
      <c r="V72" s="33" t="s">
        <v>67</v>
      </c>
      <c r="W72" s="34">
        <v>247.0</v>
      </c>
      <c r="X72" s="40" t="s">
        <v>109</v>
      </c>
      <c r="Y72" s="41">
        <v>2553000.0</v>
      </c>
      <c r="Z72" s="37" t="s">
        <v>753</v>
      </c>
      <c r="AC72" s="43"/>
    </row>
    <row r="73" ht="12.0" customHeight="1">
      <c r="A73" s="20">
        <f t="shared" si="1"/>
        <v>71</v>
      </c>
      <c r="B73" s="19" t="s">
        <v>30</v>
      </c>
      <c r="C73" s="19" t="s">
        <v>96</v>
      </c>
      <c r="D73" s="19" t="s">
        <v>754</v>
      </c>
      <c r="E73" s="21" t="s">
        <v>33</v>
      </c>
      <c r="F73" s="23" t="s">
        <v>755</v>
      </c>
      <c r="G73" s="25" t="s">
        <v>756</v>
      </c>
      <c r="H73" s="26" t="s">
        <v>102</v>
      </c>
      <c r="I73" s="26" t="s">
        <v>41</v>
      </c>
      <c r="J73" s="27" t="s">
        <v>119</v>
      </c>
      <c r="K73" s="27" t="s">
        <v>44</v>
      </c>
      <c r="L73" s="29" t="s">
        <v>64</v>
      </c>
      <c r="M73" s="29" t="s">
        <v>64</v>
      </c>
      <c r="N73" s="29" t="s">
        <v>64</v>
      </c>
      <c r="O73" s="29" t="s">
        <v>126</v>
      </c>
      <c r="P73" s="29" t="s">
        <v>123</v>
      </c>
      <c r="Q73" s="30" t="s">
        <v>64</v>
      </c>
      <c r="R73" s="30" t="s">
        <v>64</v>
      </c>
      <c r="S73" s="30"/>
      <c r="T73" s="30"/>
      <c r="U73" s="31" t="str">
        <f>IFERROR(__xludf.DUMMYFUNCTION("LET(
  angka_murni, ARRAYFORMULA(IFERROR(VALUE(REGEXREPLACE(L73:T73, ""[^0-9]"", """")), 0)),
  rata, IFERROR(AVERAGEIF(angka_murni, ""&gt;0""), 0),
  IF(rata &gt; 0,
    IF(rata &gt; 500, ""SANGAT OPTIMAL"",
    IF(rata &gt; 200, ""OPTIMAL"",
    IF(rata &gt; 100, "&amp;"""KURANG OPTIMAL"", ""TIDAK OPTIMAL""))),
    IF(COUNTIF(L73:T73, ""*TIDAK TERDETEKSI*"") &gt; 0, ""TIDAK TERDETEKSI"",
    IF(COUNTIF(L73:T73, ""*TIDAK AKTIF*"") &gt; 0, ""TIDAK AKTIF"",
    IF(COUNTIF(L73:T73, ""*BELUM TERPASANG*"") &gt; 0, ""BELUM TERPASAN"&amp;"G"", ""TIDAK AKTIF"")))
  )
)"),"SANGAT OPTIMAL")</f>
        <v>SANGAT OPTIMAL</v>
      </c>
      <c r="V73" s="33" t="s">
        <v>48</v>
      </c>
      <c r="W73" s="34">
        <v>1306.0</v>
      </c>
      <c r="X73" s="40" t="s">
        <v>109</v>
      </c>
      <c r="Y73" s="41">
        <v>1665000.0</v>
      </c>
      <c r="Z73" s="37" t="s">
        <v>757</v>
      </c>
    </row>
    <row r="74" ht="12.0" customHeight="1">
      <c r="A74" s="20">
        <f t="shared" si="1"/>
        <v>72</v>
      </c>
      <c r="B74" s="19" t="s">
        <v>30</v>
      </c>
      <c r="C74" s="19" t="s">
        <v>96</v>
      </c>
      <c r="D74" s="19" t="s">
        <v>758</v>
      </c>
      <c r="E74" s="21" t="s">
        <v>33</v>
      </c>
      <c r="F74" s="23" t="s">
        <v>759</v>
      </c>
      <c r="G74" s="25" t="s">
        <v>760</v>
      </c>
      <c r="H74" s="26" t="s">
        <v>40</v>
      </c>
      <c r="I74" s="26" t="s">
        <v>42</v>
      </c>
      <c r="J74" s="28" t="s">
        <v>61</v>
      </c>
      <c r="K74" s="28" t="s">
        <v>44</v>
      </c>
      <c r="L74" s="29"/>
      <c r="M74" s="29"/>
      <c r="N74" s="29" t="s">
        <v>125</v>
      </c>
      <c r="O74" s="29" t="s">
        <v>125</v>
      </c>
      <c r="P74" s="29" t="s">
        <v>125</v>
      </c>
      <c r="Q74" s="29" t="s">
        <v>64</v>
      </c>
      <c r="R74" s="30" t="s">
        <v>63</v>
      </c>
      <c r="S74" s="30"/>
      <c r="T74" s="30"/>
      <c r="U74" s="31" t="str">
        <f>IFERROR(__xludf.DUMMYFUNCTION("LET(
  angka_murni, ARRAYFORMULA(IFERROR(VALUE(REGEXREPLACE(L74:T74, ""[^0-9]"", """")), 0)),
  rata, IFERROR(AVERAGEIF(angka_murni, ""&gt;0""), 0),
  IF(rata &gt; 0,
    IF(rata &gt; 500, ""SANGAT OPTIMAL"",
    IF(rata &gt; 200, ""OPTIMAL"",
    IF(rata &gt; 100, "&amp;"""KURANG OPTIMAL"", ""TIDAK OPTIMAL""))),
    IF(COUNTIF(L74:T74, ""*TIDAK TERDETEKSI*"") &gt; 0, ""TIDAK TERDETEKSI"",
    IF(COUNTIF(L74:T74, ""*TIDAK AKTIF*"") &gt; 0, ""TIDAK AKTIF"",
    IF(COUNTIF(L74:T74, ""*BELUM TERPASANG*"") &gt; 0, ""BELUM TERPASAN"&amp;"G"", ""TIDAK AKTIF"")))
  )
)"),"OPTIMAL")</f>
        <v>OPTIMAL</v>
      </c>
      <c r="V74" s="33" t="s">
        <v>48</v>
      </c>
      <c r="W74" s="45">
        <v>970.0</v>
      </c>
      <c r="X74" s="40" t="s">
        <v>109</v>
      </c>
      <c r="Y74" s="36">
        <v>768950.0</v>
      </c>
      <c r="Z74" s="46"/>
    </row>
    <row r="75" ht="12.0" customHeight="1">
      <c r="A75" s="20">
        <f t="shared" si="1"/>
        <v>73</v>
      </c>
      <c r="B75" s="19" t="s">
        <v>30</v>
      </c>
      <c r="C75" s="19" t="s">
        <v>96</v>
      </c>
      <c r="D75" s="19" t="s">
        <v>761</v>
      </c>
      <c r="E75" s="59" t="s">
        <v>33</v>
      </c>
      <c r="F75" s="23" t="s">
        <v>762</v>
      </c>
      <c r="G75" s="25" t="s">
        <v>763</v>
      </c>
      <c r="H75" s="26" t="s">
        <v>102</v>
      </c>
      <c r="I75" s="26" t="s">
        <v>41</v>
      </c>
      <c r="J75" s="27" t="s">
        <v>119</v>
      </c>
      <c r="K75" s="27" t="s">
        <v>44</v>
      </c>
      <c r="L75" s="38" t="s">
        <v>91</v>
      </c>
      <c r="M75" s="38" t="s">
        <v>62</v>
      </c>
      <c r="N75" s="38" t="s">
        <v>62</v>
      </c>
      <c r="O75" s="38" t="s">
        <v>91</v>
      </c>
      <c r="P75" s="29" t="s">
        <v>62</v>
      </c>
      <c r="Q75" s="29" t="s">
        <v>65</v>
      </c>
      <c r="R75" s="30" t="s">
        <v>360</v>
      </c>
      <c r="S75" s="30"/>
      <c r="T75" s="30"/>
      <c r="U75" s="39" t="str">
        <f>IFERROR(__xludf.DUMMYFUNCTION("LET(
  angka_murni, ARRAYFORMULA(IFERROR(VALUE(REGEXREPLACE(L75:T75, ""[^0-9]"", """")), 0)),
  rata, IFERROR(AVERAGEIF(angka_murni, ""&gt;0""), 0),
  IF(rata &gt; 0,
    IF(rata &gt; 500, ""SANGAT OPTIMAL"",
    IF(rata &gt; 200, ""OPTIMAL"",
    IF(rata &gt; 100, "&amp;"""KURANG OPTIMAL"", ""TIDAK OPTIMAL""))),
    IF(COUNTIF(L75:T75, ""*TIDAK TERDETEKSI*"") &gt; 0, ""TIDAK TERDETEKSI"",
    IF(COUNTIF(L75:T75, ""*TIDAK AKTIF*"") &gt; 0, ""TIDAK AKTIF"",
    IF(COUNTIF(L75:T75, ""*BELUM TERPASANG*"") &gt; 0, ""BELUM TERPASAN"&amp;"G"", ""TIDAK AKTIF"")))
  )
)"),"TIDAK OPTIMAL")</f>
        <v>TIDAK OPTIMAL</v>
      </c>
      <c r="V75" s="33" t="s">
        <v>67</v>
      </c>
      <c r="W75" s="56">
        <v>327.0</v>
      </c>
      <c r="X75" s="40" t="s">
        <v>109</v>
      </c>
      <c r="Y75" s="41">
        <v>1665000.0</v>
      </c>
      <c r="Z75" s="57"/>
      <c r="AC75" s="43"/>
    </row>
    <row r="76" ht="12.0" customHeight="1">
      <c r="A76" s="20">
        <f t="shared" si="1"/>
        <v>74</v>
      </c>
      <c r="B76" s="19" t="s">
        <v>30</v>
      </c>
      <c r="C76" s="19" t="s">
        <v>96</v>
      </c>
      <c r="D76" s="19" t="s">
        <v>764</v>
      </c>
      <c r="E76" s="21" t="s">
        <v>33</v>
      </c>
      <c r="F76" s="23" t="s">
        <v>765</v>
      </c>
      <c r="G76" s="25" t="s">
        <v>766</v>
      </c>
      <c r="H76" s="26" t="s">
        <v>39</v>
      </c>
      <c r="I76" s="26" t="s">
        <v>41</v>
      </c>
      <c r="J76" s="27" t="s">
        <v>43</v>
      </c>
      <c r="K76" s="27" t="s">
        <v>44</v>
      </c>
      <c r="L76" s="42"/>
      <c r="M76" s="42"/>
      <c r="N76" s="42"/>
      <c r="O76" s="29"/>
      <c r="P76" s="29"/>
      <c r="Q76" s="30"/>
      <c r="R76" s="30"/>
      <c r="S76" s="30"/>
      <c r="T76" s="30"/>
      <c r="U76" s="31" t="str">
        <f>IFERROR(__xludf.DUMMYFUNCTION("LET(
  angka_murni, ARRAYFORMULA(IFERROR(VALUE(REGEXREPLACE(L76:T76, ""[^0-9]"", """")), 0)),
  rata, IFERROR(AVERAGEIF(angka_murni, ""&gt;0""), 0),
  IF(rata &gt; 0,
    IF(rata &gt; 500, ""SANGAT OPTIMAL"",
    IF(rata &gt; 200, ""OPTIMAL"",
    IF(rata &gt; 100, "&amp;"""KURANG OPTIMAL"", ""TIDAK OPTIMAL""))),
    IF(COUNTIF(L76:T76, ""*TIDAK TERDETEKSI*"") &gt; 0, ""TIDAK TERDETEKSI"",
    IF(COUNTIF(L76:T76, ""*TIDAK AKTIF*"") &gt; 0, ""TIDAK AKTIF"",
    IF(COUNTIF(L76:T76, ""*BELUM TERPASANG*"") &gt; 0, ""BELUM TERPASAN"&amp;"G"", ""TIDAK AKTIF"")))
  )
)"),"TIDAK AKTIF")</f>
        <v>TIDAK AKTIF</v>
      </c>
      <c r="V76" s="33" t="s">
        <v>48</v>
      </c>
      <c r="W76" s="34">
        <v>7316.0</v>
      </c>
      <c r="X76" s="40" t="s">
        <v>109</v>
      </c>
      <c r="Y76" s="36">
        <v>638250.0</v>
      </c>
      <c r="Z76" s="37" t="s">
        <v>767</v>
      </c>
    </row>
    <row r="77" ht="12.0" customHeight="1">
      <c r="A77" s="20">
        <f t="shared" si="1"/>
        <v>75</v>
      </c>
      <c r="B77" s="19" t="s">
        <v>30</v>
      </c>
      <c r="C77" s="19" t="s">
        <v>96</v>
      </c>
      <c r="D77" s="19" t="s">
        <v>112</v>
      </c>
      <c r="E77" s="21" t="s">
        <v>33</v>
      </c>
      <c r="F77" s="23" t="s">
        <v>113</v>
      </c>
      <c r="G77" s="25" t="s">
        <v>114</v>
      </c>
      <c r="H77" s="26" t="s">
        <v>40</v>
      </c>
      <c r="I77" s="26" t="s">
        <v>42</v>
      </c>
      <c r="J77" s="28" t="s">
        <v>61</v>
      </c>
      <c r="K77" s="28" t="s">
        <v>44</v>
      </c>
      <c r="L77" s="29"/>
      <c r="M77" s="29"/>
      <c r="N77" s="29" t="s">
        <v>65</v>
      </c>
      <c r="O77" s="29" t="s">
        <v>65</v>
      </c>
      <c r="P77" s="29" t="s">
        <v>65</v>
      </c>
      <c r="Q77" s="29" t="s">
        <v>65</v>
      </c>
      <c r="R77" s="30" t="s">
        <v>65</v>
      </c>
      <c r="S77" s="30"/>
      <c r="T77" s="30"/>
      <c r="U77" s="31" t="str">
        <f>IFERROR(__xludf.DUMMYFUNCTION("LET(
  angka_murni, ARRAYFORMULA(IFERROR(VALUE(REGEXREPLACE(L77:T77, ""[^0-9]"", """")), 0)),
  rata, IFERROR(AVERAGEIF(angka_murni, ""&gt;0""), 0),
  IF(rata &gt; 0,
    IF(rata &gt; 500, ""SANGAT OPTIMAL"",
    IF(rata &gt; 200, ""OPTIMAL"",
    IF(rata &gt; 100, "&amp;"""KURANG OPTIMAL"", ""TIDAK OPTIMAL""))),
    IF(COUNTIF(L77:T77, ""*TIDAK TERDETEKSI*"") &gt; 0, ""TIDAK TERDETEKSI"",
    IF(COUNTIF(L77:T77, ""*TIDAK AKTIF*"") &gt; 0, ""TIDAK AKTIF"",
    IF(COUNTIF(L77:T77, ""*BELUM TERPASANG*"") &gt; 0, ""BELUM TERPASAN"&amp;"G"", ""TIDAK AKTIF"")))
  )
)"),"TIDAK AKTIF")</f>
        <v>TIDAK AKTIF</v>
      </c>
      <c r="V77" s="33" t="s">
        <v>48</v>
      </c>
      <c r="W77" s="34">
        <v>1422.0</v>
      </c>
      <c r="X77" s="40" t="s">
        <v>109</v>
      </c>
      <c r="Y77" s="36">
        <v>768950.0</v>
      </c>
      <c r="Z77" s="37" t="s">
        <v>124</v>
      </c>
    </row>
    <row r="78" ht="12.0" customHeight="1">
      <c r="A78" s="20">
        <f t="shared" si="1"/>
        <v>76</v>
      </c>
      <c r="B78" s="19" t="s">
        <v>30</v>
      </c>
      <c r="C78" s="19" t="s">
        <v>96</v>
      </c>
      <c r="D78" s="19" t="s">
        <v>777</v>
      </c>
      <c r="E78" s="21" t="s">
        <v>33</v>
      </c>
      <c r="F78" s="23" t="s">
        <v>778</v>
      </c>
      <c r="G78" s="25" t="s">
        <v>779</v>
      </c>
      <c r="H78" s="26" t="s">
        <v>39</v>
      </c>
      <c r="I78" s="26" t="s">
        <v>41</v>
      </c>
      <c r="J78" s="27" t="s">
        <v>43</v>
      </c>
      <c r="K78" s="27" t="s">
        <v>44</v>
      </c>
      <c r="L78" s="29"/>
      <c r="M78" s="29"/>
      <c r="N78" s="29"/>
      <c r="O78" s="29"/>
      <c r="P78" s="29"/>
      <c r="Q78" s="29"/>
      <c r="R78" s="29"/>
      <c r="S78" s="29"/>
      <c r="T78" s="29"/>
      <c r="U78" s="31" t="str">
        <f>IFERROR(__xludf.DUMMYFUNCTION("LET(
  angka_murni, ARRAYFORMULA(IFERROR(VALUE(REGEXREPLACE(L78:T78, ""[^0-9]"", """")), 0)),
  rata, IFERROR(AVERAGEIF(angka_murni, ""&gt;0""), 0),
  IF(rata &gt; 0,
    IF(rata &gt; 500, ""SANGAT OPTIMAL"",
    IF(rata &gt; 200, ""OPTIMAL"",
    IF(rata &gt; 100, "&amp;"""KURANG OPTIMAL"", ""TIDAK OPTIMAL""))),
    IF(COUNTIF(L78:T78, ""*TIDAK TERDETEKSI*"") &gt; 0, ""TIDAK TERDETEKSI"",
    IF(COUNTIF(L78:T78, ""*TIDAK AKTIF*"") &gt; 0, ""TIDAK AKTIF"",
    IF(COUNTIF(L78:T78, ""*BELUM TERPASANG*"") &gt; 0, ""BELUM TERPASAN"&amp;"G"", ""TIDAK AKTIF"")))
  )
)"),"TIDAK AKTIF")</f>
        <v>TIDAK AKTIF</v>
      </c>
      <c r="V78" s="33" t="s">
        <v>48</v>
      </c>
      <c r="W78" s="45">
        <v>1878.0</v>
      </c>
      <c r="X78" s="40" t="s">
        <v>109</v>
      </c>
      <c r="Y78" s="36">
        <v>638250.0</v>
      </c>
      <c r="Z78" s="46"/>
    </row>
    <row r="79" ht="12.0" customHeight="1">
      <c r="A79" s="20">
        <f t="shared" si="1"/>
        <v>77</v>
      </c>
      <c r="B79" s="19" t="s">
        <v>30</v>
      </c>
      <c r="C79" s="19" t="s">
        <v>96</v>
      </c>
      <c r="D79" s="19" t="s">
        <v>785</v>
      </c>
      <c r="E79" s="21" t="s">
        <v>33</v>
      </c>
      <c r="F79" s="23" t="s">
        <v>787</v>
      </c>
      <c r="G79" s="25" t="s">
        <v>789</v>
      </c>
      <c r="H79" s="26" t="s">
        <v>40</v>
      </c>
      <c r="I79" s="26" t="s">
        <v>42</v>
      </c>
      <c r="J79" s="28" t="s">
        <v>61</v>
      </c>
      <c r="K79" s="28" t="s">
        <v>44</v>
      </c>
      <c r="L79" s="29"/>
      <c r="M79" s="29"/>
      <c r="N79" s="29" t="s">
        <v>62</v>
      </c>
      <c r="O79" s="29" t="s">
        <v>62</v>
      </c>
      <c r="P79" s="29" t="s">
        <v>62</v>
      </c>
      <c r="Q79" s="29" t="s">
        <v>62</v>
      </c>
      <c r="R79" s="30" t="s">
        <v>91</v>
      </c>
      <c r="S79" s="30"/>
      <c r="T79" s="30"/>
      <c r="U79" s="31" t="str">
        <f>IFERROR(__xludf.DUMMYFUNCTION("LET(
  angka_murni, ARRAYFORMULA(IFERROR(VALUE(REGEXREPLACE(L79:T79, ""[^0-9]"", """")), 0)),
  rata, IFERROR(AVERAGEIF(angka_murni, ""&gt;0""), 0),
  IF(rata &gt; 0,
    IF(rata &gt; 500, ""SANGAT OPTIMAL"",
    IF(rata &gt; 200, ""OPTIMAL"",
    IF(rata &gt; 100, "&amp;"""KURANG OPTIMAL"", ""TIDAK OPTIMAL""))),
    IF(COUNTIF(L79:T79, ""*TIDAK TERDETEKSI*"") &gt; 0, ""TIDAK TERDETEKSI"",
    IF(COUNTIF(L79:T79, ""*TIDAK AKTIF*"") &gt; 0, ""TIDAK AKTIF"",
    IF(COUNTIF(L79:T79, ""*BELUM TERPASANG*"") &gt; 0, ""BELUM TERPASAN"&amp;"G"", ""TIDAK AKTIF"")))
  )
)"),"TIDAK OPTIMAL")</f>
        <v>TIDAK OPTIMAL</v>
      </c>
      <c r="V79" s="33" t="s">
        <v>48</v>
      </c>
      <c r="W79" s="45">
        <v>3079.0</v>
      </c>
      <c r="X79" s="40" t="s">
        <v>109</v>
      </c>
      <c r="Y79" s="36">
        <v>768950.0</v>
      </c>
      <c r="Z79" s="46"/>
    </row>
    <row r="80" ht="12.0" customHeight="1">
      <c r="A80" s="20">
        <f t="shared" si="1"/>
        <v>78</v>
      </c>
      <c r="B80" s="19" t="s">
        <v>30</v>
      </c>
      <c r="C80" s="19" t="s">
        <v>96</v>
      </c>
      <c r="D80" s="19" t="s">
        <v>796</v>
      </c>
      <c r="E80" s="21" t="s">
        <v>33</v>
      </c>
      <c r="F80" s="23" t="s">
        <v>797</v>
      </c>
      <c r="G80" s="25" t="s">
        <v>798</v>
      </c>
      <c r="H80" s="26" t="s">
        <v>39</v>
      </c>
      <c r="I80" s="26" t="s">
        <v>41</v>
      </c>
      <c r="J80" s="27" t="s">
        <v>43</v>
      </c>
      <c r="K80" s="27" t="s">
        <v>44</v>
      </c>
      <c r="L80" s="42"/>
      <c r="M80" s="42"/>
      <c r="N80" s="42"/>
      <c r="O80" s="29"/>
      <c r="P80" s="29"/>
      <c r="Q80" s="29"/>
      <c r="R80" s="29"/>
      <c r="S80" s="30"/>
      <c r="T80" s="30"/>
      <c r="U80" s="31" t="str">
        <f>IFERROR(__xludf.DUMMYFUNCTION("LET(
  angka_murni, ARRAYFORMULA(IFERROR(VALUE(REGEXREPLACE(L80:T80, ""[^0-9]"", """")), 0)),
  rata, IFERROR(AVERAGEIF(angka_murni, ""&gt;0""), 0),
  IF(rata &gt; 0,
    IF(rata &gt; 500, ""SANGAT OPTIMAL"",
    IF(rata &gt; 200, ""OPTIMAL"",
    IF(rata &gt; 100, "&amp;"""KURANG OPTIMAL"", ""TIDAK OPTIMAL""))),
    IF(COUNTIF(L80:T80, ""*TIDAK TERDETEKSI*"") &gt; 0, ""TIDAK TERDETEKSI"",
    IF(COUNTIF(L80:T80, ""*TIDAK AKTIF*"") &gt; 0, ""TIDAK AKTIF"",
    IF(COUNTIF(L80:T80, ""*BELUM TERPASANG*"") &gt; 0, ""BELUM TERPASAN"&amp;"G"", ""TIDAK AKTIF"")))
  )
)"),"TIDAK AKTIF")</f>
        <v>TIDAK AKTIF</v>
      </c>
      <c r="V80" s="33" t="s">
        <v>48</v>
      </c>
      <c r="W80" s="45">
        <v>1585.0</v>
      </c>
      <c r="X80" s="40" t="s">
        <v>109</v>
      </c>
      <c r="Y80" s="36">
        <v>638250.0</v>
      </c>
      <c r="Z80" s="46"/>
    </row>
    <row r="81" ht="12.0" customHeight="1">
      <c r="A81" s="20">
        <f t="shared" si="1"/>
        <v>79</v>
      </c>
      <c r="B81" s="19" t="s">
        <v>30</v>
      </c>
      <c r="C81" s="19" t="s">
        <v>96</v>
      </c>
      <c r="D81" s="19" t="s">
        <v>799</v>
      </c>
      <c r="E81" s="21" t="s">
        <v>33</v>
      </c>
      <c r="F81" s="23" t="s">
        <v>800</v>
      </c>
      <c r="G81" s="25" t="s">
        <v>801</v>
      </c>
      <c r="H81" s="26" t="s">
        <v>40</v>
      </c>
      <c r="I81" s="26" t="s">
        <v>42</v>
      </c>
      <c r="J81" s="28" t="s">
        <v>61</v>
      </c>
      <c r="K81" s="28" t="s">
        <v>44</v>
      </c>
      <c r="L81" s="29"/>
      <c r="M81" s="29"/>
      <c r="N81" s="29" t="s">
        <v>125</v>
      </c>
      <c r="O81" s="29" t="s">
        <v>125</v>
      </c>
      <c r="P81" s="29" t="s">
        <v>125</v>
      </c>
      <c r="Q81" s="29" t="s">
        <v>125</v>
      </c>
      <c r="R81" s="30" t="s">
        <v>64</v>
      </c>
      <c r="S81" s="30"/>
      <c r="T81" s="30"/>
      <c r="U81" s="31" t="str">
        <f>IFERROR(__xludf.DUMMYFUNCTION("LET(
  angka_murni, ARRAYFORMULA(IFERROR(VALUE(REGEXREPLACE(L81:T81, ""[^0-9]"", """")), 0)),
  rata, IFERROR(AVERAGEIF(angka_murni, ""&gt;0""), 0),
  IF(rata &gt; 0,
    IF(rata &gt; 500, ""SANGAT OPTIMAL"",
    IF(rata &gt; 200, ""OPTIMAL"",
    IF(rata &gt; 100, "&amp;"""KURANG OPTIMAL"", ""TIDAK OPTIMAL""))),
    IF(COUNTIF(L81:T81, ""*TIDAK TERDETEKSI*"") &gt; 0, ""TIDAK TERDETEKSI"",
    IF(COUNTIF(L81:T81, ""*TIDAK AKTIF*"") &gt; 0, ""TIDAK AKTIF"",
    IF(COUNTIF(L81:T81, ""*BELUM TERPASANG*"") &gt; 0, ""BELUM TERPASAN"&amp;"G"", ""TIDAK AKTIF"")))
  )
)"),"OPTIMAL")</f>
        <v>OPTIMAL</v>
      </c>
      <c r="V81" s="33" t="s">
        <v>48</v>
      </c>
      <c r="W81" s="45">
        <v>387.0</v>
      </c>
      <c r="X81" s="40" t="s">
        <v>109</v>
      </c>
      <c r="Y81" s="36">
        <v>768950.0</v>
      </c>
      <c r="Z81" s="46"/>
    </row>
    <row r="82" ht="12.0" customHeight="1">
      <c r="A82" s="20">
        <f t="shared" si="1"/>
        <v>80</v>
      </c>
      <c r="B82" s="19" t="s">
        <v>30</v>
      </c>
      <c r="C82" s="19" t="s">
        <v>96</v>
      </c>
      <c r="D82" s="19" t="s">
        <v>802</v>
      </c>
      <c r="E82" s="21" t="s">
        <v>33</v>
      </c>
      <c r="F82" s="23" t="s">
        <v>803</v>
      </c>
      <c r="G82" s="25" t="s">
        <v>804</v>
      </c>
      <c r="H82" s="26" t="s">
        <v>102</v>
      </c>
      <c r="I82" s="26" t="s">
        <v>41</v>
      </c>
      <c r="J82" s="27" t="s">
        <v>119</v>
      </c>
      <c r="K82" s="27" t="s">
        <v>44</v>
      </c>
      <c r="L82" s="29" t="s">
        <v>63</v>
      </c>
      <c r="M82" s="29" t="s">
        <v>64</v>
      </c>
      <c r="N82" s="29" t="s">
        <v>64</v>
      </c>
      <c r="O82" s="29" t="s">
        <v>64</v>
      </c>
      <c r="P82" s="29" t="s">
        <v>62</v>
      </c>
      <c r="Q82" s="30" t="s">
        <v>176</v>
      </c>
      <c r="R82" s="30" t="s">
        <v>64</v>
      </c>
      <c r="S82" s="30"/>
      <c r="T82" s="30"/>
      <c r="U82" s="31" t="str">
        <f>IFERROR(__xludf.DUMMYFUNCTION("LET(
  angka_murni, ARRAYFORMULA(IFERROR(VALUE(REGEXREPLACE(L82:T82, ""[^0-9]"", """")), 0)),
  rata, IFERROR(AVERAGEIF(angka_murni, ""&gt;0""), 0),
  IF(rata &gt; 0,
    IF(rata &gt; 500, ""SANGAT OPTIMAL"",
    IF(rata &gt; 200, ""OPTIMAL"",
    IF(rata &gt; 100, "&amp;"""KURANG OPTIMAL"", ""TIDAK OPTIMAL""))),
    IF(COUNTIF(L82:T82, ""*TIDAK TERDETEKSI*"") &gt; 0, ""TIDAK TERDETEKSI"",
    IF(COUNTIF(L82:T82, ""*TIDAK AKTIF*"") &gt; 0, ""TIDAK AKTIF"",
    IF(COUNTIF(L82:T82, ""*BELUM TERPASANG*"") &gt; 0, ""BELUM TERPASAN"&amp;"G"", ""TIDAK AKTIF"")))
  )
)"),"OPTIMAL")</f>
        <v>OPTIMAL</v>
      </c>
      <c r="V82" s="33" t="s">
        <v>48</v>
      </c>
      <c r="W82" s="45">
        <v>581.0</v>
      </c>
      <c r="X82" s="40" t="s">
        <v>109</v>
      </c>
      <c r="Y82" s="41">
        <v>1665000.0</v>
      </c>
      <c r="Z82" s="46"/>
    </row>
    <row r="83" ht="12.0" customHeight="1">
      <c r="A83" s="20">
        <f t="shared" si="1"/>
        <v>81</v>
      </c>
      <c r="B83" s="19" t="s">
        <v>30</v>
      </c>
      <c r="C83" s="19" t="s">
        <v>128</v>
      </c>
      <c r="D83" s="19" t="s">
        <v>129</v>
      </c>
      <c r="E83" s="21" t="s">
        <v>33</v>
      </c>
      <c r="F83" s="23" t="s">
        <v>130</v>
      </c>
      <c r="G83" s="25" t="s">
        <v>131</v>
      </c>
      <c r="H83" s="26" t="s">
        <v>40</v>
      </c>
      <c r="I83" s="26" t="s">
        <v>42</v>
      </c>
      <c r="J83" s="28" t="s">
        <v>61</v>
      </c>
      <c r="K83" s="28" t="s">
        <v>44</v>
      </c>
      <c r="L83" s="29"/>
      <c r="M83" s="29"/>
      <c r="N83" s="29" t="s">
        <v>65</v>
      </c>
      <c r="O83" s="29" t="s">
        <v>65</v>
      </c>
      <c r="P83" s="29" t="s">
        <v>65</v>
      </c>
      <c r="Q83" s="29" t="s">
        <v>65</v>
      </c>
      <c r="R83" s="30" t="s">
        <v>65</v>
      </c>
      <c r="S83" s="30"/>
      <c r="T83" s="30"/>
      <c r="U83" s="31" t="str">
        <f>IFERROR(__xludf.DUMMYFUNCTION("LET(
  angka_murni, ARRAYFORMULA(IFERROR(VALUE(REGEXREPLACE(L83:T83, ""[^0-9]"", """")), 0)),
  rata, IFERROR(AVERAGEIF(angka_murni, ""&gt;0""), 0),
  IF(rata &gt; 0,
    IF(rata &gt; 500, ""SANGAT OPTIMAL"",
    IF(rata &gt; 200, ""OPTIMAL"",
    IF(rata &gt; 100, "&amp;"""KURANG OPTIMAL"", ""TIDAK OPTIMAL""))),
    IF(COUNTIF(L83:T83, ""*TIDAK TERDETEKSI*"") &gt; 0, ""TIDAK TERDETEKSI"",
    IF(COUNTIF(L83:T83, ""*TIDAK AKTIF*"") &gt; 0, ""TIDAK AKTIF"",
    IF(COUNTIF(L83:T83, ""*BELUM TERPASANG*"") &gt; 0, ""BELUM TERPASAN"&amp;"G"", ""TIDAK AKTIF"")))
  )
)"),"TIDAK AKTIF")</f>
        <v>TIDAK AKTIF</v>
      </c>
      <c r="V83" s="33" t="s">
        <v>48</v>
      </c>
      <c r="W83" s="45">
        <v>1052.0</v>
      </c>
      <c r="X83" s="58" t="s">
        <v>134</v>
      </c>
      <c r="Y83" s="36">
        <v>768950.0</v>
      </c>
      <c r="Z83" s="46"/>
    </row>
    <row r="84" ht="12.0" customHeight="1">
      <c r="A84" s="20">
        <f t="shared" si="1"/>
        <v>82</v>
      </c>
      <c r="B84" s="19" t="s">
        <v>30</v>
      </c>
      <c r="C84" s="19" t="s">
        <v>128</v>
      </c>
      <c r="D84" s="19" t="s">
        <v>807</v>
      </c>
      <c r="E84" s="21" t="s">
        <v>33</v>
      </c>
      <c r="F84" s="23" t="s">
        <v>808</v>
      </c>
      <c r="G84" s="25" t="s">
        <v>809</v>
      </c>
      <c r="H84" s="26" t="s">
        <v>40</v>
      </c>
      <c r="I84" s="26" t="s">
        <v>42</v>
      </c>
      <c r="J84" s="28" t="s">
        <v>61</v>
      </c>
      <c r="K84" s="28" t="s">
        <v>44</v>
      </c>
      <c r="L84" s="29"/>
      <c r="M84" s="29"/>
      <c r="N84" s="29" t="s">
        <v>64</v>
      </c>
      <c r="O84" s="29" t="s">
        <v>64</v>
      </c>
      <c r="P84" s="29" t="s">
        <v>64</v>
      </c>
      <c r="Q84" s="29" t="s">
        <v>64</v>
      </c>
      <c r="R84" s="30" t="s">
        <v>64</v>
      </c>
      <c r="S84" s="30"/>
      <c r="T84" s="30"/>
      <c r="U84" s="31" t="str">
        <f>IFERROR(__xludf.DUMMYFUNCTION("LET(
  angka_murni, ARRAYFORMULA(IFERROR(VALUE(REGEXREPLACE(L84:T84, ""[^0-9]"", """")), 0)),
  rata, IFERROR(AVERAGEIF(angka_murni, ""&gt;0""), 0),
  IF(rata &gt; 0,
    IF(rata &gt; 500, ""SANGAT OPTIMAL"",
    IF(rata &gt; 200, ""OPTIMAL"",
    IF(rata &gt; 100, "&amp;"""KURANG OPTIMAL"", ""TIDAK OPTIMAL""))),
    IF(COUNTIF(L84:T84, ""*TIDAK TERDETEKSI*"") &gt; 0, ""TIDAK TERDETEKSI"",
    IF(COUNTIF(L84:T84, ""*TIDAK AKTIF*"") &gt; 0, ""TIDAK AKTIF"",
    IF(COUNTIF(L84:T84, ""*BELUM TERPASANG*"") &gt; 0, ""BELUM TERPASAN"&amp;"G"", ""TIDAK AKTIF"")))
  )
)"),"OPTIMAL")</f>
        <v>OPTIMAL</v>
      </c>
      <c r="V84" s="33" t="s">
        <v>48</v>
      </c>
      <c r="W84" s="34">
        <v>1953.0</v>
      </c>
      <c r="X84" s="58" t="s">
        <v>134</v>
      </c>
      <c r="Y84" s="36">
        <v>768950.0</v>
      </c>
      <c r="Z84" s="37" t="s">
        <v>812</v>
      </c>
    </row>
    <row r="85" ht="12.0" customHeight="1">
      <c r="A85" s="20">
        <f t="shared" si="1"/>
        <v>83</v>
      </c>
      <c r="B85" s="19" t="s">
        <v>30</v>
      </c>
      <c r="C85" s="19" t="s">
        <v>128</v>
      </c>
      <c r="D85" s="19" t="s">
        <v>814</v>
      </c>
      <c r="E85" s="59" t="s">
        <v>33</v>
      </c>
      <c r="F85" s="23" t="s">
        <v>815</v>
      </c>
      <c r="G85" s="25" t="s">
        <v>816</v>
      </c>
      <c r="H85" s="26" t="s">
        <v>102</v>
      </c>
      <c r="I85" s="26" t="s">
        <v>41</v>
      </c>
      <c r="J85" s="27" t="s">
        <v>119</v>
      </c>
      <c r="K85" s="27" t="s">
        <v>44</v>
      </c>
      <c r="L85" s="29" t="s">
        <v>62</v>
      </c>
      <c r="M85" s="29" t="s">
        <v>62</v>
      </c>
      <c r="N85" s="29" t="s">
        <v>62</v>
      </c>
      <c r="O85" s="29" t="s">
        <v>62</v>
      </c>
      <c r="P85" s="29" t="s">
        <v>62</v>
      </c>
      <c r="Q85" s="30" t="s">
        <v>176</v>
      </c>
      <c r="R85" s="30" t="s">
        <v>62</v>
      </c>
      <c r="S85" s="30"/>
      <c r="T85" s="30"/>
      <c r="U85" s="31" t="str">
        <f>IFERROR(__xludf.DUMMYFUNCTION("LET(
  angka_murni, ARRAYFORMULA(IFERROR(VALUE(REGEXREPLACE(L85:T85, ""[^0-9]"", """")), 0)),
  rata, IFERROR(AVERAGEIF(angka_murni, ""&gt;0""), 0),
  IF(rata &gt; 0,
    IF(rata &gt; 500, ""SANGAT OPTIMAL"",
    IF(rata &gt; 200, ""OPTIMAL"",
    IF(rata &gt; 100, "&amp;"""KURANG OPTIMAL"", ""TIDAK OPTIMAL""))),
    IF(COUNTIF(L85:T85, ""*TIDAK TERDETEKSI*"") &gt; 0, ""TIDAK TERDETEKSI"",
    IF(COUNTIF(L85:T85, ""*TIDAK AKTIF*"") &gt; 0, ""TIDAK AKTIF"",
    IF(COUNTIF(L85:T85, ""*BELUM TERPASANG*"") &gt; 0, ""BELUM TERPASAN"&amp;"G"", ""TIDAK AKTIF"")))
  )
)"),"TIDAK OPTIMAL")</f>
        <v>TIDAK OPTIMAL</v>
      </c>
      <c r="V85" s="33" t="s">
        <v>48</v>
      </c>
      <c r="W85" s="34">
        <v>839.0</v>
      </c>
      <c r="X85" s="58" t="s">
        <v>134</v>
      </c>
      <c r="Y85" s="41">
        <v>1665000.0</v>
      </c>
      <c r="Z85" s="37" t="s">
        <v>817</v>
      </c>
    </row>
    <row r="86" ht="12.0" customHeight="1">
      <c r="A86" s="20">
        <f t="shared" si="1"/>
        <v>84</v>
      </c>
      <c r="B86" s="19" t="s">
        <v>30</v>
      </c>
      <c r="C86" s="19" t="s">
        <v>128</v>
      </c>
      <c r="D86" s="19" t="s">
        <v>818</v>
      </c>
      <c r="E86" s="21" t="s">
        <v>33</v>
      </c>
      <c r="F86" s="23" t="s">
        <v>819</v>
      </c>
      <c r="G86" s="25" t="s">
        <v>820</v>
      </c>
      <c r="H86" s="26" t="s">
        <v>87</v>
      </c>
      <c r="I86" s="26" t="s">
        <v>60</v>
      </c>
      <c r="J86" s="27" t="s">
        <v>88</v>
      </c>
      <c r="K86" s="27" t="s">
        <v>44</v>
      </c>
      <c r="L86" s="29"/>
      <c r="M86" s="29"/>
      <c r="N86" s="29" t="s">
        <v>64</v>
      </c>
      <c r="O86" s="29" t="s">
        <v>126</v>
      </c>
      <c r="P86" s="29" t="s">
        <v>64</v>
      </c>
      <c r="Q86" s="30"/>
      <c r="R86" s="30"/>
      <c r="S86" s="30"/>
      <c r="T86" s="30"/>
      <c r="U86" s="31" t="str">
        <f>IFERROR(__xludf.DUMMYFUNCTION("LET(
  angka_murni, ARRAYFORMULA(IFERROR(VALUE(REGEXREPLACE(L86:T86, ""[^0-9]"", """")), 0)),
  rata, IFERROR(AVERAGEIF(angka_murni, ""&gt;0""), 0),
  IF(rata &gt; 0,
    IF(rata &gt; 500, ""SANGAT OPTIMAL"",
    IF(rata &gt; 200, ""OPTIMAL"",
    IF(rata &gt; 100, "&amp;"""KURANG OPTIMAL"", ""TIDAK OPTIMAL""))),
    IF(COUNTIF(L86:T86, ""*TIDAK TERDETEKSI*"") &gt; 0, ""TIDAK TERDETEKSI"",
    IF(COUNTIF(L86:T86, ""*TIDAK AKTIF*"") &gt; 0, ""TIDAK AKTIF"",
    IF(COUNTIF(L86:T86, ""*BELUM TERPASANG*"") &gt; 0, ""BELUM TERPASAN"&amp;"G"", ""TIDAK AKTIF"")))
  )
)"),"SANGAT OPTIMAL")</f>
        <v>SANGAT OPTIMAL</v>
      </c>
      <c r="V86" s="33" t="s">
        <v>48</v>
      </c>
      <c r="W86" s="45">
        <v>1242.0</v>
      </c>
      <c r="X86" s="58" t="s">
        <v>134</v>
      </c>
      <c r="Y86" s="36">
        <v>1665000.0</v>
      </c>
      <c r="Z86" s="46"/>
    </row>
    <row r="87" ht="12.0" customHeight="1">
      <c r="A87" s="20">
        <f t="shared" si="1"/>
        <v>85</v>
      </c>
      <c r="B87" s="19" t="s">
        <v>30</v>
      </c>
      <c r="C87" s="19" t="s">
        <v>128</v>
      </c>
      <c r="D87" s="19" t="s">
        <v>821</v>
      </c>
      <c r="E87" s="21" t="s">
        <v>33</v>
      </c>
      <c r="F87" s="23" t="s">
        <v>822</v>
      </c>
      <c r="G87" s="25" t="s">
        <v>823</v>
      </c>
      <c r="H87" s="26" t="s">
        <v>40</v>
      </c>
      <c r="I87" s="26" t="s">
        <v>42</v>
      </c>
      <c r="J87" s="28" t="s">
        <v>61</v>
      </c>
      <c r="K87" s="28" t="s">
        <v>44</v>
      </c>
      <c r="L87" s="29"/>
      <c r="M87" s="29"/>
      <c r="N87" s="29" t="s">
        <v>63</v>
      </c>
      <c r="O87" s="29" t="s">
        <v>63</v>
      </c>
      <c r="P87" s="29" t="s">
        <v>63</v>
      </c>
      <c r="Q87" s="29" t="s">
        <v>62</v>
      </c>
      <c r="R87" s="30" t="s">
        <v>91</v>
      </c>
      <c r="S87" s="30"/>
      <c r="T87" s="30"/>
      <c r="U87" s="31" t="str">
        <f>IFERROR(__xludf.DUMMYFUNCTION("LET(
  angka_murni, ARRAYFORMULA(IFERROR(VALUE(REGEXREPLACE(L87:T87, ""[^0-9]"", """")), 0)),
  rata, IFERROR(AVERAGEIF(angka_murni, ""&gt;0""), 0),
  IF(rata &gt; 0,
    IF(rata &gt; 500, ""SANGAT OPTIMAL"",
    IF(rata &gt; 200, ""OPTIMAL"",
    IF(rata &gt; 100, "&amp;"""KURANG OPTIMAL"", ""TIDAK OPTIMAL""))),
    IF(COUNTIF(L87:T87, ""*TIDAK TERDETEKSI*"") &gt; 0, ""TIDAK TERDETEKSI"",
    IF(COUNTIF(L87:T87, ""*TIDAK AKTIF*"") &gt; 0, ""TIDAK AKTIF"",
    IF(COUNTIF(L87:T87, ""*BELUM TERPASANG*"") &gt; 0, ""BELUM TERPASAN"&amp;"G"", ""TIDAK AKTIF"")))
  )
)"),"KURANG OPTIMAL")</f>
        <v>KURANG OPTIMAL</v>
      </c>
      <c r="V87" s="33" t="s">
        <v>48</v>
      </c>
      <c r="W87" s="45">
        <v>2220.0</v>
      </c>
      <c r="X87" s="58" t="s">
        <v>134</v>
      </c>
      <c r="Y87" s="36">
        <v>768950.0</v>
      </c>
      <c r="Z87" s="46"/>
    </row>
    <row r="88" ht="12.0" customHeight="1">
      <c r="A88" s="20">
        <f t="shared" si="1"/>
        <v>86</v>
      </c>
      <c r="B88" s="19" t="s">
        <v>30</v>
      </c>
      <c r="C88" s="19" t="s">
        <v>128</v>
      </c>
      <c r="D88" s="19" t="s">
        <v>135</v>
      </c>
      <c r="E88" s="21" t="s">
        <v>33</v>
      </c>
      <c r="F88" s="23" t="s">
        <v>136</v>
      </c>
      <c r="G88" s="25" t="s">
        <v>137</v>
      </c>
      <c r="H88" s="26" t="s">
        <v>40</v>
      </c>
      <c r="I88" s="26" t="s">
        <v>42</v>
      </c>
      <c r="J88" s="28" t="s">
        <v>61</v>
      </c>
      <c r="K88" s="28" t="s">
        <v>44</v>
      </c>
      <c r="L88" s="29"/>
      <c r="M88" s="29"/>
      <c r="N88" s="29" t="s">
        <v>65</v>
      </c>
      <c r="O88" s="29" t="s">
        <v>65</v>
      </c>
      <c r="P88" s="29" t="s">
        <v>65</v>
      </c>
      <c r="Q88" s="29" t="s">
        <v>65</v>
      </c>
      <c r="R88" s="30" t="s">
        <v>65</v>
      </c>
      <c r="S88" s="30"/>
      <c r="T88" s="30"/>
      <c r="U88" s="31" t="str">
        <f>IFERROR(__xludf.DUMMYFUNCTION("LET(
  angka_murni, ARRAYFORMULA(IFERROR(VALUE(REGEXREPLACE(L88:T88, ""[^0-9]"", """")), 0)),
  rata, IFERROR(AVERAGEIF(angka_murni, ""&gt;0""), 0),
  IF(rata &gt; 0,
    IF(rata &gt; 500, ""SANGAT OPTIMAL"",
    IF(rata &gt; 200, ""OPTIMAL"",
    IF(rata &gt; 100, "&amp;"""KURANG OPTIMAL"", ""TIDAK OPTIMAL""))),
    IF(COUNTIF(L88:T88, ""*TIDAK TERDETEKSI*"") &gt; 0, ""TIDAK TERDETEKSI"",
    IF(COUNTIF(L88:T88, ""*TIDAK AKTIF*"") &gt; 0, ""TIDAK AKTIF"",
    IF(COUNTIF(L88:T88, ""*BELUM TERPASANG*"") &gt; 0, ""BELUM TERPASAN"&amp;"G"", ""TIDAK AKTIF"")))
  )
)"),"TIDAK AKTIF")</f>
        <v>TIDAK AKTIF</v>
      </c>
      <c r="V88" s="33" t="s">
        <v>48</v>
      </c>
      <c r="W88" s="45">
        <v>1164.0</v>
      </c>
      <c r="X88" s="58" t="s">
        <v>134</v>
      </c>
      <c r="Y88" s="36">
        <v>768950.0</v>
      </c>
      <c r="Z88" s="46"/>
    </row>
    <row r="89" ht="12.0" customHeight="1">
      <c r="A89" s="20">
        <f t="shared" si="1"/>
        <v>87</v>
      </c>
      <c r="B89" s="19" t="s">
        <v>30</v>
      </c>
      <c r="C89" s="19" t="s">
        <v>140</v>
      </c>
      <c r="D89" s="19" t="s">
        <v>828</v>
      </c>
      <c r="E89" s="21" t="s">
        <v>33</v>
      </c>
      <c r="F89" s="23" t="s">
        <v>829</v>
      </c>
      <c r="G89" s="25" t="s">
        <v>830</v>
      </c>
      <c r="H89" s="26" t="s">
        <v>39</v>
      </c>
      <c r="I89" s="26" t="s">
        <v>41</v>
      </c>
      <c r="J89" s="27" t="s">
        <v>43</v>
      </c>
      <c r="K89" s="27" t="s">
        <v>44</v>
      </c>
      <c r="L89" s="42"/>
      <c r="M89" s="42"/>
      <c r="N89" s="42"/>
      <c r="O89" s="29"/>
      <c r="P89" s="29"/>
      <c r="Q89" s="30"/>
      <c r="R89" s="30"/>
      <c r="S89" s="30"/>
      <c r="T89" s="30"/>
      <c r="U89" s="31" t="str">
        <f>IFERROR(__xludf.DUMMYFUNCTION("LET(
  angka_murni, ARRAYFORMULA(IFERROR(VALUE(REGEXREPLACE(L89:T89, ""[^0-9]"", """")), 0)),
  rata, IFERROR(AVERAGEIF(angka_murni, ""&gt;0""), 0),
  IF(rata &gt; 0,
    IF(rata &gt; 500, ""SANGAT OPTIMAL"",
    IF(rata &gt; 200, ""OPTIMAL"",
    IF(rata &gt; 100, "&amp;"""KURANG OPTIMAL"", ""TIDAK OPTIMAL""))),
    IF(COUNTIF(L89:T89, ""*TIDAK TERDETEKSI*"") &gt; 0, ""TIDAK TERDETEKSI"",
    IF(COUNTIF(L89:T89, ""*TIDAK AKTIF*"") &gt; 0, ""TIDAK AKTIF"",
    IF(COUNTIF(L89:T89, ""*BELUM TERPASANG*"") &gt; 0, ""BELUM TERPASAN"&amp;"G"", ""TIDAK AKTIF"")))
  )
)"),"TIDAK AKTIF")</f>
        <v>TIDAK AKTIF</v>
      </c>
      <c r="V89" s="33" t="s">
        <v>48</v>
      </c>
      <c r="W89" s="34">
        <v>1904.0</v>
      </c>
      <c r="X89" s="35" t="s">
        <v>150</v>
      </c>
      <c r="Y89" s="36">
        <v>638250.0</v>
      </c>
      <c r="Z89" s="37" t="s">
        <v>831</v>
      </c>
    </row>
    <row r="90" ht="12.0" customHeight="1">
      <c r="A90" s="20">
        <f t="shared" si="1"/>
        <v>88</v>
      </c>
      <c r="B90" s="19" t="s">
        <v>30</v>
      </c>
      <c r="C90" s="19" t="s">
        <v>140</v>
      </c>
      <c r="D90" s="19" t="s">
        <v>140</v>
      </c>
      <c r="E90" s="21" t="s">
        <v>33</v>
      </c>
      <c r="F90" s="23" t="s">
        <v>835</v>
      </c>
      <c r="G90" s="25" t="s">
        <v>836</v>
      </c>
      <c r="H90" s="26" t="s">
        <v>39</v>
      </c>
      <c r="I90" s="26" t="s">
        <v>41</v>
      </c>
      <c r="J90" s="27" t="s">
        <v>43</v>
      </c>
      <c r="K90" s="27" t="s">
        <v>44</v>
      </c>
      <c r="L90" s="42"/>
      <c r="M90" s="42"/>
      <c r="N90" s="42"/>
      <c r="O90" s="29"/>
      <c r="P90" s="29"/>
      <c r="Q90" s="30"/>
      <c r="R90" s="30"/>
      <c r="S90" s="30"/>
      <c r="T90" s="30"/>
      <c r="U90" s="31" t="str">
        <f>IFERROR(__xludf.DUMMYFUNCTION("LET(
  angka_murni, ARRAYFORMULA(IFERROR(VALUE(REGEXREPLACE(L90:T90, ""[^0-9]"", """")), 0)),
  rata, IFERROR(AVERAGEIF(angka_murni, ""&gt;0""), 0),
  IF(rata &gt; 0,
    IF(rata &gt; 500, ""SANGAT OPTIMAL"",
    IF(rata &gt; 200, ""OPTIMAL"",
    IF(rata &gt; 100, "&amp;"""KURANG OPTIMAL"", ""TIDAK OPTIMAL""))),
    IF(COUNTIF(L90:T90, ""*TIDAK TERDETEKSI*"") &gt; 0, ""TIDAK TERDETEKSI"",
    IF(COUNTIF(L90:T90, ""*TIDAK AKTIF*"") &gt; 0, ""TIDAK AKTIF"",
    IF(COUNTIF(L90:T90, ""*BELUM TERPASANG*"") &gt; 0, ""BELUM TERPASAN"&amp;"G"", ""TIDAK AKTIF"")))
  )
)"),"TIDAK AKTIF")</f>
        <v>TIDAK AKTIF</v>
      </c>
      <c r="V90" s="33" t="s">
        <v>48</v>
      </c>
      <c r="W90" s="34">
        <v>5094.0</v>
      </c>
      <c r="X90" s="35" t="s">
        <v>150</v>
      </c>
      <c r="Y90" s="36">
        <v>638250.0</v>
      </c>
      <c r="Z90" s="37" t="s">
        <v>837</v>
      </c>
    </row>
    <row r="91" ht="12.0" customHeight="1">
      <c r="A91" s="20">
        <f t="shared" si="1"/>
        <v>89</v>
      </c>
      <c r="B91" s="19" t="s">
        <v>30</v>
      </c>
      <c r="C91" s="19" t="s">
        <v>140</v>
      </c>
      <c r="D91" s="19" t="s">
        <v>838</v>
      </c>
      <c r="E91" s="59" t="s">
        <v>33</v>
      </c>
      <c r="F91" s="23" t="s">
        <v>839</v>
      </c>
      <c r="G91" s="25" t="s">
        <v>840</v>
      </c>
      <c r="H91" s="26" t="s">
        <v>102</v>
      </c>
      <c r="I91" s="26" t="s">
        <v>41</v>
      </c>
      <c r="J91" s="27" t="s">
        <v>119</v>
      </c>
      <c r="K91" s="27" t="s">
        <v>44</v>
      </c>
      <c r="L91" s="29" t="s">
        <v>360</v>
      </c>
      <c r="M91" s="29" t="s">
        <v>360</v>
      </c>
      <c r="N91" s="29" t="s">
        <v>360</v>
      </c>
      <c r="O91" s="29" t="s">
        <v>176</v>
      </c>
      <c r="P91" s="29" t="s">
        <v>176</v>
      </c>
      <c r="Q91" s="30" t="s">
        <v>360</v>
      </c>
      <c r="R91" s="30" t="s">
        <v>123</v>
      </c>
      <c r="S91" s="30"/>
      <c r="T91" s="30"/>
      <c r="U91" s="31" t="str">
        <f>IFERROR(__xludf.DUMMYFUNCTION("LET(
  angka_murni, ARRAYFORMULA(IFERROR(VALUE(REGEXREPLACE(L91:T91, ""[^0-9]"", """")), 0)),
  rata, IFERROR(AVERAGEIF(angka_murni, ""&gt;0""), 0),
  IF(rata &gt; 0,
    IF(rata &gt; 500, ""SANGAT OPTIMAL"",
    IF(rata &gt; 200, ""OPTIMAL"",
    IF(rata &gt; 100, "&amp;"""KURANG OPTIMAL"", ""TIDAK OPTIMAL""))),
    IF(COUNTIF(L91:T91, ""*TIDAK TERDETEKSI*"") &gt; 0, ""TIDAK TERDETEKSI"",
    IF(COUNTIF(L91:T91, ""*TIDAK AKTIF*"") &gt; 0, ""TIDAK AKTIF"",
    IF(COUNTIF(L91:T91, ""*BELUM TERPASANG*"") &gt; 0, ""BELUM TERPASAN"&amp;"G"", ""TIDAK AKTIF"")))
  )
)"),"KURANG OPTIMAL")</f>
        <v>KURANG OPTIMAL</v>
      </c>
      <c r="V91" s="33" t="s">
        <v>48</v>
      </c>
      <c r="W91" s="45">
        <v>1358.0</v>
      </c>
      <c r="X91" s="35" t="s">
        <v>150</v>
      </c>
      <c r="Y91" s="41">
        <v>1665000.0</v>
      </c>
      <c r="Z91" s="46"/>
    </row>
    <row r="92" ht="12.0" customHeight="1">
      <c r="A92" s="20">
        <f t="shared" si="1"/>
        <v>90</v>
      </c>
      <c r="B92" s="19" t="s">
        <v>30</v>
      </c>
      <c r="C92" s="19" t="s">
        <v>140</v>
      </c>
      <c r="D92" s="19" t="s">
        <v>842</v>
      </c>
      <c r="E92" s="21" t="s">
        <v>33</v>
      </c>
      <c r="F92" s="23" t="s">
        <v>843</v>
      </c>
      <c r="G92" s="25" t="s">
        <v>844</v>
      </c>
      <c r="H92" s="26" t="s">
        <v>87</v>
      </c>
      <c r="I92" s="26" t="s">
        <v>60</v>
      </c>
      <c r="J92" s="27" t="s">
        <v>88</v>
      </c>
      <c r="K92" s="27" t="s">
        <v>44</v>
      </c>
      <c r="L92" s="29"/>
      <c r="M92" s="29"/>
      <c r="N92" s="29" t="s">
        <v>63</v>
      </c>
      <c r="O92" s="29" t="s">
        <v>63</v>
      </c>
      <c r="P92" s="29" t="s">
        <v>91</v>
      </c>
      <c r="Q92" s="30"/>
      <c r="R92" s="30"/>
      <c r="S92" s="30"/>
      <c r="T92" s="30"/>
      <c r="U92" s="31" t="str">
        <f>IFERROR(__xludf.DUMMYFUNCTION("LET(
  angka_murni, ARRAYFORMULA(IFERROR(VALUE(REGEXREPLACE(L92:T92, ""[^0-9]"", """")), 0)),
  rata, IFERROR(AVERAGEIF(angka_murni, ""&gt;0""), 0),
  IF(rata &gt; 0,
    IF(rata &gt; 500, ""SANGAT OPTIMAL"",
    IF(rata &gt; 200, ""OPTIMAL"",
    IF(rata &gt; 100, "&amp;"""KURANG OPTIMAL"", ""TIDAK OPTIMAL""))),
    IF(COUNTIF(L92:T92, ""*TIDAK TERDETEKSI*"") &gt; 0, ""TIDAK TERDETEKSI"",
    IF(COUNTIF(L92:T92, ""*TIDAK AKTIF*"") &gt; 0, ""TIDAK AKTIF"",
    IF(COUNTIF(L92:T92, ""*BELUM TERPASANG*"") &gt; 0, ""BELUM TERPASAN"&amp;"G"", ""TIDAK AKTIF"")))
  )
)"),"KURANG OPTIMAL")</f>
        <v>KURANG OPTIMAL</v>
      </c>
      <c r="V92" s="33" t="s">
        <v>48</v>
      </c>
      <c r="W92" s="45">
        <v>2198.0</v>
      </c>
      <c r="X92" s="35" t="s">
        <v>150</v>
      </c>
      <c r="Y92" s="36">
        <v>1665000.0</v>
      </c>
      <c r="Z92" s="46"/>
    </row>
    <row r="93" ht="12.0" customHeight="1">
      <c r="A93" s="20">
        <f t="shared" si="1"/>
        <v>91</v>
      </c>
      <c r="B93" s="19" t="s">
        <v>30</v>
      </c>
      <c r="C93" s="19" t="s">
        <v>140</v>
      </c>
      <c r="D93" s="19" t="s">
        <v>845</v>
      </c>
      <c r="E93" s="59" t="s">
        <v>33</v>
      </c>
      <c r="F93" s="23" t="s">
        <v>846</v>
      </c>
      <c r="G93" s="25" t="s">
        <v>847</v>
      </c>
      <c r="H93" s="26" t="s">
        <v>102</v>
      </c>
      <c r="I93" s="26" t="s">
        <v>41</v>
      </c>
      <c r="J93" s="27" t="s">
        <v>119</v>
      </c>
      <c r="K93" s="27" t="s">
        <v>44</v>
      </c>
      <c r="L93" s="29" t="s">
        <v>91</v>
      </c>
      <c r="M93" s="29" t="s">
        <v>91</v>
      </c>
      <c r="N93" s="29" t="s">
        <v>62</v>
      </c>
      <c r="O93" s="29" t="s">
        <v>91</v>
      </c>
      <c r="P93" s="29" t="s">
        <v>91</v>
      </c>
      <c r="Q93" s="30" t="s">
        <v>62</v>
      </c>
      <c r="R93" s="30" t="s">
        <v>62</v>
      </c>
      <c r="S93" s="30"/>
      <c r="T93" s="30"/>
      <c r="U93" s="31" t="str">
        <f>IFERROR(__xludf.DUMMYFUNCTION("LET(
  angka_murni, ARRAYFORMULA(IFERROR(VALUE(REGEXREPLACE(L93:T93, ""[^0-9]"", """")), 0)),
  rata, IFERROR(AVERAGEIF(angka_murni, ""&gt;0""), 0),
  IF(rata &gt; 0,
    IF(rata &gt; 500, ""SANGAT OPTIMAL"",
    IF(rata &gt; 200, ""OPTIMAL"",
    IF(rata &gt; 100, "&amp;"""KURANG OPTIMAL"", ""TIDAK OPTIMAL""))),
    IF(COUNTIF(L93:T93, ""*TIDAK TERDETEKSI*"") &gt; 0, ""TIDAK TERDETEKSI"",
    IF(COUNTIF(L93:T93, ""*TIDAK AKTIF*"") &gt; 0, ""TIDAK AKTIF"",
    IF(COUNTIF(L93:T93, ""*BELUM TERPASANG*"") &gt; 0, ""BELUM TERPASAN"&amp;"G"", ""TIDAK AKTIF"")))
  )
)"),"TIDAK OPTIMAL")</f>
        <v>TIDAK OPTIMAL</v>
      </c>
      <c r="V93" s="33" t="s">
        <v>48</v>
      </c>
      <c r="W93" s="45">
        <v>979.0</v>
      </c>
      <c r="X93" s="35" t="s">
        <v>150</v>
      </c>
      <c r="Y93" s="41">
        <v>1665000.0</v>
      </c>
      <c r="Z93" s="46"/>
    </row>
    <row r="94" ht="12.0" customHeight="1">
      <c r="A94" s="20">
        <f t="shared" si="1"/>
        <v>92</v>
      </c>
      <c r="B94" s="19" t="s">
        <v>30</v>
      </c>
      <c r="C94" s="19" t="s">
        <v>140</v>
      </c>
      <c r="D94" s="19" t="s">
        <v>849</v>
      </c>
      <c r="E94" s="21" t="s">
        <v>33</v>
      </c>
      <c r="F94" s="23" t="s">
        <v>850</v>
      </c>
      <c r="G94" s="25" t="s">
        <v>851</v>
      </c>
      <c r="H94" s="26" t="s">
        <v>40</v>
      </c>
      <c r="I94" s="26" t="s">
        <v>42</v>
      </c>
      <c r="J94" s="28" t="s">
        <v>61</v>
      </c>
      <c r="K94" s="28" t="s">
        <v>44</v>
      </c>
      <c r="L94" s="29"/>
      <c r="M94" s="29"/>
      <c r="N94" s="29" t="s">
        <v>125</v>
      </c>
      <c r="O94" s="29" t="s">
        <v>125</v>
      </c>
      <c r="P94" s="29" t="s">
        <v>125</v>
      </c>
      <c r="Q94" s="29" t="s">
        <v>64</v>
      </c>
      <c r="R94" s="30" t="s">
        <v>64</v>
      </c>
      <c r="S94" s="30"/>
      <c r="T94" s="30"/>
      <c r="U94" s="31" t="str">
        <f>IFERROR(__xludf.DUMMYFUNCTION("LET(
  angka_murni, ARRAYFORMULA(IFERROR(VALUE(REGEXREPLACE(L94:T94, ""[^0-9]"", """")), 0)),
  rata, IFERROR(AVERAGEIF(angka_murni, ""&gt;0""), 0),
  IF(rata &gt; 0,
    IF(rata &gt; 500, ""SANGAT OPTIMAL"",
    IF(rata &gt; 200, ""OPTIMAL"",
    IF(rata &gt; 100, "&amp;"""KURANG OPTIMAL"", ""TIDAK OPTIMAL""))),
    IF(COUNTIF(L94:T94, ""*TIDAK TERDETEKSI*"") &gt; 0, ""TIDAK TERDETEKSI"",
    IF(COUNTIF(L94:T94, ""*TIDAK AKTIF*"") &gt; 0, ""TIDAK AKTIF"",
    IF(COUNTIF(L94:T94, ""*BELUM TERPASANG*"") &gt; 0, ""BELUM TERPASAN"&amp;"G"", ""TIDAK AKTIF"")))
  )
)"),"OPTIMAL")</f>
        <v>OPTIMAL</v>
      </c>
      <c r="V94" s="33" t="s">
        <v>48</v>
      </c>
      <c r="W94" s="45">
        <v>1088.0</v>
      </c>
      <c r="X94" s="35" t="s">
        <v>150</v>
      </c>
      <c r="Y94" s="36">
        <v>768950.0</v>
      </c>
      <c r="Z94" s="46"/>
    </row>
    <row r="95" ht="12.0" customHeight="1">
      <c r="A95" s="20">
        <f t="shared" si="1"/>
        <v>93</v>
      </c>
      <c r="B95" s="19" t="s">
        <v>30</v>
      </c>
      <c r="C95" s="19" t="s">
        <v>140</v>
      </c>
      <c r="D95" s="19" t="s">
        <v>141</v>
      </c>
      <c r="E95" s="21" t="s">
        <v>33</v>
      </c>
      <c r="F95" s="23" t="s">
        <v>142</v>
      </c>
      <c r="G95" s="25" t="s">
        <v>143</v>
      </c>
      <c r="H95" s="26" t="s">
        <v>40</v>
      </c>
      <c r="I95" s="26" t="s">
        <v>42</v>
      </c>
      <c r="J95" s="28" t="s">
        <v>61</v>
      </c>
      <c r="K95" s="28" t="s">
        <v>44</v>
      </c>
      <c r="L95" s="29"/>
      <c r="M95" s="29"/>
      <c r="N95" s="29" t="s">
        <v>65</v>
      </c>
      <c r="O95" s="29" t="s">
        <v>65</v>
      </c>
      <c r="P95" s="29" t="s">
        <v>65</v>
      </c>
      <c r="Q95" s="29" t="s">
        <v>65</v>
      </c>
      <c r="R95" s="30" t="s">
        <v>65</v>
      </c>
      <c r="S95" s="30"/>
      <c r="T95" s="30"/>
      <c r="U95" s="31" t="str">
        <f>IFERROR(__xludf.DUMMYFUNCTION("LET(
  angka_murni, ARRAYFORMULA(IFERROR(VALUE(REGEXREPLACE(L95:T95, ""[^0-9]"", """")), 0)),
  rata, IFERROR(AVERAGEIF(angka_murni, ""&gt;0""), 0),
  IF(rata &gt; 0,
    IF(rata &gt; 500, ""SANGAT OPTIMAL"",
    IF(rata &gt; 200, ""OPTIMAL"",
    IF(rata &gt; 100, "&amp;"""KURANG OPTIMAL"", ""TIDAK OPTIMAL""))),
    IF(COUNTIF(L95:T95, ""*TIDAK TERDETEKSI*"") &gt; 0, ""TIDAK TERDETEKSI"",
    IF(COUNTIF(L95:T95, ""*TIDAK AKTIF*"") &gt; 0, ""TIDAK AKTIF"",
    IF(COUNTIF(L95:T95, ""*BELUM TERPASANG*"") &gt; 0, ""BELUM TERPASAN"&amp;"G"", ""TIDAK AKTIF"")))
  )
)"),"TIDAK AKTIF")</f>
        <v>TIDAK AKTIF</v>
      </c>
      <c r="V95" s="33" t="s">
        <v>48</v>
      </c>
      <c r="W95" s="45">
        <v>1310.0</v>
      </c>
      <c r="X95" s="35" t="s">
        <v>150</v>
      </c>
      <c r="Y95" s="36">
        <v>768950.0</v>
      </c>
      <c r="Z95" s="46"/>
    </row>
    <row r="96" ht="12.0" customHeight="1">
      <c r="A96" s="20">
        <f t="shared" si="1"/>
        <v>94</v>
      </c>
      <c r="B96" s="19" t="s">
        <v>30</v>
      </c>
      <c r="C96" s="19" t="s">
        <v>140</v>
      </c>
      <c r="D96" s="19" t="s">
        <v>855</v>
      </c>
      <c r="E96" s="21" t="s">
        <v>33</v>
      </c>
      <c r="F96" s="23" t="s">
        <v>856</v>
      </c>
      <c r="G96" s="25" t="s">
        <v>857</v>
      </c>
      <c r="H96" s="26" t="s">
        <v>40</v>
      </c>
      <c r="I96" s="26" t="s">
        <v>42</v>
      </c>
      <c r="J96" s="28" t="s">
        <v>61</v>
      </c>
      <c r="K96" s="28" t="s">
        <v>44</v>
      </c>
      <c r="L96" s="29"/>
      <c r="M96" s="29"/>
      <c r="N96" s="29" t="s">
        <v>64</v>
      </c>
      <c r="O96" s="29" t="s">
        <v>64</v>
      </c>
      <c r="P96" s="29" t="s">
        <v>64</v>
      </c>
      <c r="Q96" s="29" t="s">
        <v>64</v>
      </c>
      <c r="R96" s="30" t="s">
        <v>64</v>
      </c>
      <c r="S96" s="30"/>
      <c r="T96" s="30"/>
      <c r="U96" s="31" t="str">
        <f>IFERROR(__xludf.DUMMYFUNCTION("LET(
  angka_murni, ARRAYFORMULA(IFERROR(VALUE(REGEXREPLACE(L96:T96, ""[^0-9]"", """")), 0)),
  rata, IFERROR(AVERAGEIF(angka_murni, ""&gt;0""), 0),
  IF(rata &gt; 0,
    IF(rata &gt; 500, ""SANGAT OPTIMAL"",
    IF(rata &gt; 200, ""OPTIMAL"",
    IF(rata &gt; 100, "&amp;"""KURANG OPTIMAL"", ""TIDAK OPTIMAL""))),
    IF(COUNTIF(L96:T96, ""*TIDAK TERDETEKSI*"") &gt; 0, ""TIDAK TERDETEKSI"",
    IF(COUNTIF(L96:T96, ""*TIDAK AKTIF*"") &gt; 0, ""TIDAK AKTIF"",
    IF(COUNTIF(L96:T96, ""*BELUM TERPASANG*"") &gt; 0, ""BELUM TERPASAN"&amp;"G"", ""TIDAK AKTIF"")))
  )
)"),"OPTIMAL")</f>
        <v>OPTIMAL</v>
      </c>
      <c r="V96" s="33" t="s">
        <v>48</v>
      </c>
      <c r="W96" s="45">
        <v>1035.0</v>
      </c>
      <c r="X96" s="35" t="s">
        <v>150</v>
      </c>
      <c r="Y96" s="36">
        <v>768950.0</v>
      </c>
      <c r="Z96" s="176"/>
    </row>
    <row r="97" ht="12.0" customHeight="1">
      <c r="A97" s="20">
        <f t="shared" si="1"/>
        <v>95</v>
      </c>
      <c r="B97" s="19" t="s">
        <v>30</v>
      </c>
      <c r="C97" s="19" t="s">
        <v>140</v>
      </c>
      <c r="D97" s="19" t="s">
        <v>860</v>
      </c>
      <c r="E97" s="21" t="s">
        <v>33</v>
      </c>
      <c r="F97" s="23" t="s">
        <v>861</v>
      </c>
      <c r="G97" s="25" t="s">
        <v>862</v>
      </c>
      <c r="H97" s="26" t="s">
        <v>40</v>
      </c>
      <c r="I97" s="26" t="s">
        <v>42</v>
      </c>
      <c r="J97" s="28" t="s">
        <v>61</v>
      </c>
      <c r="K97" s="28" t="s">
        <v>44</v>
      </c>
      <c r="L97" s="29"/>
      <c r="M97" s="29"/>
      <c r="N97" s="29" t="s">
        <v>64</v>
      </c>
      <c r="O97" s="29" t="s">
        <v>64</v>
      </c>
      <c r="P97" s="29" t="s">
        <v>64</v>
      </c>
      <c r="Q97" s="29" t="s">
        <v>64</v>
      </c>
      <c r="R97" s="30" t="s">
        <v>64</v>
      </c>
      <c r="S97" s="30"/>
      <c r="T97" s="30"/>
      <c r="U97" s="31" t="str">
        <f>IFERROR(__xludf.DUMMYFUNCTION("LET(
  angka_murni, ARRAYFORMULA(IFERROR(VALUE(REGEXREPLACE(L97:T97, ""[^0-9]"", """")), 0)),
  rata, IFERROR(AVERAGEIF(angka_murni, ""&gt;0""), 0),
  IF(rata &gt; 0,
    IF(rata &gt; 500, ""SANGAT OPTIMAL"",
    IF(rata &gt; 200, ""OPTIMAL"",
    IF(rata &gt; 100, "&amp;"""KURANG OPTIMAL"", ""TIDAK OPTIMAL""))),
    IF(COUNTIF(L97:T97, ""*TIDAK TERDETEKSI*"") &gt; 0, ""TIDAK TERDETEKSI"",
    IF(COUNTIF(L97:T97, ""*TIDAK AKTIF*"") &gt; 0, ""TIDAK AKTIF"",
    IF(COUNTIF(L97:T97, ""*BELUM TERPASANG*"") &gt; 0, ""BELUM TERPASAN"&amp;"G"", ""TIDAK AKTIF"")))
  )
)"),"OPTIMAL")</f>
        <v>OPTIMAL</v>
      </c>
      <c r="V97" s="33" t="s">
        <v>48</v>
      </c>
      <c r="W97" s="45">
        <v>1321.0</v>
      </c>
      <c r="X97" s="35" t="s">
        <v>150</v>
      </c>
      <c r="Y97" s="36">
        <v>768950.0</v>
      </c>
      <c r="Z97" s="46"/>
    </row>
    <row r="98" ht="12.0" customHeight="1">
      <c r="A98" s="20">
        <f t="shared" si="1"/>
        <v>96</v>
      </c>
      <c r="B98" s="19" t="s">
        <v>30</v>
      </c>
      <c r="C98" s="19" t="s">
        <v>140</v>
      </c>
      <c r="D98" s="19" t="s">
        <v>863</v>
      </c>
      <c r="E98" s="21" t="s">
        <v>864</v>
      </c>
      <c r="F98" s="23" t="s">
        <v>865</v>
      </c>
      <c r="G98" s="25" t="s">
        <v>866</v>
      </c>
      <c r="H98" s="26" t="s">
        <v>59</v>
      </c>
      <c r="I98" s="26" t="s">
        <v>60</v>
      </c>
      <c r="J98" s="27" t="s">
        <v>184</v>
      </c>
      <c r="K98" s="27" t="s">
        <v>44</v>
      </c>
      <c r="L98" s="29" t="s">
        <v>64</v>
      </c>
      <c r="M98" s="29" t="s">
        <v>64</v>
      </c>
      <c r="N98" s="29" t="s">
        <v>64</v>
      </c>
      <c r="O98" s="29" t="s">
        <v>125</v>
      </c>
      <c r="P98" s="29" t="s">
        <v>125</v>
      </c>
      <c r="Q98" s="30" t="s">
        <v>125</v>
      </c>
      <c r="R98" s="30"/>
      <c r="S98" s="30"/>
      <c r="T98" s="30"/>
      <c r="U98" s="31" t="str">
        <f>IFERROR(__xludf.DUMMYFUNCTION("LET(
  angka_murni, ARRAYFORMULA(IFERROR(VALUE(REGEXREPLACE(L98:T98, ""[^0-9]"", """")), 0)),
  rata, IFERROR(AVERAGEIF(angka_murni, ""&gt;0""), 0),
  IF(rata &gt; 0,
    IF(rata &gt; 500, ""SANGAT OPTIMAL"",
    IF(rata &gt; 200, ""OPTIMAL"",
    IF(rata &gt; 100, "&amp;"""KURANG OPTIMAL"", ""TIDAK OPTIMAL""))),
    IF(COUNTIF(L98:T98, ""*TIDAK TERDETEKSI*"") &gt; 0, ""TIDAK TERDETEKSI"",
    IF(COUNTIF(L98:T98, ""*TIDAK AKTIF*"") &gt; 0, ""TIDAK AKTIF"",
    IF(COUNTIF(L98:T98, ""*BELUM TERPASANG*"") &gt; 0, ""BELUM TERPASAN"&amp;"G"", ""TIDAK AKTIF"")))
  )
)"),"OPTIMAL")</f>
        <v>OPTIMAL</v>
      </c>
      <c r="V98" s="33" t="s">
        <v>48</v>
      </c>
      <c r="W98" s="45">
        <v>2029.0</v>
      </c>
      <c r="X98" s="35" t="s">
        <v>150</v>
      </c>
      <c r="Y98" s="41">
        <v>2553000.0</v>
      </c>
      <c r="Z98" s="46"/>
    </row>
    <row r="99" ht="12.0" customHeight="1">
      <c r="A99" s="20">
        <f t="shared" si="1"/>
        <v>97</v>
      </c>
      <c r="B99" s="19" t="s">
        <v>30</v>
      </c>
      <c r="C99" s="19" t="s">
        <v>867</v>
      </c>
      <c r="D99" s="19" t="s">
        <v>868</v>
      </c>
      <c r="E99" s="21" t="s">
        <v>33</v>
      </c>
      <c r="F99" s="23" t="s">
        <v>869</v>
      </c>
      <c r="G99" s="25" t="s">
        <v>870</v>
      </c>
      <c r="H99" s="26" t="s">
        <v>39</v>
      </c>
      <c r="I99" s="26" t="s">
        <v>41</v>
      </c>
      <c r="J99" s="27" t="s">
        <v>43</v>
      </c>
      <c r="K99" s="27" t="s">
        <v>44</v>
      </c>
      <c r="L99" s="29"/>
      <c r="M99" s="29"/>
      <c r="N99" s="29"/>
      <c r="O99" s="29"/>
      <c r="P99" s="29"/>
      <c r="Q99" s="29"/>
      <c r="R99" s="29"/>
      <c r="S99" s="29"/>
      <c r="T99" s="29"/>
      <c r="U99" s="31" t="str">
        <f>IFERROR(__xludf.DUMMYFUNCTION("LET(
  angka_murni, ARRAYFORMULA(IFERROR(VALUE(REGEXREPLACE(L99:T99, ""[^0-9]"", """")), 0)),
  rata, IFERROR(AVERAGEIF(angka_murni, ""&gt;0""), 0),
  IF(rata &gt; 0,
    IF(rata &gt; 500, ""SANGAT OPTIMAL"",
    IF(rata &gt; 200, ""OPTIMAL"",
    IF(rata &gt; 100, "&amp;"""KURANG OPTIMAL"", ""TIDAK OPTIMAL""))),
    IF(COUNTIF(L99:T99, ""*TIDAK TERDETEKSI*"") &gt; 0, ""TIDAK TERDETEKSI"",
    IF(COUNTIF(L99:T99, ""*TIDAK AKTIF*"") &gt; 0, ""TIDAK AKTIF"",
    IF(COUNTIF(L99:T99, ""*BELUM TERPASANG*"") &gt; 0, ""BELUM TERPASAN"&amp;"G"", ""TIDAK AKTIF"")))
  )
)"),"TIDAK AKTIF")</f>
        <v>TIDAK AKTIF</v>
      </c>
      <c r="V99" s="33" t="s">
        <v>48</v>
      </c>
      <c r="W99" s="34">
        <v>3256.0</v>
      </c>
      <c r="X99" s="35" t="s">
        <v>871</v>
      </c>
      <c r="Y99" s="36">
        <v>638250.0</v>
      </c>
      <c r="Z99" s="37" t="s">
        <v>872</v>
      </c>
    </row>
    <row r="100" ht="12.0" customHeight="1">
      <c r="A100" s="20">
        <f t="shared" si="1"/>
        <v>98</v>
      </c>
      <c r="B100" s="19" t="s">
        <v>30</v>
      </c>
      <c r="C100" s="19" t="s">
        <v>867</v>
      </c>
      <c r="D100" s="19" t="s">
        <v>874</v>
      </c>
      <c r="E100" s="21" t="s">
        <v>33</v>
      </c>
      <c r="F100" s="23" t="s">
        <v>875</v>
      </c>
      <c r="G100" s="25" t="s">
        <v>876</v>
      </c>
      <c r="H100" s="26" t="s">
        <v>39</v>
      </c>
      <c r="I100" s="26" t="s">
        <v>41</v>
      </c>
      <c r="J100" s="27" t="s">
        <v>43</v>
      </c>
      <c r="K100" s="27" t="s">
        <v>44</v>
      </c>
      <c r="L100" s="44"/>
      <c r="M100" s="44"/>
      <c r="N100" s="44"/>
      <c r="O100" s="44"/>
      <c r="P100" s="44"/>
      <c r="Q100" s="44"/>
      <c r="R100" s="44"/>
      <c r="S100" s="44"/>
      <c r="T100" s="30"/>
      <c r="U100" s="31" t="str">
        <f>IFERROR(__xludf.DUMMYFUNCTION("LET(
  angka_murni, ARRAYFORMULA(IFERROR(VALUE(REGEXREPLACE(L100:T100, ""[^0-9]"", """")), 0)),
  rata, IFERROR(AVERAGEIF(angka_murni, ""&gt;0""), 0),
  IF(rata &gt; 0,
    IF(rata &gt; 500, ""SANGAT OPTIMAL"",
    IF(rata &gt; 200, ""OPTIMAL"",
    IF(rata &gt; 100,"&amp;" ""KURANG OPTIMAL"", ""TIDAK OPTIMAL""))),
    IF(COUNTIF(L100:T100, ""*TIDAK TERDETEKSI*"") &gt; 0, ""TIDAK TERDETEKSI"",
    IF(COUNTIF(L100:T100, ""*TIDAK AKTIF*"") &gt; 0, ""TIDAK AKTIF"",
    IF(COUNTIF(L100:T100, ""*BELUM TERPASANG*"") &gt; 0, ""BELUM T"&amp;"ERPASANG"", ""TIDAK AKTIF"")))
  )
)"),"TIDAK AKTIF")</f>
        <v>TIDAK AKTIF</v>
      </c>
      <c r="V100" s="33" t="s">
        <v>48</v>
      </c>
      <c r="W100" s="34">
        <v>3261.0</v>
      </c>
      <c r="X100" s="35" t="s">
        <v>871</v>
      </c>
      <c r="Y100" s="36">
        <v>638250.0</v>
      </c>
      <c r="Z100" s="37" t="s">
        <v>877</v>
      </c>
    </row>
    <row r="101" ht="12.0" customHeight="1">
      <c r="A101" s="20">
        <f t="shared" si="1"/>
        <v>99</v>
      </c>
      <c r="B101" s="19" t="s">
        <v>30</v>
      </c>
      <c r="C101" s="19" t="s">
        <v>867</v>
      </c>
      <c r="D101" s="19" t="s">
        <v>878</v>
      </c>
      <c r="E101" s="21" t="s">
        <v>33</v>
      </c>
      <c r="F101" s="23" t="s">
        <v>879</v>
      </c>
      <c r="G101" s="25" t="s">
        <v>880</v>
      </c>
      <c r="H101" s="26" t="s">
        <v>39</v>
      </c>
      <c r="I101" s="26" t="s">
        <v>41</v>
      </c>
      <c r="J101" s="27" t="s">
        <v>43</v>
      </c>
      <c r="K101" s="27" t="s">
        <v>44</v>
      </c>
      <c r="L101" s="42"/>
      <c r="M101" s="42"/>
      <c r="N101" s="42"/>
      <c r="O101" s="42"/>
      <c r="P101" s="29"/>
      <c r="Q101" s="30"/>
      <c r="R101" s="30"/>
      <c r="S101" s="44"/>
      <c r="T101" s="44"/>
      <c r="U101" s="31" t="str">
        <f>IFERROR(__xludf.DUMMYFUNCTION("LET(
  angka_murni, ARRAYFORMULA(IFERROR(VALUE(REGEXREPLACE(L101:T101, ""[^0-9]"", """")), 0)),
  rata, IFERROR(AVERAGEIF(angka_murni, ""&gt;0""), 0),
  IF(rata &gt; 0,
    IF(rata &gt; 500, ""SANGAT OPTIMAL"",
    IF(rata &gt; 200, ""OPTIMAL"",
    IF(rata &gt; 100,"&amp;" ""KURANG OPTIMAL"", ""TIDAK OPTIMAL""))),
    IF(COUNTIF(L101:T101, ""*TIDAK TERDETEKSI*"") &gt; 0, ""TIDAK TERDETEKSI"",
    IF(COUNTIF(L101:T101, ""*TIDAK AKTIF*"") &gt; 0, ""TIDAK AKTIF"",
    IF(COUNTIF(L101:T101, ""*BELUM TERPASANG*"") &gt; 0, ""BELUM T"&amp;"ERPASANG"", ""TIDAK AKTIF"")))
  )
)"),"TIDAK AKTIF")</f>
        <v>TIDAK AKTIF</v>
      </c>
      <c r="V101" s="33" t="s">
        <v>48</v>
      </c>
      <c r="W101" s="34">
        <v>4125.0</v>
      </c>
      <c r="X101" s="35" t="s">
        <v>871</v>
      </c>
      <c r="Y101" s="36">
        <v>638250.0</v>
      </c>
      <c r="Z101" s="37" t="s">
        <v>881</v>
      </c>
    </row>
    <row r="102" ht="12.0" customHeight="1">
      <c r="A102" s="20">
        <f t="shared" si="1"/>
        <v>100</v>
      </c>
      <c r="B102" s="19" t="s">
        <v>30</v>
      </c>
      <c r="C102" s="19" t="s">
        <v>867</v>
      </c>
      <c r="D102" s="19" t="s">
        <v>882</v>
      </c>
      <c r="E102" s="21" t="s">
        <v>33</v>
      </c>
      <c r="F102" s="23" t="s">
        <v>883</v>
      </c>
      <c r="G102" s="69" t="s">
        <v>884</v>
      </c>
      <c r="H102" s="26" t="s">
        <v>39</v>
      </c>
      <c r="I102" s="26" t="s">
        <v>41</v>
      </c>
      <c r="J102" s="27" t="s">
        <v>43</v>
      </c>
      <c r="K102" s="27" t="s">
        <v>44</v>
      </c>
      <c r="L102" s="44"/>
      <c r="M102" s="44"/>
      <c r="N102" s="44"/>
      <c r="O102" s="44"/>
      <c r="P102" s="44"/>
      <c r="Q102" s="44"/>
      <c r="R102" s="44"/>
      <c r="S102" s="44"/>
      <c r="T102" s="30"/>
      <c r="U102" s="31" t="str">
        <f>IFERROR(__xludf.DUMMYFUNCTION("LET(
  angka_murni, ARRAYFORMULA(IFERROR(VALUE(REGEXREPLACE(L102:T102, ""[^0-9]"", """")), 0)),
  rata, IFERROR(AVERAGEIF(angka_murni, ""&gt;0""), 0),
  IF(rata &gt; 0,
    IF(rata &gt; 500, ""SANGAT OPTIMAL"",
    IF(rata &gt; 200, ""OPTIMAL"",
    IF(rata &gt; 100,"&amp;" ""KURANG OPTIMAL"", ""TIDAK OPTIMAL""))),
    IF(COUNTIF(L102:T102, ""*TIDAK TERDETEKSI*"") &gt; 0, ""TIDAK TERDETEKSI"",
    IF(COUNTIF(L102:T102, ""*TIDAK AKTIF*"") &gt; 0, ""TIDAK AKTIF"",
    IF(COUNTIF(L102:T102, ""*BELUM TERPASANG*"") &gt; 0, ""BELUM T"&amp;"ERPASANG"", ""TIDAK AKTIF"")))
  )
)"),"TIDAK AKTIF")</f>
        <v>TIDAK AKTIF</v>
      </c>
      <c r="V102" s="33" t="s">
        <v>48</v>
      </c>
      <c r="W102" s="34">
        <v>1783.0</v>
      </c>
      <c r="X102" s="35" t="s">
        <v>871</v>
      </c>
      <c r="Y102" s="36">
        <v>638250.0</v>
      </c>
      <c r="Z102" s="37" t="s">
        <v>885</v>
      </c>
    </row>
    <row r="103" ht="12.0" customHeight="1">
      <c r="A103" s="20">
        <f t="shared" si="1"/>
        <v>101</v>
      </c>
      <c r="B103" s="19" t="s">
        <v>151</v>
      </c>
      <c r="C103" s="19" t="s">
        <v>886</v>
      </c>
      <c r="D103" s="19" t="s">
        <v>887</v>
      </c>
      <c r="E103" s="21" t="s">
        <v>33</v>
      </c>
      <c r="F103" s="23" t="s">
        <v>888</v>
      </c>
      <c r="G103" s="25" t="s">
        <v>889</v>
      </c>
      <c r="H103" s="26" t="s">
        <v>39</v>
      </c>
      <c r="I103" s="177" t="s">
        <v>41</v>
      </c>
      <c r="J103" s="27" t="s">
        <v>43</v>
      </c>
      <c r="K103" s="27" t="s">
        <v>44</v>
      </c>
      <c r="L103" s="29"/>
      <c r="M103" s="29"/>
      <c r="N103" s="29"/>
      <c r="O103" s="29"/>
      <c r="P103" s="29"/>
      <c r="Q103" s="29"/>
      <c r="R103" s="29"/>
      <c r="S103" s="29"/>
      <c r="T103" s="30"/>
      <c r="U103" s="31" t="str">
        <f>IFERROR(__xludf.DUMMYFUNCTION("LET(
  angka_murni, ARRAYFORMULA(IFERROR(VALUE(REGEXREPLACE(L103:T103, ""[^0-9]"", """")), 0)),
  rata, IFERROR(AVERAGEIF(angka_murni, ""&gt;0""), 0),
  IF(rata &gt; 0,
    IF(rata &gt; 500, ""SANGAT OPTIMAL"",
    IF(rata &gt; 200, ""OPTIMAL"",
    IF(rata &gt; 100,"&amp;" ""KURANG OPTIMAL"", ""TIDAK OPTIMAL""))),
    IF(COUNTIF(L103:T103, ""*TIDAK TERDETEKSI*"") &gt; 0, ""TIDAK TERDETEKSI"",
    IF(COUNTIF(L103:T103, ""*TIDAK AKTIF*"") &gt; 0, ""TIDAK AKTIF"",
    IF(COUNTIF(L103:T103, ""*BELUM TERPASANG*"") &gt; 0, ""BELUM T"&amp;"ERPASANG"", ""TIDAK AKTIF"")))
  )
)"),"TIDAK AKTIF")</f>
        <v>TIDAK AKTIF</v>
      </c>
      <c r="V103" s="33" t="s">
        <v>48</v>
      </c>
      <c r="W103" s="45">
        <v>1190.0</v>
      </c>
      <c r="X103" s="90" t="s">
        <v>891</v>
      </c>
      <c r="Y103" s="36">
        <v>638250.0</v>
      </c>
      <c r="Z103" s="46"/>
    </row>
    <row r="104" ht="12.0" customHeight="1">
      <c r="A104" s="20">
        <f t="shared" si="1"/>
        <v>102</v>
      </c>
      <c r="B104" s="19" t="s">
        <v>151</v>
      </c>
      <c r="C104" s="19" t="s">
        <v>886</v>
      </c>
      <c r="D104" s="19" t="s">
        <v>892</v>
      </c>
      <c r="E104" s="21" t="s">
        <v>33</v>
      </c>
      <c r="F104" s="23" t="s">
        <v>893</v>
      </c>
      <c r="G104" s="25" t="s">
        <v>895</v>
      </c>
      <c r="H104" s="26" t="s">
        <v>59</v>
      </c>
      <c r="I104" s="26" t="s">
        <v>60</v>
      </c>
      <c r="J104" s="27" t="s">
        <v>184</v>
      </c>
      <c r="K104" s="27" t="s">
        <v>44</v>
      </c>
      <c r="L104" s="29" t="s">
        <v>63</v>
      </c>
      <c r="M104" s="29" t="s">
        <v>64</v>
      </c>
      <c r="N104" s="29" t="s">
        <v>64</v>
      </c>
      <c r="O104" s="29" t="s">
        <v>63</v>
      </c>
      <c r="P104" s="29" t="s">
        <v>65</v>
      </c>
      <c r="Q104" s="30" t="s">
        <v>65</v>
      </c>
      <c r="R104" s="30"/>
      <c r="S104" s="30"/>
      <c r="T104" s="30"/>
      <c r="U104" s="31" t="str">
        <f>IFERROR(__xludf.DUMMYFUNCTION("LET(
  angka_murni, ARRAYFORMULA(IFERROR(VALUE(REGEXREPLACE(L104:T104, ""[^0-9]"", """")), 0)),
  rata, IFERROR(AVERAGEIF(angka_murni, ""&gt;0""), 0),
  IF(rata &gt; 0,
    IF(rata &gt; 500, ""SANGAT OPTIMAL"",
    IF(rata &gt; 200, ""OPTIMAL"",
    IF(rata &gt; 100,"&amp;" ""KURANG OPTIMAL"", ""TIDAK OPTIMAL""))),
    IF(COUNTIF(L104:T104, ""*TIDAK TERDETEKSI*"") &gt; 0, ""TIDAK TERDETEKSI"",
    IF(COUNTIF(L104:T104, ""*TIDAK AKTIF*"") &gt; 0, ""TIDAK AKTIF"",
    IF(COUNTIF(L104:T104, ""*BELUM TERPASANG*"") &gt; 0, ""BELUM T"&amp;"ERPASANG"", ""TIDAK AKTIF"")))
  )
)"),"OPTIMAL")</f>
        <v>OPTIMAL</v>
      </c>
      <c r="V104" s="33" t="s">
        <v>48</v>
      </c>
      <c r="W104" s="34">
        <v>692.0</v>
      </c>
      <c r="X104" s="90" t="s">
        <v>891</v>
      </c>
      <c r="Y104" s="41">
        <v>2553000.0</v>
      </c>
      <c r="Z104" s="47" t="s">
        <v>896</v>
      </c>
    </row>
    <row r="105" ht="12.0" customHeight="1">
      <c r="A105" s="20">
        <f t="shared" si="1"/>
        <v>103</v>
      </c>
      <c r="B105" s="19" t="s">
        <v>151</v>
      </c>
      <c r="C105" s="19" t="s">
        <v>886</v>
      </c>
      <c r="D105" s="19" t="s">
        <v>898</v>
      </c>
      <c r="E105" s="21" t="s">
        <v>33</v>
      </c>
      <c r="F105" s="23" t="s">
        <v>899</v>
      </c>
      <c r="G105" s="25" t="s">
        <v>900</v>
      </c>
      <c r="H105" s="26" t="s">
        <v>40</v>
      </c>
      <c r="I105" s="26" t="s">
        <v>42</v>
      </c>
      <c r="J105" s="28" t="s">
        <v>61</v>
      </c>
      <c r="K105" s="28" t="s">
        <v>44</v>
      </c>
      <c r="L105" s="29"/>
      <c r="M105" s="29"/>
      <c r="N105" s="29" t="s">
        <v>63</v>
      </c>
      <c r="O105" s="29" t="s">
        <v>63</v>
      </c>
      <c r="P105" s="29" t="s">
        <v>63</v>
      </c>
      <c r="Q105" s="29" t="s">
        <v>125</v>
      </c>
      <c r="R105" s="30" t="s">
        <v>64</v>
      </c>
      <c r="S105" s="30"/>
      <c r="T105" s="30"/>
      <c r="U105" s="31" t="str">
        <f>IFERROR(__xludf.DUMMYFUNCTION("LET(
  angka_murni, ARRAYFORMULA(IFERROR(VALUE(REGEXREPLACE(L105:T105, ""[^0-9]"", """")), 0)),
  rata, IFERROR(AVERAGEIF(angka_murni, ""&gt;0""), 0),
  IF(rata &gt; 0,
    IF(rata &gt; 500, ""SANGAT OPTIMAL"",
    IF(rata &gt; 200, ""OPTIMAL"",
    IF(rata &gt; 100,"&amp;" ""KURANG OPTIMAL"", ""TIDAK OPTIMAL""))),
    IF(COUNTIF(L105:T105, ""*TIDAK TERDETEKSI*"") &gt; 0, ""TIDAK TERDETEKSI"",
    IF(COUNTIF(L105:T105, ""*TIDAK AKTIF*"") &gt; 0, ""TIDAK AKTIF"",
    IF(COUNTIF(L105:T105, ""*BELUM TERPASANG*"") &gt; 0, ""BELUM T"&amp;"ERPASANG"", ""TIDAK AKTIF"")))
  )
)"),"OPTIMAL")</f>
        <v>OPTIMAL</v>
      </c>
      <c r="V105" s="33" t="s">
        <v>48</v>
      </c>
      <c r="W105" s="45">
        <v>968.0</v>
      </c>
      <c r="X105" s="90" t="s">
        <v>891</v>
      </c>
      <c r="Y105" s="36">
        <v>768950.0</v>
      </c>
      <c r="Z105" s="46"/>
    </row>
    <row r="106" ht="12.0" customHeight="1">
      <c r="A106" s="20">
        <f t="shared" si="1"/>
        <v>104</v>
      </c>
      <c r="B106" s="19" t="s">
        <v>151</v>
      </c>
      <c r="C106" s="19" t="s">
        <v>886</v>
      </c>
      <c r="D106" s="19" t="s">
        <v>901</v>
      </c>
      <c r="E106" s="21" t="s">
        <v>33</v>
      </c>
      <c r="F106" s="23" t="s">
        <v>902</v>
      </c>
      <c r="G106" s="25" t="s">
        <v>903</v>
      </c>
      <c r="H106" s="26" t="s">
        <v>39</v>
      </c>
      <c r="I106" s="26" t="s">
        <v>41</v>
      </c>
      <c r="J106" s="27" t="s">
        <v>43</v>
      </c>
      <c r="K106" s="27" t="s">
        <v>44</v>
      </c>
      <c r="L106" s="42"/>
      <c r="M106" s="42"/>
      <c r="N106" s="42"/>
      <c r="O106" s="29"/>
      <c r="P106" s="29"/>
      <c r="Q106" s="30"/>
      <c r="R106" s="30"/>
      <c r="S106" s="30"/>
      <c r="T106" s="30"/>
      <c r="U106" s="31" t="str">
        <f>IFERROR(__xludf.DUMMYFUNCTION("LET(
  angka_murni, ARRAYFORMULA(IFERROR(VALUE(REGEXREPLACE(L106:T106, ""[^0-9]"", """")), 0)),
  rata, IFERROR(AVERAGEIF(angka_murni, ""&gt;0""), 0),
  IF(rata &gt; 0,
    IF(rata &gt; 500, ""SANGAT OPTIMAL"",
    IF(rata &gt; 200, ""OPTIMAL"",
    IF(rata &gt; 100,"&amp;" ""KURANG OPTIMAL"", ""TIDAK OPTIMAL""))),
    IF(COUNTIF(L106:T106, ""*TIDAK TERDETEKSI*"") &gt; 0, ""TIDAK TERDETEKSI"",
    IF(COUNTIF(L106:T106, ""*TIDAK AKTIF*"") &gt; 0, ""TIDAK AKTIF"",
    IF(COUNTIF(L106:T106, ""*BELUM TERPASANG*"") &gt; 0, ""BELUM T"&amp;"ERPASANG"", ""TIDAK AKTIF"")))
  )
)"),"TIDAK AKTIF")</f>
        <v>TIDAK AKTIF</v>
      </c>
      <c r="V106" s="33" t="s">
        <v>48</v>
      </c>
      <c r="W106" s="45">
        <v>655.0</v>
      </c>
      <c r="X106" s="90" t="s">
        <v>891</v>
      </c>
      <c r="Y106" s="36">
        <v>638250.0</v>
      </c>
      <c r="Z106" s="46"/>
    </row>
    <row r="107" ht="12.0" customHeight="1">
      <c r="A107" s="20">
        <f t="shared" si="1"/>
        <v>105</v>
      </c>
      <c r="B107" s="19" t="s">
        <v>151</v>
      </c>
      <c r="C107" s="19" t="s">
        <v>886</v>
      </c>
      <c r="D107" s="19" t="s">
        <v>904</v>
      </c>
      <c r="E107" s="21" t="s">
        <v>33</v>
      </c>
      <c r="F107" s="23" t="s">
        <v>905</v>
      </c>
      <c r="G107" s="25" t="s">
        <v>906</v>
      </c>
      <c r="H107" s="26" t="s">
        <v>39</v>
      </c>
      <c r="I107" s="26" t="s">
        <v>41</v>
      </c>
      <c r="J107" s="27" t="s">
        <v>43</v>
      </c>
      <c r="K107" s="27" t="s">
        <v>44</v>
      </c>
      <c r="L107" s="42"/>
      <c r="M107" s="42"/>
      <c r="N107" s="42"/>
      <c r="O107" s="29"/>
      <c r="P107" s="29"/>
      <c r="Q107" s="30"/>
      <c r="R107" s="30"/>
      <c r="S107" s="30"/>
      <c r="T107" s="30"/>
      <c r="U107" s="31" t="str">
        <f>IFERROR(__xludf.DUMMYFUNCTION("LET(
  angka_murni, ARRAYFORMULA(IFERROR(VALUE(REGEXREPLACE(L107:T107, ""[^0-9]"", """")), 0)),
  rata, IFERROR(AVERAGEIF(angka_murni, ""&gt;0""), 0),
  IF(rata &gt; 0,
    IF(rata &gt; 500, ""SANGAT OPTIMAL"",
    IF(rata &gt; 200, ""OPTIMAL"",
    IF(rata &gt; 100,"&amp;" ""KURANG OPTIMAL"", ""TIDAK OPTIMAL""))),
    IF(COUNTIF(L107:T107, ""*TIDAK TERDETEKSI*"") &gt; 0, ""TIDAK TERDETEKSI"",
    IF(COUNTIF(L107:T107, ""*TIDAK AKTIF*"") &gt; 0, ""TIDAK AKTIF"",
    IF(COUNTIF(L107:T107, ""*BELUM TERPASANG*"") &gt; 0, ""BELUM T"&amp;"ERPASANG"", ""TIDAK AKTIF"")))
  )
)"),"TIDAK AKTIF")</f>
        <v>TIDAK AKTIF</v>
      </c>
      <c r="V107" s="33" t="s">
        <v>48</v>
      </c>
      <c r="W107" s="34">
        <v>801.0</v>
      </c>
      <c r="X107" s="90" t="s">
        <v>891</v>
      </c>
      <c r="Y107" s="36">
        <v>638250.0</v>
      </c>
      <c r="Z107" s="37" t="s">
        <v>907</v>
      </c>
    </row>
    <row r="108" ht="12.0" customHeight="1">
      <c r="A108" s="20">
        <f t="shared" si="1"/>
        <v>106</v>
      </c>
      <c r="B108" s="19" t="s">
        <v>151</v>
      </c>
      <c r="C108" s="19" t="s">
        <v>886</v>
      </c>
      <c r="D108" s="19" t="s">
        <v>908</v>
      </c>
      <c r="E108" s="21" t="s">
        <v>33</v>
      </c>
      <c r="F108" s="23" t="s">
        <v>909</v>
      </c>
      <c r="G108" s="25" t="s">
        <v>910</v>
      </c>
      <c r="H108" s="26" t="s">
        <v>102</v>
      </c>
      <c r="I108" s="26" t="s">
        <v>41</v>
      </c>
      <c r="J108" s="27" t="s">
        <v>119</v>
      </c>
      <c r="K108" s="27" t="s">
        <v>44</v>
      </c>
      <c r="L108" s="29" t="s">
        <v>125</v>
      </c>
      <c r="M108" s="29" t="s">
        <v>64</v>
      </c>
      <c r="N108" s="29" t="s">
        <v>64</v>
      </c>
      <c r="O108" s="29" t="s">
        <v>125</v>
      </c>
      <c r="P108" s="29" t="s">
        <v>62</v>
      </c>
      <c r="Q108" s="30" t="s">
        <v>63</v>
      </c>
      <c r="R108" s="30" t="s">
        <v>360</v>
      </c>
      <c r="S108" s="30"/>
      <c r="T108" s="30"/>
      <c r="U108" s="31" t="str">
        <f>IFERROR(__xludf.DUMMYFUNCTION("LET(
  angka_murni, ARRAYFORMULA(IFERROR(VALUE(REGEXREPLACE(L108:T108, ""[^0-9]"", """")), 0)),
  rata, IFERROR(AVERAGEIF(angka_murni, ""&gt;0""), 0),
  IF(rata &gt; 0,
    IF(rata &gt; 500, ""SANGAT OPTIMAL"",
    IF(rata &gt; 200, ""OPTIMAL"",
    IF(rata &gt; 100,"&amp;" ""KURANG OPTIMAL"", ""TIDAK OPTIMAL""))),
    IF(COUNTIF(L108:T108, ""*TIDAK TERDETEKSI*"") &gt; 0, ""TIDAK TERDETEKSI"",
    IF(COUNTIF(L108:T108, ""*TIDAK AKTIF*"") &gt; 0, ""TIDAK AKTIF"",
    IF(COUNTIF(L108:T108, ""*BELUM TERPASANG*"") &gt; 0, ""BELUM T"&amp;"ERPASANG"", ""TIDAK AKTIF"")))
  )
)"),"OPTIMAL")</f>
        <v>OPTIMAL</v>
      </c>
      <c r="V108" s="33" t="s">
        <v>48</v>
      </c>
      <c r="W108" s="45">
        <v>226.0</v>
      </c>
      <c r="X108" s="90" t="s">
        <v>891</v>
      </c>
      <c r="Y108" s="41">
        <v>1665000.0</v>
      </c>
      <c r="Z108" s="46"/>
    </row>
    <row r="109" ht="12.0" customHeight="1">
      <c r="A109" s="20">
        <f t="shared" si="1"/>
        <v>107</v>
      </c>
      <c r="B109" s="19" t="s">
        <v>151</v>
      </c>
      <c r="C109" s="19" t="s">
        <v>886</v>
      </c>
      <c r="D109" s="19" t="s">
        <v>911</v>
      </c>
      <c r="E109" s="21" t="s">
        <v>33</v>
      </c>
      <c r="F109" s="23" t="s">
        <v>912</v>
      </c>
      <c r="G109" s="25" t="s">
        <v>913</v>
      </c>
      <c r="H109" s="26" t="s">
        <v>59</v>
      </c>
      <c r="I109" s="26" t="s">
        <v>60</v>
      </c>
      <c r="J109" s="27" t="s">
        <v>184</v>
      </c>
      <c r="K109" s="27" t="s">
        <v>44</v>
      </c>
      <c r="L109" s="29" t="s">
        <v>64</v>
      </c>
      <c r="M109" s="29" t="s">
        <v>126</v>
      </c>
      <c r="N109" s="29" t="s">
        <v>63</v>
      </c>
      <c r="O109" s="29" t="s">
        <v>63</v>
      </c>
      <c r="P109" s="29" t="s">
        <v>91</v>
      </c>
      <c r="Q109" s="30" t="s">
        <v>63</v>
      </c>
      <c r="R109" s="30"/>
      <c r="S109" s="30"/>
      <c r="T109" s="30"/>
      <c r="U109" s="31" t="str">
        <f>IFERROR(__xludf.DUMMYFUNCTION("LET(
  angka_murni, ARRAYFORMULA(IFERROR(VALUE(REGEXREPLACE(L109:T109, ""[^0-9]"", """")), 0)),
  rata, IFERROR(AVERAGEIF(angka_murni, ""&gt;0""), 0),
  IF(rata &gt; 0,
    IF(rata &gt; 500, ""SANGAT OPTIMAL"",
    IF(rata &gt; 200, ""OPTIMAL"",
    IF(rata &gt; 100,"&amp;" ""KURANG OPTIMAL"", ""TIDAK OPTIMAL""))),
    IF(COUNTIF(L109:T109, ""*TIDAK TERDETEKSI*"") &gt; 0, ""TIDAK TERDETEKSI"",
    IF(COUNTIF(L109:T109, ""*TIDAK AKTIF*"") &gt; 0, ""TIDAK AKTIF"",
    IF(COUNTIF(L109:T109, ""*BELUM TERPASANG*"") &gt; 0, ""BELUM T"&amp;"ERPASANG"", ""TIDAK AKTIF"")))
  )
)"),"OPTIMAL")</f>
        <v>OPTIMAL</v>
      </c>
      <c r="V109" s="33" t="s">
        <v>48</v>
      </c>
      <c r="W109" s="45">
        <v>971.0</v>
      </c>
      <c r="X109" s="90" t="s">
        <v>891</v>
      </c>
      <c r="Y109" s="41">
        <v>2553000.0</v>
      </c>
      <c r="Z109" s="46"/>
    </row>
    <row r="110" ht="12.0" customHeight="1">
      <c r="A110" s="20">
        <f t="shared" si="1"/>
        <v>108</v>
      </c>
      <c r="B110" s="19" t="s">
        <v>151</v>
      </c>
      <c r="C110" s="19" t="s">
        <v>886</v>
      </c>
      <c r="D110" s="19" t="s">
        <v>914</v>
      </c>
      <c r="E110" s="21" t="s">
        <v>33</v>
      </c>
      <c r="F110" s="23" t="s">
        <v>915</v>
      </c>
      <c r="G110" s="25" t="s">
        <v>917</v>
      </c>
      <c r="H110" s="26" t="s">
        <v>59</v>
      </c>
      <c r="I110" s="26" t="s">
        <v>60</v>
      </c>
      <c r="J110" s="27" t="s">
        <v>184</v>
      </c>
      <c r="K110" s="27" t="s">
        <v>44</v>
      </c>
      <c r="L110" s="29" t="s">
        <v>64</v>
      </c>
      <c r="M110" s="29" t="s">
        <v>64</v>
      </c>
      <c r="N110" s="29" t="s">
        <v>64</v>
      </c>
      <c r="O110" s="29" t="s">
        <v>125</v>
      </c>
      <c r="P110" s="29" t="s">
        <v>125</v>
      </c>
      <c r="Q110" s="30" t="s">
        <v>63</v>
      </c>
      <c r="R110" s="30"/>
      <c r="S110" s="30"/>
      <c r="T110" s="30"/>
      <c r="U110" s="31" t="str">
        <f>IFERROR(__xludf.DUMMYFUNCTION("LET(
  angka_murni, ARRAYFORMULA(IFERROR(VALUE(REGEXREPLACE(L110:T110, ""[^0-9]"", """")), 0)),
  rata, IFERROR(AVERAGEIF(angka_murni, ""&gt;0""), 0),
  IF(rata &gt; 0,
    IF(rata &gt; 500, ""SANGAT OPTIMAL"",
    IF(rata &gt; 200, ""OPTIMAL"",
    IF(rata &gt; 100,"&amp;" ""KURANG OPTIMAL"", ""TIDAK OPTIMAL""))),
    IF(COUNTIF(L110:T110, ""*TIDAK TERDETEKSI*"") &gt; 0, ""TIDAK TERDETEKSI"",
    IF(COUNTIF(L110:T110, ""*TIDAK AKTIF*"") &gt; 0, ""TIDAK AKTIF"",
    IF(COUNTIF(L110:T110, ""*BELUM TERPASANG*"") &gt; 0, ""BELUM T"&amp;"ERPASANG"", ""TIDAK AKTIF"")))
  )
)"),"OPTIMAL")</f>
        <v>OPTIMAL</v>
      </c>
      <c r="V110" s="33" t="s">
        <v>48</v>
      </c>
      <c r="W110" s="45">
        <v>358.0</v>
      </c>
      <c r="X110" s="90" t="s">
        <v>891</v>
      </c>
      <c r="Y110" s="41">
        <v>2553000.0</v>
      </c>
      <c r="Z110" s="46"/>
    </row>
    <row r="111" ht="12.0" customHeight="1">
      <c r="A111" s="20">
        <f t="shared" si="1"/>
        <v>109</v>
      </c>
      <c r="B111" s="19" t="s">
        <v>151</v>
      </c>
      <c r="C111" s="19" t="s">
        <v>886</v>
      </c>
      <c r="D111" s="19" t="s">
        <v>919</v>
      </c>
      <c r="E111" s="21" t="s">
        <v>33</v>
      </c>
      <c r="F111" s="23" t="s">
        <v>920</v>
      </c>
      <c r="G111" s="25" t="s">
        <v>921</v>
      </c>
      <c r="H111" s="71" t="s">
        <v>39</v>
      </c>
      <c r="I111" s="26" t="s">
        <v>41</v>
      </c>
      <c r="J111" s="27" t="s">
        <v>43</v>
      </c>
      <c r="K111" s="27" t="s">
        <v>44</v>
      </c>
      <c r="L111" s="42"/>
      <c r="M111" s="42"/>
      <c r="N111" s="42"/>
      <c r="O111" s="29"/>
      <c r="P111" s="29"/>
      <c r="Q111" s="30"/>
      <c r="R111" s="30"/>
      <c r="S111" s="30"/>
      <c r="T111" s="30"/>
      <c r="U111" s="31" t="str">
        <f>IFERROR(__xludf.DUMMYFUNCTION("LET(
  angka_murni, ARRAYFORMULA(IFERROR(VALUE(REGEXREPLACE(L111:T111, ""[^0-9]"", """")), 0)),
  rata, IFERROR(AVERAGEIF(angka_murni, ""&gt;0""), 0),
  IF(rata &gt; 0,
    IF(rata &gt; 500, ""SANGAT OPTIMAL"",
    IF(rata &gt; 200, ""OPTIMAL"",
    IF(rata &gt; 100,"&amp;" ""KURANG OPTIMAL"", ""TIDAK OPTIMAL""))),
    IF(COUNTIF(L111:T111, ""*TIDAK TERDETEKSI*"") &gt; 0, ""TIDAK TERDETEKSI"",
    IF(COUNTIF(L111:T111, ""*TIDAK AKTIF*"") &gt; 0, ""TIDAK AKTIF"",
    IF(COUNTIF(L111:T111, ""*BELUM TERPASANG*"") &gt; 0, ""BELUM T"&amp;"ERPASANG"", ""TIDAK AKTIF"")))
  )
)"),"TIDAK AKTIF")</f>
        <v>TIDAK AKTIF</v>
      </c>
      <c r="V111" s="33" t="s">
        <v>48</v>
      </c>
      <c r="W111" s="45">
        <v>685.0</v>
      </c>
      <c r="X111" s="90" t="s">
        <v>891</v>
      </c>
      <c r="Y111" s="36">
        <v>638250.0</v>
      </c>
      <c r="Z111" s="46"/>
    </row>
    <row r="112" ht="12.0" customHeight="1">
      <c r="A112" s="20">
        <f t="shared" si="1"/>
        <v>110</v>
      </c>
      <c r="B112" s="19" t="s">
        <v>151</v>
      </c>
      <c r="C112" s="19" t="s">
        <v>886</v>
      </c>
      <c r="D112" s="19" t="s">
        <v>922</v>
      </c>
      <c r="E112" s="21" t="s">
        <v>33</v>
      </c>
      <c r="F112" s="23" t="s">
        <v>923</v>
      </c>
      <c r="G112" s="25" t="s">
        <v>924</v>
      </c>
      <c r="H112" s="26" t="s">
        <v>39</v>
      </c>
      <c r="I112" s="177" t="s">
        <v>41</v>
      </c>
      <c r="J112" s="27" t="s">
        <v>43</v>
      </c>
      <c r="K112" s="27" t="s">
        <v>44</v>
      </c>
      <c r="L112" s="29"/>
      <c r="M112" s="29"/>
      <c r="N112" s="29"/>
      <c r="O112" s="29"/>
      <c r="P112" s="29"/>
      <c r="Q112" s="29"/>
      <c r="R112" s="29"/>
      <c r="S112" s="30"/>
      <c r="T112" s="30"/>
      <c r="U112" s="31" t="str">
        <f>IFERROR(__xludf.DUMMYFUNCTION("LET(
  angka_murni, ARRAYFORMULA(IFERROR(VALUE(REGEXREPLACE(L112:T112, ""[^0-9]"", """")), 0)),
  rata, IFERROR(AVERAGEIF(angka_murni, ""&gt;0""), 0),
  IF(rata &gt; 0,
    IF(rata &gt; 500, ""SANGAT OPTIMAL"",
    IF(rata &gt; 200, ""OPTIMAL"",
    IF(rata &gt; 100,"&amp;" ""KURANG OPTIMAL"", ""TIDAK OPTIMAL""))),
    IF(COUNTIF(L112:T112, ""*TIDAK TERDETEKSI*"") &gt; 0, ""TIDAK TERDETEKSI"",
    IF(COUNTIF(L112:T112, ""*TIDAK AKTIF*"") &gt; 0, ""TIDAK AKTIF"",
    IF(COUNTIF(L112:T112, ""*BELUM TERPASANG*"") &gt; 0, ""BELUM T"&amp;"ERPASANG"", ""TIDAK AKTIF"")))
  )
)"),"TIDAK AKTIF")</f>
        <v>TIDAK AKTIF</v>
      </c>
      <c r="V112" s="33" t="s">
        <v>48</v>
      </c>
      <c r="W112" s="45">
        <v>1207.0</v>
      </c>
      <c r="X112" s="90" t="s">
        <v>891</v>
      </c>
      <c r="Y112" s="36">
        <v>638250.0</v>
      </c>
      <c r="Z112" s="46"/>
    </row>
    <row r="113" ht="12.0" customHeight="1">
      <c r="A113" s="20">
        <f t="shared" si="1"/>
        <v>111</v>
      </c>
      <c r="B113" s="19" t="s">
        <v>151</v>
      </c>
      <c r="C113" s="19" t="s">
        <v>886</v>
      </c>
      <c r="D113" s="19" t="s">
        <v>926</v>
      </c>
      <c r="E113" s="21" t="s">
        <v>33</v>
      </c>
      <c r="F113" s="23" t="s">
        <v>927</v>
      </c>
      <c r="G113" s="25" t="s">
        <v>928</v>
      </c>
      <c r="H113" s="71" t="s">
        <v>39</v>
      </c>
      <c r="I113" s="26" t="s">
        <v>41</v>
      </c>
      <c r="J113" s="27" t="s">
        <v>43</v>
      </c>
      <c r="K113" s="27" t="s">
        <v>44</v>
      </c>
      <c r="L113" s="42"/>
      <c r="M113" s="42"/>
      <c r="N113" s="42"/>
      <c r="O113" s="29"/>
      <c r="P113" s="29"/>
      <c r="Q113" s="30"/>
      <c r="R113" s="30"/>
      <c r="S113" s="30"/>
      <c r="T113" s="30"/>
      <c r="U113" s="31" t="str">
        <f>IFERROR(__xludf.DUMMYFUNCTION("LET(
  angka_murni, ARRAYFORMULA(IFERROR(VALUE(REGEXREPLACE(L113:T113, ""[^0-9]"", """")), 0)),
  rata, IFERROR(AVERAGEIF(angka_murni, ""&gt;0""), 0),
  IF(rata &gt; 0,
    IF(rata &gt; 500, ""SANGAT OPTIMAL"",
    IF(rata &gt; 200, ""OPTIMAL"",
    IF(rata &gt; 100,"&amp;" ""KURANG OPTIMAL"", ""TIDAK OPTIMAL""))),
    IF(COUNTIF(L113:T113, ""*TIDAK TERDETEKSI*"") &gt; 0, ""TIDAK TERDETEKSI"",
    IF(COUNTIF(L113:T113, ""*TIDAK AKTIF*"") &gt; 0, ""TIDAK AKTIF"",
    IF(COUNTIF(L113:T113, ""*BELUM TERPASANG*"") &gt; 0, ""BELUM T"&amp;"ERPASANG"", ""TIDAK AKTIF"")))
  )
)"),"TIDAK AKTIF")</f>
        <v>TIDAK AKTIF</v>
      </c>
      <c r="V113" s="33" t="s">
        <v>48</v>
      </c>
      <c r="W113" s="45">
        <v>2251.0</v>
      </c>
      <c r="X113" s="90" t="s">
        <v>891</v>
      </c>
      <c r="Y113" s="36">
        <v>638250.0</v>
      </c>
      <c r="Z113" s="46"/>
    </row>
    <row r="114" ht="12.0" customHeight="1">
      <c r="A114" s="20">
        <f t="shared" si="1"/>
        <v>112</v>
      </c>
      <c r="B114" s="19" t="s">
        <v>151</v>
      </c>
      <c r="C114" s="19" t="s">
        <v>886</v>
      </c>
      <c r="D114" s="19" t="s">
        <v>929</v>
      </c>
      <c r="E114" s="21" t="s">
        <v>33</v>
      </c>
      <c r="F114" s="23" t="s">
        <v>930</v>
      </c>
      <c r="G114" s="25" t="s">
        <v>931</v>
      </c>
      <c r="H114" s="26" t="s">
        <v>39</v>
      </c>
      <c r="I114" s="26" t="s">
        <v>41</v>
      </c>
      <c r="J114" s="27" t="s">
        <v>43</v>
      </c>
      <c r="K114" s="27" t="s">
        <v>44</v>
      </c>
      <c r="L114" s="42"/>
      <c r="M114" s="42"/>
      <c r="N114" s="42"/>
      <c r="O114" s="42"/>
      <c r="P114" s="42"/>
      <c r="Q114" s="30"/>
      <c r="R114" s="30"/>
      <c r="S114" s="30"/>
      <c r="T114" s="44"/>
      <c r="U114" s="31" t="str">
        <f>IFERROR(__xludf.DUMMYFUNCTION("LET(
  angka_murni, ARRAYFORMULA(IFERROR(VALUE(REGEXREPLACE(L114:T114, ""[^0-9]"", """")), 0)),
  rata, IFERROR(AVERAGEIF(angka_murni, ""&gt;0""), 0),
  IF(rata &gt; 0,
    IF(rata &gt; 500, ""SANGAT OPTIMAL"",
    IF(rata &gt; 200, ""OPTIMAL"",
    IF(rata &gt; 100,"&amp;" ""KURANG OPTIMAL"", ""TIDAK OPTIMAL""))),
    IF(COUNTIF(L114:T114, ""*TIDAK TERDETEKSI*"") &gt; 0, ""TIDAK TERDETEKSI"",
    IF(COUNTIF(L114:T114, ""*TIDAK AKTIF*"") &gt; 0, ""TIDAK AKTIF"",
    IF(COUNTIF(L114:T114, ""*BELUM TERPASANG*"") &gt; 0, ""BELUM T"&amp;"ERPASANG"", ""TIDAK AKTIF"")))
  )
)"),"TIDAK AKTIF")</f>
        <v>TIDAK AKTIF</v>
      </c>
      <c r="V114" s="33" t="s">
        <v>48</v>
      </c>
      <c r="W114" s="45">
        <v>1164.0</v>
      </c>
      <c r="X114" s="90" t="s">
        <v>891</v>
      </c>
      <c r="Y114" s="36">
        <v>638250.0</v>
      </c>
      <c r="Z114" s="46"/>
    </row>
    <row r="115" ht="12.0" customHeight="1">
      <c r="A115" s="20">
        <f t="shared" si="1"/>
        <v>113</v>
      </c>
      <c r="B115" s="19" t="s">
        <v>151</v>
      </c>
      <c r="C115" s="19" t="s">
        <v>886</v>
      </c>
      <c r="D115" s="19" t="s">
        <v>932</v>
      </c>
      <c r="E115" s="21" t="s">
        <v>33</v>
      </c>
      <c r="F115" s="23" t="s">
        <v>933</v>
      </c>
      <c r="G115" s="25" t="s">
        <v>934</v>
      </c>
      <c r="H115" s="26" t="s">
        <v>39</v>
      </c>
      <c r="I115" s="26" t="s">
        <v>41</v>
      </c>
      <c r="J115" s="27" t="s">
        <v>43</v>
      </c>
      <c r="K115" s="27" t="s">
        <v>44</v>
      </c>
      <c r="L115" s="42"/>
      <c r="M115" s="42"/>
      <c r="N115" s="42"/>
      <c r="O115" s="42"/>
      <c r="P115" s="42"/>
      <c r="Q115" s="30"/>
      <c r="R115" s="30"/>
      <c r="S115" s="30"/>
      <c r="T115" s="44"/>
      <c r="U115" s="31" t="str">
        <f>IFERROR(__xludf.DUMMYFUNCTION("LET(
  angka_murni, ARRAYFORMULA(IFERROR(VALUE(REGEXREPLACE(L115:T115, ""[^0-9]"", """")), 0)),
  rata, IFERROR(AVERAGEIF(angka_murni, ""&gt;0""), 0),
  IF(rata &gt; 0,
    IF(rata &gt; 500, ""SANGAT OPTIMAL"",
    IF(rata &gt; 200, ""OPTIMAL"",
    IF(rata &gt; 100,"&amp;" ""KURANG OPTIMAL"", ""TIDAK OPTIMAL""))),
    IF(COUNTIF(L115:T115, ""*TIDAK TERDETEKSI*"") &gt; 0, ""TIDAK TERDETEKSI"",
    IF(COUNTIF(L115:T115, ""*TIDAK AKTIF*"") &gt; 0, ""TIDAK AKTIF"",
    IF(COUNTIF(L115:T115, ""*BELUM TERPASANG*"") &gt; 0, ""BELUM T"&amp;"ERPASANG"", ""TIDAK AKTIF"")))
  )
)"),"TIDAK AKTIF")</f>
        <v>TIDAK AKTIF</v>
      </c>
      <c r="V115" s="33" t="s">
        <v>48</v>
      </c>
      <c r="W115" s="34">
        <v>994.0</v>
      </c>
      <c r="X115" s="90" t="s">
        <v>891</v>
      </c>
      <c r="Y115" s="36">
        <v>638250.0</v>
      </c>
      <c r="Z115" s="37" t="s">
        <v>935</v>
      </c>
    </row>
    <row r="116" ht="12.0" customHeight="1">
      <c r="A116" s="20">
        <f t="shared" si="1"/>
        <v>114</v>
      </c>
      <c r="B116" s="19" t="s">
        <v>151</v>
      </c>
      <c r="C116" s="19" t="s">
        <v>886</v>
      </c>
      <c r="D116" s="19" t="s">
        <v>936</v>
      </c>
      <c r="E116" s="21" t="s">
        <v>33</v>
      </c>
      <c r="F116" s="23" t="s">
        <v>937</v>
      </c>
      <c r="G116" s="25" t="s">
        <v>938</v>
      </c>
      <c r="H116" s="71" t="s">
        <v>39</v>
      </c>
      <c r="I116" s="26" t="s">
        <v>41</v>
      </c>
      <c r="J116" s="27" t="s">
        <v>43</v>
      </c>
      <c r="K116" s="27" t="s">
        <v>44</v>
      </c>
      <c r="L116" s="42"/>
      <c r="M116" s="42"/>
      <c r="N116" s="42"/>
      <c r="O116" s="29"/>
      <c r="P116" s="29"/>
      <c r="Q116" s="30"/>
      <c r="R116" s="30"/>
      <c r="S116" s="30"/>
      <c r="T116" s="30"/>
      <c r="U116" s="31" t="str">
        <f>IFERROR(__xludf.DUMMYFUNCTION("LET(
  angka_murni, ARRAYFORMULA(IFERROR(VALUE(REGEXREPLACE(L116:T116, ""[^0-9]"", """")), 0)),
  rata, IFERROR(AVERAGEIF(angka_murni, ""&gt;0""), 0),
  IF(rata &gt; 0,
    IF(rata &gt; 500, ""SANGAT OPTIMAL"",
    IF(rata &gt; 200, ""OPTIMAL"",
    IF(rata &gt; 100,"&amp;" ""KURANG OPTIMAL"", ""TIDAK OPTIMAL""))),
    IF(COUNTIF(L116:T116, ""*TIDAK TERDETEKSI*"") &gt; 0, ""TIDAK TERDETEKSI"",
    IF(COUNTIF(L116:T116, ""*TIDAK AKTIF*"") &gt; 0, ""TIDAK AKTIF"",
    IF(COUNTIF(L116:T116, ""*BELUM TERPASANG*"") &gt; 0, ""BELUM T"&amp;"ERPASANG"", ""TIDAK AKTIF"")))
  )
)"),"TIDAK AKTIF")</f>
        <v>TIDAK AKTIF</v>
      </c>
      <c r="V116" s="33" t="s">
        <v>48</v>
      </c>
      <c r="W116" s="45">
        <v>819.0</v>
      </c>
      <c r="X116" s="90" t="s">
        <v>891</v>
      </c>
      <c r="Y116" s="36">
        <v>638250.0</v>
      </c>
      <c r="Z116" s="46"/>
    </row>
    <row r="117" ht="12.0" customHeight="1">
      <c r="A117" s="20">
        <f t="shared" si="1"/>
        <v>115</v>
      </c>
      <c r="B117" s="19" t="s">
        <v>151</v>
      </c>
      <c r="C117" s="19" t="s">
        <v>886</v>
      </c>
      <c r="D117" s="19" t="s">
        <v>940</v>
      </c>
      <c r="E117" s="21" t="s">
        <v>33</v>
      </c>
      <c r="F117" s="23" t="s">
        <v>941</v>
      </c>
      <c r="G117" s="25" t="s">
        <v>942</v>
      </c>
      <c r="H117" s="26" t="s">
        <v>39</v>
      </c>
      <c r="I117" s="26" t="s">
        <v>41</v>
      </c>
      <c r="J117" s="27" t="s">
        <v>43</v>
      </c>
      <c r="K117" s="27" t="s">
        <v>44</v>
      </c>
      <c r="L117" s="42"/>
      <c r="M117" s="42"/>
      <c r="N117" s="42"/>
      <c r="O117" s="42"/>
      <c r="P117" s="42"/>
      <c r="Q117" s="30"/>
      <c r="R117" s="30"/>
      <c r="S117" s="30"/>
      <c r="T117" s="44"/>
      <c r="U117" s="31" t="str">
        <f>IFERROR(__xludf.DUMMYFUNCTION("LET(
  angka_murni, ARRAYFORMULA(IFERROR(VALUE(REGEXREPLACE(L117:T117, ""[^0-9]"", """")), 0)),
  rata, IFERROR(AVERAGEIF(angka_murni, ""&gt;0""), 0),
  IF(rata &gt; 0,
    IF(rata &gt; 500, ""SANGAT OPTIMAL"",
    IF(rata &gt; 200, ""OPTIMAL"",
    IF(rata &gt; 100,"&amp;" ""KURANG OPTIMAL"", ""TIDAK OPTIMAL""))),
    IF(COUNTIF(L117:T117, ""*TIDAK TERDETEKSI*"") &gt; 0, ""TIDAK TERDETEKSI"",
    IF(COUNTIF(L117:T117, ""*TIDAK AKTIF*"") &gt; 0, ""TIDAK AKTIF"",
    IF(COUNTIF(L117:T117, ""*BELUM TERPASANG*"") &gt; 0, ""BELUM T"&amp;"ERPASANG"", ""TIDAK AKTIF"")))
  )
)"),"TIDAK AKTIF")</f>
        <v>TIDAK AKTIF</v>
      </c>
      <c r="V117" s="33" t="s">
        <v>48</v>
      </c>
      <c r="W117" s="45">
        <v>1890.0</v>
      </c>
      <c r="X117" s="90" t="s">
        <v>891</v>
      </c>
      <c r="Y117" s="36">
        <v>638250.0</v>
      </c>
      <c r="Z117" s="46"/>
    </row>
    <row r="118" ht="12.0" customHeight="1">
      <c r="A118" s="20">
        <f t="shared" si="1"/>
        <v>116</v>
      </c>
      <c r="B118" s="19" t="s">
        <v>151</v>
      </c>
      <c r="C118" s="19" t="s">
        <v>886</v>
      </c>
      <c r="D118" s="19" t="s">
        <v>943</v>
      </c>
      <c r="E118" s="21" t="s">
        <v>33</v>
      </c>
      <c r="F118" s="23" t="s">
        <v>944</v>
      </c>
      <c r="G118" s="25" t="s">
        <v>945</v>
      </c>
      <c r="H118" s="26" t="s">
        <v>39</v>
      </c>
      <c r="I118" s="26" t="s">
        <v>41</v>
      </c>
      <c r="J118" s="27" t="s">
        <v>43</v>
      </c>
      <c r="K118" s="27" t="s">
        <v>44</v>
      </c>
      <c r="L118" s="42"/>
      <c r="M118" s="42"/>
      <c r="N118" s="42"/>
      <c r="O118" s="42"/>
      <c r="P118" s="42"/>
      <c r="Q118" s="30"/>
      <c r="R118" s="30"/>
      <c r="S118" s="30"/>
      <c r="T118" s="44"/>
      <c r="U118" s="31" t="str">
        <f>IFERROR(__xludf.DUMMYFUNCTION("LET(
  angka_murni, ARRAYFORMULA(IFERROR(VALUE(REGEXREPLACE(L118:T118, ""[^0-9]"", """")), 0)),
  rata, IFERROR(AVERAGEIF(angka_murni, ""&gt;0""), 0),
  IF(rata &gt; 0,
    IF(rata &gt; 500, ""SANGAT OPTIMAL"",
    IF(rata &gt; 200, ""OPTIMAL"",
    IF(rata &gt; 100,"&amp;" ""KURANG OPTIMAL"", ""TIDAK OPTIMAL""))),
    IF(COUNTIF(L118:T118, ""*TIDAK TERDETEKSI*"") &gt; 0, ""TIDAK TERDETEKSI"",
    IF(COUNTIF(L118:T118, ""*TIDAK AKTIF*"") &gt; 0, ""TIDAK AKTIF"",
    IF(COUNTIF(L118:T118, ""*BELUM TERPASANG*"") &gt; 0, ""BELUM T"&amp;"ERPASANG"", ""TIDAK AKTIF"")))
  )
)"),"TIDAK AKTIF")</f>
        <v>TIDAK AKTIF</v>
      </c>
      <c r="V118" s="33" t="s">
        <v>48</v>
      </c>
      <c r="W118" s="45">
        <v>3453.0</v>
      </c>
      <c r="X118" s="90" t="s">
        <v>891</v>
      </c>
      <c r="Y118" s="36">
        <v>638250.0</v>
      </c>
      <c r="Z118" s="46"/>
    </row>
    <row r="119" ht="12.0" customHeight="1">
      <c r="A119" s="20">
        <f t="shared" si="1"/>
        <v>117</v>
      </c>
      <c r="B119" s="19" t="s">
        <v>151</v>
      </c>
      <c r="C119" s="19" t="s">
        <v>886</v>
      </c>
      <c r="D119" s="19" t="s">
        <v>946</v>
      </c>
      <c r="E119" s="21" t="s">
        <v>33</v>
      </c>
      <c r="F119" s="23" t="s">
        <v>947</v>
      </c>
      <c r="G119" s="25" t="s">
        <v>948</v>
      </c>
      <c r="H119" s="26" t="s">
        <v>39</v>
      </c>
      <c r="I119" s="177" t="s">
        <v>41</v>
      </c>
      <c r="J119" s="27" t="s">
        <v>43</v>
      </c>
      <c r="K119" s="27" t="s">
        <v>44</v>
      </c>
      <c r="L119" s="29"/>
      <c r="M119" s="29"/>
      <c r="N119" s="29"/>
      <c r="O119" s="29"/>
      <c r="P119" s="29"/>
      <c r="Q119" s="29"/>
      <c r="R119" s="29"/>
      <c r="S119" s="29"/>
      <c r="T119" s="30"/>
      <c r="U119" s="31" t="str">
        <f>IFERROR(__xludf.DUMMYFUNCTION("LET(
  angka_murni, ARRAYFORMULA(IFERROR(VALUE(REGEXREPLACE(L119:T119, ""[^0-9]"", """")), 0)),
  rata, IFERROR(AVERAGEIF(angka_murni, ""&gt;0""), 0),
  IF(rata &gt; 0,
    IF(rata &gt; 500, ""SANGAT OPTIMAL"",
    IF(rata &gt; 200, ""OPTIMAL"",
    IF(rata &gt; 100,"&amp;" ""KURANG OPTIMAL"", ""TIDAK OPTIMAL""))),
    IF(COUNTIF(L119:T119, ""*TIDAK TERDETEKSI*"") &gt; 0, ""TIDAK TERDETEKSI"",
    IF(COUNTIF(L119:T119, ""*TIDAK AKTIF*"") &gt; 0, ""TIDAK AKTIF"",
    IF(COUNTIF(L119:T119, ""*BELUM TERPASANG*"") &gt; 0, ""BELUM T"&amp;"ERPASANG"", ""TIDAK AKTIF"")))
  )
)"),"TIDAK AKTIF")</f>
        <v>TIDAK AKTIF</v>
      </c>
      <c r="V119" s="33" t="s">
        <v>48</v>
      </c>
      <c r="W119" s="45">
        <v>1386.0</v>
      </c>
      <c r="X119" s="90" t="s">
        <v>891</v>
      </c>
      <c r="Y119" s="36">
        <v>638250.0</v>
      </c>
      <c r="Z119" s="46"/>
    </row>
    <row r="120" ht="12.0" customHeight="1">
      <c r="A120" s="20">
        <f t="shared" si="1"/>
        <v>118</v>
      </c>
      <c r="B120" s="19" t="s">
        <v>151</v>
      </c>
      <c r="C120" s="19" t="s">
        <v>886</v>
      </c>
      <c r="D120" s="19" t="s">
        <v>949</v>
      </c>
      <c r="E120" s="21" t="s">
        <v>33</v>
      </c>
      <c r="F120" s="23" t="s">
        <v>950</v>
      </c>
      <c r="G120" s="25" t="s">
        <v>951</v>
      </c>
      <c r="H120" s="26" t="s">
        <v>95</v>
      </c>
      <c r="I120" s="26" t="s">
        <v>106</v>
      </c>
      <c r="J120" s="27" t="s">
        <v>952</v>
      </c>
      <c r="K120" s="27" t="s">
        <v>44</v>
      </c>
      <c r="L120" s="29" t="s">
        <v>360</v>
      </c>
      <c r="M120" s="29" t="s">
        <v>360</v>
      </c>
      <c r="N120" s="29" t="s">
        <v>62</v>
      </c>
      <c r="O120" s="29" t="s">
        <v>62</v>
      </c>
      <c r="P120" s="29" t="s">
        <v>62</v>
      </c>
      <c r="Q120" s="44"/>
      <c r="R120" s="44"/>
      <c r="S120" s="44"/>
      <c r="T120" s="30"/>
      <c r="U120" s="31" t="str">
        <f>IFERROR(__xludf.DUMMYFUNCTION("LET(
  angka_murni, ARRAYFORMULA(IFERROR(VALUE(REGEXREPLACE(L120:T120, ""[^0-9]"", """")), 0)),
  rata, IFERROR(AVERAGEIF(angka_murni, ""&gt;0""), 0),
  IF(rata &gt; 0,
    IF(rata &gt; 500, ""SANGAT OPTIMAL"",
    IF(rata &gt; 200, ""OPTIMAL"",
    IF(rata &gt; 100,"&amp;" ""KURANG OPTIMAL"", ""TIDAK OPTIMAL""))),
    IF(COUNTIF(L120:T120, ""*TIDAK TERDETEKSI*"") &gt; 0, ""TIDAK TERDETEKSI"",
    IF(COUNTIF(L120:T120, ""*TIDAK AKTIF*"") &gt; 0, ""TIDAK AKTIF"",
    IF(COUNTIF(L120:T120, ""*BELUM TERPASANG*"") &gt; 0, ""BELUM T"&amp;"ERPASANG"", ""TIDAK AKTIF"")))
  )
)"),"TIDAK OPTIMAL")</f>
        <v>TIDAK OPTIMAL</v>
      </c>
      <c r="V120" s="33" t="s">
        <v>48</v>
      </c>
      <c r="W120" s="45">
        <v>1466.0</v>
      </c>
      <c r="X120" s="90" t="s">
        <v>891</v>
      </c>
      <c r="Y120" s="41">
        <v>2886000.0</v>
      </c>
      <c r="Z120" s="46"/>
    </row>
    <row r="121" ht="12.0" customHeight="1">
      <c r="A121" s="20">
        <f t="shared" si="1"/>
        <v>119</v>
      </c>
      <c r="B121" s="19" t="s">
        <v>151</v>
      </c>
      <c r="C121" s="19" t="s">
        <v>886</v>
      </c>
      <c r="D121" s="19" t="s">
        <v>953</v>
      </c>
      <c r="E121" s="59" t="s">
        <v>33</v>
      </c>
      <c r="F121" s="23" t="s">
        <v>954</v>
      </c>
      <c r="G121" s="25" t="s">
        <v>955</v>
      </c>
      <c r="H121" s="26" t="s">
        <v>102</v>
      </c>
      <c r="I121" s="26" t="s">
        <v>41</v>
      </c>
      <c r="J121" s="27" t="s">
        <v>119</v>
      </c>
      <c r="K121" s="27" t="s">
        <v>44</v>
      </c>
      <c r="L121" s="29" t="s">
        <v>126</v>
      </c>
      <c r="M121" s="29" t="s">
        <v>64</v>
      </c>
      <c r="N121" s="29" t="s">
        <v>64</v>
      </c>
      <c r="O121" s="29" t="s">
        <v>126</v>
      </c>
      <c r="P121" s="29" t="s">
        <v>91</v>
      </c>
      <c r="Q121" s="30" t="s">
        <v>64</v>
      </c>
      <c r="R121" s="30" t="s">
        <v>126</v>
      </c>
      <c r="S121" s="30"/>
      <c r="T121" s="30"/>
      <c r="U121" s="31" t="str">
        <f>IFERROR(__xludf.DUMMYFUNCTION("LET(
  angka_murni, ARRAYFORMULA(IFERROR(VALUE(REGEXREPLACE(L121:T121, ""[^0-9]"", """")), 0)),
  rata, IFERROR(AVERAGEIF(angka_murni, ""&gt;0""), 0),
  IF(rata &gt; 0,
    IF(rata &gt; 500, ""SANGAT OPTIMAL"",
    IF(rata &gt; 200, ""OPTIMAL"",
    IF(rata &gt; 100,"&amp;" ""KURANG OPTIMAL"", ""TIDAK OPTIMAL""))),
    IF(COUNTIF(L121:T121, ""*TIDAK TERDETEKSI*"") &gt; 0, ""TIDAK TERDETEKSI"",
    IF(COUNTIF(L121:T121, ""*TIDAK AKTIF*"") &gt; 0, ""TIDAK AKTIF"",
    IF(COUNTIF(L121:T121, ""*BELUM TERPASANG*"") &gt; 0, ""BELUM T"&amp;"ERPASANG"", ""TIDAK AKTIF"")))
  )
)"),"SANGAT OPTIMAL")</f>
        <v>SANGAT OPTIMAL</v>
      </c>
      <c r="V121" s="33" t="s">
        <v>48</v>
      </c>
      <c r="W121" s="34">
        <v>1425.0</v>
      </c>
      <c r="X121" s="90" t="s">
        <v>891</v>
      </c>
      <c r="Y121" s="41">
        <v>1665000.0</v>
      </c>
      <c r="Z121" s="37" t="s">
        <v>956</v>
      </c>
    </row>
    <row r="122" ht="12.0" customHeight="1">
      <c r="A122" s="20">
        <f t="shared" si="1"/>
        <v>120</v>
      </c>
      <c r="B122" s="19" t="s">
        <v>151</v>
      </c>
      <c r="C122" s="19" t="s">
        <v>152</v>
      </c>
      <c r="D122" s="19" t="s">
        <v>957</v>
      </c>
      <c r="E122" s="21" t="s">
        <v>33</v>
      </c>
      <c r="F122" s="23" t="s">
        <v>958</v>
      </c>
      <c r="G122" s="25" t="s">
        <v>959</v>
      </c>
      <c r="H122" s="26" t="s">
        <v>87</v>
      </c>
      <c r="I122" s="26" t="s">
        <v>60</v>
      </c>
      <c r="J122" s="27" t="s">
        <v>88</v>
      </c>
      <c r="K122" s="27" t="s">
        <v>44</v>
      </c>
      <c r="L122" s="29"/>
      <c r="M122" s="29"/>
      <c r="N122" s="29" t="s">
        <v>123</v>
      </c>
      <c r="O122" s="29" t="s">
        <v>123</v>
      </c>
      <c r="P122" s="29" t="s">
        <v>123</v>
      </c>
      <c r="Q122" s="30"/>
      <c r="R122" s="30"/>
      <c r="S122" s="30"/>
      <c r="T122" s="30"/>
      <c r="U122" s="31" t="str">
        <f>IFERROR(__xludf.DUMMYFUNCTION("LET(
  angka_murni, ARRAYFORMULA(IFERROR(VALUE(REGEXREPLACE(L122:T122, ""[^0-9]"", """")), 0)),
  rata, IFERROR(AVERAGEIF(angka_murni, ""&gt;0""), 0),
  IF(rata &gt; 0,
    IF(rata &gt; 500, ""SANGAT OPTIMAL"",
    IF(rata &gt; 200, ""OPTIMAL"",
    IF(rata &gt; 100,"&amp;" ""KURANG OPTIMAL"", ""TIDAK OPTIMAL""))),
    IF(COUNTIF(L122:T122, ""*TIDAK TERDETEKSI*"") &gt; 0, ""TIDAK TERDETEKSI"",
    IF(COUNTIF(L122:T122, ""*TIDAK AKTIF*"") &gt; 0, ""TIDAK AKTIF"",
    IF(COUNTIF(L122:T122, ""*BELUM TERPASANG*"") &gt; 0, ""BELUM T"&amp;"ERPASANG"", ""TIDAK AKTIF"")))
  )
)"),"SANGAT OPTIMAL")</f>
        <v>SANGAT OPTIMAL</v>
      </c>
      <c r="V122" s="33" t="s">
        <v>48</v>
      </c>
      <c r="W122" s="45">
        <v>218.0</v>
      </c>
      <c r="X122" s="58" t="s">
        <v>159</v>
      </c>
      <c r="Y122" s="36">
        <v>1665000.0</v>
      </c>
      <c r="Z122" s="46"/>
    </row>
    <row r="123" ht="12.0" customHeight="1">
      <c r="A123" s="20">
        <f t="shared" si="1"/>
        <v>121</v>
      </c>
      <c r="B123" s="19" t="s">
        <v>151</v>
      </c>
      <c r="C123" s="19" t="s">
        <v>152</v>
      </c>
      <c r="D123" s="19" t="s">
        <v>960</v>
      </c>
      <c r="E123" s="21" t="s">
        <v>33</v>
      </c>
      <c r="F123" s="23" t="s">
        <v>961</v>
      </c>
      <c r="G123" s="25" t="s">
        <v>962</v>
      </c>
      <c r="H123" s="26" t="s">
        <v>87</v>
      </c>
      <c r="I123" s="26" t="s">
        <v>60</v>
      </c>
      <c r="J123" s="27" t="s">
        <v>88</v>
      </c>
      <c r="K123" s="27" t="s">
        <v>44</v>
      </c>
      <c r="L123" s="29"/>
      <c r="M123" s="29"/>
      <c r="N123" s="29" t="s">
        <v>123</v>
      </c>
      <c r="O123" s="29" t="s">
        <v>123</v>
      </c>
      <c r="P123" s="29" t="s">
        <v>123</v>
      </c>
      <c r="Q123" s="30"/>
      <c r="R123" s="30"/>
      <c r="S123" s="30"/>
      <c r="T123" s="30"/>
      <c r="U123" s="31" t="str">
        <f>IFERROR(__xludf.DUMMYFUNCTION("LET(
  angka_murni, ARRAYFORMULA(IFERROR(VALUE(REGEXREPLACE(L123:T123, ""[^0-9]"", """")), 0)),
  rata, IFERROR(AVERAGEIF(angka_murni, ""&gt;0""), 0),
  IF(rata &gt; 0,
    IF(rata &gt; 500, ""SANGAT OPTIMAL"",
    IF(rata &gt; 200, ""OPTIMAL"",
    IF(rata &gt; 100,"&amp;" ""KURANG OPTIMAL"", ""TIDAK OPTIMAL""))),
    IF(COUNTIF(L123:T123, ""*TIDAK TERDETEKSI*"") &gt; 0, ""TIDAK TERDETEKSI"",
    IF(COUNTIF(L123:T123, ""*TIDAK AKTIF*"") &gt; 0, ""TIDAK AKTIF"",
    IF(COUNTIF(L123:T123, ""*BELUM TERPASANG*"") &gt; 0, ""BELUM T"&amp;"ERPASANG"", ""TIDAK AKTIF"")))
  )
)"),"SANGAT OPTIMAL")</f>
        <v>SANGAT OPTIMAL</v>
      </c>
      <c r="V123" s="33" t="s">
        <v>48</v>
      </c>
      <c r="W123" s="45">
        <v>130.0</v>
      </c>
      <c r="X123" s="58" t="s">
        <v>159</v>
      </c>
      <c r="Y123" s="36">
        <v>1665000.0</v>
      </c>
      <c r="Z123" s="46"/>
    </row>
    <row r="124" ht="12.0" customHeight="1">
      <c r="A124" s="20">
        <f t="shared" si="1"/>
        <v>122</v>
      </c>
      <c r="B124" s="19" t="s">
        <v>151</v>
      </c>
      <c r="C124" s="19" t="s">
        <v>152</v>
      </c>
      <c r="D124" s="19" t="s">
        <v>963</v>
      </c>
      <c r="E124" s="67" t="s">
        <v>33</v>
      </c>
      <c r="F124" s="23" t="s">
        <v>964</v>
      </c>
      <c r="G124" s="25" t="s">
        <v>965</v>
      </c>
      <c r="H124" s="26" t="s">
        <v>59</v>
      </c>
      <c r="I124" s="26" t="s">
        <v>60</v>
      </c>
      <c r="J124" s="27" t="s">
        <v>184</v>
      </c>
      <c r="K124" s="27" t="s">
        <v>44</v>
      </c>
      <c r="L124" s="29" t="s">
        <v>126</v>
      </c>
      <c r="M124" s="29" t="s">
        <v>126</v>
      </c>
      <c r="N124" s="29" t="s">
        <v>126</v>
      </c>
      <c r="O124" s="29" t="s">
        <v>64</v>
      </c>
      <c r="P124" s="29" t="s">
        <v>64</v>
      </c>
      <c r="Q124" s="30" t="s">
        <v>125</v>
      </c>
      <c r="R124" s="30"/>
      <c r="S124" s="30"/>
      <c r="T124" s="30"/>
      <c r="U124" s="31" t="str">
        <f>IFERROR(__xludf.DUMMYFUNCTION("LET(
  angka_murni, ARRAYFORMULA(IFERROR(VALUE(REGEXREPLACE(L124:T124, ""[^0-9]"", """")), 0)),
  rata, IFERROR(AVERAGEIF(angka_murni, ""&gt;0""), 0),
  IF(rata &gt; 0,
    IF(rata &gt; 500, ""SANGAT OPTIMAL"",
    IF(rata &gt; 200, ""OPTIMAL"",
    IF(rata &gt; 100,"&amp;" ""KURANG OPTIMAL"", ""TIDAK OPTIMAL""))),
    IF(COUNTIF(L124:T124, ""*TIDAK TERDETEKSI*"") &gt; 0, ""TIDAK TERDETEKSI"",
    IF(COUNTIF(L124:T124, ""*TIDAK AKTIF*"") &gt; 0, ""TIDAK AKTIF"",
    IF(COUNTIF(L124:T124, ""*BELUM TERPASANG*"") &gt; 0, ""BELUM T"&amp;"ERPASANG"", ""TIDAK AKTIF"")))
  )
)"),"SANGAT OPTIMAL")</f>
        <v>SANGAT OPTIMAL</v>
      </c>
      <c r="V124" s="33" t="s">
        <v>48</v>
      </c>
      <c r="W124" s="34">
        <v>96.0</v>
      </c>
      <c r="X124" s="58" t="s">
        <v>159</v>
      </c>
      <c r="Y124" s="41">
        <v>2553000.0</v>
      </c>
      <c r="Z124" s="47" t="s">
        <v>967</v>
      </c>
    </row>
    <row r="125" ht="12.0" customHeight="1">
      <c r="A125" s="20">
        <f t="shared" si="1"/>
        <v>123</v>
      </c>
      <c r="B125" s="19" t="s">
        <v>151</v>
      </c>
      <c r="C125" s="19" t="s">
        <v>152</v>
      </c>
      <c r="D125" s="19" t="s">
        <v>968</v>
      </c>
      <c r="E125" s="21" t="s">
        <v>33</v>
      </c>
      <c r="F125" s="23" t="s">
        <v>969</v>
      </c>
      <c r="G125" s="25" t="s">
        <v>970</v>
      </c>
      <c r="H125" s="26" t="s">
        <v>94</v>
      </c>
      <c r="I125" s="26" t="s">
        <v>60</v>
      </c>
      <c r="J125" s="28" t="s">
        <v>952</v>
      </c>
      <c r="K125" s="28" t="s">
        <v>44</v>
      </c>
      <c r="L125" s="42"/>
      <c r="M125" s="42"/>
      <c r="N125" s="29" t="s">
        <v>64</v>
      </c>
      <c r="O125" s="29" t="s">
        <v>64</v>
      </c>
      <c r="P125" s="29" t="s">
        <v>64</v>
      </c>
      <c r="Q125" s="44"/>
      <c r="R125" s="44"/>
      <c r="S125" s="30"/>
      <c r="T125" s="30"/>
      <c r="U125" s="31" t="str">
        <f>IFERROR(__xludf.DUMMYFUNCTION("LET(
  angka_murni, ARRAYFORMULA(IFERROR(VALUE(REGEXREPLACE(L125:T125, ""[^0-9]"", """")), 0)),
  rata, IFERROR(AVERAGEIF(angka_murni, ""&gt;0""), 0),
  IF(rata &gt; 0,
    IF(rata &gt; 500, ""SANGAT OPTIMAL"",
    IF(rata &gt; 200, ""OPTIMAL"",
    IF(rata &gt; 100,"&amp;" ""KURANG OPTIMAL"", ""TIDAK OPTIMAL""))),
    IF(COUNTIF(L125:T125, ""*TIDAK TERDETEKSI*"") &gt; 0, ""TIDAK TERDETEKSI"",
    IF(COUNTIF(L125:T125, ""*TIDAK AKTIF*"") &gt; 0, ""TIDAK AKTIF"",
    IF(COUNTIF(L125:T125, ""*BELUM TERPASANG*"") &gt; 0, ""BELUM T"&amp;"ERPASANG"", ""TIDAK AKTIF"")))
  )
)"),"OPTIMAL")</f>
        <v>OPTIMAL</v>
      </c>
      <c r="V125" s="33" t="s">
        <v>48</v>
      </c>
      <c r="W125" s="45">
        <v>271.0</v>
      </c>
      <c r="X125" s="58" t="s">
        <v>159</v>
      </c>
      <c r="Y125" s="41">
        <v>2719500.0</v>
      </c>
      <c r="Z125" s="46"/>
    </row>
    <row r="126" ht="12.0" customHeight="1">
      <c r="A126" s="20">
        <f t="shared" si="1"/>
        <v>124</v>
      </c>
      <c r="B126" s="19" t="s">
        <v>151</v>
      </c>
      <c r="C126" s="19" t="s">
        <v>152</v>
      </c>
      <c r="D126" s="19" t="s">
        <v>971</v>
      </c>
      <c r="E126" s="21" t="s">
        <v>33</v>
      </c>
      <c r="F126" s="23" t="s">
        <v>972</v>
      </c>
      <c r="G126" s="25" t="s">
        <v>973</v>
      </c>
      <c r="H126" s="26" t="s">
        <v>40</v>
      </c>
      <c r="I126" s="26" t="s">
        <v>42</v>
      </c>
      <c r="J126" s="28" t="s">
        <v>61</v>
      </c>
      <c r="K126" s="28" t="s">
        <v>44</v>
      </c>
      <c r="L126" s="29"/>
      <c r="M126" s="29"/>
      <c r="N126" s="29" t="s">
        <v>63</v>
      </c>
      <c r="O126" s="29" t="s">
        <v>63</v>
      </c>
      <c r="P126" s="29" t="s">
        <v>63</v>
      </c>
      <c r="Q126" s="29" t="s">
        <v>64</v>
      </c>
      <c r="R126" s="30" t="s">
        <v>91</v>
      </c>
      <c r="S126" s="30"/>
      <c r="T126" s="30"/>
      <c r="U126" s="39" t="str">
        <f>IFERROR(__xludf.DUMMYFUNCTION("LET(
  angka_murni, ARRAYFORMULA(IFERROR(VALUE(REGEXREPLACE(L126:T126, ""[^0-9]"", """")), 0)),
  rata, IFERROR(AVERAGEIF(angka_murni, ""&gt;0""), 0),
  IF(rata &gt; 0,
    IF(rata &gt; 500, ""SANGAT OPTIMAL"",
    IF(rata &gt; 200, ""OPTIMAL"",
    IF(rata &gt; 100,"&amp;" ""KURANG OPTIMAL"", ""TIDAK OPTIMAL""))),
    IF(COUNTIF(L126:T126, ""*TIDAK TERDETEKSI*"") &gt; 0, ""TIDAK TERDETEKSI"",
    IF(COUNTIF(L126:T126, ""*TIDAK AKTIF*"") &gt; 0, ""TIDAK AKTIF"",
    IF(COUNTIF(L126:T126, ""*BELUM TERPASANG*"") &gt; 0, ""BELUM T"&amp;"ERPASANG"", ""TIDAK AKTIF"")))
  )
)"),"OPTIMAL")</f>
        <v>OPTIMAL</v>
      </c>
      <c r="V126" s="33" t="s">
        <v>67</v>
      </c>
      <c r="W126" s="56">
        <v>255.0</v>
      </c>
      <c r="X126" s="58" t="s">
        <v>159</v>
      </c>
      <c r="Y126" s="36">
        <v>768950.0</v>
      </c>
      <c r="Z126" s="57"/>
      <c r="AC126" s="43"/>
    </row>
    <row r="127" ht="12.0" customHeight="1">
      <c r="A127" s="20">
        <f t="shared" si="1"/>
        <v>125</v>
      </c>
      <c r="B127" s="19" t="s">
        <v>151</v>
      </c>
      <c r="C127" s="19" t="s">
        <v>152</v>
      </c>
      <c r="D127" s="19" t="s">
        <v>153</v>
      </c>
      <c r="E127" s="21" t="s">
        <v>33</v>
      </c>
      <c r="F127" s="23" t="s">
        <v>154</v>
      </c>
      <c r="G127" s="25" t="s">
        <v>155</v>
      </c>
      <c r="H127" s="26" t="s">
        <v>40</v>
      </c>
      <c r="I127" s="26" t="s">
        <v>42</v>
      </c>
      <c r="J127" s="28" t="s">
        <v>61</v>
      </c>
      <c r="K127" s="28" t="s">
        <v>44</v>
      </c>
      <c r="L127" s="29"/>
      <c r="M127" s="29"/>
      <c r="N127" s="29" t="s">
        <v>65</v>
      </c>
      <c r="O127" s="29" t="s">
        <v>65</v>
      </c>
      <c r="P127" s="29" t="s">
        <v>65</v>
      </c>
      <c r="Q127" s="29" t="s">
        <v>65</v>
      </c>
      <c r="R127" s="30" t="s">
        <v>176</v>
      </c>
      <c r="S127" s="30"/>
      <c r="T127" s="30"/>
      <c r="U127" s="39" t="str">
        <f>IFERROR(__xludf.DUMMYFUNCTION("LET(
  angka_murni, ARRAYFORMULA(IFERROR(VALUE(REGEXREPLACE(L127:T127, ""[^0-9]"", """")), 0)),
  rata, IFERROR(AVERAGEIF(angka_murni, ""&gt;0""), 0),
  IF(rata &gt; 0,
    IF(rata &gt; 500, ""SANGAT OPTIMAL"",
    IF(rata &gt; 200, ""OPTIMAL"",
    IF(rata &gt; 100,"&amp;" ""KURANG OPTIMAL"", ""TIDAK OPTIMAL""))),
    IF(COUNTIF(L127:T127, ""*TIDAK TERDETEKSI*"") &gt; 0, ""TIDAK TERDETEKSI"",
    IF(COUNTIF(L127:T127, ""*TIDAK AKTIF*"") &gt; 0, ""TIDAK AKTIF"",
    IF(COUNTIF(L127:T127, ""*BELUM TERPASANG*"") &gt; 0, ""BELUM T"&amp;"ERPASANG"", ""TIDAK AKTIF"")))
  )
)"),"TIDAK OPTIMAL")</f>
        <v>TIDAK OPTIMAL</v>
      </c>
      <c r="V127" s="33" t="s">
        <v>67</v>
      </c>
      <c r="W127" s="56">
        <v>528.0</v>
      </c>
      <c r="X127" s="58" t="s">
        <v>159</v>
      </c>
      <c r="Y127" s="36">
        <v>768950.0</v>
      </c>
      <c r="Z127" s="57"/>
      <c r="AC127" s="43"/>
    </row>
    <row r="128" ht="12.0" customHeight="1">
      <c r="A128" s="20">
        <f t="shared" si="1"/>
        <v>126</v>
      </c>
      <c r="B128" s="19" t="s">
        <v>151</v>
      </c>
      <c r="C128" s="19" t="s">
        <v>152</v>
      </c>
      <c r="D128" s="19" t="s">
        <v>974</v>
      </c>
      <c r="E128" s="21" t="s">
        <v>33</v>
      </c>
      <c r="F128" s="23" t="s">
        <v>975</v>
      </c>
      <c r="G128" s="25" t="s">
        <v>976</v>
      </c>
      <c r="H128" s="26" t="s">
        <v>40</v>
      </c>
      <c r="I128" s="26" t="s">
        <v>42</v>
      </c>
      <c r="J128" s="28" t="s">
        <v>61</v>
      </c>
      <c r="K128" s="28" t="s">
        <v>44</v>
      </c>
      <c r="L128" s="29"/>
      <c r="M128" s="29"/>
      <c r="N128" s="29" t="s">
        <v>64</v>
      </c>
      <c r="O128" s="29" t="s">
        <v>64</v>
      </c>
      <c r="P128" s="29" t="s">
        <v>64</v>
      </c>
      <c r="Q128" s="29" t="s">
        <v>64</v>
      </c>
      <c r="R128" s="30" t="s">
        <v>64</v>
      </c>
      <c r="S128" s="30"/>
      <c r="T128" s="30"/>
      <c r="U128" s="31" t="str">
        <f>IFERROR(__xludf.DUMMYFUNCTION("LET(
  angka_murni, ARRAYFORMULA(IFERROR(VALUE(REGEXREPLACE(L128:T128, ""[^0-9]"", """")), 0)),
  rata, IFERROR(AVERAGEIF(angka_murni, ""&gt;0""), 0),
  IF(rata &gt; 0,
    IF(rata &gt; 500, ""SANGAT OPTIMAL"",
    IF(rata &gt; 200, ""OPTIMAL"",
    IF(rata &gt; 100,"&amp;" ""KURANG OPTIMAL"", ""TIDAK OPTIMAL""))),
    IF(COUNTIF(L128:T128, ""*TIDAK TERDETEKSI*"") &gt; 0, ""TIDAK TERDETEKSI"",
    IF(COUNTIF(L128:T128, ""*TIDAK AKTIF*"") &gt; 0, ""TIDAK AKTIF"",
    IF(COUNTIF(L128:T128, ""*BELUM TERPASANG*"") &gt; 0, ""BELUM T"&amp;"ERPASANG"", ""TIDAK AKTIF"")))
  )
)"),"OPTIMAL")</f>
        <v>OPTIMAL</v>
      </c>
      <c r="V128" s="33" t="s">
        <v>48</v>
      </c>
      <c r="W128" s="45">
        <v>621.0</v>
      </c>
      <c r="X128" s="58" t="s">
        <v>159</v>
      </c>
      <c r="Y128" s="36">
        <v>768950.0</v>
      </c>
      <c r="Z128" s="46"/>
    </row>
    <row r="129" ht="12.0" customHeight="1">
      <c r="A129" s="20">
        <f t="shared" si="1"/>
        <v>127</v>
      </c>
      <c r="B129" s="19" t="s">
        <v>151</v>
      </c>
      <c r="C129" s="19" t="s">
        <v>152</v>
      </c>
      <c r="D129" s="19" t="s">
        <v>977</v>
      </c>
      <c r="E129" s="67" t="s">
        <v>33</v>
      </c>
      <c r="F129" s="23" t="s">
        <v>978</v>
      </c>
      <c r="G129" s="25" t="s">
        <v>979</v>
      </c>
      <c r="H129" s="26" t="s">
        <v>59</v>
      </c>
      <c r="I129" s="26" t="s">
        <v>60</v>
      </c>
      <c r="J129" s="27" t="s">
        <v>184</v>
      </c>
      <c r="K129" s="27" t="s">
        <v>44</v>
      </c>
      <c r="L129" s="29" t="s">
        <v>64</v>
      </c>
      <c r="M129" s="29" t="s">
        <v>64</v>
      </c>
      <c r="N129" s="29" t="s">
        <v>64</v>
      </c>
      <c r="O129" s="29" t="s">
        <v>125</v>
      </c>
      <c r="P129" s="29" t="s">
        <v>125</v>
      </c>
      <c r="Q129" s="30" t="s">
        <v>125</v>
      </c>
      <c r="R129" s="30"/>
      <c r="S129" s="30"/>
      <c r="T129" s="30"/>
      <c r="U129" s="31" t="str">
        <f>IFERROR(__xludf.DUMMYFUNCTION("LET(
  angka_murni, ARRAYFORMULA(IFERROR(VALUE(REGEXREPLACE(L129:T129, ""[^0-9]"", """")), 0)),
  rata, IFERROR(AVERAGEIF(angka_murni, ""&gt;0""), 0),
  IF(rata &gt; 0,
    IF(rata &gt; 500, ""SANGAT OPTIMAL"",
    IF(rata &gt; 200, ""OPTIMAL"",
    IF(rata &gt; 100,"&amp;" ""KURANG OPTIMAL"", ""TIDAK OPTIMAL""))),
    IF(COUNTIF(L129:T129, ""*TIDAK TERDETEKSI*"") &gt; 0, ""TIDAK TERDETEKSI"",
    IF(COUNTIF(L129:T129, ""*TIDAK AKTIF*"") &gt; 0, ""TIDAK AKTIF"",
    IF(COUNTIF(L129:T129, ""*BELUM TERPASANG*"") &gt; 0, ""BELUM T"&amp;"ERPASANG"", ""TIDAK AKTIF"")))
  )
)"),"OPTIMAL")</f>
        <v>OPTIMAL</v>
      </c>
      <c r="V129" s="33" t="s">
        <v>48</v>
      </c>
      <c r="W129" s="34">
        <v>483.0</v>
      </c>
      <c r="X129" s="58" t="s">
        <v>159</v>
      </c>
      <c r="Y129" s="41">
        <v>2553000.0</v>
      </c>
      <c r="Z129" s="37" t="s">
        <v>980</v>
      </c>
    </row>
    <row r="130" ht="12.0" customHeight="1">
      <c r="A130" s="20">
        <f t="shared" si="1"/>
        <v>128</v>
      </c>
      <c r="B130" s="19" t="s">
        <v>151</v>
      </c>
      <c r="C130" s="19" t="s">
        <v>152</v>
      </c>
      <c r="D130" s="19" t="s">
        <v>981</v>
      </c>
      <c r="E130" s="21" t="s">
        <v>33</v>
      </c>
      <c r="F130" s="23" t="s">
        <v>982</v>
      </c>
      <c r="G130" s="25" t="s">
        <v>983</v>
      </c>
      <c r="H130" s="26" t="s">
        <v>40</v>
      </c>
      <c r="I130" s="26" t="s">
        <v>42</v>
      </c>
      <c r="J130" s="28" t="s">
        <v>61</v>
      </c>
      <c r="K130" s="28" t="s">
        <v>44</v>
      </c>
      <c r="L130" s="29"/>
      <c r="M130" s="29"/>
      <c r="N130" s="29" t="s">
        <v>125</v>
      </c>
      <c r="O130" s="29" t="s">
        <v>125</v>
      </c>
      <c r="P130" s="29" t="s">
        <v>125</v>
      </c>
      <c r="Q130" s="29" t="s">
        <v>63</v>
      </c>
      <c r="R130" s="30" t="s">
        <v>63</v>
      </c>
      <c r="S130" s="30"/>
      <c r="T130" s="30"/>
      <c r="U130" s="31" t="str">
        <f>IFERROR(__xludf.DUMMYFUNCTION("LET(
  angka_murni, ARRAYFORMULA(IFERROR(VALUE(REGEXREPLACE(L130:T130, ""[^0-9]"", """")), 0)),
  rata, IFERROR(AVERAGEIF(angka_murni, ""&gt;0""), 0),
  IF(rata &gt; 0,
    IF(rata &gt; 500, ""SANGAT OPTIMAL"",
    IF(rata &gt; 200, ""OPTIMAL"",
    IF(rata &gt; 100,"&amp;" ""KURANG OPTIMAL"", ""TIDAK OPTIMAL""))),
    IF(COUNTIF(L130:T130, ""*TIDAK TERDETEKSI*"") &gt; 0, ""TIDAK TERDETEKSI"",
    IF(COUNTIF(L130:T130, ""*TIDAK AKTIF*"") &gt; 0, ""TIDAK AKTIF"",
    IF(COUNTIF(L130:T130, ""*BELUM TERPASANG*"") &gt; 0, ""BELUM T"&amp;"ERPASANG"", ""TIDAK AKTIF"")))
  )
)"),"KURANG OPTIMAL")</f>
        <v>KURANG OPTIMAL</v>
      </c>
      <c r="V130" s="33" t="s">
        <v>48</v>
      </c>
      <c r="W130" s="45">
        <v>1106.0</v>
      </c>
      <c r="X130" s="58" t="s">
        <v>159</v>
      </c>
      <c r="Y130" s="36">
        <v>768950.0</v>
      </c>
      <c r="Z130" s="46"/>
    </row>
    <row r="131" ht="12.0" customHeight="1">
      <c r="A131" s="20">
        <f t="shared" si="1"/>
        <v>129</v>
      </c>
      <c r="B131" s="19" t="s">
        <v>151</v>
      </c>
      <c r="C131" s="19" t="s">
        <v>161</v>
      </c>
      <c r="D131" s="19" t="s">
        <v>984</v>
      </c>
      <c r="E131" s="67" t="s">
        <v>33</v>
      </c>
      <c r="F131" s="23" t="s">
        <v>985</v>
      </c>
      <c r="G131" s="25" t="s">
        <v>986</v>
      </c>
      <c r="H131" s="26" t="s">
        <v>87</v>
      </c>
      <c r="I131" s="26" t="s">
        <v>60</v>
      </c>
      <c r="J131" s="27" t="s">
        <v>88</v>
      </c>
      <c r="K131" s="27" t="s">
        <v>44</v>
      </c>
      <c r="L131" s="29"/>
      <c r="M131" s="29"/>
      <c r="N131" s="29" t="s">
        <v>123</v>
      </c>
      <c r="O131" s="29" t="s">
        <v>126</v>
      </c>
      <c r="P131" s="29" t="s">
        <v>123</v>
      </c>
      <c r="Q131" s="30"/>
      <c r="R131" s="30"/>
      <c r="S131" s="30"/>
      <c r="T131" s="30"/>
      <c r="U131" s="39" t="str">
        <f>IFERROR(__xludf.DUMMYFUNCTION("LET(
  angka_murni, ARRAYFORMULA(IFERROR(VALUE(REGEXREPLACE(L131:T131, ""[^0-9]"", """")), 0)),
  rata, IFERROR(AVERAGEIF(angka_murni, ""&gt;0""), 0),
  IF(rata &gt; 0,
    IF(rata &gt; 500, ""SANGAT OPTIMAL"",
    IF(rata &gt; 200, ""OPTIMAL"",
    IF(rata &gt; 100,"&amp;" ""KURANG OPTIMAL"", ""TIDAK OPTIMAL""))),
    IF(COUNTIF(L131:T131, ""*TIDAK TERDETEKSI*"") &gt; 0, ""TIDAK TERDETEKSI"",
    IF(COUNTIF(L131:T131, ""*TIDAK AKTIF*"") &gt; 0, ""TIDAK AKTIF"",
    IF(COUNTIF(L131:T131, ""*BELUM TERPASANG*"") &gt; 0, ""BELUM T"&amp;"ERPASANG"", ""TIDAK AKTIF"")))
  )
)"),"SANGAT OPTIMAL")</f>
        <v>SANGAT OPTIMAL</v>
      </c>
      <c r="V131" s="33" t="s">
        <v>67</v>
      </c>
      <c r="W131" s="56">
        <v>103.0</v>
      </c>
      <c r="X131" s="40" t="s">
        <v>170</v>
      </c>
      <c r="Y131" s="36">
        <v>1665000.0</v>
      </c>
      <c r="Z131" s="57"/>
      <c r="AC131" s="43"/>
    </row>
    <row r="132" ht="12.0" customHeight="1">
      <c r="A132" s="20">
        <f t="shared" si="1"/>
        <v>130</v>
      </c>
      <c r="B132" s="19" t="s">
        <v>151</v>
      </c>
      <c r="C132" s="19" t="s">
        <v>161</v>
      </c>
      <c r="D132" s="19" t="s">
        <v>987</v>
      </c>
      <c r="E132" s="21" t="s">
        <v>33</v>
      </c>
      <c r="F132" s="23" t="s">
        <v>988</v>
      </c>
      <c r="G132" s="25" t="s">
        <v>989</v>
      </c>
      <c r="H132" s="26" t="s">
        <v>59</v>
      </c>
      <c r="I132" s="26" t="s">
        <v>60</v>
      </c>
      <c r="J132" s="27" t="s">
        <v>184</v>
      </c>
      <c r="K132" s="27" t="s">
        <v>44</v>
      </c>
      <c r="L132" s="29" t="s">
        <v>126</v>
      </c>
      <c r="M132" s="29" t="s">
        <v>64</v>
      </c>
      <c r="N132" s="29" t="s">
        <v>126</v>
      </c>
      <c r="O132" s="29" t="s">
        <v>63</v>
      </c>
      <c r="P132" s="29" t="s">
        <v>63</v>
      </c>
      <c r="Q132" s="30" t="s">
        <v>63</v>
      </c>
      <c r="R132" s="30"/>
      <c r="S132" s="30"/>
      <c r="T132" s="30"/>
      <c r="U132" s="31" t="str">
        <f>IFERROR(__xludf.DUMMYFUNCTION("LET(
  angka_murni, ARRAYFORMULA(IFERROR(VALUE(REGEXREPLACE(L132:T132, ""[^0-9]"", """")), 0)),
  rata, IFERROR(AVERAGEIF(angka_murni, ""&gt;0""), 0),
  IF(rata &gt; 0,
    IF(rata &gt; 500, ""SANGAT OPTIMAL"",
    IF(rata &gt; 200, ""OPTIMAL"",
    IF(rata &gt; 100,"&amp;" ""KURANG OPTIMAL"", ""TIDAK OPTIMAL""))),
    IF(COUNTIF(L132:T132, ""*TIDAK TERDETEKSI*"") &gt; 0, ""TIDAK TERDETEKSI"",
    IF(COUNTIF(L132:T132, ""*TIDAK AKTIF*"") &gt; 0, ""TIDAK AKTIF"",
    IF(COUNTIF(L132:T132, ""*BELUM TERPASANG*"") &gt; 0, ""BELUM T"&amp;"ERPASANG"", ""TIDAK AKTIF"")))
  )
)"),"OPTIMAL")</f>
        <v>OPTIMAL</v>
      </c>
      <c r="V132" s="33" t="s">
        <v>48</v>
      </c>
      <c r="W132" s="45">
        <v>448.0</v>
      </c>
      <c r="X132" s="40" t="s">
        <v>170</v>
      </c>
      <c r="Y132" s="41">
        <v>2553000.0</v>
      </c>
      <c r="Z132" s="46"/>
    </row>
    <row r="133" ht="12.0" customHeight="1">
      <c r="A133" s="20">
        <f t="shared" si="1"/>
        <v>131</v>
      </c>
      <c r="B133" s="19" t="s">
        <v>151</v>
      </c>
      <c r="C133" s="19" t="s">
        <v>161</v>
      </c>
      <c r="D133" s="19" t="s">
        <v>990</v>
      </c>
      <c r="E133" s="67" t="s">
        <v>991</v>
      </c>
      <c r="F133" s="68" t="s">
        <v>992</v>
      </c>
      <c r="G133" s="69" t="s">
        <v>993</v>
      </c>
      <c r="H133" s="26" t="s">
        <v>94</v>
      </c>
      <c r="I133" s="26" t="s">
        <v>60</v>
      </c>
      <c r="J133" s="28" t="s">
        <v>952</v>
      </c>
      <c r="K133" s="28" t="s">
        <v>44</v>
      </c>
      <c r="L133" s="132"/>
      <c r="M133" s="132"/>
      <c r="N133" s="29" t="s">
        <v>64</v>
      </c>
      <c r="O133" s="29" t="s">
        <v>64</v>
      </c>
      <c r="P133" s="29" t="s">
        <v>64</v>
      </c>
      <c r="Q133" s="44"/>
      <c r="R133" s="44"/>
      <c r="S133" s="30"/>
      <c r="T133" s="30"/>
      <c r="U133" s="39" t="str">
        <f>IFERROR(__xludf.DUMMYFUNCTION("LET(
  angka_murni, ARRAYFORMULA(IFERROR(VALUE(REGEXREPLACE(L133:T133, ""[^0-9]"", """")), 0)),
  rata, IFERROR(AVERAGEIF(angka_murni, ""&gt;0""), 0),
  IF(rata &gt; 0,
    IF(rata &gt; 500, ""SANGAT OPTIMAL"",
    IF(rata &gt; 200, ""OPTIMAL"",
    IF(rata &gt; 100,"&amp;" ""KURANG OPTIMAL"", ""TIDAK OPTIMAL""))),
    IF(COUNTIF(L133:T133, ""*TIDAK TERDETEKSI*"") &gt; 0, ""TIDAK TERDETEKSI"",
    IF(COUNTIF(L133:T133, ""*TIDAK AKTIF*"") &gt; 0, ""TIDAK AKTIF"",
    IF(COUNTIF(L133:T133, ""*BELUM TERPASANG*"") &gt; 0, ""BELUM T"&amp;"ERPASANG"", ""TIDAK AKTIF"")))
  )
)"),"OPTIMAL")</f>
        <v>OPTIMAL</v>
      </c>
      <c r="V133" s="33" t="s">
        <v>994</v>
      </c>
      <c r="W133" s="56">
        <v>147.0</v>
      </c>
      <c r="X133" s="40" t="s">
        <v>170</v>
      </c>
      <c r="Y133" s="41">
        <v>2719500.0</v>
      </c>
      <c r="Z133" s="57"/>
      <c r="AC133" s="43"/>
    </row>
    <row r="134" ht="12.0" customHeight="1">
      <c r="A134" s="20">
        <f t="shared" si="1"/>
        <v>132</v>
      </c>
      <c r="B134" s="19" t="s">
        <v>151</v>
      </c>
      <c r="C134" s="19" t="s">
        <v>161</v>
      </c>
      <c r="D134" s="19" t="s">
        <v>995</v>
      </c>
      <c r="E134" s="67" t="s">
        <v>33</v>
      </c>
      <c r="F134" s="68" t="s">
        <v>996</v>
      </c>
      <c r="G134" s="69" t="s">
        <v>997</v>
      </c>
      <c r="H134" s="26" t="s">
        <v>87</v>
      </c>
      <c r="I134" s="26" t="s">
        <v>60</v>
      </c>
      <c r="J134" s="27" t="s">
        <v>88</v>
      </c>
      <c r="K134" s="27" t="s">
        <v>44</v>
      </c>
      <c r="L134" s="29"/>
      <c r="M134" s="29"/>
      <c r="N134" s="29" t="s">
        <v>126</v>
      </c>
      <c r="O134" s="29" t="s">
        <v>123</v>
      </c>
      <c r="P134" s="29" t="s">
        <v>123</v>
      </c>
      <c r="Q134" s="30"/>
      <c r="R134" s="30"/>
      <c r="S134" s="30"/>
      <c r="T134" s="30"/>
      <c r="U134" s="39" t="str">
        <f>IFERROR(__xludf.DUMMYFUNCTION("LET(
  angka_murni, ARRAYFORMULA(IFERROR(VALUE(REGEXREPLACE(L134:T134, ""[^0-9]"", """")), 0)),
  rata, IFERROR(AVERAGEIF(angka_murni, ""&gt;0""), 0),
  IF(rata &gt; 0,
    IF(rata &gt; 500, ""SANGAT OPTIMAL"",
    IF(rata &gt; 200, ""OPTIMAL"",
    IF(rata &gt; 100,"&amp;" ""KURANG OPTIMAL"", ""TIDAK OPTIMAL""))),
    IF(COUNTIF(L134:T134, ""*TIDAK TERDETEKSI*"") &gt; 0, ""TIDAK TERDETEKSI"",
    IF(COUNTIF(L134:T134, ""*TIDAK AKTIF*"") &gt; 0, ""TIDAK AKTIF"",
    IF(COUNTIF(L134:T134, ""*BELUM TERPASANG*"") &gt; 0, ""BELUM T"&amp;"ERPASANG"", ""TIDAK AKTIF"")))
  )
)"),"SANGAT OPTIMAL")</f>
        <v>SANGAT OPTIMAL</v>
      </c>
      <c r="V134" s="33" t="s">
        <v>994</v>
      </c>
      <c r="W134" s="56">
        <v>166.0</v>
      </c>
      <c r="X134" s="40" t="s">
        <v>170</v>
      </c>
      <c r="Y134" s="36">
        <v>1665000.0</v>
      </c>
      <c r="Z134" s="57"/>
      <c r="AC134" s="43"/>
    </row>
    <row r="135" ht="12.0" customHeight="1">
      <c r="A135" s="20">
        <f t="shared" si="1"/>
        <v>133</v>
      </c>
      <c r="B135" s="19" t="s">
        <v>151</v>
      </c>
      <c r="C135" s="19" t="s">
        <v>161</v>
      </c>
      <c r="D135" s="19" t="s">
        <v>999</v>
      </c>
      <c r="E135" s="67" t="s">
        <v>33</v>
      </c>
      <c r="F135" s="23" t="s">
        <v>1000</v>
      </c>
      <c r="G135" s="25" t="s">
        <v>1001</v>
      </c>
      <c r="H135" s="19"/>
      <c r="I135" s="19"/>
      <c r="J135" s="179"/>
      <c r="K135" s="179"/>
      <c r="L135" s="38" t="s">
        <v>108</v>
      </c>
      <c r="M135" s="38" t="s">
        <v>108</v>
      </c>
      <c r="N135" s="38" t="s">
        <v>108</v>
      </c>
      <c r="O135" s="38" t="s">
        <v>108</v>
      </c>
      <c r="P135" s="38" t="s">
        <v>108</v>
      </c>
      <c r="Q135" s="29"/>
      <c r="R135" s="29"/>
      <c r="S135" s="29"/>
      <c r="T135" s="29"/>
      <c r="U135" s="39" t="str">
        <f>IFERROR(__xludf.DUMMYFUNCTION("LET(
  angka_murni, ARRAYFORMULA(IFERROR(VALUE(REGEXREPLACE(L135:T135, ""[^0-9]"", """")), 0)),
  rata, IFERROR(AVERAGEIF(angka_murni, ""&gt;0""), 0),
  IF(rata &gt; 0,
    IF(rata &gt; 500, ""SANGAT OPTIMAL"",
    IF(rata &gt; 200, ""OPTIMAL"",
    IF(rata &gt; 100,"&amp;" ""KURANG OPTIMAL"", ""TIDAK OPTIMAL""))),
    IF(COUNTIF(L135:T135, ""*TIDAK TERDETEKSI*"") &gt; 0, ""TIDAK TERDETEKSI"",
    IF(COUNTIF(L135:T135, ""*TIDAK AKTIF*"") &gt; 0, ""TIDAK AKTIF"",
    IF(COUNTIF(L135:T135, ""*BELUM TERPASANG*"") &gt; 0, ""BELUM T"&amp;"ERPASANG"", ""TIDAK AKTIF"")))
  )
)"),"BELUM TERPASANG")</f>
        <v>BELUM TERPASANG</v>
      </c>
      <c r="V135" s="33" t="s">
        <v>994</v>
      </c>
      <c r="W135" s="34">
        <v>343.0</v>
      </c>
      <c r="X135" s="40" t="s">
        <v>170</v>
      </c>
      <c r="Y135" s="41"/>
      <c r="Z135" s="37" t="s">
        <v>1002</v>
      </c>
      <c r="AC135" s="43"/>
    </row>
    <row r="136" ht="12.0" customHeight="1">
      <c r="A136" s="20">
        <f t="shared" si="1"/>
        <v>134</v>
      </c>
      <c r="B136" s="19" t="s">
        <v>151</v>
      </c>
      <c r="C136" s="19" t="s">
        <v>161</v>
      </c>
      <c r="D136" s="19" t="s">
        <v>163</v>
      </c>
      <c r="E136" s="21" t="s">
        <v>33</v>
      </c>
      <c r="F136" s="23" t="s">
        <v>165</v>
      </c>
      <c r="G136" s="25" t="s">
        <v>166</v>
      </c>
      <c r="H136" s="26" t="s">
        <v>40</v>
      </c>
      <c r="I136" s="26" t="s">
        <v>42</v>
      </c>
      <c r="J136" s="28" t="s">
        <v>61</v>
      </c>
      <c r="K136" s="28" t="s">
        <v>44</v>
      </c>
      <c r="L136" s="29"/>
      <c r="M136" s="29"/>
      <c r="N136" s="29" t="s">
        <v>65</v>
      </c>
      <c r="O136" s="29" t="s">
        <v>65</v>
      </c>
      <c r="P136" s="29" t="s">
        <v>65</v>
      </c>
      <c r="Q136" s="29" t="s">
        <v>65</v>
      </c>
      <c r="R136" s="30" t="s">
        <v>65</v>
      </c>
      <c r="S136" s="30"/>
      <c r="T136" s="30"/>
      <c r="U136" s="31" t="str">
        <f>IFERROR(__xludf.DUMMYFUNCTION("LET(
  angka_murni, ARRAYFORMULA(IFERROR(VALUE(REGEXREPLACE(L136:T136, ""[^0-9]"", """")), 0)),
  rata, IFERROR(AVERAGEIF(angka_murni, ""&gt;0""), 0),
  IF(rata &gt; 0,
    IF(rata &gt; 500, ""SANGAT OPTIMAL"",
    IF(rata &gt; 200, ""OPTIMAL"",
    IF(rata &gt; 100,"&amp;" ""KURANG OPTIMAL"", ""TIDAK OPTIMAL""))),
    IF(COUNTIF(L136:T136, ""*TIDAK TERDETEKSI*"") &gt; 0, ""TIDAK TERDETEKSI"",
    IF(COUNTIF(L136:T136, ""*TIDAK AKTIF*"") &gt; 0, ""TIDAK AKTIF"",
    IF(COUNTIF(L136:T136, ""*BELUM TERPASANG*"") &gt; 0, ""BELUM T"&amp;"ERPASANG"", ""TIDAK AKTIF"")))
  )
)"),"TIDAK AKTIF")</f>
        <v>TIDAK AKTIF</v>
      </c>
      <c r="V136" s="33" t="s">
        <v>48</v>
      </c>
      <c r="W136" s="45">
        <v>964.0</v>
      </c>
      <c r="X136" s="40" t="s">
        <v>170</v>
      </c>
      <c r="Y136" s="36">
        <v>768950.0</v>
      </c>
      <c r="Z136" s="46"/>
    </row>
    <row r="137" ht="12.0" customHeight="1">
      <c r="A137" s="20">
        <f t="shared" si="1"/>
        <v>135</v>
      </c>
      <c r="B137" s="19" t="s">
        <v>151</v>
      </c>
      <c r="C137" s="19" t="s">
        <v>161</v>
      </c>
      <c r="D137" s="19" t="s">
        <v>1004</v>
      </c>
      <c r="E137" s="21" t="s">
        <v>33</v>
      </c>
      <c r="F137" s="23" t="s">
        <v>1005</v>
      </c>
      <c r="G137" s="25" t="s">
        <v>1006</v>
      </c>
      <c r="H137" s="26" t="s">
        <v>59</v>
      </c>
      <c r="I137" s="26" t="s">
        <v>60</v>
      </c>
      <c r="J137" s="27" t="s">
        <v>184</v>
      </c>
      <c r="K137" s="27" t="s">
        <v>44</v>
      </c>
      <c r="L137" s="29" t="s">
        <v>126</v>
      </c>
      <c r="M137" s="29" t="s">
        <v>126</v>
      </c>
      <c r="N137" s="29" t="s">
        <v>126</v>
      </c>
      <c r="O137" s="29" t="s">
        <v>64</v>
      </c>
      <c r="P137" s="29" t="s">
        <v>64</v>
      </c>
      <c r="Q137" s="30" t="s">
        <v>64</v>
      </c>
      <c r="R137" s="30"/>
      <c r="S137" s="30"/>
      <c r="T137" s="30"/>
      <c r="U137" s="31" t="str">
        <f>IFERROR(__xludf.DUMMYFUNCTION("LET(
  angka_murni, ARRAYFORMULA(IFERROR(VALUE(REGEXREPLACE(L137:T137, ""[^0-9]"", """")), 0)),
  rata, IFERROR(AVERAGEIF(angka_murni, ""&gt;0""), 0),
  IF(rata &gt; 0,
    IF(rata &gt; 500, ""SANGAT OPTIMAL"",
    IF(rata &gt; 200, ""OPTIMAL"",
    IF(rata &gt; 100,"&amp;" ""KURANG OPTIMAL"", ""TIDAK OPTIMAL""))),
    IF(COUNTIF(L137:T137, ""*TIDAK TERDETEKSI*"") &gt; 0, ""TIDAK TERDETEKSI"",
    IF(COUNTIF(L137:T137, ""*TIDAK AKTIF*"") &gt; 0, ""TIDAK AKTIF"",
    IF(COUNTIF(L137:T137, ""*BELUM TERPASANG*"") &gt; 0, ""BELUM T"&amp;"ERPASANG"", ""TIDAK AKTIF"")))
  )
)"),"SANGAT OPTIMAL")</f>
        <v>SANGAT OPTIMAL</v>
      </c>
      <c r="V137" s="33" t="s">
        <v>48</v>
      </c>
      <c r="W137" s="34">
        <v>638.0</v>
      </c>
      <c r="X137" s="40" t="s">
        <v>170</v>
      </c>
      <c r="Y137" s="41">
        <v>2553000.0</v>
      </c>
      <c r="Z137" s="37" t="s">
        <v>1007</v>
      </c>
    </row>
    <row r="138" ht="12.0" customHeight="1">
      <c r="A138" s="20">
        <f t="shared" si="1"/>
        <v>136</v>
      </c>
      <c r="B138" s="19" t="s">
        <v>151</v>
      </c>
      <c r="C138" s="19" t="s">
        <v>161</v>
      </c>
      <c r="D138" s="19" t="s">
        <v>1008</v>
      </c>
      <c r="E138" s="21" t="s">
        <v>33</v>
      </c>
      <c r="F138" s="23" t="s">
        <v>1009</v>
      </c>
      <c r="G138" s="25" t="s">
        <v>1010</v>
      </c>
      <c r="H138" s="26" t="s">
        <v>59</v>
      </c>
      <c r="I138" s="26" t="s">
        <v>60</v>
      </c>
      <c r="J138" s="27" t="s">
        <v>184</v>
      </c>
      <c r="K138" s="27" t="s">
        <v>44</v>
      </c>
      <c r="L138" s="29" t="s">
        <v>64</v>
      </c>
      <c r="M138" s="29" t="s">
        <v>125</v>
      </c>
      <c r="N138" s="29" t="s">
        <v>64</v>
      </c>
      <c r="O138" s="29" t="s">
        <v>63</v>
      </c>
      <c r="P138" s="29" t="s">
        <v>63</v>
      </c>
      <c r="Q138" s="30" t="s">
        <v>63</v>
      </c>
      <c r="R138" s="30"/>
      <c r="S138" s="30"/>
      <c r="T138" s="30"/>
      <c r="U138" s="31" t="str">
        <f>IFERROR(__xludf.DUMMYFUNCTION("LET(
  angka_murni, ARRAYFORMULA(IFERROR(VALUE(REGEXREPLACE(L138:T138, ""[^0-9]"", """")), 0)),
  rata, IFERROR(AVERAGEIF(angka_murni, ""&gt;0""), 0),
  IF(rata &gt; 0,
    IF(rata &gt; 500, ""SANGAT OPTIMAL"",
    IF(rata &gt; 200, ""OPTIMAL"",
    IF(rata &gt; 100,"&amp;" ""KURANG OPTIMAL"", ""TIDAK OPTIMAL""))),
    IF(COUNTIF(L138:T138, ""*TIDAK TERDETEKSI*"") &gt; 0, ""TIDAK TERDETEKSI"",
    IF(COUNTIF(L138:T138, ""*TIDAK AKTIF*"") &gt; 0, ""TIDAK AKTIF"",
    IF(COUNTIF(L138:T138, ""*BELUM TERPASANG*"") &gt; 0, ""BELUM T"&amp;"ERPASANG"", ""TIDAK AKTIF"")))
  )
)"),"OPTIMAL")</f>
        <v>OPTIMAL</v>
      </c>
      <c r="V138" s="33" t="s">
        <v>48</v>
      </c>
      <c r="W138" s="45">
        <v>1010.0</v>
      </c>
      <c r="X138" s="40" t="s">
        <v>170</v>
      </c>
      <c r="Y138" s="41">
        <v>2553000.0</v>
      </c>
      <c r="Z138" s="46"/>
    </row>
    <row r="139" ht="12.0" customHeight="1">
      <c r="A139" s="20">
        <f t="shared" si="1"/>
        <v>137</v>
      </c>
      <c r="B139" s="19" t="s">
        <v>151</v>
      </c>
      <c r="C139" s="19" t="s">
        <v>161</v>
      </c>
      <c r="D139" s="19" t="s">
        <v>1012</v>
      </c>
      <c r="E139" s="21" t="s">
        <v>33</v>
      </c>
      <c r="F139" s="23" t="s">
        <v>1013</v>
      </c>
      <c r="G139" s="25" t="s">
        <v>1014</v>
      </c>
      <c r="H139" s="26" t="s">
        <v>39</v>
      </c>
      <c r="I139" s="26" t="s">
        <v>41</v>
      </c>
      <c r="J139" s="27" t="s">
        <v>43</v>
      </c>
      <c r="K139" s="27" t="s">
        <v>44</v>
      </c>
      <c r="L139" s="42"/>
      <c r="M139" s="42"/>
      <c r="N139" s="42"/>
      <c r="O139" s="42"/>
      <c r="P139" s="42"/>
      <c r="Q139" s="30"/>
      <c r="R139" s="30"/>
      <c r="S139" s="30"/>
      <c r="T139" s="44"/>
      <c r="U139" s="31" t="str">
        <f>IFERROR(__xludf.DUMMYFUNCTION("LET(
  angka_murni, ARRAYFORMULA(IFERROR(VALUE(REGEXREPLACE(L139:T139, ""[^0-9]"", """")), 0)),
  rata, IFERROR(AVERAGEIF(angka_murni, ""&gt;0""), 0),
  IF(rata &gt; 0,
    IF(rata &gt; 500, ""SANGAT OPTIMAL"",
    IF(rata &gt; 200, ""OPTIMAL"",
    IF(rata &gt; 100,"&amp;" ""KURANG OPTIMAL"", ""TIDAK OPTIMAL""))),
    IF(COUNTIF(L139:T139, ""*TIDAK TERDETEKSI*"") &gt; 0, ""TIDAK TERDETEKSI"",
    IF(COUNTIF(L139:T139, ""*TIDAK AKTIF*"") &gt; 0, ""TIDAK AKTIF"",
    IF(COUNTIF(L139:T139, ""*BELUM TERPASANG*"") &gt; 0, ""BELUM T"&amp;"ERPASANG"", ""TIDAK AKTIF"")))
  )
)"),"TIDAK AKTIF")</f>
        <v>TIDAK AKTIF</v>
      </c>
      <c r="V139" s="33" t="s">
        <v>48</v>
      </c>
      <c r="W139" s="34">
        <v>1260.0</v>
      </c>
      <c r="X139" s="40" t="s">
        <v>170</v>
      </c>
      <c r="Y139" s="36">
        <v>638250.0</v>
      </c>
      <c r="Z139" s="37" t="s">
        <v>1015</v>
      </c>
    </row>
    <row r="140" ht="12.0" customHeight="1">
      <c r="A140" s="20">
        <f t="shared" si="1"/>
        <v>138</v>
      </c>
      <c r="B140" s="19" t="s">
        <v>151</v>
      </c>
      <c r="C140" s="19" t="s">
        <v>161</v>
      </c>
      <c r="D140" s="19" t="s">
        <v>1016</v>
      </c>
      <c r="E140" s="21" t="s">
        <v>33</v>
      </c>
      <c r="F140" s="23" t="s">
        <v>1017</v>
      </c>
      <c r="G140" s="25" t="s">
        <v>1018</v>
      </c>
      <c r="H140" s="26" t="s">
        <v>40</v>
      </c>
      <c r="I140" s="26" t="s">
        <v>42</v>
      </c>
      <c r="J140" s="28" t="s">
        <v>61</v>
      </c>
      <c r="K140" s="28" t="s">
        <v>44</v>
      </c>
      <c r="L140" s="29"/>
      <c r="M140" s="29"/>
      <c r="N140" s="29" t="s">
        <v>91</v>
      </c>
      <c r="O140" s="29" t="s">
        <v>91</v>
      </c>
      <c r="P140" s="29" t="s">
        <v>91</v>
      </c>
      <c r="Q140" s="29" t="s">
        <v>63</v>
      </c>
      <c r="R140" s="30" t="s">
        <v>64</v>
      </c>
      <c r="S140" s="30"/>
      <c r="T140" s="30"/>
      <c r="U140" s="31" t="str">
        <f>IFERROR(__xludf.DUMMYFUNCTION("LET(
  angka_murni, ARRAYFORMULA(IFERROR(VALUE(REGEXREPLACE(L140:T140, ""[^0-9]"", """")), 0)),
  rata, IFERROR(AVERAGEIF(angka_murni, ""&gt;0""), 0),
  IF(rata &gt; 0,
    IF(rata &gt; 500, ""SANGAT OPTIMAL"",
    IF(rata &gt; 200, ""OPTIMAL"",
    IF(rata &gt; 100,"&amp;" ""KURANG OPTIMAL"", ""TIDAK OPTIMAL""))),
    IF(COUNTIF(L140:T140, ""*TIDAK TERDETEKSI*"") &gt; 0, ""TIDAK TERDETEKSI"",
    IF(COUNTIF(L140:T140, ""*TIDAK AKTIF*"") &gt; 0, ""TIDAK AKTIF"",
    IF(COUNTIF(L140:T140, ""*BELUM TERPASANG*"") &gt; 0, ""BELUM T"&amp;"ERPASANG"", ""TIDAK AKTIF"")))
  )
)"),"KURANG OPTIMAL")</f>
        <v>KURANG OPTIMAL</v>
      </c>
      <c r="V140" s="33" t="s">
        <v>48</v>
      </c>
      <c r="W140" s="34">
        <v>1250.0</v>
      </c>
      <c r="X140" s="40" t="s">
        <v>170</v>
      </c>
      <c r="Y140" s="36">
        <v>768950.0</v>
      </c>
      <c r="Z140" s="37" t="s">
        <v>1019</v>
      </c>
    </row>
    <row r="141" ht="12.0" customHeight="1">
      <c r="A141" s="20">
        <f t="shared" si="1"/>
        <v>139</v>
      </c>
      <c r="B141" s="19" t="s">
        <v>151</v>
      </c>
      <c r="C141" s="19" t="s">
        <v>161</v>
      </c>
      <c r="D141" s="19" t="s">
        <v>1020</v>
      </c>
      <c r="E141" s="21" t="s">
        <v>33</v>
      </c>
      <c r="F141" s="23" t="s">
        <v>1021</v>
      </c>
      <c r="G141" s="25" t="s">
        <v>1022</v>
      </c>
      <c r="H141" s="26" t="s">
        <v>39</v>
      </c>
      <c r="I141" s="177" t="s">
        <v>41</v>
      </c>
      <c r="J141" s="27" t="s">
        <v>43</v>
      </c>
      <c r="K141" s="27" t="s">
        <v>44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31" t="str">
        <f>IFERROR(__xludf.DUMMYFUNCTION("LET(
  angka_murni, ARRAYFORMULA(IFERROR(VALUE(REGEXREPLACE(L141:T141, ""[^0-9]"", """")), 0)),
  rata, IFERROR(AVERAGEIF(angka_murni, ""&gt;0""), 0),
  IF(rata &gt; 0,
    IF(rata &gt; 500, ""SANGAT OPTIMAL"",
    IF(rata &gt; 200, ""OPTIMAL"",
    IF(rata &gt; 100,"&amp;" ""KURANG OPTIMAL"", ""TIDAK OPTIMAL""))),
    IF(COUNTIF(L141:T141, ""*TIDAK TERDETEKSI*"") &gt; 0, ""TIDAK TERDETEKSI"",
    IF(COUNTIF(L141:T141, ""*TIDAK AKTIF*"") &gt; 0, ""TIDAK AKTIF"",
    IF(COUNTIF(L141:T141, ""*BELUM TERPASANG*"") &gt; 0, ""BELUM T"&amp;"ERPASANG"", ""TIDAK AKTIF"")))
  )
)"),"TIDAK AKTIF")</f>
        <v>TIDAK AKTIF</v>
      </c>
      <c r="V141" s="33" t="s">
        <v>48</v>
      </c>
      <c r="W141" s="34">
        <v>1661.0</v>
      </c>
      <c r="X141" s="40" t="s">
        <v>170</v>
      </c>
      <c r="Y141" s="36">
        <v>638250.0</v>
      </c>
      <c r="Z141" s="37" t="s">
        <v>1023</v>
      </c>
    </row>
    <row r="142" ht="12.0" customHeight="1">
      <c r="A142" s="20">
        <f t="shared" si="1"/>
        <v>140</v>
      </c>
      <c r="B142" s="19" t="s">
        <v>151</v>
      </c>
      <c r="C142" s="19" t="s">
        <v>161</v>
      </c>
      <c r="D142" s="19" t="s">
        <v>1024</v>
      </c>
      <c r="E142" s="21" t="s">
        <v>33</v>
      </c>
      <c r="F142" s="23" t="s">
        <v>1025</v>
      </c>
      <c r="G142" s="25" t="s">
        <v>1026</v>
      </c>
      <c r="H142" s="26" t="s">
        <v>39</v>
      </c>
      <c r="I142" s="26" t="s">
        <v>41</v>
      </c>
      <c r="J142" s="27" t="s">
        <v>43</v>
      </c>
      <c r="K142" s="27" t="s">
        <v>44</v>
      </c>
      <c r="L142" s="42"/>
      <c r="M142" s="42"/>
      <c r="N142" s="42"/>
      <c r="O142" s="29"/>
      <c r="P142" s="29"/>
      <c r="Q142" s="30"/>
      <c r="R142" s="30"/>
      <c r="S142" s="30"/>
      <c r="T142" s="30"/>
      <c r="U142" s="31" t="str">
        <f>IFERROR(__xludf.DUMMYFUNCTION("LET(
  angka_murni, ARRAYFORMULA(IFERROR(VALUE(REGEXREPLACE(L142:T142, ""[^0-9]"", """")), 0)),
  rata, IFERROR(AVERAGEIF(angka_murni, ""&gt;0""), 0),
  IF(rata &gt; 0,
    IF(rata &gt; 500, ""SANGAT OPTIMAL"",
    IF(rata &gt; 200, ""OPTIMAL"",
    IF(rata &gt; 100,"&amp;" ""KURANG OPTIMAL"", ""TIDAK OPTIMAL""))),
    IF(COUNTIF(L142:T142, ""*TIDAK TERDETEKSI*"") &gt; 0, ""TIDAK TERDETEKSI"",
    IF(COUNTIF(L142:T142, ""*TIDAK AKTIF*"") &gt; 0, ""TIDAK AKTIF"",
    IF(COUNTIF(L142:T142, ""*BELUM TERPASANG*"") &gt; 0, ""BELUM T"&amp;"ERPASANG"", ""TIDAK AKTIF"")))
  )
)"),"TIDAK AKTIF")</f>
        <v>TIDAK AKTIF</v>
      </c>
      <c r="V142" s="33" t="s">
        <v>48</v>
      </c>
      <c r="W142" s="45">
        <v>2378.0</v>
      </c>
      <c r="X142" s="40" t="s">
        <v>170</v>
      </c>
      <c r="Y142" s="36">
        <v>638250.0</v>
      </c>
      <c r="Z142" s="46"/>
    </row>
    <row r="143" ht="12.0" customHeight="1">
      <c r="A143" s="20">
        <f t="shared" si="1"/>
        <v>141</v>
      </c>
      <c r="B143" s="19" t="s">
        <v>151</v>
      </c>
      <c r="C143" s="19" t="s">
        <v>161</v>
      </c>
      <c r="D143" s="19" t="s">
        <v>1027</v>
      </c>
      <c r="E143" s="21" t="s">
        <v>33</v>
      </c>
      <c r="F143" s="23" t="s">
        <v>1028</v>
      </c>
      <c r="G143" s="25" t="s">
        <v>1029</v>
      </c>
      <c r="H143" s="26" t="s">
        <v>59</v>
      </c>
      <c r="I143" s="26" t="s">
        <v>60</v>
      </c>
      <c r="J143" s="27" t="s">
        <v>184</v>
      </c>
      <c r="K143" s="27" t="s">
        <v>44</v>
      </c>
      <c r="L143" s="29" t="s">
        <v>91</v>
      </c>
      <c r="M143" s="29" t="s">
        <v>91</v>
      </c>
      <c r="N143" s="29" t="s">
        <v>64</v>
      </c>
      <c r="O143" s="29" t="s">
        <v>125</v>
      </c>
      <c r="P143" s="29" t="s">
        <v>125</v>
      </c>
      <c r="Q143" s="30" t="s">
        <v>63</v>
      </c>
      <c r="R143" s="30"/>
      <c r="S143" s="30"/>
      <c r="T143" s="30"/>
      <c r="U143" s="31" t="str">
        <f>IFERROR(__xludf.DUMMYFUNCTION("LET(
  angka_murni, ARRAYFORMULA(IFERROR(VALUE(REGEXREPLACE(L143:T143, ""[^0-9]"", """")), 0)),
  rata, IFERROR(AVERAGEIF(angka_murni, ""&gt;0""), 0),
  IF(rata &gt; 0,
    IF(rata &gt; 500, ""SANGAT OPTIMAL"",
    IF(rata &gt; 200, ""OPTIMAL"",
    IF(rata &gt; 100,"&amp;" ""KURANG OPTIMAL"", ""TIDAK OPTIMAL""))),
    IF(COUNTIF(L143:T143, ""*TIDAK TERDETEKSI*"") &gt; 0, ""TIDAK TERDETEKSI"",
    IF(COUNTIF(L143:T143, ""*TIDAK AKTIF*"") &gt; 0, ""TIDAK AKTIF"",
    IF(COUNTIF(L143:T143, ""*BELUM TERPASANG*"") &gt; 0, ""BELUM T"&amp;"ERPASANG"", ""TIDAK AKTIF"")))
  )
)"),"OPTIMAL")</f>
        <v>OPTIMAL</v>
      </c>
      <c r="V143" s="33" t="s">
        <v>48</v>
      </c>
      <c r="W143" s="34">
        <v>623.0</v>
      </c>
      <c r="X143" s="40" t="s">
        <v>170</v>
      </c>
      <c r="Y143" s="41">
        <v>2553000.0</v>
      </c>
      <c r="Z143" s="37" t="s">
        <v>1030</v>
      </c>
    </row>
    <row r="144" ht="12.0" customHeight="1">
      <c r="A144" s="20">
        <f t="shared" si="1"/>
        <v>142</v>
      </c>
      <c r="B144" s="19" t="s">
        <v>151</v>
      </c>
      <c r="C144" s="19" t="s">
        <v>161</v>
      </c>
      <c r="D144" s="19" t="s">
        <v>1032</v>
      </c>
      <c r="E144" s="21" t="s">
        <v>33</v>
      </c>
      <c r="F144" s="23" t="s">
        <v>1033</v>
      </c>
      <c r="G144" s="25" t="s">
        <v>1034</v>
      </c>
      <c r="H144" s="26" t="s">
        <v>59</v>
      </c>
      <c r="I144" s="26" t="s">
        <v>60</v>
      </c>
      <c r="J144" s="27" t="s">
        <v>184</v>
      </c>
      <c r="K144" s="27" t="s">
        <v>44</v>
      </c>
      <c r="L144" s="29" t="s">
        <v>125</v>
      </c>
      <c r="M144" s="29" t="s">
        <v>64</v>
      </c>
      <c r="N144" s="29" t="s">
        <v>125</v>
      </c>
      <c r="O144" s="29" t="s">
        <v>63</v>
      </c>
      <c r="P144" s="29" t="s">
        <v>63</v>
      </c>
      <c r="Q144" s="30" t="s">
        <v>63</v>
      </c>
      <c r="R144" s="30"/>
      <c r="S144" s="30"/>
      <c r="T144" s="30"/>
      <c r="U144" s="31" t="str">
        <f>IFERROR(__xludf.DUMMYFUNCTION("LET(
  angka_murni, ARRAYFORMULA(IFERROR(VALUE(REGEXREPLACE(L144:T144, ""[^0-9]"", """")), 0)),
  rata, IFERROR(AVERAGEIF(angka_murni, ""&gt;0""), 0),
  IF(rata &gt; 0,
    IF(rata &gt; 500, ""SANGAT OPTIMAL"",
    IF(rata &gt; 200, ""OPTIMAL"",
    IF(rata &gt; 100,"&amp;" ""KURANG OPTIMAL"", ""TIDAK OPTIMAL""))),
    IF(COUNTIF(L144:T144, ""*TIDAK TERDETEKSI*"") &gt; 0, ""TIDAK TERDETEKSI"",
    IF(COUNTIF(L144:T144, ""*TIDAK AKTIF*"") &gt; 0, ""TIDAK AKTIF"",
    IF(COUNTIF(L144:T144, ""*BELUM TERPASANG*"") &gt; 0, ""BELUM T"&amp;"ERPASANG"", ""TIDAK AKTIF"")))
  )
)"),"OPTIMAL")</f>
        <v>OPTIMAL</v>
      </c>
      <c r="V144" s="33" t="s">
        <v>48</v>
      </c>
      <c r="W144" s="45">
        <v>522.0</v>
      </c>
      <c r="X144" s="40" t="s">
        <v>170</v>
      </c>
      <c r="Y144" s="41">
        <v>2553000.0</v>
      </c>
      <c r="Z144" s="46"/>
    </row>
    <row r="145" ht="12.0" customHeight="1">
      <c r="A145" s="20">
        <f t="shared" si="1"/>
        <v>143</v>
      </c>
      <c r="B145" s="19" t="s">
        <v>151</v>
      </c>
      <c r="C145" s="19" t="s">
        <v>161</v>
      </c>
      <c r="D145" s="19" t="s">
        <v>1035</v>
      </c>
      <c r="E145" s="21" t="s">
        <v>33</v>
      </c>
      <c r="F145" s="23" t="s">
        <v>1036</v>
      </c>
      <c r="G145" s="25" t="s">
        <v>1037</v>
      </c>
      <c r="H145" s="26" t="s">
        <v>59</v>
      </c>
      <c r="I145" s="26" t="s">
        <v>60</v>
      </c>
      <c r="J145" s="27" t="s">
        <v>184</v>
      </c>
      <c r="K145" s="27" t="s">
        <v>44</v>
      </c>
      <c r="L145" s="29" t="s">
        <v>91</v>
      </c>
      <c r="M145" s="29" t="s">
        <v>91</v>
      </c>
      <c r="N145" s="29" t="s">
        <v>91</v>
      </c>
      <c r="O145" s="29" t="s">
        <v>91</v>
      </c>
      <c r="P145" s="29" t="s">
        <v>91</v>
      </c>
      <c r="Q145" s="30" t="s">
        <v>125</v>
      </c>
      <c r="R145" s="30"/>
      <c r="S145" s="30"/>
      <c r="T145" s="30"/>
      <c r="U145" s="31" t="str">
        <f>IFERROR(__xludf.DUMMYFUNCTION("LET(
  angka_murni, ARRAYFORMULA(IFERROR(VALUE(REGEXREPLACE(L145:T145, ""[^0-9]"", """")), 0)),
  rata, IFERROR(AVERAGEIF(angka_murni, ""&gt;0""), 0),
  IF(rata &gt; 0,
    IF(rata &gt; 500, ""SANGAT OPTIMAL"",
    IF(rata &gt; 200, ""OPTIMAL"",
    IF(rata &gt; 100,"&amp;" ""KURANG OPTIMAL"", ""TIDAK OPTIMAL""))),
    IF(COUNTIF(L145:T145, ""*TIDAK TERDETEKSI*"") &gt; 0, ""TIDAK TERDETEKSI"",
    IF(COUNTIF(L145:T145, ""*TIDAK AKTIF*"") &gt; 0, ""TIDAK AKTIF"",
    IF(COUNTIF(L145:T145, ""*BELUM TERPASANG*"") &gt; 0, ""BELUM T"&amp;"ERPASANG"", ""TIDAK AKTIF"")))
  )
)"),"KURANG OPTIMAL")</f>
        <v>KURANG OPTIMAL</v>
      </c>
      <c r="V145" s="33" t="s">
        <v>48</v>
      </c>
      <c r="W145" s="34">
        <v>301.0</v>
      </c>
      <c r="X145" s="40" t="s">
        <v>170</v>
      </c>
      <c r="Y145" s="41">
        <v>2553000.0</v>
      </c>
      <c r="Z145" s="37" t="s">
        <v>1038</v>
      </c>
    </row>
    <row r="146" ht="12.0" customHeight="1">
      <c r="A146" s="20">
        <f t="shared" si="1"/>
        <v>144</v>
      </c>
      <c r="B146" s="19" t="s">
        <v>151</v>
      </c>
      <c r="C146" s="19" t="s">
        <v>161</v>
      </c>
      <c r="D146" s="19" t="s">
        <v>1039</v>
      </c>
      <c r="E146" s="21" t="s">
        <v>33</v>
      </c>
      <c r="F146" s="23" t="s">
        <v>1040</v>
      </c>
      <c r="G146" s="25" t="s">
        <v>1041</v>
      </c>
      <c r="H146" s="26" t="s">
        <v>59</v>
      </c>
      <c r="I146" s="26" t="s">
        <v>60</v>
      </c>
      <c r="J146" s="27" t="s">
        <v>184</v>
      </c>
      <c r="K146" s="27" t="s">
        <v>44</v>
      </c>
      <c r="L146" s="29" t="s">
        <v>64</v>
      </c>
      <c r="M146" s="29" t="s">
        <v>64</v>
      </c>
      <c r="N146" s="29" t="s">
        <v>64</v>
      </c>
      <c r="O146" s="29" t="s">
        <v>63</v>
      </c>
      <c r="P146" s="29" t="s">
        <v>63</v>
      </c>
      <c r="Q146" s="30" t="s">
        <v>125</v>
      </c>
      <c r="R146" s="30"/>
      <c r="S146" s="30"/>
      <c r="T146" s="30"/>
      <c r="U146" s="31" t="str">
        <f>IFERROR(__xludf.DUMMYFUNCTION("LET(
  angka_murni, ARRAYFORMULA(IFERROR(VALUE(REGEXREPLACE(L146:T146, ""[^0-9]"", """")), 0)),
  rata, IFERROR(AVERAGEIF(angka_murni, ""&gt;0""), 0),
  IF(rata &gt; 0,
    IF(rata &gt; 500, ""SANGAT OPTIMAL"",
    IF(rata &gt; 200, ""OPTIMAL"",
    IF(rata &gt; 100,"&amp;" ""KURANG OPTIMAL"", ""TIDAK OPTIMAL""))),
    IF(COUNTIF(L146:T146, ""*TIDAK TERDETEKSI*"") &gt; 0, ""TIDAK TERDETEKSI"",
    IF(COUNTIF(L146:T146, ""*TIDAK AKTIF*"") &gt; 0, ""TIDAK AKTIF"",
    IF(COUNTIF(L146:T146, ""*BELUM TERPASANG*"") &gt; 0, ""BELUM T"&amp;"ERPASANG"", ""TIDAK AKTIF"")))
  )
)"),"OPTIMAL")</f>
        <v>OPTIMAL</v>
      </c>
      <c r="V146" s="33" t="s">
        <v>48</v>
      </c>
      <c r="W146" s="45">
        <v>715.0</v>
      </c>
      <c r="X146" s="40" t="s">
        <v>170</v>
      </c>
      <c r="Y146" s="41">
        <v>2553000.0</v>
      </c>
      <c r="Z146" s="46"/>
    </row>
    <row r="147" ht="12.0" customHeight="1">
      <c r="A147" s="20">
        <f t="shared" si="1"/>
        <v>145</v>
      </c>
      <c r="B147" s="19" t="s">
        <v>151</v>
      </c>
      <c r="C147" s="19" t="s">
        <v>1042</v>
      </c>
      <c r="D147" s="19" t="s">
        <v>1043</v>
      </c>
      <c r="E147" s="67" t="s">
        <v>33</v>
      </c>
      <c r="F147" s="23" t="s">
        <v>1044</v>
      </c>
      <c r="G147" s="25" t="s">
        <v>1045</v>
      </c>
      <c r="H147" s="26" t="s">
        <v>87</v>
      </c>
      <c r="I147" s="26" t="s">
        <v>60</v>
      </c>
      <c r="J147" s="27" t="s">
        <v>88</v>
      </c>
      <c r="K147" s="27" t="s">
        <v>44</v>
      </c>
      <c r="L147" s="29"/>
      <c r="M147" s="29"/>
      <c r="N147" s="29" t="s">
        <v>64</v>
      </c>
      <c r="O147" s="29" t="s">
        <v>125</v>
      </c>
      <c r="P147" s="29" t="s">
        <v>126</v>
      </c>
      <c r="Q147" s="30"/>
      <c r="R147" s="30"/>
      <c r="S147" s="30"/>
      <c r="T147" s="30"/>
      <c r="U147" s="31" t="str">
        <f>IFERROR(__xludf.DUMMYFUNCTION("LET(
  angka_murni, ARRAYFORMULA(IFERROR(VALUE(REGEXREPLACE(L147:T147, ""[^0-9]"", """")), 0)),
  rata, IFERROR(AVERAGEIF(angka_murni, ""&gt;0""), 0),
  IF(rata &gt; 0,
    IF(rata &gt; 500, ""SANGAT OPTIMAL"",
    IF(rata &gt; 200, ""OPTIMAL"",
    IF(rata &gt; 100,"&amp;" ""KURANG OPTIMAL"", ""TIDAK OPTIMAL""))),
    IF(COUNTIF(L147:T147, ""*TIDAK TERDETEKSI*"") &gt; 0, ""TIDAK TERDETEKSI"",
    IF(COUNTIF(L147:T147, ""*TIDAK AKTIF*"") &gt; 0, ""TIDAK AKTIF"",
    IF(COUNTIF(L147:T147, ""*BELUM TERPASANG*"") &gt; 0, ""BELUM T"&amp;"ERPASANG"", ""TIDAK AKTIF"")))
  )
)"),"SANGAT OPTIMAL")</f>
        <v>SANGAT OPTIMAL</v>
      </c>
      <c r="V147" s="33" t="s">
        <v>48</v>
      </c>
      <c r="W147" s="45">
        <v>2096.0</v>
      </c>
      <c r="X147" s="58" t="s">
        <v>1047</v>
      </c>
      <c r="Y147" s="36">
        <v>1665000.0</v>
      </c>
      <c r="Z147" s="46"/>
    </row>
    <row r="148" ht="12.0" customHeight="1">
      <c r="A148" s="20">
        <f t="shared" si="1"/>
        <v>146</v>
      </c>
      <c r="B148" s="19" t="s">
        <v>151</v>
      </c>
      <c r="C148" s="19" t="s">
        <v>1042</v>
      </c>
      <c r="D148" s="19" t="s">
        <v>1048</v>
      </c>
      <c r="E148" s="21" t="s">
        <v>33</v>
      </c>
      <c r="F148" s="23" t="s">
        <v>1049</v>
      </c>
      <c r="G148" s="25" t="s">
        <v>1050</v>
      </c>
      <c r="H148" s="26" t="s">
        <v>87</v>
      </c>
      <c r="I148" s="26" t="s">
        <v>60</v>
      </c>
      <c r="J148" s="27" t="s">
        <v>88</v>
      </c>
      <c r="K148" s="27" t="s">
        <v>44</v>
      </c>
      <c r="L148" s="29"/>
      <c r="M148" s="29"/>
      <c r="N148" s="29" t="s">
        <v>123</v>
      </c>
      <c r="O148" s="29" t="s">
        <v>126</v>
      </c>
      <c r="P148" s="29" t="s">
        <v>123</v>
      </c>
      <c r="Q148" s="30"/>
      <c r="R148" s="30"/>
      <c r="S148" s="30"/>
      <c r="T148" s="30"/>
      <c r="U148" s="31" t="str">
        <f>IFERROR(__xludf.DUMMYFUNCTION("LET(
  angka_murni, ARRAYFORMULA(IFERROR(VALUE(REGEXREPLACE(L148:T148, ""[^0-9]"", """")), 0)),
  rata, IFERROR(AVERAGEIF(angka_murni, ""&gt;0""), 0),
  IF(rata &gt; 0,
    IF(rata &gt; 500, ""SANGAT OPTIMAL"",
    IF(rata &gt; 200, ""OPTIMAL"",
    IF(rata &gt; 100,"&amp;" ""KURANG OPTIMAL"", ""TIDAK OPTIMAL""))),
    IF(COUNTIF(L148:T148, ""*TIDAK TERDETEKSI*"") &gt; 0, ""TIDAK TERDETEKSI"",
    IF(COUNTIF(L148:T148, ""*TIDAK AKTIF*"") &gt; 0, ""TIDAK AKTIF"",
    IF(COUNTIF(L148:T148, ""*BELUM TERPASANG*"") &gt; 0, ""BELUM T"&amp;"ERPASANG"", ""TIDAK AKTIF"")))
  )
)"),"SANGAT OPTIMAL")</f>
        <v>SANGAT OPTIMAL</v>
      </c>
      <c r="V148" s="33" t="s">
        <v>48</v>
      </c>
      <c r="W148" s="45">
        <v>544.0</v>
      </c>
      <c r="X148" s="58" t="s">
        <v>1047</v>
      </c>
      <c r="Y148" s="36">
        <v>1665000.0</v>
      </c>
      <c r="Z148" s="46"/>
    </row>
    <row r="149" ht="12.0" customHeight="1">
      <c r="A149" s="20">
        <f t="shared" si="1"/>
        <v>147</v>
      </c>
      <c r="B149" s="19" t="s">
        <v>151</v>
      </c>
      <c r="C149" s="19" t="s">
        <v>1042</v>
      </c>
      <c r="D149" s="19" t="s">
        <v>1051</v>
      </c>
      <c r="E149" s="67" t="s">
        <v>33</v>
      </c>
      <c r="F149" s="23" t="s">
        <v>1052</v>
      </c>
      <c r="G149" s="25" t="s">
        <v>1053</v>
      </c>
      <c r="H149" s="26" t="s">
        <v>59</v>
      </c>
      <c r="I149" s="26" t="s">
        <v>60</v>
      </c>
      <c r="J149" s="27" t="s">
        <v>184</v>
      </c>
      <c r="K149" s="27" t="s">
        <v>44</v>
      </c>
      <c r="L149" s="29" t="s">
        <v>126</v>
      </c>
      <c r="M149" s="29" t="s">
        <v>126</v>
      </c>
      <c r="N149" s="29" t="s">
        <v>126</v>
      </c>
      <c r="O149" s="29" t="s">
        <v>63</v>
      </c>
      <c r="P149" s="29" t="s">
        <v>63</v>
      </c>
      <c r="Q149" s="30" t="s">
        <v>125</v>
      </c>
      <c r="R149" s="30"/>
      <c r="S149" s="30"/>
      <c r="T149" s="30"/>
      <c r="U149" s="31" t="str">
        <f>IFERROR(__xludf.DUMMYFUNCTION("LET(
  angka_murni, ARRAYFORMULA(IFERROR(VALUE(REGEXREPLACE(L149:T149, ""[^0-9]"", """")), 0)),
  rata, IFERROR(AVERAGEIF(angka_murni, ""&gt;0""), 0),
  IF(rata &gt; 0,
    IF(rata &gt; 500, ""SANGAT OPTIMAL"",
    IF(rata &gt; 200, ""OPTIMAL"",
    IF(rata &gt; 100,"&amp;" ""KURANG OPTIMAL"", ""TIDAK OPTIMAL""))),
    IF(COUNTIF(L149:T149, ""*TIDAK TERDETEKSI*"") &gt; 0, ""TIDAK TERDETEKSI"",
    IF(COUNTIF(L149:T149, ""*TIDAK AKTIF*"") &gt; 0, ""TIDAK AKTIF"",
    IF(COUNTIF(L149:T149, ""*BELUM TERPASANG*"") &gt; 0, ""BELUM T"&amp;"ERPASANG"", ""TIDAK AKTIF"")))
  )
)"),"SANGAT OPTIMAL")</f>
        <v>SANGAT OPTIMAL</v>
      </c>
      <c r="V149" s="33" t="s">
        <v>48</v>
      </c>
      <c r="W149" s="45">
        <v>538.0</v>
      </c>
      <c r="X149" s="58" t="s">
        <v>1047</v>
      </c>
      <c r="Y149" s="41">
        <v>2553000.0</v>
      </c>
      <c r="Z149" s="46"/>
    </row>
    <row r="150" ht="12.0" customHeight="1">
      <c r="A150" s="20">
        <f t="shared" si="1"/>
        <v>148</v>
      </c>
      <c r="B150" s="19" t="s">
        <v>151</v>
      </c>
      <c r="C150" s="19" t="s">
        <v>1042</v>
      </c>
      <c r="D150" s="19" t="s">
        <v>1054</v>
      </c>
      <c r="E150" s="21" t="s">
        <v>33</v>
      </c>
      <c r="F150" s="23" t="s">
        <v>1055</v>
      </c>
      <c r="G150" s="25" t="s">
        <v>1056</v>
      </c>
      <c r="H150" s="26" t="s">
        <v>87</v>
      </c>
      <c r="I150" s="26" t="s">
        <v>60</v>
      </c>
      <c r="J150" s="27" t="s">
        <v>88</v>
      </c>
      <c r="K150" s="27" t="s">
        <v>44</v>
      </c>
      <c r="L150" s="29"/>
      <c r="M150" s="29"/>
      <c r="N150" s="29" t="s">
        <v>126</v>
      </c>
      <c r="O150" s="29" t="s">
        <v>126</v>
      </c>
      <c r="P150" s="29" t="s">
        <v>126</v>
      </c>
      <c r="Q150" s="30"/>
      <c r="R150" s="30"/>
      <c r="S150" s="30"/>
      <c r="T150" s="30"/>
      <c r="U150" s="31" t="str">
        <f>IFERROR(__xludf.DUMMYFUNCTION("LET(
  angka_murni, ARRAYFORMULA(IFERROR(VALUE(REGEXREPLACE(L150:T150, ""[^0-9]"", """")), 0)),
  rata, IFERROR(AVERAGEIF(angka_murni, ""&gt;0""), 0),
  IF(rata &gt; 0,
    IF(rata &gt; 500, ""SANGAT OPTIMAL"",
    IF(rata &gt; 200, ""OPTIMAL"",
    IF(rata &gt; 100,"&amp;" ""KURANG OPTIMAL"", ""TIDAK OPTIMAL""))),
    IF(COUNTIF(L150:T150, ""*TIDAK TERDETEKSI*"") &gt; 0, ""TIDAK TERDETEKSI"",
    IF(COUNTIF(L150:T150, ""*TIDAK AKTIF*"") &gt; 0, ""TIDAK AKTIF"",
    IF(COUNTIF(L150:T150, ""*BELUM TERPASANG*"") &gt; 0, ""BELUM T"&amp;"ERPASANG"", ""TIDAK AKTIF"")))
  )
)"),"SANGAT OPTIMAL")</f>
        <v>SANGAT OPTIMAL</v>
      </c>
      <c r="V150" s="33" t="s">
        <v>48</v>
      </c>
      <c r="W150" s="34">
        <v>495.0</v>
      </c>
      <c r="X150" s="58" t="s">
        <v>1047</v>
      </c>
      <c r="Y150" s="36">
        <v>1665000.0</v>
      </c>
      <c r="Z150" s="47" t="s">
        <v>1057</v>
      </c>
    </row>
    <row r="151" ht="12.0" customHeight="1">
      <c r="A151" s="20">
        <f t="shared" si="1"/>
        <v>149</v>
      </c>
      <c r="B151" s="19" t="s">
        <v>151</v>
      </c>
      <c r="C151" s="19" t="s">
        <v>1042</v>
      </c>
      <c r="D151" s="19" t="s">
        <v>1058</v>
      </c>
      <c r="E151" s="21" t="s">
        <v>33</v>
      </c>
      <c r="F151" s="23" t="s">
        <v>1059</v>
      </c>
      <c r="G151" s="25" t="s">
        <v>1060</v>
      </c>
      <c r="H151" s="26" t="s">
        <v>59</v>
      </c>
      <c r="I151" s="26" t="s">
        <v>60</v>
      </c>
      <c r="J151" s="27" t="s">
        <v>184</v>
      </c>
      <c r="K151" s="27" t="s">
        <v>44</v>
      </c>
      <c r="L151" s="29" t="s">
        <v>126</v>
      </c>
      <c r="M151" s="29" t="s">
        <v>126</v>
      </c>
      <c r="N151" s="29" t="s">
        <v>126</v>
      </c>
      <c r="O151" s="29" t="s">
        <v>64</v>
      </c>
      <c r="P151" s="29" t="s">
        <v>64</v>
      </c>
      <c r="Q151" s="30" t="s">
        <v>64</v>
      </c>
      <c r="R151" s="30"/>
      <c r="S151" s="30"/>
      <c r="T151" s="30"/>
      <c r="U151" s="31" t="str">
        <f>IFERROR(__xludf.DUMMYFUNCTION("LET(
  angka_murni, ARRAYFORMULA(IFERROR(VALUE(REGEXREPLACE(L151:T151, ""[^0-9]"", """")), 0)),
  rata, IFERROR(AVERAGEIF(angka_murni, ""&gt;0""), 0),
  IF(rata &gt; 0,
    IF(rata &gt; 500, ""SANGAT OPTIMAL"",
    IF(rata &gt; 200, ""OPTIMAL"",
    IF(rata &gt; 100,"&amp;" ""KURANG OPTIMAL"", ""TIDAK OPTIMAL""))),
    IF(COUNTIF(L151:T151, ""*TIDAK TERDETEKSI*"") &gt; 0, ""TIDAK TERDETEKSI"",
    IF(COUNTIF(L151:T151, ""*TIDAK AKTIF*"") &gt; 0, ""TIDAK AKTIF"",
    IF(COUNTIF(L151:T151, ""*BELUM TERPASANG*"") &gt; 0, ""BELUM T"&amp;"ERPASANG"", ""TIDAK AKTIF"")))
  )
)"),"SANGAT OPTIMAL")</f>
        <v>SANGAT OPTIMAL</v>
      </c>
      <c r="V151" s="33" t="s">
        <v>48</v>
      </c>
      <c r="W151" s="45">
        <v>295.0</v>
      </c>
      <c r="X151" s="58" t="s">
        <v>1047</v>
      </c>
      <c r="Y151" s="41">
        <v>2553000.0</v>
      </c>
      <c r="Z151" s="46"/>
    </row>
    <row r="152" ht="12.0" customHeight="1">
      <c r="A152" s="20">
        <f t="shared" si="1"/>
        <v>150</v>
      </c>
      <c r="B152" s="19" t="s">
        <v>151</v>
      </c>
      <c r="C152" s="19" t="s">
        <v>1042</v>
      </c>
      <c r="D152" s="19" t="s">
        <v>1062</v>
      </c>
      <c r="E152" s="21" t="s">
        <v>1063</v>
      </c>
      <c r="F152" s="23" t="s">
        <v>1064</v>
      </c>
      <c r="G152" s="25" t="s">
        <v>1065</v>
      </c>
      <c r="H152" s="26" t="s">
        <v>40</v>
      </c>
      <c r="I152" s="26" t="s">
        <v>42</v>
      </c>
      <c r="J152" s="28" t="s">
        <v>61</v>
      </c>
      <c r="K152" s="28" t="s">
        <v>44</v>
      </c>
      <c r="L152" s="29"/>
      <c r="M152" s="29"/>
      <c r="N152" s="29" t="s">
        <v>63</v>
      </c>
      <c r="O152" s="29" t="s">
        <v>63</v>
      </c>
      <c r="P152" s="29" t="s">
        <v>63</v>
      </c>
      <c r="Q152" s="29" t="s">
        <v>64</v>
      </c>
      <c r="R152" s="30" t="s">
        <v>64</v>
      </c>
      <c r="S152" s="30"/>
      <c r="T152" s="30"/>
      <c r="U152" s="31" t="str">
        <f>IFERROR(__xludf.DUMMYFUNCTION("LET(
  angka_murni, ARRAYFORMULA(IFERROR(VALUE(REGEXREPLACE(L152:T152, ""[^0-9]"", """")), 0)),
  rata, IFERROR(AVERAGEIF(angka_murni, ""&gt;0""), 0),
  IF(rata &gt; 0,
    IF(rata &gt; 500, ""SANGAT OPTIMAL"",
    IF(rata &gt; 200, ""OPTIMAL"",
    IF(rata &gt; 100,"&amp;" ""KURANG OPTIMAL"", ""TIDAK OPTIMAL""))),
    IF(COUNTIF(L152:T152, ""*TIDAK TERDETEKSI*"") &gt; 0, ""TIDAK TERDETEKSI"",
    IF(COUNTIF(L152:T152, ""*TIDAK AKTIF*"") &gt; 0, ""TIDAK AKTIF"",
    IF(COUNTIF(L152:T152, ""*BELUM TERPASANG*"") &gt; 0, ""BELUM T"&amp;"ERPASANG"", ""TIDAK AKTIF"")))
  )
)"),"OPTIMAL")</f>
        <v>OPTIMAL</v>
      </c>
      <c r="V152" s="33" t="s">
        <v>48</v>
      </c>
      <c r="W152" s="45">
        <v>344.0</v>
      </c>
      <c r="X152" s="58" t="s">
        <v>1047</v>
      </c>
      <c r="Y152" s="36">
        <v>768950.0</v>
      </c>
      <c r="Z152" s="46"/>
    </row>
    <row r="153" ht="12.0" customHeight="1">
      <c r="A153" s="20">
        <f t="shared" si="1"/>
        <v>151</v>
      </c>
      <c r="B153" s="19" t="s">
        <v>151</v>
      </c>
      <c r="C153" s="19" t="s">
        <v>1042</v>
      </c>
      <c r="D153" s="19" t="s">
        <v>1066</v>
      </c>
      <c r="E153" s="21" t="s">
        <v>33</v>
      </c>
      <c r="F153" s="23" t="s">
        <v>1067</v>
      </c>
      <c r="G153" s="25" t="s">
        <v>1068</v>
      </c>
      <c r="H153" s="26" t="s">
        <v>59</v>
      </c>
      <c r="I153" s="26" t="s">
        <v>60</v>
      </c>
      <c r="J153" s="27" t="s">
        <v>184</v>
      </c>
      <c r="K153" s="27" t="s">
        <v>44</v>
      </c>
      <c r="L153" s="29" t="s">
        <v>62</v>
      </c>
      <c r="M153" s="29" t="s">
        <v>62</v>
      </c>
      <c r="N153" s="29" t="s">
        <v>62</v>
      </c>
      <c r="O153" s="29" t="s">
        <v>62</v>
      </c>
      <c r="P153" s="29" t="s">
        <v>62</v>
      </c>
      <c r="Q153" s="30" t="s">
        <v>91</v>
      </c>
      <c r="R153" s="30"/>
      <c r="S153" s="30"/>
      <c r="T153" s="30"/>
      <c r="U153" s="31" t="str">
        <f>IFERROR(__xludf.DUMMYFUNCTION("LET(
  angka_murni, ARRAYFORMULA(IFERROR(VALUE(REGEXREPLACE(L153:T153, ""[^0-9]"", """")), 0)),
  rata, IFERROR(AVERAGEIF(angka_murni, ""&gt;0""), 0),
  IF(rata &gt; 0,
    IF(rata &gt; 500, ""SANGAT OPTIMAL"",
    IF(rata &gt; 200, ""OPTIMAL"",
    IF(rata &gt; 100,"&amp;" ""KURANG OPTIMAL"", ""TIDAK OPTIMAL""))),
    IF(COUNTIF(L153:T153, ""*TIDAK TERDETEKSI*"") &gt; 0, ""TIDAK TERDETEKSI"",
    IF(COUNTIF(L153:T153, ""*TIDAK AKTIF*"") &gt; 0, ""TIDAK AKTIF"",
    IF(COUNTIF(L153:T153, ""*BELUM TERPASANG*"") &gt; 0, ""BELUM T"&amp;"ERPASANG"", ""TIDAK AKTIF"")))
  )
)"),"TIDAK OPTIMAL")</f>
        <v>TIDAK OPTIMAL</v>
      </c>
      <c r="V153" s="33" t="s">
        <v>48</v>
      </c>
      <c r="W153" s="34">
        <v>398.0</v>
      </c>
      <c r="X153" s="58" t="s">
        <v>1047</v>
      </c>
      <c r="Y153" s="41">
        <v>2553000.0</v>
      </c>
      <c r="Z153" s="37" t="s">
        <v>1069</v>
      </c>
    </row>
    <row r="154" ht="12.0" customHeight="1">
      <c r="A154" s="20">
        <f t="shared" si="1"/>
        <v>152</v>
      </c>
      <c r="B154" s="19" t="s">
        <v>151</v>
      </c>
      <c r="C154" s="19" t="s">
        <v>1042</v>
      </c>
      <c r="D154" s="19" t="s">
        <v>1070</v>
      </c>
      <c r="E154" s="21" t="s">
        <v>1071</v>
      </c>
      <c r="F154" s="23" t="s">
        <v>1072</v>
      </c>
      <c r="G154" s="25" t="s">
        <v>1073</v>
      </c>
      <c r="H154" s="26" t="s">
        <v>40</v>
      </c>
      <c r="I154" s="26" t="s">
        <v>42</v>
      </c>
      <c r="J154" s="28" t="s">
        <v>61</v>
      </c>
      <c r="K154" s="28" t="s">
        <v>44</v>
      </c>
      <c r="L154" s="29"/>
      <c r="M154" s="29"/>
      <c r="N154" s="29" t="s">
        <v>91</v>
      </c>
      <c r="O154" s="29" t="s">
        <v>91</v>
      </c>
      <c r="P154" s="29" t="s">
        <v>91</v>
      </c>
      <c r="Q154" s="29" t="s">
        <v>91</v>
      </c>
      <c r="R154" s="30" t="s">
        <v>63</v>
      </c>
      <c r="S154" s="30"/>
      <c r="T154" s="30"/>
      <c r="U154" s="31" t="str">
        <f>IFERROR(__xludf.DUMMYFUNCTION("LET(
  angka_murni, ARRAYFORMULA(IFERROR(VALUE(REGEXREPLACE(L154:T154, ""[^0-9]"", """")), 0)),
  rata, IFERROR(AVERAGEIF(angka_murni, ""&gt;0""), 0),
  IF(rata &gt; 0,
    IF(rata &gt; 500, ""SANGAT OPTIMAL"",
    IF(rata &gt; 200, ""OPTIMAL"",
    IF(rata &gt; 100,"&amp;" ""KURANG OPTIMAL"", ""TIDAK OPTIMAL""))),
    IF(COUNTIF(L154:T154, ""*TIDAK TERDETEKSI*"") &gt; 0, ""TIDAK TERDETEKSI"",
    IF(COUNTIF(L154:T154, ""*TIDAK AKTIF*"") &gt; 0, ""TIDAK AKTIF"",
    IF(COUNTIF(L154:T154, ""*BELUM TERPASANG*"") &gt; 0, ""BELUM T"&amp;"ERPASANG"", ""TIDAK AKTIF"")))
  )
)"),"KURANG OPTIMAL")</f>
        <v>KURANG OPTIMAL</v>
      </c>
      <c r="V154" s="33" t="s">
        <v>48</v>
      </c>
      <c r="W154" s="34">
        <v>980.0</v>
      </c>
      <c r="X154" s="58" t="s">
        <v>1047</v>
      </c>
      <c r="Y154" s="36">
        <v>768950.0</v>
      </c>
      <c r="Z154" s="37" t="s">
        <v>1074</v>
      </c>
    </row>
    <row r="155" ht="12.0" customHeight="1">
      <c r="A155" s="20">
        <f t="shared" si="1"/>
        <v>153</v>
      </c>
      <c r="B155" s="19" t="s">
        <v>151</v>
      </c>
      <c r="C155" s="19" t="s">
        <v>1042</v>
      </c>
      <c r="D155" s="19" t="s">
        <v>1076</v>
      </c>
      <c r="E155" s="21" t="s">
        <v>33</v>
      </c>
      <c r="F155" s="23" t="s">
        <v>1077</v>
      </c>
      <c r="G155" s="25" t="s">
        <v>1078</v>
      </c>
      <c r="H155" s="26" t="s">
        <v>59</v>
      </c>
      <c r="I155" s="26" t="s">
        <v>60</v>
      </c>
      <c r="J155" s="27" t="s">
        <v>184</v>
      </c>
      <c r="K155" s="27" t="s">
        <v>44</v>
      </c>
      <c r="L155" s="29" t="s">
        <v>62</v>
      </c>
      <c r="M155" s="29" t="s">
        <v>62</v>
      </c>
      <c r="N155" s="29" t="s">
        <v>64</v>
      </c>
      <c r="O155" s="29" t="s">
        <v>125</v>
      </c>
      <c r="P155" s="29" t="s">
        <v>63</v>
      </c>
      <c r="Q155" s="30" t="s">
        <v>62</v>
      </c>
      <c r="R155" s="30"/>
      <c r="S155" s="30"/>
      <c r="T155" s="30"/>
      <c r="U155" s="31" t="str">
        <f>IFERROR(__xludf.DUMMYFUNCTION("LET(
  angka_murni, ARRAYFORMULA(IFERROR(VALUE(REGEXREPLACE(L155:T155, ""[^0-9]"", """")), 0)),
  rata, IFERROR(AVERAGEIF(angka_murni, ""&gt;0""), 0),
  IF(rata &gt; 0,
    IF(rata &gt; 500, ""SANGAT OPTIMAL"",
    IF(rata &gt; 200, ""OPTIMAL"",
    IF(rata &gt; 100,"&amp;" ""KURANG OPTIMAL"", ""TIDAK OPTIMAL""))),
    IF(COUNTIF(L155:T155, ""*TIDAK TERDETEKSI*"") &gt; 0, ""TIDAK TERDETEKSI"",
    IF(COUNTIF(L155:T155, ""*TIDAK AKTIF*"") &gt; 0, ""TIDAK AKTIF"",
    IF(COUNTIF(L155:T155, ""*BELUM TERPASANG*"") &gt; 0, ""BELUM T"&amp;"ERPASANG"", ""TIDAK AKTIF"")))
  )
)"),"KURANG OPTIMAL")</f>
        <v>KURANG OPTIMAL</v>
      </c>
      <c r="V155" s="33" t="s">
        <v>48</v>
      </c>
      <c r="W155" s="45">
        <v>346.0</v>
      </c>
      <c r="X155" s="58" t="s">
        <v>1047</v>
      </c>
      <c r="Y155" s="41">
        <v>2553000.0</v>
      </c>
      <c r="Z155" s="46"/>
    </row>
    <row r="156" ht="12.0" customHeight="1">
      <c r="A156" s="20">
        <f t="shared" si="1"/>
        <v>154</v>
      </c>
      <c r="B156" s="19" t="s">
        <v>151</v>
      </c>
      <c r="C156" s="19" t="s">
        <v>1042</v>
      </c>
      <c r="D156" s="19" t="s">
        <v>1079</v>
      </c>
      <c r="E156" s="67" t="s">
        <v>229</v>
      </c>
      <c r="F156" s="23" t="s">
        <v>1080</v>
      </c>
      <c r="G156" s="25" t="s">
        <v>1081</v>
      </c>
      <c r="H156" s="26" t="s">
        <v>59</v>
      </c>
      <c r="I156" s="26" t="s">
        <v>60</v>
      </c>
      <c r="J156" s="27" t="s">
        <v>184</v>
      </c>
      <c r="K156" s="27" t="s">
        <v>44</v>
      </c>
      <c r="L156" s="29" t="s">
        <v>126</v>
      </c>
      <c r="M156" s="29" t="s">
        <v>126</v>
      </c>
      <c r="N156" s="29" t="s">
        <v>126</v>
      </c>
      <c r="O156" s="29" t="s">
        <v>64</v>
      </c>
      <c r="P156" s="29" t="s">
        <v>64</v>
      </c>
      <c r="Q156" s="30" t="s">
        <v>64</v>
      </c>
      <c r="R156" s="30"/>
      <c r="S156" s="30"/>
      <c r="T156" s="30"/>
      <c r="U156" s="31" t="str">
        <f>IFERROR(__xludf.DUMMYFUNCTION("LET(
  angka_murni, ARRAYFORMULA(IFERROR(VALUE(REGEXREPLACE(L156:T156, ""[^0-9]"", """")), 0)),
  rata, IFERROR(AVERAGEIF(angka_murni, ""&gt;0""), 0),
  IF(rata &gt; 0,
    IF(rata &gt; 500, ""SANGAT OPTIMAL"",
    IF(rata &gt; 200, ""OPTIMAL"",
    IF(rata &gt; 100,"&amp;" ""KURANG OPTIMAL"", ""TIDAK OPTIMAL""))),
    IF(COUNTIF(L156:T156, ""*TIDAK TERDETEKSI*"") &gt; 0, ""TIDAK TERDETEKSI"",
    IF(COUNTIF(L156:T156, ""*TIDAK AKTIF*"") &gt; 0, ""TIDAK AKTIF"",
    IF(COUNTIF(L156:T156, ""*BELUM TERPASANG*"") &gt; 0, ""BELUM T"&amp;"ERPASANG"", ""TIDAK AKTIF"")))
  )
)"),"SANGAT OPTIMAL")</f>
        <v>SANGAT OPTIMAL</v>
      </c>
      <c r="V156" s="33" t="s">
        <v>48</v>
      </c>
      <c r="W156" s="45">
        <v>359.0</v>
      </c>
      <c r="X156" s="58" t="s">
        <v>1047</v>
      </c>
      <c r="Y156" s="41">
        <v>2553000.0</v>
      </c>
      <c r="Z156" s="46"/>
    </row>
    <row r="157" ht="12.0" customHeight="1">
      <c r="A157" s="20">
        <f t="shared" si="1"/>
        <v>155</v>
      </c>
      <c r="B157" s="19" t="s">
        <v>151</v>
      </c>
      <c r="C157" s="19" t="s">
        <v>1042</v>
      </c>
      <c r="D157" s="19" t="s">
        <v>1082</v>
      </c>
      <c r="E157" s="21" t="s">
        <v>33</v>
      </c>
      <c r="F157" s="23" t="s">
        <v>1083</v>
      </c>
      <c r="G157" s="25" t="s">
        <v>1084</v>
      </c>
      <c r="H157" s="26" t="s">
        <v>39</v>
      </c>
      <c r="I157" s="26" t="s">
        <v>41</v>
      </c>
      <c r="J157" s="27" t="s">
        <v>43</v>
      </c>
      <c r="K157" s="27" t="s">
        <v>44</v>
      </c>
      <c r="L157" s="42"/>
      <c r="M157" s="42"/>
      <c r="N157" s="42"/>
      <c r="O157" s="29"/>
      <c r="P157" s="29"/>
      <c r="Q157" s="30"/>
      <c r="R157" s="30"/>
      <c r="S157" s="30"/>
      <c r="T157" s="30"/>
      <c r="U157" s="31" t="str">
        <f>IFERROR(__xludf.DUMMYFUNCTION("LET(
  angka_murni, ARRAYFORMULA(IFERROR(VALUE(REGEXREPLACE(L157:T157, ""[^0-9]"", """")), 0)),
  rata, IFERROR(AVERAGEIF(angka_murni, ""&gt;0""), 0),
  IF(rata &gt; 0,
    IF(rata &gt; 500, ""SANGAT OPTIMAL"",
    IF(rata &gt; 200, ""OPTIMAL"",
    IF(rata &gt; 100,"&amp;" ""KURANG OPTIMAL"", ""TIDAK OPTIMAL""))),
    IF(COUNTIF(L157:T157, ""*TIDAK TERDETEKSI*"") &gt; 0, ""TIDAK TERDETEKSI"",
    IF(COUNTIF(L157:T157, ""*TIDAK AKTIF*"") &gt; 0, ""TIDAK AKTIF"",
    IF(COUNTIF(L157:T157, ""*BELUM TERPASANG*"") &gt; 0, ""BELUM T"&amp;"ERPASANG"", ""TIDAK AKTIF"")))
  )
)"),"TIDAK AKTIF")</f>
        <v>TIDAK AKTIF</v>
      </c>
      <c r="V157" s="33" t="s">
        <v>48</v>
      </c>
      <c r="W157" s="45">
        <v>2330.0</v>
      </c>
      <c r="X157" s="58" t="s">
        <v>1047</v>
      </c>
      <c r="Y157" s="36">
        <v>638250.0</v>
      </c>
      <c r="Z157" s="46"/>
    </row>
    <row r="158" ht="12.0" customHeight="1">
      <c r="A158" s="20">
        <f t="shared" si="1"/>
        <v>156</v>
      </c>
      <c r="B158" s="19" t="s">
        <v>151</v>
      </c>
      <c r="C158" s="19" t="s">
        <v>1042</v>
      </c>
      <c r="D158" s="19" t="s">
        <v>1086</v>
      </c>
      <c r="E158" s="21" t="s">
        <v>33</v>
      </c>
      <c r="F158" s="23" t="s">
        <v>1087</v>
      </c>
      <c r="G158" s="25" t="s">
        <v>1088</v>
      </c>
      <c r="H158" s="26" t="s">
        <v>39</v>
      </c>
      <c r="I158" s="26" t="s">
        <v>41</v>
      </c>
      <c r="J158" s="27" t="s">
        <v>43</v>
      </c>
      <c r="K158" s="27" t="s">
        <v>44</v>
      </c>
      <c r="L158" s="42"/>
      <c r="M158" s="42"/>
      <c r="N158" s="42"/>
      <c r="O158" s="29"/>
      <c r="P158" s="29"/>
      <c r="Q158" s="30"/>
      <c r="R158" s="30"/>
      <c r="S158" s="30"/>
      <c r="T158" s="30"/>
      <c r="U158" s="31" t="str">
        <f>IFERROR(__xludf.DUMMYFUNCTION("LET(
  angka_murni, ARRAYFORMULA(IFERROR(VALUE(REGEXREPLACE(L158:T158, ""[^0-9]"", """")), 0)),
  rata, IFERROR(AVERAGEIF(angka_murni, ""&gt;0""), 0),
  IF(rata &gt; 0,
    IF(rata &gt; 500, ""SANGAT OPTIMAL"",
    IF(rata &gt; 200, ""OPTIMAL"",
    IF(rata &gt; 100,"&amp;" ""KURANG OPTIMAL"", ""TIDAK OPTIMAL""))),
    IF(COUNTIF(L158:T158, ""*TIDAK TERDETEKSI*"") &gt; 0, ""TIDAK TERDETEKSI"",
    IF(COUNTIF(L158:T158, ""*TIDAK AKTIF*"") &gt; 0, ""TIDAK AKTIF"",
    IF(COUNTIF(L158:T158, ""*BELUM TERPASANG*"") &gt; 0, ""BELUM T"&amp;"ERPASANG"", ""TIDAK AKTIF"")))
  )
)"),"TIDAK AKTIF")</f>
        <v>TIDAK AKTIF</v>
      </c>
      <c r="V158" s="33" t="s">
        <v>48</v>
      </c>
      <c r="W158" s="45">
        <v>1282.0</v>
      </c>
      <c r="X158" s="58" t="s">
        <v>1047</v>
      </c>
      <c r="Y158" s="36">
        <v>638250.0</v>
      </c>
      <c r="Z158" s="46"/>
    </row>
    <row r="159" ht="12.0" customHeight="1">
      <c r="A159" s="20">
        <f t="shared" si="1"/>
        <v>157</v>
      </c>
      <c r="B159" s="19" t="s">
        <v>151</v>
      </c>
      <c r="C159" s="19" t="s">
        <v>1042</v>
      </c>
      <c r="D159" s="19" t="s">
        <v>1089</v>
      </c>
      <c r="E159" s="21" t="s">
        <v>33</v>
      </c>
      <c r="F159" s="23" t="s">
        <v>1090</v>
      </c>
      <c r="G159" s="25" t="s">
        <v>1091</v>
      </c>
      <c r="H159" s="26" t="s">
        <v>59</v>
      </c>
      <c r="I159" s="26" t="s">
        <v>60</v>
      </c>
      <c r="J159" s="27" t="s">
        <v>184</v>
      </c>
      <c r="K159" s="27" t="s">
        <v>44</v>
      </c>
      <c r="L159" s="29" t="s">
        <v>126</v>
      </c>
      <c r="M159" s="29" t="s">
        <v>126</v>
      </c>
      <c r="N159" s="29" t="s">
        <v>126</v>
      </c>
      <c r="O159" s="29" t="s">
        <v>64</v>
      </c>
      <c r="P159" s="29" t="s">
        <v>64</v>
      </c>
      <c r="Q159" s="30" t="s">
        <v>63</v>
      </c>
      <c r="R159" s="30"/>
      <c r="S159" s="30"/>
      <c r="T159" s="30"/>
      <c r="U159" s="31" t="str">
        <f>IFERROR(__xludf.DUMMYFUNCTION("LET(
  angka_murni, ARRAYFORMULA(IFERROR(VALUE(REGEXREPLACE(L159:T159, ""[^0-9]"", """")), 0)),
  rata, IFERROR(AVERAGEIF(angka_murni, ""&gt;0""), 0),
  IF(rata &gt; 0,
    IF(rata &gt; 500, ""SANGAT OPTIMAL"",
    IF(rata &gt; 200, ""OPTIMAL"",
    IF(rata &gt; 100,"&amp;" ""KURANG OPTIMAL"", ""TIDAK OPTIMAL""))),
    IF(COUNTIF(L159:T159, ""*TIDAK TERDETEKSI*"") &gt; 0, ""TIDAK TERDETEKSI"",
    IF(COUNTIF(L159:T159, ""*TIDAK AKTIF*"") &gt; 0, ""TIDAK AKTIF"",
    IF(COUNTIF(L159:T159, ""*BELUM TERPASANG*"") &gt; 0, ""BELUM T"&amp;"ERPASANG"", ""TIDAK AKTIF"")))
  )
)"),"SANGAT OPTIMAL")</f>
        <v>SANGAT OPTIMAL</v>
      </c>
      <c r="V159" s="33" t="s">
        <v>48</v>
      </c>
      <c r="W159" s="45">
        <v>387.0</v>
      </c>
      <c r="X159" s="58" t="s">
        <v>1047</v>
      </c>
      <c r="Y159" s="41">
        <v>2553000.0</v>
      </c>
      <c r="Z159" s="46"/>
    </row>
    <row r="160" ht="12.0" customHeight="1">
      <c r="A160" s="20">
        <f t="shared" si="1"/>
        <v>158</v>
      </c>
      <c r="B160" s="19" t="s">
        <v>151</v>
      </c>
      <c r="C160" s="19" t="s">
        <v>1042</v>
      </c>
      <c r="D160" s="19" t="s">
        <v>1092</v>
      </c>
      <c r="E160" s="21" t="s">
        <v>229</v>
      </c>
      <c r="F160" s="23" t="s">
        <v>1093</v>
      </c>
      <c r="G160" s="25" t="s">
        <v>1094</v>
      </c>
      <c r="H160" s="26" t="s">
        <v>59</v>
      </c>
      <c r="I160" s="26" t="s">
        <v>60</v>
      </c>
      <c r="J160" s="27" t="s">
        <v>184</v>
      </c>
      <c r="K160" s="27" t="s">
        <v>44</v>
      </c>
      <c r="L160" s="29" t="s">
        <v>64</v>
      </c>
      <c r="M160" s="29" t="s">
        <v>126</v>
      </c>
      <c r="N160" s="29" t="s">
        <v>64</v>
      </c>
      <c r="O160" s="29" t="s">
        <v>64</v>
      </c>
      <c r="P160" s="29" t="s">
        <v>125</v>
      </c>
      <c r="Q160" s="30" t="s">
        <v>125</v>
      </c>
      <c r="R160" s="30"/>
      <c r="S160" s="30"/>
      <c r="T160" s="30"/>
      <c r="U160" s="31" t="str">
        <f>IFERROR(__xludf.DUMMYFUNCTION("LET(
  angka_murni, ARRAYFORMULA(IFERROR(VALUE(REGEXREPLACE(L160:T160, ""[^0-9]"", """")), 0)),
  rata, IFERROR(AVERAGEIF(angka_murni, ""&gt;0""), 0),
  IF(rata &gt; 0,
    IF(rata &gt; 500, ""SANGAT OPTIMAL"",
    IF(rata &gt; 200, ""OPTIMAL"",
    IF(rata &gt; 100,"&amp;" ""KURANG OPTIMAL"", ""TIDAK OPTIMAL""))),
    IF(COUNTIF(L160:T160, ""*TIDAK TERDETEKSI*"") &gt; 0, ""TIDAK TERDETEKSI"",
    IF(COUNTIF(L160:T160, ""*TIDAK AKTIF*"") &gt; 0, ""TIDAK AKTIF"",
    IF(COUNTIF(L160:T160, ""*BELUM TERPASANG*"") &gt; 0, ""BELUM T"&amp;"ERPASANG"", ""TIDAK AKTIF"")))
  )
)"),"OPTIMAL")</f>
        <v>OPTIMAL</v>
      </c>
      <c r="V160" s="33" t="s">
        <v>48</v>
      </c>
      <c r="W160" s="45">
        <v>455.0</v>
      </c>
      <c r="X160" s="58" t="s">
        <v>1047</v>
      </c>
      <c r="Y160" s="41">
        <v>2553000.0</v>
      </c>
      <c r="Z160" s="46"/>
    </row>
    <row r="161" ht="12.0" customHeight="1">
      <c r="A161" s="20">
        <f t="shared" si="1"/>
        <v>159</v>
      </c>
      <c r="B161" s="19" t="s">
        <v>151</v>
      </c>
      <c r="C161" s="19" t="s">
        <v>1042</v>
      </c>
      <c r="D161" s="19" t="s">
        <v>1095</v>
      </c>
      <c r="E161" s="67" t="s">
        <v>33</v>
      </c>
      <c r="F161" s="23" t="s">
        <v>1096</v>
      </c>
      <c r="G161" s="25" t="s">
        <v>1097</v>
      </c>
      <c r="H161" s="26" t="s">
        <v>59</v>
      </c>
      <c r="I161" s="26" t="s">
        <v>60</v>
      </c>
      <c r="J161" s="27" t="s">
        <v>184</v>
      </c>
      <c r="K161" s="27" t="s">
        <v>44</v>
      </c>
      <c r="L161" s="29" t="s">
        <v>64</v>
      </c>
      <c r="M161" s="29" t="s">
        <v>125</v>
      </c>
      <c r="N161" s="29" t="s">
        <v>126</v>
      </c>
      <c r="O161" s="29" t="s">
        <v>63</v>
      </c>
      <c r="P161" s="29" t="s">
        <v>63</v>
      </c>
      <c r="Q161" s="30" t="s">
        <v>63</v>
      </c>
      <c r="R161" s="30"/>
      <c r="S161" s="30"/>
      <c r="T161" s="30"/>
      <c r="U161" s="31" t="str">
        <f>IFERROR(__xludf.DUMMYFUNCTION("LET(
  angka_murni, ARRAYFORMULA(IFERROR(VALUE(REGEXREPLACE(L161:T161, ""[^0-9]"", """")), 0)),
  rata, IFERROR(AVERAGEIF(angka_murni, ""&gt;0""), 0),
  IF(rata &gt; 0,
    IF(rata &gt; 500, ""SANGAT OPTIMAL"",
    IF(rata &gt; 200, ""OPTIMAL"",
    IF(rata &gt; 100,"&amp;" ""KURANG OPTIMAL"", ""TIDAK OPTIMAL""))),
    IF(COUNTIF(L161:T161, ""*TIDAK TERDETEKSI*"") &gt; 0, ""TIDAK TERDETEKSI"",
    IF(COUNTIF(L161:T161, ""*TIDAK AKTIF*"") &gt; 0, ""TIDAK AKTIF"",
    IF(COUNTIF(L161:T161, ""*BELUM TERPASANG*"") &gt; 0, ""BELUM T"&amp;"ERPASANG"", ""TIDAK AKTIF"")))
  )
)"),"OPTIMAL")</f>
        <v>OPTIMAL</v>
      </c>
      <c r="V161" s="33" t="s">
        <v>48</v>
      </c>
      <c r="W161" s="45">
        <v>419.0</v>
      </c>
      <c r="X161" s="58" t="s">
        <v>1047</v>
      </c>
      <c r="Y161" s="41">
        <v>2553000.0</v>
      </c>
      <c r="Z161" s="46"/>
    </row>
    <row r="162" ht="12.0" customHeight="1">
      <c r="A162" s="20">
        <f t="shared" si="1"/>
        <v>160</v>
      </c>
      <c r="B162" s="19" t="s">
        <v>151</v>
      </c>
      <c r="C162" s="19" t="s">
        <v>1042</v>
      </c>
      <c r="D162" s="19" t="s">
        <v>1098</v>
      </c>
      <c r="E162" s="21" t="s">
        <v>33</v>
      </c>
      <c r="F162" s="23" t="s">
        <v>1099</v>
      </c>
      <c r="G162" s="25" t="s">
        <v>1100</v>
      </c>
      <c r="H162" s="26" t="s">
        <v>40</v>
      </c>
      <c r="I162" s="26" t="s">
        <v>42</v>
      </c>
      <c r="J162" s="28" t="s">
        <v>61</v>
      </c>
      <c r="K162" s="28" t="s">
        <v>44</v>
      </c>
      <c r="L162" s="29"/>
      <c r="M162" s="29"/>
      <c r="N162" s="29" t="s">
        <v>64</v>
      </c>
      <c r="O162" s="29" t="s">
        <v>64</v>
      </c>
      <c r="P162" s="29" t="s">
        <v>64</v>
      </c>
      <c r="Q162" s="29" t="s">
        <v>64</v>
      </c>
      <c r="R162" s="30" t="s">
        <v>64</v>
      </c>
      <c r="S162" s="30"/>
      <c r="T162" s="30"/>
      <c r="U162" s="31" t="str">
        <f>IFERROR(__xludf.DUMMYFUNCTION("LET(
  angka_murni, ARRAYFORMULA(IFERROR(VALUE(REGEXREPLACE(L162:T162, ""[^0-9]"", """")), 0)),
  rata, IFERROR(AVERAGEIF(angka_murni, ""&gt;0""), 0),
  IF(rata &gt; 0,
    IF(rata &gt; 500, ""SANGAT OPTIMAL"",
    IF(rata &gt; 200, ""OPTIMAL"",
    IF(rata &gt; 100,"&amp;" ""KURANG OPTIMAL"", ""TIDAK OPTIMAL""))),
    IF(COUNTIF(L162:T162, ""*TIDAK TERDETEKSI*"") &gt; 0, ""TIDAK TERDETEKSI"",
    IF(COUNTIF(L162:T162, ""*TIDAK AKTIF*"") &gt; 0, ""TIDAK AKTIF"",
    IF(COUNTIF(L162:T162, ""*BELUM TERPASANG*"") &gt; 0, ""BELUM T"&amp;"ERPASANG"", ""TIDAK AKTIF"")))
  )
)"),"OPTIMAL")</f>
        <v>OPTIMAL</v>
      </c>
      <c r="V162" s="33" t="s">
        <v>48</v>
      </c>
      <c r="W162" s="45">
        <v>441.0</v>
      </c>
      <c r="X162" s="58" t="s">
        <v>1047</v>
      </c>
      <c r="Y162" s="36">
        <v>768950.0</v>
      </c>
      <c r="Z162" s="46"/>
    </row>
    <row r="163" ht="12.0" customHeight="1">
      <c r="A163" s="20">
        <f t="shared" si="1"/>
        <v>161</v>
      </c>
      <c r="B163" s="19" t="s">
        <v>151</v>
      </c>
      <c r="C163" s="19" t="s">
        <v>1042</v>
      </c>
      <c r="D163" s="19" t="s">
        <v>1101</v>
      </c>
      <c r="E163" s="67" t="s">
        <v>33</v>
      </c>
      <c r="F163" s="23" t="s">
        <v>1102</v>
      </c>
      <c r="G163" s="25" t="s">
        <v>1103</v>
      </c>
      <c r="H163" s="26" t="s">
        <v>94</v>
      </c>
      <c r="I163" s="26" t="s">
        <v>60</v>
      </c>
      <c r="J163" s="28" t="s">
        <v>952</v>
      </c>
      <c r="K163" s="28" t="s">
        <v>44</v>
      </c>
      <c r="L163" s="42"/>
      <c r="M163" s="42"/>
      <c r="N163" s="29" t="s">
        <v>64</v>
      </c>
      <c r="O163" s="29" t="s">
        <v>64</v>
      </c>
      <c r="P163" s="29" t="s">
        <v>64</v>
      </c>
      <c r="Q163" s="44"/>
      <c r="R163" s="44"/>
      <c r="S163" s="30"/>
      <c r="T163" s="30"/>
      <c r="U163" s="31" t="str">
        <f>IFERROR(__xludf.DUMMYFUNCTION("LET(
  angka_murni, ARRAYFORMULA(IFERROR(VALUE(REGEXREPLACE(L163:T163, ""[^0-9]"", """")), 0)),
  rata, IFERROR(AVERAGEIF(angka_murni, ""&gt;0""), 0),
  IF(rata &gt; 0,
    IF(rata &gt; 500, ""SANGAT OPTIMAL"",
    IF(rata &gt; 200, ""OPTIMAL"",
    IF(rata &gt; 100,"&amp;" ""KURANG OPTIMAL"", ""TIDAK OPTIMAL""))),
    IF(COUNTIF(L163:T163, ""*TIDAK TERDETEKSI*"") &gt; 0, ""TIDAK TERDETEKSI"",
    IF(COUNTIF(L163:T163, ""*TIDAK AKTIF*"") &gt; 0, ""TIDAK AKTIF"",
    IF(COUNTIF(L163:T163, ""*BELUM TERPASANG*"") &gt; 0, ""BELUM T"&amp;"ERPASANG"", ""TIDAK AKTIF"")))
  )
)"),"OPTIMAL")</f>
        <v>OPTIMAL</v>
      </c>
      <c r="V163" s="33" t="s">
        <v>48</v>
      </c>
      <c r="W163" s="45">
        <v>229.0</v>
      </c>
      <c r="X163" s="58" t="s">
        <v>1047</v>
      </c>
      <c r="Y163" s="41">
        <v>2719500.0</v>
      </c>
      <c r="Z163" s="46"/>
    </row>
    <row r="164" ht="12.0" customHeight="1">
      <c r="A164" s="20">
        <f t="shared" si="1"/>
        <v>162</v>
      </c>
      <c r="B164" s="19" t="s">
        <v>151</v>
      </c>
      <c r="C164" s="19" t="s">
        <v>1104</v>
      </c>
      <c r="D164" s="19" t="s">
        <v>1105</v>
      </c>
      <c r="E164" s="21" t="s">
        <v>33</v>
      </c>
      <c r="F164" s="23" t="s">
        <v>1106</v>
      </c>
      <c r="G164" s="25" t="s">
        <v>1107</v>
      </c>
      <c r="H164" s="26" t="s">
        <v>39</v>
      </c>
      <c r="I164" s="26" t="s">
        <v>41</v>
      </c>
      <c r="J164" s="27" t="s">
        <v>43</v>
      </c>
      <c r="K164" s="27" t="s">
        <v>44</v>
      </c>
      <c r="L164" s="42"/>
      <c r="M164" s="42"/>
      <c r="N164" s="42"/>
      <c r="O164" s="29"/>
      <c r="P164" s="29"/>
      <c r="Q164" s="30"/>
      <c r="R164" s="30"/>
      <c r="S164" s="30"/>
      <c r="T164" s="30"/>
      <c r="U164" s="31" t="str">
        <f>IFERROR(__xludf.DUMMYFUNCTION("LET(
  angka_murni, ARRAYFORMULA(IFERROR(VALUE(REGEXREPLACE(L164:T164, ""[^0-9]"", """")), 0)),
  rata, IFERROR(AVERAGEIF(angka_murni, ""&gt;0""), 0),
  IF(rata &gt; 0,
    IF(rata &gt; 500, ""SANGAT OPTIMAL"",
    IF(rata &gt; 200, ""OPTIMAL"",
    IF(rata &gt; 100,"&amp;" ""KURANG OPTIMAL"", ""TIDAK OPTIMAL""))),
    IF(COUNTIF(L164:T164, ""*TIDAK TERDETEKSI*"") &gt; 0, ""TIDAK TERDETEKSI"",
    IF(COUNTIF(L164:T164, ""*TIDAK AKTIF*"") &gt; 0, ""TIDAK AKTIF"",
    IF(COUNTIF(L164:T164, ""*BELUM TERPASANG*"") &gt; 0, ""BELUM T"&amp;"ERPASANG"", ""TIDAK AKTIF"")))
  )
)"),"TIDAK AKTIF")</f>
        <v>TIDAK AKTIF</v>
      </c>
      <c r="V164" s="33" t="s">
        <v>48</v>
      </c>
      <c r="W164" s="34">
        <v>974.0</v>
      </c>
      <c r="X164" s="35" t="s">
        <v>1108</v>
      </c>
      <c r="Y164" s="36">
        <v>638250.0</v>
      </c>
      <c r="Z164" s="37" t="s">
        <v>1109</v>
      </c>
    </row>
    <row r="165" ht="12.0" customHeight="1">
      <c r="A165" s="20">
        <f t="shared" si="1"/>
        <v>163</v>
      </c>
      <c r="B165" s="19" t="s">
        <v>151</v>
      </c>
      <c r="C165" s="19" t="s">
        <v>1104</v>
      </c>
      <c r="D165" s="19" t="s">
        <v>1110</v>
      </c>
      <c r="E165" s="21" t="s">
        <v>33</v>
      </c>
      <c r="F165" s="23" t="s">
        <v>1111</v>
      </c>
      <c r="G165" s="25" t="s">
        <v>1112</v>
      </c>
      <c r="H165" s="26" t="s">
        <v>39</v>
      </c>
      <c r="I165" s="26" t="s">
        <v>41</v>
      </c>
      <c r="J165" s="27" t="s">
        <v>43</v>
      </c>
      <c r="K165" s="27" t="s">
        <v>44</v>
      </c>
      <c r="L165" s="42"/>
      <c r="M165" s="42"/>
      <c r="N165" s="42"/>
      <c r="O165" s="29"/>
      <c r="P165" s="29"/>
      <c r="Q165" s="30"/>
      <c r="R165" s="30"/>
      <c r="S165" s="30"/>
      <c r="T165" s="30"/>
      <c r="U165" s="31" t="str">
        <f>IFERROR(__xludf.DUMMYFUNCTION("LET(
  angka_murni, ARRAYFORMULA(IFERROR(VALUE(REGEXREPLACE(L165:T165, ""[^0-9]"", """")), 0)),
  rata, IFERROR(AVERAGEIF(angka_murni, ""&gt;0""), 0),
  IF(rata &gt; 0,
    IF(rata &gt; 500, ""SANGAT OPTIMAL"",
    IF(rata &gt; 200, ""OPTIMAL"",
    IF(rata &gt; 100,"&amp;" ""KURANG OPTIMAL"", ""TIDAK OPTIMAL""))),
    IF(COUNTIF(L165:T165, ""*TIDAK TERDETEKSI*"") &gt; 0, ""TIDAK TERDETEKSI"",
    IF(COUNTIF(L165:T165, ""*TIDAK AKTIF*"") &gt; 0, ""TIDAK AKTIF"",
    IF(COUNTIF(L165:T165, ""*BELUM TERPASANG*"") &gt; 0, ""BELUM T"&amp;"ERPASANG"", ""TIDAK AKTIF"")))
  )
)"),"TIDAK AKTIF")</f>
        <v>TIDAK AKTIF</v>
      </c>
      <c r="V165" s="33" t="s">
        <v>48</v>
      </c>
      <c r="W165" s="45">
        <v>426.0</v>
      </c>
      <c r="X165" s="35" t="s">
        <v>1108</v>
      </c>
      <c r="Y165" s="36">
        <v>638250.0</v>
      </c>
      <c r="Z165" s="46"/>
    </row>
    <row r="166" ht="12.0" customHeight="1">
      <c r="A166" s="20">
        <f t="shared" si="1"/>
        <v>164</v>
      </c>
      <c r="B166" s="19" t="s">
        <v>151</v>
      </c>
      <c r="C166" s="19" t="s">
        <v>1104</v>
      </c>
      <c r="D166" s="19" t="s">
        <v>1113</v>
      </c>
      <c r="E166" s="21" t="s">
        <v>33</v>
      </c>
      <c r="F166" s="23" t="s">
        <v>1114</v>
      </c>
      <c r="G166" s="25" t="s">
        <v>1115</v>
      </c>
      <c r="H166" s="26" t="s">
        <v>39</v>
      </c>
      <c r="I166" s="26" t="s">
        <v>41</v>
      </c>
      <c r="J166" s="27" t="s">
        <v>43</v>
      </c>
      <c r="K166" s="27" t="s">
        <v>44</v>
      </c>
      <c r="L166" s="42"/>
      <c r="M166" s="42"/>
      <c r="N166" s="42"/>
      <c r="O166" s="29"/>
      <c r="P166" s="29"/>
      <c r="Q166" s="30"/>
      <c r="R166" s="30"/>
      <c r="S166" s="30"/>
      <c r="T166" s="30"/>
      <c r="U166" s="31" t="str">
        <f>IFERROR(__xludf.DUMMYFUNCTION("LET(
  angka_murni, ARRAYFORMULA(IFERROR(VALUE(REGEXREPLACE(L166:T166, ""[^0-9]"", """")), 0)),
  rata, IFERROR(AVERAGEIF(angka_murni, ""&gt;0""), 0),
  IF(rata &gt; 0,
    IF(rata &gt; 500, ""SANGAT OPTIMAL"",
    IF(rata &gt; 200, ""OPTIMAL"",
    IF(rata &gt; 100,"&amp;" ""KURANG OPTIMAL"", ""TIDAK OPTIMAL""))),
    IF(COUNTIF(L166:T166, ""*TIDAK TERDETEKSI*"") &gt; 0, ""TIDAK TERDETEKSI"",
    IF(COUNTIF(L166:T166, ""*TIDAK AKTIF*"") &gt; 0, ""TIDAK AKTIF"",
    IF(COUNTIF(L166:T166, ""*BELUM TERPASANG*"") &gt; 0, ""BELUM T"&amp;"ERPASANG"", ""TIDAK AKTIF"")))
  )
)"),"TIDAK AKTIF")</f>
        <v>TIDAK AKTIF</v>
      </c>
      <c r="V166" s="33" t="s">
        <v>48</v>
      </c>
      <c r="W166" s="34">
        <v>434.0</v>
      </c>
      <c r="X166" s="35" t="s">
        <v>1108</v>
      </c>
      <c r="Y166" s="36">
        <v>638250.0</v>
      </c>
      <c r="Z166" s="37" t="s">
        <v>1117</v>
      </c>
    </row>
    <row r="167" ht="12.0" customHeight="1">
      <c r="A167" s="20">
        <f t="shared" si="1"/>
        <v>165</v>
      </c>
      <c r="B167" s="19" t="s">
        <v>151</v>
      </c>
      <c r="C167" s="19" t="s">
        <v>1104</v>
      </c>
      <c r="D167" s="19" t="s">
        <v>1118</v>
      </c>
      <c r="E167" s="21" t="s">
        <v>33</v>
      </c>
      <c r="F167" s="23" t="s">
        <v>1119</v>
      </c>
      <c r="G167" s="25" t="s">
        <v>1120</v>
      </c>
      <c r="H167" s="26" t="s">
        <v>59</v>
      </c>
      <c r="I167" s="26" t="s">
        <v>60</v>
      </c>
      <c r="J167" s="27" t="s">
        <v>184</v>
      </c>
      <c r="K167" s="27" t="s">
        <v>44</v>
      </c>
      <c r="L167" s="29" t="s">
        <v>125</v>
      </c>
      <c r="M167" s="29" t="s">
        <v>125</v>
      </c>
      <c r="N167" s="29" t="s">
        <v>125</v>
      </c>
      <c r="O167" s="29" t="s">
        <v>63</v>
      </c>
      <c r="P167" s="29" t="s">
        <v>63</v>
      </c>
      <c r="Q167" s="30" t="s">
        <v>125</v>
      </c>
      <c r="R167" s="30"/>
      <c r="S167" s="30"/>
      <c r="T167" s="30"/>
      <c r="U167" s="31" t="str">
        <f>IFERROR(__xludf.DUMMYFUNCTION("LET(
  angka_murni, ARRAYFORMULA(IFERROR(VALUE(REGEXREPLACE(L167:T167, ""[^0-9]"", """")), 0)),
  rata, IFERROR(AVERAGEIF(angka_murni, ""&gt;0""), 0),
  IF(rata &gt; 0,
    IF(rata &gt; 500, ""SANGAT OPTIMAL"",
    IF(rata &gt; 200, ""OPTIMAL"",
    IF(rata &gt; 100,"&amp;" ""KURANG OPTIMAL"", ""TIDAK OPTIMAL""))),
    IF(COUNTIF(L167:T167, ""*TIDAK TERDETEKSI*"") &gt; 0, ""TIDAK TERDETEKSI"",
    IF(COUNTIF(L167:T167, ""*TIDAK AKTIF*"") &gt; 0, ""TIDAK AKTIF"",
    IF(COUNTIF(L167:T167, ""*BELUM TERPASANG*"") &gt; 0, ""BELUM T"&amp;"ERPASANG"", ""TIDAK AKTIF"")))
  )
)"),"KURANG OPTIMAL")</f>
        <v>KURANG OPTIMAL</v>
      </c>
      <c r="V167" s="33" t="s">
        <v>48</v>
      </c>
      <c r="W167" s="34">
        <v>767.0</v>
      </c>
      <c r="X167" s="35" t="s">
        <v>1108</v>
      </c>
      <c r="Y167" s="41">
        <v>2553000.0</v>
      </c>
      <c r="Z167" s="37" t="s">
        <v>1121</v>
      </c>
    </row>
    <row r="168" ht="12.0" customHeight="1">
      <c r="A168" s="20">
        <f t="shared" si="1"/>
        <v>166</v>
      </c>
      <c r="B168" s="19" t="s">
        <v>151</v>
      </c>
      <c r="C168" s="19" t="s">
        <v>1104</v>
      </c>
      <c r="D168" s="19" t="s">
        <v>1123</v>
      </c>
      <c r="E168" s="21" t="s">
        <v>33</v>
      </c>
      <c r="F168" s="23" t="s">
        <v>1124</v>
      </c>
      <c r="G168" s="25" t="s">
        <v>1125</v>
      </c>
      <c r="H168" s="26" t="s">
        <v>59</v>
      </c>
      <c r="I168" s="26" t="s">
        <v>60</v>
      </c>
      <c r="J168" s="27" t="s">
        <v>184</v>
      </c>
      <c r="K168" s="27" t="s">
        <v>44</v>
      </c>
      <c r="L168" s="29" t="s">
        <v>62</v>
      </c>
      <c r="M168" s="29" t="s">
        <v>62</v>
      </c>
      <c r="N168" s="29" t="s">
        <v>91</v>
      </c>
      <c r="O168" s="29" t="s">
        <v>91</v>
      </c>
      <c r="P168" s="29" t="s">
        <v>91</v>
      </c>
      <c r="Q168" s="29" t="s">
        <v>91</v>
      </c>
      <c r="R168" s="29"/>
      <c r="S168" s="29"/>
      <c r="T168" s="30"/>
      <c r="U168" s="31" t="str">
        <f>IFERROR(__xludf.DUMMYFUNCTION("LET(
  angka_murni, ARRAYFORMULA(IFERROR(VALUE(REGEXREPLACE(L168:T168, ""[^0-9]"", """")), 0)),
  rata, IFERROR(AVERAGEIF(angka_murni, ""&gt;0""), 0),
  IF(rata &gt; 0,
    IF(rata &gt; 500, ""SANGAT OPTIMAL"",
    IF(rata &gt; 200, ""OPTIMAL"",
    IF(rata &gt; 100,"&amp;" ""KURANG OPTIMAL"", ""TIDAK OPTIMAL""))),
    IF(COUNTIF(L168:T168, ""*TIDAK TERDETEKSI*"") &gt; 0, ""TIDAK TERDETEKSI"",
    IF(COUNTIF(L168:T168, ""*TIDAK AKTIF*"") &gt; 0, ""TIDAK AKTIF"",
    IF(COUNTIF(L168:T168, ""*BELUM TERPASANG*"") &gt; 0, ""BELUM T"&amp;"ERPASANG"", ""TIDAK AKTIF"")))
  )
)"),"TIDAK OPTIMAL")</f>
        <v>TIDAK OPTIMAL</v>
      </c>
      <c r="V168" s="33" t="s">
        <v>48</v>
      </c>
      <c r="W168" s="45">
        <v>513.0</v>
      </c>
      <c r="X168" s="35" t="s">
        <v>1108</v>
      </c>
      <c r="Y168" s="41">
        <v>2553000.0</v>
      </c>
      <c r="Z168" s="46"/>
    </row>
    <row r="169" ht="12.0" customHeight="1">
      <c r="A169" s="20">
        <f t="shared" si="1"/>
        <v>167</v>
      </c>
      <c r="B169" s="19" t="s">
        <v>151</v>
      </c>
      <c r="C169" s="19" t="s">
        <v>1104</v>
      </c>
      <c r="D169" s="19" t="s">
        <v>1126</v>
      </c>
      <c r="E169" s="67" t="s">
        <v>33</v>
      </c>
      <c r="F169" s="23" t="s">
        <v>1127</v>
      </c>
      <c r="G169" s="25" t="s">
        <v>1128</v>
      </c>
      <c r="H169" s="19"/>
      <c r="I169" s="19"/>
      <c r="J169" s="179"/>
      <c r="K169" s="179"/>
      <c r="L169" s="38" t="s">
        <v>108</v>
      </c>
      <c r="M169" s="38" t="s">
        <v>108</v>
      </c>
      <c r="N169" s="38" t="s">
        <v>108</v>
      </c>
      <c r="O169" s="38" t="s">
        <v>108</v>
      </c>
      <c r="P169" s="38" t="s">
        <v>108</v>
      </c>
      <c r="Q169" s="29"/>
      <c r="R169" s="29"/>
      <c r="S169" s="29"/>
      <c r="T169" s="29"/>
      <c r="U169" s="39" t="str">
        <f>IFERROR(__xludf.DUMMYFUNCTION("LET(
  angka_murni, ARRAYFORMULA(IFERROR(VALUE(REGEXREPLACE(L169:T169, ""[^0-9]"", """")), 0)),
  rata, IFERROR(AVERAGEIF(angka_murni, ""&gt;0""), 0),
  IF(rata &gt; 0,
    IF(rata &gt; 500, ""SANGAT OPTIMAL"",
    IF(rata &gt; 200, ""OPTIMAL"",
    IF(rata &gt; 100,"&amp;" ""KURANG OPTIMAL"", ""TIDAK OPTIMAL""))),
    IF(COUNTIF(L169:T169, ""*TIDAK TERDETEKSI*"") &gt; 0, ""TIDAK TERDETEKSI"",
    IF(COUNTIF(L169:T169, ""*TIDAK AKTIF*"") &gt; 0, ""TIDAK AKTIF"",
    IF(COUNTIF(L169:T169, ""*BELUM TERPASANG*"") &gt; 0, ""BELUM T"&amp;"ERPASANG"", ""TIDAK AKTIF"")))
  )
)"),"BELUM TERPASANG")</f>
        <v>BELUM TERPASANG</v>
      </c>
      <c r="V169" s="33" t="s">
        <v>67</v>
      </c>
      <c r="W169" s="34">
        <v>764.0</v>
      </c>
      <c r="X169" s="35" t="s">
        <v>1108</v>
      </c>
      <c r="Y169" s="36"/>
      <c r="Z169" s="37" t="s">
        <v>1129</v>
      </c>
      <c r="AC169" s="43"/>
    </row>
    <row r="170" ht="12.0" customHeight="1">
      <c r="A170" s="20">
        <f t="shared" si="1"/>
        <v>168</v>
      </c>
      <c r="B170" s="19" t="s">
        <v>151</v>
      </c>
      <c r="C170" s="19" t="s">
        <v>1104</v>
      </c>
      <c r="D170" s="19" t="s">
        <v>1131</v>
      </c>
      <c r="E170" s="67" t="s">
        <v>33</v>
      </c>
      <c r="F170" s="23" t="s">
        <v>1132</v>
      </c>
      <c r="G170" s="25" t="s">
        <v>1133</v>
      </c>
      <c r="H170" s="26" t="s">
        <v>59</v>
      </c>
      <c r="I170" s="26" t="s">
        <v>60</v>
      </c>
      <c r="J170" s="27" t="s">
        <v>184</v>
      </c>
      <c r="K170" s="27" t="s">
        <v>44</v>
      </c>
      <c r="L170" s="29" t="s">
        <v>63</v>
      </c>
      <c r="M170" s="29" t="s">
        <v>63</v>
      </c>
      <c r="N170" s="29" t="s">
        <v>63</v>
      </c>
      <c r="O170" s="29" t="s">
        <v>63</v>
      </c>
      <c r="P170" s="29" t="s">
        <v>91</v>
      </c>
      <c r="Q170" s="30" t="s">
        <v>63</v>
      </c>
      <c r="R170" s="30"/>
      <c r="S170" s="30"/>
      <c r="T170" s="30"/>
      <c r="U170" s="31" t="str">
        <f>IFERROR(__xludf.DUMMYFUNCTION("LET(
  angka_murni, ARRAYFORMULA(IFERROR(VALUE(REGEXREPLACE(L170:T170, ""[^0-9]"", """")), 0)),
  rata, IFERROR(AVERAGEIF(angka_murni, ""&gt;0""), 0),
  IF(rata &gt; 0,
    IF(rata &gt; 500, ""SANGAT OPTIMAL"",
    IF(rata &gt; 200, ""OPTIMAL"",
    IF(rata &gt; 100,"&amp;" ""KURANG OPTIMAL"", ""TIDAK OPTIMAL""))),
    IF(COUNTIF(L170:T170, ""*TIDAK TERDETEKSI*"") &gt; 0, ""TIDAK TERDETEKSI"",
    IF(COUNTIF(L170:T170, ""*TIDAK AKTIF*"") &gt; 0, ""TIDAK AKTIF"",
    IF(COUNTIF(L170:T170, ""*BELUM TERPASANG*"") &gt; 0, ""BELUM T"&amp;"ERPASANG"", ""TIDAK AKTIF"")))
  )
)"),"KURANG OPTIMAL")</f>
        <v>KURANG OPTIMAL</v>
      </c>
      <c r="V170" s="33" t="s">
        <v>48</v>
      </c>
      <c r="W170" s="45">
        <v>743.0</v>
      </c>
      <c r="X170" s="35" t="s">
        <v>1108</v>
      </c>
      <c r="Y170" s="41">
        <v>2553000.0</v>
      </c>
      <c r="Z170" s="46"/>
    </row>
    <row r="171" ht="12.0" customHeight="1">
      <c r="A171" s="20">
        <f t="shared" si="1"/>
        <v>169</v>
      </c>
      <c r="B171" s="19" t="s">
        <v>151</v>
      </c>
      <c r="C171" s="19" t="s">
        <v>1104</v>
      </c>
      <c r="D171" s="19" t="s">
        <v>1134</v>
      </c>
      <c r="E171" s="21" t="s">
        <v>33</v>
      </c>
      <c r="F171" s="23" t="s">
        <v>1135</v>
      </c>
      <c r="G171" s="25" t="s">
        <v>1136</v>
      </c>
      <c r="H171" s="26" t="s">
        <v>39</v>
      </c>
      <c r="I171" s="177" t="s">
        <v>41</v>
      </c>
      <c r="J171" s="27" t="s">
        <v>43</v>
      </c>
      <c r="K171" s="27" t="s">
        <v>44</v>
      </c>
      <c r="L171" s="29"/>
      <c r="M171" s="29"/>
      <c r="N171" s="29"/>
      <c r="O171" s="29"/>
      <c r="P171" s="29"/>
      <c r="Q171" s="30"/>
      <c r="R171" s="30"/>
      <c r="S171" s="30"/>
      <c r="T171" s="30"/>
      <c r="U171" s="31" t="str">
        <f>IFERROR(__xludf.DUMMYFUNCTION("LET(
  angka_murni, ARRAYFORMULA(IFERROR(VALUE(REGEXREPLACE(L171:T171, ""[^0-9]"", """")), 0)),
  rata, IFERROR(AVERAGEIF(angka_murni, ""&gt;0""), 0),
  IF(rata &gt; 0,
    IF(rata &gt; 500, ""SANGAT OPTIMAL"",
    IF(rata &gt; 200, ""OPTIMAL"",
    IF(rata &gt; 100,"&amp;" ""KURANG OPTIMAL"", ""TIDAK OPTIMAL""))),
    IF(COUNTIF(L171:T171, ""*TIDAK TERDETEKSI*"") &gt; 0, ""TIDAK TERDETEKSI"",
    IF(COUNTIF(L171:T171, ""*TIDAK AKTIF*"") &gt; 0, ""TIDAK AKTIF"",
    IF(COUNTIF(L171:T171, ""*BELUM TERPASANG*"") &gt; 0, ""BELUM T"&amp;"ERPASANG"", ""TIDAK AKTIF"")))
  )
)"),"TIDAK AKTIF")</f>
        <v>TIDAK AKTIF</v>
      </c>
      <c r="V171" s="33" t="s">
        <v>48</v>
      </c>
      <c r="W171" s="34">
        <v>3265.0</v>
      </c>
      <c r="X171" s="35" t="s">
        <v>1108</v>
      </c>
      <c r="Y171" s="36">
        <v>638250.0</v>
      </c>
      <c r="Z171" s="47" t="s">
        <v>1137</v>
      </c>
    </row>
    <row r="172" ht="12.0" customHeight="1">
      <c r="A172" s="20">
        <f t="shared" si="1"/>
        <v>170</v>
      </c>
      <c r="B172" s="19" t="s">
        <v>151</v>
      </c>
      <c r="C172" s="19" t="s">
        <v>1104</v>
      </c>
      <c r="D172" s="19" t="s">
        <v>1139</v>
      </c>
      <c r="E172" s="67" t="s">
        <v>33</v>
      </c>
      <c r="F172" s="23" t="s">
        <v>1140</v>
      </c>
      <c r="G172" s="25" t="s">
        <v>1141</v>
      </c>
      <c r="H172" s="26" t="s">
        <v>59</v>
      </c>
      <c r="I172" s="26" t="s">
        <v>60</v>
      </c>
      <c r="J172" s="27" t="s">
        <v>184</v>
      </c>
      <c r="K172" s="27" t="s">
        <v>44</v>
      </c>
      <c r="L172" s="29" t="s">
        <v>62</v>
      </c>
      <c r="M172" s="29" t="s">
        <v>91</v>
      </c>
      <c r="N172" s="29" t="s">
        <v>63</v>
      </c>
      <c r="O172" s="29" t="s">
        <v>63</v>
      </c>
      <c r="P172" s="29" t="s">
        <v>63</v>
      </c>
      <c r="Q172" s="30" t="s">
        <v>63</v>
      </c>
      <c r="R172" s="30"/>
      <c r="S172" s="30"/>
      <c r="T172" s="30"/>
      <c r="U172" s="31" t="str">
        <f>IFERROR(__xludf.DUMMYFUNCTION("LET(
  angka_murni, ARRAYFORMULA(IFERROR(VALUE(REGEXREPLACE(L172:T172, ""[^0-9]"", """")), 0)),
  rata, IFERROR(AVERAGEIF(angka_murni, ""&gt;0""), 0),
  IF(rata &gt; 0,
    IF(rata &gt; 500, ""SANGAT OPTIMAL"",
    IF(rata &gt; 200, ""OPTIMAL"",
    IF(rata &gt; 100,"&amp;" ""KURANG OPTIMAL"", ""TIDAK OPTIMAL""))),
    IF(COUNTIF(L172:T172, ""*TIDAK TERDETEKSI*"") &gt; 0, ""TIDAK TERDETEKSI"",
    IF(COUNTIF(L172:T172, ""*TIDAK AKTIF*"") &gt; 0, ""TIDAK AKTIF"",
    IF(COUNTIF(L172:T172, ""*BELUM TERPASANG*"") &gt; 0, ""BELUM T"&amp;"ERPASANG"", ""TIDAK AKTIF"")))
  )
)"),"KURANG OPTIMAL")</f>
        <v>KURANG OPTIMAL</v>
      </c>
      <c r="V172" s="33" t="s">
        <v>48</v>
      </c>
      <c r="W172" s="45">
        <v>817.0</v>
      </c>
      <c r="X172" s="35" t="s">
        <v>1108</v>
      </c>
      <c r="Y172" s="41">
        <v>2553000.0</v>
      </c>
      <c r="Z172" s="46"/>
    </row>
    <row r="173" ht="12.0" customHeight="1">
      <c r="A173" s="20">
        <f t="shared" si="1"/>
        <v>171</v>
      </c>
      <c r="B173" s="19" t="s">
        <v>151</v>
      </c>
      <c r="C173" s="19" t="s">
        <v>1104</v>
      </c>
      <c r="D173" s="19" t="s">
        <v>1142</v>
      </c>
      <c r="E173" s="21" t="s">
        <v>33</v>
      </c>
      <c r="F173" s="23" t="s">
        <v>1143</v>
      </c>
      <c r="G173" s="25" t="s">
        <v>1144</v>
      </c>
      <c r="H173" s="26" t="s">
        <v>39</v>
      </c>
      <c r="I173" s="26" t="s">
        <v>41</v>
      </c>
      <c r="J173" s="27" t="s">
        <v>43</v>
      </c>
      <c r="K173" s="27" t="s">
        <v>44</v>
      </c>
      <c r="L173" s="42"/>
      <c r="M173" s="42"/>
      <c r="N173" s="42"/>
      <c r="O173" s="42"/>
      <c r="P173" s="42"/>
      <c r="Q173" s="30"/>
      <c r="R173" s="30"/>
      <c r="S173" s="30"/>
      <c r="T173" s="44"/>
      <c r="U173" s="31" t="str">
        <f>IFERROR(__xludf.DUMMYFUNCTION("LET(
  angka_murni, ARRAYFORMULA(IFERROR(VALUE(REGEXREPLACE(L173:T173, ""[^0-9]"", """")), 0)),
  rata, IFERROR(AVERAGEIF(angka_murni, ""&gt;0""), 0),
  IF(rata &gt; 0,
    IF(rata &gt; 500, ""SANGAT OPTIMAL"",
    IF(rata &gt; 200, ""OPTIMAL"",
    IF(rata &gt; 100,"&amp;" ""KURANG OPTIMAL"", ""TIDAK OPTIMAL""))),
    IF(COUNTIF(L173:T173, ""*TIDAK TERDETEKSI*"") &gt; 0, ""TIDAK TERDETEKSI"",
    IF(COUNTIF(L173:T173, ""*TIDAK AKTIF*"") &gt; 0, ""TIDAK AKTIF"",
    IF(COUNTIF(L173:T173, ""*BELUM TERPASANG*"") &gt; 0, ""BELUM T"&amp;"ERPASANG"", ""TIDAK AKTIF"")))
  )
)"),"TIDAK AKTIF")</f>
        <v>TIDAK AKTIF</v>
      </c>
      <c r="V173" s="33" t="s">
        <v>48</v>
      </c>
      <c r="W173" s="45">
        <v>1081.0</v>
      </c>
      <c r="X173" s="35" t="s">
        <v>1108</v>
      </c>
      <c r="Y173" s="36">
        <v>638250.0</v>
      </c>
      <c r="Z173" s="46"/>
    </row>
    <row r="174" ht="12.0" customHeight="1">
      <c r="A174" s="20">
        <f t="shared" si="1"/>
        <v>172</v>
      </c>
      <c r="B174" s="19" t="s">
        <v>151</v>
      </c>
      <c r="C174" s="19" t="s">
        <v>1104</v>
      </c>
      <c r="D174" s="19" t="s">
        <v>1145</v>
      </c>
      <c r="E174" s="21" t="s">
        <v>33</v>
      </c>
      <c r="F174" s="23" t="s">
        <v>1146</v>
      </c>
      <c r="G174" s="25" t="s">
        <v>1147</v>
      </c>
      <c r="H174" s="26" t="s">
        <v>39</v>
      </c>
      <c r="I174" s="26" t="s">
        <v>41</v>
      </c>
      <c r="J174" s="27" t="s">
        <v>43</v>
      </c>
      <c r="K174" s="27" t="s">
        <v>44</v>
      </c>
      <c r="L174" s="42"/>
      <c r="M174" s="42"/>
      <c r="N174" s="42"/>
      <c r="O174" s="29"/>
      <c r="P174" s="29"/>
      <c r="Q174" s="30"/>
      <c r="R174" s="30"/>
      <c r="S174" s="30"/>
      <c r="T174" s="30"/>
      <c r="U174" s="31" t="str">
        <f>IFERROR(__xludf.DUMMYFUNCTION("LET(
  angka_murni, ARRAYFORMULA(IFERROR(VALUE(REGEXREPLACE(L174:T174, ""[^0-9]"", """")), 0)),
  rata, IFERROR(AVERAGEIF(angka_murni, ""&gt;0""), 0),
  IF(rata &gt; 0,
    IF(rata &gt; 500, ""SANGAT OPTIMAL"",
    IF(rata &gt; 200, ""OPTIMAL"",
    IF(rata &gt; 100,"&amp;" ""KURANG OPTIMAL"", ""TIDAK OPTIMAL""))),
    IF(COUNTIF(L174:T174, ""*TIDAK TERDETEKSI*"") &gt; 0, ""TIDAK TERDETEKSI"",
    IF(COUNTIF(L174:T174, ""*TIDAK AKTIF*"") &gt; 0, ""TIDAK AKTIF"",
    IF(COUNTIF(L174:T174, ""*BELUM TERPASANG*"") &gt; 0, ""BELUM T"&amp;"ERPASANG"", ""TIDAK AKTIF"")))
  )
)"),"TIDAK AKTIF")</f>
        <v>TIDAK AKTIF</v>
      </c>
      <c r="V174" s="33" t="s">
        <v>48</v>
      </c>
      <c r="W174" s="45">
        <v>1982.0</v>
      </c>
      <c r="X174" s="35" t="s">
        <v>1108</v>
      </c>
      <c r="Y174" s="36">
        <v>638250.0</v>
      </c>
      <c r="Z174" s="46"/>
    </row>
    <row r="175" ht="12.0" customHeight="1">
      <c r="A175" s="20">
        <f t="shared" si="1"/>
        <v>173</v>
      </c>
      <c r="B175" s="19" t="s">
        <v>151</v>
      </c>
      <c r="C175" s="19" t="s">
        <v>1104</v>
      </c>
      <c r="D175" s="19" t="s">
        <v>1148</v>
      </c>
      <c r="E175" s="21" t="s">
        <v>33</v>
      </c>
      <c r="F175" s="23" t="s">
        <v>1149</v>
      </c>
      <c r="G175" s="25" t="s">
        <v>1150</v>
      </c>
      <c r="H175" s="26" t="s">
        <v>40</v>
      </c>
      <c r="I175" s="26" t="s">
        <v>42</v>
      </c>
      <c r="J175" s="28" t="s">
        <v>61</v>
      </c>
      <c r="K175" s="28" t="s">
        <v>44</v>
      </c>
      <c r="L175" s="29"/>
      <c r="M175" s="29"/>
      <c r="N175" s="29" t="s">
        <v>64</v>
      </c>
      <c r="O175" s="29" t="s">
        <v>64</v>
      </c>
      <c r="P175" s="29" t="s">
        <v>64</v>
      </c>
      <c r="Q175" s="29" t="s">
        <v>63</v>
      </c>
      <c r="R175" s="30" t="s">
        <v>62</v>
      </c>
      <c r="S175" s="30"/>
      <c r="T175" s="30"/>
      <c r="U175" s="31" t="str">
        <f>IFERROR(__xludf.DUMMYFUNCTION("LET(
  angka_murni, ARRAYFORMULA(IFERROR(VALUE(REGEXREPLACE(L175:T175, ""[^0-9]"", """")), 0)),
  rata, IFERROR(AVERAGEIF(angka_murni, ""&gt;0""), 0),
  IF(rata &gt; 0,
    IF(rata &gt; 500, ""SANGAT OPTIMAL"",
    IF(rata &gt; 200, ""OPTIMAL"",
    IF(rata &gt; 100,"&amp;" ""KURANG OPTIMAL"", ""TIDAK OPTIMAL""))),
    IF(COUNTIF(L175:T175, ""*TIDAK TERDETEKSI*"") &gt; 0, ""TIDAK TERDETEKSI"",
    IF(COUNTIF(L175:T175, ""*TIDAK AKTIF*"") &gt; 0, ""TIDAK AKTIF"",
    IF(COUNTIF(L175:T175, ""*BELUM TERPASANG*"") &gt; 0, ""BELUM T"&amp;"ERPASANG"", ""TIDAK AKTIF"")))
  )
)"),"OPTIMAL")</f>
        <v>OPTIMAL</v>
      </c>
      <c r="V175" s="33" t="s">
        <v>48</v>
      </c>
      <c r="W175" s="34">
        <v>985.0</v>
      </c>
      <c r="X175" s="35" t="s">
        <v>1108</v>
      </c>
      <c r="Y175" s="36">
        <v>768950.0</v>
      </c>
      <c r="Z175" s="37" t="s">
        <v>1151</v>
      </c>
    </row>
    <row r="176" ht="12.0" customHeight="1">
      <c r="A176" s="20">
        <f t="shared" si="1"/>
        <v>174</v>
      </c>
      <c r="B176" s="19" t="s">
        <v>151</v>
      </c>
      <c r="C176" s="19" t="s">
        <v>1152</v>
      </c>
      <c r="D176" s="19" t="s">
        <v>1153</v>
      </c>
      <c r="E176" s="21" t="s">
        <v>33</v>
      </c>
      <c r="F176" s="23" t="s">
        <v>1154</v>
      </c>
      <c r="G176" s="25" t="s">
        <v>1155</v>
      </c>
      <c r="H176" s="26" t="s">
        <v>39</v>
      </c>
      <c r="I176" s="26" t="s">
        <v>41</v>
      </c>
      <c r="J176" s="27" t="s">
        <v>43</v>
      </c>
      <c r="K176" s="27" t="s">
        <v>44</v>
      </c>
      <c r="L176" s="42"/>
      <c r="M176" s="42"/>
      <c r="N176" s="42"/>
      <c r="O176" s="42"/>
      <c r="P176" s="42"/>
      <c r="Q176" s="30"/>
      <c r="R176" s="30"/>
      <c r="S176" s="30"/>
      <c r="T176" s="44"/>
      <c r="U176" s="31" t="str">
        <f>IFERROR(__xludf.DUMMYFUNCTION("LET(
  angka_murni, ARRAYFORMULA(IFERROR(VALUE(REGEXREPLACE(L176:T176, ""[^0-9]"", """")), 0)),
  rata, IFERROR(AVERAGEIF(angka_murni, ""&gt;0""), 0),
  IF(rata &gt; 0,
    IF(rata &gt; 500, ""SANGAT OPTIMAL"",
    IF(rata &gt; 200, ""OPTIMAL"",
    IF(rata &gt; 100,"&amp;" ""KURANG OPTIMAL"", ""TIDAK OPTIMAL""))),
    IF(COUNTIF(L176:T176, ""*TIDAK TERDETEKSI*"") &gt; 0, ""TIDAK TERDETEKSI"",
    IF(COUNTIF(L176:T176, ""*TIDAK AKTIF*"") &gt; 0, ""TIDAK AKTIF"",
    IF(COUNTIF(L176:T176, ""*BELUM TERPASANG*"") &gt; 0, ""BELUM T"&amp;"ERPASANG"", ""TIDAK AKTIF"")))
  )
)"),"TIDAK AKTIF")</f>
        <v>TIDAK AKTIF</v>
      </c>
      <c r="V176" s="33" t="s">
        <v>48</v>
      </c>
      <c r="W176" s="45">
        <v>1563.0</v>
      </c>
      <c r="X176" s="58" t="s">
        <v>1156</v>
      </c>
      <c r="Y176" s="36">
        <v>638250.0</v>
      </c>
      <c r="Z176" s="46"/>
    </row>
    <row r="177" ht="12.0" customHeight="1">
      <c r="A177" s="20">
        <f t="shared" si="1"/>
        <v>175</v>
      </c>
      <c r="B177" s="19" t="s">
        <v>151</v>
      </c>
      <c r="C177" s="19" t="s">
        <v>1152</v>
      </c>
      <c r="D177" s="19" t="s">
        <v>1157</v>
      </c>
      <c r="E177" s="21" t="s">
        <v>33</v>
      </c>
      <c r="F177" s="23">
        <v>-0.142638022994547</v>
      </c>
      <c r="G177" s="69" t="s">
        <v>1158</v>
      </c>
      <c r="H177" s="26" t="s">
        <v>59</v>
      </c>
      <c r="I177" s="26" t="s">
        <v>60</v>
      </c>
      <c r="J177" s="27" t="s">
        <v>184</v>
      </c>
      <c r="K177" s="27" t="s">
        <v>44</v>
      </c>
      <c r="L177" s="29" t="s">
        <v>64</v>
      </c>
      <c r="M177" s="29" t="s">
        <v>125</v>
      </c>
      <c r="N177" s="29" t="s">
        <v>64</v>
      </c>
      <c r="O177" s="29" t="s">
        <v>64</v>
      </c>
      <c r="P177" s="29" t="s">
        <v>64</v>
      </c>
      <c r="Q177" s="30" t="s">
        <v>64</v>
      </c>
      <c r="R177" s="30"/>
      <c r="S177" s="30"/>
      <c r="T177" s="30"/>
      <c r="U177" s="31" t="str">
        <f>IFERROR(__xludf.DUMMYFUNCTION("LET(
  angka_murni, ARRAYFORMULA(IFERROR(VALUE(REGEXREPLACE(L177:T177, ""[^0-9]"", """")), 0)),
  rata, IFERROR(AVERAGEIF(angka_murni, ""&gt;0""), 0),
  IF(rata &gt; 0,
    IF(rata &gt; 500, ""SANGAT OPTIMAL"",
    IF(rata &gt; 200, ""OPTIMAL"",
    IF(rata &gt; 100,"&amp;" ""KURANG OPTIMAL"", ""TIDAK OPTIMAL""))),
    IF(COUNTIF(L177:T177, ""*TIDAK TERDETEKSI*"") &gt; 0, ""TIDAK TERDETEKSI"",
    IF(COUNTIF(L177:T177, ""*TIDAK AKTIF*"") &gt; 0, ""TIDAK AKTIF"",
    IF(COUNTIF(L177:T177, ""*BELUM TERPASANG*"") &gt; 0, ""BELUM T"&amp;"ERPASANG"", ""TIDAK AKTIF"")))
  )
)"),"OPTIMAL")</f>
        <v>OPTIMAL</v>
      </c>
      <c r="V177" s="33" t="s">
        <v>48</v>
      </c>
      <c r="W177" s="45">
        <v>516.0</v>
      </c>
      <c r="X177" s="58" t="s">
        <v>1156</v>
      </c>
      <c r="Y177" s="41">
        <v>2553000.0</v>
      </c>
      <c r="Z177" s="46"/>
    </row>
    <row r="178" ht="12.0" customHeight="1">
      <c r="A178" s="20">
        <f t="shared" si="1"/>
        <v>176</v>
      </c>
      <c r="B178" s="19" t="s">
        <v>151</v>
      </c>
      <c r="C178" s="19" t="s">
        <v>1152</v>
      </c>
      <c r="D178" s="19" t="s">
        <v>1160</v>
      </c>
      <c r="E178" s="21" t="s">
        <v>33</v>
      </c>
      <c r="F178" s="23" t="s">
        <v>1161</v>
      </c>
      <c r="G178" s="25" t="s">
        <v>1162</v>
      </c>
      <c r="H178" s="26" t="s">
        <v>87</v>
      </c>
      <c r="I178" s="26" t="s">
        <v>60</v>
      </c>
      <c r="J178" s="27" t="s">
        <v>88</v>
      </c>
      <c r="K178" s="27" t="s">
        <v>44</v>
      </c>
      <c r="L178" s="29"/>
      <c r="M178" s="29"/>
      <c r="N178" s="29" t="s">
        <v>91</v>
      </c>
      <c r="O178" s="29" t="s">
        <v>63</v>
      </c>
      <c r="P178" s="29" t="s">
        <v>91</v>
      </c>
      <c r="Q178" s="30"/>
      <c r="R178" s="30"/>
      <c r="S178" s="30"/>
      <c r="T178" s="30"/>
      <c r="U178" s="31" t="str">
        <f>IFERROR(__xludf.DUMMYFUNCTION("LET(
  angka_murni, ARRAYFORMULA(IFERROR(VALUE(REGEXREPLACE(L178:T178, ""[^0-9]"", """")), 0)),
  rata, IFERROR(AVERAGEIF(angka_murni, ""&gt;0""), 0),
  IF(rata &gt; 0,
    IF(rata &gt; 500, ""SANGAT OPTIMAL"",
    IF(rata &gt; 200, ""OPTIMAL"",
    IF(rata &gt; 100,"&amp;" ""KURANG OPTIMAL"", ""TIDAK OPTIMAL""))),
    IF(COUNTIF(L178:T178, ""*TIDAK TERDETEKSI*"") &gt; 0, ""TIDAK TERDETEKSI"",
    IF(COUNTIF(L178:T178, ""*TIDAK AKTIF*"") &gt; 0, ""TIDAK AKTIF"",
    IF(COUNTIF(L178:T178, ""*BELUM TERPASANG*"") &gt; 0, ""BELUM T"&amp;"ERPASANG"", ""TIDAK AKTIF"")))
  )
)"),"KURANG OPTIMAL")</f>
        <v>KURANG OPTIMAL</v>
      </c>
      <c r="V178" s="33" t="s">
        <v>48</v>
      </c>
      <c r="W178" s="45">
        <v>1238.0</v>
      </c>
      <c r="X178" s="58" t="s">
        <v>1156</v>
      </c>
      <c r="Y178" s="36">
        <v>1665000.0</v>
      </c>
      <c r="Z178" s="46"/>
    </row>
    <row r="179" ht="12.0" customHeight="1">
      <c r="A179" s="20">
        <f t="shared" si="1"/>
        <v>177</v>
      </c>
      <c r="B179" s="19" t="s">
        <v>151</v>
      </c>
      <c r="C179" s="19" t="s">
        <v>1152</v>
      </c>
      <c r="D179" s="19" t="s">
        <v>1163</v>
      </c>
      <c r="E179" s="21" t="s">
        <v>33</v>
      </c>
      <c r="F179" s="23" t="s">
        <v>1164</v>
      </c>
      <c r="G179" s="25" t="s">
        <v>1165</v>
      </c>
      <c r="H179" s="26" t="s">
        <v>59</v>
      </c>
      <c r="I179" s="26" t="s">
        <v>60</v>
      </c>
      <c r="J179" s="27" t="s">
        <v>184</v>
      </c>
      <c r="K179" s="27" t="s">
        <v>44</v>
      </c>
      <c r="L179" s="29" t="s">
        <v>63</v>
      </c>
      <c r="M179" s="29" t="s">
        <v>125</v>
      </c>
      <c r="N179" s="29" t="s">
        <v>64</v>
      </c>
      <c r="O179" s="29" t="s">
        <v>63</v>
      </c>
      <c r="P179" s="29" t="s">
        <v>63</v>
      </c>
      <c r="Q179" s="30" t="s">
        <v>63</v>
      </c>
      <c r="R179" s="30"/>
      <c r="S179" s="30"/>
      <c r="T179" s="30"/>
      <c r="U179" s="31" t="str">
        <f>IFERROR(__xludf.DUMMYFUNCTION("LET(
  angka_murni, ARRAYFORMULA(IFERROR(VALUE(REGEXREPLACE(L179:T179, ""[^0-9]"", """")), 0)),
  rata, IFERROR(AVERAGEIF(angka_murni, ""&gt;0""), 0),
  IF(rata &gt; 0,
    IF(rata &gt; 500, ""SANGAT OPTIMAL"",
    IF(rata &gt; 200, ""OPTIMAL"",
    IF(rata &gt; 100,"&amp;" ""KURANG OPTIMAL"", ""TIDAK OPTIMAL""))),
    IF(COUNTIF(L179:T179, ""*TIDAK TERDETEKSI*"") &gt; 0, ""TIDAK TERDETEKSI"",
    IF(COUNTIF(L179:T179, ""*TIDAK AKTIF*"") &gt; 0, ""TIDAK AKTIF"",
    IF(COUNTIF(L179:T179, ""*BELUM TERPASANG*"") &gt; 0, ""BELUM T"&amp;"ERPASANG"", ""TIDAK AKTIF"")))
  )
)"),"OPTIMAL")</f>
        <v>OPTIMAL</v>
      </c>
      <c r="V179" s="33" t="s">
        <v>48</v>
      </c>
      <c r="W179" s="45">
        <v>2002.0</v>
      </c>
      <c r="X179" s="58" t="s">
        <v>1156</v>
      </c>
      <c r="Y179" s="41">
        <v>2553000.0</v>
      </c>
      <c r="Z179" s="46"/>
    </row>
    <row r="180" ht="12.0" customHeight="1">
      <c r="A180" s="20">
        <f t="shared" si="1"/>
        <v>178</v>
      </c>
      <c r="B180" s="19" t="s">
        <v>151</v>
      </c>
      <c r="C180" s="19" t="s">
        <v>1152</v>
      </c>
      <c r="D180" s="19" t="s">
        <v>1166</v>
      </c>
      <c r="E180" s="21" t="s">
        <v>33</v>
      </c>
      <c r="F180" s="23" t="s">
        <v>1167</v>
      </c>
      <c r="G180" s="25" t="s">
        <v>1168</v>
      </c>
      <c r="H180" s="26" t="s">
        <v>39</v>
      </c>
      <c r="I180" s="26" t="s">
        <v>41</v>
      </c>
      <c r="J180" s="27" t="s">
        <v>43</v>
      </c>
      <c r="K180" s="27" t="s">
        <v>44</v>
      </c>
      <c r="L180" s="42"/>
      <c r="M180" s="42"/>
      <c r="N180" s="42"/>
      <c r="O180" s="42"/>
      <c r="P180" s="42"/>
      <c r="Q180" s="30"/>
      <c r="R180" s="30"/>
      <c r="S180" s="30"/>
      <c r="T180" s="44"/>
      <c r="U180" s="31" t="str">
        <f>IFERROR(__xludf.DUMMYFUNCTION("LET(
  angka_murni, ARRAYFORMULA(IFERROR(VALUE(REGEXREPLACE(L180:T180, ""[^0-9]"", """")), 0)),
  rata, IFERROR(AVERAGEIF(angka_murni, ""&gt;0""), 0),
  IF(rata &gt; 0,
    IF(rata &gt; 500, ""SANGAT OPTIMAL"",
    IF(rata &gt; 200, ""OPTIMAL"",
    IF(rata &gt; 100,"&amp;" ""KURANG OPTIMAL"", ""TIDAK OPTIMAL""))),
    IF(COUNTIF(L180:T180, ""*TIDAK TERDETEKSI*"") &gt; 0, ""TIDAK TERDETEKSI"",
    IF(COUNTIF(L180:T180, ""*TIDAK AKTIF*"") &gt; 0, ""TIDAK AKTIF"",
    IF(COUNTIF(L180:T180, ""*BELUM TERPASANG*"") &gt; 0, ""BELUM T"&amp;"ERPASANG"", ""TIDAK AKTIF"")))
  )
)"),"TIDAK AKTIF")</f>
        <v>TIDAK AKTIF</v>
      </c>
      <c r="V180" s="33" t="s">
        <v>48</v>
      </c>
      <c r="W180" s="87">
        <v>1313.0</v>
      </c>
      <c r="X180" s="58" t="s">
        <v>1156</v>
      </c>
      <c r="Y180" s="36">
        <v>638250.0</v>
      </c>
      <c r="Z180" s="64" t="s">
        <v>1169</v>
      </c>
    </row>
    <row r="181" ht="12.0" customHeight="1">
      <c r="A181" s="20">
        <f t="shared" si="1"/>
        <v>179</v>
      </c>
      <c r="B181" s="19" t="s">
        <v>151</v>
      </c>
      <c r="C181" s="19" t="s">
        <v>1152</v>
      </c>
      <c r="D181" s="19" t="s">
        <v>1152</v>
      </c>
      <c r="E181" s="21" t="s">
        <v>33</v>
      </c>
      <c r="F181" s="23" t="s">
        <v>1170</v>
      </c>
      <c r="G181" s="25" t="s">
        <v>1171</v>
      </c>
      <c r="H181" s="26" t="s">
        <v>39</v>
      </c>
      <c r="I181" s="26" t="s">
        <v>41</v>
      </c>
      <c r="J181" s="27" t="s">
        <v>43</v>
      </c>
      <c r="K181" s="27" t="s">
        <v>44</v>
      </c>
      <c r="L181" s="42"/>
      <c r="M181" s="42"/>
      <c r="N181" s="42"/>
      <c r="O181" s="29"/>
      <c r="P181" s="29"/>
      <c r="Q181" s="30"/>
      <c r="R181" s="30"/>
      <c r="S181" s="30"/>
      <c r="T181" s="30"/>
      <c r="U181" s="31" t="str">
        <f>IFERROR(__xludf.DUMMYFUNCTION("LET(
  angka_murni, ARRAYFORMULA(IFERROR(VALUE(REGEXREPLACE(L181:T181, ""[^0-9]"", """")), 0)),
  rata, IFERROR(AVERAGEIF(angka_murni, ""&gt;0""), 0),
  IF(rata &gt; 0,
    IF(rata &gt; 500, ""SANGAT OPTIMAL"",
    IF(rata &gt; 200, ""OPTIMAL"",
    IF(rata &gt; 100,"&amp;" ""KURANG OPTIMAL"", ""TIDAK OPTIMAL""))),
    IF(COUNTIF(L181:T181, ""*TIDAK TERDETEKSI*"") &gt; 0, ""TIDAK TERDETEKSI"",
    IF(COUNTIF(L181:T181, ""*TIDAK AKTIF*"") &gt; 0, ""TIDAK AKTIF"",
    IF(COUNTIF(L181:T181, ""*BELUM TERPASANG*"") &gt; 0, ""BELUM T"&amp;"ERPASANG"", ""TIDAK AKTIF"")))
  )
)"),"TIDAK AKTIF")</f>
        <v>TIDAK AKTIF</v>
      </c>
      <c r="V181" s="33" t="s">
        <v>48</v>
      </c>
      <c r="W181" s="45">
        <v>17079.0</v>
      </c>
      <c r="X181" s="58" t="s">
        <v>1156</v>
      </c>
      <c r="Y181" s="36">
        <v>638250.0</v>
      </c>
      <c r="Z181" s="46"/>
    </row>
    <row r="182" ht="12.0" customHeight="1">
      <c r="A182" s="20">
        <f t="shared" si="1"/>
        <v>180</v>
      </c>
      <c r="B182" s="19" t="s">
        <v>151</v>
      </c>
      <c r="C182" s="19" t="s">
        <v>1152</v>
      </c>
      <c r="D182" s="19" t="s">
        <v>1172</v>
      </c>
      <c r="E182" s="21" t="s">
        <v>33</v>
      </c>
      <c r="F182" s="23" t="s">
        <v>1173</v>
      </c>
      <c r="G182" s="25" t="s">
        <v>1174</v>
      </c>
      <c r="H182" s="26" t="s">
        <v>39</v>
      </c>
      <c r="I182" s="26" t="s">
        <v>41</v>
      </c>
      <c r="J182" s="27" t="s">
        <v>43</v>
      </c>
      <c r="K182" s="27" t="s">
        <v>44</v>
      </c>
      <c r="L182" s="44"/>
      <c r="M182" s="44"/>
      <c r="N182" s="44"/>
      <c r="O182" s="44"/>
      <c r="P182" s="44"/>
      <c r="Q182" s="44"/>
      <c r="R182" s="44"/>
      <c r="S182" s="44"/>
      <c r="T182" s="30"/>
      <c r="U182" s="31" t="str">
        <f>IFERROR(__xludf.DUMMYFUNCTION("LET(
  angka_murni, ARRAYFORMULA(IFERROR(VALUE(REGEXREPLACE(L182:T182, ""[^0-9]"", """")), 0)),
  rata, IFERROR(AVERAGEIF(angka_murni, ""&gt;0""), 0),
  IF(rata &gt; 0,
    IF(rata &gt; 500, ""SANGAT OPTIMAL"",
    IF(rata &gt; 200, ""OPTIMAL"",
    IF(rata &gt; 100,"&amp;" ""KURANG OPTIMAL"", ""TIDAK OPTIMAL""))),
    IF(COUNTIF(L182:T182, ""*TIDAK TERDETEKSI*"") &gt; 0, ""TIDAK TERDETEKSI"",
    IF(COUNTIF(L182:T182, ""*TIDAK AKTIF*"") &gt; 0, ""TIDAK AKTIF"",
    IF(COUNTIF(L182:T182, ""*BELUM TERPASANG*"") &gt; 0, ""BELUM T"&amp;"ERPASANG"", ""TIDAK AKTIF"")))
  )
)"),"TIDAK AKTIF")</f>
        <v>TIDAK AKTIF</v>
      </c>
      <c r="V182" s="33" t="s">
        <v>48</v>
      </c>
      <c r="W182" s="45">
        <v>1548.0</v>
      </c>
      <c r="X182" s="58" t="s">
        <v>1156</v>
      </c>
      <c r="Y182" s="36">
        <v>638250.0</v>
      </c>
      <c r="Z182" s="46"/>
    </row>
    <row r="183" ht="12.0" customHeight="1">
      <c r="A183" s="20">
        <f t="shared" si="1"/>
        <v>181</v>
      </c>
      <c r="B183" s="19" t="s">
        <v>151</v>
      </c>
      <c r="C183" s="19" t="s">
        <v>1152</v>
      </c>
      <c r="D183" s="19" t="s">
        <v>1176</v>
      </c>
      <c r="E183" s="21" t="s">
        <v>33</v>
      </c>
      <c r="F183" s="23" t="s">
        <v>1177</v>
      </c>
      <c r="G183" s="25" t="s">
        <v>1178</v>
      </c>
      <c r="H183" s="26" t="s">
        <v>39</v>
      </c>
      <c r="I183" s="26" t="s">
        <v>41</v>
      </c>
      <c r="J183" s="27" t="s">
        <v>43</v>
      </c>
      <c r="K183" s="27" t="s">
        <v>44</v>
      </c>
      <c r="L183" s="44"/>
      <c r="M183" s="44"/>
      <c r="N183" s="44"/>
      <c r="O183" s="44"/>
      <c r="P183" s="44"/>
      <c r="Q183" s="44"/>
      <c r="R183" s="44"/>
      <c r="S183" s="44"/>
      <c r="T183" s="30"/>
      <c r="U183" s="31" t="str">
        <f>IFERROR(__xludf.DUMMYFUNCTION("LET(
  angka_murni, ARRAYFORMULA(IFERROR(VALUE(REGEXREPLACE(L183:T183, ""[^0-9]"", """")), 0)),
  rata, IFERROR(AVERAGEIF(angka_murni, ""&gt;0""), 0),
  IF(rata &gt; 0,
    IF(rata &gt; 500, ""SANGAT OPTIMAL"",
    IF(rata &gt; 200, ""OPTIMAL"",
    IF(rata &gt; 100,"&amp;" ""KURANG OPTIMAL"", ""TIDAK OPTIMAL""))),
    IF(COUNTIF(L183:T183, ""*TIDAK TERDETEKSI*"") &gt; 0, ""TIDAK TERDETEKSI"",
    IF(COUNTIF(L183:T183, ""*TIDAK AKTIF*"") &gt; 0, ""TIDAK AKTIF"",
    IF(COUNTIF(L183:T183, ""*BELUM TERPASANG*"") &gt; 0, ""BELUM T"&amp;"ERPASANG"", ""TIDAK AKTIF"")))
  )
)"),"TIDAK AKTIF")</f>
        <v>TIDAK AKTIF</v>
      </c>
      <c r="V183" s="33" t="s">
        <v>48</v>
      </c>
      <c r="W183" s="34">
        <v>2379.0</v>
      </c>
      <c r="X183" s="58" t="s">
        <v>1156</v>
      </c>
      <c r="Y183" s="36">
        <v>638250.0</v>
      </c>
      <c r="Z183" s="37" t="s">
        <v>1179</v>
      </c>
    </row>
    <row r="184" ht="12.0" customHeight="1">
      <c r="A184" s="20">
        <f t="shared" si="1"/>
        <v>182</v>
      </c>
      <c r="B184" s="19" t="s">
        <v>151</v>
      </c>
      <c r="C184" s="19" t="s">
        <v>1152</v>
      </c>
      <c r="D184" s="19" t="s">
        <v>1181</v>
      </c>
      <c r="E184" s="21" t="s">
        <v>33</v>
      </c>
      <c r="F184" s="23" t="s">
        <v>1182</v>
      </c>
      <c r="G184" s="25" t="s">
        <v>1183</v>
      </c>
      <c r="H184" s="26" t="s">
        <v>39</v>
      </c>
      <c r="I184" s="26" t="s">
        <v>41</v>
      </c>
      <c r="J184" s="27" t="s">
        <v>43</v>
      </c>
      <c r="K184" s="27" t="s">
        <v>44</v>
      </c>
      <c r="L184" s="42"/>
      <c r="M184" s="42"/>
      <c r="N184" s="42"/>
      <c r="O184" s="42"/>
      <c r="P184" s="42"/>
      <c r="Q184" s="30"/>
      <c r="R184" s="30"/>
      <c r="S184" s="30"/>
      <c r="T184" s="44"/>
      <c r="U184" s="31" t="str">
        <f>IFERROR(__xludf.DUMMYFUNCTION("LET(
  angka_murni, ARRAYFORMULA(IFERROR(VALUE(REGEXREPLACE(L184:T184, ""[^0-9]"", """")), 0)),
  rata, IFERROR(AVERAGEIF(angka_murni, ""&gt;0""), 0),
  IF(rata &gt; 0,
    IF(rata &gt; 500, ""SANGAT OPTIMAL"",
    IF(rata &gt; 200, ""OPTIMAL"",
    IF(rata &gt; 100,"&amp;" ""KURANG OPTIMAL"", ""TIDAK OPTIMAL""))),
    IF(COUNTIF(L184:T184, ""*TIDAK TERDETEKSI*"") &gt; 0, ""TIDAK TERDETEKSI"",
    IF(COUNTIF(L184:T184, ""*TIDAK AKTIF*"") &gt; 0, ""TIDAK AKTIF"",
    IF(COUNTIF(L184:T184, ""*BELUM TERPASANG*"") &gt; 0, ""BELUM T"&amp;"ERPASANG"", ""TIDAK AKTIF"")))
  )
)"),"TIDAK AKTIF")</f>
        <v>TIDAK AKTIF</v>
      </c>
      <c r="V184" s="33" t="s">
        <v>48</v>
      </c>
      <c r="W184" s="87">
        <v>2297.0</v>
      </c>
      <c r="X184" s="58" t="s">
        <v>1156</v>
      </c>
      <c r="Y184" s="36">
        <v>638250.0</v>
      </c>
      <c r="Z184" s="70" t="s">
        <v>1184</v>
      </c>
    </row>
    <row r="185" ht="12.0" customHeight="1">
      <c r="A185" s="20">
        <f t="shared" si="1"/>
        <v>183</v>
      </c>
      <c r="B185" s="19" t="s">
        <v>151</v>
      </c>
      <c r="C185" s="19" t="s">
        <v>1152</v>
      </c>
      <c r="D185" s="19" t="s">
        <v>1185</v>
      </c>
      <c r="E185" s="21" t="s">
        <v>33</v>
      </c>
      <c r="F185" s="23" t="s">
        <v>1186</v>
      </c>
      <c r="G185" s="25" t="s">
        <v>1187</v>
      </c>
      <c r="H185" s="26" t="s">
        <v>59</v>
      </c>
      <c r="I185" s="26" t="s">
        <v>60</v>
      </c>
      <c r="J185" s="27" t="s">
        <v>184</v>
      </c>
      <c r="K185" s="27" t="s">
        <v>44</v>
      </c>
      <c r="L185" s="29" t="s">
        <v>63</v>
      </c>
      <c r="M185" s="29" t="s">
        <v>64</v>
      </c>
      <c r="N185" s="29" t="s">
        <v>64</v>
      </c>
      <c r="O185" s="29" t="s">
        <v>63</v>
      </c>
      <c r="P185" s="29" t="s">
        <v>63</v>
      </c>
      <c r="Q185" s="30" t="s">
        <v>63</v>
      </c>
      <c r="R185" s="30"/>
      <c r="S185" s="30"/>
      <c r="T185" s="30"/>
      <c r="U185" s="31" t="str">
        <f>IFERROR(__xludf.DUMMYFUNCTION("LET(
  angka_murni, ARRAYFORMULA(IFERROR(VALUE(REGEXREPLACE(L185:T185, ""[^0-9]"", """")), 0)),
  rata, IFERROR(AVERAGEIF(angka_murni, ""&gt;0""), 0),
  IF(rata &gt; 0,
    IF(rata &gt; 500, ""SANGAT OPTIMAL"",
    IF(rata &gt; 200, ""OPTIMAL"",
    IF(rata &gt; 100,"&amp;" ""KURANG OPTIMAL"", ""TIDAK OPTIMAL""))),
    IF(COUNTIF(L185:T185, ""*TIDAK TERDETEKSI*"") &gt; 0, ""TIDAK TERDETEKSI"",
    IF(COUNTIF(L185:T185, ""*TIDAK AKTIF*"") &gt; 0, ""TIDAK AKTIF"",
    IF(COUNTIF(L185:T185, ""*BELUM TERPASANG*"") &gt; 0, ""BELUM T"&amp;"ERPASANG"", ""TIDAK AKTIF"")))
  )
)"),"OPTIMAL")</f>
        <v>OPTIMAL</v>
      </c>
      <c r="V185" s="33" t="s">
        <v>48</v>
      </c>
      <c r="W185" s="45">
        <v>444.0</v>
      </c>
      <c r="X185" s="58" t="s">
        <v>1156</v>
      </c>
      <c r="Y185" s="41">
        <v>2553000.0</v>
      </c>
      <c r="Z185" s="46"/>
    </row>
    <row r="186" ht="12.0" customHeight="1">
      <c r="A186" s="20">
        <f t="shared" si="1"/>
        <v>184</v>
      </c>
      <c r="B186" s="19" t="s">
        <v>151</v>
      </c>
      <c r="C186" s="19" t="s">
        <v>1152</v>
      </c>
      <c r="D186" s="19" t="s">
        <v>1189</v>
      </c>
      <c r="E186" s="21" t="s">
        <v>33</v>
      </c>
      <c r="F186" s="23" t="s">
        <v>1190</v>
      </c>
      <c r="G186" s="25" t="s">
        <v>1191</v>
      </c>
      <c r="H186" s="26" t="s">
        <v>59</v>
      </c>
      <c r="I186" s="26" t="s">
        <v>60</v>
      </c>
      <c r="J186" s="27" t="s">
        <v>184</v>
      </c>
      <c r="K186" s="27" t="s">
        <v>44</v>
      </c>
      <c r="L186" s="29" t="s">
        <v>126</v>
      </c>
      <c r="M186" s="29" t="s">
        <v>126</v>
      </c>
      <c r="N186" s="29" t="s">
        <v>126</v>
      </c>
      <c r="O186" s="29" t="s">
        <v>64</v>
      </c>
      <c r="P186" s="29" t="s">
        <v>63</v>
      </c>
      <c r="Q186" s="30" t="s">
        <v>63</v>
      </c>
      <c r="R186" s="30"/>
      <c r="S186" s="30"/>
      <c r="T186" s="30"/>
      <c r="U186" s="31" t="str">
        <f>IFERROR(__xludf.DUMMYFUNCTION("LET(
  angka_murni, ARRAYFORMULA(IFERROR(VALUE(REGEXREPLACE(L186:T186, ""[^0-9]"", """")), 0)),
  rata, IFERROR(AVERAGEIF(angka_murni, ""&gt;0""), 0),
  IF(rata &gt; 0,
    IF(rata &gt; 500, ""SANGAT OPTIMAL"",
    IF(rata &gt; 200, ""OPTIMAL"",
    IF(rata &gt; 100,"&amp;" ""KURANG OPTIMAL"", ""TIDAK OPTIMAL""))),
    IF(COUNTIF(L186:T186, ""*TIDAK TERDETEKSI*"") &gt; 0, ""TIDAK TERDETEKSI"",
    IF(COUNTIF(L186:T186, ""*TIDAK AKTIF*"") &gt; 0, ""TIDAK AKTIF"",
    IF(COUNTIF(L186:T186, ""*BELUM TERPASANG*"") &gt; 0, ""BELUM T"&amp;"ERPASANG"", ""TIDAK AKTIF"")))
  )
)"),"SANGAT OPTIMAL")</f>
        <v>SANGAT OPTIMAL</v>
      </c>
      <c r="V186" s="33" t="s">
        <v>48</v>
      </c>
      <c r="W186" s="45">
        <v>634.0</v>
      </c>
      <c r="X186" s="58" t="s">
        <v>1156</v>
      </c>
      <c r="Y186" s="41">
        <v>2553000.0</v>
      </c>
      <c r="Z186" s="46"/>
    </row>
    <row r="187" ht="12.0" customHeight="1">
      <c r="A187" s="20">
        <f t="shared" si="1"/>
        <v>185</v>
      </c>
      <c r="B187" s="19" t="s">
        <v>151</v>
      </c>
      <c r="C187" s="19" t="s">
        <v>1192</v>
      </c>
      <c r="D187" s="19" t="s">
        <v>1193</v>
      </c>
      <c r="E187" s="21" t="s">
        <v>33</v>
      </c>
      <c r="F187" s="23" t="s">
        <v>1194</v>
      </c>
      <c r="G187" s="25" t="s">
        <v>1195</v>
      </c>
      <c r="H187" s="26" t="s">
        <v>59</v>
      </c>
      <c r="I187" s="26" t="s">
        <v>60</v>
      </c>
      <c r="J187" s="27" t="s">
        <v>184</v>
      </c>
      <c r="K187" s="27" t="s">
        <v>44</v>
      </c>
      <c r="L187" s="29" t="s">
        <v>126</v>
      </c>
      <c r="M187" s="29" t="s">
        <v>126</v>
      </c>
      <c r="N187" s="29" t="s">
        <v>126</v>
      </c>
      <c r="O187" s="29" t="s">
        <v>64</v>
      </c>
      <c r="P187" s="29" t="s">
        <v>125</v>
      </c>
      <c r="Q187" s="30" t="s">
        <v>64</v>
      </c>
      <c r="R187" s="30"/>
      <c r="S187" s="30"/>
      <c r="T187" s="30"/>
      <c r="U187" s="31" t="str">
        <f>IFERROR(__xludf.DUMMYFUNCTION("LET(
  angka_murni, ARRAYFORMULA(IFERROR(VALUE(REGEXREPLACE(L187:T187, ""[^0-9]"", """")), 0)),
  rata, IFERROR(AVERAGEIF(angka_murni, ""&gt;0""), 0),
  IF(rata &gt; 0,
    IF(rata &gt; 500, ""SANGAT OPTIMAL"",
    IF(rata &gt; 200, ""OPTIMAL"",
    IF(rata &gt; 100,"&amp;" ""KURANG OPTIMAL"", ""TIDAK OPTIMAL""))),
    IF(COUNTIF(L187:T187, ""*TIDAK TERDETEKSI*"") &gt; 0, ""TIDAK TERDETEKSI"",
    IF(COUNTIF(L187:T187, ""*TIDAK AKTIF*"") &gt; 0, ""TIDAK AKTIF"",
    IF(COUNTIF(L187:T187, ""*BELUM TERPASANG*"") &gt; 0, ""BELUM T"&amp;"ERPASANG"", ""TIDAK AKTIF"")))
  )
)"),"SANGAT OPTIMAL")</f>
        <v>SANGAT OPTIMAL</v>
      </c>
      <c r="V187" s="33" t="s">
        <v>48</v>
      </c>
      <c r="W187" s="45">
        <v>406.0</v>
      </c>
      <c r="X187" s="58" t="s">
        <v>1197</v>
      </c>
      <c r="Y187" s="41">
        <v>2553000.0</v>
      </c>
      <c r="Z187" s="46"/>
    </row>
    <row r="188" ht="12.0" customHeight="1">
      <c r="A188" s="20">
        <f t="shared" si="1"/>
        <v>186</v>
      </c>
      <c r="B188" s="19" t="s">
        <v>151</v>
      </c>
      <c r="C188" s="19" t="s">
        <v>1192</v>
      </c>
      <c r="D188" s="19" t="s">
        <v>1198</v>
      </c>
      <c r="E188" s="21" t="s">
        <v>33</v>
      </c>
      <c r="F188" s="23" t="s">
        <v>1199</v>
      </c>
      <c r="G188" s="25" t="s">
        <v>1200</v>
      </c>
      <c r="H188" s="26" t="s">
        <v>59</v>
      </c>
      <c r="I188" s="26" t="s">
        <v>60</v>
      </c>
      <c r="J188" s="27" t="s">
        <v>184</v>
      </c>
      <c r="K188" s="27" t="s">
        <v>44</v>
      </c>
      <c r="L188" s="29" t="s">
        <v>126</v>
      </c>
      <c r="M188" s="29" t="s">
        <v>126</v>
      </c>
      <c r="N188" s="29" t="s">
        <v>126</v>
      </c>
      <c r="O188" s="29" t="s">
        <v>125</v>
      </c>
      <c r="P188" s="29" t="s">
        <v>125</v>
      </c>
      <c r="Q188" s="30" t="s">
        <v>63</v>
      </c>
      <c r="R188" s="30"/>
      <c r="S188" s="30"/>
      <c r="T188" s="30"/>
      <c r="U188" s="31" t="str">
        <f>IFERROR(__xludf.DUMMYFUNCTION("LET(
  angka_murni, ARRAYFORMULA(IFERROR(VALUE(REGEXREPLACE(L188:T188, ""[^0-9]"", """")), 0)),
  rata, IFERROR(AVERAGEIF(angka_murni, ""&gt;0""), 0),
  IF(rata &gt; 0,
    IF(rata &gt; 500, ""SANGAT OPTIMAL"",
    IF(rata &gt; 200, ""OPTIMAL"",
    IF(rata &gt; 100,"&amp;" ""KURANG OPTIMAL"", ""TIDAK OPTIMAL""))),
    IF(COUNTIF(L188:T188, ""*TIDAK TERDETEKSI*"") &gt; 0, ""TIDAK TERDETEKSI"",
    IF(COUNTIF(L188:T188, ""*TIDAK AKTIF*"") &gt; 0, ""TIDAK AKTIF"",
    IF(COUNTIF(L188:T188, ""*BELUM TERPASANG*"") &gt; 0, ""BELUM T"&amp;"ERPASANG"", ""TIDAK AKTIF"")))
  )
)"),"SANGAT OPTIMAL")</f>
        <v>SANGAT OPTIMAL</v>
      </c>
      <c r="V188" s="33" t="s">
        <v>48</v>
      </c>
      <c r="W188" s="63">
        <v>608.0</v>
      </c>
      <c r="X188" s="58" t="s">
        <v>1197</v>
      </c>
      <c r="Y188" s="41">
        <v>2553000.0</v>
      </c>
      <c r="Z188" s="70" t="s">
        <v>1202</v>
      </c>
    </row>
    <row r="189" ht="12.0" customHeight="1">
      <c r="A189" s="20">
        <f t="shared" si="1"/>
        <v>187</v>
      </c>
      <c r="B189" s="19" t="s">
        <v>151</v>
      </c>
      <c r="C189" s="19" t="s">
        <v>1192</v>
      </c>
      <c r="D189" s="19" t="s">
        <v>1203</v>
      </c>
      <c r="E189" s="21" t="s">
        <v>33</v>
      </c>
      <c r="F189" s="23" t="s">
        <v>1204</v>
      </c>
      <c r="G189" s="25" t="s">
        <v>1205</v>
      </c>
      <c r="H189" s="26" t="s">
        <v>59</v>
      </c>
      <c r="I189" s="26" t="s">
        <v>60</v>
      </c>
      <c r="J189" s="27" t="s">
        <v>184</v>
      </c>
      <c r="K189" s="27" t="s">
        <v>44</v>
      </c>
      <c r="L189" s="29" t="s">
        <v>91</v>
      </c>
      <c r="M189" s="29" t="s">
        <v>125</v>
      </c>
      <c r="N189" s="29" t="s">
        <v>125</v>
      </c>
      <c r="O189" s="29" t="s">
        <v>63</v>
      </c>
      <c r="P189" s="29" t="s">
        <v>63</v>
      </c>
      <c r="Q189" s="30" t="s">
        <v>63</v>
      </c>
      <c r="R189" s="30"/>
      <c r="S189" s="30"/>
      <c r="T189" s="30"/>
      <c r="U189" s="31" t="str">
        <f>IFERROR(__xludf.DUMMYFUNCTION("LET(
  angka_murni, ARRAYFORMULA(IFERROR(VALUE(REGEXREPLACE(L189:T189, ""[^0-9]"", """")), 0)),
  rata, IFERROR(AVERAGEIF(angka_murni, ""&gt;0""), 0),
  IF(rata &gt; 0,
    IF(rata &gt; 500, ""SANGAT OPTIMAL"",
    IF(rata &gt; 200, ""OPTIMAL"",
    IF(rata &gt; 100,"&amp;" ""KURANG OPTIMAL"", ""TIDAK OPTIMAL""))),
    IF(COUNTIF(L189:T189, ""*TIDAK TERDETEKSI*"") &gt; 0, ""TIDAK TERDETEKSI"",
    IF(COUNTIF(L189:T189, ""*TIDAK AKTIF*"") &gt; 0, ""TIDAK AKTIF"",
    IF(COUNTIF(L189:T189, ""*BELUM TERPASANG*"") &gt; 0, ""BELUM T"&amp;"ERPASANG"", ""TIDAK AKTIF"")))
  )
)"),"KURANG OPTIMAL")</f>
        <v>KURANG OPTIMAL</v>
      </c>
      <c r="V189" s="33" t="s">
        <v>48</v>
      </c>
      <c r="W189" s="45">
        <v>558.0</v>
      </c>
      <c r="X189" s="58" t="s">
        <v>1197</v>
      </c>
      <c r="Y189" s="41">
        <v>2553000.0</v>
      </c>
      <c r="Z189" s="46"/>
    </row>
    <row r="190" ht="12.0" customHeight="1">
      <c r="A190" s="20">
        <f t="shared" si="1"/>
        <v>188</v>
      </c>
      <c r="B190" s="19" t="s">
        <v>151</v>
      </c>
      <c r="C190" s="19" t="s">
        <v>1192</v>
      </c>
      <c r="D190" s="19" t="s">
        <v>1206</v>
      </c>
      <c r="E190" s="21" t="s">
        <v>33</v>
      </c>
      <c r="F190" s="23" t="s">
        <v>1207</v>
      </c>
      <c r="G190" s="25" t="s">
        <v>1208</v>
      </c>
      <c r="H190" s="26" t="s">
        <v>59</v>
      </c>
      <c r="I190" s="26" t="s">
        <v>60</v>
      </c>
      <c r="J190" s="27" t="s">
        <v>184</v>
      </c>
      <c r="K190" s="27" t="s">
        <v>44</v>
      </c>
      <c r="L190" s="29" t="s">
        <v>126</v>
      </c>
      <c r="M190" s="29" t="s">
        <v>126</v>
      </c>
      <c r="N190" s="29" t="s">
        <v>64</v>
      </c>
      <c r="O190" s="29" t="s">
        <v>63</v>
      </c>
      <c r="P190" s="29" t="s">
        <v>91</v>
      </c>
      <c r="Q190" s="30" t="s">
        <v>176</v>
      </c>
      <c r="R190" s="30"/>
      <c r="S190" s="30"/>
      <c r="T190" s="30"/>
      <c r="U190" s="31" t="str">
        <f>IFERROR(__xludf.DUMMYFUNCTION("LET(
  angka_murni, ARRAYFORMULA(IFERROR(VALUE(REGEXREPLACE(L190:T190, ""[^0-9]"", """")), 0)),
  rata, IFERROR(AVERAGEIF(angka_murni, ""&gt;0""), 0),
  IF(rata &gt; 0,
    IF(rata &gt; 500, ""SANGAT OPTIMAL"",
    IF(rata &gt; 200, ""OPTIMAL"",
    IF(rata &gt; 100,"&amp;" ""KURANG OPTIMAL"", ""TIDAK OPTIMAL""))),
    IF(COUNTIF(L190:T190, ""*TIDAK TERDETEKSI*"") &gt; 0, ""TIDAK TERDETEKSI"",
    IF(COUNTIF(L190:T190, ""*TIDAK AKTIF*"") &gt; 0, ""TIDAK AKTIF"",
    IF(COUNTIF(L190:T190, ""*BELUM TERPASANG*"") &gt; 0, ""BELUM T"&amp;"ERPASANG"", ""TIDAK AKTIF"")))
  )
)"),"OPTIMAL")</f>
        <v>OPTIMAL</v>
      </c>
      <c r="V190" s="33" t="s">
        <v>48</v>
      </c>
      <c r="W190" s="45">
        <v>321.0</v>
      </c>
      <c r="X190" s="58" t="s">
        <v>1197</v>
      </c>
      <c r="Y190" s="41">
        <v>2553000.0</v>
      </c>
      <c r="Z190" s="46"/>
    </row>
    <row r="191" ht="12.0" customHeight="1">
      <c r="A191" s="20">
        <f t="shared" si="1"/>
        <v>189</v>
      </c>
      <c r="B191" s="19" t="s">
        <v>151</v>
      </c>
      <c r="C191" s="19" t="s">
        <v>1192</v>
      </c>
      <c r="D191" s="19" t="s">
        <v>1210</v>
      </c>
      <c r="E191" s="21" t="s">
        <v>33</v>
      </c>
      <c r="F191" s="23" t="s">
        <v>1211</v>
      </c>
      <c r="G191" s="25" t="s">
        <v>1212</v>
      </c>
      <c r="H191" s="26" t="s">
        <v>40</v>
      </c>
      <c r="I191" s="26" t="s">
        <v>42</v>
      </c>
      <c r="J191" s="28" t="s">
        <v>61</v>
      </c>
      <c r="K191" s="28" t="s">
        <v>44</v>
      </c>
      <c r="L191" s="29"/>
      <c r="M191" s="29"/>
      <c r="N191" s="29" t="s">
        <v>64</v>
      </c>
      <c r="O191" s="29" t="s">
        <v>64</v>
      </c>
      <c r="P191" s="29" t="s">
        <v>64</v>
      </c>
      <c r="Q191" s="29" t="s">
        <v>64</v>
      </c>
      <c r="R191" s="30" t="s">
        <v>64</v>
      </c>
      <c r="S191" s="30"/>
      <c r="T191" s="30"/>
      <c r="U191" s="31" t="str">
        <f>IFERROR(__xludf.DUMMYFUNCTION("LET(
  angka_murni, ARRAYFORMULA(IFERROR(VALUE(REGEXREPLACE(L191:T191, ""[^0-9]"", """")), 0)),
  rata, IFERROR(AVERAGEIF(angka_murni, ""&gt;0""), 0),
  IF(rata &gt; 0,
    IF(rata &gt; 500, ""SANGAT OPTIMAL"",
    IF(rata &gt; 200, ""OPTIMAL"",
    IF(rata &gt; 100,"&amp;" ""KURANG OPTIMAL"", ""TIDAK OPTIMAL""))),
    IF(COUNTIF(L191:T191, ""*TIDAK TERDETEKSI*"") &gt; 0, ""TIDAK TERDETEKSI"",
    IF(COUNTIF(L191:T191, ""*TIDAK AKTIF*"") &gt; 0, ""TIDAK AKTIF"",
    IF(COUNTIF(L191:T191, ""*BELUM TERPASANG*"") &gt; 0, ""BELUM T"&amp;"ERPASANG"", ""TIDAK AKTIF"")))
  )
)"),"OPTIMAL")</f>
        <v>OPTIMAL</v>
      </c>
      <c r="V191" s="33" t="s">
        <v>48</v>
      </c>
      <c r="W191" s="45">
        <v>757.0</v>
      </c>
      <c r="X191" s="58" t="s">
        <v>1197</v>
      </c>
      <c r="Y191" s="36">
        <v>768950.0</v>
      </c>
      <c r="Z191" s="46"/>
    </row>
    <row r="192" ht="12.0" customHeight="1">
      <c r="A192" s="20">
        <f t="shared" si="1"/>
        <v>190</v>
      </c>
      <c r="B192" s="19" t="s">
        <v>151</v>
      </c>
      <c r="C192" s="19" t="s">
        <v>1192</v>
      </c>
      <c r="D192" s="19" t="s">
        <v>1213</v>
      </c>
      <c r="E192" s="21" t="s">
        <v>33</v>
      </c>
      <c r="F192" s="23" t="s">
        <v>1214</v>
      </c>
      <c r="G192" s="25" t="s">
        <v>1215</v>
      </c>
      <c r="H192" s="26" t="s">
        <v>40</v>
      </c>
      <c r="I192" s="26" t="s">
        <v>42</v>
      </c>
      <c r="J192" s="28" t="s">
        <v>61</v>
      </c>
      <c r="K192" s="28" t="s">
        <v>44</v>
      </c>
      <c r="L192" s="29"/>
      <c r="M192" s="29"/>
      <c r="N192" s="29" t="s">
        <v>63</v>
      </c>
      <c r="O192" s="29" t="s">
        <v>63</v>
      </c>
      <c r="P192" s="29" t="s">
        <v>63</v>
      </c>
      <c r="Q192" s="29" t="s">
        <v>63</v>
      </c>
      <c r="R192" s="30" t="s">
        <v>64</v>
      </c>
      <c r="S192" s="30"/>
      <c r="T192" s="30"/>
      <c r="U192" s="31" t="str">
        <f>IFERROR(__xludf.DUMMYFUNCTION("LET(
  angka_murni, ARRAYFORMULA(IFERROR(VALUE(REGEXREPLACE(L192:T192, ""[^0-9]"", """")), 0)),
  rata, IFERROR(AVERAGEIF(angka_murni, ""&gt;0""), 0),
  IF(rata &gt; 0,
    IF(rata &gt; 500, ""SANGAT OPTIMAL"",
    IF(rata &gt; 200, ""OPTIMAL"",
    IF(rata &gt; 100,"&amp;" ""KURANG OPTIMAL"", ""TIDAK OPTIMAL""))),
    IF(COUNTIF(L192:T192, ""*TIDAK TERDETEKSI*"") &gt; 0, ""TIDAK TERDETEKSI"",
    IF(COUNTIF(L192:T192, ""*TIDAK AKTIF*"") &gt; 0, ""TIDAK AKTIF"",
    IF(COUNTIF(L192:T192, ""*BELUM TERPASANG*"") &gt; 0, ""BELUM T"&amp;"ERPASANG"", ""TIDAK AKTIF"")))
  )
)"),"OPTIMAL")</f>
        <v>OPTIMAL</v>
      </c>
      <c r="V192" s="33" t="s">
        <v>48</v>
      </c>
      <c r="W192" s="45">
        <v>1966.0</v>
      </c>
      <c r="X192" s="58" t="s">
        <v>1197</v>
      </c>
      <c r="Y192" s="36">
        <v>768950.0</v>
      </c>
      <c r="Z192" s="46"/>
    </row>
    <row r="193" ht="12.0" customHeight="1">
      <c r="A193" s="20">
        <f t="shared" si="1"/>
        <v>191</v>
      </c>
      <c r="B193" s="19" t="s">
        <v>151</v>
      </c>
      <c r="C193" s="19" t="s">
        <v>1192</v>
      </c>
      <c r="D193" s="19" t="s">
        <v>1217</v>
      </c>
      <c r="E193" s="21" t="s">
        <v>33</v>
      </c>
      <c r="F193" s="23" t="s">
        <v>1218</v>
      </c>
      <c r="G193" s="25" t="s">
        <v>1219</v>
      </c>
      <c r="H193" s="19"/>
      <c r="I193" s="19"/>
      <c r="J193" s="179"/>
      <c r="K193" s="179"/>
      <c r="L193" s="38" t="s">
        <v>108</v>
      </c>
      <c r="M193" s="38" t="s">
        <v>108</v>
      </c>
      <c r="N193" s="38" t="s">
        <v>108</v>
      </c>
      <c r="O193" s="38" t="s">
        <v>108</v>
      </c>
      <c r="P193" s="38" t="s">
        <v>108</v>
      </c>
      <c r="Q193" s="29"/>
      <c r="R193" s="29"/>
      <c r="S193" s="29"/>
      <c r="T193" s="29"/>
      <c r="U193" s="31" t="str">
        <f>IFERROR(__xludf.DUMMYFUNCTION("LET(
  angka_murni, ARRAYFORMULA(IFERROR(VALUE(REGEXREPLACE(L193:T193, ""[^0-9]"", """")), 0)),
  rata, IFERROR(AVERAGEIF(angka_murni, ""&gt;0""), 0),
  IF(rata &gt; 0,
    IF(rata &gt; 500, ""SANGAT OPTIMAL"",
    IF(rata &gt; 200, ""OPTIMAL"",
    IF(rata &gt; 100,"&amp;" ""KURANG OPTIMAL"", ""TIDAK OPTIMAL""))),
    IF(COUNTIF(L193:T193, ""*TIDAK TERDETEKSI*"") &gt; 0, ""TIDAK TERDETEKSI"",
    IF(COUNTIF(L193:T193, ""*TIDAK AKTIF*"") &gt; 0, ""TIDAK AKTIF"",
    IF(COUNTIF(L193:T193, ""*BELUM TERPASANG*"") &gt; 0, ""BELUM T"&amp;"ERPASANG"", ""TIDAK AKTIF"")))
  )
)"),"BELUM TERPASANG")</f>
        <v>BELUM TERPASANG</v>
      </c>
      <c r="V193" s="33" t="s">
        <v>48</v>
      </c>
      <c r="W193" s="45">
        <v>562.0</v>
      </c>
      <c r="X193" s="58" t="s">
        <v>1197</v>
      </c>
      <c r="Y193" s="41"/>
      <c r="Z193" s="46"/>
    </row>
    <row r="194" ht="12.0" customHeight="1">
      <c r="A194" s="20">
        <f t="shared" si="1"/>
        <v>192</v>
      </c>
      <c r="B194" s="19" t="s">
        <v>151</v>
      </c>
      <c r="C194" s="19" t="s">
        <v>1192</v>
      </c>
      <c r="D194" s="19" t="s">
        <v>1220</v>
      </c>
      <c r="E194" s="21" t="s">
        <v>33</v>
      </c>
      <c r="F194" s="23" t="s">
        <v>1221</v>
      </c>
      <c r="G194" s="25" t="s">
        <v>1222</v>
      </c>
      <c r="H194" s="26" t="s">
        <v>59</v>
      </c>
      <c r="I194" s="26" t="s">
        <v>60</v>
      </c>
      <c r="J194" s="27" t="s">
        <v>184</v>
      </c>
      <c r="K194" s="27" t="s">
        <v>44</v>
      </c>
      <c r="L194" s="29" t="s">
        <v>64</v>
      </c>
      <c r="M194" s="29" t="s">
        <v>64</v>
      </c>
      <c r="N194" s="29" t="s">
        <v>126</v>
      </c>
      <c r="O194" s="29" t="s">
        <v>64</v>
      </c>
      <c r="P194" s="29" t="s">
        <v>64</v>
      </c>
      <c r="Q194" s="30" t="s">
        <v>64</v>
      </c>
      <c r="R194" s="30"/>
      <c r="S194" s="30"/>
      <c r="T194" s="30"/>
      <c r="U194" s="31" t="str">
        <f>IFERROR(__xludf.DUMMYFUNCTION("LET(
  angka_murni, ARRAYFORMULA(IFERROR(VALUE(REGEXREPLACE(L194:T194, ""[^0-9]"", """")), 0)),
  rata, IFERROR(AVERAGEIF(angka_murni, ""&gt;0""), 0),
  IF(rata &gt; 0,
    IF(rata &gt; 500, ""SANGAT OPTIMAL"",
    IF(rata &gt; 200, ""OPTIMAL"",
    IF(rata &gt; 100,"&amp;" ""KURANG OPTIMAL"", ""TIDAK OPTIMAL""))),
    IF(COUNTIF(L194:T194, ""*TIDAK TERDETEKSI*"") &gt; 0, ""TIDAK TERDETEKSI"",
    IF(COUNTIF(L194:T194, ""*TIDAK AKTIF*"") &gt; 0, ""TIDAK AKTIF"",
    IF(COUNTIF(L194:T194, ""*BELUM TERPASANG*"") &gt; 0, ""BELUM T"&amp;"ERPASANG"", ""TIDAK AKTIF"")))
  )
)"),"SANGAT OPTIMAL")</f>
        <v>SANGAT OPTIMAL</v>
      </c>
      <c r="V194" s="33" t="s">
        <v>48</v>
      </c>
      <c r="W194" s="45">
        <v>493.0</v>
      </c>
      <c r="X194" s="58" t="s">
        <v>1197</v>
      </c>
      <c r="Y194" s="41">
        <v>2553000.0</v>
      </c>
      <c r="Z194" s="46"/>
    </row>
    <row r="195" ht="12.0" customHeight="1">
      <c r="A195" s="20">
        <f t="shared" si="1"/>
        <v>193</v>
      </c>
      <c r="B195" s="19" t="s">
        <v>151</v>
      </c>
      <c r="C195" s="19" t="s">
        <v>1192</v>
      </c>
      <c r="D195" s="19" t="s">
        <v>1223</v>
      </c>
      <c r="E195" s="21" t="s">
        <v>33</v>
      </c>
      <c r="F195" s="23" t="s">
        <v>1224</v>
      </c>
      <c r="G195" s="25" t="s">
        <v>1225</v>
      </c>
      <c r="H195" s="19"/>
      <c r="I195" s="19"/>
      <c r="J195" s="179"/>
      <c r="K195" s="179"/>
      <c r="L195" s="38" t="s">
        <v>108</v>
      </c>
      <c r="M195" s="38" t="s">
        <v>108</v>
      </c>
      <c r="N195" s="38" t="s">
        <v>108</v>
      </c>
      <c r="O195" s="38" t="s">
        <v>108</v>
      </c>
      <c r="P195" s="38" t="s">
        <v>108</v>
      </c>
      <c r="Q195" s="29"/>
      <c r="R195" s="29"/>
      <c r="S195" s="29"/>
      <c r="T195" s="29"/>
      <c r="U195" s="39" t="str">
        <f>IFERROR(__xludf.DUMMYFUNCTION("LET(
  angka_murni, ARRAYFORMULA(IFERROR(VALUE(REGEXREPLACE(L195:T195, ""[^0-9]"", """")), 0)),
  rata, IFERROR(AVERAGEIF(angka_murni, ""&gt;0""), 0),
  IF(rata &gt; 0,
    IF(rata &gt; 500, ""SANGAT OPTIMAL"",
    IF(rata &gt; 200, ""OPTIMAL"",
    IF(rata &gt; 100,"&amp;" ""KURANG OPTIMAL"", ""TIDAK OPTIMAL""))),
    IF(COUNTIF(L195:T195, ""*TIDAK TERDETEKSI*"") &gt; 0, ""TIDAK TERDETEKSI"",
    IF(COUNTIF(L195:T195, ""*TIDAK AKTIF*"") &gt; 0, ""TIDAK AKTIF"",
    IF(COUNTIF(L195:T195, ""*BELUM TERPASANG*"") &gt; 0, ""BELUM T"&amp;"ERPASANG"", ""TIDAK AKTIF"")))
  )
)"),"BELUM TERPASANG")</f>
        <v>BELUM TERPASANG</v>
      </c>
      <c r="V195" s="33" t="s">
        <v>1226</v>
      </c>
      <c r="W195" s="34">
        <v>262.0</v>
      </c>
      <c r="X195" s="58" t="s">
        <v>1197</v>
      </c>
      <c r="Y195" s="41"/>
      <c r="Z195" s="37" t="s">
        <v>1227</v>
      </c>
      <c r="AC195" s="43"/>
    </row>
    <row r="196" ht="12.0" customHeight="1">
      <c r="A196" s="20">
        <f t="shared" si="1"/>
        <v>194</v>
      </c>
      <c r="B196" s="19" t="s">
        <v>151</v>
      </c>
      <c r="C196" s="19" t="s">
        <v>1192</v>
      </c>
      <c r="D196" s="19" t="s">
        <v>1228</v>
      </c>
      <c r="E196" s="67" t="s">
        <v>1229</v>
      </c>
      <c r="F196" s="23" t="s">
        <v>1230</v>
      </c>
      <c r="G196" s="25" t="s">
        <v>1231</v>
      </c>
      <c r="H196" s="26" t="s">
        <v>59</v>
      </c>
      <c r="I196" s="26" t="s">
        <v>60</v>
      </c>
      <c r="J196" s="27" t="s">
        <v>184</v>
      </c>
      <c r="K196" s="27" t="s">
        <v>44</v>
      </c>
      <c r="L196" s="29" t="s">
        <v>126</v>
      </c>
      <c r="M196" s="29" t="s">
        <v>126</v>
      </c>
      <c r="N196" s="29" t="s">
        <v>126</v>
      </c>
      <c r="O196" s="29" t="s">
        <v>64</v>
      </c>
      <c r="P196" s="29" t="s">
        <v>64</v>
      </c>
      <c r="Q196" s="30" t="s">
        <v>64</v>
      </c>
      <c r="R196" s="30"/>
      <c r="S196" s="30"/>
      <c r="T196" s="30"/>
      <c r="U196" s="31" t="str">
        <f>IFERROR(__xludf.DUMMYFUNCTION("LET(
  angka_murni, ARRAYFORMULA(IFERROR(VALUE(REGEXREPLACE(L196:T196, ""[^0-9]"", """")), 0)),
  rata, IFERROR(AVERAGEIF(angka_murni, ""&gt;0""), 0),
  IF(rata &gt; 0,
    IF(rata &gt; 500, ""SANGAT OPTIMAL"",
    IF(rata &gt; 200, ""OPTIMAL"",
    IF(rata &gt; 100,"&amp;" ""KURANG OPTIMAL"", ""TIDAK OPTIMAL""))),
    IF(COUNTIF(L196:T196, ""*TIDAK TERDETEKSI*"") &gt; 0, ""TIDAK TERDETEKSI"",
    IF(COUNTIF(L196:T196, ""*TIDAK AKTIF*"") &gt; 0, ""TIDAK AKTIF"",
    IF(COUNTIF(L196:T196, ""*BELUM TERPASANG*"") &gt; 0, ""BELUM T"&amp;"ERPASANG"", ""TIDAK AKTIF"")))
  )
)"),"SANGAT OPTIMAL")</f>
        <v>SANGAT OPTIMAL</v>
      </c>
      <c r="V196" s="33" t="s">
        <v>48</v>
      </c>
      <c r="W196" s="45">
        <v>365.0</v>
      </c>
      <c r="X196" s="58" t="s">
        <v>1197</v>
      </c>
      <c r="Y196" s="41">
        <v>2553000.0</v>
      </c>
      <c r="Z196" s="46"/>
    </row>
    <row r="197" ht="12.0" customHeight="1">
      <c r="A197" s="20">
        <f t="shared" si="1"/>
        <v>195</v>
      </c>
      <c r="B197" s="19" t="s">
        <v>151</v>
      </c>
      <c r="C197" s="19" t="s">
        <v>1192</v>
      </c>
      <c r="D197" s="19" t="s">
        <v>1232</v>
      </c>
      <c r="E197" s="21" t="s">
        <v>33</v>
      </c>
      <c r="F197" s="23" t="s">
        <v>1233</v>
      </c>
      <c r="G197" s="25" t="s">
        <v>1234</v>
      </c>
      <c r="H197" s="26" t="s">
        <v>40</v>
      </c>
      <c r="I197" s="26" t="s">
        <v>42</v>
      </c>
      <c r="J197" s="28" t="s">
        <v>61</v>
      </c>
      <c r="K197" s="28" t="s">
        <v>44</v>
      </c>
      <c r="L197" s="29"/>
      <c r="M197" s="29"/>
      <c r="N197" s="29" t="s">
        <v>62</v>
      </c>
      <c r="O197" s="29" t="s">
        <v>62</v>
      </c>
      <c r="P197" s="29" t="s">
        <v>62</v>
      </c>
      <c r="Q197" s="29" t="s">
        <v>62</v>
      </c>
      <c r="R197" s="30" t="s">
        <v>62</v>
      </c>
      <c r="S197" s="30"/>
      <c r="T197" s="30"/>
      <c r="U197" s="31" t="str">
        <f>IFERROR(__xludf.DUMMYFUNCTION("LET(
  angka_murni, ARRAYFORMULA(IFERROR(VALUE(REGEXREPLACE(L197:T197, ""[^0-9]"", """")), 0)),
  rata, IFERROR(AVERAGEIF(angka_murni, ""&gt;0""), 0),
  IF(rata &gt; 0,
    IF(rata &gt; 500, ""SANGAT OPTIMAL"",
    IF(rata &gt; 200, ""OPTIMAL"",
    IF(rata &gt; 100,"&amp;" ""KURANG OPTIMAL"", ""TIDAK OPTIMAL""))),
    IF(COUNTIF(L197:T197, ""*TIDAK TERDETEKSI*"") &gt; 0, ""TIDAK TERDETEKSI"",
    IF(COUNTIF(L197:T197, ""*TIDAK AKTIF*"") &gt; 0, ""TIDAK AKTIF"",
    IF(COUNTIF(L197:T197, ""*BELUM TERPASANG*"") &gt; 0, ""BELUM T"&amp;"ERPASANG"", ""TIDAK AKTIF"")))
  )
)"),"TIDAK OPTIMAL")</f>
        <v>TIDAK OPTIMAL</v>
      </c>
      <c r="V197" s="33" t="s">
        <v>48</v>
      </c>
      <c r="W197" s="45">
        <v>1571.0</v>
      </c>
      <c r="X197" s="58" t="s">
        <v>1197</v>
      </c>
      <c r="Y197" s="36">
        <v>768950.0</v>
      </c>
      <c r="Z197" s="46"/>
    </row>
    <row r="198" ht="12.0" customHeight="1">
      <c r="A198" s="20">
        <f t="shared" si="1"/>
        <v>196</v>
      </c>
      <c r="B198" s="19" t="s">
        <v>151</v>
      </c>
      <c r="C198" s="19" t="s">
        <v>1235</v>
      </c>
      <c r="D198" s="19" t="s">
        <v>1236</v>
      </c>
      <c r="E198" s="21" t="s">
        <v>33</v>
      </c>
      <c r="F198" s="23" t="s">
        <v>1237</v>
      </c>
      <c r="G198" s="25" t="s">
        <v>1238</v>
      </c>
      <c r="H198" s="26" t="s">
        <v>39</v>
      </c>
      <c r="I198" s="26" t="s">
        <v>41</v>
      </c>
      <c r="J198" s="27" t="s">
        <v>43</v>
      </c>
      <c r="K198" s="27" t="s">
        <v>44</v>
      </c>
      <c r="L198" s="29"/>
      <c r="M198" s="29"/>
      <c r="N198" s="29"/>
      <c r="O198" s="29"/>
      <c r="P198" s="29"/>
      <c r="Q198" s="30"/>
      <c r="R198" s="30"/>
      <c r="S198" s="30"/>
      <c r="T198" s="30"/>
      <c r="U198" s="31" t="str">
        <f>IFERROR(__xludf.DUMMYFUNCTION("LET(
  angka_murni, ARRAYFORMULA(IFERROR(VALUE(REGEXREPLACE(L198:T198, ""[^0-9]"", """")), 0)),
  rata, IFERROR(AVERAGEIF(angka_murni, ""&gt;0""), 0),
  IF(rata &gt; 0,
    IF(rata &gt; 500, ""SANGAT OPTIMAL"",
    IF(rata &gt; 200, ""OPTIMAL"",
    IF(rata &gt; 100,"&amp;" ""KURANG OPTIMAL"", ""TIDAK OPTIMAL""))),
    IF(COUNTIF(L198:T198, ""*TIDAK TERDETEKSI*"") &gt; 0, ""TIDAK TERDETEKSI"",
    IF(COUNTIF(L198:T198, ""*TIDAK AKTIF*"") &gt; 0, ""TIDAK AKTIF"",
    IF(COUNTIF(L198:T198, ""*BELUM TERPASANG*"") &gt; 0, ""BELUM T"&amp;"ERPASANG"", ""TIDAK AKTIF"")))
  )
)"),"TIDAK AKTIF")</f>
        <v>TIDAK AKTIF</v>
      </c>
      <c r="V198" s="33" t="s">
        <v>48</v>
      </c>
      <c r="W198" s="45">
        <v>820.0</v>
      </c>
      <c r="X198" s="58" t="s">
        <v>1239</v>
      </c>
      <c r="Y198" s="36">
        <v>638250.0</v>
      </c>
      <c r="Z198" s="46"/>
    </row>
    <row r="199" ht="12.0" customHeight="1">
      <c r="A199" s="20">
        <f t="shared" si="1"/>
        <v>197</v>
      </c>
      <c r="B199" s="19" t="s">
        <v>151</v>
      </c>
      <c r="C199" s="19" t="s">
        <v>1235</v>
      </c>
      <c r="D199" s="19" t="s">
        <v>1240</v>
      </c>
      <c r="E199" s="21" t="s">
        <v>33</v>
      </c>
      <c r="F199" s="23" t="s">
        <v>1241</v>
      </c>
      <c r="G199" s="25" t="s">
        <v>1242</v>
      </c>
      <c r="H199" s="26" t="s">
        <v>39</v>
      </c>
      <c r="I199" s="26" t="s">
        <v>41</v>
      </c>
      <c r="J199" s="27" t="s">
        <v>43</v>
      </c>
      <c r="K199" s="27" t="s">
        <v>44</v>
      </c>
      <c r="L199" s="42"/>
      <c r="M199" s="42"/>
      <c r="N199" s="42"/>
      <c r="O199" s="29"/>
      <c r="P199" s="29"/>
      <c r="Q199" s="30"/>
      <c r="R199" s="30"/>
      <c r="S199" s="30"/>
      <c r="T199" s="30"/>
      <c r="U199" s="31" t="str">
        <f>IFERROR(__xludf.DUMMYFUNCTION("LET(
  angka_murni, ARRAYFORMULA(IFERROR(VALUE(REGEXREPLACE(L199:T199, ""[^0-9]"", """")), 0)),
  rata, IFERROR(AVERAGEIF(angka_murni, ""&gt;0""), 0),
  IF(rata &gt; 0,
    IF(rata &gt; 500, ""SANGAT OPTIMAL"",
    IF(rata &gt; 200, ""OPTIMAL"",
    IF(rata &gt; 100,"&amp;" ""KURANG OPTIMAL"", ""TIDAK OPTIMAL""))),
    IF(COUNTIF(L199:T199, ""*TIDAK TERDETEKSI*"") &gt; 0, ""TIDAK TERDETEKSI"",
    IF(COUNTIF(L199:T199, ""*TIDAK AKTIF*"") &gt; 0, ""TIDAK AKTIF"",
    IF(COUNTIF(L199:T199, ""*BELUM TERPASANG*"") &gt; 0, ""BELUM T"&amp;"ERPASANG"", ""TIDAK AKTIF"")))
  )
)"),"TIDAK AKTIF")</f>
        <v>TIDAK AKTIF</v>
      </c>
      <c r="V199" s="33" t="s">
        <v>48</v>
      </c>
      <c r="W199" s="45">
        <v>443.0</v>
      </c>
      <c r="X199" s="58" t="s">
        <v>1239</v>
      </c>
      <c r="Y199" s="36">
        <v>638250.0</v>
      </c>
      <c r="Z199" s="46"/>
    </row>
    <row r="200" ht="12.0" customHeight="1">
      <c r="A200" s="20">
        <f t="shared" si="1"/>
        <v>198</v>
      </c>
      <c r="B200" s="19" t="s">
        <v>151</v>
      </c>
      <c r="C200" s="19" t="s">
        <v>1235</v>
      </c>
      <c r="D200" s="19" t="s">
        <v>1243</v>
      </c>
      <c r="E200" s="21" t="s">
        <v>33</v>
      </c>
      <c r="F200" s="23" t="s">
        <v>1244</v>
      </c>
      <c r="G200" s="25" t="s">
        <v>1245</v>
      </c>
      <c r="H200" s="26" t="s">
        <v>39</v>
      </c>
      <c r="I200" s="26" t="s">
        <v>41</v>
      </c>
      <c r="J200" s="27" t="s">
        <v>43</v>
      </c>
      <c r="K200" s="27" t="s">
        <v>44</v>
      </c>
      <c r="L200" s="42"/>
      <c r="M200" s="42"/>
      <c r="N200" s="42"/>
      <c r="O200" s="29"/>
      <c r="P200" s="29"/>
      <c r="Q200" s="30"/>
      <c r="R200" s="30"/>
      <c r="S200" s="30"/>
      <c r="T200" s="30"/>
      <c r="U200" s="31" t="str">
        <f>IFERROR(__xludf.DUMMYFUNCTION("LET(
  angka_murni, ARRAYFORMULA(IFERROR(VALUE(REGEXREPLACE(L200:T200, ""[^0-9]"", """")), 0)),
  rata, IFERROR(AVERAGEIF(angka_murni, ""&gt;0""), 0),
  IF(rata &gt; 0,
    IF(rata &gt; 500, ""SANGAT OPTIMAL"",
    IF(rata &gt; 200, ""OPTIMAL"",
    IF(rata &gt; 100,"&amp;" ""KURANG OPTIMAL"", ""TIDAK OPTIMAL""))),
    IF(COUNTIF(L200:T200, ""*TIDAK TERDETEKSI*"") &gt; 0, ""TIDAK TERDETEKSI"",
    IF(COUNTIF(L200:T200, ""*TIDAK AKTIF*"") &gt; 0, ""TIDAK AKTIF"",
    IF(COUNTIF(L200:T200, ""*BELUM TERPASANG*"") &gt; 0, ""BELUM T"&amp;"ERPASANG"", ""TIDAK AKTIF"")))
  )
)"),"TIDAK AKTIF")</f>
        <v>TIDAK AKTIF</v>
      </c>
      <c r="V200" s="33" t="s">
        <v>48</v>
      </c>
      <c r="W200" s="45">
        <v>1112.0</v>
      </c>
      <c r="X200" s="58" t="s">
        <v>1239</v>
      </c>
      <c r="Y200" s="36">
        <v>638250.0</v>
      </c>
      <c r="Z200" s="46"/>
    </row>
    <row r="201" ht="12.0" customHeight="1">
      <c r="A201" s="20">
        <f t="shared" si="1"/>
        <v>199</v>
      </c>
      <c r="B201" s="19" t="s">
        <v>151</v>
      </c>
      <c r="C201" s="19" t="s">
        <v>1235</v>
      </c>
      <c r="D201" s="19" t="s">
        <v>1246</v>
      </c>
      <c r="E201" s="21" t="s">
        <v>33</v>
      </c>
      <c r="F201" s="23" t="s">
        <v>1247</v>
      </c>
      <c r="G201" s="25" t="s">
        <v>1248</v>
      </c>
      <c r="H201" s="26" t="s">
        <v>59</v>
      </c>
      <c r="I201" s="26" t="s">
        <v>60</v>
      </c>
      <c r="J201" s="27" t="s">
        <v>184</v>
      </c>
      <c r="K201" s="27" t="s">
        <v>44</v>
      </c>
      <c r="L201" s="29" t="s">
        <v>126</v>
      </c>
      <c r="M201" s="29" t="s">
        <v>126</v>
      </c>
      <c r="N201" s="29" t="s">
        <v>126</v>
      </c>
      <c r="O201" s="29" t="s">
        <v>125</v>
      </c>
      <c r="P201" s="29" t="s">
        <v>125</v>
      </c>
      <c r="Q201" s="30" t="s">
        <v>125</v>
      </c>
      <c r="R201" s="30"/>
      <c r="S201" s="30"/>
      <c r="T201" s="30"/>
      <c r="U201" s="31" t="str">
        <f>IFERROR(__xludf.DUMMYFUNCTION("LET(
  angka_murni, ARRAYFORMULA(IFERROR(VALUE(REGEXREPLACE(L201:T201, ""[^0-9]"", """")), 0)),
  rata, IFERROR(AVERAGEIF(angka_murni, ""&gt;0""), 0),
  IF(rata &gt; 0,
    IF(rata &gt; 500, ""SANGAT OPTIMAL"",
    IF(rata &gt; 200, ""OPTIMAL"",
    IF(rata &gt; 100,"&amp;" ""KURANG OPTIMAL"", ""TIDAK OPTIMAL""))),
    IF(COUNTIF(L201:T201, ""*TIDAK TERDETEKSI*"") &gt; 0, ""TIDAK TERDETEKSI"",
    IF(COUNTIF(L201:T201, ""*TIDAK AKTIF*"") &gt; 0, ""TIDAK AKTIF"",
    IF(COUNTIF(L201:T201, ""*BELUM TERPASANG*"") &gt; 0, ""BELUM T"&amp;"ERPASANG"", ""TIDAK AKTIF"")))
  )
)"),"SANGAT OPTIMAL")</f>
        <v>SANGAT OPTIMAL</v>
      </c>
      <c r="V201" s="33" t="s">
        <v>48</v>
      </c>
      <c r="W201" s="45">
        <v>461.0</v>
      </c>
      <c r="X201" s="58" t="s">
        <v>1239</v>
      </c>
      <c r="Y201" s="41">
        <v>2553000.0</v>
      </c>
      <c r="Z201" s="46"/>
    </row>
    <row r="202" ht="12.0" customHeight="1">
      <c r="A202" s="20">
        <f t="shared" si="1"/>
        <v>200</v>
      </c>
      <c r="B202" s="19" t="s">
        <v>151</v>
      </c>
      <c r="C202" s="19" t="s">
        <v>171</v>
      </c>
      <c r="D202" s="19" t="s">
        <v>1249</v>
      </c>
      <c r="E202" s="21" t="s">
        <v>33</v>
      </c>
      <c r="F202" s="23" t="s">
        <v>1250</v>
      </c>
      <c r="G202" s="25" t="s">
        <v>1251</v>
      </c>
      <c r="H202" s="26" t="s">
        <v>87</v>
      </c>
      <c r="I202" s="26" t="s">
        <v>60</v>
      </c>
      <c r="J202" s="27" t="s">
        <v>88</v>
      </c>
      <c r="K202" s="27" t="s">
        <v>44</v>
      </c>
      <c r="L202" s="29"/>
      <c r="M202" s="29"/>
      <c r="N202" s="29" t="s">
        <v>91</v>
      </c>
      <c r="O202" s="29" t="s">
        <v>62</v>
      </c>
      <c r="P202" s="29" t="s">
        <v>62</v>
      </c>
      <c r="Q202" s="30"/>
      <c r="R202" s="30"/>
      <c r="S202" s="30"/>
      <c r="T202" s="30"/>
      <c r="U202" s="31" t="str">
        <f>IFERROR(__xludf.DUMMYFUNCTION("LET(
  angka_murni, ARRAYFORMULA(IFERROR(VALUE(REGEXREPLACE(L202:T202, ""[^0-9]"", """")), 0)),
  rata, IFERROR(AVERAGEIF(angka_murni, ""&gt;0""), 0),
  IF(rata &gt; 0,
    IF(rata &gt; 500, ""SANGAT OPTIMAL"",
    IF(rata &gt; 200, ""OPTIMAL"",
    IF(rata &gt; 100,"&amp;" ""KURANG OPTIMAL"", ""TIDAK OPTIMAL""))),
    IF(COUNTIF(L202:T202, ""*TIDAK TERDETEKSI*"") &gt; 0, ""TIDAK TERDETEKSI"",
    IF(COUNTIF(L202:T202, ""*TIDAK AKTIF*"") &gt; 0, ""TIDAK AKTIF"",
    IF(COUNTIF(L202:T202, ""*BELUM TERPASANG*"") &gt; 0, ""BELUM T"&amp;"ERPASANG"", ""TIDAK AKTIF"")))
  )
)"),"TIDAK OPTIMAL")</f>
        <v>TIDAK OPTIMAL</v>
      </c>
      <c r="V202" s="33" t="s">
        <v>48</v>
      </c>
      <c r="W202" s="45">
        <v>672.0</v>
      </c>
      <c r="X202" s="58" t="s">
        <v>177</v>
      </c>
      <c r="Y202" s="36">
        <v>1665000.0</v>
      </c>
      <c r="Z202" s="46"/>
    </row>
    <row r="203" ht="12.0" customHeight="1">
      <c r="A203" s="20">
        <f t="shared" si="1"/>
        <v>201</v>
      </c>
      <c r="B203" s="19" t="s">
        <v>151</v>
      </c>
      <c r="C203" s="19" t="s">
        <v>171</v>
      </c>
      <c r="D203" s="19" t="s">
        <v>1252</v>
      </c>
      <c r="E203" s="59" t="s">
        <v>33</v>
      </c>
      <c r="F203" s="23" t="s">
        <v>1253</v>
      </c>
      <c r="G203" s="25" t="s">
        <v>1254</v>
      </c>
      <c r="H203" s="26" t="s">
        <v>102</v>
      </c>
      <c r="I203" s="26" t="s">
        <v>41</v>
      </c>
      <c r="J203" s="27" t="s">
        <v>119</v>
      </c>
      <c r="K203" s="27" t="s">
        <v>44</v>
      </c>
      <c r="L203" s="29" t="s">
        <v>62</v>
      </c>
      <c r="M203" s="29" t="s">
        <v>123</v>
      </c>
      <c r="N203" s="29" t="s">
        <v>64</v>
      </c>
      <c r="O203" s="29" t="s">
        <v>64</v>
      </c>
      <c r="P203" s="29" t="s">
        <v>64</v>
      </c>
      <c r="Q203" s="30" t="s">
        <v>64</v>
      </c>
      <c r="R203" s="30" t="s">
        <v>62</v>
      </c>
      <c r="S203" s="30"/>
      <c r="T203" s="30"/>
      <c r="U203" s="31" t="str">
        <f>IFERROR(__xludf.DUMMYFUNCTION("LET(
  angka_murni, ARRAYFORMULA(IFERROR(VALUE(REGEXREPLACE(L203:T203, ""[^0-9]"", """")), 0)),
  rata, IFERROR(AVERAGEIF(angka_murni, ""&gt;0""), 0),
  IF(rata &gt; 0,
    IF(rata &gt; 500, ""SANGAT OPTIMAL"",
    IF(rata &gt; 200, ""OPTIMAL"",
    IF(rata &gt; 100,"&amp;" ""KURANG OPTIMAL"", ""TIDAK OPTIMAL""))),
    IF(COUNTIF(L203:T203, ""*TIDAK TERDETEKSI*"") &gt; 0, ""TIDAK TERDETEKSI"",
    IF(COUNTIF(L203:T203, ""*TIDAK AKTIF*"") &gt; 0, ""TIDAK AKTIF"",
    IF(COUNTIF(L203:T203, ""*BELUM TERPASANG*"") &gt; 0, ""BELUM T"&amp;"ERPASANG"", ""TIDAK AKTIF"")))
  )
)"),"OPTIMAL")</f>
        <v>OPTIMAL</v>
      </c>
      <c r="V203" s="33" t="s">
        <v>48</v>
      </c>
      <c r="W203" s="34">
        <v>610.0</v>
      </c>
      <c r="X203" s="58" t="s">
        <v>177</v>
      </c>
      <c r="Y203" s="41">
        <v>1665000.0</v>
      </c>
      <c r="Z203" s="37" t="s">
        <v>1255</v>
      </c>
    </row>
    <row r="204" ht="12.0" customHeight="1">
      <c r="A204" s="20">
        <f t="shared" si="1"/>
        <v>202</v>
      </c>
      <c r="B204" s="19" t="s">
        <v>151</v>
      </c>
      <c r="C204" s="19" t="s">
        <v>171</v>
      </c>
      <c r="D204" s="19" t="s">
        <v>1256</v>
      </c>
      <c r="E204" s="59" t="s">
        <v>33</v>
      </c>
      <c r="F204" s="23" t="s">
        <v>1257</v>
      </c>
      <c r="G204" s="25" t="s">
        <v>1258</v>
      </c>
      <c r="H204" s="26" t="s">
        <v>102</v>
      </c>
      <c r="I204" s="26" t="s">
        <v>41</v>
      </c>
      <c r="J204" s="27" t="s">
        <v>119</v>
      </c>
      <c r="K204" s="27" t="s">
        <v>44</v>
      </c>
      <c r="L204" s="29" t="s">
        <v>123</v>
      </c>
      <c r="M204" s="29" t="s">
        <v>123</v>
      </c>
      <c r="N204" s="29" t="s">
        <v>123</v>
      </c>
      <c r="O204" s="29" t="s">
        <v>64</v>
      </c>
      <c r="P204" s="29" t="s">
        <v>64</v>
      </c>
      <c r="Q204" s="30" t="s">
        <v>64</v>
      </c>
      <c r="R204" s="30" t="s">
        <v>64</v>
      </c>
      <c r="S204" s="30"/>
      <c r="T204" s="30"/>
      <c r="U204" s="31" t="str">
        <f>IFERROR(__xludf.DUMMYFUNCTION("LET(
  angka_murni, ARRAYFORMULA(IFERROR(VALUE(REGEXREPLACE(L204:T204, ""[^0-9]"", """")), 0)),
  rata, IFERROR(AVERAGEIF(angka_murni, ""&gt;0""), 0),
  IF(rata &gt; 0,
    IF(rata &gt; 500, ""SANGAT OPTIMAL"",
    IF(rata &gt; 200, ""OPTIMAL"",
    IF(rata &gt; 100,"&amp;" ""KURANG OPTIMAL"", ""TIDAK OPTIMAL""))),
    IF(COUNTIF(L204:T204, ""*TIDAK TERDETEKSI*"") &gt; 0, ""TIDAK TERDETEKSI"",
    IF(COUNTIF(L204:T204, ""*TIDAK AKTIF*"") &gt; 0, ""TIDAK AKTIF"",
    IF(COUNTIF(L204:T204, ""*BELUM TERPASANG*"") &gt; 0, ""BELUM T"&amp;"ERPASANG"", ""TIDAK AKTIF"")))
  )
)"),"SANGAT OPTIMAL")</f>
        <v>SANGAT OPTIMAL</v>
      </c>
      <c r="V204" s="33" t="s">
        <v>48</v>
      </c>
      <c r="W204" s="45">
        <v>426.0</v>
      </c>
      <c r="X204" s="58" t="s">
        <v>177</v>
      </c>
      <c r="Y204" s="41">
        <v>1665000.0</v>
      </c>
      <c r="Z204" s="46"/>
    </row>
    <row r="205" ht="12.0" customHeight="1">
      <c r="A205" s="20">
        <f t="shared" si="1"/>
        <v>203</v>
      </c>
      <c r="B205" s="19" t="s">
        <v>151</v>
      </c>
      <c r="C205" s="19" t="s">
        <v>171</v>
      </c>
      <c r="D205" s="19" t="s">
        <v>178</v>
      </c>
      <c r="E205" s="21" t="s">
        <v>33</v>
      </c>
      <c r="F205" s="23" t="s">
        <v>1259</v>
      </c>
      <c r="G205" s="25" t="s">
        <v>1260</v>
      </c>
      <c r="H205" s="26" t="s">
        <v>95</v>
      </c>
      <c r="I205" s="26" t="s">
        <v>106</v>
      </c>
      <c r="J205" s="27" t="s">
        <v>952</v>
      </c>
      <c r="K205" s="27" t="s">
        <v>44</v>
      </c>
      <c r="L205" s="29" t="s">
        <v>176</v>
      </c>
      <c r="M205" s="29" t="s">
        <v>176</v>
      </c>
      <c r="N205" s="29" t="s">
        <v>62</v>
      </c>
      <c r="O205" s="29" t="s">
        <v>176</v>
      </c>
      <c r="P205" s="29" t="s">
        <v>176</v>
      </c>
      <c r="Q205" s="44"/>
      <c r="R205" s="44"/>
      <c r="S205" s="44"/>
      <c r="T205" s="30"/>
      <c r="U205" s="31" t="str">
        <f>IFERROR(__xludf.DUMMYFUNCTION("LET(
  angka_murni, ARRAYFORMULA(IFERROR(VALUE(REGEXREPLACE(L205:T205, ""[^0-9]"", """")), 0)),
  rata, IFERROR(AVERAGEIF(angka_murni, ""&gt;0""), 0),
  IF(rata &gt; 0,
    IF(rata &gt; 500, ""SANGAT OPTIMAL"",
    IF(rata &gt; 200, ""OPTIMAL"",
    IF(rata &gt; 100,"&amp;" ""KURANG OPTIMAL"", ""TIDAK OPTIMAL""))),
    IF(COUNTIF(L205:T205, ""*TIDAK TERDETEKSI*"") &gt; 0, ""TIDAK TERDETEKSI"",
    IF(COUNTIF(L205:T205, ""*TIDAK AKTIF*"") &gt; 0, ""TIDAK AKTIF"",
    IF(COUNTIF(L205:T205, ""*BELUM TERPASANG*"") &gt; 0, ""BELUM T"&amp;"ERPASANG"", ""TIDAK AKTIF"")))
  )
)"),"TIDAK OPTIMAL")</f>
        <v>TIDAK OPTIMAL</v>
      </c>
      <c r="V205" s="33" t="s">
        <v>48</v>
      </c>
      <c r="W205" s="45">
        <v>343.0</v>
      </c>
      <c r="X205" s="58" t="s">
        <v>177</v>
      </c>
      <c r="Y205" s="41">
        <v>2886000.0</v>
      </c>
      <c r="Z205" s="46"/>
    </row>
    <row r="206" ht="12.0" customHeight="1">
      <c r="A206" s="20">
        <f t="shared" si="1"/>
        <v>204</v>
      </c>
      <c r="B206" s="19" t="s">
        <v>151</v>
      </c>
      <c r="C206" s="19" t="s">
        <v>171</v>
      </c>
      <c r="D206" s="19" t="s">
        <v>172</v>
      </c>
      <c r="E206" s="21" t="s">
        <v>33</v>
      </c>
      <c r="F206" s="23" t="s">
        <v>173</v>
      </c>
      <c r="G206" s="25" t="s">
        <v>174</v>
      </c>
      <c r="H206" s="26" t="s">
        <v>102</v>
      </c>
      <c r="I206" s="26" t="s">
        <v>41</v>
      </c>
      <c r="J206" s="27" t="s">
        <v>119</v>
      </c>
      <c r="K206" s="27" t="s">
        <v>44</v>
      </c>
      <c r="L206" s="29" t="s">
        <v>65</v>
      </c>
      <c r="M206" s="29" t="s">
        <v>65</v>
      </c>
      <c r="N206" s="29" t="s">
        <v>65</v>
      </c>
      <c r="O206" s="29" t="s">
        <v>176</v>
      </c>
      <c r="P206" s="29" t="s">
        <v>65</v>
      </c>
      <c r="Q206" s="30" t="s">
        <v>360</v>
      </c>
      <c r="R206" s="30" t="s">
        <v>63</v>
      </c>
      <c r="S206" s="30"/>
      <c r="T206" s="30"/>
      <c r="U206" s="31" t="str">
        <f>IFERROR(__xludf.DUMMYFUNCTION("LET(
  angka_murni, ARRAYFORMULA(IFERROR(VALUE(REGEXREPLACE(L206:T206, ""[^0-9]"", """")), 0)),
  rata, IFERROR(AVERAGEIF(angka_murni, ""&gt;0""), 0),
  IF(rata &gt; 0,
    IF(rata &gt; 500, ""SANGAT OPTIMAL"",
    IF(rata &gt; 200, ""OPTIMAL"",
    IF(rata &gt; 100,"&amp;" ""KURANG OPTIMAL"", ""TIDAK OPTIMAL""))),
    IF(COUNTIF(L206:T206, ""*TIDAK TERDETEKSI*"") &gt; 0, ""TIDAK TERDETEKSI"",
    IF(COUNTIF(L206:T206, ""*TIDAK AKTIF*"") &gt; 0, ""TIDAK AKTIF"",
    IF(COUNTIF(L206:T206, ""*BELUM TERPASANG*"") &gt; 0, ""BELUM T"&amp;"ERPASANG"", ""TIDAK AKTIF"")))
  )
)"),"TIDAK OPTIMAL")</f>
        <v>TIDAK OPTIMAL</v>
      </c>
      <c r="V206" s="33" t="s">
        <v>48</v>
      </c>
      <c r="W206" s="45">
        <v>244.0</v>
      </c>
      <c r="X206" s="58" t="s">
        <v>177</v>
      </c>
      <c r="Y206" s="41">
        <v>1665000.0</v>
      </c>
      <c r="Z206" s="46"/>
    </row>
    <row r="207" ht="12.0" customHeight="1">
      <c r="A207" s="20">
        <f t="shared" si="1"/>
        <v>205</v>
      </c>
      <c r="B207" s="19" t="s">
        <v>151</v>
      </c>
      <c r="C207" s="19" t="s">
        <v>171</v>
      </c>
      <c r="D207" s="19" t="s">
        <v>179</v>
      </c>
      <c r="E207" s="59" t="s">
        <v>33</v>
      </c>
      <c r="F207" s="23" t="s">
        <v>182</v>
      </c>
      <c r="G207" s="25" t="s">
        <v>183</v>
      </c>
      <c r="H207" s="26" t="s">
        <v>102</v>
      </c>
      <c r="I207" s="26" t="s">
        <v>41</v>
      </c>
      <c r="J207" s="27" t="s">
        <v>119</v>
      </c>
      <c r="K207" s="27" t="s">
        <v>44</v>
      </c>
      <c r="L207" s="38" t="s">
        <v>167</v>
      </c>
      <c r="M207" s="38" t="s">
        <v>167</v>
      </c>
      <c r="N207" s="38" t="s">
        <v>167</v>
      </c>
      <c r="O207" s="38" t="s">
        <v>167</v>
      </c>
      <c r="P207" s="29" t="s">
        <v>167</v>
      </c>
      <c r="Q207" s="30" t="s">
        <v>360</v>
      </c>
      <c r="R207" s="30" t="s">
        <v>176</v>
      </c>
      <c r="S207" s="30"/>
      <c r="T207" s="30"/>
      <c r="U207" s="39" t="str">
        <f>IFERROR(__xludf.DUMMYFUNCTION("LET(
  angka_murni, ARRAYFORMULA(IFERROR(VALUE(REGEXREPLACE(L207:T207, ""[^0-9]"", """")), 0)),
  rata, IFERROR(AVERAGEIF(angka_murni, ""&gt;0""), 0),
  IF(rata &gt; 0,
    IF(rata &gt; 500, ""SANGAT OPTIMAL"",
    IF(rata &gt; 200, ""OPTIMAL"",
    IF(rata &gt; 100,"&amp;" ""KURANG OPTIMAL"", ""TIDAK OPTIMAL""))),
    IF(COUNTIF(L207:T207, ""*TIDAK TERDETEKSI*"") &gt; 0, ""TIDAK TERDETEKSI"",
    IF(COUNTIF(L207:T207, ""*TIDAK AKTIF*"") &gt; 0, ""TIDAK AKTIF"",
    IF(COUNTIF(L207:T207, ""*BELUM TERPASANG*"") &gt; 0, ""BELUM T"&amp;"ERPASANG"", ""TIDAK AKTIF"")))
  )
)"),"TIDAK OPTIMAL")</f>
        <v>TIDAK OPTIMAL</v>
      </c>
      <c r="V207" s="33" t="s">
        <v>67</v>
      </c>
      <c r="W207" s="56">
        <v>1021.0</v>
      </c>
      <c r="X207" s="58" t="s">
        <v>177</v>
      </c>
      <c r="Y207" s="41">
        <v>1665000.0</v>
      </c>
      <c r="Z207" s="57"/>
      <c r="AC207" s="43"/>
    </row>
    <row r="208" ht="12.0" customHeight="1">
      <c r="A208" s="20">
        <f t="shared" si="1"/>
        <v>206</v>
      </c>
      <c r="B208" s="19" t="s">
        <v>151</v>
      </c>
      <c r="C208" s="19" t="s">
        <v>171</v>
      </c>
      <c r="D208" s="19" t="s">
        <v>1261</v>
      </c>
      <c r="E208" s="59" t="s">
        <v>33</v>
      </c>
      <c r="F208" s="23" t="s">
        <v>1262</v>
      </c>
      <c r="G208" s="25" t="s">
        <v>1263</v>
      </c>
      <c r="H208" s="26" t="s">
        <v>102</v>
      </c>
      <c r="I208" s="26" t="s">
        <v>41</v>
      </c>
      <c r="J208" s="27" t="s">
        <v>119</v>
      </c>
      <c r="K208" s="27" t="s">
        <v>44</v>
      </c>
      <c r="L208" s="29" t="s">
        <v>125</v>
      </c>
      <c r="M208" s="29" t="s">
        <v>125</v>
      </c>
      <c r="N208" s="29" t="s">
        <v>125</v>
      </c>
      <c r="O208" s="29" t="s">
        <v>125</v>
      </c>
      <c r="P208" s="29" t="s">
        <v>64</v>
      </c>
      <c r="Q208" s="30" t="s">
        <v>64</v>
      </c>
      <c r="R208" s="30" t="s">
        <v>64</v>
      </c>
      <c r="S208" s="30"/>
      <c r="T208" s="30"/>
      <c r="U208" s="31" t="str">
        <f>IFERROR(__xludf.DUMMYFUNCTION("LET(
  angka_murni, ARRAYFORMULA(IFERROR(VALUE(REGEXREPLACE(L208:T208, ""[^0-9]"", """")), 0)),
  rata, IFERROR(AVERAGEIF(angka_murni, ""&gt;0""), 0),
  IF(rata &gt; 0,
    IF(rata &gt; 500, ""SANGAT OPTIMAL"",
    IF(rata &gt; 200, ""OPTIMAL"",
    IF(rata &gt; 100,"&amp;" ""KURANG OPTIMAL"", ""TIDAK OPTIMAL""))),
    IF(COUNTIF(L208:T208, ""*TIDAK TERDETEKSI*"") &gt; 0, ""TIDAK TERDETEKSI"",
    IF(COUNTIF(L208:T208, ""*TIDAK AKTIF*"") &gt; 0, ""TIDAK AKTIF"",
    IF(COUNTIF(L208:T208, ""*BELUM TERPASANG*"") &gt; 0, ""BELUM T"&amp;"ERPASANG"", ""TIDAK AKTIF"")))
  )
)"),"OPTIMAL")</f>
        <v>OPTIMAL</v>
      </c>
      <c r="V208" s="33" t="s">
        <v>48</v>
      </c>
      <c r="W208" s="34">
        <v>618.0</v>
      </c>
      <c r="X208" s="58" t="s">
        <v>177</v>
      </c>
      <c r="Y208" s="41">
        <v>1665000.0</v>
      </c>
      <c r="Z208" s="37" t="s">
        <v>1264</v>
      </c>
    </row>
    <row r="209" ht="12.0" customHeight="1">
      <c r="A209" s="20">
        <f t="shared" si="1"/>
        <v>207</v>
      </c>
      <c r="B209" s="19" t="s">
        <v>151</v>
      </c>
      <c r="C209" s="19" t="s">
        <v>171</v>
      </c>
      <c r="D209" s="19" t="s">
        <v>185</v>
      </c>
      <c r="E209" s="59" t="s">
        <v>33</v>
      </c>
      <c r="F209" s="23" t="s">
        <v>186</v>
      </c>
      <c r="G209" s="25" t="s">
        <v>188</v>
      </c>
      <c r="H209" s="26" t="s">
        <v>102</v>
      </c>
      <c r="I209" s="26" t="s">
        <v>41</v>
      </c>
      <c r="J209" s="27" t="s">
        <v>119</v>
      </c>
      <c r="K209" s="27" t="s">
        <v>44</v>
      </c>
      <c r="L209" s="29" t="s">
        <v>65</v>
      </c>
      <c r="M209" s="29" t="s">
        <v>65</v>
      </c>
      <c r="N209" s="29" t="s">
        <v>65</v>
      </c>
      <c r="O209" s="29" t="s">
        <v>65</v>
      </c>
      <c r="P209" s="29" t="s">
        <v>65</v>
      </c>
      <c r="Q209" s="30" t="s">
        <v>64</v>
      </c>
      <c r="R209" s="30" t="s">
        <v>126</v>
      </c>
      <c r="S209" s="30"/>
      <c r="T209" s="30"/>
      <c r="U209" s="31" t="str">
        <f>IFERROR(__xludf.DUMMYFUNCTION("LET(
  angka_murni, ARRAYFORMULA(IFERROR(VALUE(REGEXREPLACE(L209:T209, ""[^0-9]"", """")), 0)),
  rata, IFERROR(AVERAGEIF(angka_murni, ""&gt;0""), 0),
  IF(rata &gt; 0,
    IF(rata &gt; 500, ""SANGAT OPTIMAL"",
    IF(rata &gt; 200, ""OPTIMAL"",
    IF(rata &gt; 100,"&amp;" ""KURANG OPTIMAL"", ""TIDAK OPTIMAL""))),
    IF(COUNTIF(L209:T209, ""*TIDAK TERDETEKSI*"") &gt; 0, ""TIDAK TERDETEKSI"",
    IF(COUNTIF(L209:T209, ""*TIDAK AKTIF*"") &gt; 0, ""TIDAK AKTIF"",
    IF(COUNTIF(L209:T209, ""*BELUM TERPASANG*"") &gt; 0, ""BELUM T"&amp;"ERPASANG"", ""TIDAK AKTIF"")))
  )
)"),"SANGAT OPTIMAL")</f>
        <v>SANGAT OPTIMAL</v>
      </c>
      <c r="V209" s="33" t="s">
        <v>48</v>
      </c>
      <c r="W209" s="63">
        <v>391.0</v>
      </c>
      <c r="X209" s="58" t="s">
        <v>177</v>
      </c>
      <c r="Y209" s="41">
        <v>1665000.0</v>
      </c>
      <c r="Z209" s="64" t="s">
        <v>1265</v>
      </c>
    </row>
    <row r="210" ht="12.0" customHeight="1">
      <c r="A210" s="20">
        <f t="shared" si="1"/>
        <v>208</v>
      </c>
      <c r="B210" s="19" t="s">
        <v>151</v>
      </c>
      <c r="C210" s="19" t="s">
        <v>171</v>
      </c>
      <c r="D210" s="19" t="s">
        <v>1267</v>
      </c>
      <c r="E210" s="21" t="s">
        <v>33</v>
      </c>
      <c r="F210" s="23" t="s">
        <v>1270</v>
      </c>
      <c r="G210" s="25" t="s">
        <v>1271</v>
      </c>
      <c r="H210" s="26" t="s">
        <v>40</v>
      </c>
      <c r="I210" s="26" t="s">
        <v>42</v>
      </c>
      <c r="J210" s="28" t="s">
        <v>61</v>
      </c>
      <c r="K210" s="28" t="s">
        <v>44</v>
      </c>
      <c r="L210" s="29"/>
      <c r="M210" s="29"/>
      <c r="N210" s="29" t="s">
        <v>62</v>
      </c>
      <c r="O210" s="29" t="s">
        <v>62</v>
      </c>
      <c r="P210" s="29" t="s">
        <v>62</v>
      </c>
      <c r="Q210" s="29" t="s">
        <v>91</v>
      </c>
      <c r="R210" s="30" t="s">
        <v>91</v>
      </c>
      <c r="S210" s="30"/>
      <c r="T210" s="30"/>
      <c r="U210" s="39" t="str">
        <f>IFERROR(__xludf.DUMMYFUNCTION("LET(
  angka_murni, ARRAYFORMULA(IFERROR(VALUE(REGEXREPLACE(L210:T210, ""[^0-9]"", """")), 0)),
  rata, IFERROR(AVERAGEIF(angka_murni, ""&gt;0""), 0),
  IF(rata &gt; 0,
    IF(rata &gt; 500, ""SANGAT OPTIMAL"",
    IF(rata &gt; 200, ""OPTIMAL"",
    IF(rata &gt; 100,"&amp;" ""KURANG OPTIMAL"", ""TIDAK OPTIMAL""))),
    IF(COUNTIF(L210:T210, ""*TIDAK TERDETEKSI*"") &gt; 0, ""TIDAK TERDETEKSI"",
    IF(COUNTIF(L210:T210, ""*TIDAK AKTIF*"") &gt; 0, ""TIDAK AKTIF"",
    IF(COUNTIF(L210:T210, ""*BELUM TERPASANG*"") &gt; 0, ""BELUM T"&amp;"ERPASANG"", ""TIDAK AKTIF"")))
  )
)"),"TIDAK OPTIMAL")</f>
        <v>TIDAK OPTIMAL</v>
      </c>
      <c r="V210" s="33" t="s">
        <v>67</v>
      </c>
      <c r="W210" s="34">
        <v>785.0</v>
      </c>
      <c r="X210" s="58" t="s">
        <v>177</v>
      </c>
      <c r="Y210" s="36">
        <v>768950.0</v>
      </c>
      <c r="Z210" s="186" t="s">
        <v>1272</v>
      </c>
      <c r="AC210" s="43"/>
    </row>
    <row r="211" ht="12.0" customHeight="1">
      <c r="A211" s="20">
        <f t="shared" si="1"/>
        <v>209</v>
      </c>
      <c r="B211" s="19" t="s">
        <v>151</v>
      </c>
      <c r="C211" s="19" t="s">
        <v>171</v>
      </c>
      <c r="D211" s="19" t="s">
        <v>1273</v>
      </c>
      <c r="E211" s="21" t="s">
        <v>33</v>
      </c>
      <c r="F211" s="23" t="s">
        <v>1274</v>
      </c>
      <c r="G211" s="25" t="s">
        <v>1275</v>
      </c>
      <c r="H211" s="26" t="s">
        <v>40</v>
      </c>
      <c r="I211" s="26" t="s">
        <v>42</v>
      </c>
      <c r="J211" s="28" t="s">
        <v>61</v>
      </c>
      <c r="K211" s="28" t="s">
        <v>44</v>
      </c>
      <c r="L211" s="29"/>
      <c r="M211" s="29"/>
      <c r="N211" s="29" t="s">
        <v>62</v>
      </c>
      <c r="O211" s="29" t="s">
        <v>62</v>
      </c>
      <c r="P211" s="29" t="s">
        <v>62</v>
      </c>
      <c r="Q211" s="29" t="s">
        <v>64</v>
      </c>
      <c r="R211" s="30" t="s">
        <v>64</v>
      </c>
      <c r="S211" s="30"/>
      <c r="T211" s="30"/>
      <c r="U211" s="31" t="str">
        <f>IFERROR(__xludf.DUMMYFUNCTION("LET(
  angka_murni, ARRAYFORMULA(IFERROR(VALUE(REGEXREPLACE(L211:T211, ""[^0-9]"", """")), 0)),
  rata, IFERROR(AVERAGEIF(angka_murni, ""&gt;0""), 0),
  IF(rata &gt; 0,
    IF(rata &gt; 500, ""SANGAT OPTIMAL"",
    IF(rata &gt; 200, ""OPTIMAL"",
    IF(rata &gt; 100,"&amp;" ""KURANG OPTIMAL"", ""TIDAK OPTIMAL""))),
    IF(COUNTIF(L211:T211, ""*TIDAK TERDETEKSI*"") &gt; 0, ""TIDAK TERDETEKSI"",
    IF(COUNTIF(L211:T211, ""*TIDAK AKTIF*"") &gt; 0, ""TIDAK AKTIF"",
    IF(COUNTIF(L211:T211, ""*BELUM TERPASANG*"") &gt; 0, ""BELUM T"&amp;"ERPASANG"", ""TIDAK AKTIF"")))
  )
)"),"OPTIMAL")</f>
        <v>OPTIMAL</v>
      </c>
      <c r="V211" s="33" t="s">
        <v>48</v>
      </c>
      <c r="W211" s="45">
        <v>1385.0</v>
      </c>
      <c r="X211" s="58" t="s">
        <v>177</v>
      </c>
      <c r="Y211" s="36">
        <v>768950.0</v>
      </c>
      <c r="Z211" s="46"/>
    </row>
    <row r="212" ht="12.0" customHeight="1">
      <c r="A212" s="20">
        <f t="shared" si="1"/>
        <v>210</v>
      </c>
      <c r="B212" s="19" t="s">
        <v>151</v>
      </c>
      <c r="C212" s="19" t="s">
        <v>171</v>
      </c>
      <c r="D212" s="19" t="s">
        <v>1276</v>
      </c>
      <c r="E212" s="21" t="s">
        <v>33</v>
      </c>
      <c r="F212" s="23" t="s">
        <v>1277</v>
      </c>
      <c r="G212" s="25" t="s">
        <v>1278</v>
      </c>
      <c r="H212" s="19"/>
      <c r="I212" s="19"/>
      <c r="J212" s="179"/>
      <c r="K212" s="179"/>
      <c r="L212" s="38" t="s">
        <v>108</v>
      </c>
      <c r="M212" s="38" t="s">
        <v>108</v>
      </c>
      <c r="N212" s="38" t="s">
        <v>108</v>
      </c>
      <c r="O212" s="38" t="s">
        <v>108</v>
      </c>
      <c r="P212" s="38" t="s">
        <v>108</v>
      </c>
      <c r="Q212" s="29"/>
      <c r="R212" s="29"/>
      <c r="S212" s="29"/>
      <c r="T212" s="29"/>
      <c r="U212" s="39" t="str">
        <f>IFERROR(__xludf.DUMMYFUNCTION("LET(
  angka_murni, ARRAYFORMULA(IFERROR(VALUE(REGEXREPLACE(L212:T212, ""[^0-9]"", """")), 0)),
  rata, IFERROR(AVERAGEIF(angka_murni, ""&gt;0""), 0),
  IF(rata &gt; 0,
    IF(rata &gt; 500, ""SANGAT OPTIMAL"",
    IF(rata &gt; 200, ""OPTIMAL"",
    IF(rata &gt; 100,"&amp;" ""KURANG OPTIMAL"", ""TIDAK OPTIMAL""))),
    IF(COUNTIF(L212:T212, ""*TIDAK TERDETEKSI*"") &gt; 0, ""TIDAK TERDETEKSI"",
    IF(COUNTIF(L212:T212, ""*TIDAK AKTIF*"") &gt; 0, ""TIDAK AKTIF"",
    IF(COUNTIF(L212:T212, ""*BELUM TERPASANG*"") &gt; 0, ""BELUM T"&amp;"ERPASANG"", ""TIDAK AKTIF"")))
  )
)"),"BELUM TERPASANG")</f>
        <v>BELUM TERPASANG</v>
      </c>
      <c r="V212" s="33" t="s">
        <v>67</v>
      </c>
      <c r="W212" s="56">
        <v>646.0</v>
      </c>
      <c r="X212" s="58" t="s">
        <v>177</v>
      </c>
      <c r="Y212" s="41"/>
      <c r="Z212" s="57"/>
      <c r="AC212" s="43"/>
    </row>
    <row r="213" ht="12.0" customHeight="1">
      <c r="A213" s="20">
        <f t="shared" si="1"/>
        <v>211</v>
      </c>
      <c r="B213" s="19" t="s">
        <v>151</v>
      </c>
      <c r="C213" s="19" t="s">
        <v>171</v>
      </c>
      <c r="D213" s="19" t="s">
        <v>1279</v>
      </c>
      <c r="E213" s="21" t="s">
        <v>33</v>
      </c>
      <c r="F213" s="23" t="s">
        <v>1280</v>
      </c>
      <c r="G213" s="25" t="s">
        <v>1281</v>
      </c>
      <c r="H213" s="26" t="s">
        <v>40</v>
      </c>
      <c r="I213" s="26" t="s">
        <v>42</v>
      </c>
      <c r="J213" s="28" t="s">
        <v>61</v>
      </c>
      <c r="K213" s="28" t="s">
        <v>44</v>
      </c>
      <c r="L213" s="29"/>
      <c r="M213" s="29"/>
      <c r="N213" s="29" t="s">
        <v>62</v>
      </c>
      <c r="O213" s="29" t="s">
        <v>62</v>
      </c>
      <c r="P213" s="29" t="s">
        <v>62</v>
      </c>
      <c r="Q213" s="29" t="s">
        <v>176</v>
      </c>
      <c r="R213" s="30" t="s">
        <v>91</v>
      </c>
      <c r="S213" s="30"/>
      <c r="T213" s="30"/>
      <c r="U213" s="39" t="str">
        <f>IFERROR(__xludf.DUMMYFUNCTION("LET(
  angka_murni, ARRAYFORMULA(IFERROR(VALUE(REGEXREPLACE(L213:T213, ""[^0-9]"", """")), 0)),
  rata, IFERROR(AVERAGEIF(angka_murni, ""&gt;0""), 0),
  IF(rata &gt; 0,
    IF(rata &gt; 500, ""SANGAT OPTIMAL"",
    IF(rata &gt; 200, ""OPTIMAL"",
    IF(rata &gt; 100,"&amp;" ""KURANG OPTIMAL"", ""TIDAK OPTIMAL""))),
    IF(COUNTIF(L213:T213, ""*TIDAK TERDETEKSI*"") &gt; 0, ""TIDAK TERDETEKSI"",
    IF(COUNTIF(L213:T213, ""*TIDAK AKTIF*"") &gt; 0, ""TIDAK AKTIF"",
    IF(COUNTIF(L213:T213, ""*BELUM TERPASANG*"") &gt; 0, ""BELUM T"&amp;"ERPASANG"", ""TIDAK AKTIF"")))
  )
)"),"TIDAK OPTIMAL")</f>
        <v>TIDAK OPTIMAL</v>
      </c>
      <c r="V213" s="33" t="s">
        <v>67</v>
      </c>
      <c r="W213" s="56">
        <v>337.0</v>
      </c>
      <c r="X213" s="58" t="s">
        <v>177</v>
      </c>
      <c r="Y213" s="36">
        <v>768950.0</v>
      </c>
      <c r="Z213" s="57"/>
      <c r="AC213" s="43"/>
    </row>
    <row r="214" ht="12.0" customHeight="1">
      <c r="A214" s="20">
        <f t="shared" si="1"/>
        <v>212</v>
      </c>
      <c r="B214" s="19" t="s">
        <v>151</v>
      </c>
      <c r="C214" s="19" t="s">
        <v>171</v>
      </c>
      <c r="D214" s="19" t="s">
        <v>1282</v>
      </c>
      <c r="E214" s="21" t="s">
        <v>33</v>
      </c>
      <c r="F214" s="23" t="s">
        <v>1283</v>
      </c>
      <c r="G214" s="25" t="s">
        <v>1284</v>
      </c>
      <c r="H214" s="26" t="s">
        <v>40</v>
      </c>
      <c r="I214" s="26" t="s">
        <v>42</v>
      </c>
      <c r="J214" s="28" t="s">
        <v>61</v>
      </c>
      <c r="K214" s="28" t="s">
        <v>44</v>
      </c>
      <c r="L214" s="29"/>
      <c r="M214" s="29"/>
      <c r="N214" s="29" t="s">
        <v>64</v>
      </c>
      <c r="O214" s="29" t="s">
        <v>64</v>
      </c>
      <c r="P214" s="29" t="s">
        <v>64</v>
      </c>
      <c r="Q214" s="29" t="s">
        <v>64</v>
      </c>
      <c r="R214" s="30" t="s">
        <v>64</v>
      </c>
      <c r="S214" s="30"/>
      <c r="T214" s="30"/>
      <c r="U214" s="31" t="str">
        <f>IFERROR(__xludf.DUMMYFUNCTION("LET(
  angka_murni, ARRAYFORMULA(IFERROR(VALUE(REGEXREPLACE(L214:T214, ""[^0-9]"", """")), 0)),
  rata, IFERROR(AVERAGEIF(angka_murni, ""&gt;0""), 0),
  IF(rata &gt; 0,
    IF(rata &gt; 500, ""SANGAT OPTIMAL"",
    IF(rata &gt; 200, ""OPTIMAL"",
    IF(rata &gt; 100,"&amp;" ""KURANG OPTIMAL"", ""TIDAK OPTIMAL""))),
    IF(COUNTIF(L214:T214, ""*TIDAK TERDETEKSI*"") &gt; 0, ""TIDAK TERDETEKSI"",
    IF(COUNTIF(L214:T214, ""*TIDAK AKTIF*"") &gt; 0, ""TIDAK AKTIF"",
    IF(COUNTIF(L214:T214, ""*BELUM TERPASANG*"") &gt; 0, ""BELUM T"&amp;"ERPASANG"", ""TIDAK AKTIF"")))
  )
)"),"OPTIMAL")</f>
        <v>OPTIMAL</v>
      </c>
      <c r="V214" s="33" t="s">
        <v>48</v>
      </c>
      <c r="W214" s="45">
        <v>622.0</v>
      </c>
      <c r="X214" s="58" t="s">
        <v>177</v>
      </c>
      <c r="Y214" s="36">
        <v>768950.0</v>
      </c>
      <c r="Z214" s="46"/>
    </row>
    <row r="215" ht="12.0" customHeight="1">
      <c r="A215" s="20">
        <f t="shared" si="1"/>
        <v>213</v>
      </c>
      <c r="B215" s="19" t="s">
        <v>151</v>
      </c>
      <c r="C215" s="19" t="s">
        <v>171</v>
      </c>
      <c r="D215" s="19" t="s">
        <v>1285</v>
      </c>
      <c r="E215" s="21" t="s">
        <v>33</v>
      </c>
      <c r="F215" s="23" t="s">
        <v>1286</v>
      </c>
      <c r="G215" s="25" t="s">
        <v>1287</v>
      </c>
      <c r="H215" s="26" t="s">
        <v>39</v>
      </c>
      <c r="I215" s="26" t="s">
        <v>41</v>
      </c>
      <c r="J215" s="27" t="s">
        <v>43</v>
      </c>
      <c r="K215" s="27" t="s">
        <v>44</v>
      </c>
      <c r="L215" s="42"/>
      <c r="M215" s="42"/>
      <c r="N215" s="42"/>
      <c r="O215" s="29"/>
      <c r="P215" s="29"/>
      <c r="Q215" s="29"/>
      <c r="R215" s="30"/>
      <c r="S215" s="30"/>
      <c r="T215" s="30"/>
      <c r="U215" s="31" t="str">
        <f>IFERROR(__xludf.DUMMYFUNCTION("LET(
  angka_murni, ARRAYFORMULA(IFERROR(VALUE(REGEXREPLACE(L215:T215, ""[^0-9]"", """")), 0)),
  rata, IFERROR(AVERAGEIF(angka_murni, ""&gt;0""), 0),
  IF(rata &gt; 0,
    IF(rata &gt; 500, ""SANGAT OPTIMAL"",
    IF(rata &gt; 200, ""OPTIMAL"",
    IF(rata &gt; 100,"&amp;" ""KURANG OPTIMAL"", ""TIDAK OPTIMAL""))),
    IF(COUNTIF(L215:T215, ""*TIDAK TERDETEKSI*"") &gt; 0, ""TIDAK TERDETEKSI"",
    IF(COUNTIF(L215:T215, ""*TIDAK AKTIF*"") &gt; 0, ""TIDAK AKTIF"",
    IF(COUNTIF(L215:T215, ""*BELUM TERPASANG*"") &gt; 0, ""BELUM T"&amp;"ERPASANG"", ""TIDAK AKTIF"")))
  )
)"),"TIDAK AKTIF")</f>
        <v>TIDAK AKTIF</v>
      </c>
      <c r="V215" s="33" t="s">
        <v>48</v>
      </c>
      <c r="W215" s="45">
        <v>346.0</v>
      </c>
      <c r="X215" s="58" t="s">
        <v>177</v>
      </c>
      <c r="Y215" s="36">
        <v>638250.0</v>
      </c>
      <c r="Z215" s="46"/>
    </row>
    <row r="216" ht="12.0" customHeight="1">
      <c r="A216" s="20">
        <f t="shared" si="1"/>
        <v>214</v>
      </c>
      <c r="B216" s="19" t="s">
        <v>151</v>
      </c>
      <c r="C216" s="19" t="s">
        <v>171</v>
      </c>
      <c r="D216" s="19" t="s">
        <v>193</v>
      </c>
      <c r="E216" s="21" t="s">
        <v>33</v>
      </c>
      <c r="F216" s="23" t="s">
        <v>194</v>
      </c>
      <c r="G216" s="25" t="s">
        <v>195</v>
      </c>
      <c r="H216" s="26" t="s">
        <v>102</v>
      </c>
      <c r="I216" s="26" t="s">
        <v>41</v>
      </c>
      <c r="J216" s="27" t="s">
        <v>119</v>
      </c>
      <c r="K216" s="27" t="s">
        <v>44</v>
      </c>
      <c r="L216" s="38" t="s">
        <v>167</v>
      </c>
      <c r="M216" s="38" t="s">
        <v>167</v>
      </c>
      <c r="N216" s="38" t="s">
        <v>167</v>
      </c>
      <c r="O216" s="38" t="s">
        <v>167</v>
      </c>
      <c r="P216" s="29" t="s">
        <v>167</v>
      </c>
      <c r="Q216" s="30" t="s">
        <v>176</v>
      </c>
      <c r="R216" s="30" t="s">
        <v>125</v>
      </c>
      <c r="S216" s="30"/>
      <c r="T216" s="30"/>
      <c r="U216" s="39" t="str">
        <f>IFERROR(__xludf.DUMMYFUNCTION("LET(
  angka_murni, ARRAYFORMULA(IFERROR(VALUE(REGEXREPLACE(L216:T216, ""[^0-9]"", """")), 0)),
  rata, IFERROR(AVERAGEIF(angka_murni, ""&gt;0""), 0),
  IF(rata &gt; 0,
    IF(rata &gt; 500, ""SANGAT OPTIMAL"",
    IF(rata &gt; 200, ""OPTIMAL"",
    IF(rata &gt; 100,"&amp;" ""KURANG OPTIMAL"", ""TIDAK OPTIMAL""))),
    IF(COUNTIF(L216:T216, ""*TIDAK TERDETEKSI*"") &gt; 0, ""TIDAK TERDETEKSI"",
    IF(COUNTIF(L216:T216, ""*TIDAK AKTIF*"") &gt; 0, ""TIDAK AKTIF"",
    IF(COUNTIF(L216:T216, ""*BELUM TERPASANG*"") &gt; 0, ""BELUM T"&amp;"ERPASANG"", ""TIDAK AKTIF"")))
  )
)"),"KURANG OPTIMAL")</f>
        <v>KURANG OPTIMAL</v>
      </c>
      <c r="V216" s="33" t="s">
        <v>67</v>
      </c>
      <c r="W216" s="34">
        <v>216.0</v>
      </c>
      <c r="X216" s="58" t="s">
        <v>177</v>
      </c>
      <c r="Y216" s="41">
        <v>1665000.0</v>
      </c>
      <c r="Z216" s="37" t="s">
        <v>197</v>
      </c>
      <c r="AC216" s="43"/>
    </row>
    <row r="217" ht="12.0" customHeight="1">
      <c r="A217" s="20">
        <f t="shared" si="1"/>
        <v>215</v>
      </c>
      <c r="B217" s="19" t="s">
        <v>151</v>
      </c>
      <c r="C217" s="19" t="s">
        <v>171</v>
      </c>
      <c r="D217" s="19" t="s">
        <v>1288</v>
      </c>
      <c r="E217" s="21" t="s">
        <v>33</v>
      </c>
      <c r="F217" s="23" t="s">
        <v>1289</v>
      </c>
      <c r="G217" s="25" t="s">
        <v>1290</v>
      </c>
      <c r="H217" s="26" t="s">
        <v>40</v>
      </c>
      <c r="I217" s="26" t="s">
        <v>42</v>
      </c>
      <c r="J217" s="28" t="s">
        <v>61</v>
      </c>
      <c r="K217" s="28" t="s">
        <v>44</v>
      </c>
      <c r="L217" s="29"/>
      <c r="M217" s="29"/>
      <c r="N217" s="29" t="s">
        <v>176</v>
      </c>
      <c r="O217" s="29" t="s">
        <v>176</v>
      </c>
      <c r="P217" s="29" t="s">
        <v>176</v>
      </c>
      <c r="Q217" s="29" t="s">
        <v>64</v>
      </c>
      <c r="R217" s="30" t="s">
        <v>64</v>
      </c>
      <c r="S217" s="30"/>
      <c r="T217" s="30"/>
      <c r="U217" s="31" t="str">
        <f>IFERROR(__xludf.DUMMYFUNCTION("LET(
  angka_murni, ARRAYFORMULA(IFERROR(VALUE(REGEXREPLACE(L217:T217, ""[^0-9]"", """")), 0)),
  rata, IFERROR(AVERAGEIF(angka_murni, ""&gt;0""), 0),
  IF(rata &gt; 0,
    IF(rata &gt; 500, ""SANGAT OPTIMAL"",
    IF(rata &gt; 200, ""OPTIMAL"",
    IF(rata &gt; 100,"&amp;" ""KURANG OPTIMAL"", ""TIDAK OPTIMAL""))),
    IF(COUNTIF(L217:T217, ""*TIDAK TERDETEKSI*"") &gt; 0, ""TIDAK TERDETEKSI"",
    IF(COUNTIF(L217:T217, ""*TIDAK AKTIF*"") &gt; 0, ""TIDAK AKTIF"",
    IF(COUNTIF(L217:T217, ""*BELUM TERPASANG*"") &gt; 0, ""BELUM T"&amp;"ERPASANG"", ""TIDAK AKTIF"")))
  )
)"),"OPTIMAL")</f>
        <v>OPTIMAL</v>
      </c>
      <c r="V217" s="33" t="s">
        <v>48</v>
      </c>
      <c r="W217" s="45">
        <v>681.0</v>
      </c>
      <c r="X217" s="58" t="s">
        <v>177</v>
      </c>
      <c r="Y217" s="36">
        <v>768950.0</v>
      </c>
      <c r="Z217" s="46"/>
    </row>
    <row r="218" ht="12.0" customHeight="1">
      <c r="A218" s="20">
        <f t="shared" si="1"/>
        <v>216</v>
      </c>
      <c r="B218" s="19" t="s">
        <v>151</v>
      </c>
      <c r="C218" s="19" t="s">
        <v>200</v>
      </c>
      <c r="D218" s="19" t="s">
        <v>202</v>
      </c>
      <c r="E218" s="21" t="s">
        <v>33</v>
      </c>
      <c r="F218" s="23" t="s">
        <v>203</v>
      </c>
      <c r="G218" s="25" t="s">
        <v>204</v>
      </c>
      <c r="H218" s="26" t="s">
        <v>40</v>
      </c>
      <c r="I218" s="26" t="s">
        <v>42</v>
      </c>
      <c r="J218" s="28" t="s">
        <v>61</v>
      </c>
      <c r="K218" s="28" t="s">
        <v>44</v>
      </c>
      <c r="L218" s="29"/>
      <c r="M218" s="29"/>
      <c r="N218" s="29" t="s">
        <v>65</v>
      </c>
      <c r="O218" s="29" t="s">
        <v>65</v>
      </c>
      <c r="P218" s="29" t="s">
        <v>65</v>
      </c>
      <c r="Q218" s="29" t="s">
        <v>360</v>
      </c>
      <c r="R218" s="30" t="s">
        <v>360</v>
      </c>
      <c r="S218" s="30"/>
      <c r="T218" s="30"/>
      <c r="U218" s="31" t="str">
        <f>IFERROR(__xludf.DUMMYFUNCTION("LET(
  angka_murni, ARRAYFORMULA(IFERROR(VALUE(REGEXREPLACE(L218:T218, ""[^0-9]"", """")), 0)),
  rata, IFERROR(AVERAGEIF(angka_murni, ""&gt;0""), 0),
  IF(rata &gt; 0,
    IF(rata &gt; 500, ""SANGAT OPTIMAL"",
    IF(rata &gt; 200, ""OPTIMAL"",
    IF(rata &gt; 100,"&amp;" ""KURANG OPTIMAL"", ""TIDAK OPTIMAL""))),
    IF(COUNTIF(L218:T218, ""*TIDAK TERDETEKSI*"") &gt; 0, ""TIDAK TERDETEKSI"",
    IF(COUNTIF(L218:T218, ""*TIDAK AKTIF*"") &gt; 0, ""TIDAK AKTIF"",
    IF(COUNTIF(L218:T218, ""*BELUM TERPASANG*"") &gt; 0, ""BELUM T"&amp;"ERPASANG"", ""TIDAK AKTIF"")))
  )
)"),"TIDAK OPTIMAL")</f>
        <v>TIDAK OPTIMAL</v>
      </c>
      <c r="V218" s="33" t="s">
        <v>48</v>
      </c>
      <c r="W218" s="45">
        <v>8196.0</v>
      </c>
      <c r="X218" s="58" t="s">
        <v>207</v>
      </c>
      <c r="Y218" s="36">
        <v>768950.0</v>
      </c>
      <c r="Z218" s="46"/>
    </row>
    <row r="219" ht="12.0" customHeight="1">
      <c r="A219" s="20">
        <f t="shared" si="1"/>
        <v>217</v>
      </c>
      <c r="B219" s="19" t="s">
        <v>151</v>
      </c>
      <c r="C219" s="19" t="s">
        <v>200</v>
      </c>
      <c r="D219" s="19" t="s">
        <v>1291</v>
      </c>
      <c r="E219" s="21" t="s">
        <v>33</v>
      </c>
      <c r="F219" s="23" t="s">
        <v>1292</v>
      </c>
      <c r="G219" s="25" t="s">
        <v>1293</v>
      </c>
      <c r="H219" s="26" t="s">
        <v>59</v>
      </c>
      <c r="I219" s="26" t="s">
        <v>60</v>
      </c>
      <c r="J219" s="27" t="s">
        <v>184</v>
      </c>
      <c r="K219" s="27" t="s">
        <v>44</v>
      </c>
      <c r="L219" s="29" t="s">
        <v>125</v>
      </c>
      <c r="M219" s="29" t="s">
        <v>64</v>
      </c>
      <c r="N219" s="29" t="s">
        <v>64</v>
      </c>
      <c r="O219" s="29" t="s">
        <v>125</v>
      </c>
      <c r="P219" s="29" t="s">
        <v>125</v>
      </c>
      <c r="Q219" s="30" t="s">
        <v>125</v>
      </c>
      <c r="R219" s="30"/>
      <c r="S219" s="30"/>
      <c r="T219" s="30"/>
      <c r="U219" s="31" t="str">
        <f>IFERROR(__xludf.DUMMYFUNCTION("LET(
  angka_murni, ARRAYFORMULA(IFERROR(VALUE(REGEXREPLACE(L219:T219, ""[^0-9]"", """")), 0)),
  rata, IFERROR(AVERAGEIF(angka_murni, ""&gt;0""), 0),
  IF(rata &gt; 0,
    IF(rata &gt; 500, ""SANGAT OPTIMAL"",
    IF(rata &gt; 200, ""OPTIMAL"",
    IF(rata &gt; 100,"&amp;" ""KURANG OPTIMAL"", ""TIDAK OPTIMAL""))),
    IF(COUNTIF(L219:T219, ""*TIDAK TERDETEKSI*"") &gt; 0, ""TIDAK TERDETEKSI"",
    IF(COUNTIF(L219:T219, ""*TIDAK AKTIF*"") &gt; 0, ""TIDAK AKTIF"",
    IF(COUNTIF(L219:T219, ""*BELUM TERPASANG*"") &gt; 0, ""BELUM T"&amp;"ERPASANG"", ""TIDAK AKTIF"")))
  )
)"),"OPTIMAL")</f>
        <v>OPTIMAL</v>
      </c>
      <c r="V219" s="33" t="s">
        <v>48</v>
      </c>
      <c r="W219" s="45">
        <v>444.0</v>
      </c>
      <c r="X219" s="58" t="s">
        <v>207</v>
      </c>
      <c r="Y219" s="41">
        <v>2553000.0</v>
      </c>
      <c r="Z219" s="46"/>
    </row>
    <row r="220" ht="12.0" customHeight="1">
      <c r="A220" s="20">
        <f t="shared" si="1"/>
        <v>218</v>
      </c>
      <c r="B220" s="19" t="s">
        <v>151</v>
      </c>
      <c r="C220" s="19" t="s">
        <v>200</v>
      </c>
      <c r="D220" s="19" t="s">
        <v>1294</v>
      </c>
      <c r="E220" s="21" t="s">
        <v>33</v>
      </c>
      <c r="F220" s="23" t="s">
        <v>1295</v>
      </c>
      <c r="G220" s="25" t="s">
        <v>1296</v>
      </c>
      <c r="H220" s="26" t="s">
        <v>39</v>
      </c>
      <c r="I220" s="26" t="s">
        <v>41</v>
      </c>
      <c r="J220" s="27" t="s">
        <v>43</v>
      </c>
      <c r="K220" s="27" t="s">
        <v>44</v>
      </c>
      <c r="L220" s="42"/>
      <c r="M220" s="42"/>
      <c r="N220" s="42"/>
      <c r="O220" s="29"/>
      <c r="P220" s="29"/>
      <c r="Q220" s="30"/>
      <c r="R220" s="30"/>
      <c r="S220" s="30"/>
      <c r="T220" s="30"/>
      <c r="U220" s="31" t="str">
        <f>IFERROR(__xludf.DUMMYFUNCTION("LET(
  angka_murni, ARRAYFORMULA(IFERROR(VALUE(REGEXREPLACE(L220:T220, ""[^0-9]"", """")), 0)),
  rata, IFERROR(AVERAGEIF(angka_murni, ""&gt;0""), 0),
  IF(rata &gt; 0,
    IF(rata &gt; 500, ""SANGAT OPTIMAL"",
    IF(rata &gt; 200, ""OPTIMAL"",
    IF(rata &gt; 100,"&amp;" ""KURANG OPTIMAL"", ""TIDAK OPTIMAL""))),
    IF(COUNTIF(L220:T220, ""*TIDAK TERDETEKSI*"") &gt; 0, ""TIDAK TERDETEKSI"",
    IF(COUNTIF(L220:T220, ""*TIDAK AKTIF*"") &gt; 0, ""TIDAK AKTIF"",
    IF(COUNTIF(L220:T220, ""*BELUM TERPASANG*"") &gt; 0, ""BELUM T"&amp;"ERPASANG"", ""TIDAK AKTIF"")))
  )
)"),"TIDAK AKTIF")</f>
        <v>TIDAK AKTIF</v>
      </c>
      <c r="V220" s="33" t="s">
        <v>48</v>
      </c>
      <c r="W220" s="45">
        <v>396.0</v>
      </c>
      <c r="X220" s="58" t="s">
        <v>207</v>
      </c>
      <c r="Y220" s="36">
        <v>638250.0</v>
      </c>
      <c r="Z220" s="46"/>
    </row>
    <row r="221" ht="12.0" customHeight="1">
      <c r="A221" s="20">
        <f t="shared" si="1"/>
        <v>219</v>
      </c>
      <c r="B221" s="19" t="s">
        <v>151</v>
      </c>
      <c r="C221" s="19" t="s">
        <v>200</v>
      </c>
      <c r="D221" s="19" t="s">
        <v>210</v>
      </c>
      <c r="E221" s="67" t="s">
        <v>33</v>
      </c>
      <c r="F221" s="23" t="s">
        <v>212</v>
      </c>
      <c r="G221" s="25" t="s">
        <v>213</v>
      </c>
      <c r="H221" s="26" t="s">
        <v>59</v>
      </c>
      <c r="I221" s="26" t="s">
        <v>60</v>
      </c>
      <c r="J221" s="27" t="s">
        <v>184</v>
      </c>
      <c r="K221" s="27" t="s">
        <v>44</v>
      </c>
      <c r="L221" s="29" t="s">
        <v>176</v>
      </c>
      <c r="M221" s="29" t="s">
        <v>65</v>
      </c>
      <c r="N221" s="29" t="s">
        <v>65</v>
      </c>
      <c r="O221" s="29" t="s">
        <v>65</v>
      </c>
      <c r="P221" s="29" t="s">
        <v>65</v>
      </c>
      <c r="Q221" s="30" t="s">
        <v>65</v>
      </c>
      <c r="R221" s="30"/>
      <c r="S221" s="30"/>
      <c r="T221" s="30"/>
      <c r="U221" s="31" t="str">
        <f>IFERROR(__xludf.DUMMYFUNCTION("LET(
  angka_murni, ARRAYFORMULA(IFERROR(VALUE(REGEXREPLACE(L221:T221, ""[^0-9]"", """")), 0)),
  rata, IFERROR(AVERAGEIF(angka_murni, ""&gt;0""), 0),
  IF(rata &gt; 0,
    IF(rata &gt; 500, ""SANGAT OPTIMAL"",
    IF(rata &gt; 200, ""OPTIMAL"",
    IF(rata &gt; 100,"&amp;" ""KURANG OPTIMAL"", ""TIDAK OPTIMAL""))),
    IF(COUNTIF(L221:T221, ""*TIDAK TERDETEKSI*"") &gt; 0, ""TIDAK TERDETEKSI"",
    IF(COUNTIF(L221:T221, ""*TIDAK AKTIF*"") &gt; 0, ""TIDAK AKTIF"",
    IF(COUNTIF(L221:T221, ""*BELUM TERPASANG*"") &gt; 0, ""BELUM T"&amp;"ERPASANG"", ""TIDAK AKTIF"")))
  )
)"),"TIDAK OPTIMAL")</f>
        <v>TIDAK OPTIMAL</v>
      </c>
      <c r="V221" s="33" t="s">
        <v>48</v>
      </c>
      <c r="W221" s="45">
        <v>1083.0</v>
      </c>
      <c r="X221" s="58" t="s">
        <v>207</v>
      </c>
      <c r="Y221" s="41">
        <v>2553000.0</v>
      </c>
      <c r="Z221" s="46"/>
    </row>
    <row r="222" ht="12.0" customHeight="1">
      <c r="A222" s="20">
        <f t="shared" si="1"/>
        <v>220</v>
      </c>
      <c r="B222" s="19" t="s">
        <v>151</v>
      </c>
      <c r="C222" s="19" t="s">
        <v>200</v>
      </c>
      <c r="D222" s="19" t="s">
        <v>200</v>
      </c>
      <c r="E222" s="21" t="s">
        <v>33</v>
      </c>
      <c r="F222" s="23" t="s">
        <v>1297</v>
      </c>
      <c r="G222" s="25" t="s">
        <v>1298</v>
      </c>
      <c r="H222" s="26" t="s">
        <v>39</v>
      </c>
      <c r="I222" s="177" t="s">
        <v>41</v>
      </c>
      <c r="J222" s="27" t="s">
        <v>43</v>
      </c>
      <c r="K222" s="27" t="s">
        <v>44</v>
      </c>
      <c r="L222" s="29"/>
      <c r="M222" s="29"/>
      <c r="N222" s="29"/>
      <c r="O222" s="29"/>
      <c r="P222" s="29"/>
      <c r="Q222" s="29"/>
      <c r="R222" s="29"/>
      <c r="S222" s="29"/>
      <c r="T222" s="30"/>
      <c r="U222" s="31" t="str">
        <f>IFERROR(__xludf.DUMMYFUNCTION("LET(
  angka_murni, ARRAYFORMULA(IFERROR(VALUE(REGEXREPLACE(L222:T222, ""[^0-9]"", """")), 0)),
  rata, IFERROR(AVERAGEIF(angka_murni, ""&gt;0""), 0),
  IF(rata &gt; 0,
    IF(rata &gt; 500, ""SANGAT OPTIMAL"",
    IF(rata &gt; 200, ""OPTIMAL"",
    IF(rata &gt; 100,"&amp;" ""KURANG OPTIMAL"", ""TIDAK OPTIMAL""))),
    IF(COUNTIF(L222:T222, ""*TIDAK TERDETEKSI*"") &gt; 0, ""TIDAK TERDETEKSI"",
    IF(COUNTIF(L222:T222, ""*TIDAK AKTIF*"") &gt; 0, ""TIDAK AKTIF"",
    IF(COUNTIF(L222:T222, ""*BELUM TERPASANG*"") &gt; 0, ""BELUM T"&amp;"ERPASANG"", ""TIDAK AKTIF"")))
  )
)"),"TIDAK AKTIF")</f>
        <v>TIDAK AKTIF</v>
      </c>
      <c r="V222" s="33" t="s">
        <v>48</v>
      </c>
      <c r="W222" s="34">
        <v>8196.0</v>
      </c>
      <c r="X222" s="58" t="s">
        <v>207</v>
      </c>
      <c r="Y222" s="36">
        <v>638250.0</v>
      </c>
      <c r="Z222" s="37" t="s">
        <v>1299</v>
      </c>
    </row>
    <row r="223" ht="12.0" customHeight="1">
      <c r="A223" s="20">
        <f t="shared" si="1"/>
        <v>221</v>
      </c>
      <c r="B223" s="19" t="s">
        <v>151</v>
      </c>
      <c r="C223" s="19" t="s">
        <v>200</v>
      </c>
      <c r="D223" s="19" t="s">
        <v>1300</v>
      </c>
      <c r="E223" s="21" t="s">
        <v>33</v>
      </c>
      <c r="F223" s="23" t="s">
        <v>1301</v>
      </c>
      <c r="G223" s="25" t="s">
        <v>1302</v>
      </c>
      <c r="H223" s="26" t="s">
        <v>39</v>
      </c>
      <c r="I223" s="26" t="s">
        <v>41</v>
      </c>
      <c r="J223" s="27" t="s">
        <v>43</v>
      </c>
      <c r="K223" s="27" t="s">
        <v>44</v>
      </c>
      <c r="L223" s="42"/>
      <c r="M223" s="42"/>
      <c r="N223" s="42"/>
      <c r="O223" s="29"/>
      <c r="P223" s="29"/>
      <c r="Q223" s="30"/>
      <c r="R223" s="30"/>
      <c r="S223" s="30"/>
      <c r="T223" s="30"/>
      <c r="U223" s="31" t="str">
        <f>IFERROR(__xludf.DUMMYFUNCTION("LET(
  angka_murni, ARRAYFORMULA(IFERROR(VALUE(REGEXREPLACE(L223:T223, ""[^0-9]"", """")), 0)),
  rata, IFERROR(AVERAGEIF(angka_murni, ""&gt;0""), 0),
  IF(rata &gt; 0,
    IF(rata &gt; 500, ""SANGAT OPTIMAL"",
    IF(rata &gt; 200, ""OPTIMAL"",
    IF(rata &gt; 100,"&amp;" ""KURANG OPTIMAL"", ""TIDAK OPTIMAL""))),
    IF(COUNTIF(L223:T223, ""*TIDAK TERDETEKSI*"") &gt; 0, ""TIDAK TERDETEKSI"",
    IF(COUNTIF(L223:T223, ""*TIDAK AKTIF*"") &gt; 0, ""TIDAK AKTIF"",
    IF(COUNTIF(L223:T223, ""*BELUM TERPASANG*"") &gt; 0, ""BELUM T"&amp;"ERPASANG"", ""TIDAK AKTIF"")))
  )
)"),"TIDAK AKTIF")</f>
        <v>TIDAK AKTIF</v>
      </c>
      <c r="V223" s="33" t="s">
        <v>48</v>
      </c>
      <c r="W223" s="34">
        <v>2269.0</v>
      </c>
      <c r="X223" s="58" t="s">
        <v>207</v>
      </c>
      <c r="Y223" s="36">
        <v>638250.0</v>
      </c>
      <c r="Z223" s="37" t="s">
        <v>1303</v>
      </c>
    </row>
    <row r="224" ht="12.0" customHeight="1">
      <c r="A224" s="20">
        <f t="shared" si="1"/>
        <v>222</v>
      </c>
      <c r="B224" s="19" t="s">
        <v>151</v>
      </c>
      <c r="C224" s="19" t="s">
        <v>200</v>
      </c>
      <c r="D224" s="19" t="s">
        <v>1304</v>
      </c>
      <c r="E224" s="67" t="s">
        <v>33</v>
      </c>
      <c r="F224" s="23" t="s">
        <v>1305</v>
      </c>
      <c r="G224" s="25" t="s">
        <v>1306</v>
      </c>
      <c r="H224" s="26" t="s">
        <v>59</v>
      </c>
      <c r="I224" s="26" t="s">
        <v>60</v>
      </c>
      <c r="J224" s="27" t="s">
        <v>184</v>
      </c>
      <c r="K224" s="27" t="s">
        <v>44</v>
      </c>
      <c r="L224" s="29" t="s">
        <v>91</v>
      </c>
      <c r="M224" s="29" t="s">
        <v>91</v>
      </c>
      <c r="N224" s="29" t="s">
        <v>91</v>
      </c>
      <c r="O224" s="29" t="s">
        <v>63</v>
      </c>
      <c r="P224" s="29" t="s">
        <v>91</v>
      </c>
      <c r="Q224" s="30" t="s">
        <v>91</v>
      </c>
      <c r="R224" s="30"/>
      <c r="S224" s="30"/>
      <c r="T224" s="30"/>
      <c r="U224" s="31" t="str">
        <f>IFERROR(__xludf.DUMMYFUNCTION("LET(
  angka_murni, ARRAYFORMULA(IFERROR(VALUE(REGEXREPLACE(L224:T224, ""[^0-9]"", """")), 0)),
  rata, IFERROR(AVERAGEIF(angka_murni, ""&gt;0""), 0),
  IF(rata &gt; 0,
    IF(rata &gt; 500, ""SANGAT OPTIMAL"",
    IF(rata &gt; 200, ""OPTIMAL"",
    IF(rata &gt; 100,"&amp;" ""KURANG OPTIMAL"", ""TIDAK OPTIMAL""))),
    IF(COUNTIF(L224:T224, ""*TIDAK TERDETEKSI*"") &gt; 0, ""TIDAK TERDETEKSI"",
    IF(COUNTIF(L224:T224, ""*TIDAK AKTIF*"") &gt; 0, ""TIDAK AKTIF"",
    IF(COUNTIF(L224:T224, ""*BELUM TERPASANG*"") &gt; 0, ""BELUM T"&amp;"ERPASANG"", ""TIDAK AKTIF"")))
  )
)"),"KURANG OPTIMAL")</f>
        <v>KURANG OPTIMAL</v>
      </c>
      <c r="V224" s="33" t="s">
        <v>48</v>
      </c>
      <c r="W224" s="45">
        <v>565.0</v>
      </c>
      <c r="X224" s="58" t="s">
        <v>207</v>
      </c>
      <c r="Y224" s="41">
        <v>2553000.0</v>
      </c>
      <c r="Z224" s="46"/>
    </row>
    <row r="225" ht="12.0" customHeight="1">
      <c r="A225" s="20">
        <f t="shared" si="1"/>
        <v>223</v>
      </c>
      <c r="B225" s="19" t="s">
        <v>151</v>
      </c>
      <c r="C225" s="19" t="s">
        <v>200</v>
      </c>
      <c r="D225" s="19" t="s">
        <v>1307</v>
      </c>
      <c r="E225" s="21" t="s">
        <v>33</v>
      </c>
      <c r="F225" s="23" t="s">
        <v>1308</v>
      </c>
      <c r="G225" s="25" t="s">
        <v>1309</v>
      </c>
      <c r="H225" s="26" t="s">
        <v>39</v>
      </c>
      <c r="I225" s="26" t="s">
        <v>41</v>
      </c>
      <c r="J225" s="27" t="s">
        <v>43</v>
      </c>
      <c r="K225" s="27" t="s">
        <v>44</v>
      </c>
      <c r="L225" s="42"/>
      <c r="M225" s="42"/>
      <c r="N225" s="42"/>
      <c r="O225" s="29"/>
      <c r="P225" s="29"/>
      <c r="Q225" s="30"/>
      <c r="R225" s="30"/>
      <c r="S225" s="30"/>
      <c r="T225" s="30"/>
      <c r="U225" s="31" t="str">
        <f>IFERROR(__xludf.DUMMYFUNCTION("LET(
  angka_murni, ARRAYFORMULA(IFERROR(VALUE(REGEXREPLACE(L225:T225, ""[^0-9]"", """")), 0)),
  rata, IFERROR(AVERAGEIF(angka_murni, ""&gt;0""), 0),
  IF(rata &gt; 0,
    IF(rata &gt; 500, ""SANGAT OPTIMAL"",
    IF(rata &gt; 200, ""OPTIMAL"",
    IF(rata &gt; 100,"&amp;" ""KURANG OPTIMAL"", ""TIDAK OPTIMAL""))),
    IF(COUNTIF(L225:T225, ""*TIDAK TERDETEKSI*"") &gt; 0, ""TIDAK TERDETEKSI"",
    IF(COUNTIF(L225:T225, ""*TIDAK AKTIF*"") &gt; 0, ""TIDAK AKTIF"",
    IF(COUNTIF(L225:T225, ""*BELUM TERPASANG*"") &gt; 0, ""BELUM T"&amp;"ERPASANG"", ""TIDAK AKTIF"")))
  )
)"),"TIDAK AKTIF")</f>
        <v>TIDAK AKTIF</v>
      </c>
      <c r="V225" s="33" t="s">
        <v>48</v>
      </c>
      <c r="W225" s="45">
        <v>819.0</v>
      </c>
      <c r="X225" s="58" t="s">
        <v>207</v>
      </c>
      <c r="Y225" s="36">
        <v>638250.0</v>
      </c>
      <c r="Z225" s="46"/>
    </row>
    <row r="226" ht="12.0" customHeight="1">
      <c r="A226" s="20">
        <f t="shared" si="1"/>
        <v>224</v>
      </c>
      <c r="B226" s="19" t="s">
        <v>151</v>
      </c>
      <c r="C226" s="19" t="s">
        <v>1310</v>
      </c>
      <c r="D226" s="19" t="s">
        <v>1311</v>
      </c>
      <c r="E226" s="21" t="s">
        <v>33</v>
      </c>
      <c r="F226" s="23" t="s">
        <v>1312</v>
      </c>
      <c r="G226" s="25" t="s">
        <v>1313</v>
      </c>
      <c r="H226" s="26" t="s">
        <v>102</v>
      </c>
      <c r="I226" s="26" t="s">
        <v>41</v>
      </c>
      <c r="J226" s="27" t="s">
        <v>119</v>
      </c>
      <c r="K226" s="27" t="s">
        <v>44</v>
      </c>
      <c r="L226" s="29" t="s">
        <v>167</v>
      </c>
      <c r="M226" s="29" t="s">
        <v>125</v>
      </c>
      <c r="N226" s="29" t="s">
        <v>65</v>
      </c>
      <c r="O226" s="29" t="s">
        <v>64</v>
      </c>
      <c r="P226" s="29" t="s">
        <v>65</v>
      </c>
      <c r="Q226" s="29" t="s">
        <v>65</v>
      </c>
      <c r="R226" s="30" t="s">
        <v>360</v>
      </c>
      <c r="S226" s="30"/>
      <c r="T226" s="30"/>
      <c r="U226" s="31" t="str">
        <f>IFERROR(__xludf.DUMMYFUNCTION("LET(
  angka_murni, ARRAYFORMULA(IFERROR(VALUE(REGEXREPLACE(L226:T226, ""[^0-9]"", """")), 0)),
  rata, IFERROR(AVERAGEIF(angka_murni, ""&gt;0""), 0),
  IF(rata &gt; 0,
    IF(rata &gt; 500, ""SANGAT OPTIMAL"",
    IF(rata &gt; 200, ""OPTIMAL"",
    IF(rata &gt; 100,"&amp;" ""KURANG OPTIMAL"", ""TIDAK OPTIMAL""))),
    IF(COUNTIF(L226:T226, ""*TIDAK TERDETEKSI*"") &gt; 0, ""TIDAK TERDETEKSI"",
    IF(COUNTIF(L226:T226, ""*TIDAK AKTIF*"") &gt; 0, ""TIDAK AKTIF"",
    IF(COUNTIF(L226:T226, ""*BELUM TERPASANG*"") &gt; 0, ""BELUM T"&amp;"ERPASANG"", ""TIDAK AKTIF"")))
  )
)"),"OPTIMAL")</f>
        <v>OPTIMAL</v>
      </c>
      <c r="V226" s="33" t="s">
        <v>48</v>
      </c>
      <c r="W226" s="45">
        <v>550.0</v>
      </c>
      <c r="X226" s="58" t="s">
        <v>1314</v>
      </c>
      <c r="Y226" s="41">
        <v>1665000.0</v>
      </c>
      <c r="Z226" s="46"/>
    </row>
    <row r="227" ht="12.0" customHeight="1">
      <c r="A227" s="20">
        <f t="shared" si="1"/>
        <v>225</v>
      </c>
      <c r="B227" s="19" t="s">
        <v>151</v>
      </c>
      <c r="C227" s="19" t="s">
        <v>1310</v>
      </c>
      <c r="D227" s="19" t="s">
        <v>1315</v>
      </c>
      <c r="E227" s="21" t="s">
        <v>33</v>
      </c>
      <c r="F227" s="23" t="s">
        <v>1316</v>
      </c>
      <c r="G227" s="25" t="s">
        <v>1317</v>
      </c>
      <c r="H227" s="26" t="s">
        <v>95</v>
      </c>
      <c r="I227" s="26" t="s">
        <v>106</v>
      </c>
      <c r="J227" s="27" t="s">
        <v>952</v>
      </c>
      <c r="K227" s="27" t="s">
        <v>44</v>
      </c>
      <c r="L227" s="38" t="s">
        <v>62</v>
      </c>
      <c r="M227" s="38" t="s">
        <v>62</v>
      </c>
      <c r="N227" s="29" t="s">
        <v>65</v>
      </c>
      <c r="O227" s="38" t="s">
        <v>63</v>
      </c>
      <c r="P227" s="38" t="s">
        <v>64</v>
      </c>
      <c r="Q227" s="44"/>
      <c r="R227" s="44"/>
      <c r="S227" s="44"/>
      <c r="T227" s="30"/>
      <c r="U227" s="39" t="str">
        <f>IFERROR(__xludf.DUMMYFUNCTION("LET(
  angka_murni, ARRAYFORMULA(IFERROR(VALUE(REGEXREPLACE(L227:T227, ""[^0-9]"", """")), 0)),
  rata, IFERROR(AVERAGEIF(angka_murni, ""&gt;0""), 0),
  IF(rata &gt; 0,
    IF(rata &gt; 500, ""SANGAT OPTIMAL"",
    IF(rata &gt; 200, ""OPTIMAL"",
    IF(rata &gt; 100,"&amp;" ""KURANG OPTIMAL"", ""TIDAK OPTIMAL""))),
    IF(COUNTIF(L227:T227, ""*TIDAK TERDETEKSI*"") &gt; 0, ""TIDAK TERDETEKSI"",
    IF(COUNTIF(L227:T227, ""*TIDAK AKTIF*"") &gt; 0, ""TIDAK AKTIF"",
    IF(COUNTIF(L227:T227, ""*BELUM TERPASANG*"") &gt; 0, ""BELUM T"&amp;"ERPASANG"", ""TIDAK AKTIF"")))
  )
)"),"KURANG OPTIMAL")</f>
        <v>KURANG OPTIMAL</v>
      </c>
      <c r="V227" s="33" t="s">
        <v>1318</v>
      </c>
      <c r="W227" s="56">
        <v>266.0</v>
      </c>
      <c r="X227" s="58" t="s">
        <v>1314</v>
      </c>
      <c r="Y227" s="41">
        <v>2886000.0</v>
      </c>
      <c r="Z227" s="57"/>
      <c r="AC227" s="187"/>
    </row>
    <row r="228" ht="12.0" customHeight="1">
      <c r="A228" s="20">
        <f t="shared" si="1"/>
        <v>226</v>
      </c>
      <c r="B228" s="19" t="s">
        <v>151</v>
      </c>
      <c r="C228" s="19" t="s">
        <v>1310</v>
      </c>
      <c r="D228" s="19" t="s">
        <v>1319</v>
      </c>
      <c r="E228" s="21" t="s">
        <v>33</v>
      </c>
      <c r="F228" s="23" t="s">
        <v>1320</v>
      </c>
      <c r="G228" s="25" t="s">
        <v>1321</v>
      </c>
      <c r="H228" s="19"/>
      <c r="I228" s="19"/>
      <c r="J228" s="76"/>
      <c r="K228" s="76"/>
      <c r="L228" s="38" t="s">
        <v>108</v>
      </c>
      <c r="M228" s="38" t="s">
        <v>108</v>
      </c>
      <c r="N228" s="38" t="s">
        <v>108</v>
      </c>
      <c r="O228" s="38" t="s">
        <v>108</v>
      </c>
      <c r="P228" s="38" t="s">
        <v>108</v>
      </c>
      <c r="Q228" s="30"/>
      <c r="R228" s="30"/>
      <c r="S228" s="30"/>
      <c r="T228" s="30"/>
      <c r="U228" s="39" t="str">
        <f>IFERROR(__xludf.DUMMYFUNCTION("LET(
  angka_murni, ARRAYFORMULA(IFERROR(VALUE(REGEXREPLACE(L228:T228, ""[^0-9]"", """")), 0)),
  rata, IFERROR(AVERAGEIF(angka_murni, ""&gt;0""), 0),
  IF(rata &gt; 0,
    IF(rata &gt; 500, ""SANGAT OPTIMAL"",
    IF(rata &gt; 200, ""OPTIMAL"",
    IF(rata &gt; 100,"&amp;" ""KURANG OPTIMAL"", ""TIDAK OPTIMAL""))),
    IF(COUNTIF(L228:T228, ""*TIDAK TERDETEKSI*"") &gt; 0, ""TIDAK TERDETEKSI"",
    IF(COUNTIF(L228:T228, ""*TIDAK AKTIF*"") &gt; 0, ""TIDAK AKTIF"",
    IF(COUNTIF(L228:T228, ""*BELUM TERPASANG*"") &gt; 0, ""BELUM T"&amp;"ERPASANG"", ""TIDAK AKTIF"")))
  )
)"),"BELUM TERPASANG")</f>
        <v>BELUM TERPASANG</v>
      </c>
      <c r="V228" s="33" t="s">
        <v>67</v>
      </c>
      <c r="W228" s="56">
        <v>405.0</v>
      </c>
      <c r="X228" s="58" t="s">
        <v>1314</v>
      </c>
      <c r="Y228" s="41"/>
      <c r="Z228" s="57"/>
      <c r="AC228" s="43"/>
    </row>
    <row r="229" ht="12.0" customHeight="1">
      <c r="A229" s="20">
        <f t="shared" si="1"/>
        <v>227</v>
      </c>
      <c r="B229" s="19" t="s">
        <v>151</v>
      </c>
      <c r="C229" s="19" t="s">
        <v>1310</v>
      </c>
      <c r="D229" s="19" t="s">
        <v>1322</v>
      </c>
      <c r="E229" s="21" t="s">
        <v>229</v>
      </c>
      <c r="F229" s="23" t="s">
        <v>1323</v>
      </c>
      <c r="G229" s="25" t="s">
        <v>1324</v>
      </c>
      <c r="H229" s="19"/>
      <c r="I229" s="19"/>
      <c r="J229" s="179"/>
      <c r="K229" s="179"/>
      <c r="L229" s="38" t="s">
        <v>108</v>
      </c>
      <c r="M229" s="38" t="s">
        <v>108</v>
      </c>
      <c r="N229" s="38" t="s">
        <v>108</v>
      </c>
      <c r="O229" s="38" t="s">
        <v>108</v>
      </c>
      <c r="P229" s="38" t="s">
        <v>108</v>
      </c>
      <c r="Q229" s="29"/>
      <c r="R229" s="29"/>
      <c r="S229" s="29"/>
      <c r="T229" s="29"/>
      <c r="U229" s="39" t="str">
        <f>IFERROR(__xludf.DUMMYFUNCTION("LET(
  angka_murni, ARRAYFORMULA(IFERROR(VALUE(REGEXREPLACE(L229:T229, ""[^0-9]"", """")), 0)),
  rata, IFERROR(AVERAGEIF(angka_murni, ""&gt;0""), 0),
  IF(rata &gt; 0,
    IF(rata &gt; 500, ""SANGAT OPTIMAL"",
    IF(rata &gt; 200, ""OPTIMAL"",
    IF(rata &gt; 100,"&amp;" ""KURANG OPTIMAL"", ""TIDAK OPTIMAL""))),
    IF(COUNTIF(L229:T229, ""*TIDAK TERDETEKSI*"") &gt; 0, ""TIDAK TERDETEKSI"",
    IF(COUNTIF(L229:T229, ""*TIDAK AKTIF*"") &gt; 0, ""TIDAK AKTIF"",
    IF(COUNTIF(L229:T229, ""*BELUM TERPASANG*"") &gt; 0, ""BELUM T"&amp;"ERPASANG"", ""TIDAK AKTIF"")))
  )
)"),"BELUM TERPASANG")</f>
        <v>BELUM TERPASANG</v>
      </c>
      <c r="V229" s="33" t="s">
        <v>67</v>
      </c>
      <c r="W229" s="56">
        <v>768.0</v>
      </c>
      <c r="X229" s="58" t="s">
        <v>1314</v>
      </c>
      <c r="Y229" s="41"/>
      <c r="Z229" s="57"/>
      <c r="AC229" s="43"/>
    </row>
    <row r="230" ht="12.0" customHeight="1">
      <c r="A230" s="20">
        <f t="shared" si="1"/>
        <v>228</v>
      </c>
      <c r="B230" s="19" t="s">
        <v>151</v>
      </c>
      <c r="C230" s="19" t="s">
        <v>1310</v>
      </c>
      <c r="D230" s="19" t="s">
        <v>1325</v>
      </c>
      <c r="E230" s="21" t="s">
        <v>33</v>
      </c>
      <c r="F230" s="23" t="s">
        <v>1326</v>
      </c>
      <c r="G230" s="25" t="s">
        <v>1327</v>
      </c>
      <c r="H230" s="26" t="s">
        <v>59</v>
      </c>
      <c r="I230" s="26" t="s">
        <v>60</v>
      </c>
      <c r="J230" s="27" t="s">
        <v>184</v>
      </c>
      <c r="K230" s="27" t="s">
        <v>44</v>
      </c>
      <c r="L230" s="29" t="s">
        <v>91</v>
      </c>
      <c r="M230" s="29" t="s">
        <v>64</v>
      </c>
      <c r="N230" s="29" t="s">
        <v>64</v>
      </c>
      <c r="O230" s="29" t="s">
        <v>63</v>
      </c>
      <c r="P230" s="29" t="s">
        <v>63</v>
      </c>
      <c r="Q230" s="30" t="s">
        <v>63</v>
      </c>
      <c r="R230" s="30"/>
      <c r="S230" s="30"/>
      <c r="T230" s="30"/>
      <c r="U230" s="31" t="str">
        <f>IFERROR(__xludf.DUMMYFUNCTION("LET(
  angka_murni, ARRAYFORMULA(IFERROR(VALUE(REGEXREPLACE(L230:T230, ""[^0-9]"", """")), 0)),
  rata, IFERROR(AVERAGEIF(angka_murni, ""&gt;0""), 0),
  IF(rata &gt; 0,
    IF(rata &gt; 500, ""SANGAT OPTIMAL"",
    IF(rata &gt; 200, ""OPTIMAL"",
    IF(rata &gt; 100,"&amp;" ""KURANG OPTIMAL"", ""TIDAK OPTIMAL""))),
    IF(COUNTIF(L230:T230, ""*TIDAK TERDETEKSI*"") &gt; 0, ""TIDAK TERDETEKSI"",
    IF(COUNTIF(L230:T230, ""*TIDAK AKTIF*"") &gt; 0, ""TIDAK AKTIF"",
    IF(COUNTIF(L230:T230, ""*BELUM TERPASANG*"") &gt; 0, ""BELUM T"&amp;"ERPASANG"", ""TIDAK AKTIF"")))
  )
)"),"OPTIMAL")</f>
        <v>OPTIMAL</v>
      </c>
      <c r="V230" s="33" t="s">
        <v>48</v>
      </c>
      <c r="W230" s="45">
        <v>385.0</v>
      </c>
      <c r="X230" s="58" t="s">
        <v>1314</v>
      </c>
      <c r="Y230" s="41">
        <v>2553000.0</v>
      </c>
      <c r="Z230" s="46"/>
    </row>
    <row r="231" ht="12.0" customHeight="1">
      <c r="A231" s="20">
        <f t="shared" si="1"/>
        <v>229</v>
      </c>
      <c r="B231" s="19" t="s">
        <v>151</v>
      </c>
      <c r="C231" s="19" t="s">
        <v>1310</v>
      </c>
      <c r="D231" s="19" t="s">
        <v>1328</v>
      </c>
      <c r="E231" s="21" t="s">
        <v>33</v>
      </c>
      <c r="F231" s="23" t="s">
        <v>1329</v>
      </c>
      <c r="G231" s="25" t="s">
        <v>1330</v>
      </c>
      <c r="H231" s="26" t="s">
        <v>59</v>
      </c>
      <c r="I231" s="26" t="s">
        <v>60</v>
      </c>
      <c r="J231" s="27" t="s">
        <v>184</v>
      </c>
      <c r="K231" s="27" t="s">
        <v>44</v>
      </c>
      <c r="L231" s="29" t="s">
        <v>64</v>
      </c>
      <c r="M231" s="29" t="s">
        <v>64</v>
      </c>
      <c r="N231" s="29" t="s">
        <v>64</v>
      </c>
      <c r="O231" s="29" t="s">
        <v>125</v>
      </c>
      <c r="P231" s="29" t="s">
        <v>125</v>
      </c>
      <c r="Q231" s="30" t="s">
        <v>63</v>
      </c>
      <c r="R231" s="30"/>
      <c r="S231" s="30"/>
      <c r="T231" s="30"/>
      <c r="U231" s="31" t="str">
        <f>IFERROR(__xludf.DUMMYFUNCTION("LET(
  angka_murni, ARRAYFORMULA(IFERROR(VALUE(REGEXREPLACE(L231:T231, ""[^0-9]"", """")), 0)),
  rata, IFERROR(AVERAGEIF(angka_murni, ""&gt;0""), 0),
  IF(rata &gt; 0,
    IF(rata &gt; 500, ""SANGAT OPTIMAL"",
    IF(rata &gt; 200, ""OPTIMAL"",
    IF(rata &gt; 100,"&amp;" ""KURANG OPTIMAL"", ""TIDAK OPTIMAL""))),
    IF(COUNTIF(L231:T231, ""*TIDAK TERDETEKSI*"") &gt; 0, ""TIDAK TERDETEKSI"",
    IF(COUNTIF(L231:T231, ""*TIDAK AKTIF*"") &gt; 0, ""TIDAK AKTIF"",
    IF(COUNTIF(L231:T231, ""*BELUM TERPASANG*"") &gt; 0, ""BELUM T"&amp;"ERPASANG"", ""TIDAK AKTIF"")))
  )
)"),"OPTIMAL")</f>
        <v>OPTIMAL</v>
      </c>
      <c r="V231" s="33" t="s">
        <v>48</v>
      </c>
      <c r="W231" s="45">
        <v>1259.0</v>
      </c>
      <c r="X231" s="58" t="s">
        <v>1314</v>
      </c>
      <c r="Y231" s="41">
        <v>2553000.0</v>
      </c>
      <c r="Z231" s="46"/>
    </row>
    <row r="232" ht="12.0" customHeight="1">
      <c r="A232" s="20">
        <f t="shared" si="1"/>
        <v>230</v>
      </c>
      <c r="B232" s="19" t="s">
        <v>151</v>
      </c>
      <c r="C232" s="19" t="s">
        <v>1310</v>
      </c>
      <c r="D232" s="19" t="s">
        <v>1331</v>
      </c>
      <c r="E232" s="59" t="s">
        <v>33</v>
      </c>
      <c r="F232" s="23" t="s">
        <v>1332</v>
      </c>
      <c r="G232" s="25" t="s">
        <v>1333</v>
      </c>
      <c r="H232" s="26" t="s">
        <v>102</v>
      </c>
      <c r="I232" s="26" t="s">
        <v>41</v>
      </c>
      <c r="J232" s="27" t="s">
        <v>119</v>
      </c>
      <c r="K232" s="27" t="s">
        <v>44</v>
      </c>
      <c r="L232" s="29" t="s">
        <v>91</v>
      </c>
      <c r="M232" s="29" t="s">
        <v>62</v>
      </c>
      <c r="N232" s="29" t="s">
        <v>62</v>
      </c>
      <c r="O232" s="29" t="s">
        <v>91</v>
      </c>
      <c r="P232" s="29" t="s">
        <v>62</v>
      </c>
      <c r="Q232" s="30" t="s">
        <v>62</v>
      </c>
      <c r="R232" s="30" t="s">
        <v>91</v>
      </c>
      <c r="S232" s="30"/>
      <c r="T232" s="30"/>
      <c r="U232" s="31" t="str">
        <f>IFERROR(__xludf.DUMMYFUNCTION("LET(
  angka_murni, ARRAYFORMULA(IFERROR(VALUE(REGEXREPLACE(L232:T232, ""[^0-9]"", """")), 0)),
  rata, IFERROR(AVERAGEIF(angka_murni, ""&gt;0""), 0),
  IF(rata &gt; 0,
    IF(rata &gt; 500, ""SANGAT OPTIMAL"",
    IF(rata &gt; 200, ""OPTIMAL"",
    IF(rata &gt; 100,"&amp;" ""KURANG OPTIMAL"", ""TIDAK OPTIMAL""))),
    IF(COUNTIF(L232:T232, ""*TIDAK TERDETEKSI*"") &gt; 0, ""TIDAK TERDETEKSI"",
    IF(COUNTIF(L232:T232, ""*TIDAK AKTIF*"") &gt; 0, ""TIDAK AKTIF"",
    IF(COUNTIF(L232:T232, ""*BELUM TERPASANG*"") &gt; 0, ""BELUM T"&amp;"ERPASANG"", ""TIDAK AKTIF"")))
  )
)"),"TIDAK OPTIMAL")</f>
        <v>TIDAK OPTIMAL</v>
      </c>
      <c r="V232" s="33" t="s">
        <v>48</v>
      </c>
      <c r="W232" s="45">
        <v>663.0</v>
      </c>
      <c r="X232" s="58" t="s">
        <v>1314</v>
      </c>
      <c r="Y232" s="41">
        <v>1665000.0</v>
      </c>
      <c r="Z232" s="46"/>
    </row>
    <row r="233" ht="12.0" customHeight="1">
      <c r="A233" s="20">
        <f t="shared" si="1"/>
        <v>231</v>
      </c>
      <c r="B233" s="19" t="s">
        <v>151</v>
      </c>
      <c r="C233" s="19" t="s">
        <v>1310</v>
      </c>
      <c r="D233" s="19" t="s">
        <v>1334</v>
      </c>
      <c r="E233" s="59" t="s">
        <v>33</v>
      </c>
      <c r="F233" s="23" t="s">
        <v>1335</v>
      </c>
      <c r="G233" s="25" t="s">
        <v>1336</v>
      </c>
      <c r="H233" s="26" t="s">
        <v>102</v>
      </c>
      <c r="I233" s="26" t="s">
        <v>41</v>
      </c>
      <c r="J233" s="27" t="s">
        <v>119</v>
      </c>
      <c r="K233" s="27" t="s">
        <v>44</v>
      </c>
      <c r="L233" s="29" t="s">
        <v>126</v>
      </c>
      <c r="M233" s="29" t="s">
        <v>64</v>
      </c>
      <c r="N233" s="29" t="s">
        <v>126</v>
      </c>
      <c r="O233" s="29" t="s">
        <v>64</v>
      </c>
      <c r="P233" s="29" t="s">
        <v>64</v>
      </c>
      <c r="Q233" s="30" t="s">
        <v>64</v>
      </c>
      <c r="R233" s="30" t="s">
        <v>126</v>
      </c>
      <c r="S233" s="30"/>
      <c r="T233" s="30"/>
      <c r="U233" s="31" t="str">
        <f>IFERROR(__xludf.DUMMYFUNCTION("LET(
  angka_murni, ARRAYFORMULA(IFERROR(VALUE(REGEXREPLACE(L233:T233, ""[^0-9]"", """")), 0)),
  rata, IFERROR(AVERAGEIF(angka_murni, ""&gt;0""), 0),
  IF(rata &gt; 0,
    IF(rata &gt; 500, ""SANGAT OPTIMAL"",
    IF(rata &gt; 200, ""OPTIMAL"",
    IF(rata &gt; 100,"&amp;" ""KURANG OPTIMAL"", ""TIDAK OPTIMAL""))),
    IF(COUNTIF(L233:T233, ""*TIDAK TERDETEKSI*"") &gt; 0, ""TIDAK TERDETEKSI"",
    IF(COUNTIF(L233:T233, ""*TIDAK AKTIF*"") &gt; 0, ""TIDAK AKTIF"",
    IF(COUNTIF(L233:T233, ""*BELUM TERPASANG*"") &gt; 0, ""BELUM T"&amp;"ERPASANG"", ""TIDAK AKTIF"")))
  )
)"),"SANGAT OPTIMAL")</f>
        <v>SANGAT OPTIMAL</v>
      </c>
      <c r="V233" s="33" t="s">
        <v>48</v>
      </c>
      <c r="W233" s="45">
        <v>479.0</v>
      </c>
      <c r="X233" s="58" t="s">
        <v>1314</v>
      </c>
      <c r="Y233" s="41">
        <v>1665000.0</v>
      </c>
      <c r="Z233" s="46"/>
    </row>
    <row r="234" ht="12.0" customHeight="1">
      <c r="A234" s="20">
        <f t="shared" si="1"/>
        <v>232</v>
      </c>
      <c r="B234" s="19" t="s">
        <v>151</v>
      </c>
      <c r="C234" s="19" t="s">
        <v>1310</v>
      </c>
      <c r="D234" s="19" t="s">
        <v>1337</v>
      </c>
      <c r="E234" s="59" t="s">
        <v>33</v>
      </c>
      <c r="F234" s="23" t="s">
        <v>1338</v>
      </c>
      <c r="G234" s="25" t="s">
        <v>1339</v>
      </c>
      <c r="H234" s="26" t="s">
        <v>102</v>
      </c>
      <c r="I234" s="26" t="s">
        <v>41</v>
      </c>
      <c r="J234" s="27" t="s">
        <v>119</v>
      </c>
      <c r="K234" s="27" t="s">
        <v>44</v>
      </c>
      <c r="L234" s="29" t="s">
        <v>64</v>
      </c>
      <c r="M234" s="29" t="s">
        <v>64</v>
      </c>
      <c r="N234" s="29" t="s">
        <v>64</v>
      </c>
      <c r="O234" s="29" t="s">
        <v>64</v>
      </c>
      <c r="P234" s="29" t="s">
        <v>64</v>
      </c>
      <c r="Q234" s="30" t="s">
        <v>64</v>
      </c>
      <c r="R234" s="30" t="s">
        <v>64</v>
      </c>
      <c r="S234" s="30"/>
      <c r="T234" s="30"/>
      <c r="U234" s="31" t="str">
        <f>IFERROR(__xludf.DUMMYFUNCTION("LET(
  angka_murni, ARRAYFORMULA(IFERROR(VALUE(REGEXREPLACE(L234:T234, ""[^0-9]"", """")), 0)),
  rata, IFERROR(AVERAGEIF(angka_murni, ""&gt;0""), 0),
  IF(rata &gt; 0,
    IF(rata &gt; 500, ""SANGAT OPTIMAL"",
    IF(rata &gt; 200, ""OPTIMAL"",
    IF(rata &gt; 100,"&amp;" ""KURANG OPTIMAL"", ""TIDAK OPTIMAL""))),
    IF(COUNTIF(L234:T234, ""*TIDAK TERDETEKSI*"") &gt; 0, ""TIDAK TERDETEKSI"",
    IF(COUNTIF(L234:T234, ""*TIDAK AKTIF*"") &gt; 0, ""TIDAK AKTIF"",
    IF(COUNTIF(L234:T234, ""*BELUM TERPASANG*"") &gt; 0, ""BELUM T"&amp;"ERPASANG"", ""TIDAK AKTIF"")))
  )
)"),"OPTIMAL")</f>
        <v>OPTIMAL</v>
      </c>
      <c r="V234" s="33" t="s">
        <v>48</v>
      </c>
      <c r="W234" s="45">
        <v>1912.0</v>
      </c>
      <c r="X234" s="58" t="s">
        <v>1314</v>
      </c>
      <c r="Y234" s="41">
        <v>1665000.0</v>
      </c>
      <c r="Z234" s="46"/>
    </row>
    <row r="235" ht="12.0" customHeight="1">
      <c r="A235" s="20">
        <f t="shared" si="1"/>
        <v>233</v>
      </c>
      <c r="B235" s="19" t="s">
        <v>151</v>
      </c>
      <c r="C235" s="19" t="s">
        <v>1310</v>
      </c>
      <c r="D235" s="19" t="s">
        <v>1341</v>
      </c>
      <c r="E235" s="21" t="s">
        <v>33</v>
      </c>
      <c r="F235" s="23" t="s">
        <v>1342</v>
      </c>
      <c r="G235" s="25" t="s">
        <v>1343</v>
      </c>
      <c r="H235" s="19"/>
      <c r="I235" s="19"/>
      <c r="J235" s="179"/>
      <c r="K235" s="179"/>
      <c r="L235" s="38" t="s">
        <v>108</v>
      </c>
      <c r="M235" s="38" t="s">
        <v>108</v>
      </c>
      <c r="N235" s="38" t="s">
        <v>108</v>
      </c>
      <c r="O235" s="38" t="s">
        <v>108</v>
      </c>
      <c r="P235" s="38" t="s">
        <v>108</v>
      </c>
      <c r="Q235" s="29"/>
      <c r="R235" s="29"/>
      <c r="S235" s="29"/>
      <c r="T235" s="29"/>
      <c r="U235" s="39" t="str">
        <f>IFERROR(__xludf.DUMMYFUNCTION("LET(
  angka_murni, ARRAYFORMULA(IFERROR(VALUE(REGEXREPLACE(L235:T235, ""[^0-9]"", """")), 0)),
  rata, IFERROR(AVERAGEIF(angka_murni, ""&gt;0""), 0),
  IF(rata &gt; 0,
    IF(rata &gt; 500, ""SANGAT OPTIMAL"",
    IF(rata &gt; 200, ""OPTIMAL"",
    IF(rata &gt; 100,"&amp;" ""KURANG OPTIMAL"", ""TIDAK OPTIMAL""))),
    IF(COUNTIF(L235:T235, ""*TIDAK TERDETEKSI*"") &gt; 0, ""TIDAK TERDETEKSI"",
    IF(COUNTIF(L235:T235, ""*TIDAK AKTIF*"") &gt; 0, ""TIDAK AKTIF"",
    IF(COUNTIF(L235:T235, ""*BELUM TERPASANG*"") &gt; 0, ""BELUM T"&amp;"ERPASANG"", ""TIDAK AKTIF"")))
  )
)"),"BELUM TERPASANG")</f>
        <v>BELUM TERPASANG</v>
      </c>
      <c r="V235" s="33" t="s">
        <v>67</v>
      </c>
      <c r="W235" s="56">
        <v>801.0</v>
      </c>
      <c r="X235" s="58" t="s">
        <v>1314</v>
      </c>
      <c r="Y235" s="41"/>
      <c r="Z235" s="57"/>
      <c r="AC235" s="43"/>
    </row>
    <row r="236" ht="12.0" customHeight="1">
      <c r="A236" s="20">
        <f t="shared" si="1"/>
        <v>234</v>
      </c>
      <c r="B236" s="19" t="s">
        <v>151</v>
      </c>
      <c r="C236" s="19" t="s">
        <v>1310</v>
      </c>
      <c r="D236" s="19" t="s">
        <v>1345</v>
      </c>
      <c r="E236" s="188" t="s">
        <v>33</v>
      </c>
      <c r="F236" s="23" t="s">
        <v>1346</v>
      </c>
      <c r="G236" s="25" t="s">
        <v>1347</v>
      </c>
      <c r="H236" s="26" t="s">
        <v>102</v>
      </c>
      <c r="I236" s="26" t="s">
        <v>41</v>
      </c>
      <c r="J236" s="27" t="s">
        <v>119</v>
      </c>
      <c r="K236" s="27" t="s">
        <v>44</v>
      </c>
      <c r="L236" s="38" t="s">
        <v>126</v>
      </c>
      <c r="M236" s="38" t="s">
        <v>126</v>
      </c>
      <c r="N236" s="38" t="s">
        <v>91</v>
      </c>
      <c r="O236" s="38" t="s">
        <v>62</v>
      </c>
      <c r="P236" s="29" t="s">
        <v>62</v>
      </c>
      <c r="Q236" s="30" t="s">
        <v>62</v>
      </c>
      <c r="R236" s="30" t="s">
        <v>65</v>
      </c>
      <c r="S236" s="30"/>
      <c r="T236" s="30"/>
      <c r="U236" s="39" t="str">
        <f>IFERROR(__xludf.DUMMYFUNCTION("LET(
  angka_murni, ARRAYFORMULA(IFERROR(VALUE(REGEXREPLACE(L236:T236, ""[^0-9]"", """")), 0)),
  rata, IFERROR(AVERAGEIF(angka_murni, ""&gt;0""), 0),
  IF(rata &gt; 0,
    IF(rata &gt; 500, ""SANGAT OPTIMAL"",
    IF(rata &gt; 200, ""OPTIMAL"",
    IF(rata &gt; 100,"&amp;" ""KURANG OPTIMAL"", ""TIDAK OPTIMAL""))),
    IF(COUNTIF(L236:T236, ""*TIDAK TERDETEKSI*"") &gt; 0, ""TIDAK TERDETEKSI"",
    IF(COUNTIF(L236:T236, ""*TIDAK AKTIF*"") &gt; 0, ""TIDAK AKTIF"",
    IF(COUNTIF(L236:T236, ""*BELUM TERPASANG*"") &gt; 0, ""BELUM T"&amp;"ERPASANG"", ""TIDAK AKTIF"")))
  )
)"),"OPTIMAL")</f>
        <v>OPTIMAL</v>
      </c>
      <c r="V236" s="33" t="s">
        <v>67</v>
      </c>
      <c r="W236" s="56">
        <v>983.0</v>
      </c>
      <c r="X236" s="58" t="s">
        <v>1314</v>
      </c>
      <c r="Y236" s="41">
        <v>1665000.0</v>
      </c>
      <c r="Z236" s="57"/>
      <c r="AC236" s="43"/>
    </row>
    <row r="237" ht="12.0" customHeight="1">
      <c r="A237" s="20">
        <f t="shared" si="1"/>
        <v>235</v>
      </c>
      <c r="B237" s="19" t="s">
        <v>151</v>
      </c>
      <c r="C237" s="19" t="s">
        <v>1310</v>
      </c>
      <c r="D237" s="19" t="s">
        <v>1348</v>
      </c>
      <c r="E237" s="67" t="s">
        <v>33</v>
      </c>
      <c r="F237" s="23" t="s">
        <v>1349</v>
      </c>
      <c r="G237" s="25" t="s">
        <v>1350</v>
      </c>
      <c r="H237" s="19"/>
      <c r="I237" s="19"/>
      <c r="J237" s="179"/>
      <c r="K237" s="179"/>
      <c r="L237" s="38" t="s">
        <v>108</v>
      </c>
      <c r="M237" s="38" t="s">
        <v>108</v>
      </c>
      <c r="N237" s="38" t="s">
        <v>108</v>
      </c>
      <c r="O237" s="38" t="s">
        <v>108</v>
      </c>
      <c r="P237" s="38" t="s">
        <v>108</v>
      </c>
      <c r="Q237" s="29"/>
      <c r="R237" s="29"/>
      <c r="S237" s="29"/>
      <c r="T237" s="29"/>
      <c r="U237" s="39" t="str">
        <f>IFERROR(__xludf.DUMMYFUNCTION("LET(
  angka_murni, ARRAYFORMULA(IFERROR(VALUE(REGEXREPLACE(L237:T237, ""[^0-9]"", """")), 0)),
  rata, IFERROR(AVERAGEIF(angka_murni, ""&gt;0""), 0),
  IF(rata &gt; 0,
    IF(rata &gt; 500, ""SANGAT OPTIMAL"",
    IF(rata &gt; 200, ""OPTIMAL"",
    IF(rata &gt; 100,"&amp;" ""KURANG OPTIMAL"", ""TIDAK OPTIMAL""))),
    IF(COUNTIF(L237:T237, ""*TIDAK TERDETEKSI*"") &gt; 0, ""TIDAK TERDETEKSI"",
    IF(COUNTIF(L237:T237, ""*TIDAK AKTIF*"") &gt; 0, ""TIDAK AKTIF"",
    IF(COUNTIF(L237:T237, ""*BELUM TERPASANG*"") &gt; 0, ""BELUM T"&amp;"ERPASANG"", ""TIDAK AKTIF"")))
  )
)"),"BELUM TERPASANG")</f>
        <v>BELUM TERPASANG</v>
      </c>
      <c r="V237" s="33" t="s">
        <v>67</v>
      </c>
      <c r="W237" s="56">
        <v>724.0</v>
      </c>
      <c r="X237" s="58" t="s">
        <v>1314</v>
      </c>
      <c r="Y237" s="41"/>
      <c r="Z237" s="57"/>
      <c r="AC237" s="43"/>
    </row>
    <row r="238" ht="12.0" customHeight="1">
      <c r="A238" s="20">
        <f t="shared" si="1"/>
        <v>236</v>
      </c>
      <c r="B238" s="19" t="s">
        <v>151</v>
      </c>
      <c r="C238" s="19" t="s">
        <v>1351</v>
      </c>
      <c r="D238" s="19" t="s">
        <v>1352</v>
      </c>
      <c r="E238" s="21" t="s">
        <v>33</v>
      </c>
      <c r="F238" s="23" t="s">
        <v>1353</v>
      </c>
      <c r="G238" s="25" t="s">
        <v>1354</v>
      </c>
      <c r="H238" s="26" t="s">
        <v>59</v>
      </c>
      <c r="I238" s="26" t="s">
        <v>60</v>
      </c>
      <c r="J238" s="27" t="s">
        <v>184</v>
      </c>
      <c r="K238" s="27" t="s">
        <v>44</v>
      </c>
      <c r="L238" s="29" t="s">
        <v>62</v>
      </c>
      <c r="M238" s="29" t="s">
        <v>176</v>
      </c>
      <c r="N238" s="29" t="s">
        <v>62</v>
      </c>
      <c r="O238" s="29" t="s">
        <v>62</v>
      </c>
      <c r="P238" s="29" t="s">
        <v>62</v>
      </c>
      <c r="Q238" s="30" t="s">
        <v>62</v>
      </c>
      <c r="R238" s="30"/>
      <c r="S238" s="30"/>
      <c r="T238" s="30"/>
      <c r="U238" s="31" t="str">
        <f>IFERROR(__xludf.DUMMYFUNCTION("LET(
  angka_murni, ARRAYFORMULA(IFERROR(VALUE(REGEXREPLACE(L238:T238, ""[^0-9]"", """")), 0)),
  rata, IFERROR(AVERAGEIF(angka_murni, ""&gt;0""), 0),
  IF(rata &gt; 0,
    IF(rata &gt; 500, ""SANGAT OPTIMAL"",
    IF(rata &gt; 200, ""OPTIMAL"",
    IF(rata &gt; 100,"&amp;" ""KURANG OPTIMAL"", ""TIDAK OPTIMAL""))),
    IF(COUNTIF(L238:T238, ""*TIDAK TERDETEKSI*"") &gt; 0, ""TIDAK TERDETEKSI"",
    IF(COUNTIF(L238:T238, ""*TIDAK AKTIF*"") &gt; 0, ""TIDAK AKTIF"",
    IF(COUNTIF(L238:T238, ""*BELUM TERPASANG*"") &gt; 0, ""BELUM T"&amp;"ERPASANG"", ""TIDAK AKTIF"")))
  )
)"),"TIDAK OPTIMAL")</f>
        <v>TIDAK OPTIMAL</v>
      </c>
      <c r="V238" s="33" t="s">
        <v>48</v>
      </c>
      <c r="W238" s="34">
        <v>757.0</v>
      </c>
      <c r="X238" s="35" t="s">
        <v>1355</v>
      </c>
      <c r="Y238" s="41">
        <v>2553000.0</v>
      </c>
      <c r="Z238" s="37" t="s">
        <v>1356</v>
      </c>
    </row>
    <row r="239" ht="12.0" customHeight="1">
      <c r="A239" s="20">
        <f t="shared" si="1"/>
        <v>237</v>
      </c>
      <c r="B239" s="19" t="s">
        <v>151</v>
      </c>
      <c r="C239" s="19" t="s">
        <v>1351</v>
      </c>
      <c r="D239" s="19" t="s">
        <v>1357</v>
      </c>
      <c r="E239" s="67" t="s">
        <v>33</v>
      </c>
      <c r="F239" s="23" t="s">
        <v>1358</v>
      </c>
      <c r="G239" s="25" t="s">
        <v>1359</v>
      </c>
      <c r="H239" s="26" t="s">
        <v>59</v>
      </c>
      <c r="I239" s="26" t="s">
        <v>60</v>
      </c>
      <c r="J239" s="27" t="s">
        <v>184</v>
      </c>
      <c r="K239" s="27" t="s">
        <v>44</v>
      </c>
      <c r="L239" s="29" t="s">
        <v>126</v>
      </c>
      <c r="M239" s="29" t="s">
        <v>126</v>
      </c>
      <c r="N239" s="29" t="s">
        <v>126</v>
      </c>
      <c r="O239" s="29" t="s">
        <v>64</v>
      </c>
      <c r="P239" s="29" t="s">
        <v>64</v>
      </c>
      <c r="Q239" s="30" t="s">
        <v>125</v>
      </c>
      <c r="R239" s="30"/>
      <c r="S239" s="30"/>
      <c r="T239" s="30"/>
      <c r="U239" s="31" t="str">
        <f>IFERROR(__xludf.DUMMYFUNCTION("LET(
  angka_murni, ARRAYFORMULA(IFERROR(VALUE(REGEXREPLACE(L239:T239, ""[^0-9]"", """")), 0)),
  rata, IFERROR(AVERAGEIF(angka_murni, ""&gt;0""), 0),
  IF(rata &gt; 0,
    IF(rata &gt; 500, ""SANGAT OPTIMAL"",
    IF(rata &gt; 200, ""OPTIMAL"",
    IF(rata &gt; 100,"&amp;" ""KURANG OPTIMAL"", ""TIDAK OPTIMAL""))),
    IF(COUNTIF(L239:T239, ""*TIDAK TERDETEKSI*"") &gt; 0, ""TIDAK TERDETEKSI"",
    IF(COUNTIF(L239:T239, ""*TIDAK AKTIF*"") &gt; 0, ""TIDAK AKTIF"",
    IF(COUNTIF(L239:T239, ""*BELUM TERPASANG*"") &gt; 0, ""BELUM T"&amp;"ERPASANG"", ""TIDAK AKTIF"")))
  )
)"),"SANGAT OPTIMAL")</f>
        <v>SANGAT OPTIMAL</v>
      </c>
      <c r="V239" s="33" t="s">
        <v>48</v>
      </c>
      <c r="W239" s="45">
        <v>1041.0</v>
      </c>
      <c r="X239" s="35" t="s">
        <v>1355</v>
      </c>
      <c r="Y239" s="41">
        <v>2553000.0</v>
      </c>
      <c r="Z239" s="46"/>
    </row>
    <row r="240" ht="12.0" customHeight="1">
      <c r="A240" s="20">
        <f t="shared" si="1"/>
        <v>238</v>
      </c>
      <c r="B240" s="19" t="s">
        <v>151</v>
      </c>
      <c r="C240" s="19" t="s">
        <v>1351</v>
      </c>
      <c r="D240" s="19" t="s">
        <v>1361</v>
      </c>
      <c r="E240" s="67" t="s">
        <v>33</v>
      </c>
      <c r="F240" s="23" t="s">
        <v>1362</v>
      </c>
      <c r="G240" s="25" t="s">
        <v>1363</v>
      </c>
      <c r="H240" s="26" t="s">
        <v>59</v>
      </c>
      <c r="I240" s="26" t="s">
        <v>60</v>
      </c>
      <c r="J240" s="27" t="s">
        <v>184</v>
      </c>
      <c r="K240" s="27" t="s">
        <v>44</v>
      </c>
      <c r="L240" s="29" t="s">
        <v>64</v>
      </c>
      <c r="M240" s="29" t="s">
        <v>64</v>
      </c>
      <c r="N240" s="29" t="s">
        <v>126</v>
      </c>
      <c r="O240" s="29" t="s">
        <v>64</v>
      </c>
      <c r="P240" s="29" t="s">
        <v>64</v>
      </c>
      <c r="Q240" s="30" t="s">
        <v>64</v>
      </c>
      <c r="R240" s="30"/>
      <c r="S240" s="30"/>
      <c r="T240" s="30"/>
      <c r="U240" s="31" t="str">
        <f>IFERROR(__xludf.DUMMYFUNCTION("LET(
  angka_murni, ARRAYFORMULA(IFERROR(VALUE(REGEXREPLACE(L240:T240, ""[^0-9]"", """")), 0)),
  rata, IFERROR(AVERAGEIF(angka_murni, ""&gt;0""), 0),
  IF(rata &gt; 0,
    IF(rata &gt; 500, ""SANGAT OPTIMAL"",
    IF(rata &gt; 200, ""OPTIMAL"",
    IF(rata &gt; 100,"&amp;" ""KURANG OPTIMAL"", ""TIDAK OPTIMAL""))),
    IF(COUNTIF(L240:T240, ""*TIDAK TERDETEKSI*"") &gt; 0, ""TIDAK TERDETEKSI"",
    IF(COUNTIF(L240:T240, ""*TIDAK AKTIF*"") &gt; 0, ""TIDAK AKTIF"",
    IF(COUNTIF(L240:T240, ""*BELUM TERPASANG*"") &gt; 0, ""BELUM T"&amp;"ERPASANG"", ""TIDAK AKTIF"")))
  )
)"),"SANGAT OPTIMAL")</f>
        <v>SANGAT OPTIMAL</v>
      </c>
      <c r="V240" s="33" t="s">
        <v>48</v>
      </c>
      <c r="W240" s="34">
        <v>489.0</v>
      </c>
      <c r="X240" s="35" t="s">
        <v>1355</v>
      </c>
      <c r="Y240" s="41">
        <v>2553000.0</v>
      </c>
      <c r="Z240" s="37" t="s">
        <v>1364</v>
      </c>
    </row>
    <row r="241" ht="12.0" customHeight="1">
      <c r="A241" s="20">
        <f t="shared" si="1"/>
        <v>239</v>
      </c>
      <c r="B241" s="19" t="s">
        <v>151</v>
      </c>
      <c r="C241" s="19" t="s">
        <v>1351</v>
      </c>
      <c r="D241" s="19" t="s">
        <v>1366</v>
      </c>
      <c r="E241" s="67" t="s">
        <v>33</v>
      </c>
      <c r="F241" s="23" t="s">
        <v>1367</v>
      </c>
      <c r="G241" s="25" t="s">
        <v>1368</v>
      </c>
      <c r="H241" s="26" t="s">
        <v>59</v>
      </c>
      <c r="I241" s="26" t="s">
        <v>60</v>
      </c>
      <c r="J241" s="27" t="s">
        <v>184</v>
      </c>
      <c r="K241" s="27" t="s">
        <v>44</v>
      </c>
      <c r="L241" s="29" t="s">
        <v>126</v>
      </c>
      <c r="M241" s="29" t="s">
        <v>126</v>
      </c>
      <c r="N241" s="29" t="s">
        <v>126</v>
      </c>
      <c r="O241" s="29" t="s">
        <v>64</v>
      </c>
      <c r="P241" s="29" t="s">
        <v>64</v>
      </c>
      <c r="Q241" s="30" t="s">
        <v>64</v>
      </c>
      <c r="R241" s="30"/>
      <c r="S241" s="30"/>
      <c r="T241" s="30"/>
      <c r="U241" s="31" t="str">
        <f>IFERROR(__xludf.DUMMYFUNCTION("LET(
  angka_murni, ARRAYFORMULA(IFERROR(VALUE(REGEXREPLACE(L241:T241, ""[^0-9]"", """")), 0)),
  rata, IFERROR(AVERAGEIF(angka_murni, ""&gt;0""), 0),
  IF(rata &gt; 0,
    IF(rata &gt; 500, ""SANGAT OPTIMAL"",
    IF(rata &gt; 200, ""OPTIMAL"",
    IF(rata &gt; 100,"&amp;" ""KURANG OPTIMAL"", ""TIDAK OPTIMAL""))),
    IF(COUNTIF(L241:T241, ""*TIDAK TERDETEKSI*"") &gt; 0, ""TIDAK TERDETEKSI"",
    IF(COUNTIF(L241:T241, ""*TIDAK AKTIF*"") &gt; 0, ""TIDAK AKTIF"",
    IF(COUNTIF(L241:T241, ""*BELUM TERPASANG*"") &gt; 0, ""BELUM T"&amp;"ERPASANG"", ""TIDAK AKTIF"")))
  )
)"),"SANGAT OPTIMAL")</f>
        <v>SANGAT OPTIMAL</v>
      </c>
      <c r="V241" s="33" t="s">
        <v>48</v>
      </c>
      <c r="W241" s="45">
        <v>602.0</v>
      </c>
      <c r="X241" s="35" t="s">
        <v>1355</v>
      </c>
      <c r="Y241" s="41">
        <v>2553000.0</v>
      </c>
      <c r="Z241" s="46"/>
    </row>
    <row r="242" ht="12.0" customHeight="1">
      <c r="A242" s="20">
        <f t="shared" si="1"/>
        <v>240</v>
      </c>
      <c r="B242" s="19" t="s">
        <v>151</v>
      </c>
      <c r="C242" s="19" t="s">
        <v>1351</v>
      </c>
      <c r="D242" s="19" t="s">
        <v>1369</v>
      </c>
      <c r="E242" s="67" t="s">
        <v>33</v>
      </c>
      <c r="F242" s="23" t="s">
        <v>1370</v>
      </c>
      <c r="G242" s="25" t="s">
        <v>1371</v>
      </c>
      <c r="H242" s="26" t="s">
        <v>87</v>
      </c>
      <c r="I242" s="26" t="s">
        <v>60</v>
      </c>
      <c r="J242" s="27" t="s">
        <v>88</v>
      </c>
      <c r="K242" s="27" t="s">
        <v>44</v>
      </c>
      <c r="L242" s="29"/>
      <c r="M242" s="29"/>
      <c r="N242" s="29" t="s">
        <v>91</v>
      </c>
      <c r="O242" s="29" t="s">
        <v>63</v>
      </c>
      <c r="P242" s="29" t="s">
        <v>91</v>
      </c>
      <c r="Q242" s="30"/>
      <c r="R242" s="30"/>
      <c r="S242" s="30"/>
      <c r="T242" s="30"/>
      <c r="U242" s="31" t="str">
        <f>IFERROR(__xludf.DUMMYFUNCTION("LET(
  angka_murni, ARRAYFORMULA(IFERROR(VALUE(REGEXREPLACE(L242:T242, ""[^0-9]"", """")), 0)),
  rata, IFERROR(AVERAGEIF(angka_murni, ""&gt;0""), 0),
  IF(rata &gt; 0,
    IF(rata &gt; 500, ""SANGAT OPTIMAL"",
    IF(rata &gt; 200, ""OPTIMAL"",
    IF(rata &gt; 100,"&amp;" ""KURANG OPTIMAL"", ""TIDAK OPTIMAL""))),
    IF(COUNTIF(L242:T242, ""*TIDAK TERDETEKSI*"") &gt; 0, ""TIDAK TERDETEKSI"",
    IF(COUNTIF(L242:T242, ""*TIDAK AKTIF*"") &gt; 0, ""TIDAK AKTIF"",
    IF(COUNTIF(L242:T242, ""*BELUM TERPASANG*"") &gt; 0, ""BELUM T"&amp;"ERPASANG"", ""TIDAK AKTIF"")))
  )
)"),"KURANG OPTIMAL")</f>
        <v>KURANG OPTIMAL</v>
      </c>
      <c r="V242" s="33" t="s">
        <v>48</v>
      </c>
      <c r="W242" s="45">
        <v>1897.0</v>
      </c>
      <c r="X242" s="35" t="s">
        <v>1355</v>
      </c>
      <c r="Y242" s="36">
        <v>1665000.0</v>
      </c>
      <c r="Z242" s="46"/>
    </row>
    <row r="243" ht="12.0" customHeight="1">
      <c r="A243" s="20">
        <f t="shared" si="1"/>
        <v>241</v>
      </c>
      <c r="B243" s="19" t="s">
        <v>151</v>
      </c>
      <c r="C243" s="19" t="s">
        <v>1351</v>
      </c>
      <c r="D243" s="19" t="s">
        <v>1372</v>
      </c>
      <c r="E243" s="21" t="s">
        <v>33</v>
      </c>
      <c r="F243" s="23" t="s">
        <v>1373</v>
      </c>
      <c r="G243" s="25" t="s">
        <v>1374</v>
      </c>
      <c r="H243" s="26" t="s">
        <v>87</v>
      </c>
      <c r="I243" s="26" t="s">
        <v>60</v>
      </c>
      <c r="J243" s="27" t="s">
        <v>88</v>
      </c>
      <c r="K243" s="27" t="s">
        <v>44</v>
      </c>
      <c r="L243" s="29"/>
      <c r="M243" s="29"/>
      <c r="N243" s="29" t="s">
        <v>65</v>
      </c>
      <c r="O243" s="29" t="s">
        <v>125</v>
      </c>
      <c r="P243" s="29" t="s">
        <v>91</v>
      </c>
      <c r="Q243" s="30"/>
      <c r="R243" s="30"/>
      <c r="S243" s="30"/>
      <c r="T243" s="30"/>
      <c r="U243" s="31" t="str">
        <f>IFERROR(__xludf.DUMMYFUNCTION("LET(
  angka_murni, ARRAYFORMULA(IFERROR(VALUE(REGEXREPLACE(L243:T243, ""[^0-9]"", """")), 0)),
  rata, IFERROR(AVERAGEIF(angka_murni, ""&gt;0""), 0),
  IF(rata &gt; 0,
    IF(rata &gt; 500, ""SANGAT OPTIMAL"",
    IF(rata &gt; 200, ""OPTIMAL"",
    IF(rata &gt; 100,"&amp;" ""KURANG OPTIMAL"", ""TIDAK OPTIMAL""))),
    IF(COUNTIF(L243:T243, ""*TIDAK TERDETEKSI*"") &gt; 0, ""TIDAK TERDETEKSI"",
    IF(COUNTIF(L243:T243, ""*TIDAK AKTIF*"") &gt; 0, ""TIDAK AKTIF"",
    IF(COUNTIF(L243:T243, ""*BELUM TERPASANG*"") &gt; 0, ""BELUM T"&amp;"ERPASANG"", ""TIDAK AKTIF"")))
  )
)"),"KURANG OPTIMAL")</f>
        <v>KURANG OPTIMAL</v>
      </c>
      <c r="V243" s="33" t="s">
        <v>48</v>
      </c>
      <c r="W243" s="45">
        <v>423.0</v>
      </c>
      <c r="X243" s="35" t="s">
        <v>1355</v>
      </c>
      <c r="Y243" s="36">
        <v>1665000.0</v>
      </c>
      <c r="Z243" s="46"/>
    </row>
    <row r="244" ht="12.0" customHeight="1">
      <c r="A244" s="20">
        <f t="shared" si="1"/>
        <v>242</v>
      </c>
      <c r="B244" s="19" t="s">
        <v>151</v>
      </c>
      <c r="C244" s="19" t="s">
        <v>1351</v>
      </c>
      <c r="D244" s="19" t="s">
        <v>1375</v>
      </c>
      <c r="E244" s="67" t="s">
        <v>33</v>
      </c>
      <c r="F244" s="23" t="s">
        <v>1376</v>
      </c>
      <c r="G244" s="25" t="s">
        <v>1377</v>
      </c>
      <c r="H244" s="26" t="s">
        <v>59</v>
      </c>
      <c r="I244" s="26" t="s">
        <v>60</v>
      </c>
      <c r="J244" s="27" t="s">
        <v>184</v>
      </c>
      <c r="K244" s="27" t="s">
        <v>44</v>
      </c>
      <c r="L244" s="29" t="s">
        <v>64</v>
      </c>
      <c r="M244" s="29" t="s">
        <v>64</v>
      </c>
      <c r="N244" s="29" t="s">
        <v>126</v>
      </c>
      <c r="O244" s="29" t="s">
        <v>125</v>
      </c>
      <c r="P244" s="29" t="s">
        <v>63</v>
      </c>
      <c r="Q244" s="30" t="s">
        <v>63</v>
      </c>
      <c r="R244" s="30"/>
      <c r="S244" s="30"/>
      <c r="T244" s="30"/>
      <c r="U244" s="31" t="str">
        <f>IFERROR(__xludf.DUMMYFUNCTION("LET(
  angka_murni, ARRAYFORMULA(IFERROR(VALUE(REGEXREPLACE(L244:T244, ""[^0-9]"", """")), 0)),
  rata, IFERROR(AVERAGEIF(angka_murni, ""&gt;0""), 0),
  IF(rata &gt; 0,
    IF(rata &gt; 500, ""SANGAT OPTIMAL"",
    IF(rata &gt; 200, ""OPTIMAL"",
    IF(rata &gt; 100,"&amp;" ""KURANG OPTIMAL"", ""TIDAK OPTIMAL""))),
    IF(COUNTIF(L244:T244, ""*TIDAK TERDETEKSI*"") &gt; 0, ""TIDAK TERDETEKSI"",
    IF(COUNTIF(L244:T244, ""*TIDAK AKTIF*"") &gt; 0, ""TIDAK AKTIF"",
    IF(COUNTIF(L244:T244, ""*BELUM TERPASANG*"") &gt; 0, ""BELUM T"&amp;"ERPASANG"", ""TIDAK AKTIF"")))
  )
)"),"OPTIMAL")</f>
        <v>OPTIMAL</v>
      </c>
      <c r="V244" s="33" t="s">
        <v>48</v>
      </c>
      <c r="W244" s="45">
        <v>757.0</v>
      </c>
      <c r="X244" s="35" t="s">
        <v>1355</v>
      </c>
      <c r="Y244" s="41">
        <v>2553000.0</v>
      </c>
      <c r="Z244" s="46"/>
    </row>
    <row r="245" ht="12.0" customHeight="1">
      <c r="A245" s="20">
        <f t="shared" si="1"/>
        <v>243</v>
      </c>
      <c r="B245" s="19" t="s">
        <v>151</v>
      </c>
      <c r="C245" s="19" t="s">
        <v>1351</v>
      </c>
      <c r="D245" s="19" t="s">
        <v>1378</v>
      </c>
      <c r="E245" s="67" t="s">
        <v>33</v>
      </c>
      <c r="F245" s="23" t="s">
        <v>1379</v>
      </c>
      <c r="G245" s="25" t="s">
        <v>1380</v>
      </c>
      <c r="H245" s="26" t="s">
        <v>59</v>
      </c>
      <c r="I245" s="26" t="s">
        <v>60</v>
      </c>
      <c r="J245" s="27" t="s">
        <v>184</v>
      </c>
      <c r="K245" s="27" t="s">
        <v>44</v>
      </c>
      <c r="L245" s="29" t="s">
        <v>126</v>
      </c>
      <c r="M245" s="29" t="s">
        <v>126</v>
      </c>
      <c r="N245" s="29" t="s">
        <v>126</v>
      </c>
      <c r="O245" s="29" t="s">
        <v>64</v>
      </c>
      <c r="P245" s="29" t="s">
        <v>64</v>
      </c>
      <c r="Q245" s="30" t="s">
        <v>64</v>
      </c>
      <c r="R245" s="30"/>
      <c r="S245" s="30"/>
      <c r="T245" s="30"/>
      <c r="U245" s="31" t="str">
        <f>IFERROR(__xludf.DUMMYFUNCTION("LET(
  angka_murni, ARRAYFORMULA(IFERROR(VALUE(REGEXREPLACE(L245:T245, ""[^0-9]"", """")), 0)),
  rata, IFERROR(AVERAGEIF(angka_murni, ""&gt;0""), 0),
  IF(rata &gt; 0,
    IF(rata &gt; 500, ""SANGAT OPTIMAL"",
    IF(rata &gt; 200, ""OPTIMAL"",
    IF(rata &gt; 100,"&amp;" ""KURANG OPTIMAL"", ""TIDAK OPTIMAL""))),
    IF(COUNTIF(L245:T245, ""*TIDAK TERDETEKSI*"") &gt; 0, ""TIDAK TERDETEKSI"",
    IF(COUNTIF(L245:T245, ""*TIDAK AKTIF*"") &gt; 0, ""TIDAK AKTIF"",
    IF(COUNTIF(L245:T245, ""*BELUM TERPASANG*"") &gt; 0, ""BELUM T"&amp;"ERPASANG"", ""TIDAK AKTIF"")))
  )
)"),"SANGAT OPTIMAL")</f>
        <v>SANGAT OPTIMAL</v>
      </c>
      <c r="V245" s="33" t="s">
        <v>48</v>
      </c>
      <c r="W245" s="45">
        <v>386.0</v>
      </c>
      <c r="X245" s="35" t="s">
        <v>1355</v>
      </c>
      <c r="Y245" s="41">
        <v>2553000.0</v>
      </c>
      <c r="Z245" s="46"/>
    </row>
    <row r="246" ht="12.0" customHeight="1">
      <c r="A246" s="20">
        <f t="shared" si="1"/>
        <v>244</v>
      </c>
      <c r="B246" s="19" t="s">
        <v>151</v>
      </c>
      <c r="C246" s="19" t="s">
        <v>1351</v>
      </c>
      <c r="D246" s="19" t="s">
        <v>1381</v>
      </c>
      <c r="E246" s="67" t="s">
        <v>33</v>
      </c>
      <c r="F246" s="23" t="s">
        <v>1382</v>
      </c>
      <c r="G246" s="25" t="s">
        <v>1383</v>
      </c>
      <c r="H246" s="26" t="s">
        <v>87</v>
      </c>
      <c r="I246" s="26" t="s">
        <v>60</v>
      </c>
      <c r="J246" s="27" t="s">
        <v>88</v>
      </c>
      <c r="K246" s="27" t="s">
        <v>44</v>
      </c>
      <c r="L246" s="29"/>
      <c r="M246" s="29"/>
      <c r="N246" s="29" t="s">
        <v>62</v>
      </c>
      <c r="O246" s="29" t="s">
        <v>64</v>
      </c>
      <c r="P246" s="29" t="s">
        <v>126</v>
      </c>
      <c r="Q246" s="30"/>
      <c r="R246" s="30"/>
      <c r="S246" s="30"/>
      <c r="T246" s="30"/>
      <c r="U246" s="39" t="str">
        <f>IFERROR(__xludf.DUMMYFUNCTION("LET(
  angka_murni, ARRAYFORMULA(IFERROR(VALUE(REGEXREPLACE(L246:T246, ""[^0-9]"", """")), 0)),
  rata, IFERROR(AVERAGEIF(angka_murni, ""&gt;0""), 0),
  IF(rata &gt; 0,
    IF(rata &gt; 500, ""SANGAT OPTIMAL"",
    IF(rata &gt; 200, ""OPTIMAL"",
    IF(rata &gt; 100,"&amp;" ""KURANG OPTIMAL"", ""TIDAK OPTIMAL""))),
    IF(COUNTIF(L246:T246, ""*TIDAK TERDETEKSI*"") &gt; 0, ""TIDAK TERDETEKSI"",
    IF(COUNTIF(L246:T246, ""*TIDAK AKTIF*"") &gt; 0, ""TIDAK AKTIF"",
    IF(COUNTIF(L246:T246, ""*BELUM TERPASANG*"") &gt; 0, ""BELUM T"&amp;"ERPASANG"", ""TIDAK AKTIF"")))
  )
)"),"SANGAT OPTIMAL")</f>
        <v>SANGAT OPTIMAL</v>
      </c>
      <c r="V246" s="33" t="s">
        <v>67</v>
      </c>
      <c r="W246" s="56">
        <v>376.0</v>
      </c>
      <c r="X246" s="35" t="s">
        <v>1355</v>
      </c>
      <c r="Y246" s="36">
        <v>1665000.0</v>
      </c>
      <c r="Z246" s="57"/>
      <c r="AC246" s="43"/>
    </row>
    <row r="247" ht="12.0" customHeight="1">
      <c r="A247" s="20">
        <f t="shared" si="1"/>
        <v>245</v>
      </c>
      <c r="B247" s="19" t="s">
        <v>151</v>
      </c>
      <c r="C247" s="19" t="s">
        <v>1351</v>
      </c>
      <c r="D247" s="19" t="s">
        <v>1384</v>
      </c>
      <c r="E247" s="21" t="s">
        <v>33</v>
      </c>
      <c r="F247" s="23" t="s">
        <v>1385</v>
      </c>
      <c r="G247" s="25" t="s">
        <v>1386</v>
      </c>
      <c r="H247" s="26" t="s">
        <v>59</v>
      </c>
      <c r="I247" s="26" t="s">
        <v>60</v>
      </c>
      <c r="J247" s="27" t="s">
        <v>184</v>
      </c>
      <c r="K247" s="27" t="s">
        <v>44</v>
      </c>
      <c r="L247" s="29" t="s">
        <v>63</v>
      </c>
      <c r="M247" s="29" t="s">
        <v>125</v>
      </c>
      <c r="N247" s="29" t="s">
        <v>125</v>
      </c>
      <c r="O247" s="29" t="s">
        <v>63</v>
      </c>
      <c r="P247" s="29" t="s">
        <v>63</v>
      </c>
      <c r="Q247" s="30" t="s">
        <v>125</v>
      </c>
      <c r="R247" s="30"/>
      <c r="S247" s="30"/>
      <c r="T247" s="30"/>
      <c r="U247" s="31" t="str">
        <f>IFERROR(__xludf.DUMMYFUNCTION("LET(
  angka_murni, ARRAYFORMULA(IFERROR(VALUE(REGEXREPLACE(L247:T247, ""[^0-9]"", """")), 0)),
  rata, IFERROR(AVERAGEIF(angka_murni, ""&gt;0""), 0),
  IF(rata &gt; 0,
    IF(rata &gt; 500, ""SANGAT OPTIMAL"",
    IF(rata &gt; 200, ""OPTIMAL"",
    IF(rata &gt; 100,"&amp;" ""KURANG OPTIMAL"", ""TIDAK OPTIMAL""))),
    IF(COUNTIF(L247:T247, ""*TIDAK TERDETEKSI*"") &gt; 0, ""TIDAK TERDETEKSI"",
    IF(COUNTIF(L247:T247, ""*TIDAK AKTIF*"") &gt; 0, ""TIDAK AKTIF"",
    IF(COUNTIF(L247:T247, ""*BELUM TERPASANG*"") &gt; 0, ""BELUM T"&amp;"ERPASANG"", ""TIDAK AKTIF"")))
  )
)"),"KURANG OPTIMAL")</f>
        <v>KURANG OPTIMAL</v>
      </c>
      <c r="V247" s="33" t="s">
        <v>48</v>
      </c>
      <c r="W247" s="45">
        <v>399.0</v>
      </c>
      <c r="X247" s="35" t="s">
        <v>1355</v>
      </c>
      <c r="Y247" s="41">
        <v>2553000.0</v>
      </c>
      <c r="Z247" s="46"/>
    </row>
    <row r="248" ht="12.0" customHeight="1">
      <c r="A248" s="20">
        <f t="shared" si="1"/>
        <v>246</v>
      </c>
      <c r="B248" s="19" t="s">
        <v>151</v>
      </c>
      <c r="C248" s="19" t="s">
        <v>217</v>
      </c>
      <c r="D248" s="19" t="s">
        <v>1387</v>
      </c>
      <c r="E248" s="21" t="s">
        <v>33</v>
      </c>
      <c r="F248" s="23" t="s">
        <v>1388</v>
      </c>
      <c r="G248" s="25" t="s">
        <v>1389</v>
      </c>
      <c r="H248" s="26" t="s">
        <v>59</v>
      </c>
      <c r="I248" s="26" t="s">
        <v>60</v>
      </c>
      <c r="J248" s="27" t="s">
        <v>184</v>
      </c>
      <c r="K248" s="27" t="s">
        <v>44</v>
      </c>
      <c r="L248" s="29" t="s">
        <v>64</v>
      </c>
      <c r="M248" s="29" t="s">
        <v>125</v>
      </c>
      <c r="N248" s="29" t="s">
        <v>64</v>
      </c>
      <c r="O248" s="29" t="s">
        <v>63</v>
      </c>
      <c r="P248" s="29" t="s">
        <v>63</v>
      </c>
      <c r="Q248" s="30" t="s">
        <v>63</v>
      </c>
      <c r="R248" s="30"/>
      <c r="S248" s="30"/>
      <c r="T248" s="30"/>
      <c r="U248" s="31" t="str">
        <f>IFERROR(__xludf.DUMMYFUNCTION("LET(
  angka_murni, ARRAYFORMULA(IFERROR(VALUE(REGEXREPLACE(L248:T248, ""[^0-9]"", """")), 0)),
  rata, IFERROR(AVERAGEIF(angka_murni, ""&gt;0""), 0),
  IF(rata &gt; 0,
    IF(rata &gt; 500, ""SANGAT OPTIMAL"",
    IF(rata &gt; 200, ""OPTIMAL"",
    IF(rata &gt; 100,"&amp;" ""KURANG OPTIMAL"", ""TIDAK OPTIMAL""))),
    IF(COUNTIF(L248:T248, ""*TIDAK TERDETEKSI*"") &gt; 0, ""TIDAK TERDETEKSI"",
    IF(COUNTIF(L248:T248, ""*TIDAK AKTIF*"") &gt; 0, ""TIDAK AKTIF"",
    IF(COUNTIF(L248:T248, ""*BELUM TERPASANG*"") &gt; 0, ""BELUM T"&amp;"ERPASANG"", ""TIDAK AKTIF"")))
  )
)"),"OPTIMAL")</f>
        <v>OPTIMAL</v>
      </c>
      <c r="V248" s="33" t="s">
        <v>48</v>
      </c>
      <c r="W248" s="45">
        <v>510.0</v>
      </c>
      <c r="X248" s="58" t="s">
        <v>223</v>
      </c>
      <c r="Y248" s="41">
        <v>2553000.0</v>
      </c>
      <c r="Z248" s="46"/>
    </row>
    <row r="249" ht="12.0" customHeight="1">
      <c r="A249" s="20">
        <f t="shared" si="1"/>
        <v>247</v>
      </c>
      <c r="B249" s="19" t="s">
        <v>151</v>
      </c>
      <c r="C249" s="19" t="s">
        <v>217</v>
      </c>
      <c r="D249" s="19" t="s">
        <v>1390</v>
      </c>
      <c r="E249" s="21" t="s">
        <v>33</v>
      </c>
      <c r="F249" s="23" t="s">
        <v>1391</v>
      </c>
      <c r="G249" s="25" t="s">
        <v>1392</v>
      </c>
      <c r="H249" s="26" t="s">
        <v>40</v>
      </c>
      <c r="I249" s="26" t="s">
        <v>42</v>
      </c>
      <c r="J249" s="28" t="s">
        <v>61</v>
      </c>
      <c r="K249" s="28" t="s">
        <v>44</v>
      </c>
      <c r="L249" s="29"/>
      <c r="M249" s="29"/>
      <c r="N249" s="29" t="s">
        <v>62</v>
      </c>
      <c r="O249" s="29" t="s">
        <v>62</v>
      </c>
      <c r="P249" s="29" t="s">
        <v>62</v>
      </c>
      <c r="Q249" s="29" t="s">
        <v>62</v>
      </c>
      <c r="R249" s="30" t="s">
        <v>62</v>
      </c>
      <c r="S249" s="30"/>
      <c r="T249" s="30"/>
      <c r="U249" s="31" t="str">
        <f>IFERROR(__xludf.DUMMYFUNCTION("LET(
  angka_murni, ARRAYFORMULA(IFERROR(VALUE(REGEXREPLACE(L249:T249, ""[^0-9]"", """")), 0)),
  rata, IFERROR(AVERAGEIF(angka_murni, ""&gt;0""), 0),
  IF(rata &gt; 0,
    IF(rata &gt; 500, ""SANGAT OPTIMAL"",
    IF(rata &gt; 200, ""OPTIMAL"",
    IF(rata &gt; 100,"&amp;" ""KURANG OPTIMAL"", ""TIDAK OPTIMAL""))),
    IF(COUNTIF(L249:T249, ""*TIDAK TERDETEKSI*"") &gt; 0, ""TIDAK TERDETEKSI"",
    IF(COUNTIF(L249:T249, ""*TIDAK AKTIF*"") &gt; 0, ""TIDAK AKTIF"",
    IF(COUNTIF(L249:T249, ""*BELUM TERPASANG*"") &gt; 0, ""BELUM T"&amp;"ERPASANG"", ""TIDAK AKTIF"")))
  )
)"),"TIDAK OPTIMAL")</f>
        <v>TIDAK OPTIMAL</v>
      </c>
      <c r="V249" s="33" t="s">
        <v>48</v>
      </c>
      <c r="W249" s="45">
        <v>823.0</v>
      </c>
      <c r="X249" s="58" t="s">
        <v>223</v>
      </c>
      <c r="Y249" s="36">
        <v>768950.0</v>
      </c>
      <c r="Z249" s="46"/>
    </row>
    <row r="250" ht="12.0" customHeight="1">
      <c r="A250" s="20">
        <f t="shared" si="1"/>
        <v>248</v>
      </c>
      <c r="B250" s="19" t="s">
        <v>151</v>
      </c>
      <c r="C250" s="19" t="s">
        <v>217</v>
      </c>
      <c r="D250" s="19" t="s">
        <v>1393</v>
      </c>
      <c r="E250" s="21" t="s">
        <v>33</v>
      </c>
      <c r="F250" s="23" t="s">
        <v>1394</v>
      </c>
      <c r="G250" s="25" t="s">
        <v>1395</v>
      </c>
      <c r="H250" s="26" t="s">
        <v>59</v>
      </c>
      <c r="I250" s="26" t="s">
        <v>60</v>
      </c>
      <c r="J250" s="27" t="s">
        <v>184</v>
      </c>
      <c r="K250" s="27" t="s">
        <v>44</v>
      </c>
      <c r="L250" s="29" t="s">
        <v>63</v>
      </c>
      <c r="M250" s="29" t="s">
        <v>64</v>
      </c>
      <c r="N250" s="29" t="s">
        <v>126</v>
      </c>
      <c r="O250" s="29" t="s">
        <v>64</v>
      </c>
      <c r="P250" s="29" t="s">
        <v>64</v>
      </c>
      <c r="Q250" s="30" t="s">
        <v>64</v>
      </c>
      <c r="R250" s="30"/>
      <c r="S250" s="30"/>
      <c r="T250" s="30"/>
      <c r="U250" s="31" t="str">
        <f>IFERROR(__xludf.DUMMYFUNCTION("LET(
  angka_murni, ARRAYFORMULA(IFERROR(VALUE(REGEXREPLACE(L250:T250, ""[^0-9]"", """")), 0)),
  rata, IFERROR(AVERAGEIF(angka_murni, ""&gt;0""), 0),
  IF(rata &gt; 0,
    IF(rata &gt; 500, ""SANGAT OPTIMAL"",
    IF(rata &gt; 200, ""OPTIMAL"",
    IF(rata &gt; 100,"&amp;" ""KURANG OPTIMAL"", ""TIDAK OPTIMAL""))),
    IF(COUNTIF(L250:T250, ""*TIDAK TERDETEKSI*"") &gt; 0, ""TIDAK TERDETEKSI"",
    IF(COUNTIF(L250:T250, ""*TIDAK AKTIF*"") &gt; 0, ""TIDAK AKTIF"",
    IF(COUNTIF(L250:T250, ""*BELUM TERPASANG*"") &gt; 0, ""BELUM T"&amp;"ERPASANG"", ""TIDAK AKTIF"")))
  )
)"),"SANGAT OPTIMAL")</f>
        <v>SANGAT OPTIMAL</v>
      </c>
      <c r="V250" s="33" t="s">
        <v>48</v>
      </c>
      <c r="W250" s="45">
        <v>529.0</v>
      </c>
      <c r="X250" s="58" t="s">
        <v>223</v>
      </c>
      <c r="Y250" s="41">
        <v>2553000.0</v>
      </c>
      <c r="Z250" s="46"/>
    </row>
    <row r="251" ht="12.0" customHeight="1">
      <c r="A251" s="20">
        <f t="shared" si="1"/>
        <v>249</v>
      </c>
      <c r="B251" s="19" t="s">
        <v>151</v>
      </c>
      <c r="C251" s="19" t="s">
        <v>217</v>
      </c>
      <c r="D251" s="19" t="s">
        <v>1396</v>
      </c>
      <c r="E251" s="21" t="s">
        <v>33</v>
      </c>
      <c r="F251" s="23" t="s">
        <v>1397</v>
      </c>
      <c r="G251" s="25" t="s">
        <v>1398</v>
      </c>
      <c r="H251" s="26" t="s">
        <v>40</v>
      </c>
      <c r="I251" s="26" t="s">
        <v>42</v>
      </c>
      <c r="J251" s="28" t="s">
        <v>61</v>
      </c>
      <c r="K251" s="28" t="s">
        <v>44</v>
      </c>
      <c r="L251" s="29"/>
      <c r="M251" s="29"/>
      <c r="N251" s="29" t="s">
        <v>125</v>
      </c>
      <c r="O251" s="29" t="s">
        <v>125</v>
      </c>
      <c r="P251" s="29" t="s">
        <v>125</v>
      </c>
      <c r="Q251" s="29" t="s">
        <v>64</v>
      </c>
      <c r="R251" s="30" t="s">
        <v>64</v>
      </c>
      <c r="S251" s="30"/>
      <c r="T251" s="30"/>
      <c r="U251" s="31" t="str">
        <f>IFERROR(__xludf.DUMMYFUNCTION("LET(
  angka_murni, ARRAYFORMULA(IFERROR(VALUE(REGEXREPLACE(L251:T251, ""[^0-9]"", """")), 0)),
  rata, IFERROR(AVERAGEIF(angka_murni, ""&gt;0""), 0),
  IF(rata &gt; 0,
    IF(rata &gt; 500, ""SANGAT OPTIMAL"",
    IF(rata &gt; 200, ""OPTIMAL"",
    IF(rata &gt; 100,"&amp;" ""KURANG OPTIMAL"", ""TIDAK OPTIMAL""))),
    IF(COUNTIF(L251:T251, ""*TIDAK TERDETEKSI*"") &gt; 0, ""TIDAK TERDETEKSI"",
    IF(COUNTIF(L251:T251, ""*TIDAK AKTIF*"") &gt; 0, ""TIDAK AKTIF"",
    IF(COUNTIF(L251:T251, ""*BELUM TERPASANG*"") &gt; 0, ""BELUM T"&amp;"ERPASANG"", ""TIDAK AKTIF"")))
  )
)"),"OPTIMAL")</f>
        <v>OPTIMAL</v>
      </c>
      <c r="V251" s="33" t="s">
        <v>48</v>
      </c>
      <c r="W251" s="45">
        <v>992.0</v>
      </c>
      <c r="X251" s="58" t="s">
        <v>223</v>
      </c>
      <c r="Y251" s="36">
        <v>768950.0</v>
      </c>
      <c r="Z251" s="46"/>
    </row>
    <row r="252" ht="12.0" customHeight="1">
      <c r="A252" s="20">
        <f t="shared" si="1"/>
        <v>250</v>
      </c>
      <c r="B252" s="19" t="s">
        <v>151</v>
      </c>
      <c r="C252" s="19" t="s">
        <v>217</v>
      </c>
      <c r="D252" s="19" t="s">
        <v>218</v>
      </c>
      <c r="E252" s="21" t="s">
        <v>33</v>
      </c>
      <c r="F252" s="23" t="s">
        <v>219</v>
      </c>
      <c r="G252" s="25" t="s">
        <v>220</v>
      </c>
      <c r="H252" s="26" t="s">
        <v>40</v>
      </c>
      <c r="I252" s="26" t="s">
        <v>42</v>
      </c>
      <c r="J252" s="28" t="s">
        <v>61</v>
      </c>
      <c r="K252" s="28" t="s">
        <v>44</v>
      </c>
      <c r="L252" s="29"/>
      <c r="M252" s="29"/>
      <c r="N252" s="29" t="s">
        <v>65</v>
      </c>
      <c r="O252" s="29" t="s">
        <v>65</v>
      </c>
      <c r="P252" s="29" t="s">
        <v>65</v>
      </c>
      <c r="Q252" s="29" t="s">
        <v>65</v>
      </c>
      <c r="R252" s="30" t="s">
        <v>65</v>
      </c>
      <c r="S252" s="30"/>
      <c r="T252" s="30"/>
      <c r="U252" s="31" t="str">
        <f>IFERROR(__xludf.DUMMYFUNCTION("LET(
  angka_murni, ARRAYFORMULA(IFERROR(VALUE(REGEXREPLACE(L252:T252, ""[^0-9]"", """")), 0)),
  rata, IFERROR(AVERAGEIF(angka_murni, ""&gt;0""), 0),
  IF(rata &gt; 0,
    IF(rata &gt; 500, ""SANGAT OPTIMAL"",
    IF(rata &gt; 200, ""OPTIMAL"",
    IF(rata &gt; 100,"&amp;" ""KURANG OPTIMAL"", ""TIDAK OPTIMAL""))),
    IF(COUNTIF(L252:T252, ""*TIDAK TERDETEKSI*"") &gt; 0, ""TIDAK TERDETEKSI"",
    IF(COUNTIF(L252:T252, ""*TIDAK AKTIF*"") &gt; 0, ""TIDAK AKTIF"",
    IF(COUNTIF(L252:T252, ""*BELUM TERPASANG*"") &gt; 0, ""BELUM T"&amp;"ERPASANG"", ""TIDAK AKTIF"")))
  )
)"),"TIDAK AKTIF")</f>
        <v>TIDAK AKTIF</v>
      </c>
      <c r="V252" s="33" t="s">
        <v>48</v>
      </c>
      <c r="W252" s="45">
        <v>941.0</v>
      </c>
      <c r="X252" s="58" t="s">
        <v>223</v>
      </c>
      <c r="Y252" s="36">
        <v>768950.0</v>
      </c>
      <c r="Z252" s="46"/>
    </row>
    <row r="253" ht="12.0" customHeight="1">
      <c r="A253" s="20">
        <f t="shared" si="1"/>
        <v>251</v>
      </c>
      <c r="B253" s="19" t="s">
        <v>151</v>
      </c>
      <c r="C253" s="19" t="s">
        <v>217</v>
      </c>
      <c r="D253" s="19" t="s">
        <v>1399</v>
      </c>
      <c r="E253" s="21" t="s">
        <v>33</v>
      </c>
      <c r="F253" s="23" t="s">
        <v>1400</v>
      </c>
      <c r="G253" s="25" t="s">
        <v>1401</v>
      </c>
      <c r="H253" s="26" t="s">
        <v>59</v>
      </c>
      <c r="I253" s="26" t="s">
        <v>60</v>
      </c>
      <c r="J253" s="27" t="s">
        <v>184</v>
      </c>
      <c r="K253" s="27" t="s">
        <v>44</v>
      </c>
      <c r="L253" s="29" t="s">
        <v>64</v>
      </c>
      <c r="M253" s="29" t="s">
        <v>64</v>
      </c>
      <c r="N253" s="29" t="s">
        <v>64</v>
      </c>
      <c r="O253" s="29" t="s">
        <v>63</v>
      </c>
      <c r="P253" s="29" t="s">
        <v>63</v>
      </c>
      <c r="Q253" s="30" t="s">
        <v>63</v>
      </c>
      <c r="R253" s="30"/>
      <c r="S253" s="30"/>
      <c r="T253" s="30"/>
      <c r="U253" s="31" t="str">
        <f>IFERROR(__xludf.DUMMYFUNCTION("LET(
  angka_murni, ARRAYFORMULA(IFERROR(VALUE(REGEXREPLACE(L253:T253, ""[^0-9]"", """")), 0)),
  rata, IFERROR(AVERAGEIF(angka_murni, ""&gt;0""), 0),
  IF(rata &gt; 0,
    IF(rata &gt; 500, ""SANGAT OPTIMAL"",
    IF(rata &gt; 200, ""OPTIMAL"",
    IF(rata &gt; 100,"&amp;" ""KURANG OPTIMAL"", ""TIDAK OPTIMAL""))),
    IF(COUNTIF(L253:T253, ""*TIDAK TERDETEKSI*"") &gt; 0, ""TIDAK TERDETEKSI"",
    IF(COUNTIF(L253:T253, ""*TIDAK AKTIF*"") &gt; 0, ""TIDAK AKTIF"",
    IF(COUNTIF(L253:T253, ""*BELUM TERPASANG*"") &gt; 0, ""BELUM T"&amp;"ERPASANG"", ""TIDAK AKTIF"")))
  )
)"),"OPTIMAL")</f>
        <v>OPTIMAL</v>
      </c>
      <c r="V253" s="33" t="s">
        <v>48</v>
      </c>
      <c r="W253" s="45">
        <v>309.0</v>
      </c>
      <c r="X253" s="58" t="s">
        <v>223</v>
      </c>
      <c r="Y253" s="41">
        <v>2553000.0</v>
      </c>
      <c r="Z253" s="46"/>
    </row>
    <row r="254" ht="12.0" customHeight="1">
      <c r="A254" s="20">
        <f t="shared" si="1"/>
        <v>252</v>
      </c>
      <c r="B254" s="19" t="s">
        <v>151</v>
      </c>
      <c r="C254" s="19" t="s">
        <v>1402</v>
      </c>
      <c r="D254" s="19" t="s">
        <v>1403</v>
      </c>
      <c r="E254" s="21" t="s">
        <v>33</v>
      </c>
      <c r="F254" s="23" t="s">
        <v>1404</v>
      </c>
      <c r="G254" s="25" t="s">
        <v>1405</v>
      </c>
      <c r="H254" s="26" t="s">
        <v>59</v>
      </c>
      <c r="I254" s="26" t="s">
        <v>60</v>
      </c>
      <c r="J254" s="27" t="s">
        <v>184</v>
      </c>
      <c r="K254" s="27" t="s">
        <v>44</v>
      </c>
      <c r="L254" s="29" t="s">
        <v>64</v>
      </c>
      <c r="M254" s="29" t="s">
        <v>64</v>
      </c>
      <c r="N254" s="29" t="s">
        <v>125</v>
      </c>
      <c r="O254" s="29" t="s">
        <v>63</v>
      </c>
      <c r="P254" s="29" t="s">
        <v>63</v>
      </c>
      <c r="Q254" s="30" t="s">
        <v>63</v>
      </c>
      <c r="R254" s="30"/>
      <c r="S254" s="30"/>
      <c r="T254" s="30"/>
      <c r="U254" s="31" t="str">
        <f>IFERROR(__xludf.DUMMYFUNCTION("LET(
  angka_murni, ARRAYFORMULA(IFERROR(VALUE(REGEXREPLACE(L254:T254, ""[^0-9]"", """")), 0)),
  rata, IFERROR(AVERAGEIF(angka_murni, ""&gt;0""), 0),
  IF(rata &gt; 0,
    IF(rata &gt; 500, ""SANGAT OPTIMAL"",
    IF(rata &gt; 200, ""OPTIMAL"",
    IF(rata &gt; 100,"&amp;" ""KURANG OPTIMAL"", ""TIDAK OPTIMAL""))),
    IF(COUNTIF(L254:T254, ""*TIDAK TERDETEKSI*"") &gt; 0, ""TIDAK TERDETEKSI"",
    IF(COUNTIF(L254:T254, ""*TIDAK AKTIF*"") &gt; 0, ""TIDAK AKTIF"",
    IF(COUNTIF(L254:T254, ""*BELUM TERPASANG*"") &gt; 0, ""BELUM T"&amp;"ERPASANG"", ""TIDAK AKTIF"")))
  )
)"),"OPTIMAL")</f>
        <v>OPTIMAL</v>
      </c>
      <c r="V254" s="33" t="s">
        <v>48</v>
      </c>
      <c r="W254" s="45">
        <v>2021.0</v>
      </c>
      <c r="X254" s="58" t="s">
        <v>1406</v>
      </c>
      <c r="Y254" s="41">
        <v>2553000.0</v>
      </c>
      <c r="Z254" s="46"/>
    </row>
    <row r="255" ht="12.0" customHeight="1">
      <c r="A255" s="20">
        <f t="shared" si="1"/>
        <v>253</v>
      </c>
      <c r="B255" s="19" t="s">
        <v>151</v>
      </c>
      <c r="C255" s="19" t="s">
        <v>1402</v>
      </c>
      <c r="D255" s="19" t="s">
        <v>1407</v>
      </c>
      <c r="E255" s="21" t="s">
        <v>33</v>
      </c>
      <c r="F255" s="23" t="s">
        <v>1408</v>
      </c>
      <c r="G255" s="25" t="s">
        <v>1409</v>
      </c>
      <c r="H255" s="26" t="s">
        <v>39</v>
      </c>
      <c r="I255" s="26" t="s">
        <v>41</v>
      </c>
      <c r="J255" s="27" t="s">
        <v>43</v>
      </c>
      <c r="K255" s="27" t="s">
        <v>44</v>
      </c>
      <c r="L255" s="42"/>
      <c r="M255" s="42"/>
      <c r="N255" s="42"/>
      <c r="O255" s="29"/>
      <c r="P255" s="29"/>
      <c r="Q255" s="29"/>
      <c r="R255" s="29"/>
      <c r="S255" s="29"/>
      <c r="T255" s="29"/>
      <c r="U255" s="31" t="str">
        <f>IFERROR(__xludf.DUMMYFUNCTION("LET(
  angka_murni, ARRAYFORMULA(IFERROR(VALUE(REGEXREPLACE(L255:T255, ""[^0-9]"", """")), 0)),
  rata, IFERROR(AVERAGEIF(angka_murni, ""&gt;0""), 0),
  IF(rata &gt; 0,
    IF(rata &gt; 500, ""SANGAT OPTIMAL"",
    IF(rata &gt; 200, ""OPTIMAL"",
    IF(rata &gt; 100,"&amp;" ""KURANG OPTIMAL"", ""TIDAK OPTIMAL""))),
    IF(COUNTIF(L255:T255, ""*TIDAK TERDETEKSI*"") &gt; 0, ""TIDAK TERDETEKSI"",
    IF(COUNTIF(L255:T255, ""*TIDAK AKTIF*"") &gt; 0, ""TIDAK AKTIF"",
    IF(COUNTIF(L255:T255, ""*BELUM TERPASANG*"") &gt; 0, ""BELUM T"&amp;"ERPASANG"", ""TIDAK AKTIF"")))
  )
)"),"TIDAK AKTIF")</f>
        <v>TIDAK AKTIF</v>
      </c>
      <c r="V255" s="33" t="s">
        <v>48</v>
      </c>
      <c r="W255" s="45">
        <v>1027.0</v>
      </c>
      <c r="X255" s="58" t="s">
        <v>1406</v>
      </c>
      <c r="Y255" s="36">
        <v>638250.0</v>
      </c>
      <c r="Z255" s="46"/>
    </row>
    <row r="256" ht="12.0" customHeight="1">
      <c r="A256" s="20">
        <f t="shared" si="1"/>
        <v>254</v>
      </c>
      <c r="B256" s="19" t="s">
        <v>151</v>
      </c>
      <c r="C256" s="19" t="s">
        <v>1402</v>
      </c>
      <c r="D256" s="19" t="s">
        <v>1410</v>
      </c>
      <c r="E256" s="21" t="s">
        <v>33</v>
      </c>
      <c r="F256" s="23" t="s">
        <v>1411</v>
      </c>
      <c r="G256" s="25" t="s">
        <v>1412</v>
      </c>
      <c r="H256" s="26" t="s">
        <v>39</v>
      </c>
      <c r="I256" s="26" t="s">
        <v>41</v>
      </c>
      <c r="J256" s="27" t="s">
        <v>43</v>
      </c>
      <c r="K256" s="27" t="s">
        <v>44</v>
      </c>
      <c r="L256" s="42"/>
      <c r="M256" s="42"/>
      <c r="N256" s="42"/>
      <c r="O256" s="29"/>
      <c r="P256" s="29"/>
      <c r="Q256" s="30"/>
      <c r="R256" s="30"/>
      <c r="S256" s="30"/>
      <c r="T256" s="30"/>
      <c r="U256" s="31" t="str">
        <f>IFERROR(__xludf.DUMMYFUNCTION("LET(
  angka_murni, ARRAYFORMULA(IFERROR(VALUE(REGEXREPLACE(L256:T256, ""[^0-9]"", """")), 0)),
  rata, IFERROR(AVERAGEIF(angka_murni, ""&gt;0""), 0),
  IF(rata &gt; 0,
    IF(rata &gt; 500, ""SANGAT OPTIMAL"",
    IF(rata &gt; 200, ""OPTIMAL"",
    IF(rata &gt; 100,"&amp;" ""KURANG OPTIMAL"", ""TIDAK OPTIMAL""))),
    IF(COUNTIF(L256:T256, ""*TIDAK TERDETEKSI*"") &gt; 0, ""TIDAK TERDETEKSI"",
    IF(COUNTIF(L256:T256, ""*TIDAK AKTIF*"") &gt; 0, ""TIDAK AKTIF"",
    IF(COUNTIF(L256:T256, ""*BELUM TERPASANG*"") &gt; 0, ""BELUM T"&amp;"ERPASANG"", ""TIDAK AKTIF"")))
  )
)"),"TIDAK AKTIF")</f>
        <v>TIDAK AKTIF</v>
      </c>
      <c r="V256" s="33" t="s">
        <v>48</v>
      </c>
      <c r="W256" s="45">
        <v>1851.0</v>
      </c>
      <c r="X256" s="58" t="s">
        <v>1406</v>
      </c>
      <c r="Y256" s="36">
        <v>638250.0</v>
      </c>
      <c r="Z256" s="46"/>
    </row>
    <row r="257" ht="12.0" customHeight="1">
      <c r="A257" s="20">
        <f t="shared" si="1"/>
        <v>255</v>
      </c>
      <c r="B257" s="19" t="s">
        <v>151</v>
      </c>
      <c r="C257" s="19" t="s">
        <v>1402</v>
      </c>
      <c r="D257" s="19" t="s">
        <v>1413</v>
      </c>
      <c r="E257" s="21" t="s">
        <v>33</v>
      </c>
      <c r="F257" s="23" t="s">
        <v>1414</v>
      </c>
      <c r="G257" s="25" t="s">
        <v>1415</v>
      </c>
      <c r="H257" s="26" t="s">
        <v>39</v>
      </c>
      <c r="I257" s="26" t="s">
        <v>41</v>
      </c>
      <c r="J257" s="27" t="s">
        <v>43</v>
      </c>
      <c r="K257" s="27" t="s">
        <v>44</v>
      </c>
      <c r="L257" s="42"/>
      <c r="M257" s="42"/>
      <c r="N257" s="42"/>
      <c r="O257" s="29"/>
      <c r="P257" s="29"/>
      <c r="Q257" s="30"/>
      <c r="R257" s="30"/>
      <c r="S257" s="30"/>
      <c r="T257" s="30"/>
      <c r="U257" s="31" t="str">
        <f>IFERROR(__xludf.DUMMYFUNCTION("LET(
  angka_murni, ARRAYFORMULA(IFERROR(VALUE(REGEXREPLACE(L257:T257, ""[^0-9]"", """")), 0)),
  rata, IFERROR(AVERAGEIF(angka_murni, ""&gt;0""), 0),
  IF(rata &gt; 0,
    IF(rata &gt; 500, ""SANGAT OPTIMAL"",
    IF(rata &gt; 200, ""OPTIMAL"",
    IF(rata &gt; 100,"&amp;" ""KURANG OPTIMAL"", ""TIDAK OPTIMAL""))),
    IF(COUNTIF(L257:T257, ""*TIDAK TERDETEKSI*"") &gt; 0, ""TIDAK TERDETEKSI"",
    IF(COUNTIF(L257:T257, ""*TIDAK AKTIF*"") &gt; 0, ""TIDAK AKTIF"",
    IF(COUNTIF(L257:T257, ""*BELUM TERPASANG*"") &gt; 0, ""BELUM T"&amp;"ERPASANG"", ""TIDAK AKTIF"")))
  )
)"),"TIDAK AKTIF")</f>
        <v>TIDAK AKTIF</v>
      </c>
      <c r="V257" s="33" t="s">
        <v>48</v>
      </c>
      <c r="W257" s="45">
        <v>1565.0</v>
      </c>
      <c r="X257" s="58" t="s">
        <v>1406</v>
      </c>
      <c r="Y257" s="36">
        <v>638250.0</v>
      </c>
      <c r="Z257" s="46"/>
    </row>
    <row r="258" ht="12.0" customHeight="1">
      <c r="A258" s="20">
        <f t="shared" si="1"/>
        <v>256</v>
      </c>
      <c r="B258" s="19" t="s">
        <v>151</v>
      </c>
      <c r="C258" s="19" t="s">
        <v>1402</v>
      </c>
      <c r="D258" s="19" t="s">
        <v>1416</v>
      </c>
      <c r="E258" s="21" t="s">
        <v>33</v>
      </c>
      <c r="F258" s="23" t="s">
        <v>1417</v>
      </c>
      <c r="G258" s="25" t="s">
        <v>1418</v>
      </c>
      <c r="H258" s="26" t="s">
        <v>39</v>
      </c>
      <c r="I258" s="177" t="s">
        <v>41</v>
      </c>
      <c r="J258" s="27" t="s">
        <v>43</v>
      </c>
      <c r="K258" s="27" t="s">
        <v>44</v>
      </c>
      <c r="L258" s="29"/>
      <c r="M258" s="29"/>
      <c r="N258" s="29"/>
      <c r="O258" s="29"/>
      <c r="P258" s="29"/>
      <c r="Q258" s="29"/>
      <c r="R258" s="29"/>
      <c r="S258" s="29"/>
      <c r="T258" s="30"/>
      <c r="U258" s="31" t="str">
        <f>IFERROR(__xludf.DUMMYFUNCTION("LET(
  angka_murni, ARRAYFORMULA(IFERROR(VALUE(REGEXREPLACE(L258:T258, ""[^0-9]"", """")), 0)),
  rata, IFERROR(AVERAGEIF(angka_murni, ""&gt;0""), 0),
  IF(rata &gt; 0,
    IF(rata &gt; 500, ""SANGAT OPTIMAL"",
    IF(rata &gt; 200, ""OPTIMAL"",
    IF(rata &gt; 100,"&amp;" ""KURANG OPTIMAL"", ""TIDAK OPTIMAL""))),
    IF(COUNTIF(L258:T258, ""*TIDAK TERDETEKSI*"") &gt; 0, ""TIDAK TERDETEKSI"",
    IF(COUNTIF(L258:T258, ""*TIDAK AKTIF*"") &gt; 0, ""TIDAK AKTIF"",
    IF(COUNTIF(L258:T258, ""*BELUM TERPASANG*"") &gt; 0, ""BELUM T"&amp;"ERPASANG"", ""TIDAK AKTIF"")))
  )
)"),"TIDAK AKTIF")</f>
        <v>TIDAK AKTIF</v>
      </c>
      <c r="V258" s="33" t="s">
        <v>48</v>
      </c>
      <c r="W258" s="45">
        <v>1657.0</v>
      </c>
      <c r="X258" s="58" t="s">
        <v>1406</v>
      </c>
      <c r="Y258" s="36">
        <v>638250.0</v>
      </c>
      <c r="Z258" s="46"/>
    </row>
    <row r="259" ht="12.0" customHeight="1">
      <c r="A259" s="20">
        <f t="shared" si="1"/>
        <v>257</v>
      </c>
      <c r="B259" s="19" t="s">
        <v>151</v>
      </c>
      <c r="C259" s="19" t="s">
        <v>1402</v>
      </c>
      <c r="D259" s="19" t="s">
        <v>1419</v>
      </c>
      <c r="E259" s="21" t="s">
        <v>33</v>
      </c>
      <c r="F259" s="23" t="s">
        <v>1420</v>
      </c>
      <c r="G259" s="25" t="s">
        <v>1421</v>
      </c>
      <c r="H259" s="26" t="s">
        <v>39</v>
      </c>
      <c r="I259" s="26" t="s">
        <v>41</v>
      </c>
      <c r="J259" s="27" t="s">
        <v>43</v>
      </c>
      <c r="K259" s="27" t="s">
        <v>44</v>
      </c>
      <c r="L259" s="42"/>
      <c r="M259" s="42"/>
      <c r="N259" s="42"/>
      <c r="O259" s="29"/>
      <c r="P259" s="29"/>
      <c r="Q259" s="30"/>
      <c r="R259" s="30"/>
      <c r="S259" s="30"/>
      <c r="T259" s="30"/>
      <c r="U259" s="31" t="str">
        <f>IFERROR(__xludf.DUMMYFUNCTION("LET(
  angka_murni, ARRAYFORMULA(IFERROR(VALUE(REGEXREPLACE(L259:T259, ""[^0-9]"", """")), 0)),
  rata, IFERROR(AVERAGEIF(angka_murni, ""&gt;0""), 0),
  IF(rata &gt; 0,
    IF(rata &gt; 500, ""SANGAT OPTIMAL"",
    IF(rata &gt; 200, ""OPTIMAL"",
    IF(rata &gt; 100,"&amp;" ""KURANG OPTIMAL"", ""TIDAK OPTIMAL""))),
    IF(COUNTIF(L259:T259, ""*TIDAK TERDETEKSI*"") &gt; 0, ""TIDAK TERDETEKSI"",
    IF(COUNTIF(L259:T259, ""*TIDAK AKTIF*"") &gt; 0, ""TIDAK AKTIF"",
    IF(COUNTIF(L259:T259, ""*BELUM TERPASANG*"") &gt; 0, ""BELUM T"&amp;"ERPASANG"", ""TIDAK AKTIF"")))
  )
)"),"TIDAK AKTIF")</f>
        <v>TIDAK AKTIF</v>
      </c>
      <c r="V259" s="33" t="s">
        <v>48</v>
      </c>
      <c r="W259" s="45">
        <v>638.0</v>
      </c>
      <c r="X259" s="58" t="s">
        <v>1406</v>
      </c>
      <c r="Y259" s="36">
        <v>638250.0</v>
      </c>
      <c r="Z259" s="46"/>
    </row>
    <row r="260" ht="12.0" customHeight="1">
      <c r="A260" s="20">
        <f t="shared" si="1"/>
        <v>258</v>
      </c>
      <c r="B260" s="19" t="s">
        <v>151</v>
      </c>
      <c r="C260" s="19" t="s">
        <v>1402</v>
      </c>
      <c r="D260" s="19" t="s">
        <v>1402</v>
      </c>
      <c r="E260" s="21" t="s">
        <v>33</v>
      </c>
      <c r="F260" s="23" t="s">
        <v>1422</v>
      </c>
      <c r="G260" s="25" t="s">
        <v>1423</v>
      </c>
      <c r="H260" s="26" t="s">
        <v>59</v>
      </c>
      <c r="I260" s="26" t="s">
        <v>60</v>
      </c>
      <c r="J260" s="27" t="s">
        <v>184</v>
      </c>
      <c r="K260" s="27" t="s">
        <v>44</v>
      </c>
      <c r="L260" s="29" t="s">
        <v>125</v>
      </c>
      <c r="M260" s="29" t="s">
        <v>125</v>
      </c>
      <c r="N260" s="29" t="s">
        <v>63</v>
      </c>
      <c r="O260" s="29" t="s">
        <v>63</v>
      </c>
      <c r="P260" s="29" t="s">
        <v>91</v>
      </c>
      <c r="Q260" s="30" t="s">
        <v>63</v>
      </c>
      <c r="R260" s="30"/>
      <c r="S260" s="30"/>
      <c r="T260" s="30"/>
      <c r="U260" s="31" t="str">
        <f>IFERROR(__xludf.DUMMYFUNCTION("LET(
  angka_murni, ARRAYFORMULA(IFERROR(VALUE(REGEXREPLACE(L260:T260, ""[^0-9]"", """")), 0)),
  rata, IFERROR(AVERAGEIF(angka_murni, ""&gt;0""), 0),
  IF(rata &gt; 0,
    IF(rata &gt; 500, ""SANGAT OPTIMAL"",
    IF(rata &gt; 200, ""OPTIMAL"",
    IF(rata &gt; 100,"&amp;" ""KURANG OPTIMAL"", ""TIDAK OPTIMAL""))),
    IF(COUNTIF(L260:T260, ""*TIDAK TERDETEKSI*"") &gt; 0, ""TIDAK TERDETEKSI"",
    IF(COUNTIF(L260:T260, ""*TIDAK AKTIF*"") &gt; 0, ""TIDAK AKTIF"",
    IF(COUNTIF(L260:T260, ""*BELUM TERPASANG*"") &gt; 0, ""BELUM T"&amp;"ERPASANG"", ""TIDAK AKTIF"")))
  )
)"),"KURANG OPTIMAL")</f>
        <v>KURANG OPTIMAL</v>
      </c>
      <c r="V260" s="33" t="s">
        <v>48</v>
      </c>
      <c r="W260" s="34">
        <v>11606.0</v>
      </c>
      <c r="X260" s="58" t="s">
        <v>1406</v>
      </c>
      <c r="Y260" s="41">
        <v>2553000.0</v>
      </c>
      <c r="Z260" s="37" t="s">
        <v>1425</v>
      </c>
    </row>
    <row r="261" ht="12.0" customHeight="1">
      <c r="A261" s="20">
        <f t="shared" si="1"/>
        <v>259</v>
      </c>
      <c r="B261" s="19" t="s">
        <v>151</v>
      </c>
      <c r="C261" s="19" t="s">
        <v>1402</v>
      </c>
      <c r="D261" s="19" t="s">
        <v>1427</v>
      </c>
      <c r="E261" s="21" t="s">
        <v>33</v>
      </c>
      <c r="F261" s="23" t="s">
        <v>1428</v>
      </c>
      <c r="G261" s="25" t="s">
        <v>1429</v>
      </c>
      <c r="H261" s="26" t="s">
        <v>59</v>
      </c>
      <c r="I261" s="26" t="s">
        <v>60</v>
      </c>
      <c r="J261" s="27" t="s">
        <v>184</v>
      </c>
      <c r="K261" s="27" t="s">
        <v>44</v>
      </c>
      <c r="L261" s="29" t="s">
        <v>126</v>
      </c>
      <c r="M261" s="29" t="s">
        <v>64</v>
      </c>
      <c r="N261" s="29" t="s">
        <v>126</v>
      </c>
      <c r="O261" s="29" t="s">
        <v>64</v>
      </c>
      <c r="P261" s="29" t="s">
        <v>64</v>
      </c>
      <c r="Q261" s="30" t="s">
        <v>125</v>
      </c>
      <c r="R261" s="30"/>
      <c r="S261" s="30"/>
      <c r="T261" s="30"/>
      <c r="U261" s="31" t="str">
        <f>IFERROR(__xludf.DUMMYFUNCTION("LET(
  angka_murni, ARRAYFORMULA(IFERROR(VALUE(REGEXREPLACE(L261:T261, ""[^0-9]"", """")), 0)),
  rata, IFERROR(AVERAGEIF(angka_murni, ""&gt;0""), 0),
  IF(rata &gt; 0,
    IF(rata &gt; 500, ""SANGAT OPTIMAL"",
    IF(rata &gt; 200, ""OPTIMAL"",
    IF(rata &gt; 100,"&amp;" ""KURANG OPTIMAL"", ""TIDAK OPTIMAL""))),
    IF(COUNTIF(L261:T261, ""*TIDAK TERDETEKSI*"") &gt; 0, ""TIDAK TERDETEKSI"",
    IF(COUNTIF(L261:T261, ""*TIDAK AKTIF*"") &gt; 0, ""TIDAK AKTIF"",
    IF(COUNTIF(L261:T261, ""*BELUM TERPASANG*"") &gt; 0, ""BELUM T"&amp;"ERPASANG"", ""TIDAK AKTIF"")))
  )
)"),"SANGAT OPTIMAL")</f>
        <v>SANGAT OPTIMAL</v>
      </c>
      <c r="V261" s="33" t="s">
        <v>48</v>
      </c>
      <c r="W261" s="45">
        <v>349.0</v>
      </c>
      <c r="X261" s="58" t="s">
        <v>1406</v>
      </c>
      <c r="Y261" s="41">
        <v>2553000.0</v>
      </c>
      <c r="Z261" s="46"/>
    </row>
    <row r="262" ht="12.0" customHeight="1">
      <c r="A262" s="20">
        <f t="shared" si="1"/>
        <v>260</v>
      </c>
      <c r="B262" s="19" t="s">
        <v>151</v>
      </c>
      <c r="C262" s="19" t="s">
        <v>1431</v>
      </c>
      <c r="D262" s="19" t="s">
        <v>1432</v>
      </c>
      <c r="E262" s="67" t="s">
        <v>1433</v>
      </c>
      <c r="F262" s="23" t="s">
        <v>1434</v>
      </c>
      <c r="G262" s="25" t="s">
        <v>1435</v>
      </c>
      <c r="H262" s="26" t="s">
        <v>59</v>
      </c>
      <c r="I262" s="26" t="s">
        <v>60</v>
      </c>
      <c r="J262" s="27" t="s">
        <v>184</v>
      </c>
      <c r="K262" s="27" t="s">
        <v>44</v>
      </c>
      <c r="L262" s="29" t="s">
        <v>126</v>
      </c>
      <c r="M262" s="29" t="s">
        <v>126</v>
      </c>
      <c r="N262" s="29" t="s">
        <v>126</v>
      </c>
      <c r="O262" s="29" t="s">
        <v>125</v>
      </c>
      <c r="P262" s="29" t="s">
        <v>64</v>
      </c>
      <c r="Q262" s="30" t="s">
        <v>125</v>
      </c>
      <c r="R262" s="30"/>
      <c r="S262" s="30"/>
      <c r="T262" s="30"/>
      <c r="U262" s="31" t="str">
        <f>IFERROR(__xludf.DUMMYFUNCTION("LET(
  angka_murni, ARRAYFORMULA(IFERROR(VALUE(REGEXREPLACE(L262:T262, ""[^0-9]"", """")), 0)),
  rata, IFERROR(AVERAGEIF(angka_murni, ""&gt;0""), 0),
  IF(rata &gt; 0,
    IF(rata &gt; 500, ""SANGAT OPTIMAL"",
    IF(rata &gt; 200, ""OPTIMAL"",
    IF(rata &gt; 100,"&amp;" ""KURANG OPTIMAL"", ""TIDAK OPTIMAL""))),
    IF(COUNTIF(L262:T262, ""*TIDAK TERDETEKSI*"") &gt; 0, ""TIDAK TERDETEKSI"",
    IF(COUNTIF(L262:T262, ""*TIDAK AKTIF*"") &gt; 0, ""TIDAK AKTIF"",
    IF(COUNTIF(L262:T262, ""*BELUM TERPASANG*"") &gt; 0, ""BELUM T"&amp;"ERPASANG"", ""TIDAK AKTIF"")))
  )
)"),"SANGAT OPTIMAL")</f>
        <v>SANGAT OPTIMAL</v>
      </c>
      <c r="V262" s="33" t="s">
        <v>48</v>
      </c>
      <c r="W262" s="45">
        <v>558.0</v>
      </c>
      <c r="X262" s="58" t="s">
        <v>1436</v>
      </c>
      <c r="Y262" s="41">
        <v>2553000.0</v>
      </c>
      <c r="Z262" s="46"/>
    </row>
    <row r="263" ht="12.0" customHeight="1">
      <c r="A263" s="20">
        <f t="shared" si="1"/>
        <v>261</v>
      </c>
      <c r="B263" s="19" t="s">
        <v>151</v>
      </c>
      <c r="C263" s="19" t="s">
        <v>1431</v>
      </c>
      <c r="D263" s="19" t="s">
        <v>1437</v>
      </c>
      <c r="E263" s="67" t="s">
        <v>1438</v>
      </c>
      <c r="F263" s="23" t="s">
        <v>1439</v>
      </c>
      <c r="G263" s="25" t="s">
        <v>1440</v>
      </c>
      <c r="H263" s="26" t="s">
        <v>40</v>
      </c>
      <c r="I263" s="26" t="s">
        <v>42</v>
      </c>
      <c r="J263" s="28" t="s">
        <v>61</v>
      </c>
      <c r="K263" s="28" t="s">
        <v>44</v>
      </c>
      <c r="L263" s="29"/>
      <c r="M263" s="29"/>
      <c r="N263" s="29" t="s">
        <v>63</v>
      </c>
      <c r="O263" s="29" t="s">
        <v>63</v>
      </c>
      <c r="P263" s="29" t="s">
        <v>63</v>
      </c>
      <c r="Q263" s="29" t="s">
        <v>64</v>
      </c>
      <c r="R263" s="30" t="s">
        <v>64</v>
      </c>
      <c r="S263" s="30"/>
      <c r="T263" s="30"/>
      <c r="U263" s="31" t="str">
        <f>IFERROR(__xludf.DUMMYFUNCTION("LET(
  angka_murni, ARRAYFORMULA(IFERROR(VALUE(REGEXREPLACE(L263:T263, ""[^0-9]"", """")), 0)),
  rata, IFERROR(AVERAGEIF(angka_murni, ""&gt;0""), 0),
  IF(rata &gt; 0,
    IF(rata &gt; 500, ""SANGAT OPTIMAL"",
    IF(rata &gt; 200, ""OPTIMAL"",
    IF(rata &gt; 100,"&amp;" ""KURANG OPTIMAL"", ""TIDAK OPTIMAL""))),
    IF(COUNTIF(L263:T263, ""*TIDAK TERDETEKSI*"") &gt; 0, ""TIDAK TERDETEKSI"",
    IF(COUNTIF(L263:T263, ""*TIDAK AKTIF*"") &gt; 0, ""TIDAK AKTIF"",
    IF(COUNTIF(L263:T263, ""*BELUM TERPASANG*"") &gt; 0, ""BELUM T"&amp;"ERPASANG"", ""TIDAK AKTIF"")))
  )
)"),"OPTIMAL")</f>
        <v>OPTIMAL</v>
      </c>
      <c r="V263" s="33" t="s">
        <v>48</v>
      </c>
      <c r="W263" s="45">
        <v>414.0</v>
      </c>
      <c r="X263" s="58" t="s">
        <v>1436</v>
      </c>
      <c r="Y263" s="36">
        <v>768950.0</v>
      </c>
      <c r="Z263" s="46"/>
    </row>
    <row r="264" ht="12.0" customHeight="1">
      <c r="A264" s="20">
        <f t="shared" si="1"/>
        <v>262</v>
      </c>
      <c r="B264" s="19" t="s">
        <v>151</v>
      </c>
      <c r="C264" s="19" t="s">
        <v>1431</v>
      </c>
      <c r="D264" s="19" t="s">
        <v>1441</v>
      </c>
      <c r="E264" s="21" t="s">
        <v>33</v>
      </c>
      <c r="F264" s="23" t="s">
        <v>1442</v>
      </c>
      <c r="G264" s="25" t="s">
        <v>1443</v>
      </c>
      <c r="H264" s="26" t="s">
        <v>59</v>
      </c>
      <c r="I264" s="26" t="s">
        <v>60</v>
      </c>
      <c r="J264" s="27" t="s">
        <v>184</v>
      </c>
      <c r="K264" s="27" t="s">
        <v>44</v>
      </c>
      <c r="L264" s="29" t="s">
        <v>126</v>
      </c>
      <c r="M264" s="29" t="s">
        <v>126</v>
      </c>
      <c r="N264" s="29" t="s">
        <v>126</v>
      </c>
      <c r="O264" s="29" t="s">
        <v>64</v>
      </c>
      <c r="P264" s="29" t="s">
        <v>64</v>
      </c>
      <c r="Q264" s="30" t="s">
        <v>125</v>
      </c>
      <c r="R264" s="30"/>
      <c r="S264" s="30"/>
      <c r="T264" s="30"/>
      <c r="U264" s="31" t="str">
        <f>IFERROR(__xludf.DUMMYFUNCTION("LET(
  angka_murni, ARRAYFORMULA(IFERROR(VALUE(REGEXREPLACE(L264:T264, ""[^0-9]"", """")), 0)),
  rata, IFERROR(AVERAGEIF(angka_murni, ""&gt;0""), 0),
  IF(rata &gt; 0,
    IF(rata &gt; 500, ""SANGAT OPTIMAL"",
    IF(rata &gt; 200, ""OPTIMAL"",
    IF(rata &gt; 100,"&amp;" ""KURANG OPTIMAL"", ""TIDAK OPTIMAL""))),
    IF(COUNTIF(L264:T264, ""*TIDAK TERDETEKSI*"") &gt; 0, ""TIDAK TERDETEKSI"",
    IF(COUNTIF(L264:T264, ""*TIDAK AKTIF*"") &gt; 0, ""TIDAK AKTIF"",
    IF(COUNTIF(L264:T264, ""*BELUM TERPASANG*"") &gt; 0, ""BELUM T"&amp;"ERPASANG"", ""TIDAK AKTIF"")))
  )
)"),"SANGAT OPTIMAL")</f>
        <v>SANGAT OPTIMAL</v>
      </c>
      <c r="V264" s="33" t="s">
        <v>48</v>
      </c>
      <c r="W264" s="45">
        <v>273.0</v>
      </c>
      <c r="X264" s="58" t="s">
        <v>1436</v>
      </c>
      <c r="Y264" s="41">
        <v>2553000.0</v>
      </c>
      <c r="Z264" s="46"/>
    </row>
    <row r="265" ht="12.0" customHeight="1">
      <c r="A265" s="20">
        <f t="shared" si="1"/>
        <v>263</v>
      </c>
      <c r="B265" s="19" t="s">
        <v>151</v>
      </c>
      <c r="C265" s="19" t="s">
        <v>1431</v>
      </c>
      <c r="D265" s="19" t="s">
        <v>1445</v>
      </c>
      <c r="E265" s="21" t="s">
        <v>33</v>
      </c>
      <c r="F265" s="23" t="s">
        <v>1446</v>
      </c>
      <c r="G265" s="69" t="s">
        <v>1447</v>
      </c>
      <c r="H265" s="26" t="s">
        <v>59</v>
      </c>
      <c r="I265" s="26" t="s">
        <v>60</v>
      </c>
      <c r="J265" s="27" t="s">
        <v>184</v>
      </c>
      <c r="K265" s="27" t="s">
        <v>44</v>
      </c>
      <c r="L265" s="29" t="s">
        <v>126</v>
      </c>
      <c r="M265" s="29" t="s">
        <v>126</v>
      </c>
      <c r="N265" s="29" t="s">
        <v>126</v>
      </c>
      <c r="O265" s="29" t="s">
        <v>64</v>
      </c>
      <c r="P265" s="29" t="s">
        <v>64</v>
      </c>
      <c r="Q265" s="30"/>
      <c r="R265" s="30"/>
      <c r="S265" s="30"/>
      <c r="T265" s="30"/>
      <c r="U265" s="31" t="str">
        <f>IFERROR(__xludf.DUMMYFUNCTION("LET(
  angka_murni, ARRAYFORMULA(IFERROR(VALUE(REGEXREPLACE(L265:T265, ""[^0-9]"", """")), 0)),
  rata, IFERROR(AVERAGEIF(angka_murni, ""&gt;0""), 0),
  IF(rata &gt; 0,
    IF(rata &gt; 500, ""SANGAT OPTIMAL"",
    IF(rata &gt; 200, ""OPTIMAL"",
    IF(rata &gt; 100,"&amp;" ""KURANG OPTIMAL"", ""TIDAK OPTIMAL""))),
    IF(COUNTIF(L265:T265, ""*TIDAK TERDETEKSI*"") &gt; 0, ""TIDAK TERDETEKSI"",
    IF(COUNTIF(L265:T265, ""*TIDAK AKTIF*"") &gt; 0, ""TIDAK AKTIF"",
    IF(COUNTIF(L265:T265, ""*BELUM TERPASANG*"") &gt; 0, ""BELUM T"&amp;"ERPASANG"", ""TIDAK AKTIF"")))
  )
)"),"SANGAT OPTIMAL")</f>
        <v>SANGAT OPTIMAL</v>
      </c>
      <c r="V265" s="33" t="s">
        <v>48</v>
      </c>
      <c r="W265" s="45">
        <v>425.0</v>
      </c>
      <c r="X265" s="58" t="s">
        <v>1436</v>
      </c>
      <c r="Y265" s="41">
        <v>2553000.0</v>
      </c>
      <c r="Z265" s="46"/>
    </row>
    <row r="266" ht="12.0" customHeight="1">
      <c r="A266" s="20">
        <f t="shared" si="1"/>
        <v>264</v>
      </c>
      <c r="B266" s="19" t="s">
        <v>151</v>
      </c>
      <c r="C266" s="19" t="s">
        <v>1431</v>
      </c>
      <c r="D266" s="19" t="s">
        <v>1448</v>
      </c>
      <c r="E266" s="21" t="s">
        <v>33</v>
      </c>
      <c r="F266" s="23" t="s">
        <v>1449</v>
      </c>
      <c r="G266" s="25" t="s">
        <v>1450</v>
      </c>
      <c r="H266" s="26" t="s">
        <v>39</v>
      </c>
      <c r="I266" s="26" t="s">
        <v>41</v>
      </c>
      <c r="J266" s="27" t="s">
        <v>43</v>
      </c>
      <c r="K266" s="27" t="s">
        <v>44</v>
      </c>
      <c r="L266" s="42"/>
      <c r="M266" s="42"/>
      <c r="N266" s="42"/>
      <c r="O266" s="42"/>
      <c r="P266" s="42"/>
      <c r="Q266" s="30"/>
      <c r="R266" s="30"/>
      <c r="S266" s="30"/>
      <c r="T266" s="44"/>
      <c r="U266" s="31" t="str">
        <f>IFERROR(__xludf.DUMMYFUNCTION("LET(
  angka_murni, ARRAYFORMULA(IFERROR(VALUE(REGEXREPLACE(L266:T266, ""[^0-9]"", """")), 0)),
  rata, IFERROR(AVERAGEIF(angka_murni, ""&gt;0""), 0),
  IF(rata &gt; 0,
    IF(rata &gt; 500, ""SANGAT OPTIMAL"",
    IF(rata &gt; 200, ""OPTIMAL"",
    IF(rata &gt; 100,"&amp;" ""KURANG OPTIMAL"", ""TIDAK OPTIMAL""))),
    IF(COUNTIF(L266:T266, ""*TIDAK TERDETEKSI*"") &gt; 0, ""TIDAK TERDETEKSI"",
    IF(COUNTIF(L266:T266, ""*TIDAK AKTIF*"") &gt; 0, ""TIDAK AKTIF"",
    IF(COUNTIF(L266:T266, ""*BELUM TERPASANG*"") &gt; 0, ""BELUM T"&amp;"ERPASANG"", ""TIDAK AKTIF"")))
  )
)"),"TIDAK AKTIF")</f>
        <v>TIDAK AKTIF</v>
      </c>
      <c r="V266" s="33" t="s">
        <v>48</v>
      </c>
      <c r="W266" s="45">
        <v>1460.0</v>
      </c>
      <c r="X266" s="58" t="s">
        <v>1436</v>
      </c>
      <c r="Y266" s="36">
        <v>638250.0</v>
      </c>
      <c r="Z266" s="46"/>
    </row>
    <row r="267" ht="12.0" customHeight="1">
      <c r="A267" s="20">
        <f t="shared" si="1"/>
        <v>265</v>
      </c>
      <c r="B267" s="19" t="s">
        <v>151</v>
      </c>
      <c r="C267" s="19" t="s">
        <v>1431</v>
      </c>
      <c r="D267" s="19" t="s">
        <v>1451</v>
      </c>
      <c r="E267" s="21" t="s">
        <v>33</v>
      </c>
      <c r="F267" s="23" t="s">
        <v>1452</v>
      </c>
      <c r="G267" s="25" t="s">
        <v>1453</v>
      </c>
      <c r="H267" s="19"/>
      <c r="I267" s="19"/>
      <c r="J267" s="179"/>
      <c r="K267" s="179"/>
      <c r="L267" s="38" t="s">
        <v>108</v>
      </c>
      <c r="M267" s="38" t="s">
        <v>108</v>
      </c>
      <c r="N267" s="38" t="s">
        <v>108</v>
      </c>
      <c r="O267" s="38" t="s">
        <v>108</v>
      </c>
      <c r="P267" s="38" t="s">
        <v>108</v>
      </c>
      <c r="Q267" s="29"/>
      <c r="R267" s="29"/>
      <c r="S267" s="29"/>
      <c r="T267" s="29"/>
      <c r="U267" s="31" t="str">
        <f>IFERROR(__xludf.DUMMYFUNCTION("LET(
  angka_murni, ARRAYFORMULA(IFERROR(VALUE(REGEXREPLACE(L267:T267, ""[^0-9]"", """")), 0)),
  rata, IFERROR(AVERAGEIF(angka_murni, ""&gt;0""), 0),
  IF(rata &gt; 0,
    IF(rata &gt; 500, ""SANGAT OPTIMAL"",
    IF(rata &gt; 200, ""OPTIMAL"",
    IF(rata &gt; 100,"&amp;" ""KURANG OPTIMAL"", ""TIDAK OPTIMAL""))),
    IF(COUNTIF(L267:T267, ""*TIDAK TERDETEKSI*"") &gt; 0, ""TIDAK TERDETEKSI"",
    IF(COUNTIF(L267:T267, ""*TIDAK AKTIF*"") &gt; 0, ""TIDAK AKTIF"",
    IF(COUNTIF(L267:T267, ""*BELUM TERPASANG*"") &gt; 0, ""BELUM T"&amp;"ERPASANG"", ""TIDAK AKTIF"")))
  )
)"),"BELUM TERPASANG")</f>
        <v>BELUM TERPASANG</v>
      </c>
      <c r="V267" s="33" t="s">
        <v>48</v>
      </c>
      <c r="W267" s="45">
        <v>265.0</v>
      </c>
      <c r="X267" s="58" t="s">
        <v>1436</v>
      </c>
      <c r="Y267" s="41"/>
      <c r="Z267" s="46"/>
    </row>
    <row r="268" ht="12.0" customHeight="1">
      <c r="A268" s="20">
        <f t="shared" si="1"/>
        <v>266</v>
      </c>
      <c r="B268" s="19" t="s">
        <v>151</v>
      </c>
      <c r="C268" s="19" t="s">
        <v>1431</v>
      </c>
      <c r="D268" s="19" t="s">
        <v>1455</v>
      </c>
      <c r="E268" s="21" t="s">
        <v>33</v>
      </c>
      <c r="F268" s="23" t="s">
        <v>1456</v>
      </c>
      <c r="G268" s="25" t="s">
        <v>1457</v>
      </c>
      <c r="H268" s="19"/>
      <c r="I268" s="19"/>
      <c r="J268" s="179"/>
      <c r="K268" s="179"/>
      <c r="L268" s="38" t="s">
        <v>108</v>
      </c>
      <c r="M268" s="38" t="s">
        <v>108</v>
      </c>
      <c r="N268" s="38" t="s">
        <v>108</v>
      </c>
      <c r="O268" s="38" t="s">
        <v>108</v>
      </c>
      <c r="P268" s="38" t="s">
        <v>108</v>
      </c>
      <c r="Q268" s="29"/>
      <c r="R268" s="29"/>
      <c r="S268" s="29"/>
      <c r="T268" s="29"/>
      <c r="U268" s="31" t="str">
        <f>IFERROR(__xludf.DUMMYFUNCTION("LET(
  angka_murni, ARRAYFORMULA(IFERROR(VALUE(REGEXREPLACE(L268:T268, ""[^0-9]"", """")), 0)),
  rata, IFERROR(AVERAGEIF(angka_murni, ""&gt;0""), 0),
  IF(rata &gt; 0,
    IF(rata &gt; 500, ""SANGAT OPTIMAL"",
    IF(rata &gt; 200, ""OPTIMAL"",
    IF(rata &gt; 100,"&amp;" ""KURANG OPTIMAL"", ""TIDAK OPTIMAL""))),
    IF(COUNTIF(L268:T268, ""*TIDAK TERDETEKSI*"") &gt; 0, ""TIDAK TERDETEKSI"",
    IF(COUNTIF(L268:T268, ""*TIDAK AKTIF*"") &gt; 0, ""TIDAK AKTIF"",
    IF(COUNTIF(L268:T268, ""*BELUM TERPASANG*"") &gt; 0, ""BELUM T"&amp;"ERPASANG"", ""TIDAK AKTIF"")))
  )
)"),"BELUM TERPASANG")</f>
        <v>BELUM TERPASANG</v>
      </c>
      <c r="V268" s="33" t="s">
        <v>48</v>
      </c>
      <c r="W268" s="45">
        <v>615.0</v>
      </c>
      <c r="X268" s="58" t="s">
        <v>1436</v>
      </c>
      <c r="Y268" s="41"/>
      <c r="Z268" s="46"/>
    </row>
    <row r="269" ht="12.0" customHeight="1">
      <c r="A269" s="20">
        <f t="shared" si="1"/>
        <v>267</v>
      </c>
      <c r="B269" s="19" t="s">
        <v>151</v>
      </c>
      <c r="C269" s="19" t="s">
        <v>1431</v>
      </c>
      <c r="D269" s="19" t="s">
        <v>1458</v>
      </c>
      <c r="E269" s="21" t="s">
        <v>33</v>
      </c>
      <c r="F269" s="23" t="s">
        <v>1459</v>
      </c>
      <c r="G269" s="25" t="s">
        <v>1460</v>
      </c>
      <c r="H269" s="19"/>
      <c r="I269" s="19"/>
      <c r="J269" s="179"/>
      <c r="K269" s="179"/>
      <c r="L269" s="38" t="s">
        <v>108</v>
      </c>
      <c r="M269" s="38" t="s">
        <v>108</v>
      </c>
      <c r="N269" s="38" t="s">
        <v>108</v>
      </c>
      <c r="O269" s="38" t="s">
        <v>108</v>
      </c>
      <c r="P269" s="38" t="s">
        <v>108</v>
      </c>
      <c r="Q269" s="29"/>
      <c r="R269" s="29"/>
      <c r="S269" s="29"/>
      <c r="T269" s="29"/>
      <c r="U269" s="39" t="str">
        <f>IFERROR(__xludf.DUMMYFUNCTION("LET(
  angka_murni, ARRAYFORMULA(IFERROR(VALUE(REGEXREPLACE(L269:T269, ""[^0-9]"", """")), 0)),
  rata, IFERROR(AVERAGEIF(angka_murni, ""&gt;0""), 0),
  IF(rata &gt; 0,
    IF(rata &gt; 500, ""SANGAT OPTIMAL"",
    IF(rata &gt; 200, ""OPTIMAL"",
    IF(rata &gt; 100,"&amp;" ""KURANG OPTIMAL"", ""TIDAK OPTIMAL""))),
    IF(COUNTIF(L269:T269, ""*TIDAK TERDETEKSI*"") &gt; 0, ""TIDAK TERDETEKSI"",
    IF(COUNTIF(L269:T269, ""*TIDAK AKTIF*"") &gt; 0, ""TIDAK AKTIF"",
    IF(COUNTIF(L269:T269, ""*BELUM TERPASANG*"") &gt; 0, ""BELUM T"&amp;"ERPASANG"", ""TIDAK AKTIF"")))
  )
)"),"BELUM TERPASANG")</f>
        <v>BELUM TERPASANG</v>
      </c>
      <c r="V269" s="33" t="s">
        <v>67</v>
      </c>
      <c r="W269" s="56">
        <v>277.0</v>
      </c>
      <c r="X269" s="58" t="s">
        <v>1436</v>
      </c>
      <c r="Y269" s="41"/>
      <c r="Z269" s="57"/>
      <c r="AC269" s="43"/>
    </row>
    <row r="270" ht="12.0" customHeight="1">
      <c r="A270" s="20">
        <f t="shared" si="1"/>
        <v>268</v>
      </c>
      <c r="B270" s="19" t="s">
        <v>151</v>
      </c>
      <c r="C270" s="19" t="s">
        <v>1431</v>
      </c>
      <c r="D270" s="19" t="s">
        <v>1461</v>
      </c>
      <c r="E270" s="21" t="s">
        <v>33</v>
      </c>
      <c r="F270" s="23" t="s">
        <v>1462</v>
      </c>
      <c r="G270" s="25" t="s">
        <v>1463</v>
      </c>
      <c r="H270" s="19"/>
      <c r="I270" s="19"/>
      <c r="J270" s="179"/>
      <c r="K270" s="179"/>
      <c r="L270" s="38" t="s">
        <v>108</v>
      </c>
      <c r="M270" s="38" t="s">
        <v>108</v>
      </c>
      <c r="N270" s="38" t="s">
        <v>108</v>
      </c>
      <c r="O270" s="38" t="s">
        <v>108</v>
      </c>
      <c r="P270" s="38" t="s">
        <v>108</v>
      </c>
      <c r="Q270" s="29"/>
      <c r="R270" s="29"/>
      <c r="S270" s="29"/>
      <c r="T270" s="29"/>
      <c r="U270" s="39" t="str">
        <f>IFERROR(__xludf.DUMMYFUNCTION("LET(
  angka_murni, ARRAYFORMULA(IFERROR(VALUE(REGEXREPLACE(L270:T270, ""[^0-9]"", """")), 0)),
  rata, IFERROR(AVERAGEIF(angka_murni, ""&gt;0""), 0),
  IF(rata &gt; 0,
    IF(rata &gt; 500, ""SANGAT OPTIMAL"",
    IF(rata &gt; 200, ""OPTIMAL"",
    IF(rata &gt; 100,"&amp;" ""KURANG OPTIMAL"", ""TIDAK OPTIMAL""))),
    IF(COUNTIF(L270:T270, ""*TIDAK TERDETEKSI*"") &gt; 0, ""TIDAK TERDETEKSI"",
    IF(COUNTIF(L270:T270, ""*TIDAK AKTIF*"") &gt; 0, ""TIDAK AKTIF"",
    IF(COUNTIF(L270:T270, ""*BELUM TERPASANG*"") &gt; 0, ""BELUM T"&amp;"ERPASANG"", ""TIDAK AKTIF"")))
  )
)"),"BELUM TERPASANG")</f>
        <v>BELUM TERPASANG</v>
      </c>
      <c r="V270" s="33" t="s">
        <v>67</v>
      </c>
      <c r="W270" s="56">
        <v>119.0</v>
      </c>
      <c r="X270" s="58" t="s">
        <v>1436</v>
      </c>
      <c r="Y270" s="41"/>
      <c r="Z270" s="57"/>
      <c r="AC270" s="43"/>
    </row>
    <row r="271" ht="12.0" customHeight="1">
      <c r="A271" s="20">
        <f t="shared" si="1"/>
        <v>269</v>
      </c>
      <c r="B271" s="19" t="s">
        <v>151</v>
      </c>
      <c r="C271" s="19" t="s">
        <v>1431</v>
      </c>
      <c r="D271" s="19" t="s">
        <v>1464</v>
      </c>
      <c r="E271" s="67" t="s">
        <v>1465</v>
      </c>
      <c r="F271" s="23" t="s">
        <v>1466</v>
      </c>
      <c r="G271" s="25" t="s">
        <v>1467</v>
      </c>
      <c r="H271" s="19"/>
      <c r="I271" s="19"/>
      <c r="J271" s="179"/>
      <c r="K271" s="179"/>
      <c r="L271" s="38" t="s">
        <v>108</v>
      </c>
      <c r="M271" s="38" t="s">
        <v>108</v>
      </c>
      <c r="N271" s="38" t="s">
        <v>108</v>
      </c>
      <c r="O271" s="38" t="s">
        <v>108</v>
      </c>
      <c r="P271" s="38" t="s">
        <v>108</v>
      </c>
      <c r="Q271" s="29"/>
      <c r="R271" s="29"/>
      <c r="S271" s="29"/>
      <c r="T271" s="29"/>
      <c r="U271" s="39" t="str">
        <f>IFERROR(__xludf.DUMMYFUNCTION("LET(
  angka_murni, ARRAYFORMULA(IFERROR(VALUE(REGEXREPLACE(L271:T271, ""[^0-9]"", """")), 0)),
  rata, IFERROR(AVERAGEIF(angka_murni, ""&gt;0""), 0),
  IF(rata &gt; 0,
    IF(rata &gt; 500, ""SANGAT OPTIMAL"",
    IF(rata &gt; 200, ""OPTIMAL"",
    IF(rata &gt; 100,"&amp;" ""KURANG OPTIMAL"", ""TIDAK OPTIMAL""))),
    IF(COUNTIF(L271:T271, ""*TIDAK TERDETEKSI*"") &gt; 0, ""TIDAK TERDETEKSI"",
    IF(COUNTIF(L271:T271, ""*TIDAK AKTIF*"") &gt; 0, ""TIDAK AKTIF"",
    IF(COUNTIF(L271:T271, ""*BELUM TERPASANG*"") &gt; 0, ""BELUM T"&amp;"ERPASANG"", ""TIDAK AKTIF"")))
  )
)"),"BELUM TERPASANG")</f>
        <v>BELUM TERPASANG</v>
      </c>
      <c r="V271" s="33" t="s">
        <v>67</v>
      </c>
      <c r="W271" s="34">
        <v>262.0</v>
      </c>
      <c r="X271" s="58" t="s">
        <v>1436</v>
      </c>
      <c r="Y271" s="41"/>
      <c r="Z271" s="37" t="s">
        <v>1468</v>
      </c>
      <c r="AC271" s="43"/>
    </row>
    <row r="272" ht="12.0" customHeight="1">
      <c r="A272" s="20">
        <f t="shared" si="1"/>
        <v>270</v>
      </c>
      <c r="B272" s="19" t="s">
        <v>151</v>
      </c>
      <c r="C272" s="19" t="s">
        <v>1431</v>
      </c>
      <c r="D272" s="19" t="s">
        <v>1469</v>
      </c>
      <c r="E272" s="21" t="s">
        <v>33</v>
      </c>
      <c r="F272" s="23" t="s">
        <v>1470</v>
      </c>
      <c r="G272" s="25" t="s">
        <v>1471</v>
      </c>
      <c r="H272" s="19"/>
      <c r="I272" s="19"/>
      <c r="J272" s="179"/>
      <c r="K272" s="179"/>
      <c r="L272" s="38" t="s">
        <v>108</v>
      </c>
      <c r="M272" s="38" t="s">
        <v>108</v>
      </c>
      <c r="N272" s="38" t="s">
        <v>108</v>
      </c>
      <c r="O272" s="38" t="s">
        <v>108</v>
      </c>
      <c r="P272" s="38" t="s">
        <v>108</v>
      </c>
      <c r="Q272" s="29"/>
      <c r="R272" s="29"/>
      <c r="S272" s="29"/>
      <c r="T272" s="29"/>
      <c r="U272" s="39" t="str">
        <f>IFERROR(__xludf.DUMMYFUNCTION("LET(
  angka_murni, ARRAYFORMULA(IFERROR(VALUE(REGEXREPLACE(L272:T272, ""[^0-9]"", """")), 0)),
  rata, IFERROR(AVERAGEIF(angka_murni, ""&gt;0""), 0),
  IF(rata &gt; 0,
    IF(rata &gt; 500, ""SANGAT OPTIMAL"",
    IF(rata &gt; 200, ""OPTIMAL"",
    IF(rata &gt; 100,"&amp;" ""KURANG OPTIMAL"", ""TIDAK OPTIMAL""))),
    IF(COUNTIF(L272:T272, ""*TIDAK TERDETEKSI*"") &gt; 0, ""TIDAK TERDETEKSI"",
    IF(COUNTIF(L272:T272, ""*TIDAK AKTIF*"") &gt; 0, ""TIDAK AKTIF"",
    IF(COUNTIF(L272:T272, ""*BELUM TERPASANG*"") &gt; 0, ""BELUM T"&amp;"ERPASANG"", ""TIDAK AKTIF"")))
  )
)"),"BELUM TERPASANG")</f>
        <v>BELUM TERPASANG</v>
      </c>
      <c r="V272" s="33" t="s">
        <v>67</v>
      </c>
      <c r="W272" s="56">
        <v>258.0</v>
      </c>
      <c r="X272" s="58" t="s">
        <v>1436</v>
      </c>
      <c r="Y272" s="41"/>
      <c r="Z272" s="57"/>
      <c r="AC272" s="43"/>
    </row>
    <row r="273" ht="12.0" customHeight="1">
      <c r="A273" s="20">
        <f t="shared" si="1"/>
        <v>271</v>
      </c>
      <c r="B273" s="19" t="s">
        <v>151</v>
      </c>
      <c r="C273" s="19" t="s">
        <v>1431</v>
      </c>
      <c r="D273" s="19" t="s">
        <v>1472</v>
      </c>
      <c r="E273" s="21" t="s">
        <v>33</v>
      </c>
      <c r="F273" s="23" t="s">
        <v>1473</v>
      </c>
      <c r="G273" s="25" t="s">
        <v>1474</v>
      </c>
      <c r="H273" s="26" t="s">
        <v>40</v>
      </c>
      <c r="I273" s="26" t="s">
        <v>42</v>
      </c>
      <c r="J273" s="28" t="s">
        <v>61</v>
      </c>
      <c r="K273" s="28" t="s">
        <v>44</v>
      </c>
      <c r="L273" s="29"/>
      <c r="M273" s="29"/>
      <c r="N273" s="29" t="s">
        <v>62</v>
      </c>
      <c r="O273" s="29" t="s">
        <v>62</v>
      </c>
      <c r="P273" s="29" t="s">
        <v>62</v>
      </c>
      <c r="Q273" s="29" t="s">
        <v>63</v>
      </c>
      <c r="R273" s="30" t="s">
        <v>63</v>
      </c>
      <c r="S273" s="30"/>
      <c r="T273" s="30"/>
      <c r="U273" s="39" t="str">
        <f>IFERROR(__xludf.DUMMYFUNCTION("LET(
  angka_murni, ARRAYFORMULA(IFERROR(VALUE(REGEXREPLACE(L273:T273, ""[^0-9]"", """")), 0)),
  rata, IFERROR(AVERAGEIF(angka_murni, ""&gt;0""), 0),
  IF(rata &gt; 0,
    IF(rata &gt; 500, ""SANGAT OPTIMAL"",
    IF(rata &gt; 200, ""OPTIMAL"",
    IF(rata &gt; 100,"&amp;" ""KURANG OPTIMAL"", ""TIDAK OPTIMAL""))),
    IF(COUNTIF(L273:T273, ""*TIDAK TERDETEKSI*"") &gt; 0, ""TIDAK TERDETEKSI"",
    IF(COUNTIF(L273:T273, ""*TIDAK AKTIF*"") &gt; 0, ""TIDAK AKTIF"",
    IF(COUNTIF(L273:T273, ""*BELUM TERPASANG*"") &gt; 0, ""BELUM T"&amp;"ERPASANG"", ""TIDAK AKTIF"")))
  )
)"),"TIDAK OPTIMAL")</f>
        <v>TIDAK OPTIMAL</v>
      </c>
      <c r="V273" s="33" t="s">
        <v>67</v>
      </c>
      <c r="W273" s="56">
        <v>402.0</v>
      </c>
      <c r="X273" s="58" t="s">
        <v>1436</v>
      </c>
      <c r="Y273" s="36">
        <v>768950.0</v>
      </c>
      <c r="Z273" s="57"/>
      <c r="AC273" s="43"/>
    </row>
    <row r="274" ht="12.0" customHeight="1">
      <c r="A274" s="20">
        <f t="shared" si="1"/>
        <v>272</v>
      </c>
      <c r="B274" s="19" t="s">
        <v>151</v>
      </c>
      <c r="C274" s="19" t="s">
        <v>1431</v>
      </c>
      <c r="D274" s="19" t="s">
        <v>1476</v>
      </c>
      <c r="E274" s="21" t="s">
        <v>33</v>
      </c>
      <c r="F274" s="23" t="s">
        <v>1477</v>
      </c>
      <c r="G274" s="25" t="s">
        <v>1478</v>
      </c>
      <c r="H274" s="26" t="s">
        <v>87</v>
      </c>
      <c r="I274" s="26" t="s">
        <v>60</v>
      </c>
      <c r="J274" s="27" t="s">
        <v>88</v>
      </c>
      <c r="K274" s="27" t="s">
        <v>44</v>
      </c>
      <c r="L274" s="29"/>
      <c r="M274" s="29"/>
      <c r="N274" s="29" t="s">
        <v>126</v>
      </c>
      <c r="O274" s="29" t="s">
        <v>123</v>
      </c>
      <c r="P274" s="29" t="s">
        <v>123</v>
      </c>
      <c r="Q274" s="30"/>
      <c r="R274" s="30"/>
      <c r="S274" s="30"/>
      <c r="T274" s="30"/>
      <c r="U274" s="39" t="str">
        <f>IFERROR(__xludf.DUMMYFUNCTION("LET(
  angka_murni, ARRAYFORMULA(IFERROR(VALUE(REGEXREPLACE(L274:T274, ""[^0-9]"", """")), 0)),
  rata, IFERROR(AVERAGEIF(angka_murni, ""&gt;0""), 0),
  IF(rata &gt; 0,
    IF(rata &gt; 500, ""SANGAT OPTIMAL"",
    IF(rata &gt; 200, ""OPTIMAL"",
    IF(rata &gt; 100,"&amp;" ""KURANG OPTIMAL"", ""TIDAK OPTIMAL""))),
    IF(COUNTIF(L274:T274, ""*TIDAK TERDETEKSI*"") &gt; 0, ""TIDAK TERDETEKSI"",
    IF(COUNTIF(L274:T274, ""*TIDAK AKTIF*"") &gt; 0, ""TIDAK AKTIF"",
    IF(COUNTIF(L274:T274, ""*BELUM TERPASANG*"") &gt; 0, ""BELUM T"&amp;"ERPASANG"", ""TIDAK AKTIF"")))
  )
)"),"SANGAT OPTIMAL")</f>
        <v>SANGAT OPTIMAL</v>
      </c>
      <c r="V274" s="33" t="s">
        <v>67</v>
      </c>
      <c r="W274" s="56">
        <v>435.0</v>
      </c>
      <c r="X274" s="58" t="s">
        <v>1436</v>
      </c>
      <c r="Y274" s="36">
        <v>1665000.0</v>
      </c>
      <c r="Z274" s="57"/>
      <c r="AC274" s="43"/>
    </row>
    <row r="275" ht="12.0" customHeight="1">
      <c r="A275" s="20">
        <f t="shared" si="1"/>
        <v>273</v>
      </c>
      <c r="B275" s="19" t="s">
        <v>151</v>
      </c>
      <c r="C275" s="19" t="s">
        <v>1431</v>
      </c>
      <c r="D275" s="19" t="s">
        <v>1479</v>
      </c>
      <c r="E275" s="67" t="s">
        <v>33</v>
      </c>
      <c r="F275" s="23" t="s">
        <v>1480</v>
      </c>
      <c r="G275" s="25" t="s">
        <v>1481</v>
      </c>
      <c r="H275" s="19"/>
      <c r="I275" s="19"/>
      <c r="J275" s="179"/>
      <c r="K275" s="179"/>
      <c r="L275" s="38" t="s">
        <v>108</v>
      </c>
      <c r="M275" s="38" t="s">
        <v>108</v>
      </c>
      <c r="N275" s="38" t="s">
        <v>108</v>
      </c>
      <c r="O275" s="38" t="s">
        <v>108</v>
      </c>
      <c r="P275" s="38" t="s">
        <v>108</v>
      </c>
      <c r="Q275" s="29"/>
      <c r="R275" s="29"/>
      <c r="S275" s="29"/>
      <c r="T275" s="29"/>
      <c r="U275" s="39" t="str">
        <f>IFERROR(__xludf.DUMMYFUNCTION("LET(
  angka_murni, ARRAYFORMULA(IFERROR(VALUE(REGEXREPLACE(L275:T275, ""[^0-9]"", """")), 0)),
  rata, IFERROR(AVERAGEIF(angka_murni, ""&gt;0""), 0),
  IF(rata &gt; 0,
    IF(rata &gt; 500, ""SANGAT OPTIMAL"",
    IF(rata &gt; 200, ""OPTIMAL"",
    IF(rata &gt; 100,"&amp;" ""KURANG OPTIMAL"", ""TIDAK OPTIMAL""))),
    IF(COUNTIF(L275:T275, ""*TIDAK TERDETEKSI*"") &gt; 0, ""TIDAK TERDETEKSI"",
    IF(COUNTIF(L275:T275, ""*TIDAK AKTIF*"") &gt; 0, ""TIDAK AKTIF"",
    IF(COUNTIF(L275:T275, ""*BELUM TERPASANG*"") &gt; 0, ""BELUM T"&amp;"ERPASANG"", ""TIDAK AKTIF"")))
  )
)"),"BELUM TERPASANG")</f>
        <v>BELUM TERPASANG</v>
      </c>
      <c r="V275" s="33" t="s">
        <v>67</v>
      </c>
      <c r="W275" s="56">
        <v>337.0</v>
      </c>
      <c r="X275" s="58" t="s">
        <v>1436</v>
      </c>
      <c r="Y275" s="41"/>
      <c r="Z275" s="57"/>
      <c r="AC275" s="43"/>
    </row>
    <row r="276" ht="12.0" customHeight="1">
      <c r="A276" s="20">
        <f t="shared" si="1"/>
        <v>274</v>
      </c>
      <c r="B276" s="19" t="s">
        <v>151</v>
      </c>
      <c r="C276" s="19" t="s">
        <v>1431</v>
      </c>
      <c r="D276" s="19" t="s">
        <v>1482</v>
      </c>
      <c r="E276" s="67" t="s">
        <v>33</v>
      </c>
      <c r="F276" s="23" t="s">
        <v>1483</v>
      </c>
      <c r="G276" s="25" t="s">
        <v>1484</v>
      </c>
      <c r="H276" s="26" t="s">
        <v>87</v>
      </c>
      <c r="I276" s="26" t="s">
        <v>60</v>
      </c>
      <c r="J276" s="27" t="s">
        <v>88</v>
      </c>
      <c r="K276" s="27" t="s">
        <v>44</v>
      </c>
      <c r="L276" s="29"/>
      <c r="M276" s="29"/>
      <c r="N276" s="29" t="s">
        <v>64</v>
      </c>
      <c r="O276" s="29" t="s">
        <v>64</v>
      </c>
      <c r="P276" s="29" t="s">
        <v>64</v>
      </c>
      <c r="Q276" s="30"/>
      <c r="R276" s="30"/>
      <c r="S276" s="30"/>
      <c r="T276" s="30"/>
      <c r="U276" s="39" t="str">
        <f>IFERROR(__xludf.DUMMYFUNCTION("LET(
  angka_murni, ARRAYFORMULA(IFERROR(VALUE(REGEXREPLACE(L276:T276, ""[^0-9]"", """")), 0)),
  rata, IFERROR(AVERAGEIF(angka_murni, ""&gt;0""), 0),
  IF(rata &gt; 0,
    IF(rata &gt; 500, ""SANGAT OPTIMAL"",
    IF(rata &gt; 200, ""OPTIMAL"",
    IF(rata &gt; 100,"&amp;" ""KURANG OPTIMAL"", ""TIDAK OPTIMAL""))),
    IF(COUNTIF(L276:T276, ""*TIDAK TERDETEKSI*"") &gt; 0, ""TIDAK TERDETEKSI"",
    IF(COUNTIF(L276:T276, ""*TIDAK AKTIF*"") &gt; 0, ""TIDAK AKTIF"",
    IF(COUNTIF(L276:T276, ""*BELUM TERPASANG*"") &gt; 0, ""BELUM T"&amp;"ERPASANG"", ""TIDAK AKTIF"")))
  )
)"),"OPTIMAL")</f>
        <v>OPTIMAL</v>
      </c>
      <c r="V276" s="33" t="s">
        <v>1485</v>
      </c>
      <c r="W276" s="56">
        <v>406.0</v>
      </c>
      <c r="X276" s="58" t="s">
        <v>1436</v>
      </c>
      <c r="Y276" s="36">
        <v>1665000.0</v>
      </c>
      <c r="Z276" s="57"/>
      <c r="AC276" s="43"/>
    </row>
    <row r="277" ht="12.0" customHeight="1">
      <c r="A277" s="20">
        <f t="shared" si="1"/>
        <v>275</v>
      </c>
      <c r="B277" s="19" t="s">
        <v>151</v>
      </c>
      <c r="C277" s="19" t="s">
        <v>1431</v>
      </c>
      <c r="D277" s="19" t="s">
        <v>1486</v>
      </c>
      <c r="E277" s="67" t="s">
        <v>33</v>
      </c>
      <c r="F277" s="23" t="s">
        <v>1487</v>
      </c>
      <c r="G277" s="25" t="s">
        <v>1488</v>
      </c>
      <c r="H277" s="19"/>
      <c r="I277" s="19"/>
      <c r="J277" s="179"/>
      <c r="K277" s="179"/>
      <c r="L277" s="38" t="s">
        <v>108</v>
      </c>
      <c r="M277" s="38" t="s">
        <v>108</v>
      </c>
      <c r="N277" s="38" t="s">
        <v>108</v>
      </c>
      <c r="O277" s="38" t="s">
        <v>108</v>
      </c>
      <c r="P277" s="38" t="s">
        <v>108</v>
      </c>
      <c r="Q277" s="29"/>
      <c r="R277" s="29"/>
      <c r="S277" s="29"/>
      <c r="T277" s="29"/>
      <c r="U277" s="39" t="str">
        <f>IFERROR(__xludf.DUMMYFUNCTION("LET(
  angka_murni, ARRAYFORMULA(IFERROR(VALUE(REGEXREPLACE(L277:T277, ""[^0-9]"", """")), 0)),
  rata, IFERROR(AVERAGEIF(angka_murni, ""&gt;0""), 0),
  IF(rata &gt; 0,
    IF(rata &gt; 500, ""SANGAT OPTIMAL"",
    IF(rata &gt; 200, ""OPTIMAL"",
    IF(rata &gt; 100,"&amp;" ""KURANG OPTIMAL"", ""TIDAK OPTIMAL""))),
    IF(COUNTIF(L277:T277, ""*TIDAK TERDETEKSI*"") &gt; 0, ""TIDAK TERDETEKSI"",
    IF(COUNTIF(L277:T277, ""*TIDAK AKTIF*"") &gt; 0, ""TIDAK AKTIF"",
    IF(COUNTIF(L277:T277, ""*BELUM TERPASANG*"") &gt; 0, ""BELUM T"&amp;"ERPASANG"", ""TIDAK AKTIF"")))
  )
)"),"BELUM TERPASANG")</f>
        <v>BELUM TERPASANG</v>
      </c>
      <c r="V277" s="33" t="s">
        <v>1489</v>
      </c>
      <c r="W277" s="56">
        <v>285.0</v>
      </c>
      <c r="X277" s="58" t="s">
        <v>1436</v>
      </c>
      <c r="Y277" s="41"/>
      <c r="Z277" s="57"/>
      <c r="AC277" s="43"/>
    </row>
    <row r="278" ht="12.0" customHeight="1">
      <c r="A278" s="20">
        <f t="shared" si="1"/>
        <v>276</v>
      </c>
      <c r="B278" s="19" t="s">
        <v>151</v>
      </c>
      <c r="C278" s="19" t="s">
        <v>1490</v>
      </c>
      <c r="D278" s="19" t="s">
        <v>1491</v>
      </c>
      <c r="E278" s="21" t="s">
        <v>33</v>
      </c>
      <c r="F278" s="23" t="s">
        <v>1492</v>
      </c>
      <c r="G278" s="25" t="s">
        <v>1493</v>
      </c>
      <c r="H278" s="26" t="s">
        <v>40</v>
      </c>
      <c r="I278" s="26" t="s">
        <v>42</v>
      </c>
      <c r="J278" s="28" t="s">
        <v>61</v>
      </c>
      <c r="K278" s="28" t="s">
        <v>44</v>
      </c>
      <c r="L278" s="29"/>
      <c r="M278" s="29"/>
      <c r="N278" s="29" t="s">
        <v>64</v>
      </c>
      <c r="O278" s="29" t="s">
        <v>64</v>
      </c>
      <c r="P278" s="29" t="s">
        <v>64</v>
      </c>
      <c r="Q278" s="29" t="s">
        <v>64</v>
      </c>
      <c r="R278" s="30" t="s">
        <v>64</v>
      </c>
      <c r="S278" s="30"/>
      <c r="T278" s="30"/>
      <c r="U278" s="31" t="str">
        <f>IFERROR(__xludf.DUMMYFUNCTION("LET(
  angka_murni, ARRAYFORMULA(IFERROR(VALUE(REGEXREPLACE(L278:T278, ""[^0-9]"", """")), 0)),
  rata, IFERROR(AVERAGEIF(angka_murni, ""&gt;0""), 0),
  IF(rata &gt; 0,
    IF(rata &gt; 500, ""SANGAT OPTIMAL"",
    IF(rata &gt; 200, ""OPTIMAL"",
    IF(rata &gt; 100,"&amp;" ""KURANG OPTIMAL"", ""TIDAK OPTIMAL""))),
    IF(COUNTIF(L278:T278, ""*TIDAK TERDETEKSI*"") &gt; 0, ""TIDAK TERDETEKSI"",
    IF(COUNTIF(L278:T278, ""*TIDAK AKTIF*"") &gt; 0, ""TIDAK AKTIF"",
    IF(COUNTIF(L278:T278, ""*BELUM TERPASANG*"") &gt; 0, ""BELUM T"&amp;"ERPASANG"", ""TIDAK AKTIF"")))
  )
)"),"OPTIMAL")</f>
        <v>OPTIMAL</v>
      </c>
      <c r="V278" s="33" t="s">
        <v>48</v>
      </c>
      <c r="W278" s="45">
        <v>216.0</v>
      </c>
      <c r="X278" s="58" t="s">
        <v>1494</v>
      </c>
      <c r="Y278" s="36">
        <v>768950.0</v>
      </c>
      <c r="Z278" s="46"/>
    </row>
    <row r="279" ht="12.0" customHeight="1">
      <c r="A279" s="20">
        <f t="shared" si="1"/>
        <v>277</v>
      </c>
      <c r="B279" s="19" t="s">
        <v>151</v>
      </c>
      <c r="C279" s="19" t="s">
        <v>1490</v>
      </c>
      <c r="D279" s="19" t="s">
        <v>1495</v>
      </c>
      <c r="E279" s="21" t="s">
        <v>33</v>
      </c>
      <c r="F279" s="23" t="s">
        <v>1496</v>
      </c>
      <c r="G279" s="25" t="s">
        <v>1497</v>
      </c>
      <c r="H279" s="19"/>
      <c r="I279" s="19"/>
      <c r="J279" s="179"/>
      <c r="K279" s="179"/>
      <c r="L279" s="38" t="s">
        <v>108</v>
      </c>
      <c r="M279" s="38" t="s">
        <v>108</v>
      </c>
      <c r="N279" s="38" t="s">
        <v>108</v>
      </c>
      <c r="O279" s="38" t="s">
        <v>108</v>
      </c>
      <c r="P279" s="38" t="s">
        <v>108</v>
      </c>
      <c r="Q279" s="29"/>
      <c r="R279" s="29"/>
      <c r="S279" s="29"/>
      <c r="T279" s="29"/>
      <c r="U279" s="31" t="str">
        <f>IFERROR(__xludf.DUMMYFUNCTION("LET(
  angka_murni, ARRAYFORMULA(IFERROR(VALUE(REGEXREPLACE(L279:T279, ""[^0-9]"", """")), 0)),
  rata, IFERROR(AVERAGEIF(angka_murni, ""&gt;0""), 0),
  IF(rata &gt; 0,
    IF(rata &gt; 500, ""SANGAT OPTIMAL"",
    IF(rata &gt; 200, ""OPTIMAL"",
    IF(rata &gt; 100,"&amp;" ""KURANG OPTIMAL"", ""TIDAK OPTIMAL""))),
    IF(COUNTIF(L279:T279, ""*TIDAK TERDETEKSI*"") &gt; 0, ""TIDAK TERDETEKSI"",
    IF(COUNTIF(L279:T279, ""*TIDAK AKTIF*"") &gt; 0, ""TIDAK AKTIF"",
    IF(COUNTIF(L279:T279, ""*BELUM TERPASANG*"") &gt; 0, ""BELUM T"&amp;"ERPASANG"", ""TIDAK AKTIF"")))
  )
)"),"BELUM TERPASANG")</f>
        <v>BELUM TERPASANG</v>
      </c>
      <c r="V279" s="33" t="s">
        <v>48</v>
      </c>
      <c r="W279" s="45">
        <v>618.0</v>
      </c>
      <c r="X279" s="58" t="s">
        <v>1494</v>
      </c>
      <c r="Y279" s="41"/>
      <c r="Z279" s="46"/>
    </row>
    <row r="280" ht="12.0" customHeight="1">
      <c r="A280" s="20">
        <f t="shared" si="1"/>
        <v>278</v>
      </c>
      <c r="B280" s="19" t="s">
        <v>151</v>
      </c>
      <c r="C280" s="19" t="s">
        <v>1490</v>
      </c>
      <c r="D280" s="19" t="s">
        <v>1498</v>
      </c>
      <c r="E280" s="21" t="s">
        <v>33</v>
      </c>
      <c r="F280" s="23" t="s">
        <v>1499</v>
      </c>
      <c r="G280" s="25" t="s">
        <v>1500</v>
      </c>
      <c r="H280" s="26" t="s">
        <v>39</v>
      </c>
      <c r="I280" s="26" t="s">
        <v>41</v>
      </c>
      <c r="J280" s="27" t="s">
        <v>43</v>
      </c>
      <c r="K280" s="27" t="s">
        <v>44</v>
      </c>
      <c r="L280" s="42"/>
      <c r="M280" s="42"/>
      <c r="N280" s="42"/>
      <c r="O280" s="29"/>
      <c r="P280" s="29"/>
      <c r="Q280" s="29"/>
      <c r="R280" s="29"/>
      <c r="S280" s="29"/>
      <c r="T280" s="29"/>
      <c r="U280" s="31" t="str">
        <f>IFERROR(__xludf.DUMMYFUNCTION("LET(
  angka_murni, ARRAYFORMULA(IFERROR(VALUE(REGEXREPLACE(L280:T280, ""[^0-9]"", """")), 0)),
  rata, IFERROR(AVERAGEIF(angka_murni, ""&gt;0""), 0),
  IF(rata &gt; 0,
    IF(rata &gt; 500, ""SANGAT OPTIMAL"",
    IF(rata &gt; 200, ""OPTIMAL"",
    IF(rata &gt; 100,"&amp;" ""KURANG OPTIMAL"", ""TIDAK OPTIMAL""))),
    IF(COUNTIF(L280:T280, ""*TIDAK TERDETEKSI*"") &gt; 0, ""TIDAK TERDETEKSI"",
    IF(COUNTIF(L280:T280, ""*TIDAK AKTIF*"") &gt; 0, ""TIDAK AKTIF"",
    IF(COUNTIF(L280:T280, ""*BELUM TERPASANG*"") &gt; 0, ""BELUM T"&amp;"ERPASANG"", ""TIDAK AKTIF"")))
  )
)"),"TIDAK AKTIF")</f>
        <v>TIDAK AKTIF</v>
      </c>
      <c r="V280" s="33" t="s">
        <v>48</v>
      </c>
      <c r="W280" s="45">
        <v>2205.0</v>
      </c>
      <c r="X280" s="58" t="s">
        <v>1494</v>
      </c>
      <c r="Y280" s="36">
        <v>638250.0</v>
      </c>
      <c r="Z280" s="46"/>
    </row>
    <row r="281" ht="12.0" customHeight="1">
      <c r="A281" s="20">
        <f t="shared" si="1"/>
        <v>279</v>
      </c>
      <c r="B281" s="19" t="s">
        <v>151</v>
      </c>
      <c r="C281" s="19" t="s">
        <v>1490</v>
      </c>
      <c r="D281" s="19" t="s">
        <v>1501</v>
      </c>
      <c r="E281" s="21" t="s">
        <v>33</v>
      </c>
      <c r="F281" s="23" t="s">
        <v>1502</v>
      </c>
      <c r="G281" s="25" t="s">
        <v>1503</v>
      </c>
      <c r="H281" s="26" t="s">
        <v>95</v>
      </c>
      <c r="I281" s="26" t="s">
        <v>106</v>
      </c>
      <c r="J281" s="27" t="s">
        <v>952</v>
      </c>
      <c r="K281" s="27" t="s">
        <v>44</v>
      </c>
      <c r="L281" s="29" t="s">
        <v>62</v>
      </c>
      <c r="M281" s="29" t="s">
        <v>176</v>
      </c>
      <c r="N281" s="29" t="s">
        <v>176</v>
      </c>
      <c r="O281" s="29" t="s">
        <v>62</v>
      </c>
      <c r="P281" s="29" t="s">
        <v>360</v>
      </c>
      <c r="Q281" s="44"/>
      <c r="R281" s="44"/>
      <c r="S281" s="44"/>
      <c r="T281" s="30"/>
      <c r="U281" s="31" t="str">
        <f>IFERROR(__xludf.DUMMYFUNCTION("LET(
  angka_murni, ARRAYFORMULA(IFERROR(VALUE(REGEXREPLACE(L281:T281, ""[^0-9]"", """")), 0)),
  rata, IFERROR(AVERAGEIF(angka_murni, ""&gt;0""), 0),
  IF(rata &gt; 0,
    IF(rata &gt; 500, ""SANGAT OPTIMAL"",
    IF(rata &gt; 200, ""OPTIMAL"",
    IF(rata &gt; 100,"&amp;" ""KURANG OPTIMAL"", ""TIDAK OPTIMAL""))),
    IF(COUNTIF(L281:T281, ""*TIDAK TERDETEKSI*"") &gt; 0, ""TIDAK TERDETEKSI"",
    IF(COUNTIF(L281:T281, ""*TIDAK AKTIF*"") &gt; 0, ""TIDAK AKTIF"",
    IF(COUNTIF(L281:T281, ""*BELUM TERPASANG*"") &gt; 0, ""BELUM T"&amp;"ERPASANG"", ""TIDAK AKTIF"")))
  )
)"),"TIDAK OPTIMAL")</f>
        <v>TIDAK OPTIMAL</v>
      </c>
      <c r="V281" s="33" t="s">
        <v>48</v>
      </c>
      <c r="W281" s="45">
        <v>1060.0</v>
      </c>
      <c r="X281" s="58" t="s">
        <v>1494</v>
      </c>
      <c r="Y281" s="41">
        <v>2886000.0</v>
      </c>
      <c r="Z281" s="46"/>
    </row>
    <row r="282" ht="12.0" customHeight="1">
      <c r="A282" s="20">
        <f t="shared" si="1"/>
        <v>280</v>
      </c>
      <c r="B282" s="19" t="s">
        <v>151</v>
      </c>
      <c r="C282" s="19" t="s">
        <v>1490</v>
      </c>
      <c r="D282" s="19" t="s">
        <v>1504</v>
      </c>
      <c r="E282" s="21" t="s">
        <v>33</v>
      </c>
      <c r="F282" s="23" t="s">
        <v>1505</v>
      </c>
      <c r="G282" s="25" t="s">
        <v>1506</v>
      </c>
      <c r="H282" s="26" t="s">
        <v>95</v>
      </c>
      <c r="I282" s="26" t="s">
        <v>106</v>
      </c>
      <c r="J282" s="27" t="s">
        <v>952</v>
      </c>
      <c r="K282" s="27" t="s">
        <v>44</v>
      </c>
      <c r="L282" s="29" t="s">
        <v>62</v>
      </c>
      <c r="M282" s="29" t="s">
        <v>62</v>
      </c>
      <c r="N282" s="29" t="s">
        <v>65</v>
      </c>
      <c r="O282" s="29" t="s">
        <v>176</v>
      </c>
      <c r="P282" s="29" t="s">
        <v>62</v>
      </c>
      <c r="Q282" s="44"/>
      <c r="R282" s="44"/>
      <c r="S282" s="44"/>
      <c r="T282" s="30"/>
      <c r="U282" s="31" t="str">
        <f>IFERROR(__xludf.DUMMYFUNCTION("LET(
  angka_murni, ARRAYFORMULA(IFERROR(VALUE(REGEXREPLACE(L282:T282, ""[^0-9]"", """")), 0)),
  rata, IFERROR(AVERAGEIF(angka_murni, ""&gt;0""), 0),
  IF(rata &gt; 0,
    IF(rata &gt; 500, ""SANGAT OPTIMAL"",
    IF(rata &gt; 200, ""OPTIMAL"",
    IF(rata &gt; 100,"&amp;" ""KURANG OPTIMAL"", ""TIDAK OPTIMAL""))),
    IF(COUNTIF(L282:T282, ""*TIDAK TERDETEKSI*"") &gt; 0, ""TIDAK TERDETEKSI"",
    IF(COUNTIF(L282:T282, ""*TIDAK AKTIF*"") &gt; 0, ""TIDAK AKTIF"",
    IF(COUNTIF(L282:T282, ""*BELUM TERPASANG*"") &gt; 0, ""BELUM T"&amp;"ERPASANG"", ""TIDAK AKTIF"")))
  )
)"),"TIDAK OPTIMAL")</f>
        <v>TIDAK OPTIMAL</v>
      </c>
      <c r="V282" s="33" t="s">
        <v>48</v>
      </c>
      <c r="W282" s="45">
        <v>692.0</v>
      </c>
      <c r="X282" s="58" t="s">
        <v>1494</v>
      </c>
      <c r="Y282" s="41">
        <v>2886000.0</v>
      </c>
      <c r="Z282" s="46"/>
    </row>
    <row r="283" ht="12.0" customHeight="1">
      <c r="A283" s="20">
        <f t="shared" si="1"/>
        <v>281</v>
      </c>
      <c r="B283" s="19" t="s">
        <v>151</v>
      </c>
      <c r="C283" s="19" t="s">
        <v>1490</v>
      </c>
      <c r="D283" s="19" t="s">
        <v>1507</v>
      </c>
      <c r="E283" s="21" t="s">
        <v>33</v>
      </c>
      <c r="F283" s="23" t="s">
        <v>1508</v>
      </c>
      <c r="G283" s="25" t="s">
        <v>1509</v>
      </c>
      <c r="H283" s="26" t="s">
        <v>39</v>
      </c>
      <c r="I283" s="26" t="s">
        <v>41</v>
      </c>
      <c r="J283" s="27" t="s">
        <v>43</v>
      </c>
      <c r="K283" s="27" t="s">
        <v>44</v>
      </c>
      <c r="L283" s="42"/>
      <c r="M283" s="42"/>
      <c r="N283" s="42"/>
      <c r="O283" s="29"/>
      <c r="P283" s="29"/>
      <c r="Q283" s="30"/>
      <c r="R283" s="30"/>
      <c r="S283" s="30"/>
      <c r="T283" s="30"/>
      <c r="U283" s="31" t="str">
        <f>IFERROR(__xludf.DUMMYFUNCTION("LET(
  angka_murni, ARRAYFORMULA(IFERROR(VALUE(REGEXREPLACE(L283:T283, ""[^0-9]"", """")), 0)),
  rata, IFERROR(AVERAGEIF(angka_murni, ""&gt;0""), 0),
  IF(rata &gt; 0,
    IF(rata &gt; 500, ""SANGAT OPTIMAL"",
    IF(rata &gt; 200, ""OPTIMAL"",
    IF(rata &gt; 100,"&amp;" ""KURANG OPTIMAL"", ""TIDAK OPTIMAL""))),
    IF(COUNTIF(L283:T283, ""*TIDAK TERDETEKSI*"") &gt; 0, ""TIDAK TERDETEKSI"",
    IF(COUNTIF(L283:T283, ""*TIDAK AKTIF*"") &gt; 0, ""TIDAK AKTIF"",
    IF(COUNTIF(L283:T283, ""*BELUM TERPASANG*"") &gt; 0, ""BELUM T"&amp;"ERPASANG"", ""TIDAK AKTIF"")))
  )
)"),"TIDAK AKTIF")</f>
        <v>TIDAK AKTIF</v>
      </c>
      <c r="V283" s="33" t="s">
        <v>48</v>
      </c>
      <c r="W283" s="34">
        <v>1116.0</v>
      </c>
      <c r="X283" s="58" t="s">
        <v>1494</v>
      </c>
      <c r="Y283" s="36">
        <v>638250.0</v>
      </c>
      <c r="Z283" s="37" t="s">
        <v>1510</v>
      </c>
    </row>
    <row r="284" ht="12.0" customHeight="1">
      <c r="A284" s="20">
        <f t="shared" si="1"/>
        <v>282</v>
      </c>
      <c r="B284" s="19" t="s">
        <v>151</v>
      </c>
      <c r="C284" s="19" t="s">
        <v>1490</v>
      </c>
      <c r="D284" s="19" t="s">
        <v>1511</v>
      </c>
      <c r="E284" s="21" t="s">
        <v>33</v>
      </c>
      <c r="F284" s="23" t="s">
        <v>1512</v>
      </c>
      <c r="G284" s="25" t="s">
        <v>1513</v>
      </c>
      <c r="H284" s="26" t="s">
        <v>95</v>
      </c>
      <c r="I284" s="26" t="s">
        <v>106</v>
      </c>
      <c r="J284" s="27" t="s">
        <v>952</v>
      </c>
      <c r="K284" s="27" t="s">
        <v>44</v>
      </c>
      <c r="L284" s="29" t="s">
        <v>91</v>
      </c>
      <c r="M284" s="29" t="s">
        <v>91</v>
      </c>
      <c r="N284" s="29" t="s">
        <v>64</v>
      </c>
      <c r="O284" s="29" t="s">
        <v>64</v>
      </c>
      <c r="P284" s="29" t="s">
        <v>64</v>
      </c>
      <c r="Q284" s="44"/>
      <c r="R284" s="44"/>
      <c r="S284" s="44"/>
      <c r="T284" s="30"/>
      <c r="U284" s="31" t="str">
        <f>IFERROR(__xludf.DUMMYFUNCTION("LET(
  angka_murni, ARRAYFORMULA(IFERROR(VALUE(REGEXREPLACE(L284:T284, ""[^0-9]"", """")), 0)),
  rata, IFERROR(AVERAGEIF(angka_murni, ""&gt;0""), 0),
  IF(rata &gt; 0,
    IF(rata &gt; 500, ""SANGAT OPTIMAL"",
    IF(rata &gt; 200, ""OPTIMAL"",
    IF(rata &gt; 100,"&amp;" ""KURANG OPTIMAL"", ""TIDAK OPTIMAL""))),
    IF(COUNTIF(L284:T284, ""*TIDAK TERDETEKSI*"") &gt; 0, ""TIDAK TERDETEKSI"",
    IF(COUNTIF(L284:T284, ""*TIDAK AKTIF*"") &gt; 0, ""TIDAK AKTIF"",
    IF(COUNTIF(L284:T284, ""*BELUM TERPASANG*"") &gt; 0, ""BELUM T"&amp;"ERPASANG"", ""TIDAK AKTIF"")))
  )
)"),"OPTIMAL")</f>
        <v>OPTIMAL</v>
      </c>
      <c r="V284" s="33" t="s">
        <v>48</v>
      </c>
      <c r="W284" s="34">
        <v>810.0</v>
      </c>
      <c r="X284" s="58" t="s">
        <v>1494</v>
      </c>
      <c r="Y284" s="41">
        <v>2886000.0</v>
      </c>
      <c r="Z284" s="37" t="s">
        <v>1514</v>
      </c>
    </row>
    <row r="285" ht="12.0" customHeight="1">
      <c r="A285" s="20">
        <f t="shared" si="1"/>
        <v>283</v>
      </c>
      <c r="B285" s="19" t="s">
        <v>151</v>
      </c>
      <c r="C285" s="19" t="s">
        <v>1490</v>
      </c>
      <c r="D285" s="19" t="s">
        <v>1515</v>
      </c>
      <c r="E285" s="21" t="s">
        <v>33</v>
      </c>
      <c r="F285" s="23" t="s">
        <v>1516</v>
      </c>
      <c r="G285" s="25" t="s">
        <v>1517</v>
      </c>
      <c r="H285" s="19"/>
      <c r="I285" s="19"/>
      <c r="J285" s="179"/>
      <c r="K285" s="179"/>
      <c r="L285" s="38" t="s">
        <v>108</v>
      </c>
      <c r="M285" s="38" t="s">
        <v>108</v>
      </c>
      <c r="N285" s="38" t="s">
        <v>108</v>
      </c>
      <c r="O285" s="38" t="s">
        <v>108</v>
      </c>
      <c r="P285" s="38" t="s">
        <v>108</v>
      </c>
      <c r="Q285" s="29"/>
      <c r="R285" s="29"/>
      <c r="S285" s="29"/>
      <c r="T285" s="29"/>
      <c r="U285" s="31" t="str">
        <f>IFERROR(__xludf.DUMMYFUNCTION("LET(
  angka_murni, ARRAYFORMULA(IFERROR(VALUE(REGEXREPLACE(L285:T285, ""[^0-9]"", """")), 0)),
  rata, IFERROR(AVERAGEIF(angka_murni, ""&gt;0""), 0),
  IF(rata &gt; 0,
    IF(rata &gt; 500, ""SANGAT OPTIMAL"",
    IF(rata &gt; 200, ""OPTIMAL"",
    IF(rata &gt; 100,"&amp;" ""KURANG OPTIMAL"", ""TIDAK OPTIMAL""))),
    IF(COUNTIF(L285:T285, ""*TIDAK TERDETEKSI*"") &gt; 0, ""TIDAK TERDETEKSI"",
    IF(COUNTIF(L285:T285, ""*TIDAK AKTIF*"") &gt; 0, ""TIDAK AKTIF"",
    IF(COUNTIF(L285:T285, ""*BELUM TERPASANG*"") &gt; 0, ""BELUM T"&amp;"ERPASANG"", ""TIDAK AKTIF"")))
  )
)"),"BELUM TERPASANG")</f>
        <v>BELUM TERPASANG</v>
      </c>
      <c r="V285" s="33" t="s">
        <v>48</v>
      </c>
      <c r="W285" s="34">
        <v>1128.0</v>
      </c>
      <c r="X285" s="58" t="s">
        <v>1494</v>
      </c>
      <c r="Y285" s="41"/>
      <c r="Z285" s="37" t="s">
        <v>1518</v>
      </c>
    </row>
    <row r="286" ht="12.0" customHeight="1">
      <c r="A286" s="20">
        <f t="shared" si="1"/>
        <v>284</v>
      </c>
      <c r="B286" s="19" t="s">
        <v>151</v>
      </c>
      <c r="C286" s="19" t="s">
        <v>1490</v>
      </c>
      <c r="D286" s="19" t="s">
        <v>1519</v>
      </c>
      <c r="E286" s="21" t="s">
        <v>33</v>
      </c>
      <c r="F286" s="23" t="s">
        <v>1520</v>
      </c>
      <c r="G286" s="25" t="s">
        <v>1521</v>
      </c>
      <c r="H286" s="19"/>
      <c r="I286" s="19"/>
      <c r="J286" s="179"/>
      <c r="K286" s="179"/>
      <c r="L286" s="38" t="s">
        <v>108</v>
      </c>
      <c r="M286" s="38" t="s">
        <v>108</v>
      </c>
      <c r="N286" s="38" t="s">
        <v>108</v>
      </c>
      <c r="O286" s="38" t="s">
        <v>108</v>
      </c>
      <c r="P286" s="38" t="s">
        <v>108</v>
      </c>
      <c r="Q286" s="29"/>
      <c r="R286" s="29"/>
      <c r="S286" s="29"/>
      <c r="T286" s="29"/>
      <c r="U286" s="31" t="str">
        <f>IFERROR(__xludf.DUMMYFUNCTION("LET(
  angka_murni, ARRAYFORMULA(IFERROR(VALUE(REGEXREPLACE(L286:T286, ""[^0-9]"", """")), 0)),
  rata, IFERROR(AVERAGEIF(angka_murni, ""&gt;0""), 0),
  IF(rata &gt; 0,
    IF(rata &gt; 500, ""SANGAT OPTIMAL"",
    IF(rata &gt; 200, ""OPTIMAL"",
    IF(rata &gt; 100,"&amp;" ""KURANG OPTIMAL"", ""TIDAK OPTIMAL""))),
    IF(COUNTIF(L286:T286, ""*TIDAK TERDETEKSI*"") &gt; 0, ""TIDAK TERDETEKSI"",
    IF(COUNTIF(L286:T286, ""*TIDAK AKTIF*"") &gt; 0, ""TIDAK AKTIF"",
    IF(COUNTIF(L286:T286, ""*BELUM TERPASANG*"") &gt; 0, ""BELUM T"&amp;"ERPASANG"", ""TIDAK AKTIF"")))
  )
)"),"BELUM TERPASANG")</f>
        <v>BELUM TERPASANG</v>
      </c>
      <c r="V286" s="33" t="s">
        <v>48</v>
      </c>
      <c r="W286" s="34">
        <v>1050.0</v>
      </c>
      <c r="X286" s="58" t="s">
        <v>1494</v>
      </c>
      <c r="Y286" s="41"/>
      <c r="Z286" s="37" t="s">
        <v>1522</v>
      </c>
    </row>
    <row r="287" ht="12.0" customHeight="1">
      <c r="A287" s="20">
        <f t="shared" si="1"/>
        <v>285</v>
      </c>
      <c r="B287" s="19" t="s">
        <v>151</v>
      </c>
      <c r="C287" s="19" t="s">
        <v>1490</v>
      </c>
      <c r="D287" s="19" t="s">
        <v>1523</v>
      </c>
      <c r="E287" s="21" t="s">
        <v>33</v>
      </c>
      <c r="F287" s="23" t="s">
        <v>1524</v>
      </c>
      <c r="G287" s="25" t="s">
        <v>1525</v>
      </c>
      <c r="H287" s="26" t="s">
        <v>87</v>
      </c>
      <c r="I287" s="26" t="s">
        <v>60</v>
      </c>
      <c r="J287" s="27" t="s">
        <v>88</v>
      </c>
      <c r="K287" s="27" t="s">
        <v>44</v>
      </c>
      <c r="L287" s="29"/>
      <c r="M287" s="29"/>
      <c r="N287" s="29" t="s">
        <v>63</v>
      </c>
      <c r="O287" s="29" t="s">
        <v>64</v>
      </c>
      <c r="P287" s="29" t="s">
        <v>91</v>
      </c>
      <c r="Q287" s="30"/>
      <c r="R287" s="30"/>
      <c r="S287" s="30"/>
      <c r="T287" s="30"/>
      <c r="U287" s="31" t="str">
        <f>IFERROR(__xludf.DUMMYFUNCTION("LET(
  angka_murni, ARRAYFORMULA(IFERROR(VALUE(REGEXREPLACE(L287:T287, ""[^0-9]"", """")), 0)),
  rata, IFERROR(AVERAGEIF(angka_murni, ""&gt;0""), 0),
  IF(rata &gt; 0,
    IF(rata &gt; 500, ""SANGAT OPTIMAL"",
    IF(rata &gt; 200, ""OPTIMAL"",
    IF(rata &gt; 100,"&amp;" ""KURANG OPTIMAL"", ""TIDAK OPTIMAL""))),
    IF(COUNTIF(L287:T287, ""*TIDAK TERDETEKSI*"") &gt; 0, ""TIDAK TERDETEKSI"",
    IF(COUNTIF(L287:T287, ""*TIDAK AKTIF*"") &gt; 0, ""TIDAK AKTIF"",
    IF(COUNTIF(L287:T287, ""*BELUM TERPASANG*"") &gt; 0, ""BELUM T"&amp;"ERPASANG"", ""TIDAK AKTIF"")))
  )
)"),"OPTIMAL")</f>
        <v>OPTIMAL</v>
      </c>
      <c r="V287" s="33" t="s">
        <v>48</v>
      </c>
      <c r="W287" s="45">
        <v>322.0</v>
      </c>
      <c r="X287" s="58" t="s">
        <v>1494</v>
      </c>
      <c r="Y287" s="36">
        <v>1665000.0</v>
      </c>
      <c r="Z287" s="46"/>
    </row>
    <row r="288" ht="12.0" customHeight="1">
      <c r="A288" s="20">
        <f t="shared" si="1"/>
        <v>286</v>
      </c>
      <c r="B288" s="19" t="s">
        <v>151</v>
      </c>
      <c r="C288" s="19" t="s">
        <v>1490</v>
      </c>
      <c r="D288" s="19" t="s">
        <v>1527</v>
      </c>
      <c r="E288" s="21" t="s">
        <v>33</v>
      </c>
      <c r="F288" s="23" t="s">
        <v>1528</v>
      </c>
      <c r="G288" s="25" t="s">
        <v>1529</v>
      </c>
      <c r="H288" s="19"/>
      <c r="I288" s="19"/>
      <c r="J288" s="179"/>
      <c r="K288" s="179"/>
      <c r="L288" s="38" t="s">
        <v>108</v>
      </c>
      <c r="M288" s="38" t="s">
        <v>108</v>
      </c>
      <c r="N288" s="38" t="s">
        <v>108</v>
      </c>
      <c r="O288" s="38" t="s">
        <v>108</v>
      </c>
      <c r="P288" s="38" t="s">
        <v>108</v>
      </c>
      <c r="Q288" s="29"/>
      <c r="R288" s="29"/>
      <c r="S288" s="29"/>
      <c r="T288" s="29"/>
      <c r="U288" s="39" t="str">
        <f>IFERROR(__xludf.DUMMYFUNCTION("LET(
  angka_murni, ARRAYFORMULA(IFERROR(VALUE(REGEXREPLACE(L288:T288, ""[^0-9]"", """")), 0)),
  rata, IFERROR(AVERAGEIF(angka_murni, ""&gt;0""), 0),
  IF(rata &gt; 0,
    IF(rata &gt; 500, ""SANGAT OPTIMAL"",
    IF(rata &gt; 200, ""OPTIMAL"",
    IF(rata &gt; 100,"&amp;" ""KURANG OPTIMAL"", ""TIDAK OPTIMAL""))),
    IF(COUNTIF(L288:T288, ""*TIDAK TERDETEKSI*"") &gt; 0, ""TIDAK TERDETEKSI"",
    IF(COUNTIF(L288:T288, ""*TIDAK AKTIF*"") &gt; 0, ""TIDAK AKTIF"",
    IF(COUNTIF(L288:T288, ""*BELUM TERPASANG*"") &gt; 0, ""BELUM T"&amp;"ERPASANG"", ""TIDAK AKTIF"")))
  )
)"),"BELUM TERPASANG")</f>
        <v>BELUM TERPASANG</v>
      </c>
      <c r="V288" s="33" t="s">
        <v>67</v>
      </c>
      <c r="W288" s="34">
        <v>426.0</v>
      </c>
      <c r="X288" s="58" t="s">
        <v>1494</v>
      </c>
      <c r="Y288" s="41"/>
      <c r="Z288" s="37" t="s">
        <v>1530</v>
      </c>
      <c r="AC288" s="43"/>
    </row>
    <row r="289" ht="12.0" customHeight="1">
      <c r="A289" s="20">
        <f t="shared" si="1"/>
        <v>287</v>
      </c>
      <c r="B289" s="19" t="s">
        <v>151</v>
      </c>
      <c r="C289" s="19" t="s">
        <v>1490</v>
      </c>
      <c r="D289" s="19" t="s">
        <v>1532</v>
      </c>
      <c r="E289" s="21" t="s">
        <v>33</v>
      </c>
      <c r="F289" s="23" t="s">
        <v>1533</v>
      </c>
      <c r="G289" s="25" t="s">
        <v>1534</v>
      </c>
      <c r="H289" s="19"/>
      <c r="I289" s="19"/>
      <c r="J289" s="179"/>
      <c r="K289" s="179"/>
      <c r="L289" s="38" t="s">
        <v>108</v>
      </c>
      <c r="M289" s="38" t="s">
        <v>108</v>
      </c>
      <c r="N289" s="38" t="s">
        <v>108</v>
      </c>
      <c r="O289" s="38" t="s">
        <v>108</v>
      </c>
      <c r="P289" s="38" t="s">
        <v>108</v>
      </c>
      <c r="Q289" s="29"/>
      <c r="R289" s="29"/>
      <c r="S289" s="29"/>
      <c r="T289" s="29"/>
      <c r="U289" s="31" t="str">
        <f>IFERROR(__xludf.DUMMYFUNCTION("LET(
  angka_murni, ARRAYFORMULA(IFERROR(VALUE(REGEXREPLACE(L289:T289, ""[^0-9]"", """")), 0)),
  rata, IFERROR(AVERAGEIF(angka_murni, ""&gt;0""), 0),
  IF(rata &gt; 0,
    IF(rata &gt; 500, ""SANGAT OPTIMAL"",
    IF(rata &gt; 200, ""OPTIMAL"",
    IF(rata &gt; 100,"&amp;" ""KURANG OPTIMAL"", ""TIDAK OPTIMAL""))),
    IF(COUNTIF(L289:T289, ""*TIDAK TERDETEKSI*"") &gt; 0, ""TIDAK TERDETEKSI"",
    IF(COUNTIF(L289:T289, ""*TIDAK AKTIF*"") &gt; 0, ""TIDAK AKTIF"",
    IF(COUNTIF(L289:T289, ""*BELUM TERPASANG*"") &gt; 0, ""BELUM T"&amp;"ERPASANG"", ""TIDAK AKTIF"")))
  )
)"),"BELUM TERPASANG")</f>
        <v>BELUM TERPASANG</v>
      </c>
      <c r="V289" s="33" t="s">
        <v>48</v>
      </c>
      <c r="W289" s="34">
        <v>561.0</v>
      </c>
      <c r="X289" s="58" t="s">
        <v>1494</v>
      </c>
      <c r="Y289" s="41"/>
      <c r="Z289" s="37" t="s">
        <v>1535</v>
      </c>
    </row>
    <row r="290" ht="12.0" customHeight="1">
      <c r="A290" s="20">
        <f t="shared" si="1"/>
        <v>288</v>
      </c>
      <c r="B290" s="19" t="s">
        <v>151</v>
      </c>
      <c r="C290" s="19" t="s">
        <v>1490</v>
      </c>
      <c r="D290" s="19" t="s">
        <v>1536</v>
      </c>
      <c r="E290" s="67" t="s">
        <v>33</v>
      </c>
      <c r="F290" s="23" t="s">
        <v>1537</v>
      </c>
      <c r="G290" s="25" t="s">
        <v>1538</v>
      </c>
      <c r="H290" s="26" t="s">
        <v>95</v>
      </c>
      <c r="I290" s="26" t="s">
        <v>106</v>
      </c>
      <c r="J290" s="27" t="s">
        <v>952</v>
      </c>
      <c r="K290" s="27" t="s">
        <v>44</v>
      </c>
      <c r="L290" s="29" t="s">
        <v>360</v>
      </c>
      <c r="M290" s="29" t="s">
        <v>360</v>
      </c>
      <c r="N290" s="29" t="s">
        <v>360</v>
      </c>
      <c r="O290" s="29" t="s">
        <v>91</v>
      </c>
      <c r="P290" s="29" t="s">
        <v>62</v>
      </c>
      <c r="Q290" s="29"/>
      <c r="R290" s="29"/>
      <c r="S290" s="29"/>
      <c r="T290" s="29"/>
      <c r="U290" s="31" t="str">
        <f>IFERROR(__xludf.DUMMYFUNCTION("LET(
  angka_murni, ARRAYFORMULA(IFERROR(VALUE(REGEXREPLACE(L290:T290, ""[^0-9]"", """")), 0)),
  rata, IFERROR(AVERAGEIF(angka_murni, ""&gt;0""), 0),
  IF(rata &gt; 0,
    IF(rata &gt; 500, ""SANGAT OPTIMAL"",
    IF(rata &gt; 200, ""OPTIMAL"",
    IF(rata &gt; 100,"&amp;" ""KURANG OPTIMAL"", ""TIDAK OPTIMAL""))),
    IF(COUNTIF(L290:T290, ""*TIDAK TERDETEKSI*"") &gt; 0, ""TIDAK TERDETEKSI"",
    IF(COUNTIF(L290:T290, ""*TIDAK AKTIF*"") &gt; 0, ""TIDAK AKTIF"",
    IF(COUNTIF(L290:T290, ""*BELUM TERPASANG*"") &gt; 0, ""BELUM T"&amp;"ERPASANG"", ""TIDAK AKTIF"")))
  )
)"),"TIDAK OPTIMAL")</f>
        <v>TIDAK OPTIMAL</v>
      </c>
      <c r="V290" s="33" t="s">
        <v>48</v>
      </c>
      <c r="W290" s="45">
        <v>211.0</v>
      </c>
      <c r="X290" s="58" t="s">
        <v>1494</v>
      </c>
      <c r="Y290" s="41">
        <v>2886000.0</v>
      </c>
      <c r="Z290" s="46"/>
    </row>
    <row r="291" ht="12.0" customHeight="1">
      <c r="A291" s="20">
        <f t="shared" si="1"/>
        <v>289</v>
      </c>
      <c r="B291" s="19" t="s">
        <v>151</v>
      </c>
      <c r="C291" s="19" t="s">
        <v>1490</v>
      </c>
      <c r="D291" s="19" t="s">
        <v>1539</v>
      </c>
      <c r="E291" s="21" t="s">
        <v>33</v>
      </c>
      <c r="F291" s="23" t="s">
        <v>1540</v>
      </c>
      <c r="G291" s="25" t="s">
        <v>1541</v>
      </c>
      <c r="H291" s="26" t="s">
        <v>39</v>
      </c>
      <c r="I291" s="26" t="s">
        <v>41</v>
      </c>
      <c r="J291" s="27" t="s">
        <v>43</v>
      </c>
      <c r="K291" s="27" t="s">
        <v>44</v>
      </c>
      <c r="L291" s="42"/>
      <c r="M291" s="42"/>
      <c r="N291" s="42"/>
      <c r="O291" s="29"/>
      <c r="P291" s="29"/>
      <c r="Q291" s="29"/>
      <c r="R291" s="29"/>
      <c r="S291" s="29"/>
      <c r="T291" s="29"/>
      <c r="U291" s="31" t="str">
        <f>IFERROR(__xludf.DUMMYFUNCTION("LET(
  angka_murni, ARRAYFORMULA(IFERROR(VALUE(REGEXREPLACE(L291:T291, ""[^0-9]"", """")), 0)),
  rata, IFERROR(AVERAGEIF(angka_murni, ""&gt;0""), 0),
  IF(rata &gt; 0,
    IF(rata &gt; 500, ""SANGAT OPTIMAL"",
    IF(rata &gt; 200, ""OPTIMAL"",
    IF(rata &gt; 100,"&amp;" ""KURANG OPTIMAL"", ""TIDAK OPTIMAL""))),
    IF(COUNTIF(L291:T291, ""*TIDAK TERDETEKSI*"") &gt; 0, ""TIDAK TERDETEKSI"",
    IF(COUNTIF(L291:T291, ""*TIDAK AKTIF*"") &gt; 0, ""TIDAK AKTIF"",
    IF(COUNTIF(L291:T291, ""*BELUM TERPASANG*"") &gt; 0, ""BELUM T"&amp;"ERPASANG"", ""TIDAK AKTIF"")))
  )
)"),"TIDAK AKTIF")</f>
        <v>TIDAK AKTIF</v>
      </c>
      <c r="V291" s="33" t="s">
        <v>48</v>
      </c>
      <c r="W291" s="34">
        <v>440.0</v>
      </c>
      <c r="X291" s="58" t="s">
        <v>1494</v>
      </c>
      <c r="Y291" s="36">
        <v>638250.0</v>
      </c>
      <c r="Z291" s="37" t="s">
        <v>1542</v>
      </c>
    </row>
    <row r="292" ht="12.0" customHeight="1">
      <c r="A292" s="20">
        <f t="shared" si="1"/>
        <v>290</v>
      </c>
      <c r="B292" s="19" t="s">
        <v>151</v>
      </c>
      <c r="C292" s="19" t="s">
        <v>1490</v>
      </c>
      <c r="D292" s="19" t="s">
        <v>1543</v>
      </c>
      <c r="E292" s="21" t="s">
        <v>33</v>
      </c>
      <c r="F292" s="23" t="s">
        <v>1544</v>
      </c>
      <c r="G292" s="25" t="s">
        <v>1545</v>
      </c>
      <c r="H292" s="19"/>
      <c r="I292" s="19"/>
      <c r="J292" s="179"/>
      <c r="K292" s="179"/>
      <c r="L292" s="38" t="s">
        <v>108</v>
      </c>
      <c r="M292" s="38" t="s">
        <v>108</v>
      </c>
      <c r="N292" s="38" t="s">
        <v>108</v>
      </c>
      <c r="O292" s="38" t="s">
        <v>108</v>
      </c>
      <c r="P292" s="38" t="s">
        <v>108</v>
      </c>
      <c r="Q292" s="29"/>
      <c r="R292" s="29"/>
      <c r="S292" s="29"/>
      <c r="T292" s="29"/>
      <c r="U292" s="31" t="str">
        <f>IFERROR(__xludf.DUMMYFUNCTION("LET(
  angka_murni, ARRAYFORMULA(IFERROR(VALUE(REGEXREPLACE(L292:T292, ""[^0-9]"", """")), 0)),
  rata, IFERROR(AVERAGEIF(angka_murni, ""&gt;0""), 0),
  IF(rata &gt; 0,
    IF(rata &gt; 500, ""SANGAT OPTIMAL"",
    IF(rata &gt; 200, ""OPTIMAL"",
    IF(rata &gt; 100,"&amp;" ""KURANG OPTIMAL"", ""TIDAK OPTIMAL""))),
    IF(COUNTIF(L292:T292, ""*TIDAK TERDETEKSI*"") &gt; 0, ""TIDAK TERDETEKSI"",
    IF(COUNTIF(L292:T292, ""*TIDAK AKTIF*"") &gt; 0, ""TIDAK AKTIF"",
    IF(COUNTIF(L292:T292, ""*BELUM TERPASANG*"") &gt; 0, ""BELUM T"&amp;"ERPASANG"", ""TIDAK AKTIF"")))
  )
)"),"BELUM TERPASANG")</f>
        <v>BELUM TERPASANG</v>
      </c>
      <c r="V292" s="33" t="s">
        <v>48</v>
      </c>
      <c r="W292" s="34">
        <v>575.0</v>
      </c>
      <c r="X292" s="58" t="s">
        <v>1494</v>
      </c>
      <c r="Y292" s="41"/>
      <c r="Z292" s="37" t="s">
        <v>1547</v>
      </c>
    </row>
    <row r="293" ht="12.0" customHeight="1">
      <c r="A293" s="20">
        <f t="shared" si="1"/>
        <v>291</v>
      </c>
      <c r="B293" s="19" t="s">
        <v>224</v>
      </c>
      <c r="C293" s="19" t="s">
        <v>225</v>
      </c>
      <c r="D293" s="19" t="s">
        <v>1548</v>
      </c>
      <c r="E293" s="21" t="s">
        <v>33</v>
      </c>
      <c r="F293" s="23" t="s">
        <v>1549</v>
      </c>
      <c r="G293" s="25" t="s">
        <v>1550</v>
      </c>
      <c r="H293" s="26" t="s">
        <v>87</v>
      </c>
      <c r="I293" s="26" t="s">
        <v>60</v>
      </c>
      <c r="J293" s="27" t="s">
        <v>88</v>
      </c>
      <c r="K293" s="27" t="s">
        <v>44</v>
      </c>
      <c r="L293" s="29"/>
      <c r="M293" s="29"/>
      <c r="N293" s="29" t="s">
        <v>63</v>
      </c>
      <c r="O293" s="29" t="s">
        <v>125</v>
      </c>
      <c r="P293" s="29" t="s">
        <v>64</v>
      </c>
      <c r="Q293" s="30"/>
      <c r="R293" s="30"/>
      <c r="S293" s="30"/>
      <c r="T293" s="30"/>
      <c r="U293" s="39" t="str">
        <f>IFERROR(__xludf.DUMMYFUNCTION("LET(
  angka_murni, ARRAYFORMULA(IFERROR(VALUE(REGEXREPLACE(L293:T293, ""[^0-9]"", """")), 0)),
  rata, IFERROR(AVERAGEIF(angka_murni, ""&gt;0""), 0),
  IF(rata &gt; 0,
    IF(rata &gt; 500, ""SANGAT OPTIMAL"",
    IF(rata &gt; 200, ""OPTIMAL"",
    IF(rata &gt; 100,"&amp;" ""KURANG OPTIMAL"", ""TIDAK OPTIMAL""))),
    IF(COUNTIF(L293:T293, ""*TIDAK TERDETEKSI*"") &gt; 0, ""TIDAK TERDETEKSI"",
    IF(COUNTIF(L293:T293, ""*TIDAK AKTIF*"") &gt; 0, ""TIDAK AKTIF"",
    IF(COUNTIF(L293:T293, ""*BELUM TERPASANG*"") &gt; 0, ""BELUM T"&amp;"ERPASANG"", ""TIDAK AKTIF"")))
  )
)"),"OPTIMAL")</f>
        <v>OPTIMAL</v>
      </c>
      <c r="V293" s="33" t="s">
        <v>67</v>
      </c>
      <c r="W293" s="34">
        <v>2940.0</v>
      </c>
      <c r="X293" s="35" t="s">
        <v>233</v>
      </c>
      <c r="Y293" s="36">
        <v>1665000.0</v>
      </c>
      <c r="Z293" s="37" t="s">
        <v>1551</v>
      </c>
      <c r="AC293" s="43"/>
    </row>
    <row r="294" ht="12.0" customHeight="1">
      <c r="A294" s="20">
        <f t="shared" si="1"/>
        <v>292</v>
      </c>
      <c r="B294" s="19" t="s">
        <v>224</v>
      </c>
      <c r="C294" s="19" t="s">
        <v>225</v>
      </c>
      <c r="D294" s="19" t="s">
        <v>1552</v>
      </c>
      <c r="E294" s="21" t="s">
        <v>33</v>
      </c>
      <c r="F294" s="23" t="s">
        <v>1553</v>
      </c>
      <c r="G294" s="25" t="s">
        <v>1554</v>
      </c>
      <c r="H294" s="26" t="s">
        <v>87</v>
      </c>
      <c r="I294" s="26" t="s">
        <v>60</v>
      </c>
      <c r="J294" s="27" t="s">
        <v>88</v>
      </c>
      <c r="K294" s="27" t="s">
        <v>44</v>
      </c>
      <c r="L294" s="29"/>
      <c r="M294" s="29"/>
      <c r="N294" s="29" t="s">
        <v>62</v>
      </c>
      <c r="O294" s="29" t="s">
        <v>91</v>
      </c>
      <c r="P294" s="29" t="s">
        <v>62</v>
      </c>
      <c r="Q294" s="30"/>
      <c r="R294" s="30"/>
      <c r="S294" s="30"/>
      <c r="T294" s="30"/>
      <c r="U294" s="31" t="str">
        <f>IFERROR(__xludf.DUMMYFUNCTION("LET(
  angka_murni, ARRAYFORMULA(IFERROR(VALUE(REGEXREPLACE(L294:T294, ""[^0-9]"", """")), 0)),
  rata, IFERROR(AVERAGEIF(angka_murni, ""&gt;0""), 0),
  IF(rata &gt; 0,
    IF(rata &gt; 500, ""SANGAT OPTIMAL"",
    IF(rata &gt; 200, ""OPTIMAL"",
    IF(rata &gt; 100,"&amp;" ""KURANG OPTIMAL"", ""TIDAK OPTIMAL""))),
    IF(COUNTIF(L294:T294, ""*TIDAK TERDETEKSI*"") &gt; 0, ""TIDAK TERDETEKSI"",
    IF(COUNTIF(L294:T294, ""*TIDAK AKTIF*"") &gt; 0, ""TIDAK AKTIF"",
    IF(COUNTIF(L294:T294, ""*BELUM TERPASANG*"") &gt; 0, ""BELUM T"&amp;"ERPASANG"", ""TIDAK AKTIF"")))
  )
)"),"TIDAK OPTIMAL")</f>
        <v>TIDAK OPTIMAL</v>
      </c>
      <c r="V294" s="33" t="s">
        <v>48</v>
      </c>
      <c r="W294" s="34">
        <v>3028.0</v>
      </c>
      <c r="X294" s="35" t="s">
        <v>233</v>
      </c>
      <c r="Y294" s="36">
        <v>1665000.0</v>
      </c>
      <c r="Z294" s="37" t="s">
        <v>1555</v>
      </c>
    </row>
    <row r="295" ht="12.0" customHeight="1">
      <c r="A295" s="20">
        <f t="shared" si="1"/>
        <v>293</v>
      </c>
      <c r="B295" s="19" t="s">
        <v>224</v>
      </c>
      <c r="C295" s="19" t="s">
        <v>225</v>
      </c>
      <c r="D295" s="19" t="s">
        <v>1556</v>
      </c>
      <c r="E295" s="21" t="s">
        <v>33</v>
      </c>
      <c r="F295" s="23" t="s">
        <v>1557</v>
      </c>
      <c r="G295" s="25" t="s">
        <v>1558</v>
      </c>
      <c r="H295" s="26" t="s">
        <v>87</v>
      </c>
      <c r="I295" s="26" t="s">
        <v>60</v>
      </c>
      <c r="J295" s="27" t="s">
        <v>88</v>
      </c>
      <c r="K295" s="27" t="s">
        <v>44</v>
      </c>
      <c r="L295" s="29"/>
      <c r="M295" s="29"/>
      <c r="N295" s="29" t="s">
        <v>64</v>
      </c>
      <c r="O295" s="29" t="s">
        <v>64</v>
      </c>
      <c r="P295" s="29" t="s">
        <v>64</v>
      </c>
      <c r="Q295" s="30"/>
      <c r="R295" s="30"/>
      <c r="S295" s="30"/>
      <c r="T295" s="30"/>
      <c r="U295" s="31" t="str">
        <f>IFERROR(__xludf.DUMMYFUNCTION("LET(
  angka_murni, ARRAYFORMULA(IFERROR(VALUE(REGEXREPLACE(L295:T295, ""[^0-9]"", """")), 0)),
  rata, IFERROR(AVERAGEIF(angka_murni, ""&gt;0""), 0),
  IF(rata &gt; 0,
    IF(rata &gt; 500, ""SANGAT OPTIMAL"",
    IF(rata &gt; 200, ""OPTIMAL"",
    IF(rata &gt; 100,"&amp;" ""KURANG OPTIMAL"", ""TIDAK OPTIMAL""))),
    IF(COUNTIF(L295:T295, ""*TIDAK TERDETEKSI*"") &gt; 0, ""TIDAK TERDETEKSI"",
    IF(COUNTIF(L295:T295, ""*TIDAK AKTIF*"") &gt; 0, ""TIDAK AKTIF"",
    IF(COUNTIF(L295:T295, ""*BELUM TERPASANG*"") &gt; 0, ""BELUM T"&amp;"ERPASANG"", ""TIDAK AKTIF"")))
  )
)"),"OPTIMAL")</f>
        <v>OPTIMAL</v>
      </c>
      <c r="V295" s="33" t="s">
        <v>48</v>
      </c>
      <c r="W295" s="34">
        <v>2548.0</v>
      </c>
      <c r="X295" s="35" t="s">
        <v>233</v>
      </c>
      <c r="Y295" s="36">
        <v>1665000.0</v>
      </c>
      <c r="Z295" s="37" t="s">
        <v>1547</v>
      </c>
    </row>
    <row r="296" ht="12.0" customHeight="1">
      <c r="A296" s="20">
        <f t="shared" si="1"/>
        <v>294</v>
      </c>
      <c r="B296" s="19" t="s">
        <v>224</v>
      </c>
      <c r="C296" s="19" t="s">
        <v>225</v>
      </c>
      <c r="D296" s="19" t="s">
        <v>1560</v>
      </c>
      <c r="E296" s="21" t="s">
        <v>33</v>
      </c>
      <c r="F296" s="68" t="s">
        <v>1561</v>
      </c>
      <c r="G296" s="69" t="s">
        <v>1562</v>
      </c>
      <c r="H296" s="26" t="s">
        <v>40</v>
      </c>
      <c r="I296" s="26" t="s">
        <v>107</v>
      </c>
      <c r="J296" s="27" t="s">
        <v>1563</v>
      </c>
      <c r="K296" s="27" t="s">
        <v>44</v>
      </c>
      <c r="L296" s="29" t="s">
        <v>125</v>
      </c>
      <c r="M296" s="29" t="s">
        <v>62</v>
      </c>
      <c r="N296" s="29" t="s">
        <v>62</v>
      </c>
      <c r="O296" s="29" t="s">
        <v>62</v>
      </c>
      <c r="P296" s="29" t="s">
        <v>63</v>
      </c>
      <c r="Q296" s="30"/>
      <c r="R296" s="30"/>
      <c r="S296" s="30"/>
      <c r="T296" s="44"/>
      <c r="U296" s="31" t="str">
        <f>IFERROR(__xludf.DUMMYFUNCTION("LET(
  angka_murni, ARRAYFORMULA(IFERROR(VALUE(REGEXREPLACE(L296:T296, ""[^0-9]"", """")), 0)),
  rata, IFERROR(AVERAGEIF(angka_murni, ""&gt;0""), 0),
  IF(rata &gt; 0,
    IF(rata &gt; 500, ""SANGAT OPTIMAL"",
    IF(rata &gt; 200, ""OPTIMAL"",
    IF(rata &gt; 100,"&amp;" ""KURANG OPTIMAL"", ""TIDAK OPTIMAL""))),
    IF(COUNTIF(L296:T296, ""*TIDAK TERDETEKSI*"") &gt; 0, ""TIDAK TERDETEKSI"",
    IF(COUNTIF(L296:T296, ""*TIDAK AKTIF*"") &gt; 0, ""TIDAK AKTIF"",
    IF(COUNTIF(L296:T296, ""*BELUM TERPASANG*"") &gt; 0, ""BELUM T"&amp;"ERPASANG"", ""TIDAK AKTIF"")))
  )
)"),"TIDAK OPTIMAL")</f>
        <v>TIDAK OPTIMAL</v>
      </c>
      <c r="V296" s="33" t="s">
        <v>48</v>
      </c>
      <c r="W296" s="34">
        <v>3694.0</v>
      </c>
      <c r="X296" s="35" t="s">
        <v>233</v>
      </c>
      <c r="Y296" s="36">
        <v>604950.0</v>
      </c>
      <c r="Z296" s="37" t="s">
        <v>1564</v>
      </c>
    </row>
    <row r="297" ht="12.0" customHeight="1">
      <c r="A297" s="20">
        <f t="shared" si="1"/>
        <v>295</v>
      </c>
      <c r="B297" s="19" t="s">
        <v>224</v>
      </c>
      <c r="C297" s="19" t="s">
        <v>225</v>
      </c>
      <c r="D297" s="19" t="s">
        <v>225</v>
      </c>
      <c r="E297" s="21" t="s">
        <v>33</v>
      </c>
      <c r="F297" s="68" t="s">
        <v>1565</v>
      </c>
      <c r="G297" s="69" t="s">
        <v>1566</v>
      </c>
      <c r="H297" s="26" t="s">
        <v>40</v>
      </c>
      <c r="I297" s="26" t="s">
        <v>107</v>
      </c>
      <c r="J297" s="27" t="s">
        <v>1563</v>
      </c>
      <c r="K297" s="27" t="s">
        <v>44</v>
      </c>
      <c r="L297" s="29" t="s">
        <v>62</v>
      </c>
      <c r="M297" s="29" t="s">
        <v>62</v>
      </c>
      <c r="N297" s="29" t="s">
        <v>62</v>
      </c>
      <c r="O297" s="29" t="s">
        <v>91</v>
      </c>
      <c r="P297" s="29" t="s">
        <v>91</v>
      </c>
      <c r="Q297" s="30"/>
      <c r="R297" s="30"/>
      <c r="S297" s="30"/>
      <c r="T297" s="44"/>
      <c r="U297" s="31" t="str">
        <f>IFERROR(__xludf.DUMMYFUNCTION("LET(
  angka_murni, ARRAYFORMULA(IFERROR(VALUE(REGEXREPLACE(L297:T297, ""[^0-9]"", """")), 0)),
  rata, IFERROR(AVERAGEIF(angka_murni, ""&gt;0""), 0),
  IF(rata &gt; 0,
    IF(rata &gt; 500, ""SANGAT OPTIMAL"",
    IF(rata &gt; 200, ""OPTIMAL"",
    IF(rata &gt; 100,"&amp;" ""KURANG OPTIMAL"", ""TIDAK OPTIMAL""))),
    IF(COUNTIF(L297:T297, ""*TIDAK TERDETEKSI*"") &gt; 0, ""TIDAK TERDETEKSI"",
    IF(COUNTIF(L297:T297, ""*TIDAK AKTIF*"") &gt; 0, ""TIDAK AKTIF"",
    IF(COUNTIF(L297:T297, ""*BELUM TERPASANG*"") &gt; 0, ""BELUM T"&amp;"ERPASANG"", ""TIDAK AKTIF"")))
  )
)"),"TIDAK OPTIMAL")</f>
        <v>TIDAK OPTIMAL</v>
      </c>
      <c r="V297" s="33" t="s">
        <v>48</v>
      </c>
      <c r="W297" s="34">
        <v>4326.0</v>
      </c>
      <c r="X297" s="35" t="s">
        <v>233</v>
      </c>
      <c r="Y297" s="36">
        <v>604950.0</v>
      </c>
      <c r="Z297" s="37" t="s">
        <v>1568</v>
      </c>
    </row>
    <row r="298" ht="12.0" customHeight="1">
      <c r="A298" s="20">
        <f t="shared" si="1"/>
        <v>296</v>
      </c>
      <c r="B298" s="19" t="s">
        <v>224</v>
      </c>
      <c r="C298" s="19" t="s">
        <v>225</v>
      </c>
      <c r="D298" s="19" t="s">
        <v>226</v>
      </c>
      <c r="E298" s="21" t="s">
        <v>33</v>
      </c>
      <c r="F298" s="68" t="s">
        <v>227</v>
      </c>
      <c r="G298" s="69" t="s">
        <v>232</v>
      </c>
      <c r="H298" s="26" t="s">
        <v>40</v>
      </c>
      <c r="I298" s="26" t="s">
        <v>107</v>
      </c>
      <c r="J298" s="27" t="s">
        <v>1563</v>
      </c>
      <c r="K298" s="27" t="s">
        <v>44</v>
      </c>
      <c r="L298" s="29" t="s">
        <v>65</v>
      </c>
      <c r="M298" s="29" t="s">
        <v>65</v>
      </c>
      <c r="N298" s="29" t="s">
        <v>65</v>
      </c>
      <c r="O298" s="29" t="s">
        <v>65</v>
      </c>
      <c r="P298" s="29" t="s">
        <v>65</v>
      </c>
      <c r="Q298" s="30"/>
      <c r="R298" s="30"/>
      <c r="S298" s="30"/>
      <c r="T298" s="44"/>
      <c r="U298" s="31" t="str">
        <f>IFERROR(__xludf.DUMMYFUNCTION("LET(
  angka_murni, ARRAYFORMULA(IFERROR(VALUE(REGEXREPLACE(L298:T298, ""[^0-9]"", """")), 0)),
  rata, IFERROR(AVERAGEIF(angka_murni, ""&gt;0""), 0),
  IF(rata &gt; 0,
    IF(rata &gt; 500, ""SANGAT OPTIMAL"",
    IF(rata &gt; 200, ""OPTIMAL"",
    IF(rata &gt; 100,"&amp;" ""KURANG OPTIMAL"", ""TIDAK OPTIMAL""))),
    IF(COUNTIF(L298:T298, ""*TIDAK TERDETEKSI*"") &gt; 0, ""TIDAK TERDETEKSI"",
    IF(COUNTIF(L298:T298, ""*TIDAK AKTIF*"") &gt; 0, ""TIDAK AKTIF"",
    IF(COUNTIF(L298:T298, ""*BELUM TERPASANG*"") &gt; 0, ""BELUM T"&amp;"ERPASANG"", ""TIDAK AKTIF"")))
  )
)"),"TIDAK AKTIF")</f>
        <v>TIDAK AKTIF</v>
      </c>
      <c r="V298" s="33" t="s">
        <v>48</v>
      </c>
      <c r="W298" s="63">
        <v>12121.0</v>
      </c>
      <c r="X298" s="35" t="s">
        <v>233</v>
      </c>
      <c r="Y298" s="36">
        <v>604950.0</v>
      </c>
      <c r="Z298" s="70" t="s">
        <v>1569</v>
      </c>
    </row>
    <row r="299" ht="12.0" customHeight="1">
      <c r="A299" s="20">
        <f t="shared" si="1"/>
        <v>297</v>
      </c>
      <c r="B299" s="19" t="s">
        <v>224</v>
      </c>
      <c r="C299" s="19" t="s">
        <v>225</v>
      </c>
      <c r="D299" s="19" t="s">
        <v>1571</v>
      </c>
      <c r="E299" s="21" t="s">
        <v>33</v>
      </c>
      <c r="F299" s="68" t="s">
        <v>1572</v>
      </c>
      <c r="G299" s="69" t="s">
        <v>1573</v>
      </c>
      <c r="H299" s="26" t="s">
        <v>40</v>
      </c>
      <c r="I299" s="26" t="s">
        <v>107</v>
      </c>
      <c r="J299" s="27" t="s">
        <v>1563</v>
      </c>
      <c r="K299" s="27" t="s">
        <v>44</v>
      </c>
      <c r="L299" s="29" t="s">
        <v>64</v>
      </c>
      <c r="M299" s="29" t="s">
        <v>64</v>
      </c>
      <c r="N299" s="29" t="s">
        <v>126</v>
      </c>
      <c r="O299" s="29" t="s">
        <v>176</v>
      </c>
      <c r="P299" s="29" t="s">
        <v>126</v>
      </c>
      <c r="Q299" s="30"/>
      <c r="R299" s="30"/>
      <c r="S299" s="30"/>
      <c r="T299" s="44"/>
      <c r="U299" s="31" t="str">
        <f>IFERROR(__xludf.DUMMYFUNCTION("LET(
  angka_murni, ARRAYFORMULA(IFERROR(VALUE(REGEXREPLACE(L299:T299, ""[^0-9]"", """")), 0)),
  rata, IFERROR(AVERAGEIF(angka_murni, ""&gt;0""), 0),
  IF(rata &gt; 0,
    IF(rata &gt; 500, ""SANGAT OPTIMAL"",
    IF(rata &gt; 200, ""OPTIMAL"",
    IF(rata &gt; 100,"&amp;" ""KURANG OPTIMAL"", ""TIDAK OPTIMAL""))),
    IF(COUNTIF(L299:T299, ""*TIDAK TERDETEKSI*"") &gt; 0, ""TIDAK TERDETEKSI"",
    IF(COUNTIF(L299:T299, ""*TIDAK AKTIF*"") &gt; 0, ""TIDAK AKTIF"",
    IF(COUNTIF(L299:T299, ""*BELUM TERPASANG*"") &gt; 0, ""BELUM T"&amp;"ERPASANG"", ""TIDAK AKTIF"")))
  )
)"),"SANGAT OPTIMAL")</f>
        <v>SANGAT OPTIMAL</v>
      </c>
      <c r="V299" s="33" t="s">
        <v>48</v>
      </c>
      <c r="W299" s="45">
        <v>4177.0</v>
      </c>
      <c r="X299" s="35" t="s">
        <v>233</v>
      </c>
      <c r="Y299" s="36">
        <v>604950.0</v>
      </c>
      <c r="Z299" s="46"/>
    </row>
    <row r="300" ht="12.0" customHeight="1">
      <c r="A300" s="20">
        <f t="shared" si="1"/>
        <v>298</v>
      </c>
      <c r="B300" s="19" t="s">
        <v>224</v>
      </c>
      <c r="C300" s="19" t="s">
        <v>225</v>
      </c>
      <c r="D300" s="19" t="s">
        <v>1574</v>
      </c>
      <c r="E300" s="21" t="s">
        <v>33</v>
      </c>
      <c r="F300" s="23" t="s">
        <v>1575</v>
      </c>
      <c r="G300" s="25" t="s">
        <v>1576</v>
      </c>
      <c r="H300" s="26" t="s">
        <v>40</v>
      </c>
      <c r="I300" s="26" t="s">
        <v>42</v>
      </c>
      <c r="J300" s="28" t="s">
        <v>61</v>
      </c>
      <c r="K300" s="28" t="s">
        <v>44</v>
      </c>
      <c r="L300" s="29"/>
      <c r="M300" s="29"/>
      <c r="N300" s="29" t="s">
        <v>125</v>
      </c>
      <c r="O300" s="29" t="s">
        <v>125</v>
      </c>
      <c r="P300" s="29" t="s">
        <v>125</v>
      </c>
      <c r="Q300" s="29" t="s">
        <v>64</v>
      </c>
      <c r="R300" s="30" t="s">
        <v>64</v>
      </c>
      <c r="S300" s="30"/>
      <c r="T300" s="30"/>
      <c r="U300" s="31" t="str">
        <f>IFERROR(__xludf.DUMMYFUNCTION("LET(
  angka_murni, ARRAYFORMULA(IFERROR(VALUE(REGEXREPLACE(L300:T300, ""[^0-9]"", """")), 0)),
  rata, IFERROR(AVERAGEIF(angka_murni, ""&gt;0""), 0),
  IF(rata &gt; 0,
    IF(rata &gt; 500, ""SANGAT OPTIMAL"",
    IF(rata &gt; 200, ""OPTIMAL"",
    IF(rata &gt; 100,"&amp;" ""KURANG OPTIMAL"", ""TIDAK OPTIMAL""))),
    IF(COUNTIF(L300:T300, ""*TIDAK TERDETEKSI*"") &gt; 0, ""TIDAK TERDETEKSI"",
    IF(COUNTIF(L300:T300, ""*TIDAK AKTIF*"") &gt; 0, ""TIDAK AKTIF"",
    IF(COUNTIF(L300:T300, ""*BELUM TERPASANG*"") &gt; 0, ""BELUM T"&amp;"ERPASANG"", ""TIDAK AKTIF"")))
  )
)"),"OPTIMAL")</f>
        <v>OPTIMAL</v>
      </c>
      <c r="V300" s="33" t="s">
        <v>48</v>
      </c>
      <c r="W300" s="45">
        <v>5294.0</v>
      </c>
      <c r="X300" s="35" t="s">
        <v>233</v>
      </c>
      <c r="Y300" s="36">
        <v>768950.0</v>
      </c>
      <c r="Z300" s="46"/>
    </row>
    <row r="301" ht="12.0" customHeight="1">
      <c r="A301" s="20">
        <f t="shared" si="1"/>
        <v>299</v>
      </c>
      <c r="B301" s="19" t="s">
        <v>224</v>
      </c>
      <c r="C301" s="19" t="s">
        <v>238</v>
      </c>
      <c r="D301" s="19" t="s">
        <v>1577</v>
      </c>
      <c r="E301" s="21" t="s">
        <v>33</v>
      </c>
      <c r="F301" s="23" t="s">
        <v>1578</v>
      </c>
      <c r="G301" s="25" t="s">
        <v>1579</v>
      </c>
      <c r="H301" s="26" t="s">
        <v>39</v>
      </c>
      <c r="I301" s="177" t="s">
        <v>41</v>
      </c>
      <c r="J301" s="27" t="s">
        <v>43</v>
      </c>
      <c r="K301" s="27" t="s">
        <v>44</v>
      </c>
      <c r="L301" s="29"/>
      <c r="M301" s="29"/>
      <c r="N301" s="29"/>
      <c r="O301" s="29"/>
      <c r="P301" s="29"/>
      <c r="Q301" s="29"/>
      <c r="R301" s="29"/>
      <c r="S301" s="29"/>
      <c r="T301" s="30"/>
      <c r="U301" s="31" t="str">
        <f>IFERROR(__xludf.DUMMYFUNCTION("LET(
  angka_murni, ARRAYFORMULA(IFERROR(VALUE(REGEXREPLACE(L301:T301, ""[^0-9]"", """")), 0)),
  rata, IFERROR(AVERAGEIF(angka_murni, ""&gt;0""), 0),
  IF(rata &gt; 0,
    IF(rata &gt; 500, ""SANGAT OPTIMAL"",
    IF(rata &gt; 200, ""OPTIMAL"",
    IF(rata &gt; 100,"&amp;" ""KURANG OPTIMAL"", ""TIDAK OPTIMAL""))),
    IF(COUNTIF(L301:T301, ""*TIDAK TERDETEKSI*"") &gt; 0, ""TIDAK TERDETEKSI"",
    IF(COUNTIF(L301:T301, ""*TIDAK AKTIF*"") &gt; 0, ""TIDAK AKTIF"",
    IF(COUNTIF(L301:T301, ""*BELUM TERPASANG*"") &gt; 0, ""BELUM T"&amp;"ERPASANG"", ""TIDAK AKTIF"")))
  )
)"),"TIDAK AKTIF")</f>
        <v>TIDAK AKTIF</v>
      </c>
      <c r="V301" s="33" t="s">
        <v>48</v>
      </c>
      <c r="W301" s="45">
        <v>2721.0</v>
      </c>
      <c r="X301" s="35" t="s">
        <v>246</v>
      </c>
      <c r="Y301" s="36">
        <v>638250.0</v>
      </c>
      <c r="Z301" s="46"/>
    </row>
    <row r="302" ht="12.0" customHeight="1">
      <c r="A302" s="20">
        <f t="shared" si="1"/>
        <v>300</v>
      </c>
      <c r="B302" s="19" t="s">
        <v>224</v>
      </c>
      <c r="C302" s="19" t="s">
        <v>238</v>
      </c>
      <c r="D302" s="19" t="s">
        <v>1580</v>
      </c>
      <c r="E302" s="21" t="s">
        <v>33</v>
      </c>
      <c r="F302" s="23" t="s">
        <v>1581</v>
      </c>
      <c r="G302" s="25" t="s">
        <v>1582</v>
      </c>
      <c r="H302" s="26" t="s">
        <v>39</v>
      </c>
      <c r="I302" s="26" t="s">
        <v>41</v>
      </c>
      <c r="J302" s="27" t="s">
        <v>43</v>
      </c>
      <c r="K302" s="27" t="s">
        <v>44</v>
      </c>
      <c r="L302" s="42"/>
      <c r="M302" s="42"/>
      <c r="N302" s="42"/>
      <c r="O302" s="42"/>
      <c r="P302" s="42"/>
      <c r="Q302" s="30"/>
      <c r="R302" s="30"/>
      <c r="S302" s="30"/>
      <c r="T302" s="44"/>
      <c r="U302" s="31" t="str">
        <f>IFERROR(__xludf.DUMMYFUNCTION("LET(
  angka_murni, ARRAYFORMULA(IFERROR(VALUE(REGEXREPLACE(L302:T302, ""[^0-9]"", """")), 0)),
  rata, IFERROR(AVERAGEIF(angka_murni, ""&gt;0""), 0),
  IF(rata &gt; 0,
    IF(rata &gt; 500, ""SANGAT OPTIMAL"",
    IF(rata &gt; 200, ""OPTIMAL"",
    IF(rata &gt; 100,"&amp;" ""KURANG OPTIMAL"", ""TIDAK OPTIMAL""))),
    IF(COUNTIF(L302:T302, ""*TIDAK TERDETEKSI*"") &gt; 0, ""TIDAK TERDETEKSI"",
    IF(COUNTIF(L302:T302, ""*TIDAK AKTIF*"") &gt; 0, ""TIDAK AKTIF"",
    IF(COUNTIF(L302:T302, ""*BELUM TERPASANG*"") &gt; 0, ""BELUM T"&amp;"ERPASANG"", ""TIDAK AKTIF"")))
  )
)"),"TIDAK AKTIF")</f>
        <v>TIDAK AKTIF</v>
      </c>
      <c r="V302" s="33" t="s">
        <v>48</v>
      </c>
      <c r="W302" s="45">
        <v>752.0</v>
      </c>
      <c r="X302" s="35" t="s">
        <v>246</v>
      </c>
      <c r="Y302" s="36">
        <v>638250.0</v>
      </c>
      <c r="Z302" s="46"/>
    </row>
    <row r="303" ht="12.0" customHeight="1">
      <c r="A303" s="20">
        <f t="shared" si="1"/>
        <v>301</v>
      </c>
      <c r="B303" s="19" t="s">
        <v>224</v>
      </c>
      <c r="C303" s="19" t="s">
        <v>238</v>
      </c>
      <c r="D303" s="19" t="s">
        <v>1583</v>
      </c>
      <c r="E303" s="21" t="s">
        <v>33</v>
      </c>
      <c r="F303" s="23" t="s">
        <v>1584</v>
      </c>
      <c r="G303" s="25" t="s">
        <v>1585</v>
      </c>
      <c r="H303" s="26" t="s">
        <v>39</v>
      </c>
      <c r="I303" s="26" t="s">
        <v>41</v>
      </c>
      <c r="J303" s="27" t="s">
        <v>43</v>
      </c>
      <c r="K303" s="27" t="s">
        <v>44</v>
      </c>
      <c r="L303" s="42"/>
      <c r="M303" s="42"/>
      <c r="N303" s="42"/>
      <c r="O303" s="29"/>
      <c r="P303" s="29"/>
      <c r="Q303" s="30"/>
      <c r="R303" s="30"/>
      <c r="S303" s="30"/>
      <c r="T303" s="30"/>
      <c r="U303" s="31" t="str">
        <f>IFERROR(__xludf.DUMMYFUNCTION("LET(
  angka_murni, ARRAYFORMULA(IFERROR(VALUE(REGEXREPLACE(L303:T303, ""[^0-9]"", """")), 0)),
  rata, IFERROR(AVERAGEIF(angka_murni, ""&gt;0""), 0),
  IF(rata &gt; 0,
    IF(rata &gt; 500, ""SANGAT OPTIMAL"",
    IF(rata &gt; 200, ""OPTIMAL"",
    IF(rata &gt; 100,"&amp;" ""KURANG OPTIMAL"", ""TIDAK OPTIMAL""))),
    IF(COUNTIF(L303:T303, ""*TIDAK TERDETEKSI*"") &gt; 0, ""TIDAK TERDETEKSI"",
    IF(COUNTIF(L303:T303, ""*TIDAK AKTIF*"") &gt; 0, ""TIDAK AKTIF"",
    IF(COUNTIF(L303:T303, ""*BELUM TERPASANG*"") &gt; 0, ""BELUM T"&amp;"ERPASANG"", ""TIDAK AKTIF"")))
  )
)"),"TIDAK AKTIF")</f>
        <v>TIDAK AKTIF</v>
      </c>
      <c r="V303" s="33" t="s">
        <v>48</v>
      </c>
      <c r="W303" s="34">
        <v>3491.0</v>
      </c>
      <c r="X303" s="35" t="s">
        <v>246</v>
      </c>
      <c r="Y303" s="36">
        <v>638250.0</v>
      </c>
      <c r="Z303" s="37" t="s">
        <v>1586</v>
      </c>
    </row>
    <row r="304" ht="12.0" customHeight="1">
      <c r="A304" s="20">
        <f t="shared" si="1"/>
        <v>302</v>
      </c>
      <c r="B304" s="19" t="s">
        <v>224</v>
      </c>
      <c r="C304" s="19" t="s">
        <v>238</v>
      </c>
      <c r="D304" s="19" t="s">
        <v>238</v>
      </c>
      <c r="E304" s="21" t="s">
        <v>33</v>
      </c>
      <c r="F304" s="23" t="s">
        <v>1587</v>
      </c>
      <c r="G304" s="25" t="s">
        <v>1588</v>
      </c>
      <c r="H304" s="26" t="s">
        <v>39</v>
      </c>
      <c r="I304" s="26" t="s">
        <v>41</v>
      </c>
      <c r="J304" s="27" t="s">
        <v>43</v>
      </c>
      <c r="K304" s="27" t="s">
        <v>44</v>
      </c>
      <c r="L304" s="42"/>
      <c r="M304" s="42"/>
      <c r="N304" s="42"/>
      <c r="O304" s="42"/>
      <c r="P304" s="29"/>
      <c r="Q304" s="29"/>
      <c r="R304" s="29"/>
      <c r="S304" s="29"/>
      <c r="T304" s="29"/>
      <c r="U304" s="31" t="str">
        <f>IFERROR(__xludf.DUMMYFUNCTION("LET(
  angka_murni, ARRAYFORMULA(IFERROR(VALUE(REGEXREPLACE(L304:T304, ""[^0-9]"", """")), 0)),
  rata, IFERROR(AVERAGEIF(angka_murni, ""&gt;0""), 0),
  IF(rata &gt; 0,
    IF(rata &gt; 500, ""SANGAT OPTIMAL"",
    IF(rata &gt; 200, ""OPTIMAL"",
    IF(rata &gt; 100,"&amp;" ""KURANG OPTIMAL"", ""TIDAK OPTIMAL""))),
    IF(COUNTIF(L304:T304, ""*TIDAK TERDETEKSI*"") &gt; 0, ""TIDAK TERDETEKSI"",
    IF(COUNTIF(L304:T304, ""*TIDAK AKTIF*"") &gt; 0, ""TIDAK AKTIF"",
    IF(COUNTIF(L304:T304, ""*BELUM TERPASANG*"") &gt; 0, ""BELUM T"&amp;"ERPASANG"", ""TIDAK AKTIF"")))
  )
)"),"TIDAK AKTIF")</f>
        <v>TIDAK AKTIF</v>
      </c>
      <c r="V304" s="33" t="s">
        <v>48</v>
      </c>
      <c r="W304" s="45">
        <v>4097.0</v>
      </c>
      <c r="X304" s="35" t="s">
        <v>246</v>
      </c>
      <c r="Y304" s="36">
        <v>638250.0</v>
      </c>
      <c r="Z304" s="46"/>
    </row>
    <row r="305" ht="12.0" customHeight="1">
      <c r="A305" s="20">
        <f t="shared" si="1"/>
        <v>303</v>
      </c>
      <c r="B305" s="19" t="s">
        <v>224</v>
      </c>
      <c r="C305" s="19" t="s">
        <v>238</v>
      </c>
      <c r="D305" s="19" t="s">
        <v>1589</v>
      </c>
      <c r="E305" s="21" t="s">
        <v>33</v>
      </c>
      <c r="F305" s="23" t="s">
        <v>1590</v>
      </c>
      <c r="G305" s="25" t="s">
        <v>1591</v>
      </c>
      <c r="H305" s="26" t="s">
        <v>40</v>
      </c>
      <c r="I305" s="26" t="s">
        <v>42</v>
      </c>
      <c r="J305" s="28" t="s">
        <v>61</v>
      </c>
      <c r="K305" s="28" t="s">
        <v>44</v>
      </c>
      <c r="L305" s="29"/>
      <c r="M305" s="29"/>
      <c r="N305" s="29" t="s">
        <v>64</v>
      </c>
      <c r="O305" s="29" t="s">
        <v>64</v>
      </c>
      <c r="P305" s="29" t="s">
        <v>64</v>
      </c>
      <c r="Q305" s="29" t="s">
        <v>64</v>
      </c>
      <c r="R305" s="30" t="s">
        <v>64</v>
      </c>
      <c r="S305" s="30"/>
      <c r="T305" s="30"/>
      <c r="U305" s="31" t="str">
        <f>IFERROR(__xludf.DUMMYFUNCTION("LET(
  angka_murni, ARRAYFORMULA(IFERROR(VALUE(REGEXREPLACE(L305:T305, ""[^0-9]"", """")), 0)),
  rata, IFERROR(AVERAGEIF(angka_murni, ""&gt;0""), 0),
  IF(rata &gt; 0,
    IF(rata &gt; 500, ""SANGAT OPTIMAL"",
    IF(rata &gt; 200, ""OPTIMAL"",
    IF(rata &gt; 100,"&amp;" ""KURANG OPTIMAL"", ""TIDAK OPTIMAL""))),
    IF(COUNTIF(L305:T305, ""*TIDAK TERDETEKSI*"") &gt; 0, ""TIDAK TERDETEKSI"",
    IF(COUNTIF(L305:T305, ""*TIDAK AKTIF*"") &gt; 0, ""TIDAK AKTIF"",
    IF(COUNTIF(L305:T305, ""*BELUM TERPASANG*"") &gt; 0, ""BELUM T"&amp;"ERPASANG"", ""TIDAK AKTIF"")))
  )
)"),"OPTIMAL")</f>
        <v>OPTIMAL</v>
      </c>
      <c r="V305" s="33" t="s">
        <v>48</v>
      </c>
      <c r="W305" s="34">
        <v>2830.0</v>
      </c>
      <c r="X305" s="35" t="s">
        <v>246</v>
      </c>
      <c r="Y305" s="36">
        <v>768950.0</v>
      </c>
      <c r="Z305" s="37" t="s">
        <v>1592</v>
      </c>
    </row>
    <row r="306" ht="12.0" customHeight="1">
      <c r="A306" s="20">
        <f t="shared" si="1"/>
        <v>304</v>
      </c>
      <c r="B306" s="19" t="s">
        <v>224</v>
      </c>
      <c r="C306" s="19" t="s">
        <v>238</v>
      </c>
      <c r="D306" s="19" t="s">
        <v>1593</v>
      </c>
      <c r="E306" s="21" t="s">
        <v>33</v>
      </c>
      <c r="F306" s="23" t="s">
        <v>1594</v>
      </c>
      <c r="G306" s="25" t="s">
        <v>1595</v>
      </c>
      <c r="H306" s="26" t="s">
        <v>39</v>
      </c>
      <c r="I306" s="26" t="s">
        <v>41</v>
      </c>
      <c r="J306" s="27" t="s">
        <v>43</v>
      </c>
      <c r="K306" s="27" t="s">
        <v>44</v>
      </c>
      <c r="L306" s="44"/>
      <c r="M306" s="44"/>
      <c r="N306" s="44"/>
      <c r="O306" s="44"/>
      <c r="P306" s="44"/>
      <c r="Q306" s="44"/>
      <c r="R306" s="44"/>
      <c r="S306" s="44"/>
      <c r="T306" s="30"/>
      <c r="U306" s="31" t="str">
        <f>IFERROR(__xludf.DUMMYFUNCTION("LET(
  angka_murni, ARRAYFORMULA(IFERROR(VALUE(REGEXREPLACE(L306:T306, ""[^0-9]"", """")), 0)),
  rata, IFERROR(AVERAGEIF(angka_murni, ""&gt;0""), 0),
  IF(rata &gt; 0,
    IF(rata &gt; 500, ""SANGAT OPTIMAL"",
    IF(rata &gt; 200, ""OPTIMAL"",
    IF(rata &gt; 100,"&amp;" ""KURANG OPTIMAL"", ""TIDAK OPTIMAL""))),
    IF(COUNTIF(L306:T306, ""*TIDAK TERDETEKSI*"") &gt; 0, ""TIDAK TERDETEKSI"",
    IF(COUNTIF(L306:T306, ""*TIDAK AKTIF*"") &gt; 0, ""TIDAK AKTIF"",
    IF(COUNTIF(L306:T306, ""*BELUM TERPASANG*"") &gt; 0, ""BELUM T"&amp;"ERPASANG"", ""TIDAK AKTIF"")))
  )
)"),"TIDAK AKTIF")</f>
        <v>TIDAK AKTIF</v>
      </c>
      <c r="V306" s="33" t="s">
        <v>48</v>
      </c>
      <c r="W306" s="45">
        <v>2180.0</v>
      </c>
      <c r="X306" s="35" t="s">
        <v>246</v>
      </c>
      <c r="Y306" s="36">
        <v>638250.0</v>
      </c>
      <c r="Z306" s="46"/>
    </row>
    <row r="307" ht="12.0" customHeight="1">
      <c r="A307" s="20">
        <f t="shared" si="1"/>
        <v>305</v>
      </c>
      <c r="B307" s="19" t="s">
        <v>224</v>
      </c>
      <c r="C307" s="19" t="s">
        <v>238</v>
      </c>
      <c r="D307" s="19" t="s">
        <v>1596</v>
      </c>
      <c r="E307" s="21" t="s">
        <v>33</v>
      </c>
      <c r="F307" s="23" t="s">
        <v>1597</v>
      </c>
      <c r="G307" s="25" t="s">
        <v>1598</v>
      </c>
      <c r="H307" s="26" t="s">
        <v>40</v>
      </c>
      <c r="I307" s="26" t="s">
        <v>42</v>
      </c>
      <c r="J307" s="28" t="s">
        <v>61</v>
      </c>
      <c r="K307" s="28" t="s">
        <v>44</v>
      </c>
      <c r="L307" s="29"/>
      <c r="M307" s="29"/>
      <c r="N307" s="29" t="s">
        <v>64</v>
      </c>
      <c r="O307" s="29" t="s">
        <v>64</v>
      </c>
      <c r="P307" s="29" t="s">
        <v>64</v>
      </c>
      <c r="Q307" s="29" t="s">
        <v>64</v>
      </c>
      <c r="R307" s="30" t="s">
        <v>64</v>
      </c>
      <c r="S307" s="30"/>
      <c r="T307" s="30"/>
      <c r="U307" s="31" t="str">
        <f>IFERROR(__xludf.DUMMYFUNCTION("LET(
  angka_murni, ARRAYFORMULA(IFERROR(VALUE(REGEXREPLACE(L307:T307, ""[^0-9]"", """")), 0)),
  rata, IFERROR(AVERAGEIF(angka_murni, ""&gt;0""), 0),
  IF(rata &gt; 0,
    IF(rata &gt; 500, ""SANGAT OPTIMAL"",
    IF(rata &gt; 200, ""OPTIMAL"",
    IF(rata &gt; 100,"&amp;" ""KURANG OPTIMAL"", ""TIDAK OPTIMAL""))),
    IF(COUNTIF(L307:T307, ""*TIDAK TERDETEKSI*"") &gt; 0, ""TIDAK TERDETEKSI"",
    IF(COUNTIF(L307:T307, ""*TIDAK AKTIF*"") &gt; 0, ""TIDAK AKTIF"",
    IF(COUNTIF(L307:T307, ""*BELUM TERPASANG*"") &gt; 0, ""BELUM T"&amp;"ERPASANG"", ""TIDAK AKTIF"")))
  )
)"),"OPTIMAL")</f>
        <v>OPTIMAL</v>
      </c>
      <c r="V307" s="33" t="s">
        <v>48</v>
      </c>
      <c r="W307" s="45">
        <v>3388.0</v>
      </c>
      <c r="X307" s="35" t="s">
        <v>246</v>
      </c>
      <c r="Y307" s="36">
        <v>768950.0</v>
      </c>
      <c r="Z307" s="46"/>
    </row>
    <row r="308" ht="12.0" customHeight="1">
      <c r="A308" s="20">
        <f t="shared" si="1"/>
        <v>306</v>
      </c>
      <c r="B308" s="19" t="s">
        <v>224</v>
      </c>
      <c r="C308" s="19" t="s">
        <v>238</v>
      </c>
      <c r="D308" s="19" t="s">
        <v>240</v>
      </c>
      <c r="E308" s="21" t="s">
        <v>33</v>
      </c>
      <c r="F308" s="23" t="s">
        <v>241</v>
      </c>
      <c r="G308" s="25" t="s">
        <v>242</v>
      </c>
      <c r="H308" s="26" t="s">
        <v>40</v>
      </c>
      <c r="I308" s="26" t="s">
        <v>42</v>
      </c>
      <c r="J308" s="28" t="s">
        <v>61</v>
      </c>
      <c r="K308" s="28" t="s">
        <v>44</v>
      </c>
      <c r="L308" s="29"/>
      <c r="M308" s="29"/>
      <c r="N308" s="29" t="s">
        <v>65</v>
      </c>
      <c r="O308" s="29" t="s">
        <v>65</v>
      </c>
      <c r="P308" s="29" t="s">
        <v>65</v>
      </c>
      <c r="Q308" s="29" t="s">
        <v>65</v>
      </c>
      <c r="R308" s="30" t="s">
        <v>65</v>
      </c>
      <c r="S308" s="30"/>
      <c r="T308" s="30"/>
      <c r="U308" s="31" t="str">
        <f>IFERROR(__xludf.DUMMYFUNCTION("LET(
  angka_murni, ARRAYFORMULA(IFERROR(VALUE(REGEXREPLACE(L308:T308, ""[^0-9]"", """")), 0)),
  rata, IFERROR(AVERAGEIF(angka_murni, ""&gt;0""), 0),
  IF(rata &gt; 0,
    IF(rata &gt; 500, ""SANGAT OPTIMAL"",
    IF(rata &gt; 200, ""OPTIMAL"",
    IF(rata &gt; 100,"&amp;" ""KURANG OPTIMAL"", ""TIDAK OPTIMAL""))),
    IF(COUNTIF(L308:T308, ""*TIDAK TERDETEKSI*"") &gt; 0, ""TIDAK TERDETEKSI"",
    IF(COUNTIF(L308:T308, ""*TIDAK AKTIF*"") &gt; 0, ""TIDAK AKTIF"",
    IF(COUNTIF(L308:T308, ""*BELUM TERPASANG*"") &gt; 0, ""BELUM T"&amp;"ERPASANG"", ""TIDAK AKTIF"")))
  )
)"),"TIDAK AKTIF")</f>
        <v>TIDAK AKTIF</v>
      </c>
      <c r="V308" s="33" t="s">
        <v>48</v>
      </c>
      <c r="W308" s="45">
        <v>3250.0</v>
      </c>
      <c r="X308" s="35" t="s">
        <v>246</v>
      </c>
      <c r="Y308" s="36">
        <v>768950.0</v>
      </c>
      <c r="Z308" s="46"/>
    </row>
    <row r="309" ht="12.0" customHeight="1">
      <c r="A309" s="20">
        <f t="shared" si="1"/>
        <v>307</v>
      </c>
      <c r="B309" s="19" t="s">
        <v>224</v>
      </c>
      <c r="C309" s="19" t="s">
        <v>238</v>
      </c>
      <c r="D309" s="19" t="s">
        <v>247</v>
      </c>
      <c r="E309" s="21" t="s">
        <v>33</v>
      </c>
      <c r="F309" s="23" t="s">
        <v>249</v>
      </c>
      <c r="G309" s="25" t="s">
        <v>250</v>
      </c>
      <c r="H309" s="26" t="s">
        <v>40</v>
      </c>
      <c r="I309" s="26" t="s">
        <v>42</v>
      </c>
      <c r="J309" s="28" t="s">
        <v>61</v>
      </c>
      <c r="K309" s="28" t="s">
        <v>44</v>
      </c>
      <c r="L309" s="29"/>
      <c r="M309" s="29"/>
      <c r="N309" s="29" t="s">
        <v>65</v>
      </c>
      <c r="O309" s="29" t="s">
        <v>65</v>
      </c>
      <c r="P309" s="29" t="s">
        <v>65</v>
      </c>
      <c r="Q309" s="29" t="s">
        <v>62</v>
      </c>
      <c r="R309" s="30" t="s">
        <v>62</v>
      </c>
      <c r="S309" s="30"/>
      <c r="T309" s="30"/>
      <c r="U309" s="31" t="str">
        <f>IFERROR(__xludf.DUMMYFUNCTION("LET(
  angka_murni, ARRAYFORMULA(IFERROR(VALUE(REGEXREPLACE(L309:T309, ""[^0-9]"", """")), 0)),
  rata, IFERROR(AVERAGEIF(angka_murni, ""&gt;0""), 0),
  IF(rata &gt; 0,
    IF(rata &gt; 500, ""SANGAT OPTIMAL"",
    IF(rata &gt; 200, ""OPTIMAL"",
    IF(rata &gt; 100,"&amp;" ""KURANG OPTIMAL"", ""TIDAK OPTIMAL""))),
    IF(COUNTIF(L309:T309, ""*TIDAK TERDETEKSI*"") &gt; 0, ""TIDAK TERDETEKSI"",
    IF(COUNTIF(L309:T309, ""*TIDAK AKTIF*"") &gt; 0, ""TIDAK AKTIF"",
    IF(COUNTIF(L309:T309, ""*BELUM TERPASANG*"") &gt; 0, ""BELUM T"&amp;"ERPASANG"", ""TIDAK AKTIF"")))
  )
)"),"TIDAK OPTIMAL")</f>
        <v>TIDAK OPTIMAL</v>
      </c>
      <c r="V309" s="33" t="s">
        <v>48</v>
      </c>
      <c r="W309" s="45">
        <v>2109.0</v>
      </c>
      <c r="X309" s="35" t="s">
        <v>246</v>
      </c>
      <c r="Y309" s="36">
        <v>768950.0</v>
      </c>
      <c r="Z309" s="46"/>
    </row>
    <row r="310" ht="12.0" customHeight="1">
      <c r="A310" s="20">
        <f t="shared" si="1"/>
        <v>308</v>
      </c>
      <c r="B310" s="19" t="s">
        <v>224</v>
      </c>
      <c r="C310" s="19" t="s">
        <v>238</v>
      </c>
      <c r="D310" s="19" t="s">
        <v>1601</v>
      </c>
      <c r="E310" s="21" t="s">
        <v>33</v>
      </c>
      <c r="F310" s="23" t="s">
        <v>1602</v>
      </c>
      <c r="G310" s="25" t="s">
        <v>1603</v>
      </c>
      <c r="H310" s="26" t="s">
        <v>39</v>
      </c>
      <c r="I310" s="26" t="s">
        <v>41</v>
      </c>
      <c r="J310" s="27" t="s">
        <v>43</v>
      </c>
      <c r="K310" s="27" t="s">
        <v>44</v>
      </c>
      <c r="L310" s="42"/>
      <c r="M310" s="42"/>
      <c r="N310" s="42"/>
      <c r="O310" s="42"/>
      <c r="P310" s="42"/>
      <c r="Q310" s="30"/>
      <c r="R310" s="30"/>
      <c r="S310" s="30"/>
      <c r="T310" s="44"/>
      <c r="U310" s="31" t="str">
        <f>IFERROR(__xludf.DUMMYFUNCTION("LET(
  angka_murni, ARRAYFORMULA(IFERROR(VALUE(REGEXREPLACE(L310:T310, ""[^0-9]"", """")), 0)),
  rata, IFERROR(AVERAGEIF(angka_murni, ""&gt;0""), 0),
  IF(rata &gt; 0,
    IF(rata &gt; 500, ""SANGAT OPTIMAL"",
    IF(rata &gt; 200, ""OPTIMAL"",
    IF(rata &gt; 100,"&amp;" ""KURANG OPTIMAL"", ""TIDAK OPTIMAL""))),
    IF(COUNTIF(L310:T310, ""*TIDAK TERDETEKSI*"") &gt; 0, ""TIDAK TERDETEKSI"",
    IF(COUNTIF(L310:T310, ""*TIDAK AKTIF*"") &gt; 0, ""TIDAK AKTIF"",
    IF(COUNTIF(L310:T310, ""*BELUM TERPASANG*"") &gt; 0, ""BELUM T"&amp;"ERPASANG"", ""TIDAK AKTIF"")))
  )
)"),"TIDAK AKTIF")</f>
        <v>TIDAK AKTIF</v>
      </c>
      <c r="V310" s="33" t="s">
        <v>48</v>
      </c>
      <c r="W310" s="45">
        <v>1873.0</v>
      </c>
      <c r="X310" s="35" t="s">
        <v>246</v>
      </c>
      <c r="Y310" s="36">
        <v>638250.0</v>
      </c>
      <c r="Z310" s="46"/>
    </row>
    <row r="311" ht="12.0" customHeight="1">
      <c r="A311" s="20">
        <f t="shared" si="1"/>
        <v>309</v>
      </c>
      <c r="B311" s="19" t="s">
        <v>224</v>
      </c>
      <c r="C311" s="19" t="s">
        <v>238</v>
      </c>
      <c r="D311" s="19" t="s">
        <v>1604</v>
      </c>
      <c r="E311" s="21" t="s">
        <v>33</v>
      </c>
      <c r="F311" s="23" t="s">
        <v>1605</v>
      </c>
      <c r="G311" s="25" t="s">
        <v>1606</v>
      </c>
      <c r="H311" s="26" t="s">
        <v>40</v>
      </c>
      <c r="I311" s="26" t="s">
        <v>42</v>
      </c>
      <c r="J311" s="28" t="s">
        <v>61</v>
      </c>
      <c r="K311" s="28" t="s">
        <v>44</v>
      </c>
      <c r="L311" s="29"/>
      <c r="M311" s="29"/>
      <c r="N311" s="29" t="s">
        <v>125</v>
      </c>
      <c r="O311" s="29" t="s">
        <v>125</v>
      </c>
      <c r="P311" s="29" t="s">
        <v>125</v>
      </c>
      <c r="Q311" s="29" t="s">
        <v>62</v>
      </c>
      <c r="R311" s="30" t="s">
        <v>91</v>
      </c>
      <c r="S311" s="30"/>
      <c r="T311" s="30"/>
      <c r="U311" s="31" t="str">
        <f>IFERROR(__xludf.DUMMYFUNCTION("LET(
  angka_murni, ARRAYFORMULA(IFERROR(VALUE(REGEXREPLACE(L311:T311, ""[^0-9]"", """")), 0)),
  rata, IFERROR(AVERAGEIF(angka_murni, ""&gt;0""), 0),
  IF(rata &gt; 0,
    IF(rata &gt; 500, ""SANGAT OPTIMAL"",
    IF(rata &gt; 200, ""OPTIMAL"",
    IF(rata &gt; 100,"&amp;" ""KURANG OPTIMAL"", ""TIDAK OPTIMAL""))),
    IF(COUNTIF(L311:T311, ""*TIDAK TERDETEKSI*"") &gt; 0, ""TIDAK TERDETEKSI"",
    IF(COUNTIF(L311:T311, ""*TIDAK AKTIF*"") &gt; 0, ""TIDAK AKTIF"",
    IF(COUNTIF(L311:T311, ""*BELUM TERPASANG*"") &gt; 0, ""BELUM T"&amp;"ERPASANG"", ""TIDAK AKTIF"")))
  )
)"),"KURANG OPTIMAL")</f>
        <v>KURANG OPTIMAL</v>
      </c>
      <c r="V311" s="33" t="s">
        <v>48</v>
      </c>
      <c r="W311" s="34">
        <v>2016.0</v>
      </c>
      <c r="X311" s="35" t="s">
        <v>246</v>
      </c>
      <c r="Y311" s="36">
        <v>768950.0</v>
      </c>
      <c r="Z311" s="37" t="s">
        <v>1607</v>
      </c>
    </row>
    <row r="312" ht="12.0" customHeight="1">
      <c r="A312" s="20">
        <f t="shared" si="1"/>
        <v>310</v>
      </c>
      <c r="B312" s="19" t="s">
        <v>224</v>
      </c>
      <c r="C312" s="19" t="s">
        <v>1608</v>
      </c>
      <c r="D312" s="19" t="s">
        <v>1609</v>
      </c>
      <c r="E312" s="21" t="s">
        <v>33</v>
      </c>
      <c r="F312" s="23" t="s">
        <v>1610</v>
      </c>
      <c r="G312" s="25" t="s">
        <v>1611</v>
      </c>
      <c r="H312" s="26" t="s">
        <v>87</v>
      </c>
      <c r="I312" s="26" t="s">
        <v>60</v>
      </c>
      <c r="J312" s="27" t="s">
        <v>88</v>
      </c>
      <c r="K312" s="27" t="s">
        <v>44</v>
      </c>
      <c r="L312" s="29"/>
      <c r="M312" s="29"/>
      <c r="N312" s="29" t="s">
        <v>126</v>
      </c>
      <c r="O312" s="29" t="s">
        <v>64</v>
      </c>
      <c r="P312" s="29" t="s">
        <v>126</v>
      </c>
      <c r="Q312" s="30"/>
      <c r="R312" s="30"/>
      <c r="S312" s="30"/>
      <c r="T312" s="30"/>
      <c r="U312" s="39" t="str">
        <f>IFERROR(__xludf.DUMMYFUNCTION("LET(
  angka_murni, ARRAYFORMULA(IFERROR(VALUE(REGEXREPLACE(L312:T312, ""[^0-9]"", """")), 0)),
  rata, IFERROR(AVERAGEIF(angka_murni, ""&gt;0""), 0),
  IF(rata &gt; 0,
    IF(rata &gt; 500, ""SANGAT OPTIMAL"",
    IF(rata &gt; 200, ""OPTIMAL"",
    IF(rata &gt; 100,"&amp;" ""KURANG OPTIMAL"", ""TIDAK OPTIMAL""))),
    IF(COUNTIF(L312:T312, ""*TIDAK TERDETEKSI*"") &gt; 0, ""TIDAK TERDETEKSI"",
    IF(COUNTIF(L312:T312, ""*TIDAK AKTIF*"") &gt; 0, ""TIDAK AKTIF"",
    IF(COUNTIF(L312:T312, ""*BELUM TERPASANG*"") &gt; 0, ""BELUM T"&amp;"ERPASANG"", ""TIDAK AKTIF"")))
  )
)"),"SANGAT OPTIMAL")</f>
        <v>SANGAT OPTIMAL</v>
      </c>
      <c r="V312" s="33" t="s">
        <v>67</v>
      </c>
      <c r="W312" s="190">
        <v>1647.0</v>
      </c>
      <c r="X312" s="35" t="s">
        <v>1612</v>
      </c>
      <c r="Y312" s="36">
        <v>1665000.0</v>
      </c>
      <c r="Z312" s="191" t="s">
        <v>1613</v>
      </c>
      <c r="AC312" s="43"/>
    </row>
    <row r="313" ht="12.0" customHeight="1">
      <c r="A313" s="20">
        <f t="shared" si="1"/>
        <v>311</v>
      </c>
      <c r="B313" s="19" t="s">
        <v>224</v>
      </c>
      <c r="C313" s="19" t="s">
        <v>1608</v>
      </c>
      <c r="D313" s="19" t="s">
        <v>1614</v>
      </c>
      <c r="E313" s="21" t="s">
        <v>33</v>
      </c>
      <c r="F313" s="23" t="s">
        <v>1615</v>
      </c>
      <c r="G313" s="25" t="s">
        <v>1616</v>
      </c>
      <c r="H313" s="26" t="s">
        <v>87</v>
      </c>
      <c r="I313" s="26" t="s">
        <v>60</v>
      </c>
      <c r="J313" s="27" t="s">
        <v>88</v>
      </c>
      <c r="K313" s="27" t="s">
        <v>44</v>
      </c>
      <c r="L313" s="29"/>
      <c r="M313" s="29"/>
      <c r="N313" s="29" t="s">
        <v>125</v>
      </c>
      <c r="O313" s="29" t="s">
        <v>64</v>
      </c>
      <c r="P313" s="29" t="s">
        <v>123</v>
      </c>
      <c r="Q313" s="30"/>
      <c r="R313" s="30"/>
      <c r="S313" s="30"/>
      <c r="T313" s="30"/>
      <c r="U313" s="39" t="str">
        <f>IFERROR(__xludf.DUMMYFUNCTION("LET(
  angka_murni, ARRAYFORMULA(IFERROR(VALUE(REGEXREPLACE(L313:T313, ""[^0-9]"", """")), 0)),
  rata, IFERROR(AVERAGEIF(angka_murni, ""&gt;0""), 0),
  IF(rata &gt; 0,
    IF(rata &gt; 500, ""SANGAT OPTIMAL"",
    IF(rata &gt; 200, ""OPTIMAL"",
    IF(rata &gt; 100,"&amp;" ""KURANG OPTIMAL"", ""TIDAK OPTIMAL""))),
    IF(COUNTIF(L313:T313, ""*TIDAK TERDETEKSI*"") &gt; 0, ""TIDAK TERDETEKSI"",
    IF(COUNTIF(L313:T313, ""*TIDAK AKTIF*"") &gt; 0, ""TIDAK AKTIF"",
    IF(COUNTIF(L313:T313, ""*BELUM TERPASANG*"") &gt; 0, ""BELUM T"&amp;"ERPASANG"", ""TIDAK AKTIF"")))
  )
)"),"SANGAT OPTIMAL")</f>
        <v>SANGAT OPTIMAL</v>
      </c>
      <c r="V313" s="33" t="s">
        <v>67</v>
      </c>
      <c r="W313" s="34">
        <v>544.0</v>
      </c>
      <c r="X313" s="35" t="s">
        <v>1612</v>
      </c>
      <c r="Y313" s="36">
        <v>1665000.0</v>
      </c>
      <c r="Z313" s="47" t="s">
        <v>1617</v>
      </c>
      <c r="AC313" s="43"/>
    </row>
    <row r="314" ht="12.0" customHeight="1">
      <c r="A314" s="20">
        <f t="shared" si="1"/>
        <v>312</v>
      </c>
      <c r="B314" s="19" t="s">
        <v>224</v>
      </c>
      <c r="C314" s="19" t="s">
        <v>1608</v>
      </c>
      <c r="D314" s="19" t="s">
        <v>1618</v>
      </c>
      <c r="E314" s="21" t="s">
        <v>33</v>
      </c>
      <c r="F314" s="23" t="s">
        <v>1619</v>
      </c>
      <c r="G314" s="25" t="s">
        <v>1620</v>
      </c>
      <c r="H314" s="26" t="s">
        <v>40</v>
      </c>
      <c r="I314" s="26" t="s">
        <v>42</v>
      </c>
      <c r="J314" s="28" t="s">
        <v>61</v>
      </c>
      <c r="K314" s="28" t="s">
        <v>44</v>
      </c>
      <c r="L314" s="29"/>
      <c r="M314" s="29"/>
      <c r="N314" s="29" t="s">
        <v>91</v>
      </c>
      <c r="O314" s="29" t="s">
        <v>91</v>
      </c>
      <c r="P314" s="29" t="s">
        <v>91</v>
      </c>
      <c r="Q314" s="29" t="s">
        <v>64</v>
      </c>
      <c r="R314" s="30" t="s">
        <v>64</v>
      </c>
      <c r="S314" s="30"/>
      <c r="T314" s="30"/>
      <c r="U314" s="31" t="str">
        <f>IFERROR(__xludf.DUMMYFUNCTION("LET(
  angka_murni, ARRAYFORMULA(IFERROR(VALUE(REGEXREPLACE(L314:T314, ""[^0-9]"", """")), 0)),
  rata, IFERROR(AVERAGEIF(angka_murni, ""&gt;0""), 0),
  IF(rata &gt; 0,
    IF(rata &gt; 500, ""SANGAT OPTIMAL"",
    IF(rata &gt; 200, ""OPTIMAL"",
    IF(rata &gt; 100,"&amp;" ""KURANG OPTIMAL"", ""TIDAK OPTIMAL""))),
    IF(COUNTIF(L314:T314, ""*TIDAK TERDETEKSI*"") &gt; 0, ""TIDAK TERDETEKSI"",
    IF(COUNTIF(L314:T314, ""*TIDAK AKTIF*"") &gt; 0, ""TIDAK AKTIF"",
    IF(COUNTIF(L314:T314, ""*BELUM TERPASANG*"") &gt; 0, ""BELUM T"&amp;"ERPASANG"", ""TIDAK AKTIF"")))
  )
)"),"OPTIMAL")</f>
        <v>OPTIMAL</v>
      </c>
      <c r="V314" s="33" t="s">
        <v>48</v>
      </c>
      <c r="W314" s="190">
        <v>1000.0</v>
      </c>
      <c r="X314" s="35" t="s">
        <v>1612</v>
      </c>
      <c r="Y314" s="36">
        <v>768950.0</v>
      </c>
      <c r="Z314" s="191" t="s">
        <v>1621</v>
      </c>
    </row>
    <row r="315" ht="12.0" customHeight="1">
      <c r="A315" s="20">
        <f t="shared" si="1"/>
        <v>313</v>
      </c>
      <c r="B315" s="19" t="s">
        <v>224</v>
      </c>
      <c r="C315" s="19" t="s">
        <v>1608</v>
      </c>
      <c r="D315" s="19" t="s">
        <v>1622</v>
      </c>
      <c r="E315" s="21" t="s">
        <v>33</v>
      </c>
      <c r="F315" s="23" t="s">
        <v>1623</v>
      </c>
      <c r="G315" s="25" t="s">
        <v>1624</v>
      </c>
      <c r="H315" s="26" t="s">
        <v>39</v>
      </c>
      <c r="I315" s="26" t="s">
        <v>41</v>
      </c>
      <c r="J315" s="27" t="s">
        <v>43</v>
      </c>
      <c r="K315" s="27" t="s">
        <v>44</v>
      </c>
      <c r="L315" s="42"/>
      <c r="M315" s="42"/>
      <c r="N315" s="42"/>
      <c r="O315" s="42"/>
      <c r="P315" s="42"/>
      <c r="Q315" s="30"/>
      <c r="R315" s="30"/>
      <c r="S315" s="30"/>
      <c r="T315" s="44"/>
      <c r="U315" s="31" t="str">
        <f>IFERROR(__xludf.DUMMYFUNCTION("LET(
  angka_murni, ARRAYFORMULA(IFERROR(VALUE(REGEXREPLACE(L315:T315, ""[^0-9]"", """")), 0)),
  rata, IFERROR(AVERAGEIF(angka_murni, ""&gt;0""), 0),
  IF(rata &gt; 0,
    IF(rata &gt; 500, ""SANGAT OPTIMAL"",
    IF(rata &gt; 200, ""OPTIMAL"",
    IF(rata &gt; 100,"&amp;" ""KURANG OPTIMAL"", ""TIDAK OPTIMAL""))),
    IF(COUNTIF(L315:T315, ""*TIDAK TERDETEKSI*"") &gt; 0, ""TIDAK TERDETEKSI"",
    IF(COUNTIF(L315:T315, ""*TIDAK AKTIF*"") &gt; 0, ""TIDAK AKTIF"",
    IF(COUNTIF(L315:T315, ""*BELUM TERPASANG*"") &gt; 0, ""BELUM T"&amp;"ERPASANG"", ""TIDAK AKTIF"")))
  )
)"),"TIDAK AKTIF")</f>
        <v>TIDAK AKTIF</v>
      </c>
      <c r="V315" s="33" t="s">
        <v>48</v>
      </c>
      <c r="W315" s="190">
        <v>1685.0</v>
      </c>
      <c r="X315" s="35" t="s">
        <v>1612</v>
      </c>
      <c r="Y315" s="36">
        <v>638250.0</v>
      </c>
      <c r="Z315" s="191" t="s">
        <v>1625</v>
      </c>
    </row>
    <row r="316" ht="12.0" customHeight="1">
      <c r="A316" s="20">
        <f t="shared" si="1"/>
        <v>314</v>
      </c>
      <c r="B316" s="19" t="s">
        <v>224</v>
      </c>
      <c r="C316" s="19" t="s">
        <v>1608</v>
      </c>
      <c r="D316" s="19" t="s">
        <v>1626</v>
      </c>
      <c r="E316" s="21" t="s">
        <v>33</v>
      </c>
      <c r="F316" s="23" t="s">
        <v>1627</v>
      </c>
      <c r="G316" s="25" t="s">
        <v>1628</v>
      </c>
      <c r="H316" s="26" t="s">
        <v>40</v>
      </c>
      <c r="I316" s="26" t="s">
        <v>42</v>
      </c>
      <c r="J316" s="28" t="s">
        <v>61</v>
      </c>
      <c r="K316" s="28" t="s">
        <v>44</v>
      </c>
      <c r="L316" s="29"/>
      <c r="M316" s="29"/>
      <c r="N316" s="29" t="s">
        <v>64</v>
      </c>
      <c r="O316" s="29" t="s">
        <v>64</v>
      </c>
      <c r="P316" s="29" t="s">
        <v>64</v>
      </c>
      <c r="Q316" s="29" t="s">
        <v>64</v>
      </c>
      <c r="R316" s="30" t="s">
        <v>64</v>
      </c>
      <c r="S316" s="30"/>
      <c r="T316" s="30"/>
      <c r="U316" s="31" t="str">
        <f>IFERROR(__xludf.DUMMYFUNCTION("LET(
  angka_murni, ARRAYFORMULA(IFERROR(VALUE(REGEXREPLACE(L316:T316, ""[^0-9]"", """")), 0)),
  rata, IFERROR(AVERAGEIF(angka_murni, ""&gt;0""), 0),
  IF(rata &gt; 0,
    IF(rata &gt; 500, ""SANGAT OPTIMAL"",
    IF(rata &gt; 200, ""OPTIMAL"",
    IF(rata &gt; 100,"&amp;" ""KURANG OPTIMAL"", ""TIDAK OPTIMAL""))),
    IF(COUNTIF(L316:T316, ""*TIDAK TERDETEKSI*"") &gt; 0, ""TIDAK TERDETEKSI"",
    IF(COUNTIF(L316:T316, ""*TIDAK AKTIF*"") &gt; 0, ""TIDAK AKTIF"",
    IF(COUNTIF(L316:T316, ""*BELUM TERPASANG*"") &gt; 0, ""BELUM T"&amp;"ERPASANG"", ""TIDAK AKTIF"")))
  )
)"),"OPTIMAL")</f>
        <v>OPTIMAL</v>
      </c>
      <c r="V316" s="33" t="s">
        <v>48</v>
      </c>
      <c r="W316" s="34">
        <v>1070.0</v>
      </c>
      <c r="X316" s="35" t="s">
        <v>1612</v>
      </c>
      <c r="Y316" s="36">
        <v>768950.0</v>
      </c>
      <c r="Z316" s="47" t="s">
        <v>1629</v>
      </c>
    </row>
    <row r="317" ht="12.0" customHeight="1">
      <c r="A317" s="20">
        <f t="shared" si="1"/>
        <v>315</v>
      </c>
      <c r="B317" s="19" t="s">
        <v>224</v>
      </c>
      <c r="C317" s="19" t="s">
        <v>1608</v>
      </c>
      <c r="D317" s="19" t="s">
        <v>1630</v>
      </c>
      <c r="E317" s="21" t="s">
        <v>33</v>
      </c>
      <c r="F317" s="23" t="s">
        <v>1631</v>
      </c>
      <c r="G317" s="25" t="s">
        <v>1632</v>
      </c>
      <c r="H317" s="26" t="s">
        <v>40</v>
      </c>
      <c r="I317" s="26" t="s">
        <v>42</v>
      </c>
      <c r="J317" s="28" t="s">
        <v>61</v>
      </c>
      <c r="K317" s="28" t="s">
        <v>44</v>
      </c>
      <c r="L317" s="29"/>
      <c r="M317" s="29"/>
      <c r="N317" s="29" t="s">
        <v>125</v>
      </c>
      <c r="O317" s="29" t="s">
        <v>125</v>
      </c>
      <c r="P317" s="29" t="s">
        <v>125</v>
      </c>
      <c r="Q317" s="29" t="s">
        <v>64</v>
      </c>
      <c r="R317" s="30" t="s">
        <v>64</v>
      </c>
      <c r="S317" s="30"/>
      <c r="T317" s="30"/>
      <c r="U317" s="31" t="str">
        <f>IFERROR(__xludf.DUMMYFUNCTION("LET(
  angka_murni, ARRAYFORMULA(IFERROR(VALUE(REGEXREPLACE(L317:T317, ""[^0-9]"", """")), 0)),
  rata, IFERROR(AVERAGEIF(angka_murni, ""&gt;0""), 0),
  IF(rata &gt; 0,
    IF(rata &gt; 500, ""SANGAT OPTIMAL"",
    IF(rata &gt; 200, ""OPTIMAL"",
    IF(rata &gt; 100,"&amp;" ""KURANG OPTIMAL"", ""TIDAK OPTIMAL""))),
    IF(COUNTIF(L317:T317, ""*TIDAK TERDETEKSI*"") &gt; 0, ""TIDAK TERDETEKSI"",
    IF(COUNTIF(L317:T317, ""*TIDAK AKTIF*"") &gt; 0, ""TIDAK AKTIF"",
    IF(COUNTIF(L317:T317, ""*BELUM TERPASANG*"") &gt; 0, ""BELUM T"&amp;"ERPASANG"", ""TIDAK AKTIF"")))
  )
)"),"OPTIMAL")</f>
        <v>OPTIMAL</v>
      </c>
      <c r="V317" s="33" t="s">
        <v>48</v>
      </c>
      <c r="W317" s="190">
        <v>1389.0</v>
      </c>
      <c r="X317" s="35" t="s">
        <v>1612</v>
      </c>
      <c r="Y317" s="36">
        <v>768950.0</v>
      </c>
      <c r="Z317" s="191" t="s">
        <v>1633</v>
      </c>
    </row>
    <row r="318" ht="12.0" customHeight="1">
      <c r="A318" s="20">
        <f t="shared" si="1"/>
        <v>316</v>
      </c>
      <c r="B318" s="19" t="s">
        <v>224</v>
      </c>
      <c r="C318" s="19" t="s">
        <v>1608</v>
      </c>
      <c r="D318" s="19" t="s">
        <v>1634</v>
      </c>
      <c r="E318" s="21" t="s">
        <v>33</v>
      </c>
      <c r="F318" s="23" t="s">
        <v>1635</v>
      </c>
      <c r="G318" s="25" t="s">
        <v>1636</v>
      </c>
      <c r="H318" s="26" t="s">
        <v>87</v>
      </c>
      <c r="I318" s="26" t="s">
        <v>60</v>
      </c>
      <c r="J318" s="27" t="s">
        <v>88</v>
      </c>
      <c r="K318" s="27" t="s">
        <v>44</v>
      </c>
      <c r="L318" s="29"/>
      <c r="M318" s="29"/>
      <c r="N318" s="29" t="s">
        <v>63</v>
      </c>
      <c r="O318" s="29" t="s">
        <v>64</v>
      </c>
      <c r="P318" s="29" t="s">
        <v>125</v>
      </c>
      <c r="Q318" s="30"/>
      <c r="R318" s="30"/>
      <c r="S318" s="30"/>
      <c r="T318" s="30"/>
      <c r="U318" s="31" t="str">
        <f>IFERROR(__xludf.DUMMYFUNCTION("LET(
  angka_murni, ARRAYFORMULA(IFERROR(VALUE(REGEXREPLACE(L318:T318, ""[^0-9]"", """")), 0)),
  rata, IFERROR(AVERAGEIF(angka_murni, ""&gt;0""), 0),
  IF(rata &gt; 0,
    IF(rata &gt; 500, ""SANGAT OPTIMAL"",
    IF(rata &gt; 200, ""OPTIMAL"",
    IF(rata &gt; 100,"&amp;" ""KURANG OPTIMAL"", ""TIDAK OPTIMAL""))),
    IF(COUNTIF(L318:T318, ""*TIDAK TERDETEKSI*"") &gt; 0, ""TIDAK TERDETEKSI"",
    IF(COUNTIF(L318:T318, ""*TIDAK AKTIF*"") &gt; 0, ""TIDAK AKTIF"",
    IF(COUNTIF(L318:T318, ""*BELUM TERPASANG*"") &gt; 0, ""BELUM T"&amp;"ERPASANG"", ""TIDAK AKTIF"")))
  )
)"),"OPTIMAL")</f>
        <v>OPTIMAL</v>
      </c>
      <c r="V318" s="33" t="s">
        <v>48</v>
      </c>
      <c r="W318" s="34">
        <v>758.0</v>
      </c>
      <c r="X318" s="35" t="s">
        <v>1612</v>
      </c>
      <c r="Y318" s="36">
        <v>1665000.0</v>
      </c>
      <c r="Z318" s="47" t="s">
        <v>1637</v>
      </c>
    </row>
    <row r="319" ht="12.0" customHeight="1">
      <c r="A319" s="20">
        <f t="shared" si="1"/>
        <v>317</v>
      </c>
      <c r="B319" s="19" t="s">
        <v>224</v>
      </c>
      <c r="C319" s="19" t="s">
        <v>1608</v>
      </c>
      <c r="D319" s="19" t="s">
        <v>1638</v>
      </c>
      <c r="E319" s="21" t="s">
        <v>33</v>
      </c>
      <c r="F319" s="23" t="s">
        <v>1639</v>
      </c>
      <c r="G319" s="25" t="s">
        <v>1640</v>
      </c>
      <c r="H319" s="26" t="s">
        <v>39</v>
      </c>
      <c r="I319" s="26" t="s">
        <v>41</v>
      </c>
      <c r="J319" s="27" t="s">
        <v>43</v>
      </c>
      <c r="K319" s="27" t="s">
        <v>44</v>
      </c>
      <c r="L319" s="29"/>
      <c r="M319" s="29"/>
      <c r="N319" s="29"/>
      <c r="O319" s="29"/>
      <c r="P319" s="29"/>
      <c r="Q319" s="29"/>
      <c r="R319" s="29"/>
      <c r="S319" s="29"/>
      <c r="T319" s="30"/>
      <c r="U319" s="31" t="str">
        <f>IFERROR(__xludf.DUMMYFUNCTION("LET(
  angka_murni, ARRAYFORMULA(IFERROR(VALUE(REGEXREPLACE(L319:T319, ""[^0-9]"", """")), 0)),
  rata, IFERROR(AVERAGEIF(angka_murni, ""&gt;0""), 0),
  IF(rata &gt; 0,
    IF(rata &gt; 500, ""SANGAT OPTIMAL"",
    IF(rata &gt; 200, ""OPTIMAL"",
    IF(rata &gt; 100,"&amp;" ""KURANG OPTIMAL"", ""TIDAK OPTIMAL""))),
    IF(COUNTIF(L319:T319, ""*TIDAK TERDETEKSI*"") &gt; 0, ""TIDAK TERDETEKSI"",
    IF(COUNTIF(L319:T319, ""*TIDAK AKTIF*"") &gt; 0, ""TIDAK AKTIF"",
    IF(COUNTIF(L319:T319, ""*BELUM TERPASANG*"") &gt; 0, ""BELUM T"&amp;"ERPASANG"", ""TIDAK AKTIF"")))
  )
)"),"TIDAK AKTIF")</f>
        <v>TIDAK AKTIF</v>
      </c>
      <c r="V319" s="33" t="s">
        <v>48</v>
      </c>
      <c r="W319" s="34">
        <v>3119.0</v>
      </c>
      <c r="X319" s="35" t="s">
        <v>1612</v>
      </c>
      <c r="Y319" s="36">
        <v>638250.0</v>
      </c>
      <c r="Z319" s="47" t="s">
        <v>1641</v>
      </c>
    </row>
    <row r="320" ht="12.0" customHeight="1">
      <c r="A320" s="20">
        <f t="shared" si="1"/>
        <v>318</v>
      </c>
      <c r="B320" s="19" t="s">
        <v>224</v>
      </c>
      <c r="C320" s="19" t="s">
        <v>1608</v>
      </c>
      <c r="D320" s="19" t="s">
        <v>1642</v>
      </c>
      <c r="E320" s="21" t="s">
        <v>33</v>
      </c>
      <c r="F320" s="23" t="s">
        <v>1643</v>
      </c>
      <c r="G320" s="25" t="s">
        <v>1644</v>
      </c>
      <c r="H320" s="26" t="s">
        <v>87</v>
      </c>
      <c r="I320" s="26" t="s">
        <v>60</v>
      </c>
      <c r="J320" s="27" t="s">
        <v>88</v>
      </c>
      <c r="K320" s="28" t="s">
        <v>44</v>
      </c>
      <c r="L320" s="29"/>
      <c r="M320" s="29"/>
      <c r="N320" s="29" t="s">
        <v>64</v>
      </c>
      <c r="O320" s="29" t="s">
        <v>64</v>
      </c>
      <c r="P320" s="29" t="s">
        <v>64</v>
      </c>
      <c r="Q320" s="30"/>
      <c r="R320" s="30"/>
      <c r="S320" s="30"/>
      <c r="T320" s="30"/>
      <c r="U320" s="31" t="str">
        <f>IFERROR(__xludf.DUMMYFUNCTION("LET(
  angka_murni, ARRAYFORMULA(IFERROR(VALUE(REGEXREPLACE(L320:T320, ""[^0-9]"", """")), 0)),
  rata, IFERROR(AVERAGEIF(angka_murni, ""&gt;0""), 0),
  IF(rata &gt; 0,
    IF(rata &gt; 500, ""SANGAT OPTIMAL"",
    IF(rata &gt; 200, ""OPTIMAL"",
    IF(rata &gt; 100,"&amp;" ""KURANG OPTIMAL"", ""TIDAK OPTIMAL""))),
    IF(COUNTIF(L320:T320, ""*TIDAK TERDETEKSI*"") &gt; 0, ""TIDAK TERDETEKSI"",
    IF(COUNTIF(L320:T320, ""*TIDAK AKTIF*"") &gt; 0, ""TIDAK AKTIF"",
    IF(COUNTIF(L320:T320, ""*BELUM TERPASANG*"") &gt; 0, ""BELUM T"&amp;"ERPASANG"", ""TIDAK AKTIF"")))
  )
)"),"OPTIMAL")</f>
        <v>OPTIMAL</v>
      </c>
      <c r="V320" s="33" t="s">
        <v>48</v>
      </c>
      <c r="W320" s="190">
        <v>1134.0</v>
      </c>
      <c r="X320" s="35" t="s">
        <v>1612</v>
      </c>
      <c r="Y320" s="36">
        <v>1665000.0</v>
      </c>
      <c r="Z320" s="191" t="s">
        <v>1646</v>
      </c>
    </row>
    <row r="321" ht="12.0" customHeight="1">
      <c r="A321" s="20">
        <f t="shared" si="1"/>
        <v>319</v>
      </c>
      <c r="B321" s="19" t="s">
        <v>224</v>
      </c>
      <c r="C321" s="19" t="s">
        <v>1648</v>
      </c>
      <c r="D321" s="19" t="s">
        <v>1649</v>
      </c>
      <c r="E321" s="21" t="s">
        <v>33</v>
      </c>
      <c r="F321" s="23" t="s">
        <v>1650</v>
      </c>
      <c r="G321" s="25" t="s">
        <v>1651</v>
      </c>
      <c r="H321" s="26" t="s">
        <v>39</v>
      </c>
      <c r="I321" s="26" t="s">
        <v>41</v>
      </c>
      <c r="J321" s="27" t="s">
        <v>43</v>
      </c>
      <c r="K321" s="27" t="s">
        <v>44</v>
      </c>
      <c r="L321" s="42"/>
      <c r="M321" s="42"/>
      <c r="N321" s="42"/>
      <c r="O321" s="29"/>
      <c r="P321" s="29"/>
      <c r="Q321" s="30"/>
      <c r="R321" s="30"/>
      <c r="S321" s="30"/>
      <c r="T321" s="30"/>
      <c r="U321" s="31" t="str">
        <f>IFERROR(__xludf.DUMMYFUNCTION("LET(
  angka_murni, ARRAYFORMULA(IFERROR(VALUE(REGEXREPLACE(L321:T321, ""[^0-9]"", """")), 0)),
  rata, IFERROR(AVERAGEIF(angka_murni, ""&gt;0""), 0),
  IF(rata &gt; 0,
    IF(rata &gt; 500, ""SANGAT OPTIMAL"",
    IF(rata &gt; 200, ""OPTIMAL"",
    IF(rata &gt; 100,"&amp;" ""KURANG OPTIMAL"", ""TIDAK OPTIMAL""))),
    IF(COUNTIF(L321:T321, ""*TIDAK TERDETEKSI*"") &gt; 0, ""TIDAK TERDETEKSI"",
    IF(COUNTIF(L321:T321, ""*TIDAK AKTIF*"") &gt; 0, ""TIDAK AKTIF"",
    IF(COUNTIF(L321:T321, ""*BELUM TERPASANG*"") &gt; 0, ""BELUM T"&amp;"ERPASANG"", ""TIDAK AKTIF"")))
  )
)"),"TIDAK AKTIF")</f>
        <v>TIDAK AKTIF</v>
      </c>
      <c r="V321" s="33" t="s">
        <v>48</v>
      </c>
      <c r="W321" s="34">
        <v>2381.0</v>
      </c>
      <c r="X321" s="35" t="s">
        <v>1652</v>
      </c>
      <c r="Y321" s="36">
        <v>638250.0</v>
      </c>
      <c r="Z321" s="37" t="s">
        <v>1653</v>
      </c>
    </row>
    <row r="322" ht="12.0" customHeight="1">
      <c r="A322" s="20">
        <f t="shared" si="1"/>
        <v>320</v>
      </c>
      <c r="B322" s="19" t="s">
        <v>224</v>
      </c>
      <c r="C322" s="19" t="s">
        <v>1648</v>
      </c>
      <c r="D322" s="19" t="s">
        <v>1654</v>
      </c>
      <c r="E322" s="21" t="s">
        <v>33</v>
      </c>
      <c r="F322" s="68" t="s">
        <v>1655</v>
      </c>
      <c r="G322" s="69" t="s">
        <v>1656</v>
      </c>
      <c r="H322" s="26" t="s">
        <v>40</v>
      </c>
      <c r="I322" s="26" t="s">
        <v>107</v>
      </c>
      <c r="J322" s="27" t="s">
        <v>1563</v>
      </c>
      <c r="K322" s="27" t="s">
        <v>44</v>
      </c>
      <c r="L322" s="29" t="s">
        <v>62</v>
      </c>
      <c r="M322" s="29" t="s">
        <v>176</v>
      </c>
      <c r="N322" s="29" t="s">
        <v>176</v>
      </c>
      <c r="O322" s="29" t="s">
        <v>176</v>
      </c>
      <c r="P322" s="29" t="s">
        <v>62</v>
      </c>
      <c r="Q322" s="30"/>
      <c r="R322" s="30"/>
      <c r="S322" s="30"/>
      <c r="T322" s="44"/>
      <c r="U322" s="31" t="str">
        <f>IFERROR(__xludf.DUMMYFUNCTION("LET(
  angka_murni, ARRAYFORMULA(IFERROR(VALUE(REGEXREPLACE(L322:T322, ""[^0-9]"", """")), 0)),
  rata, IFERROR(AVERAGEIF(angka_murni, ""&gt;0""), 0),
  IF(rata &gt; 0,
    IF(rata &gt; 500, ""SANGAT OPTIMAL"",
    IF(rata &gt; 200, ""OPTIMAL"",
    IF(rata &gt; 100,"&amp;" ""KURANG OPTIMAL"", ""TIDAK OPTIMAL""))),
    IF(COUNTIF(L322:T322, ""*TIDAK TERDETEKSI*"") &gt; 0, ""TIDAK TERDETEKSI"",
    IF(COUNTIF(L322:T322, ""*TIDAK AKTIF*"") &gt; 0, ""TIDAK AKTIF"",
    IF(COUNTIF(L322:T322, ""*BELUM TERPASANG*"") &gt; 0, ""BELUM T"&amp;"ERPASANG"", ""TIDAK AKTIF"")))
  )
)"),"TIDAK OPTIMAL")</f>
        <v>TIDAK OPTIMAL</v>
      </c>
      <c r="V322" s="33" t="s">
        <v>48</v>
      </c>
      <c r="W322" s="34">
        <v>5551.0</v>
      </c>
      <c r="X322" s="35" t="s">
        <v>1652</v>
      </c>
      <c r="Y322" s="36">
        <v>604950.0</v>
      </c>
      <c r="Z322" s="37" t="s">
        <v>1658</v>
      </c>
    </row>
    <row r="323" ht="12.0" customHeight="1">
      <c r="A323" s="20">
        <f t="shared" si="1"/>
        <v>321</v>
      </c>
      <c r="B323" s="19" t="s">
        <v>224</v>
      </c>
      <c r="C323" s="19" t="s">
        <v>1648</v>
      </c>
      <c r="D323" s="19" t="s">
        <v>1659</v>
      </c>
      <c r="E323" s="21" t="s">
        <v>33</v>
      </c>
      <c r="F323" s="68" t="s">
        <v>1660</v>
      </c>
      <c r="G323" s="69" t="s">
        <v>1661</v>
      </c>
      <c r="H323" s="26" t="s">
        <v>40</v>
      </c>
      <c r="I323" s="26" t="s">
        <v>107</v>
      </c>
      <c r="J323" s="27" t="s">
        <v>1563</v>
      </c>
      <c r="K323" s="27" t="s">
        <v>44</v>
      </c>
      <c r="L323" s="29" t="s">
        <v>63</v>
      </c>
      <c r="M323" s="29" t="s">
        <v>65</v>
      </c>
      <c r="N323" s="29" t="s">
        <v>62</v>
      </c>
      <c r="O323" s="29" t="s">
        <v>91</v>
      </c>
      <c r="P323" s="29" t="s">
        <v>63</v>
      </c>
      <c r="Q323" s="30"/>
      <c r="R323" s="30"/>
      <c r="S323" s="30"/>
      <c r="T323" s="44"/>
      <c r="U323" s="31" t="str">
        <f>IFERROR(__xludf.DUMMYFUNCTION("LET(
  angka_murni, ARRAYFORMULA(IFERROR(VALUE(REGEXREPLACE(L323:T323, ""[^0-9]"", """")), 0)),
  rata, IFERROR(AVERAGEIF(angka_murni, ""&gt;0""), 0),
  IF(rata &gt; 0,
    IF(rata &gt; 500, ""SANGAT OPTIMAL"",
    IF(rata &gt; 200, ""OPTIMAL"",
    IF(rata &gt; 100,"&amp;" ""KURANG OPTIMAL"", ""TIDAK OPTIMAL""))),
    IF(COUNTIF(L323:T323, ""*TIDAK TERDETEKSI*"") &gt; 0, ""TIDAK TERDETEKSI"",
    IF(COUNTIF(L323:T323, ""*TIDAK AKTIF*"") &gt; 0, ""TIDAK AKTIF"",
    IF(COUNTIF(L323:T323, ""*BELUM TERPASANG*"") &gt; 0, ""BELUM T"&amp;"ERPASANG"", ""TIDAK AKTIF"")))
  )
)"),"KURANG OPTIMAL")</f>
        <v>KURANG OPTIMAL</v>
      </c>
      <c r="V323" s="33" t="s">
        <v>48</v>
      </c>
      <c r="W323" s="45">
        <v>3413.0</v>
      </c>
      <c r="X323" s="35" t="s">
        <v>1652</v>
      </c>
      <c r="Y323" s="36">
        <v>604950.0</v>
      </c>
      <c r="Z323" s="46"/>
    </row>
    <row r="324" ht="12.0" customHeight="1">
      <c r="A324" s="20">
        <f t="shared" si="1"/>
        <v>322</v>
      </c>
      <c r="B324" s="19" t="s">
        <v>224</v>
      </c>
      <c r="C324" s="19" t="s">
        <v>1648</v>
      </c>
      <c r="D324" s="19" t="s">
        <v>1662</v>
      </c>
      <c r="E324" s="21" t="s">
        <v>33</v>
      </c>
      <c r="F324" s="23" t="s">
        <v>1663</v>
      </c>
      <c r="G324" s="25" t="s">
        <v>1664</v>
      </c>
      <c r="H324" s="26" t="s">
        <v>39</v>
      </c>
      <c r="I324" s="177" t="s">
        <v>41</v>
      </c>
      <c r="J324" s="27" t="s">
        <v>43</v>
      </c>
      <c r="K324" s="27" t="s">
        <v>44</v>
      </c>
      <c r="L324" s="29"/>
      <c r="M324" s="29"/>
      <c r="N324" s="29"/>
      <c r="O324" s="29"/>
      <c r="P324" s="29"/>
      <c r="Q324" s="29"/>
      <c r="R324" s="29"/>
      <c r="S324" s="30"/>
      <c r="T324" s="30"/>
      <c r="U324" s="31" t="str">
        <f>IFERROR(__xludf.DUMMYFUNCTION("LET(
  angka_murni, ARRAYFORMULA(IFERROR(VALUE(REGEXREPLACE(L324:T324, ""[^0-9]"", """")), 0)),
  rata, IFERROR(AVERAGEIF(angka_murni, ""&gt;0""), 0),
  IF(rata &gt; 0,
    IF(rata &gt; 500, ""SANGAT OPTIMAL"",
    IF(rata &gt; 200, ""OPTIMAL"",
    IF(rata &gt; 100,"&amp;" ""KURANG OPTIMAL"", ""TIDAK OPTIMAL""))),
    IF(COUNTIF(L324:T324, ""*TIDAK TERDETEKSI*"") &gt; 0, ""TIDAK TERDETEKSI"",
    IF(COUNTIF(L324:T324, ""*TIDAK AKTIF*"") &gt; 0, ""TIDAK AKTIF"",
    IF(COUNTIF(L324:T324, ""*BELUM TERPASANG*"") &gt; 0, ""BELUM T"&amp;"ERPASANG"", ""TIDAK AKTIF"")))
  )
)"),"TIDAK AKTIF")</f>
        <v>TIDAK AKTIF</v>
      </c>
      <c r="V324" s="33" t="s">
        <v>48</v>
      </c>
      <c r="W324" s="45">
        <v>2765.0</v>
      </c>
      <c r="X324" s="35" t="s">
        <v>1652</v>
      </c>
      <c r="Y324" s="36">
        <v>638250.0</v>
      </c>
      <c r="Z324" s="46"/>
    </row>
    <row r="325" ht="12.0" customHeight="1">
      <c r="A325" s="20">
        <f t="shared" si="1"/>
        <v>323</v>
      </c>
      <c r="B325" s="19" t="s">
        <v>224</v>
      </c>
      <c r="C325" s="19" t="s">
        <v>1648</v>
      </c>
      <c r="D325" s="19" t="s">
        <v>1665</v>
      </c>
      <c r="E325" s="21" t="s">
        <v>33</v>
      </c>
      <c r="F325" s="23" t="s">
        <v>1666</v>
      </c>
      <c r="G325" s="25" t="s">
        <v>1667</v>
      </c>
      <c r="H325" s="26" t="s">
        <v>87</v>
      </c>
      <c r="I325" s="26" t="s">
        <v>60</v>
      </c>
      <c r="J325" s="27" t="s">
        <v>88</v>
      </c>
      <c r="K325" s="28" t="s">
        <v>44</v>
      </c>
      <c r="L325" s="29"/>
      <c r="M325" s="29"/>
      <c r="N325" s="29" t="s">
        <v>125</v>
      </c>
      <c r="O325" s="29" t="s">
        <v>64</v>
      </c>
      <c r="P325" s="29" t="s">
        <v>64</v>
      </c>
      <c r="Q325" s="30"/>
      <c r="R325" s="30"/>
      <c r="S325" s="30"/>
      <c r="T325" s="30"/>
      <c r="U325" s="31" t="str">
        <f>IFERROR(__xludf.DUMMYFUNCTION("LET(
  angka_murni, ARRAYFORMULA(IFERROR(VALUE(REGEXREPLACE(L325:T325, ""[^0-9]"", """")), 0)),
  rata, IFERROR(AVERAGEIF(angka_murni, ""&gt;0""), 0),
  IF(rata &gt; 0,
    IF(rata &gt; 500, ""SANGAT OPTIMAL"",
    IF(rata &gt; 200, ""OPTIMAL"",
    IF(rata &gt; 100,"&amp;" ""KURANG OPTIMAL"", ""TIDAK OPTIMAL""))),
    IF(COUNTIF(L325:T325, ""*TIDAK TERDETEKSI*"") &gt; 0, ""TIDAK TERDETEKSI"",
    IF(COUNTIF(L325:T325, ""*TIDAK AKTIF*"") &gt; 0, ""TIDAK AKTIF"",
    IF(COUNTIF(L325:T325, ""*BELUM TERPASANG*"") &gt; 0, ""BELUM T"&amp;"ERPASANG"", ""TIDAK AKTIF"")))
  )
)"),"OPTIMAL")</f>
        <v>OPTIMAL</v>
      </c>
      <c r="V325" s="33" t="s">
        <v>48</v>
      </c>
      <c r="W325" s="45">
        <v>685.0</v>
      </c>
      <c r="X325" s="35" t="s">
        <v>1652</v>
      </c>
      <c r="Y325" s="36">
        <v>1665000.0</v>
      </c>
      <c r="Z325" s="46"/>
    </row>
    <row r="326" ht="12.0" customHeight="1">
      <c r="A326" s="20">
        <f t="shared" si="1"/>
        <v>324</v>
      </c>
      <c r="B326" s="19" t="s">
        <v>224</v>
      </c>
      <c r="C326" s="19" t="s">
        <v>1648</v>
      </c>
      <c r="D326" s="19" t="s">
        <v>1668</v>
      </c>
      <c r="E326" s="21" t="s">
        <v>33</v>
      </c>
      <c r="F326" s="23" t="s">
        <v>1669</v>
      </c>
      <c r="G326" s="25" t="s">
        <v>1670</v>
      </c>
      <c r="H326" s="26" t="s">
        <v>40</v>
      </c>
      <c r="I326" s="26" t="s">
        <v>42</v>
      </c>
      <c r="J326" s="28" t="s">
        <v>61</v>
      </c>
      <c r="K326" s="28" t="s">
        <v>44</v>
      </c>
      <c r="L326" s="29"/>
      <c r="M326" s="29"/>
      <c r="N326" s="29" t="s">
        <v>63</v>
      </c>
      <c r="O326" s="29" t="s">
        <v>63</v>
      </c>
      <c r="P326" s="29" t="s">
        <v>63</v>
      </c>
      <c r="Q326" s="29" t="s">
        <v>91</v>
      </c>
      <c r="R326" s="30" t="s">
        <v>91</v>
      </c>
      <c r="S326" s="30"/>
      <c r="T326" s="30"/>
      <c r="U326" s="31" t="str">
        <f>IFERROR(__xludf.DUMMYFUNCTION("LET(
  angka_murni, ARRAYFORMULA(IFERROR(VALUE(REGEXREPLACE(L326:T326, ""[^0-9]"", """")), 0)),
  rata, IFERROR(AVERAGEIF(angka_murni, ""&gt;0""), 0),
  IF(rata &gt; 0,
    IF(rata &gt; 500, ""SANGAT OPTIMAL"",
    IF(rata &gt; 200, ""OPTIMAL"",
    IF(rata &gt; 100,"&amp;" ""KURANG OPTIMAL"", ""TIDAK OPTIMAL""))),
    IF(COUNTIF(L326:T326, ""*TIDAK TERDETEKSI*"") &gt; 0, ""TIDAK TERDETEKSI"",
    IF(COUNTIF(L326:T326, ""*TIDAK AKTIF*"") &gt; 0, ""TIDAK AKTIF"",
    IF(COUNTIF(L326:T326, ""*BELUM TERPASANG*"") &gt; 0, ""BELUM T"&amp;"ERPASANG"", ""TIDAK AKTIF"")))
  )
)"),"KURANG OPTIMAL")</f>
        <v>KURANG OPTIMAL</v>
      </c>
      <c r="V326" s="33" t="s">
        <v>48</v>
      </c>
      <c r="W326" s="45">
        <v>592.0</v>
      </c>
      <c r="X326" s="35" t="s">
        <v>1652</v>
      </c>
      <c r="Y326" s="36">
        <v>768950.0</v>
      </c>
      <c r="Z326" s="46"/>
    </row>
    <row r="327" ht="12.0" customHeight="1">
      <c r="A327" s="20">
        <f t="shared" si="1"/>
        <v>325</v>
      </c>
      <c r="B327" s="19" t="s">
        <v>224</v>
      </c>
      <c r="C327" s="19" t="s">
        <v>1648</v>
      </c>
      <c r="D327" s="19" t="s">
        <v>1671</v>
      </c>
      <c r="E327" s="21" t="s">
        <v>33</v>
      </c>
      <c r="F327" s="23" t="s">
        <v>1672</v>
      </c>
      <c r="G327" s="25" t="s">
        <v>1673</v>
      </c>
      <c r="H327" s="26" t="s">
        <v>95</v>
      </c>
      <c r="I327" s="26" t="s">
        <v>106</v>
      </c>
      <c r="J327" s="27" t="s">
        <v>952</v>
      </c>
      <c r="K327" s="27" t="s">
        <v>44</v>
      </c>
      <c r="L327" s="29" t="s">
        <v>125</v>
      </c>
      <c r="M327" s="29" t="s">
        <v>91</v>
      </c>
      <c r="N327" s="29" t="s">
        <v>91</v>
      </c>
      <c r="O327" s="29" t="s">
        <v>63</v>
      </c>
      <c r="P327" s="29" t="s">
        <v>63</v>
      </c>
      <c r="Q327" s="44"/>
      <c r="R327" s="44"/>
      <c r="S327" s="44"/>
      <c r="T327" s="30"/>
      <c r="U327" s="31" t="str">
        <f>IFERROR(__xludf.DUMMYFUNCTION("LET(
  angka_murni, ARRAYFORMULA(IFERROR(VALUE(REGEXREPLACE(L327:T327, ""[^0-9]"", """")), 0)),
  rata, IFERROR(AVERAGEIF(angka_murni, ""&gt;0""), 0),
  IF(rata &gt; 0,
    IF(rata &gt; 500, ""SANGAT OPTIMAL"",
    IF(rata &gt; 200, ""OPTIMAL"",
    IF(rata &gt; 100,"&amp;" ""KURANG OPTIMAL"", ""TIDAK OPTIMAL""))),
    IF(COUNTIF(L327:T327, ""*TIDAK TERDETEKSI*"") &gt; 0, ""TIDAK TERDETEKSI"",
    IF(COUNTIF(L327:T327, ""*TIDAK AKTIF*"") &gt; 0, ""TIDAK AKTIF"",
    IF(COUNTIF(L327:T327, ""*BELUM TERPASANG*"") &gt; 0, ""BELUM T"&amp;"ERPASANG"", ""TIDAK AKTIF"")))
  )
)"),"KURANG OPTIMAL")</f>
        <v>KURANG OPTIMAL</v>
      </c>
      <c r="V327" s="33" t="s">
        <v>48</v>
      </c>
      <c r="W327" s="45">
        <v>2672.0</v>
      </c>
      <c r="X327" s="35" t="s">
        <v>1652</v>
      </c>
      <c r="Y327" s="41">
        <v>2886000.0</v>
      </c>
      <c r="Z327" s="46"/>
    </row>
    <row r="328" ht="12.0" customHeight="1">
      <c r="A328" s="20">
        <f t="shared" si="1"/>
        <v>326</v>
      </c>
      <c r="B328" s="19" t="s">
        <v>224</v>
      </c>
      <c r="C328" s="19" t="s">
        <v>1648</v>
      </c>
      <c r="D328" s="19" t="s">
        <v>1675</v>
      </c>
      <c r="E328" s="21" t="s">
        <v>33</v>
      </c>
      <c r="F328" s="23" t="s">
        <v>1676</v>
      </c>
      <c r="G328" s="25" t="s">
        <v>1677</v>
      </c>
      <c r="H328" s="26" t="s">
        <v>87</v>
      </c>
      <c r="I328" s="26" t="s">
        <v>60</v>
      </c>
      <c r="J328" s="27" t="s">
        <v>88</v>
      </c>
      <c r="K328" s="28" t="s">
        <v>44</v>
      </c>
      <c r="L328" s="29"/>
      <c r="M328" s="29"/>
      <c r="N328" s="29" t="s">
        <v>64</v>
      </c>
      <c r="O328" s="29" t="s">
        <v>64</v>
      </c>
      <c r="P328" s="29" t="s">
        <v>125</v>
      </c>
      <c r="Q328" s="30"/>
      <c r="R328" s="30"/>
      <c r="S328" s="30"/>
      <c r="T328" s="30"/>
      <c r="U328" s="31" t="str">
        <f>IFERROR(__xludf.DUMMYFUNCTION("LET(
  angka_murni, ARRAYFORMULA(IFERROR(VALUE(REGEXREPLACE(L328:T328, ""[^0-9]"", """")), 0)),
  rata, IFERROR(AVERAGEIF(angka_murni, ""&gt;0""), 0),
  IF(rata &gt; 0,
    IF(rata &gt; 500, ""SANGAT OPTIMAL"",
    IF(rata &gt; 200, ""OPTIMAL"",
    IF(rata &gt; 100,"&amp;" ""KURANG OPTIMAL"", ""TIDAK OPTIMAL""))),
    IF(COUNTIF(L328:T328, ""*TIDAK TERDETEKSI*"") &gt; 0, ""TIDAK TERDETEKSI"",
    IF(COUNTIF(L328:T328, ""*TIDAK AKTIF*"") &gt; 0, ""TIDAK AKTIF"",
    IF(COUNTIF(L328:T328, ""*BELUM TERPASANG*"") &gt; 0, ""BELUM T"&amp;"ERPASANG"", ""TIDAK AKTIF"")))
  )
)"),"OPTIMAL")</f>
        <v>OPTIMAL</v>
      </c>
      <c r="V328" s="33" t="s">
        <v>48</v>
      </c>
      <c r="W328" s="45">
        <v>2507.0</v>
      </c>
      <c r="X328" s="35" t="s">
        <v>1652</v>
      </c>
      <c r="Y328" s="36">
        <v>1665000.0</v>
      </c>
      <c r="Z328" s="46"/>
    </row>
    <row r="329" ht="12.0" customHeight="1">
      <c r="A329" s="20">
        <f t="shared" si="1"/>
        <v>327</v>
      </c>
      <c r="B329" s="19" t="s">
        <v>224</v>
      </c>
      <c r="C329" s="19" t="s">
        <v>1648</v>
      </c>
      <c r="D329" s="19" t="s">
        <v>1679</v>
      </c>
      <c r="E329" s="21" t="s">
        <v>33</v>
      </c>
      <c r="F329" s="68" t="s">
        <v>1680</v>
      </c>
      <c r="G329" s="69" t="s">
        <v>1681</v>
      </c>
      <c r="H329" s="26" t="s">
        <v>40</v>
      </c>
      <c r="I329" s="26" t="s">
        <v>107</v>
      </c>
      <c r="J329" s="27" t="s">
        <v>1563</v>
      </c>
      <c r="K329" s="27" t="s">
        <v>44</v>
      </c>
      <c r="L329" s="29" t="s">
        <v>63</v>
      </c>
      <c r="M329" s="29" t="s">
        <v>63</v>
      </c>
      <c r="N329" s="29" t="s">
        <v>64</v>
      </c>
      <c r="O329" s="29" t="s">
        <v>64</v>
      </c>
      <c r="P329" s="29" t="s">
        <v>63</v>
      </c>
      <c r="Q329" s="30"/>
      <c r="R329" s="30"/>
      <c r="S329" s="30"/>
      <c r="T329" s="44"/>
      <c r="U329" s="31" t="str">
        <f>IFERROR(__xludf.DUMMYFUNCTION("LET(
  angka_murni, ARRAYFORMULA(IFERROR(VALUE(REGEXREPLACE(L329:T329, ""[^0-9]"", """")), 0)),
  rata, IFERROR(AVERAGEIF(angka_murni, ""&gt;0""), 0),
  IF(rata &gt; 0,
    IF(rata &gt; 500, ""SANGAT OPTIMAL"",
    IF(rata &gt; 200, ""OPTIMAL"",
    IF(rata &gt; 100,"&amp;" ""KURANG OPTIMAL"", ""TIDAK OPTIMAL""))),
    IF(COUNTIF(L329:T329, ""*TIDAK TERDETEKSI*"") &gt; 0, ""TIDAK TERDETEKSI"",
    IF(COUNTIF(L329:T329, ""*TIDAK AKTIF*"") &gt; 0, ""TIDAK AKTIF"",
    IF(COUNTIF(L329:T329, ""*BELUM TERPASANG*"") &gt; 0, ""BELUM T"&amp;"ERPASANG"", ""TIDAK AKTIF"")))
  )
)"),"OPTIMAL")</f>
        <v>OPTIMAL</v>
      </c>
      <c r="V329" s="33" t="s">
        <v>48</v>
      </c>
      <c r="W329" s="45">
        <v>2613.0</v>
      </c>
      <c r="X329" s="35" t="s">
        <v>1652</v>
      </c>
      <c r="Y329" s="36">
        <v>604950.0</v>
      </c>
      <c r="Z329" s="46"/>
    </row>
    <row r="330" ht="12.0" customHeight="1">
      <c r="A330" s="20">
        <f t="shared" si="1"/>
        <v>328</v>
      </c>
      <c r="B330" s="19" t="s">
        <v>224</v>
      </c>
      <c r="C330" s="19" t="s">
        <v>1648</v>
      </c>
      <c r="D330" s="19" t="s">
        <v>1682</v>
      </c>
      <c r="E330" s="21" t="s">
        <v>33</v>
      </c>
      <c r="F330" s="23" t="s">
        <v>1683</v>
      </c>
      <c r="G330" s="25" t="s">
        <v>1684</v>
      </c>
      <c r="H330" s="26" t="s">
        <v>102</v>
      </c>
      <c r="I330" s="26" t="s">
        <v>41</v>
      </c>
      <c r="J330" s="27" t="s">
        <v>119</v>
      </c>
      <c r="K330" s="27" t="s">
        <v>44</v>
      </c>
      <c r="L330" s="29" t="s">
        <v>167</v>
      </c>
      <c r="M330" s="29" t="s">
        <v>167</v>
      </c>
      <c r="N330" s="29" t="s">
        <v>360</v>
      </c>
      <c r="O330" s="29" t="s">
        <v>125</v>
      </c>
      <c r="P330" s="29" t="s">
        <v>62</v>
      </c>
      <c r="Q330" s="29" t="s">
        <v>64</v>
      </c>
      <c r="R330" s="29" t="s">
        <v>64</v>
      </c>
      <c r="S330" s="29"/>
      <c r="T330" s="29"/>
      <c r="U330" s="31" t="str">
        <f>IFERROR(__xludf.DUMMYFUNCTION("LET(
  angka_murni, ARRAYFORMULA(IFERROR(VALUE(REGEXREPLACE(L330:T330, ""[^0-9]"", """")), 0)),
  rata, IFERROR(AVERAGEIF(angka_murni, ""&gt;0""), 0),
  IF(rata &gt; 0,
    IF(rata &gt; 500, ""SANGAT OPTIMAL"",
    IF(rata &gt; 200, ""OPTIMAL"",
    IF(rata &gt; 100,"&amp;" ""KURANG OPTIMAL"", ""TIDAK OPTIMAL""))),
    IF(COUNTIF(L330:T330, ""*TIDAK TERDETEKSI*"") &gt; 0, ""TIDAK TERDETEKSI"",
    IF(COUNTIF(L330:T330, ""*TIDAK AKTIF*"") &gt; 0, ""TIDAK AKTIF"",
    IF(COUNTIF(L330:T330, ""*BELUM TERPASANG*"") &gt; 0, ""BELUM T"&amp;"ERPASANG"", ""TIDAK AKTIF"")))
  )
)"),"OPTIMAL")</f>
        <v>OPTIMAL</v>
      </c>
      <c r="V330" s="33" t="s">
        <v>48</v>
      </c>
      <c r="W330" s="34">
        <v>603.0</v>
      </c>
      <c r="X330" s="35" t="s">
        <v>1652</v>
      </c>
      <c r="Y330" s="41">
        <v>1665000.0</v>
      </c>
      <c r="Z330" s="37" t="s">
        <v>1685</v>
      </c>
    </row>
    <row r="331" ht="12.0" customHeight="1">
      <c r="A331" s="20">
        <f t="shared" si="1"/>
        <v>329</v>
      </c>
      <c r="B331" s="19" t="s">
        <v>224</v>
      </c>
      <c r="C331" s="19" t="s">
        <v>1648</v>
      </c>
      <c r="D331" s="19" t="s">
        <v>1686</v>
      </c>
      <c r="E331" s="21" t="s">
        <v>33</v>
      </c>
      <c r="F331" s="23" t="s">
        <v>1687</v>
      </c>
      <c r="G331" s="25" t="s">
        <v>1688</v>
      </c>
      <c r="H331" s="26" t="s">
        <v>40</v>
      </c>
      <c r="I331" s="26" t="s">
        <v>42</v>
      </c>
      <c r="J331" s="28" t="s">
        <v>61</v>
      </c>
      <c r="K331" s="28" t="s">
        <v>44</v>
      </c>
      <c r="L331" s="29"/>
      <c r="M331" s="29"/>
      <c r="N331" s="29" t="s">
        <v>64</v>
      </c>
      <c r="O331" s="29" t="s">
        <v>64</v>
      </c>
      <c r="P331" s="29" t="s">
        <v>64</v>
      </c>
      <c r="Q331" s="29" t="s">
        <v>64</v>
      </c>
      <c r="R331" s="30" t="s">
        <v>64</v>
      </c>
      <c r="S331" s="30"/>
      <c r="T331" s="30"/>
      <c r="U331" s="31" t="str">
        <f>IFERROR(__xludf.DUMMYFUNCTION("LET(
  angka_murni, ARRAYFORMULA(IFERROR(VALUE(REGEXREPLACE(L331:T331, ""[^0-9]"", """")), 0)),
  rata, IFERROR(AVERAGEIF(angka_murni, ""&gt;0""), 0),
  IF(rata &gt; 0,
    IF(rata &gt; 500, ""SANGAT OPTIMAL"",
    IF(rata &gt; 200, ""OPTIMAL"",
    IF(rata &gt; 100,"&amp;" ""KURANG OPTIMAL"", ""TIDAK OPTIMAL""))),
    IF(COUNTIF(L331:T331, ""*TIDAK TERDETEKSI*"") &gt; 0, ""TIDAK TERDETEKSI"",
    IF(COUNTIF(L331:T331, ""*TIDAK AKTIF*"") &gt; 0, ""TIDAK AKTIF"",
    IF(COUNTIF(L331:T331, ""*BELUM TERPASANG*"") &gt; 0, ""BELUM T"&amp;"ERPASANG"", ""TIDAK AKTIF"")))
  )
)"),"OPTIMAL")</f>
        <v>OPTIMAL</v>
      </c>
      <c r="V331" s="33" t="s">
        <v>48</v>
      </c>
      <c r="W331" s="45">
        <v>860.0</v>
      </c>
      <c r="X331" s="35" t="s">
        <v>1652</v>
      </c>
      <c r="Y331" s="36">
        <v>768950.0</v>
      </c>
      <c r="Z331" s="192"/>
    </row>
    <row r="332" ht="12.0" customHeight="1">
      <c r="A332" s="20">
        <f t="shared" si="1"/>
        <v>330</v>
      </c>
      <c r="B332" s="19" t="s">
        <v>224</v>
      </c>
      <c r="C332" s="19" t="s">
        <v>1689</v>
      </c>
      <c r="D332" s="19" t="s">
        <v>1690</v>
      </c>
      <c r="E332" s="21" t="s">
        <v>33</v>
      </c>
      <c r="F332" s="23" t="s">
        <v>1691</v>
      </c>
      <c r="G332" s="25" t="s">
        <v>1692</v>
      </c>
      <c r="H332" s="26" t="s">
        <v>40</v>
      </c>
      <c r="I332" s="26" t="s">
        <v>42</v>
      </c>
      <c r="J332" s="28" t="s">
        <v>61</v>
      </c>
      <c r="K332" s="28" t="s">
        <v>44</v>
      </c>
      <c r="L332" s="29"/>
      <c r="M332" s="29"/>
      <c r="N332" s="29" t="s">
        <v>64</v>
      </c>
      <c r="O332" s="29" t="s">
        <v>64</v>
      </c>
      <c r="P332" s="29" t="s">
        <v>64</v>
      </c>
      <c r="Q332" s="29" t="s">
        <v>64</v>
      </c>
      <c r="R332" s="30" t="s">
        <v>64</v>
      </c>
      <c r="S332" s="30"/>
      <c r="T332" s="30"/>
      <c r="U332" s="31" t="str">
        <f>IFERROR(__xludf.DUMMYFUNCTION("LET(
  angka_murni, ARRAYFORMULA(IFERROR(VALUE(REGEXREPLACE(L332:T332, ""[^0-9]"", """")), 0)),
  rata, IFERROR(AVERAGEIF(angka_murni, ""&gt;0""), 0),
  IF(rata &gt; 0,
    IF(rata &gt; 500, ""SANGAT OPTIMAL"",
    IF(rata &gt; 200, ""OPTIMAL"",
    IF(rata &gt; 100,"&amp;" ""KURANG OPTIMAL"", ""TIDAK OPTIMAL""))),
    IF(COUNTIF(L332:T332, ""*TIDAK TERDETEKSI*"") &gt; 0, ""TIDAK TERDETEKSI"",
    IF(COUNTIF(L332:T332, ""*TIDAK AKTIF*"") &gt; 0, ""TIDAK AKTIF"",
    IF(COUNTIF(L332:T332, ""*BELUM TERPASANG*"") &gt; 0, ""BELUM T"&amp;"ERPASANG"", ""TIDAK AKTIF"")))
  )
)"),"OPTIMAL")</f>
        <v>OPTIMAL</v>
      </c>
      <c r="V332" s="33" t="s">
        <v>48</v>
      </c>
      <c r="W332" s="45">
        <v>1505.0</v>
      </c>
      <c r="Y332" s="36">
        <v>768950.0</v>
      </c>
      <c r="Z332" s="46"/>
    </row>
    <row r="333" ht="12.0" customHeight="1">
      <c r="A333" s="20">
        <f t="shared" si="1"/>
        <v>331</v>
      </c>
      <c r="B333" s="19" t="s">
        <v>224</v>
      </c>
      <c r="C333" s="19" t="s">
        <v>1689</v>
      </c>
      <c r="D333" s="19" t="s">
        <v>1693</v>
      </c>
      <c r="E333" s="21" t="s">
        <v>33</v>
      </c>
      <c r="F333" s="23" t="s">
        <v>1694</v>
      </c>
      <c r="G333" s="25" t="s">
        <v>1695</v>
      </c>
      <c r="H333" s="26" t="s">
        <v>87</v>
      </c>
      <c r="I333" s="26" t="s">
        <v>60</v>
      </c>
      <c r="J333" s="27" t="s">
        <v>88</v>
      </c>
      <c r="K333" s="28" t="s">
        <v>44</v>
      </c>
      <c r="L333" s="29"/>
      <c r="M333" s="29"/>
      <c r="N333" s="29" t="s">
        <v>123</v>
      </c>
      <c r="O333" s="29" t="s">
        <v>126</v>
      </c>
      <c r="P333" s="29" t="s">
        <v>126</v>
      </c>
      <c r="Q333" s="30"/>
      <c r="R333" s="30"/>
      <c r="S333" s="30"/>
      <c r="T333" s="30"/>
      <c r="U333" s="31" t="str">
        <f>IFERROR(__xludf.DUMMYFUNCTION("LET(
  angka_murni, ARRAYFORMULA(IFERROR(VALUE(REGEXREPLACE(L333:T333, ""[^0-9]"", """")), 0)),
  rata, IFERROR(AVERAGEIF(angka_murni, ""&gt;0""), 0),
  IF(rata &gt; 0,
    IF(rata &gt; 500, ""SANGAT OPTIMAL"",
    IF(rata &gt; 200, ""OPTIMAL"",
    IF(rata &gt; 100,"&amp;" ""KURANG OPTIMAL"", ""TIDAK OPTIMAL""))),
    IF(COUNTIF(L333:T333, ""*TIDAK TERDETEKSI*"") &gt; 0, ""TIDAK TERDETEKSI"",
    IF(COUNTIF(L333:T333, ""*TIDAK AKTIF*"") &gt; 0, ""TIDAK AKTIF"",
    IF(COUNTIF(L333:T333, ""*BELUM TERPASANG*"") &gt; 0, ""BELUM T"&amp;"ERPASANG"", ""TIDAK AKTIF"")))
  )
)"),"SANGAT OPTIMAL")</f>
        <v>SANGAT OPTIMAL</v>
      </c>
      <c r="V333" s="33" t="s">
        <v>48</v>
      </c>
      <c r="W333" s="34">
        <v>374.0</v>
      </c>
      <c r="X333" s="35"/>
      <c r="Y333" s="36">
        <v>1665000.0</v>
      </c>
      <c r="Z333" s="47" t="s">
        <v>1696</v>
      </c>
    </row>
    <row r="334" ht="12.0" customHeight="1">
      <c r="A334" s="20">
        <f t="shared" si="1"/>
        <v>332</v>
      </c>
      <c r="B334" s="19" t="s">
        <v>224</v>
      </c>
      <c r="C334" s="19" t="s">
        <v>1689</v>
      </c>
      <c r="D334" s="19" t="s">
        <v>1697</v>
      </c>
      <c r="E334" s="21" t="s">
        <v>33</v>
      </c>
      <c r="F334" s="23" t="s">
        <v>1698</v>
      </c>
      <c r="G334" s="25" t="s">
        <v>1699</v>
      </c>
      <c r="H334" s="26" t="s">
        <v>87</v>
      </c>
      <c r="I334" s="26" t="s">
        <v>60</v>
      </c>
      <c r="J334" s="27" t="s">
        <v>88</v>
      </c>
      <c r="K334" s="28" t="s">
        <v>44</v>
      </c>
      <c r="L334" s="29"/>
      <c r="M334" s="29"/>
      <c r="N334" s="29" t="s">
        <v>91</v>
      </c>
      <c r="O334" s="29" t="s">
        <v>91</v>
      </c>
      <c r="P334" s="29" t="s">
        <v>91</v>
      </c>
      <c r="Q334" s="30"/>
      <c r="R334" s="30"/>
      <c r="S334" s="30"/>
      <c r="T334" s="30"/>
      <c r="U334" s="31" t="str">
        <f>IFERROR(__xludf.DUMMYFUNCTION("LET(
  angka_murni, ARRAYFORMULA(IFERROR(VALUE(REGEXREPLACE(L334:T334, ""[^0-9]"", """")), 0)),
  rata, IFERROR(AVERAGEIF(angka_murni, ""&gt;0""), 0),
  IF(rata &gt; 0,
    IF(rata &gt; 500, ""SANGAT OPTIMAL"",
    IF(rata &gt; 200, ""OPTIMAL"",
    IF(rata &gt; 100,"&amp;" ""KURANG OPTIMAL"", ""TIDAK OPTIMAL""))),
    IF(COUNTIF(L334:T334, ""*TIDAK TERDETEKSI*"") &gt; 0, ""TIDAK TERDETEKSI"",
    IF(COUNTIF(L334:T334, ""*TIDAK AKTIF*"") &gt; 0, ""TIDAK AKTIF"",
    IF(COUNTIF(L334:T334, ""*BELUM TERPASANG*"") &gt; 0, ""BELUM T"&amp;"ERPASANG"", ""TIDAK AKTIF"")))
  )
)"),"TIDAK OPTIMAL")</f>
        <v>TIDAK OPTIMAL</v>
      </c>
      <c r="V334" s="33" t="s">
        <v>48</v>
      </c>
      <c r="W334" s="34">
        <v>365.0</v>
      </c>
      <c r="X334" s="35"/>
      <c r="Y334" s="36">
        <v>1665000.0</v>
      </c>
      <c r="Z334" s="37" t="s">
        <v>1700</v>
      </c>
    </row>
    <row r="335" ht="12.0" customHeight="1">
      <c r="A335" s="20">
        <f t="shared" si="1"/>
        <v>333</v>
      </c>
      <c r="B335" s="19" t="s">
        <v>224</v>
      </c>
      <c r="C335" s="19" t="s">
        <v>1689</v>
      </c>
      <c r="D335" s="19" t="s">
        <v>1701</v>
      </c>
      <c r="E335" s="21" t="s">
        <v>33</v>
      </c>
      <c r="F335" s="23" t="s">
        <v>1702</v>
      </c>
      <c r="G335" s="25" t="s">
        <v>1703</v>
      </c>
      <c r="H335" s="26" t="s">
        <v>39</v>
      </c>
      <c r="I335" s="26" t="s">
        <v>41</v>
      </c>
      <c r="J335" s="27" t="s">
        <v>43</v>
      </c>
      <c r="K335" s="27" t="s">
        <v>44</v>
      </c>
      <c r="L335" s="42"/>
      <c r="M335" s="42"/>
      <c r="N335" s="42"/>
      <c r="O335" s="29"/>
      <c r="P335" s="29"/>
      <c r="Q335" s="29"/>
      <c r="R335" s="29"/>
      <c r="S335" s="29"/>
      <c r="T335" s="29"/>
      <c r="U335" s="31" t="str">
        <f>IFERROR(__xludf.DUMMYFUNCTION("LET(
  angka_murni, ARRAYFORMULA(IFERROR(VALUE(REGEXREPLACE(L335:T335, ""[^0-9]"", """")), 0)),
  rata, IFERROR(AVERAGEIF(angka_murni, ""&gt;0""), 0),
  IF(rata &gt; 0,
    IF(rata &gt; 500, ""SANGAT OPTIMAL"",
    IF(rata &gt; 200, ""OPTIMAL"",
    IF(rata &gt; 100,"&amp;" ""KURANG OPTIMAL"", ""TIDAK OPTIMAL""))),
    IF(COUNTIF(L335:T335, ""*TIDAK TERDETEKSI*"") &gt; 0, ""TIDAK TERDETEKSI"",
    IF(COUNTIF(L335:T335, ""*TIDAK AKTIF*"") &gt; 0, ""TIDAK AKTIF"",
    IF(COUNTIF(L335:T335, ""*BELUM TERPASANG*"") &gt; 0, ""BELUM T"&amp;"ERPASANG"", ""TIDAK AKTIF"")))
  )
)"),"TIDAK AKTIF")</f>
        <v>TIDAK AKTIF</v>
      </c>
      <c r="V335" s="33" t="s">
        <v>48</v>
      </c>
      <c r="W335" s="45">
        <v>1271.0</v>
      </c>
      <c r="X335" s="125"/>
      <c r="Y335" s="36">
        <v>638250.0</v>
      </c>
      <c r="Z335" s="46"/>
    </row>
    <row r="336" ht="12.0" customHeight="1">
      <c r="A336" s="20">
        <f t="shared" si="1"/>
        <v>334</v>
      </c>
      <c r="B336" s="19" t="s">
        <v>224</v>
      </c>
      <c r="C336" s="19" t="s">
        <v>1689</v>
      </c>
      <c r="D336" s="19" t="s">
        <v>1704</v>
      </c>
      <c r="E336" s="21" t="s">
        <v>33</v>
      </c>
      <c r="F336" s="23" t="s">
        <v>1705</v>
      </c>
      <c r="G336" s="25" t="s">
        <v>1706</v>
      </c>
      <c r="H336" s="26" t="s">
        <v>39</v>
      </c>
      <c r="I336" s="26" t="s">
        <v>41</v>
      </c>
      <c r="J336" s="27" t="s">
        <v>43</v>
      </c>
      <c r="K336" s="27" t="s">
        <v>44</v>
      </c>
      <c r="L336" s="42"/>
      <c r="M336" s="42"/>
      <c r="N336" s="42"/>
      <c r="O336" s="29"/>
      <c r="P336" s="29"/>
      <c r="Q336" s="30"/>
      <c r="R336" s="30"/>
      <c r="S336" s="30"/>
      <c r="T336" s="30"/>
      <c r="U336" s="31" t="str">
        <f>IFERROR(__xludf.DUMMYFUNCTION("LET(
  angka_murni, ARRAYFORMULA(IFERROR(VALUE(REGEXREPLACE(L336:T336, ""[^0-9]"", """")), 0)),
  rata, IFERROR(AVERAGEIF(angka_murni, ""&gt;0""), 0),
  IF(rata &gt; 0,
    IF(rata &gt; 500, ""SANGAT OPTIMAL"",
    IF(rata &gt; 200, ""OPTIMAL"",
    IF(rata &gt; 100,"&amp;" ""KURANG OPTIMAL"", ""TIDAK OPTIMAL""))),
    IF(COUNTIF(L336:T336, ""*TIDAK TERDETEKSI*"") &gt; 0, ""TIDAK TERDETEKSI"",
    IF(COUNTIF(L336:T336, ""*TIDAK AKTIF*"") &gt; 0, ""TIDAK AKTIF"",
    IF(COUNTIF(L336:T336, ""*BELUM TERPASANG*"") &gt; 0, ""BELUM T"&amp;"ERPASANG"", ""TIDAK AKTIF"")))
  )
)"),"TIDAK AKTIF")</f>
        <v>TIDAK AKTIF</v>
      </c>
      <c r="V336" s="33" t="s">
        <v>48</v>
      </c>
      <c r="W336" s="45">
        <v>2766.0</v>
      </c>
      <c r="X336" s="125"/>
      <c r="Y336" s="36">
        <v>638250.0</v>
      </c>
      <c r="Z336" s="46"/>
    </row>
    <row r="337" ht="12.0" customHeight="1">
      <c r="A337" s="20">
        <f t="shared" si="1"/>
        <v>335</v>
      </c>
      <c r="B337" s="19" t="s">
        <v>224</v>
      </c>
      <c r="C337" s="19" t="s">
        <v>1689</v>
      </c>
      <c r="D337" s="19" t="s">
        <v>1708</v>
      </c>
      <c r="E337" s="21" t="s">
        <v>33</v>
      </c>
      <c r="F337" s="68" t="s">
        <v>1709</v>
      </c>
      <c r="G337" s="69" t="s">
        <v>1710</v>
      </c>
      <c r="H337" s="26" t="s">
        <v>40</v>
      </c>
      <c r="I337" s="26" t="s">
        <v>107</v>
      </c>
      <c r="J337" s="27" t="s">
        <v>1563</v>
      </c>
      <c r="K337" s="27" t="s">
        <v>44</v>
      </c>
      <c r="L337" s="29" t="s">
        <v>91</v>
      </c>
      <c r="M337" s="29" t="s">
        <v>63</v>
      </c>
      <c r="N337" s="29" t="s">
        <v>63</v>
      </c>
      <c r="O337" s="29" t="s">
        <v>64</v>
      </c>
      <c r="P337" s="29" t="s">
        <v>91</v>
      </c>
      <c r="Q337" s="30"/>
      <c r="R337" s="30"/>
      <c r="S337" s="30"/>
      <c r="T337" s="44"/>
      <c r="U337" s="31" t="str">
        <f>IFERROR(__xludf.DUMMYFUNCTION("LET(
  angka_murni, ARRAYFORMULA(IFERROR(VALUE(REGEXREPLACE(L337:T337, ""[^0-9]"", """")), 0)),
  rata, IFERROR(AVERAGEIF(angka_murni, ""&gt;0""), 0),
  IF(rata &gt; 0,
    IF(rata &gt; 500, ""SANGAT OPTIMAL"",
    IF(rata &gt; 200, ""OPTIMAL"",
    IF(rata &gt; 100,"&amp;" ""KURANG OPTIMAL"", ""TIDAK OPTIMAL""))),
    IF(COUNTIF(L337:T337, ""*TIDAK TERDETEKSI*"") &gt; 0, ""TIDAK TERDETEKSI"",
    IF(COUNTIF(L337:T337, ""*TIDAK AKTIF*"") &gt; 0, ""TIDAK AKTIF"",
    IF(COUNTIF(L337:T337, ""*BELUM TERPASANG*"") &gt; 0, ""BELUM T"&amp;"ERPASANG"", ""TIDAK AKTIF"")))
  )
)"),"KURANG OPTIMAL")</f>
        <v>KURANG OPTIMAL</v>
      </c>
      <c r="V337" s="33" t="s">
        <v>48</v>
      </c>
      <c r="W337" s="45">
        <v>3170.0</v>
      </c>
      <c r="X337" s="125"/>
      <c r="Y337" s="36">
        <v>604950.0</v>
      </c>
      <c r="Z337" s="46"/>
    </row>
    <row r="338" ht="12.0" customHeight="1">
      <c r="A338" s="20">
        <f t="shared" si="1"/>
        <v>336</v>
      </c>
      <c r="B338" s="19" t="s">
        <v>224</v>
      </c>
      <c r="C338" s="19" t="s">
        <v>1689</v>
      </c>
      <c r="D338" s="19" t="s">
        <v>943</v>
      </c>
      <c r="E338" s="21" t="s">
        <v>33</v>
      </c>
      <c r="F338" s="23" t="s">
        <v>1712</v>
      </c>
      <c r="G338" s="25" t="s">
        <v>1713</v>
      </c>
      <c r="H338" s="26" t="s">
        <v>39</v>
      </c>
      <c r="I338" s="177" t="s">
        <v>41</v>
      </c>
      <c r="J338" s="27" t="s">
        <v>43</v>
      </c>
      <c r="K338" s="27" t="s">
        <v>44</v>
      </c>
      <c r="L338" s="29"/>
      <c r="M338" s="29"/>
      <c r="N338" s="29"/>
      <c r="O338" s="29"/>
      <c r="P338" s="29"/>
      <c r="Q338" s="30"/>
      <c r="R338" s="30"/>
      <c r="S338" s="30"/>
      <c r="T338" s="30"/>
      <c r="U338" s="31" t="str">
        <f>IFERROR(__xludf.DUMMYFUNCTION("LET(
  angka_murni, ARRAYFORMULA(IFERROR(VALUE(REGEXREPLACE(L338:T338, ""[^0-9]"", """")), 0)),
  rata, IFERROR(AVERAGEIF(angka_murni, ""&gt;0""), 0),
  IF(rata &gt; 0,
    IF(rata &gt; 500, ""SANGAT OPTIMAL"",
    IF(rata &gt; 200, ""OPTIMAL"",
    IF(rata &gt; 100,"&amp;" ""KURANG OPTIMAL"", ""TIDAK OPTIMAL""))),
    IF(COUNTIF(L338:T338, ""*TIDAK TERDETEKSI*"") &gt; 0, ""TIDAK TERDETEKSI"",
    IF(COUNTIF(L338:T338, ""*TIDAK AKTIF*"") &gt; 0, ""TIDAK AKTIF"",
    IF(COUNTIF(L338:T338, ""*BELUM TERPASANG*"") &gt; 0, ""BELUM T"&amp;"ERPASANG"", ""TIDAK AKTIF"")))
  )
)"),"TIDAK AKTIF")</f>
        <v>TIDAK AKTIF</v>
      </c>
      <c r="V338" s="33" t="s">
        <v>48</v>
      </c>
      <c r="W338" s="45">
        <v>1522.0</v>
      </c>
      <c r="X338" s="125"/>
      <c r="Y338" s="36">
        <v>638250.0</v>
      </c>
      <c r="Z338" s="46"/>
    </row>
    <row r="339" ht="12.0" customHeight="1">
      <c r="A339" s="20">
        <f t="shared" si="1"/>
        <v>337</v>
      </c>
      <c r="B339" s="19" t="s">
        <v>224</v>
      </c>
      <c r="C339" s="19" t="s">
        <v>1689</v>
      </c>
      <c r="D339" s="19" t="s">
        <v>1714</v>
      </c>
      <c r="E339" s="21" t="s">
        <v>33</v>
      </c>
      <c r="F339" s="23" t="s">
        <v>1715</v>
      </c>
      <c r="G339" s="25" t="s">
        <v>1716</v>
      </c>
      <c r="H339" s="26" t="s">
        <v>39</v>
      </c>
      <c r="I339" s="26" t="s">
        <v>41</v>
      </c>
      <c r="J339" s="27" t="s">
        <v>43</v>
      </c>
      <c r="K339" s="27" t="s">
        <v>44</v>
      </c>
      <c r="L339" s="42"/>
      <c r="M339" s="42"/>
      <c r="N339" s="42"/>
      <c r="O339" s="29"/>
      <c r="P339" s="29"/>
      <c r="Q339" s="30"/>
      <c r="R339" s="30"/>
      <c r="S339" s="30"/>
      <c r="T339" s="30"/>
      <c r="U339" s="31" t="str">
        <f>IFERROR(__xludf.DUMMYFUNCTION("LET(
  angka_murni, ARRAYFORMULA(IFERROR(VALUE(REGEXREPLACE(L339:T339, ""[^0-9]"", """")), 0)),
  rata, IFERROR(AVERAGEIF(angka_murni, ""&gt;0""), 0),
  IF(rata &gt; 0,
    IF(rata &gt; 500, ""SANGAT OPTIMAL"",
    IF(rata &gt; 200, ""OPTIMAL"",
    IF(rata &gt; 100,"&amp;" ""KURANG OPTIMAL"", ""TIDAK OPTIMAL""))),
    IF(COUNTIF(L339:T339, ""*TIDAK TERDETEKSI*"") &gt; 0, ""TIDAK TERDETEKSI"",
    IF(COUNTIF(L339:T339, ""*TIDAK AKTIF*"") &gt; 0, ""TIDAK AKTIF"",
    IF(COUNTIF(L339:T339, ""*BELUM TERPASANG*"") &gt; 0, ""BELUM T"&amp;"ERPASANG"", ""TIDAK AKTIF"")))
  )
)"),"TIDAK AKTIF")</f>
        <v>TIDAK AKTIF</v>
      </c>
      <c r="V339" s="33" t="s">
        <v>48</v>
      </c>
      <c r="W339" s="34">
        <v>1709.0</v>
      </c>
      <c r="X339" s="35"/>
      <c r="Y339" s="36">
        <v>638250.0</v>
      </c>
      <c r="Z339" s="37" t="s">
        <v>1717</v>
      </c>
    </row>
    <row r="340" ht="12.0" customHeight="1">
      <c r="A340" s="20">
        <f t="shared" si="1"/>
        <v>338</v>
      </c>
      <c r="B340" s="19" t="s">
        <v>224</v>
      </c>
      <c r="C340" s="19" t="s">
        <v>1689</v>
      </c>
      <c r="D340" s="19" t="s">
        <v>1718</v>
      </c>
      <c r="E340" s="21" t="s">
        <v>33</v>
      </c>
      <c r="F340" s="23" t="s">
        <v>1719</v>
      </c>
      <c r="G340" s="25" t="s">
        <v>1720</v>
      </c>
      <c r="H340" s="26" t="s">
        <v>39</v>
      </c>
      <c r="I340" s="26" t="s">
        <v>41</v>
      </c>
      <c r="J340" s="27" t="s">
        <v>43</v>
      </c>
      <c r="K340" s="27" t="s">
        <v>44</v>
      </c>
      <c r="L340" s="42"/>
      <c r="M340" s="42"/>
      <c r="N340" s="42"/>
      <c r="O340" s="29"/>
      <c r="P340" s="29"/>
      <c r="Q340" s="30"/>
      <c r="R340" s="30"/>
      <c r="S340" s="30"/>
      <c r="T340" s="30"/>
      <c r="U340" s="31" t="str">
        <f>IFERROR(__xludf.DUMMYFUNCTION("LET(
  angka_murni, ARRAYFORMULA(IFERROR(VALUE(REGEXREPLACE(L340:T340, ""[^0-9]"", """")), 0)),
  rata, IFERROR(AVERAGEIF(angka_murni, ""&gt;0""), 0),
  IF(rata &gt; 0,
    IF(rata &gt; 500, ""SANGAT OPTIMAL"",
    IF(rata &gt; 200, ""OPTIMAL"",
    IF(rata &gt; 100,"&amp;" ""KURANG OPTIMAL"", ""TIDAK OPTIMAL""))),
    IF(COUNTIF(L340:T340, ""*TIDAK TERDETEKSI*"") &gt; 0, ""TIDAK TERDETEKSI"",
    IF(COUNTIF(L340:T340, ""*TIDAK AKTIF*"") &gt; 0, ""TIDAK AKTIF"",
    IF(COUNTIF(L340:T340, ""*BELUM TERPASANG*"") &gt; 0, ""BELUM T"&amp;"ERPASANG"", ""TIDAK AKTIF"")))
  )
)"),"TIDAK AKTIF")</f>
        <v>TIDAK AKTIF</v>
      </c>
      <c r="V340" s="33" t="s">
        <v>48</v>
      </c>
      <c r="W340" s="190">
        <v>1528.0</v>
      </c>
      <c r="X340" s="62"/>
      <c r="Y340" s="36">
        <v>638250.0</v>
      </c>
      <c r="Z340" s="191" t="s">
        <v>1721</v>
      </c>
    </row>
    <row r="341" ht="12.0" customHeight="1">
      <c r="A341" s="20">
        <f t="shared" si="1"/>
        <v>339</v>
      </c>
      <c r="B341" s="19" t="s">
        <v>224</v>
      </c>
      <c r="C341" s="19" t="s">
        <v>1689</v>
      </c>
      <c r="D341" s="19" t="s">
        <v>1722</v>
      </c>
      <c r="E341" s="21" t="s">
        <v>33</v>
      </c>
      <c r="F341" s="23" t="s">
        <v>1723</v>
      </c>
      <c r="G341" s="25" t="s">
        <v>1724</v>
      </c>
      <c r="H341" s="26" t="s">
        <v>87</v>
      </c>
      <c r="I341" s="26" t="s">
        <v>60</v>
      </c>
      <c r="J341" s="27" t="s">
        <v>88</v>
      </c>
      <c r="K341" s="27" t="s">
        <v>44</v>
      </c>
      <c r="L341" s="29"/>
      <c r="M341" s="29"/>
      <c r="N341" s="29" t="s">
        <v>123</v>
      </c>
      <c r="O341" s="29" t="s">
        <v>123</v>
      </c>
      <c r="P341" s="29" t="s">
        <v>123</v>
      </c>
      <c r="Q341" s="30"/>
      <c r="R341" s="30"/>
      <c r="S341" s="30"/>
      <c r="T341" s="30"/>
      <c r="U341" s="31" t="str">
        <f>IFERROR(__xludf.DUMMYFUNCTION("LET(
  angka_murni, ARRAYFORMULA(IFERROR(VALUE(REGEXREPLACE(L341:T341, ""[^0-9]"", """")), 0)),
  rata, IFERROR(AVERAGEIF(angka_murni, ""&gt;0""), 0),
  IF(rata &gt; 0,
    IF(rata &gt; 500, ""SANGAT OPTIMAL"",
    IF(rata &gt; 200, ""OPTIMAL"",
    IF(rata &gt; 100,"&amp;" ""KURANG OPTIMAL"", ""TIDAK OPTIMAL""))),
    IF(COUNTIF(L341:T341, ""*TIDAK TERDETEKSI*"") &gt; 0, ""TIDAK TERDETEKSI"",
    IF(COUNTIF(L341:T341, ""*TIDAK AKTIF*"") &gt; 0, ""TIDAK AKTIF"",
    IF(COUNTIF(L341:T341, ""*BELUM TERPASANG*"") &gt; 0, ""BELUM T"&amp;"ERPASANG"", ""TIDAK AKTIF"")))
  )
)"),"SANGAT OPTIMAL")</f>
        <v>SANGAT OPTIMAL</v>
      </c>
      <c r="V341" s="33" t="s">
        <v>48</v>
      </c>
      <c r="W341" s="45">
        <v>551.0</v>
      </c>
      <c r="X341" s="125"/>
      <c r="Y341" s="36">
        <v>1665000.0</v>
      </c>
      <c r="Z341" s="46"/>
    </row>
    <row r="342" ht="12.0" customHeight="1">
      <c r="A342" s="20">
        <f t="shared" si="1"/>
        <v>340</v>
      </c>
      <c r="B342" s="19" t="s">
        <v>224</v>
      </c>
      <c r="C342" s="19" t="s">
        <v>1725</v>
      </c>
      <c r="D342" s="19" t="s">
        <v>1726</v>
      </c>
      <c r="E342" s="21" t="s">
        <v>33</v>
      </c>
      <c r="F342" s="23" t="s">
        <v>1727</v>
      </c>
      <c r="G342" s="25" t="s">
        <v>1728</v>
      </c>
      <c r="H342" s="26" t="s">
        <v>39</v>
      </c>
      <c r="I342" s="26" t="s">
        <v>41</v>
      </c>
      <c r="J342" s="27" t="s">
        <v>43</v>
      </c>
      <c r="K342" s="27" t="s">
        <v>44</v>
      </c>
      <c r="L342" s="42"/>
      <c r="M342" s="42"/>
      <c r="N342" s="42"/>
      <c r="O342" s="29"/>
      <c r="P342" s="29"/>
      <c r="Q342" s="30"/>
      <c r="R342" s="30"/>
      <c r="S342" s="30"/>
      <c r="T342" s="30"/>
      <c r="U342" s="31" t="str">
        <f>IFERROR(__xludf.DUMMYFUNCTION("LET(
  angka_murni, ARRAYFORMULA(IFERROR(VALUE(REGEXREPLACE(L342:T342, ""[^0-9]"", """")), 0)),
  rata, IFERROR(AVERAGEIF(angka_murni, ""&gt;0""), 0),
  IF(rata &gt; 0,
    IF(rata &gt; 500, ""SANGAT OPTIMAL"",
    IF(rata &gt; 200, ""OPTIMAL"",
    IF(rata &gt; 100,"&amp;" ""KURANG OPTIMAL"", ""TIDAK OPTIMAL""))),
    IF(COUNTIF(L342:T342, ""*TIDAK TERDETEKSI*"") &gt; 0, ""TIDAK TERDETEKSI"",
    IF(COUNTIF(L342:T342, ""*TIDAK AKTIF*"") &gt; 0, ""TIDAK AKTIF"",
    IF(COUNTIF(L342:T342, ""*BELUM TERPASANG*"") &gt; 0, ""BELUM T"&amp;"ERPASANG"", ""TIDAK AKTIF"")))
  )
)"),"TIDAK AKTIF")</f>
        <v>TIDAK AKTIF</v>
      </c>
      <c r="V342" s="33" t="s">
        <v>48</v>
      </c>
      <c r="W342" s="34">
        <v>10525.0</v>
      </c>
      <c r="X342" s="35" t="s">
        <v>1729</v>
      </c>
      <c r="Y342" s="36">
        <v>638250.0</v>
      </c>
      <c r="Z342" s="37" t="s">
        <v>1730</v>
      </c>
    </row>
    <row r="343" ht="12.0" customHeight="1">
      <c r="A343" s="20">
        <f t="shared" si="1"/>
        <v>341</v>
      </c>
      <c r="B343" s="19" t="s">
        <v>224</v>
      </c>
      <c r="C343" s="19" t="s">
        <v>1725</v>
      </c>
      <c r="D343" s="19" t="s">
        <v>1731</v>
      </c>
      <c r="E343" s="21" t="s">
        <v>33</v>
      </c>
      <c r="F343" s="23" t="s">
        <v>1732</v>
      </c>
      <c r="G343" s="25" t="s">
        <v>1733</v>
      </c>
      <c r="H343" s="26" t="s">
        <v>39</v>
      </c>
      <c r="I343" s="26" t="s">
        <v>41</v>
      </c>
      <c r="J343" s="27" t="s">
        <v>43</v>
      </c>
      <c r="K343" s="27" t="s">
        <v>44</v>
      </c>
      <c r="L343" s="42"/>
      <c r="M343" s="42"/>
      <c r="N343" s="42"/>
      <c r="O343" s="29"/>
      <c r="P343" s="29"/>
      <c r="Q343" s="30"/>
      <c r="R343" s="30"/>
      <c r="S343" s="30"/>
      <c r="T343" s="30"/>
      <c r="U343" s="31" t="str">
        <f>IFERROR(__xludf.DUMMYFUNCTION("LET(
  angka_murni, ARRAYFORMULA(IFERROR(VALUE(REGEXREPLACE(L343:T343, ""[^0-9]"", """")), 0)),
  rata, IFERROR(AVERAGEIF(angka_murni, ""&gt;0""), 0),
  IF(rata &gt; 0,
    IF(rata &gt; 500, ""SANGAT OPTIMAL"",
    IF(rata &gt; 200, ""OPTIMAL"",
    IF(rata &gt; 100,"&amp;" ""KURANG OPTIMAL"", ""TIDAK OPTIMAL""))),
    IF(COUNTIF(L343:T343, ""*TIDAK TERDETEKSI*"") &gt; 0, ""TIDAK TERDETEKSI"",
    IF(COUNTIF(L343:T343, ""*TIDAK AKTIF*"") &gt; 0, ""TIDAK AKTIF"",
    IF(COUNTIF(L343:T343, ""*BELUM TERPASANG*"") &gt; 0, ""BELUM T"&amp;"ERPASANG"", ""TIDAK AKTIF"")))
  )
)"),"TIDAK AKTIF")</f>
        <v>TIDAK AKTIF</v>
      </c>
      <c r="V343" s="33" t="s">
        <v>48</v>
      </c>
      <c r="W343" s="34">
        <v>10912.0</v>
      </c>
      <c r="X343" s="35" t="s">
        <v>1729</v>
      </c>
      <c r="Y343" s="36">
        <v>638250.0</v>
      </c>
      <c r="Z343" s="37" t="s">
        <v>1734</v>
      </c>
    </row>
    <row r="344" ht="12.0" customHeight="1">
      <c r="A344" s="20">
        <f t="shared" si="1"/>
        <v>342</v>
      </c>
      <c r="B344" s="19" t="s">
        <v>224</v>
      </c>
      <c r="C344" s="19" t="s">
        <v>1725</v>
      </c>
      <c r="D344" s="19" t="s">
        <v>1735</v>
      </c>
      <c r="E344" s="21" t="s">
        <v>33</v>
      </c>
      <c r="F344" s="23" t="s">
        <v>1736</v>
      </c>
      <c r="G344" s="25" t="s">
        <v>1737</v>
      </c>
      <c r="H344" s="26" t="s">
        <v>39</v>
      </c>
      <c r="I344" s="26" t="s">
        <v>41</v>
      </c>
      <c r="J344" s="27" t="s">
        <v>43</v>
      </c>
      <c r="K344" s="27" t="s">
        <v>44</v>
      </c>
      <c r="L344" s="42"/>
      <c r="M344" s="42"/>
      <c r="N344" s="42"/>
      <c r="O344" s="29"/>
      <c r="P344" s="29"/>
      <c r="Q344" s="30"/>
      <c r="R344" s="30"/>
      <c r="S344" s="30"/>
      <c r="T344" s="30"/>
      <c r="U344" s="31" t="str">
        <f>IFERROR(__xludf.DUMMYFUNCTION("LET(
  angka_murni, ARRAYFORMULA(IFERROR(VALUE(REGEXREPLACE(L344:T344, ""[^0-9]"", """")), 0)),
  rata, IFERROR(AVERAGEIF(angka_murni, ""&gt;0""), 0),
  IF(rata &gt; 0,
    IF(rata &gt; 500, ""SANGAT OPTIMAL"",
    IF(rata &gt; 200, ""OPTIMAL"",
    IF(rata &gt; 100,"&amp;" ""KURANG OPTIMAL"", ""TIDAK OPTIMAL""))),
    IF(COUNTIF(L344:T344, ""*TIDAK TERDETEKSI*"") &gt; 0, ""TIDAK TERDETEKSI"",
    IF(COUNTIF(L344:T344, ""*TIDAK AKTIF*"") &gt; 0, ""TIDAK AKTIF"",
    IF(COUNTIF(L344:T344, ""*BELUM TERPASANG*"") &gt; 0, ""BELUM T"&amp;"ERPASANG"", ""TIDAK AKTIF"")))
  )
)"),"TIDAK AKTIF")</f>
        <v>TIDAK AKTIF</v>
      </c>
      <c r="V344" s="33" t="s">
        <v>48</v>
      </c>
      <c r="W344" s="45">
        <v>12916.0</v>
      </c>
      <c r="X344" s="35" t="s">
        <v>1729</v>
      </c>
      <c r="Y344" s="36">
        <v>638250.0</v>
      </c>
      <c r="Z344" s="46"/>
    </row>
    <row r="345" ht="12.0" customHeight="1">
      <c r="A345" s="20">
        <f t="shared" si="1"/>
        <v>343</v>
      </c>
      <c r="B345" s="19" t="s">
        <v>224</v>
      </c>
      <c r="C345" s="19" t="s">
        <v>1725</v>
      </c>
      <c r="D345" s="19" t="s">
        <v>1738</v>
      </c>
      <c r="E345" s="21" t="s">
        <v>33</v>
      </c>
      <c r="F345" s="68" t="s">
        <v>1739</v>
      </c>
      <c r="G345" s="69" t="s">
        <v>1740</v>
      </c>
      <c r="H345" s="26" t="s">
        <v>40</v>
      </c>
      <c r="I345" s="26" t="s">
        <v>107</v>
      </c>
      <c r="J345" s="27" t="s">
        <v>1563</v>
      </c>
      <c r="K345" s="27" t="s">
        <v>44</v>
      </c>
      <c r="L345" s="29" t="s">
        <v>64</v>
      </c>
      <c r="M345" s="29" t="s">
        <v>64</v>
      </c>
      <c r="N345" s="29" t="s">
        <v>64</v>
      </c>
      <c r="O345" s="29" t="s">
        <v>63</v>
      </c>
      <c r="P345" s="29" t="s">
        <v>65</v>
      </c>
      <c r="Q345" s="29"/>
      <c r="R345" s="29"/>
      <c r="S345" s="44"/>
      <c r="T345" s="44"/>
      <c r="U345" s="31" t="str">
        <f>IFERROR(__xludf.DUMMYFUNCTION("LET(
  angka_murni, ARRAYFORMULA(IFERROR(VALUE(REGEXREPLACE(L345:T345, ""[^0-9]"", """")), 0)),
  rata, IFERROR(AVERAGEIF(angka_murni, ""&gt;0""), 0),
  IF(rata &gt; 0,
    IF(rata &gt; 500, ""SANGAT OPTIMAL"",
    IF(rata &gt; 200, ""OPTIMAL"",
    IF(rata &gt; 100,"&amp;" ""KURANG OPTIMAL"", ""TIDAK OPTIMAL""))),
    IF(COUNTIF(L345:T345, ""*TIDAK TERDETEKSI*"") &gt; 0, ""TIDAK TERDETEKSI"",
    IF(COUNTIF(L345:T345, ""*TIDAK AKTIF*"") &gt; 0, ""TIDAK AKTIF"",
    IF(COUNTIF(L345:T345, ""*BELUM TERPASANG*"") &gt; 0, ""BELUM T"&amp;"ERPASANG"", ""TIDAK AKTIF"")))
  )
)"),"OPTIMAL")</f>
        <v>OPTIMAL</v>
      </c>
      <c r="V345" s="33" t="s">
        <v>48</v>
      </c>
      <c r="W345" s="45">
        <v>5496.0</v>
      </c>
      <c r="X345" s="35" t="s">
        <v>1729</v>
      </c>
      <c r="Y345" s="36">
        <v>604950.0</v>
      </c>
      <c r="Z345" s="75" t="s">
        <v>1741</v>
      </c>
    </row>
    <row r="346" ht="12.0" customHeight="1">
      <c r="A346" s="20">
        <f t="shared" si="1"/>
        <v>344</v>
      </c>
      <c r="B346" s="19" t="s">
        <v>224</v>
      </c>
      <c r="C346" s="19" t="s">
        <v>1725</v>
      </c>
      <c r="D346" s="19" t="s">
        <v>1742</v>
      </c>
      <c r="E346" s="21" t="s">
        <v>33</v>
      </c>
      <c r="F346" s="68" t="s">
        <v>1743</v>
      </c>
      <c r="G346" s="69" t="s">
        <v>1744</v>
      </c>
      <c r="H346" s="26" t="s">
        <v>40</v>
      </c>
      <c r="I346" s="26" t="s">
        <v>107</v>
      </c>
      <c r="J346" s="27" t="s">
        <v>1563</v>
      </c>
      <c r="K346" s="27" t="s">
        <v>44</v>
      </c>
      <c r="L346" s="29" t="s">
        <v>64</v>
      </c>
      <c r="M346" s="29" t="s">
        <v>64</v>
      </c>
      <c r="N346" s="29" t="s">
        <v>64</v>
      </c>
      <c r="O346" s="29" t="s">
        <v>64</v>
      </c>
      <c r="P346" s="29" t="s">
        <v>65</v>
      </c>
      <c r="Q346" s="30"/>
      <c r="R346" s="30"/>
      <c r="S346" s="30"/>
      <c r="T346" s="44"/>
      <c r="U346" s="31" t="str">
        <f>IFERROR(__xludf.DUMMYFUNCTION("LET(
  angka_murni, ARRAYFORMULA(IFERROR(VALUE(REGEXREPLACE(L346:T346, ""[^0-9]"", """")), 0)),
  rata, IFERROR(AVERAGEIF(angka_murni, ""&gt;0""), 0),
  IF(rata &gt; 0,
    IF(rata &gt; 500, ""SANGAT OPTIMAL"",
    IF(rata &gt; 200, ""OPTIMAL"",
    IF(rata &gt; 100,"&amp;" ""KURANG OPTIMAL"", ""TIDAK OPTIMAL""))),
    IF(COUNTIF(L346:T346, ""*TIDAK TERDETEKSI*"") &gt; 0, ""TIDAK TERDETEKSI"",
    IF(COUNTIF(L346:T346, ""*TIDAK AKTIF*"") &gt; 0, ""TIDAK AKTIF"",
    IF(COUNTIF(L346:T346, ""*BELUM TERPASANG*"") &gt; 0, ""BELUM T"&amp;"ERPASANG"", ""TIDAK AKTIF"")))
  )
)"),"OPTIMAL")</f>
        <v>OPTIMAL</v>
      </c>
      <c r="V346" s="33" t="s">
        <v>48</v>
      </c>
      <c r="W346" s="45">
        <v>3334.0</v>
      </c>
      <c r="X346" s="35" t="s">
        <v>1729</v>
      </c>
      <c r="Y346" s="36">
        <v>604950.0</v>
      </c>
      <c r="Z346" s="46"/>
    </row>
    <row r="347" ht="12.0" customHeight="1">
      <c r="A347" s="20">
        <f t="shared" si="1"/>
        <v>345</v>
      </c>
      <c r="B347" s="19" t="s">
        <v>224</v>
      </c>
      <c r="C347" s="19" t="s">
        <v>1725</v>
      </c>
      <c r="D347" s="19" t="s">
        <v>1745</v>
      </c>
      <c r="E347" s="21" t="s">
        <v>33</v>
      </c>
      <c r="F347" s="68" t="s">
        <v>1746</v>
      </c>
      <c r="G347" s="69" t="s">
        <v>1747</v>
      </c>
      <c r="H347" s="26" t="s">
        <v>40</v>
      </c>
      <c r="I347" s="26" t="s">
        <v>107</v>
      </c>
      <c r="J347" s="27" t="s">
        <v>1563</v>
      </c>
      <c r="K347" s="27" t="s">
        <v>44</v>
      </c>
      <c r="L347" s="29" t="s">
        <v>126</v>
      </c>
      <c r="M347" s="29" t="s">
        <v>64</v>
      </c>
      <c r="N347" s="29" t="s">
        <v>126</v>
      </c>
      <c r="O347" s="29" t="s">
        <v>126</v>
      </c>
      <c r="P347" s="29" t="s">
        <v>64</v>
      </c>
      <c r="Q347" s="30"/>
      <c r="R347" s="30"/>
      <c r="S347" s="44"/>
      <c r="T347" s="44"/>
      <c r="U347" s="31" t="str">
        <f>IFERROR(__xludf.DUMMYFUNCTION("LET(
  angka_murni, ARRAYFORMULA(IFERROR(VALUE(REGEXREPLACE(L347:T347, ""[^0-9]"", """")), 0)),
  rata, IFERROR(AVERAGEIF(angka_murni, ""&gt;0""), 0),
  IF(rata &gt; 0,
    IF(rata &gt; 500, ""SANGAT OPTIMAL"",
    IF(rata &gt; 200, ""OPTIMAL"",
    IF(rata &gt; 100,"&amp;" ""KURANG OPTIMAL"", ""TIDAK OPTIMAL""))),
    IF(COUNTIF(L347:T347, ""*TIDAK TERDETEKSI*"") &gt; 0, ""TIDAK TERDETEKSI"",
    IF(COUNTIF(L347:T347, ""*TIDAK AKTIF*"") &gt; 0, ""TIDAK AKTIF"",
    IF(COUNTIF(L347:T347, ""*BELUM TERPASANG*"") &gt; 0, ""BELUM T"&amp;"ERPASANG"", ""TIDAK AKTIF"")))
  )
)"),"SANGAT OPTIMAL")</f>
        <v>SANGAT OPTIMAL</v>
      </c>
      <c r="V347" s="33" t="s">
        <v>48</v>
      </c>
      <c r="W347" s="45">
        <v>11854.0</v>
      </c>
      <c r="X347" s="35" t="s">
        <v>1729</v>
      </c>
      <c r="Y347" s="36">
        <v>604950.0</v>
      </c>
      <c r="Z347" s="46"/>
    </row>
    <row r="348" ht="12.0" customHeight="1">
      <c r="A348" s="20">
        <f t="shared" si="1"/>
        <v>346</v>
      </c>
      <c r="B348" s="19" t="s">
        <v>224</v>
      </c>
      <c r="C348" s="19" t="s">
        <v>1725</v>
      </c>
      <c r="D348" s="19" t="s">
        <v>1748</v>
      </c>
      <c r="E348" s="21" t="s">
        <v>33</v>
      </c>
      <c r="F348" s="23" t="s">
        <v>1749</v>
      </c>
      <c r="G348" s="25" t="s">
        <v>1750</v>
      </c>
      <c r="H348" s="26" t="s">
        <v>39</v>
      </c>
      <c r="I348" s="26" t="s">
        <v>41</v>
      </c>
      <c r="J348" s="27" t="s">
        <v>43</v>
      </c>
      <c r="K348" s="27" t="s">
        <v>44</v>
      </c>
      <c r="L348" s="42"/>
      <c r="M348" s="42"/>
      <c r="N348" s="42"/>
      <c r="O348" s="29"/>
      <c r="P348" s="29"/>
      <c r="Q348" s="30"/>
      <c r="R348" s="30"/>
      <c r="S348" s="30"/>
      <c r="T348" s="30"/>
      <c r="U348" s="31" t="str">
        <f>IFERROR(__xludf.DUMMYFUNCTION("LET(
  angka_murni, ARRAYFORMULA(IFERROR(VALUE(REGEXREPLACE(L348:T348, ""[^0-9]"", """")), 0)),
  rata, IFERROR(AVERAGEIF(angka_murni, ""&gt;0""), 0),
  IF(rata &gt; 0,
    IF(rata &gt; 500, ""SANGAT OPTIMAL"",
    IF(rata &gt; 200, ""OPTIMAL"",
    IF(rata &gt; 100,"&amp;" ""KURANG OPTIMAL"", ""TIDAK OPTIMAL""))),
    IF(COUNTIF(L348:T348, ""*TIDAK TERDETEKSI*"") &gt; 0, ""TIDAK TERDETEKSI"",
    IF(COUNTIF(L348:T348, ""*TIDAK AKTIF*"") &gt; 0, ""TIDAK AKTIF"",
    IF(COUNTIF(L348:T348, ""*BELUM TERPASANG*"") &gt; 0, ""BELUM T"&amp;"ERPASANG"", ""TIDAK AKTIF"")))
  )
)"),"TIDAK AKTIF")</f>
        <v>TIDAK AKTIF</v>
      </c>
      <c r="V348" s="33" t="s">
        <v>48</v>
      </c>
      <c r="W348" s="34">
        <v>11208.0</v>
      </c>
      <c r="X348" s="35" t="s">
        <v>1729</v>
      </c>
      <c r="Y348" s="36">
        <v>638250.0</v>
      </c>
      <c r="Z348" s="37" t="s">
        <v>1751</v>
      </c>
    </row>
    <row r="349" ht="12.0" customHeight="1">
      <c r="A349" s="20">
        <f t="shared" si="1"/>
        <v>347</v>
      </c>
      <c r="B349" s="19" t="s">
        <v>224</v>
      </c>
      <c r="C349" s="19" t="s">
        <v>1725</v>
      </c>
      <c r="D349" s="19" t="s">
        <v>1752</v>
      </c>
      <c r="E349" s="21" t="s">
        <v>33</v>
      </c>
      <c r="F349" s="68" t="s">
        <v>1753</v>
      </c>
      <c r="G349" s="69" t="s">
        <v>1754</v>
      </c>
      <c r="H349" s="26" t="s">
        <v>40</v>
      </c>
      <c r="I349" s="26" t="s">
        <v>107</v>
      </c>
      <c r="J349" s="27" t="s">
        <v>1563</v>
      </c>
      <c r="K349" s="27" t="s">
        <v>44</v>
      </c>
      <c r="L349" s="29" t="s">
        <v>62</v>
      </c>
      <c r="M349" s="29" t="s">
        <v>63</v>
      </c>
      <c r="N349" s="29" t="s">
        <v>91</v>
      </c>
      <c r="O349" s="29" t="s">
        <v>360</v>
      </c>
      <c r="P349" s="29" t="s">
        <v>65</v>
      </c>
      <c r="Q349" s="30"/>
      <c r="R349" s="30"/>
      <c r="S349" s="30"/>
      <c r="T349" s="44"/>
      <c r="U349" s="31" t="str">
        <f>IFERROR(__xludf.DUMMYFUNCTION("LET(
  angka_murni, ARRAYFORMULA(IFERROR(VALUE(REGEXREPLACE(L349:T349, ""[^0-9]"", """")), 0)),
  rata, IFERROR(AVERAGEIF(angka_murni, ""&gt;0""), 0),
  IF(rata &gt; 0,
    IF(rata &gt; 500, ""SANGAT OPTIMAL"",
    IF(rata &gt; 200, ""OPTIMAL"",
    IF(rata &gt; 100,"&amp;" ""KURANG OPTIMAL"", ""TIDAK OPTIMAL""))),
    IF(COUNTIF(L349:T349, ""*TIDAK TERDETEKSI*"") &gt; 0, ""TIDAK TERDETEKSI"",
    IF(COUNTIF(L349:T349, ""*TIDAK AKTIF*"") &gt; 0, ""TIDAK AKTIF"",
    IF(COUNTIF(L349:T349, ""*BELUM TERPASANG*"") &gt; 0, ""BELUM T"&amp;"ERPASANG"", ""TIDAK AKTIF"")))
  )
)"),"TIDAK OPTIMAL")</f>
        <v>TIDAK OPTIMAL</v>
      </c>
      <c r="V349" s="33" t="s">
        <v>48</v>
      </c>
      <c r="W349" s="45">
        <v>2925.0</v>
      </c>
      <c r="X349" s="35" t="s">
        <v>1729</v>
      </c>
      <c r="Y349" s="36">
        <v>604950.0</v>
      </c>
      <c r="Z349" s="46"/>
    </row>
    <row r="350" ht="12.0" customHeight="1">
      <c r="A350" s="20">
        <f t="shared" si="1"/>
        <v>348</v>
      </c>
      <c r="B350" s="19" t="s">
        <v>224</v>
      </c>
      <c r="C350" s="19" t="s">
        <v>255</v>
      </c>
      <c r="D350" s="19" t="s">
        <v>1755</v>
      </c>
      <c r="E350" s="21" t="s">
        <v>33</v>
      </c>
      <c r="F350" s="23" t="s">
        <v>1756</v>
      </c>
      <c r="G350" s="25" t="s">
        <v>1757</v>
      </c>
      <c r="H350" s="26" t="s">
        <v>87</v>
      </c>
      <c r="I350" s="26" t="s">
        <v>60</v>
      </c>
      <c r="J350" s="27" t="s">
        <v>88</v>
      </c>
      <c r="K350" s="28" t="s">
        <v>44</v>
      </c>
      <c r="L350" s="29"/>
      <c r="M350" s="29"/>
      <c r="N350" s="29" t="s">
        <v>64</v>
      </c>
      <c r="O350" s="29" t="s">
        <v>126</v>
      </c>
      <c r="P350" s="29" t="s">
        <v>64</v>
      </c>
      <c r="Q350" s="30"/>
      <c r="R350" s="30"/>
      <c r="S350" s="30"/>
      <c r="T350" s="30"/>
      <c r="U350" s="31" t="str">
        <f>IFERROR(__xludf.DUMMYFUNCTION("LET(
  angka_murni, ARRAYFORMULA(IFERROR(VALUE(REGEXREPLACE(L350:T350, ""[^0-9]"", """")), 0)),
  rata, IFERROR(AVERAGEIF(angka_murni, ""&gt;0""), 0),
  IF(rata &gt; 0,
    IF(rata &gt; 500, ""SANGAT OPTIMAL"",
    IF(rata &gt; 200, ""OPTIMAL"",
    IF(rata &gt; 100,"&amp;" ""KURANG OPTIMAL"", ""TIDAK OPTIMAL""))),
    IF(COUNTIF(L350:T350, ""*TIDAK TERDETEKSI*"") &gt; 0, ""TIDAK TERDETEKSI"",
    IF(COUNTIF(L350:T350, ""*TIDAK AKTIF*"") &gt; 0, ""TIDAK AKTIF"",
    IF(COUNTIF(L350:T350, ""*BELUM TERPASANG*"") &gt; 0, ""BELUM T"&amp;"ERPASANG"", ""TIDAK AKTIF"")))
  )
)"),"SANGAT OPTIMAL")</f>
        <v>SANGAT OPTIMAL</v>
      </c>
      <c r="V350" s="33" t="s">
        <v>48</v>
      </c>
      <c r="W350" s="45">
        <v>2970.0</v>
      </c>
      <c r="X350" s="58" t="s">
        <v>260</v>
      </c>
      <c r="Y350" s="36">
        <v>1665000.0</v>
      </c>
      <c r="Z350" s="46"/>
    </row>
    <row r="351" ht="12.0" customHeight="1">
      <c r="A351" s="20">
        <f t="shared" si="1"/>
        <v>349</v>
      </c>
      <c r="B351" s="19" t="s">
        <v>224</v>
      </c>
      <c r="C351" s="19" t="s">
        <v>255</v>
      </c>
      <c r="D351" s="19" t="s">
        <v>1758</v>
      </c>
      <c r="E351" s="21" t="s">
        <v>33</v>
      </c>
      <c r="F351" s="23" t="s">
        <v>1759</v>
      </c>
      <c r="G351" s="25" t="s">
        <v>1760</v>
      </c>
      <c r="H351" s="26" t="s">
        <v>39</v>
      </c>
      <c r="I351" s="26" t="s">
        <v>41</v>
      </c>
      <c r="J351" s="27" t="s">
        <v>43</v>
      </c>
      <c r="K351" s="27" t="s">
        <v>44</v>
      </c>
      <c r="L351" s="42"/>
      <c r="M351" s="42"/>
      <c r="N351" s="42"/>
      <c r="O351" s="29"/>
      <c r="P351" s="29"/>
      <c r="Q351" s="30"/>
      <c r="R351" s="30"/>
      <c r="S351" s="30"/>
      <c r="T351" s="30"/>
      <c r="U351" s="31" t="str">
        <f>IFERROR(__xludf.DUMMYFUNCTION("LET(
  angka_murni, ARRAYFORMULA(IFERROR(VALUE(REGEXREPLACE(L351:T351, ""[^0-9]"", """")), 0)),
  rata, IFERROR(AVERAGEIF(angka_murni, ""&gt;0""), 0),
  IF(rata &gt; 0,
    IF(rata &gt; 500, ""SANGAT OPTIMAL"",
    IF(rata &gt; 200, ""OPTIMAL"",
    IF(rata &gt; 100,"&amp;" ""KURANG OPTIMAL"", ""TIDAK OPTIMAL""))),
    IF(COUNTIF(L351:T351, ""*TIDAK TERDETEKSI*"") &gt; 0, ""TIDAK TERDETEKSI"",
    IF(COUNTIF(L351:T351, ""*TIDAK AKTIF*"") &gt; 0, ""TIDAK AKTIF"",
    IF(COUNTIF(L351:T351, ""*BELUM TERPASANG*"") &gt; 0, ""BELUM T"&amp;"ERPASANG"", ""TIDAK AKTIF"")))
  )
)"),"TIDAK AKTIF")</f>
        <v>TIDAK AKTIF</v>
      </c>
      <c r="V351" s="33" t="s">
        <v>48</v>
      </c>
      <c r="W351" s="190">
        <v>2102.0</v>
      </c>
      <c r="X351" s="58" t="s">
        <v>260</v>
      </c>
      <c r="Y351" s="36">
        <v>638250.0</v>
      </c>
      <c r="Z351" s="191" t="s">
        <v>1761</v>
      </c>
    </row>
    <row r="352" ht="12.0" customHeight="1">
      <c r="A352" s="20">
        <f t="shared" si="1"/>
        <v>350</v>
      </c>
      <c r="B352" s="19" t="s">
        <v>224</v>
      </c>
      <c r="C352" s="19" t="s">
        <v>255</v>
      </c>
      <c r="D352" s="19" t="s">
        <v>256</v>
      </c>
      <c r="E352" s="21" t="s">
        <v>33</v>
      </c>
      <c r="F352" s="68" t="s">
        <v>257</v>
      </c>
      <c r="G352" s="69" t="s">
        <v>258</v>
      </c>
      <c r="H352" s="26" t="s">
        <v>40</v>
      </c>
      <c r="I352" s="26" t="s">
        <v>107</v>
      </c>
      <c r="J352" s="27" t="s">
        <v>1563</v>
      </c>
      <c r="K352" s="27" t="s">
        <v>44</v>
      </c>
      <c r="L352" s="29" t="s">
        <v>64</v>
      </c>
      <c r="M352" s="29" t="s">
        <v>64</v>
      </c>
      <c r="N352" s="29" t="s">
        <v>65</v>
      </c>
      <c r="O352" s="29" t="s">
        <v>65</v>
      </c>
      <c r="P352" s="29" t="s">
        <v>65</v>
      </c>
      <c r="Q352" s="30"/>
      <c r="R352" s="30"/>
      <c r="S352" s="30"/>
      <c r="T352" s="44"/>
      <c r="U352" s="31" t="str">
        <f>IFERROR(__xludf.DUMMYFUNCTION("LET(
  angka_murni, ARRAYFORMULA(IFERROR(VALUE(REGEXREPLACE(L352:T352, ""[^0-9]"", """")), 0)),
  rata, IFERROR(AVERAGEIF(angka_murni, ""&gt;0""), 0),
  IF(rata &gt; 0,
    IF(rata &gt; 500, ""SANGAT OPTIMAL"",
    IF(rata &gt; 200, ""OPTIMAL"",
    IF(rata &gt; 100,"&amp;" ""KURANG OPTIMAL"", ""TIDAK OPTIMAL""))),
    IF(COUNTIF(L352:T352, ""*TIDAK TERDETEKSI*"") &gt; 0, ""TIDAK TERDETEKSI"",
    IF(COUNTIF(L352:T352, ""*TIDAK AKTIF*"") &gt; 0, ""TIDAK AKTIF"",
    IF(COUNTIF(L352:T352, ""*BELUM TERPASANG*"") &gt; 0, ""BELUM T"&amp;"ERPASANG"", ""TIDAK AKTIF"")))
  )
)"),"OPTIMAL")</f>
        <v>OPTIMAL</v>
      </c>
      <c r="V352" s="33" t="s">
        <v>48</v>
      </c>
      <c r="W352" s="45">
        <v>5230.0</v>
      </c>
      <c r="X352" s="58" t="s">
        <v>260</v>
      </c>
      <c r="Y352" s="36">
        <v>604950.0</v>
      </c>
      <c r="Z352" s="46"/>
    </row>
    <row r="353" ht="12.0" customHeight="1">
      <c r="A353" s="20">
        <f t="shared" si="1"/>
        <v>351</v>
      </c>
      <c r="B353" s="19" t="s">
        <v>224</v>
      </c>
      <c r="C353" s="19" t="s">
        <v>255</v>
      </c>
      <c r="D353" s="19" t="s">
        <v>1762</v>
      </c>
      <c r="E353" s="21" t="s">
        <v>33</v>
      </c>
      <c r="F353" s="68" t="s">
        <v>1763</v>
      </c>
      <c r="G353" s="69" t="s">
        <v>1764</v>
      </c>
      <c r="H353" s="26" t="s">
        <v>40</v>
      </c>
      <c r="I353" s="26" t="s">
        <v>107</v>
      </c>
      <c r="J353" s="27" t="s">
        <v>1563</v>
      </c>
      <c r="K353" s="27" t="s">
        <v>44</v>
      </c>
      <c r="L353" s="29" t="s">
        <v>91</v>
      </c>
      <c r="M353" s="29" t="s">
        <v>63</v>
      </c>
      <c r="N353" s="29" t="s">
        <v>63</v>
      </c>
      <c r="O353" s="29" t="s">
        <v>64</v>
      </c>
      <c r="P353" s="29" t="s">
        <v>125</v>
      </c>
      <c r="Q353" s="30"/>
      <c r="R353" s="30"/>
      <c r="S353" s="30"/>
      <c r="T353" s="44"/>
      <c r="U353" s="31" t="str">
        <f>IFERROR(__xludf.DUMMYFUNCTION("LET(
  angka_murni, ARRAYFORMULA(IFERROR(VALUE(REGEXREPLACE(L353:T353, ""[^0-9]"", """")), 0)),
  rata, IFERROR(AVERAGEIF(angka_murni, ""&gt;0""), 0),
  IF(rata &gt; 0,
    IF(rata &gt; 500, ""SANGAT OPTIMAL"",
    IF(rata &gt; 200, ""OPTIMAL"",
    IF(rata &gt; 100,"&amp;" ""KURANG OPTIMAL"", ""TIDAK OPTIMAL""))),
    IF(COUNTIF(L353:T353, ""*TIDAK TERDETEKSI*"") &gt; 0, ""TIDAK TERDETEKSI"",
    IF(COUNTIF(L353:T353, ""*TIDAK AKTIF*"") &gt; 0, ""TIDAK AKTIF"",
    IF(COUNTIF(L353:T353, ""*BELUM TERPASANG*"") &gt; 0, ""BELUM T"&amp;"ERPASANG"", ""TIDAK AKTIF"")))
  )
)"),"OPTIMAL")</f>
        <v>OPTIMAL</v>
      </c>
      <c r="V353" s="33" t="s">
        <v>48</v>
      </c>
      <c r="W353" s="45">
        <v>7662.0</v>
      </c>
      <c r="X353" s="58" t="s">
        <v>260</v>
      </c>
      <c r="Y353" s="36">
        <v>604950.0</v>
      </c>
      <c r="Z353" s="46"/>
    </row>
    <row r="354" ht="12.0" customHeight="1">
      <c r="A354" s="20">
        <f t="shared" si="1"/>
        <v>352</v>
      </c>
      <c r="B354" s="19" t="s">
        <v>224</v>
      </c>
      <c r="C354" s="19" t="s">
        <v>255</v>
      </c>
      <c r="D354" s="19" t="s">
        <v>1765</v>
      </c>
      <c r="E354" s="21" t="s">
        <v>33</v>
      </c>
      <c r="F354" s="68" t="s">
        <v>1766</v>
      </c>
      <c r="G354" s="69" t="s">
        <v>1767</v>
      </c>
      <c r="H354" s="26" t="s">
        <v>40</v>
      </c>
      <c r="I354" s="26" t="s">
        <v>107</v>
      </c>
      <c r="J354" s="27" t="s">
        <v>1563</v>
      </c>
      <c r="K354" s="27" t="s">
        <v>44</v>
      </c>
      <c r="L354" s="29" t="s">
        <v>64</v>
      </c>
      <c r="M354" s="29" t="s">
        <v>64</v>
      </c>
      <c r="N354" s="29" t="s">
        <v>64</v>
      </c>
      <c r="O354" s="29" t="s">
        <v>64</v>
      </c>
      <c r="P354" s="29" t="s">
        <v>63</v>
      </c>
      <c r="Q354" s="30"/>
      <c r="R354" s="30"/>
      <c r="S354" s="30"/>
      <c r="T354" s="44"/>
      <c r="U354" s="31" t="str">
        <f>IFERROR(__xludf.DUMMYFUNCTION("LET(
  angka_murni, ARRAYFORMULA(IFERROR(VALUE(REGEXREPLACE(L354:T354, ""[^0-9]"", """")), 0)),
  rata, IFERROR(AVERAGEIF(angka_murni, ""&gt;0""), 0),
  IF(rata &gt; 0,
    IF(rata &gt; 500, ""SANGAT OPTIMAL"",
    IF(rata &gt; 200, ""OPTIMAL"",
    IF(rata &gt; 100,"&amp;" ""KURANG OPTIMAL"", ""TIDAK OPTIMAL""))),
    IF(COUNTIF(L354:T354, ""*TIDAK TERDETEKSI*"") &gt; 0, ""TIDAK TERDETEKSI"",
    IF(COUNTIF(L354:T354, ""*TIDAK AKTIF*"") &gt; 0, ""TIDAK AKTIF"",
    IF(COUNTIF(L354:T354, ""*BELUM TERPASANG*"") &gt; 0, ""BELUM T"&amp;"ERPASANG"", ""TIDAK AKTIF"")))
  )
)"),"OPTIMAL")</f>
        <v>OPTIMAL</v>
      </c>
      <c r="V354" s="33" t="s">
        <v>48</v>
      </c>
      <c r="W354" s="45">
        <v>3517.0</v>
      </c>
      <c r="X354" s="58" t="s">
        <v>260</v>
      </c>
      <c r="Y354" s="36">
        <v>604950.0</v>
      </c>
      <c r="Z354" s="46"/>
    </row>
    <row r="355" ht="12.0" customHeight="1">
      <c r="A355" s="20">
        <f t="shared" si="1"/>
        <v>353</v>
      </c>
      <c r="B355" s="19" t="s">
        <v>224</v>
      </c>
      <c r="C355" s="19" t="s">
        <v>255</v>
      </c>
      <c r="D355" s="19" t="s">
        <v>1768</v>
      </c>
      <c r="E355" s="21" t="s">
        <v>33</v>
      </c>
      <c r="F355" s="68" t="s">
        <v>1769</v>
      </c>
      <c r="G355" s="69" t="s">
        <v>1767</v>
      </c>
      <c r="H355" s="26" t="s">
        <v>40</v>
      </c>
      <c r="I355" s="26" t="s">
        <v>107</v>
      </c>
      <c r="J355" s="27" t="s">
        <v>1563</v>
      </c>
      <c r="K355" s="27" t="s">
        <v>44</v>
      </c>
      <c r="L355" s="29" t="s">
        <v>64</v>
      </c>
      <c r="M355" s="29" t="s">
        <v>91</v>
      </c>
      <c r="N355" s="29" t="s">
        <v>91</v>
      </c>
      <c r="O355" s="29" t="s">
        <v>125</v>
      </c>
      <c r="P355" s="29" t="s">
        <v>125</v>
      </c>
      <c r="Q355" s="30"/>
      <c r="R355" s="30"/>
      <c r="S355" s="30"/>
      <c r="T355" s="44"/>
      <c r="U355" s="31" t="str">
        <f>IFERROR(__xludf.DUMMYFUNCTION("LET(
  angka_murni, ARRAYFORMULA(IFERROR(VALUE(REGEXREPLACE(L355:T355, ""[^0-9]"", """")), 0)),
  rata, IFERROR(AVERAGEIF(angka_murni, ""&gt;0""), 0),
  IF(rata &gt; 0,
    IF(rata &gt; 500, ""SANGAT OPTIMAL"",
    IF(rata &gt; 200, ""OPTIMAL"",
    IF(rata &gt; 100,"&amp;" ""KURANG OPTIMAL"", ""TIDAK OPTIMAL""))),
    IF(COUNTIF(L355:T355, ""*TIDAK TERDETEKSI*"") &gt; 0, ""TIDAK TERDETEKSI"",
    IF(COUNTIF(L355:T355, ""*TIDAK AKTIF*"") &gt; 0, ""TIDAK AKTIF"",
    IF(COUNTIF(L355:T355, ""*BELUM TERPASANG*"") &gt; 0, ""BELUM T"&amp;"ERPASANG"", ""TIDAK AKTIF"")))
  )
)"),"OPTIMAL")</f>
        <v>OPTIMAL</v>
      </c>
      <c r="V355" s="33" t="s">
        <v>48</v>
      </c>
      <c r="W355" s="45">
        <v>2632.0</v>
      </c>
      <c r="X355" s="58" t="s">
        <v>260</v>
      </c>
      <c r="Y355" s="36">
        <v>604950.0</v>
      </c>
      <c r="Z355" s="46"/>
    </row>
    <row r="356" ht="12.0" customHeight="1">
      <c r="A356" s="20">
        <f t="shared" si="1"/>
        <v>354</v>
      </c>
      <c r="B356" s="19" t="s">
        <v>224</v>
      </c>
      <c r="C356" s="19" t="s">
        <v>255</v>
      </c>
      <c r="D356" s="19" t="s">
        <v>1772</v>
      </c>
      <c r="E356" s="21" t="s">
        <v>33</v>
      </c>
      <c r="F356" s="23" t="s">
        <v>1773</v>
      </c>
      <c r="G356" s="25" t="s">
        <v>1774</v>
      </c>
      <c r="H356" s="26" t="s">
        <v>39</v>
      </c>
      <c r="I356" s="26" t="s">
        <v>41</v>
      </c>
      <c r="J356" s="27" t="s">
        <v>43</v>
      </c>
      <c r="K356" s="27" t="s">
        <v>44</v>
      </c>
      <c r="L356" s="42"/>
      <c r="M356" s="42"/>
      <c r="N356" s="42"/>
      <c r="O356" s="42"/>
      <c r="P356" s="42"/>
      <c r="Q356" s="30"/>
      <c r="R356" s="30"/>
      <c r="S356" s="30"/>
      <c r="T356" s="44"/>
      <c r="U356" s="31" t="str">
        <f>IFERROR(__xludf.DUMMYFUNCTION("LET(
  angka_murni, ARRAYFORMULA(IFERROR(VALUE(REGEXREPLACE(L356:T356, ""[^0-9]"", """")), 0)),
  rata, IFERROR(AVERAGEIF(angka_murni, ""&gt;0""), 0),
  IF(rata &gt; 0,
    IF(rata &gt; 500, ""SANGAT OPTIMAL"",
    IF(rata &gt; 200, ""OPTIMAL"",
    IF(rata &gt; 100,"&amp;" ""KURANG OPTIMAL"", ""TIDAK OPTIMAL""))),
    IF(COUNTIF(L356:T356, ""*TIDAK TERDETEKSI*"") &gt; 0, ""TIDAK TERDETEKSI"",
    IF(COUNTIF(L356:T356, ""*TIDAK AKTIF*"") &gt; 0, ""TIDAK AKTIF"",
    IF(COUNTIF(L356:T356, ""*BELUM TERPASANG*"") &gt; 0, ""BELUM T"&amp;"ERPASANG"", ""TIDAK AKTIF"")))
  )
)"),"TIDAK AKTIF")</f>
        <v>TIDAK AKTIF</v>
      </c>
      <c r="V356" s="33" t="s">
        <v>48</v>
      </c>
      <c r="W356" s="190">
        <v>3874.0</v>
      </c>
      <c r="X356" s="58" t="s">
        <v>260</v>
      </c>
      <c r="Y356" s="36">
        <v>638250.0</v>
      </c>
      <c r="Z356" s="62" t="s">
        <v>1775</v>
      </c>
    </row>
    <row r="357" ht="12.0" customHeight="1">
      <c r="A357" s="20">
        <f t="shared" si="1"/>
        <v>355</v>
      </c>
      <c r="B357" s="19" t="s">
        <v>224</v>
      </c>
      <c r="C357" s="19" t="s">
        <v>255</v>
      </c>
      <c r="D357" s="19" t="s">
        <v>1779</v>
      </c>
      <c r="E357" s="21" t="s">
        <v>33</v>
      </c>
      <c r="F357" s="68" t="s">
        <v>1780</v>
      </c>
      <c r="G357" s="69" t="s">
        <v>1781</v>
      </c>
      <c r="H357" s="26" t="s">
        <v>40</v>
      </c>
      <c r="I357" s="26" t="s">
        <v>107</v>
      </c>
      <c r="J357" s="27" t="s">
        <v>1563</v>
      </c>
      <c r="K357" s="27" t="s">
        <v>44</v>
      </c>
      <c r="L357" s="29" t="s">
        <v>64</v>
      </c>
      <c r="M357" s="29" t="s">
        <v>64</v>
      </c>
      <c r="N357" s="29" t="s">
        <v>64</v>
      </c>
      <c r="O357" s="29" t="s">
        <v>64</v>
      </c>
      <c r="P357" s="29" t="s">
        <v>125</v>
      </c>
      <c r="Q357" s="30"/>
      <c r="R357" s="30"/>
      <c r="S357" s="30"/>
      <c r="T357" s="44"/>
      <c r="U357" s="31" t="str">
        <f>IFERROR(__xludf.DUMMYFUNCTION("LET(
  angka_murni, ARRAYFORMULA(IFERROR(VALUE(REGEXREPLACE(L357:T357, ""[^0-9]"", """")), 0)),
  rata, IFERROR(AVERAGEIF(angka_murni, ""&gt;0""), 0),
  IF(rata &gt; 0,
    IF(rata &gt; 500, ""SANGAT OPTIMAL"",
    IF(rata &gt; 200, ""OPTIMAL"",
    IF(rata &gt; 100,"&amp;" ""KURANG OPTIMAL"", ""TIDAK OPTIMAL""))),
    IF(COUNTIF(L357:T357, ""*TIDAK TERDETEKSI*"") &gt; 0, ""TIDAK TERDETEKSI"",
    IF(COUNTIF(L357:T357, ""*TIDAK AKTIF*"") &gt; 0, ""TIDAK AKTIF"",
    IF(COUNTIF(L357:T357, ""*BELUM TERPASANG*"") &gt; 0, ""BELUM T"&amp;"ERPASANG"", ""TIDAK AKTIF"")))
  )
)"),"OPTIMAL")</f>
        <v>OPTIMAL</v>
      </c>
      <c r="V357" s="33" t="s">
        <v>48</v>
      </c>
      <c r="W357" s="190">
        <v>3768.0</v>
      </c>
      <c r="X357" s="58" t="s">
        <v>260</v>
      </c>
      <c r="Y357" s="36">
        <v>604950.0</v>
      </c>
      <c r="Z357" s="191" t="s">
        <v>1784</v>
      </c>
    </row>
    <row r="358" ht="12.0" customHeight="1">
      <c r="A358" s="20">
        <f t="shared" si="1"/>
        <v>356</v>
      </c>
      <c r="B358" s="19" t="s">
        <v>224</v>
      </c>
      <c r="C358" s="19" t="s">
        <v>255</v>
      </c>
      <c r="D358" s="19" t="s">
        <v>1787</v>
      </c>
      <c r="E358" s="21" t="s">
        <v>33</v>
      </c>
      <c r="F358" s="68" t="s">
        <v>1788</v>
      </c>
      <c r="G358" s="69" t="s">
        <v>1789</v>
      </c>
      <c r="H358" s="26" t="s">
        <v>40</v>
      </c>
      <c r="I358" s="26" t="s">
        <v>107</v>
      </c>
      <c r="J358" s="27" t="s">
        <v>1563</v>
      </c>
      <c r="K358" s="27" t="s">
        <v>44</v>
      </c>
      <c r="L358" s="29" t="s">
        <v>91</v>
      </c>
      <c r="M358" s="29" t="s">
        <v>176</v>
      </c>
      <c r="N358" s="29" t="s">
        <v>62</v>
      </c>
      <c r="O358" s="29" t="s">
        <v>62</v>
      </c>
      <c r="P358" s="29" t="s">
        <v>62</v>
      </c>
      <c r="Q358" s="30"/>
      <c r="R358" s="30"/>
      <c r="S358" s="30"/>
      <c r="T358" s="44"/>
      <c r="U358" s="31" t="str">
        <f>IFERROR(__xludf.DUMMYFUNCTION("LET(
  angka_murni, ARRAYFORMULA(IFERROR(VALUE(REGEXREPLACE(L358:T358, ""[^0-9]"", """")), 0)),
  rata, IFERROR(AVERAGEIF(angka_murni, ""&gt;0""), 0),
  IF(rata &gt; 0,
    IF(rata &gt; 500, ""SANGAT OPTIMAL"",
    IF(rata &gt; 200, ""OPTIMAL"",
    IF(rata &gt; 100,"&amp;" ""KURANG OPTIMAL"", ""TIDAK OPTIMAL""))),
    IF(COUNTIF(L358:T358, ""*TIDAK TERDETEKSI*"") &gt; 0, ""TIDAK TERDETEKSI"",
    IF(COUNTIF(L358:T358, ""*TIDAK AKTIF*"") &gt; 0, ""TIDAK AKTIF"",
    IF(COUNTIF(L358:T358, ""*BELUM TERPASANG*"") &gt; 0, ""BELUM T"&amp;"ERPASANG"", ""TIDAK AKTIF"")))
  )
)"),"TIDAK OPTIMAL")</f>
        <v>TIDAK OPTIMAL</v>
      </c>
      <c r="V358" s="33" t="s">
        <v>48</v>
      </c>
      <c r="W358" s="72">
        <v>2553.0</v>
      </c>
      <c r="X358" s="58" t="s">
        <v>260</v>
      </c>
      <c r="Y358" s="36">
        <v>604950.0</v>
      </c>
      <c r="Z358" s="46"/>
    </row>
    <row r="359" ht="12.0" customHeight="1">
      <c r="A359" s="20">
        <f t="shared" si="1"/>
        <v>357</v>
      </c>
      <c r="B359" s="19" t="s">
        <v>224</v>
      </c>
      <c r="C359" s="19" t="s">
        <v>255</v>
      </c>
      <c r="D359" s="19" t="s">
        <v>1792</v>
      </c>
      <c r="E359" s="21" t="s">
        <v>33</v>
      </c>
      <c r="F359" s="23" t="s">
        <v>1793</v>
      </c>
      <c r="G359" s="25" t="s">
        <v>1794</v>
      </c>
      <c r="H359" s="26" t="s">
        <v>39</v>
      </c>
      <c r="I359" s="26" t="s">
        <v>41</v>
      </c>
      <c r="J359" s="27" t="s">
        <v>43</v>
      </c>
      <c r="K359" s="27" t="s">
        <v>44</v>
      </c>
      <c r="L359" s="42"/>
      <c r="M359" s="42"/>
      <c r="N359" s="42"/>
      <c r="O359" s="42"/>
      <c r="P359" s="42"/>
      <c r="Q359" s="30"/>
      <c r="R359" s="30"/>
      <c r="S359" s="30"/>
      <c r="T359" s="44"/>
      <c r="U359" s="31" t="str">
        <f>IFERROR(__xludf.DUMMYFUNCTION("LET(
  angka_murni, ARRAYFORMULA(IFERROR(VALUE(REGEXREPLACE(L359:T359, ""[^0-9]"", """")), 0)),
  rata, IFERROR(AVERAGEIF(angka_murni, ""&gt;0""), 0),
  IF(rata &gt; 0,
    IF(rata &gt; 500, ""SANGAT OPTIMAL"",
    IF(rata &gt; 200, ""OPTIMAL"",
    IF(rata &gt; 100,"&amp;" ""KURANG OPTIMAL"", ""TIDAK OPTIMAL""))),
    IF(COUNTIF(L359:T359, ""*TIDAK TERDETEKSI*"") &gt; 0, ""TIDAK TERDETEKSI"",
    IF(COUNTIF(L359:T359, ""*TIDAK AKTIF*"") &gt; 0, ""TIDAK AKTIF"",
    IF(COUNTIF(L359:T359, ""*BELUM TERPASANG*"") &gt; 0, ""BELUM T"&amp;"ERPASANG"", ""TIDAK AKTIF"")))
  )
)"),"TIDAK AKTIF")</f>
        <v>TIDAK AKTIF</v>
      </c>
      <c r="V359" s="33" t="s">
        <v>48</v>
      </c>
      <c r="W359" s="190">
        <v>480.0</v>
      </c>
      <c r="X359" s="58" t="s">
        <v>260</v>
      </c>
      <c r="Y359" s="36">
        <v>638250.0</v>
      </c>
      <c r="Z359" s="191" t="s">
        <v>1795</v>
      </c>
    </row>
    <row r="360" ht="12.0" customHeight="1">
      <c r="A360" s="20">
        <f t="shared" si="1"/>
        <v>358</v>
      </c>
      <c r="B360" s="19" t="s">
        <v>224</v>
      </c>
      <c r="C360" s="19" t="s">
        <v>255</v>
      </c>
      <c r="D360" s="19" t="s">
        <v>1796</v>
      </c>
      <c r="E360" s="21" t="s">
        <v>33</v>
      </c>
      <c r="F360" s="23" t="s">
        <v>1797</v>
      </c>
      <c r="G360" s="25" t="s">
        <v>1798</v>
      </c>
      <c r="H360" s="26" t="s">
        <v>39</v>
      </c>
      <c r="I360" s="26" t="s">
        <v>41</v>
      </c>
      <c r="J360" s="27" t="s">
        <v>43</v>
      </c>
      <c r="K360" s="27" t="s">
        <v>44</v>
      </c>
      <c r="L360" s="42"/>
      <c r="M360" s="42"/>
      <c r="N360" s="42"/>
      <c r="O360" s="29"/>
      <c r="P360" s="29"/>
      <c r="Q360" s="29"/>
      <c r="R360" s="29"/>
      <c r="S360" s="29"/>
      <c r="T360" s="29"/>
      <c r="U360" s="31" t="str">
        <f>IFERROR(__xludf.DUMMYFUNCTION("LET(
  angka_murni, ARRAYFORMULA(IFERROR(VALUE(REGEXREPLACE(L360:T360, ""[^0-9]"", """")), 0)),
  rata, IFERROR(AVERAGEIF(angka_murni, ""&gt;0""), 0),
  IF(rata &gt; 0,
    IF(rata &gt; 500, ""SANGAT OPTIMAL"",
    IF(rata &gt; 200, ""OPTIMAL"",
    IF(rata &gt; 100,"&amp;" ""KURANG OPTIMAL"", ""TIDAK OPTIMAL""))),
    IF(COUNTIF(L360:T360, ""*TIDAK TERDETEKSI*"") &gt; 0, ""TIDAK TERDETEKSI"",
    IF(COUNTIF(L360:T360, ""*TIDAK AKTIF*"") &gt; 0, ""TIDAK AKTIF"",
    IF(COUNTIF(L360:T360, ""*BELUM TERPASANG*"") &gt; 0, ""BELUM T"&amp;"ERPASANG"", ""TIDAK AKTIF"")))
  )
)"),"TIDAK AKTIF")</f>
        <v>TIDAK AKTIF</v>
      </c>
      <c r="V360" s="33" t="s">
        <v>48</v>
      </c>
      <c r="W360" s="74">
        <v>2594.0</v>
      </c>
      <c r="X360" s="58" t="s">
        <v>260</v>
      </c>
      <c r="Y360" s="36">
        <v>638250.0</v>
      </c>
      <c r="Z360" s="47" t="s">
        <v>1799</v>
      </c>
    </row>
    <row r="361" ht="12.0" customHeight="1">
      <c r="A361" s="20">
        <f t="shared" si="1"/>
        <v>359</v>
      </c>
      <c r="B361" s="19" t="s">
        <v>224</v>
      </c>
      <c r="C361" s="19" t="s">
        <v>255</v>
      </c>
      <c r="D361" s="19" t="s">
        <v>1801</v>
      </c>
      <c r="E361" s="21" t="s">
        <v>33</v>
      </c>
      <c r="F361" s="23" t="s">
        <v>1802</v>
      </c>
      <c r="G361" s="25" t="s">
        <v>1803</v>
      </c>
      <c r="H361" s="26" t="s">
        <v>39</v>
      </c>
      <c r="I361" s="26" t="s">
        <v>41</v>
      </c>
      <c r="J361" s="27" t="s">
        <v>43</v>
      </c>
      <c r="K361" s="27" t="s">
        <v>44</v>
      </c>
      <c r="L361" s="42"/>
      <c r="M361" s="42"/>
      <c r="N361" s="42"/>
      <c r="O361" s="29"/>
      <c r="P361" s="29"/>
      <c r="Q361" s="30"/>
      <c r="R361" s="30"/>
      <c r="S361" s="30"/>
      <c r="T361" s="30"/>
      <c r="U361" s="31" t="str">
        <f>IFERROR(__xludf.DUMMYFUNCTION("LET(
  angka_murni, ARRAYFORMULA(IFERROR(VALUE(REGEXREPLACE(L361:T361, ""[^0-9]"", """")), 0)),
  rata, IFERROR(AVERAGEIF(angka_murni, ""&gt;0""), 0),
  IF(rata &gt; 0,
    IF(rata &gt; 500, ""SANGAT OPTIMAL"",
    IF(rata &gt; 200, ""OPTIMAL"",
    IF(rata &gt; 100,"&amp;" ""KURANG OPTIMAL"", ""TIDAK OPTIMAL""))),
    IF(COUNTIF(L361:T361, ""*TIDAK TERDETEKSI*"") &gt; 0, ""TIDAK TERDETEKSI"",
    IF(COUNTIF(L361:T361, ""*TIDAK AKTIF*"") &gt; 0, ""TIDAK AKTIF"",
    IF(COUNTIF(L361:T361, ""*BELUM TERPASANG*"") &gt; 0, ""BELUM T"&amp;"ERPASANG"", ""TIDAK AKTIF"")))
  )
)"),"TIDAK AKTIF")</f>
        <v>TIDAK AKTIF</v>
      </c>
      <c r="V361" s="33" t="s">
        <v>48</v>
      </c>
      <c r="W361" s="190">
        <v>1867.0</v>
      </c>
      <c r="X361" s="58" t="s">
        <v>260</v>
      </c>
      <c r="Y361" s="36">
        <v>638250.0</v>
      </c>
      <c r="Z361" s="191" t="s">
        <v>1804</v>
      </c>
    </row>
    <row r="362" ht="12.0" customHeight="1">
      <c r="A362" s="20">
        <f t="shared" si="1"/>
        <v>360</v>
      </c>
      <c r="B362" s="19" t="s">
        <v>224</v>
      </c>
      <c r="C362" s="19" t="s">
        <v>255</v>
      </c>
      <c r="D362" s="19" t="s">
        <v>1806</v>
      </c>
      <c r="E362" s="21" t="s">
        <v>33</v>
      </c>
      <c r="F362" s="23" t="s">
        <v>1807</v>
      </c>
      <c r="G362" s="25" t="s">
        <v>1808</v>
      </c>
      <c r="H362" s="26" t="s">
        <v>39</v>
      </c>
      <c r="I362" s="26" t="s">
        <v>41</v>
      </c>
      <c r="J362" s="27" t="s">
        <v>43</v>
      </c>
      <c r="K362" s="27" t="s">
        <v>44</v>
      </c>
      <c r="L362" s="29"/>
      <c r="M362" s="29"/>
      <c r="N362" s="29"/>
      <c r="O362" s="29"/>
      <c r="P362" s="29"/>
      <c r="Q362" s="29"/>
      <c r="R362" s="29"/>
      <c r="S362" s="29"/>
      <c r="T362" s="30"/>
      <c r="U362" s="31" t="str">
        <f>IFERROR(__xludf.DUMMYFUNCTION("LET(
  angka_murni, ARRAYFORMULA(IFERROR(VALUE(REGEXREPLACE(L362:T362, ""[^0-9]"", """")), 0)),
  rata, IFERROR(AVERAGEIF(angka_murni, ""&gt;0""), 0),
  IF(rata &gt; 0,
    IF(rata &gt; 500, ""SANGAT OPTIMAL"",
    IF(rata &gt; 200, ""OPTIMAL"",
    IF(rata &gt; 100,"&amp;" ""KURANG OPTIMAL"", ""TIDAK OPTIMAL""))),
    IF(COUNTIF(L362:T362, ""*TIDAK TERDETEKSI*"") &gt; 0, ""TIDAK TERDETEKSI"",
    IF(COUNTIF(L362:T362, ""*TIDAK AKTIF*"") &gt; 0, ""TIDAK AKTIF"",
    IF(COUNTIF(L362:T362, ""*BELUM TERPASANG*"") &gt; 0, ""BELUM T"&amp;"ERPASANG"", ""TIDAK AKTIF"")))
  )
)"),"TIDAK AKTIF")</f>
        <v>TIDAK AKTIF</v>
      </c>
      <c r="V362" s="33" t="s">
        <v>48</v>
      </c>
      <c r="W362" s="74">
        <v>1828.0</v>
      </c>
      <c r="X362" s="58" t="s">
        <v>260</v>
      </c>
      <c r="Y362" s="36">
        <v>638250.0</v>
      </c>
      <c r="Z362" s="37" t="s">
        <v>1809</v>
      </c>
    </row>
    <row r="363" ht="12.0" customHeight="1">
      <c r="A363" s="20">
        <f t="shared" si="1"/>
        <v>361</v>
      </c>
      <c r="B363" s="19" t="s">
        <v>224</v>
      </c>
      <c r="C363" s="19" t="s">
        <v>255</v>
      </c>
      <c r="D363" s="19" t="s">
        <v>943</v>
      </c>
      <c r="E363" s="21" t="s">
        <v>33</v>
      </c>
      <c r="F363" s="68" t="s">
        <v>1810</v>
      </c>
      <c r="G363" s="69" t="s">
        <v>1811</v>
      </c>
      <c r="H363" s="26" t="s">
        <v>40</v>
      </c>
      <c r="I363" s="26" t="s">
        <v>107</v>
      </c>
      <c r="J363" s="27" t="s">
        <v>1563</v>
      </c>
      <c r="K363" s="27" t="s">
        <v>44</v>
      </c>
      <c r="L363" s="29" t="s">
        <v>91</v>
      </c>
      <c r="M363" s="29" t="s">
        <v>176</v>
      </c>
      <c r="N363" s="29" t="s">
        <v>176</v>
      </c>
      <c r="O363" s="29" t="s">
        <v>62</v>
      </c>
      <c r="P363" s="29" t="s">
        <v>65</v>
      </c>
      <c r="Q363" s="30"/>
      <c r="R363" s="30"/>
      <c r="S363" s="30"/>
      <c r="T363" s="44"/>
      <c r="U363" s="31" t="str">
        <f>IFERROR(__xludf.DUMMYFUNCTION("LET(
  angka_murni, ARRAYFORMULA(IFERROR(VALUE(REGEXREPLACE(L363:T363, ""[^0-9]"", """")), 0)),
  rata, IFERROR(AVERAGEIF(angka_murni, ""&gt;0""), 0),
  IF(rata &gt; 0,
    IF(rata &gt; 500, ""SANGAT OPTIMAL"",
    IF(rata &gt; 200, ""OPTIMAL"",
    IF(rata &gt; 100,"&amp;" ""KURANG OPTIMAL"", ""TIDAK OPTIMAL""))),
    IF(COUNTIF(L363:T363, ""*TIDAK TERDETEKSI*"") &gt; 0, ""TIDAK TERDETEKSI"",
    IF(COUNTIF(L363:T363, ""*TIDAK AKTIF*"") &gt; 0, ""TIDAK AKTIF"",
    IF(COUNTIF(L363:T363, ""*BELUM TERPASANG*"") &gt; 0, ""BELUM T"&amp;"ERPASANG"", ""TIDAK AKTIF"")))
  )
)"),"TIDAK OPTIMAL")</f>
        <v>TIDAK OPTIMAL</v>
      </c>
      <c r="V363" s="33" t="s">
        <v>48</v>
      </c>
      <c r="W363" s="72">
        <v>2376.0</v>
      </c>
      <c r="X363" s="58" t="s">
        <v>260</v>
      </c>
      <c r="Y363" s="36">
        <v>604950.0</v>
      </c>
      <c r="Z363" s="46"/>
    </row>
    <row r="364" ht="12.0" customHeight="1">
      <c r="A364" s="20">
        <f t="shared" si="1"/>
        <v>362</v>
      </c>
      <c r="B364" s="19" t="s">
        <v>224</v>
      </c>
      <c r="C364" s="19" t="s">
        <v>255</v>
      </c>
      <c r="D364" s="19" t="s">
        <v>261</v>
      </c>
      <c r="E364" s="21" t="s">
        <v>33</v>
      </c>
      <c r="F364" s="68" t="s">
        <v>262</v>
      </c>
      <c r="G364" s="69" t="s">
        <v>263</v>
      </c>
      <c r="H364" s="26" t="s">
        <v>40</v>
      </c>
      <c r="I364" s="26" t="s">
        <v>107</v>
      </c>
      <c r="J364" s="27" t="s">
        <v>1563</v>
      </c>
      <c r="K364" s="27" t="s">
        <v>44</v>
      </c>
      <c r="L364" s="29" t="s">
        <v>65</v>
      </c>
      <c r="M364" s="29" t="s">
        <v>65</v>
      </c>
      <c r="N364" s="29" t="s">
        <v>65</v>
      </c>
      <c r="O364" s="29" t="s">
        <v>65</v>
      </c>
      <c r="P364" s="29" t="s">
        <v>65</v>
      </c>
      <c r="Q364" s="30"/>
      <c r="R364" s="30"/>
      <c r="S364" s="30"/>
      <c r="T364" s="44"/>
      <c r="U364" s="31" t="str">
        <f>IFERROR(__xludf.DUMMYFUNCTION("LET(
  angka_murni, ARRAYFORMULA(IFERROR(VALUE(REGEXREPLACE(L364:T364, ""[^0-9]"", """")), 0)),
  rata, IFERROR(AVERAGEIF(angka_murni, ""&gt;0""), 0),
  IF(rata &gt; 0,
    IF(rata &gt; 500, ""SANGAT OPTIMAL"",
    IF(rata &gt; 200, ""OPTIMAL"",
    IF(rata &gt; 100,"&amp;" ""KURANG OPTIMAL"", ""TIDAK OPTIMAL""))),
    IF(COUNTIF(L364:T364, ""*TIDAK TERDETEKSI*"") &gt; 0, ""TIDAK TERDETEKSI"",
    IF(COUNTIF(L364:T364, ""*TIDAK AKTIF*"") &gt; 0, ""TIDAK AKTIF"",
    IF(COUNTIF(L364:T364, ""*BELUM TERPASANG*"") &gt; 0, ""BELUM T"&amp;"ERPASANG"", ""TIDAK AKTIF"")))
  )
)"),"TIDAK AKTIF")</f>
        <v>TIDAK AKTIF</v>
      </c>
      <c r="V364" s="33" t="s">
        <v>48</v>
      </c>
      <c r="W364" s="72">
        <v>3524.0</v>
      </c>
      <c r="X364" s="58" t="s">
        <v>260</v>
      </c>
      <c r="Y364" s="36">
        <v>604950.0</v>
      </c>
      <c r="Z364" s="46"/>
    </row>
    <row r="365" ht="12.0" customHeight="1">
      <c r="A365" s="20">
        <f t="shared" si="1"/>
        <v>363</v>
      </c>
      <c r="B365" s="19" t="s">
        <v>224</v>
      </c>
      <c r="C365" s="19" t="s">
        <v>1813</v>
      </c>
      <c r="D365" s="19" t="s">
        <v>1814</v>
      </c>
      <c r="E365" s="21" t="s">
        <v>33</v>
      </c>
      <c r="F365" s="23" t="s">
        <v>1815</v>
      </c>
      <c r="G365" s="25" t="s">
        <v>1816</v>
      </c>
      <c r="H365" s="26" t="s">
        <v>39</v>
      </c>
      <c r="I365" s="26" t="s">
        <v>41</v>
      </c>
      <c r="J365" s="27" t="s">
        <v>43</v>
      </c>
      <c r="K365" s="27" t="s">
        <v>44</v>
      </c>
      <c r="L365" s="42"/>
      <c r="M365" s="42"/>
      <c r="N365" s="42"/>
      <c r="O365" s="29"/>
      <c r="P365" s="29"/>
      <c r="Q365" s="30"/>
      <c r="R365" s="30"/>
      <c r="S365" s="30"/>
      <c r="T365" s="30"/>
      <c r="U365" s="31" t="str">
        <f>IFERROR(__xludf.DUMMYFUNCTION("LET(
  angka_murni, ARRAYFORMULA(IFERROR(VALUE(REGEXREPLACE(L365:T365, ""[^0-9]"", """")), 0)),
  rata, IFERROR(AVERAGEIF(angka_murni, ""&gt;0""), 0),
  IF(rata &gt; 0,
    IF(rata &gt; 500, ""SANGAT OPTIMAL"",
    IF(rata &gt; 200, ""OPTIMAL"",
    IF(rata &gt; 100,"&amp;" ""KURANG OPTIMAL"", ""TIDAK OPTIMAL""))),
    IF(COUNTIF(L365:T365, ""*TIDAK TERDETEKSI*"") &gt; 0, ""TIDAK TERDETEKSI"",
    IF(COUNTIF(L365:T365, ""*TIDAK AKTIF*"") &gt; 0, ""TIDAK AKTIF"",
    IF(COUNTIF(L365:T365, ""*BELUM TERPASANG*"") &gt; 0, ""BELUM T"&amp;"ERPASANG"", ""TIDAK AKTIF"")))
  )
)"),"TIDAK AKTIF")</f>
        <v>TIDAK AKTIF</v>
      </c>
      <c r="V365" s="33" t="s">
        <v>48</v>
      </c>
      <c r="W365" s="72">
        <v>6679.0</v>
      </c>
      <c r="X365" s="58" t="s">
        <v>1817</v>
      </c>
      <c r="Y365" s="36">
        <v>638250.0</v>
      </c>
      <c r="Z365" s="46"/>
    </row>
    <row r="366" ht="12.0" customHeight="1">
      <c r="A366" s="20">
        <f t="shared" si="1"/>
        <v>364</v>
      </c>
      <c r="B366" s="19" t="s">
        <v>224</v>
      </c>
      <c r="C366" s="19" t="s">
        <v>1813</v>
      </c>
      <c r="D366" s="19" t="s">
        <v>1818</v>
      </c>
      <c r="E366" s="21" t="s">
        <v>33</v>
      </c>
      <c r="F366" s="23" t="s">
        <v>1819</v>
      </c>
      <c r="G366" s="25" t="s">
        <v>1820</v>
      </c>
      <c r="H366" s="26" t="s">
        <v>39</v>
      </c>
      <c r="I366" s="26" t="s">
        <v>41</v>
      </c>
      <c r="J366" s="27" t="s">
        <v>43</v>
      </c>
      <c r="K366" s="27" t="s">
        <v>44</v>
      </c>
      <c r="L366" s="42"/>
      <c r="M366" s="42"/>
      <c r="N366" s="42"/>
      <c r="O366" s="29"/>
      <c r="P366" s="29"/>
      <c r="Q366" s="29"/>
      <c r="R366" s="29"/>
      <c r="S366" s="29"/>
      <c r="T366" s="29"/>
      <c r="U366" s="31" t="str">
        <f>IFERROR(__xludf.DUMMYFUNCTION("LET(
  angka_murni, ARRAYFORMULA(IFERROR(VALUE(REGEXREPLACE(L366:T366, ""[^0-9]"", """")), 0)),
  rata, IFERROR(AVERAGEIF(angka_murni, ""&gt;0""), 0),
  IF(rata &gt; 0,
    IF(rata &gt; 500, ""SANGAT OPTIMAL"",
    IF(rata &gt; 200, ""OPTIMAL"",
    IF(rata &gt; 100,"&amp;" ""KURANG OPTIMAL"", ""TIDAK OPTIMAL""))),
    IF(COUNTIF(L366:T366, ""*TIDAK TERDETEKSI*"") &gt; 0, ""TIDAK TERDETEKSI"",
    IF(COUNTIF(L366:T366, ""*TIDAK AKTIF*"") &gt; 0, ""TIDAK AKTIF"",
    IF(COUNTIF(L366:T366, ""*BELUM TERPASANG*"") &gt; 0, ""BELUM T"&amp;"ERPASANG"", ""TIDAK AKTIF"")))
  )
)"),"TIDAK AKTIF")</f>
        <v>TIDAK AKTIF</v>
      </c>
      <c r="V366" s="33" t="s">
        <v>48</v>
      </c>
      <c r="W366" s="190">
        <v>4323.0</v>
      </c>
      <c r="X366" s="58" t="s">
        <v>1817</v>
      </c>
      <c r="Y366" s="36">
        <v>638250.0</v>
      </c>
      <c r="Z366" s="191" t="s">
        <v>1821</v>
      </c>
    </row>
    <row r="367" ht="12.0" customHeight="1">
      <c r="A367" s="20">
        <f t="shared" si="1"/>
        <v>365</v>
      </c>
      <c r="B367" s="19" t="s">
        <v>224</v>
      </c>
      <c r="C367" s="19" t="s">
        <v>1813</v>
      </c>
      <c r="D367" s="19" t="s">
        <v>1822</v>
      </c>
      <c r="E367" s="21" t="s">
        <v>33</v>
      </c>
      <c r="F367" s="23" t="s">
        <v>1823</v>
      </c>
      <c r="G367" s="25" t="s">
        <v>1824</v>
      </c>
      <c r="H367" s="26" t="s">
        <v>87</v>
      </c>
      <c r="I367" s="26" t="s">
        <v>60</v>
      </c>
      <c r="J367" s="27" t="s">
        <v>88</v>
      </c>
      <c r="K367" s="28" t="s">
        <v>44</v>
      </c>
      <c r="L367" s="29"/>
      <c r="M367" s="29"/>
      <c r="N367" s="29" t="s">
        <v>64</v>
      </c>
      <c r="O367" s="29" t="s">
        <v>126</v>
      </c>
      <c r="P367" s="29" t="s">
        <v>64</v>
      </c>
      <c r="Q367" s="30"/>
      <c r="R367" s="30"/>
      <c r="S367" s="30"/>
      <c r="T367" s="30"/>
      <c r="U367" s="31" t="str">
        <f>IFERROR(__xludf.DUMMYFUNCTION("LET(
  angka_murni, ARRAYFORMULA(IFERROR(VALUE(REGEXREPLACE(L367:T367, ""[^0-9]"", """")), 0)),
  rata, IFERROR(AVERAGEIF(angka_murni, ""&gt;0""), 0),
  IF(rata &gt; 0,
    IF(rata &gt; 500, ""SANGAT OPTIMAL"",
    IF(rata &gt; 200, ""OPTIMAL"",
    IF(rata &gt; 100,"&amp;" ""KURANG OPTIMAL"", ""TIDAK OPTIMAL""))),
    IF(COUNTIF(L367:T367, ""*TIDAK TERDETEKSI*"") &gt; 0, ""TIDAK TERDETEKSI"",
    IF(COUNTIF(L367:T367, ""*TIDAK AKTIF*"") &gt; 0, ""TIDAK AKTIF"",
    IF(COUNTIF(L367:T367, ""*BELUM TERPASANG*"") &gt; 0, ""BELUM T"&amp;"ERPASANG"", ""TIDAK AKTIF"")))
  )
)"),"SANGAT OPTIMAL")</f>
        <v>SANGAT OPTIMAL</v>
      </c>
      <c r="V367" s="33" t="s">
        <v>48</v>
      </c>
      <c r="W367" s="74">
        <v>2785.0</v>
      </c>
      <c r="X367" s="58" t="s">
        <v>1817</v>
      </c>
      <c r="Y367" s="36">
        <v>1665000.0</v>
      </c>
      <c r="Z367" s="47" t="s">
        <v>1825</v>
      </c>
    </row>
    <row r="368" ht="12.0" customHeight="1">
      <c r="A368" s="20">
        <f t="shared" si="1"/>
        <v>366</v>
      </c>
      <c r="B368" s="19" t="s">
        <v>224</v>
      </c>
      <c r="C368" s="19" t="s">
        <v>1813</v>
      </c>
      <c r="D368" s="19" t="s">
        <v>1826</v>
      </c>
      <c r="E368" s="21" t="s">
        <v>33</v>
      </c>
      <c r="F368" s="23" t="s">
        <v>1827</v>
      </c>
      <c r="G368" s="25" t="s">
        <v>1828</v>
      </c>
      <c r="H368" s="26" t="s">
        <v>39</v>
      </c>
      <c r="I368" s="26" t="s">
        <v>41</v>
      </c>
      <c r="J368" s="27" t="s">
        <v>43</v>
      </c>
      <c r="K368" s="27" t="s">
        <v>44</v>
      </c>
      <c r="L368" s="42"/>
      <c r="M368" s="42"/>
      <c r="N368" s="42"/>
      <c r="O368" s="29"/>
      <c r="P368" s="29"/>
      <c r="Q368" s="30"/>
      <c r="R368" s="30"/>
      <c r="S368" s="30"/>
      <c r="T368" s="30"/>
      <c r="U368" s="31" t="str">
        <f>IFERROR(__xludf.DUMMYFUNCTION("LET(
  angka_murni, ARRAYFORMULA(IFERROR(VALUE(REGEXREPLACE(L368:T368, ""[^0-9]"", """")), 0)),
  rata, IFERROR(AVERAGEIF(angka_murni, ""&gt;0""), 0),
  IF(rata &gt; 0,
    IF(rata &gt; 500, ""SANGAT OPTIMAL"",
    IF(rata &gt; 200, ""OPTIMAL"",
    IF(rata &gt; 100,"&amp;" ""KURANG OPTIMAL"", ""TIDAK OPTIMAL""))),
    IF(COUNTIF(L368:T368, ""*TIDAK TERDETEKSI*"") &gt; 0, ""TIDAK TERDETEKSI"",
    IF(COUNTIF(L368:T368, ""*TIDAK AKTIF*"") &gt; 0, ""TIDAK AKTIF"",
    IF(COUNTIF(L368:T368, ""*BELUM TERPASANG*"") &gt; 0, ""BELUM T"&amp;"ERPASANG"", ""TIDAK AKTIF"")))
  )
)"),"TIDAK AKTIF")</f>
        <v>TIDAK AKTIF</v>
      </c>
      <c r="V368" s="33" t="s">
        <v>48</v>
      </c>
      <c r="W368" s="72">
        <v>2405.0</v>
      </c>
      <c r="X368" s="58" t="s">
        <v>1817</v>
      </c>
      <c r="Y368" s="36">
        <v>638250.0</v>
      </c>
      <c r="Z368" s="46"/>
    </row>
    <row r="369" ht="12.0" customHeight="1">
      <c r="A369" s="20">
        <f t="shared" si="1"/>
        <v>367</v>
      </c>
      <c r="B369" s="19" t="s">
        <v>224</v>
      </c>
      <c r="C369" s="19" t="s">
        <v>1813</v>
      </c>
      <c r="D369" s="19" t="s">
        <v>1829</v>
      </c>
      <c r="E369" s="21" t="s">
        <v>33</v>
      </c>
      <c r="F369" s="23" t="s">
        <v>1830</v>
      </c>
      <c r="G369" s="25" t="s">
        <v>1831</v>
      </c>
      <c r="H369" s="26" t="s">
        <v>39</v>
      </c>
      <c r="I369" s="26" t="s">
        <v>41</v>
      </c>
      <c r="J369" s="27" t="s">
        <v>43</v>
      </c>
      <c r="K369" s="27" t="s">
        <v>44</v>
      </c>
      <c r="L369" s="42"/>
      <c r="M369" s="42"/>
      <c r="N369" s="42"/>
      <c r="O369" s="29"/>
      <c r="P369" s="29"/>
      <c r="Q369" s="30"/>
      <c r="R369" s="30"/>
      <c r="S369" s="30"/>
      <c r="T369" s="30"/>
      <c r="U369" s="31" t="str">
        <f>IFERROR(__xludf.DUMMYFUNCTION("LET(
  angka_murni, ARRAYFORMULA(IFERROR(VALUE(REGEXREPLACE(L369:T369, ""[^0-9]"", """")), 0)),
  rata, IFERROR(AVERAGEIF(angka_murni, ""&gt;0""), 0),
  IF(rata &gt; 0,
    IF(rata &gt; 500, ""SANGAT OPTIMAL"",
    IF(rata &gt; 200, ""OPTIMAL"",
    IF(rata &gt; 100,"&amp;" ""KURANG OPTIMAL"", ""TIDAK OPTIMAL""))),
    IF(COUNTIF(L369:T369, ""*TIDAK TERDETEKSI*"") &gt; 0, ""TIDAK TERDETEKSI"",
    IF(COUNTIF(L369:T369, ""*TIDAK AKTIF*"") &gt; 0, ""TIDAK AKTIF"",
    IF(COUNTIF(L369:T369, ""*BELUM TERPASANG*"") &gt; 0, ""BELUM T"&amp;"ERPASANG"", ""TIDAK AKTIF"")))
  )
)"),"TIDAK AKTIF")</f>
        <v>TIDAK AKTIF</v>
      </c>
      <c r="V369" s="33" t="s">
        <v>48</v>
      </c>
      <c r="W369" s="72">
        <v>1198.0</v>
      </c>
      <c r="X369" s="58" t="s">
        <v>1817</v>
      </c>
      <c r="Y369" s="36">
        <v>638250.0</v>
      </c>
      <c r="Z369" s="75" t="s">
        <v>1832</v>
      </c>
    </row>
    <row r="370" ht="12.0" customHeight="1">
      <c r="A370" s="20">
        <f t="shared" si="1"/>
        <v>368</v>
      </c>
      <c r="B370" s="19" t="s">
        <v>224</v>
      </c>
      <c r="C370" s="19" t="s">
        <v>1813</v>
      </c>
      <c r="D370" s="19" t="s">
        <v>1833</v>
      </c>
      <c r="E370" s="21" t="s">
        <v>33</v>
      </c>
      <c r="F370" s="23" t="s">
        <v>1834</v>
      </c>
      <c r="G370" s="25" t="s">
        <v>1835</v>
      </c>
      <c r="H370" s="26" t="s">
        <v>39</v>
      </c>
      <c r="I370" s="26" t="s">
        <v>41</v>
      </c>
      <c r="J370" s="27" t="s">
        <v>43</v>
      </c>
      <c r="K370" s="27" t="s">
        <v>44</v>
      </c>
      <c r="L370" s="42"/>
      <c r="M370" s="42"/>
      <c r="N370" s="42"/>
      <c r="O370" s="29"/>
      <c r="P370" s="29"/>
      <c r="Q370" s="30"/>
      <c r="R370" s="30"/>
      <c r="S370" s="30"/>
      <c r="T370" s="30"/>
      <c r="U370" s="31" t="str">
        <f>IFERROR(__xludf.DUMMYFUNCTION("LET(
  angka_murni, ARRAYFORMULA(IFERROR(VALUE(REGEXREPLACE(L370:T370, ""[^0-9]"", """")), 0)),
  rata, IFERROR(AVERAGEIF(angka_murni, ""&gt;0""), 0),
  IF(rata &gt; 0,
    IF(rata &gt; 500, ""SANGAT OPTIMAL"",
    IF(rata &gt; 200, ""OPTIMAL"",
    IF(rata &gt; 100,"&amp;" ""KURANG OPTIMAL"", ""TIDAK OPTIMAL""))),
    IF(COUNTIF(L370:T370, ""*TIDAK TERDETEKSI*"") &gt; 0, ""TIDAK TERDETEKSI"",
    IF(COUNTIF(L370:T370, ""*TIDAK AKTIF*"") &gt; 0, ""TIDAK AKTIF"",
    IF(COUNTIF(L370:T370, ""*BELUM TERPASANG*"") &gt; 0, ""BELUM T"&amp;"ERPASANG"", ""TIDAK AKTIF"")))
  )
)"),"TIDAK AKTIF")</f>
        <v>TIDAK AKTIF</v>
      </c>
      <c r="V370" s="33" t="s">
        <v>48</v>
      </c>
      <c r="W370" s="72">
        <v>1706.0</v>
      </c>
      <c r="X370" s="58" t="s">
        <v>1817</v>
      </c>
      <c r="Y370" s="36">
        <v>638250.0</v>
      </c>
      <c r="Z370" s="46"/>
    </row>
    <row r="371" ht="12.0" customHeight="1">
      <c r="A371" s="20">
        <f t="shared" si="1"/>
        <v>369</v>
      </c>
      <c r="B371" s="19" t="s">
        <v>224</v>
      </c>
      <c r="C371" s="19" t="s">
        <v>1813</v>
      </c>
      <c r="D371" s="19" t="s">
        <v>1836</v>
      </c>
      <c r="E371" s="21" t="s">
        <v>33</v>
      </c>
      <c r="F371" s="23" t="s">
        <v>1837</v>
      </c>
      <c r="G371" s="25" t="s">
        <v>1838</v>
      </c>
      <c r="H371" s="26" t="s">
        <v>39</v>
      </c>
      <c r="I371" s="26" t="s">
        <v>41</v>
      </c>
      <c r="J371" s="27" t="s">
        <v>43</v>
      </c>
      <c r="K371" s="27" t="s">
        <v>44</v>
      </c>
      <c r="L371" s="42"/>
      <c r="M371" s="42"/>
      <c r="N371" s="42"/>
      <c r="O371" s="29"/>
      <c r="P371" s="29"/>
      <c r="Q371" s="30"/>
      <c r="R371" s="30"/>
      <c r="S371" s="30"/>
      <c r="T371" s="30"/>
      <c r="U371" s="31" t="str">
        <f>IFERROR(__xludf.DUMMYFUNCTION("LET(
  angka_murni, ARRAYFORMULA(IFERROR(VALUE(REGEXREPLACE(L371:T371, ""[^0-9]"", """")), 0)),
  rata, IFERROR(AVERAGEIF(angka_murni, ""&gt;0""), 0),
  IF(rata &gt; 0,
    IF(rata &gt; 500, ""SANGAT OPTIMAL"",
    IF(rata &gt; 200, ""OPTIMAL"",
    IF(rata &gt; 100,"&amp;" ""KURANG OPTIMAL"", ""TIDAK OPTIMAL""))),
    IF(COUNTIF(L371:T371, ""*TIDAK TERDETEKSI*"") &gt; 0, ""TIDAK TERDETEKSI"",
    IF(COUNTIF(L371:T371, ""*TIDAK AKTIF*"") &gt; 0, ""TIDAK AKTIF"",
    IF(COUNTIF(L371:T371, ""*BELUM TERPASANG*"") &gt; 0, ""BELUM T"&amp;"ERPASANG"", ""TIDAK AKTIF"")))
  )
)"),"TIDAK AKTIF")</f>
        <v>TIDAK AKTIF</v>
      </c>
      <c r="V371" s="33" t="s">
        <v>48</v>
      </c>
      <c r="W371" s="72">
        <v>2582.0</v>
      </c>
      <c r="X371" s="58" t="s">
        <v>1817</v>
      </c>
      <c r="Y371" s="36">
        <v>638250.0</v>
      </c>
      <c r="Z371" s="46"/>
    </row>
    <row r="372" ht="12.0" customHeight="1">
      <c r="A372" s="20">
        <f t="shared" si="1"/>
        <v>370</v>
      </c>
      <c r="B372" s="19" t="s">
        <v>224</v>
      </c>
      <c r="C372" s="19" t="s">
        <v>1813</v>
      </c>
      <c r="D372" s="19" t="s">
        <v>1839</v>
      </c>
      <c r="E372" s="21" t="s">
        <v>33</v>
      </c>
      <c r="F372" s="23" t="s">
        <v>1840</v>
      </c>
      <c r="G372" s="25" t="s">
        <v>1841</v>
      </c>
      <c r="H372" s="26" t="s">
        <v>39</v>
      </c>
      <c r="I372" s="26" t="s">
        <v>41</v>
      </c>
      <c r="J372" s="27" t="s">
        <v>43</v>
      </c>
      <c r="K372" s="27" t="s">
        <v>44</v>
      </c>
      <c r="L372" s="42"/>
      <c r="M372" s="42"/>
      <c r="N372" s="42"/>
      <c r="O372" s="42"/>
      <c r="P372" s="42"/>
      <c r="Q372" s="30"/>
      <c r="R372" s="30"/>
      <c r="S372" s="30"/>
      <c r="T372" s="44"/>
      <c r="U372" s="31" t="str">
        <f>IFERROR(__xludf.DUMMYFUNCTION("LET(
  angka_murni, ARRAYFORMULA(IFERROR(VALUE(REGEXREPLACE(L372:T372, ""[^0-9]"", """")), 0)),
  rata, IFERROR(AVERAGEIF(angka_murni, ""&gt;0""), 0),
  IF(rata &gt; 0,
    IF(rata &gt; 500, ""SANGAT OPTIMAL"",
    IF(rata &gt; 200, ""OPTIMAL"",
    IF(rata &gt; 100,"&amp;" ""KURANG OPTIMAL"", ""TIDAK OPTIMAL""))),
    IF(COUNTIF(L372:T372, ""*TIDAK TERDETEKSI*"") &gt; 0, ""TIDAK TERDETEKSI"",
    IF(COUNTIF(L372:T372, ""*TIDAK AKTIF*"") &gt; 0, ""TIDAK AKTIF"",
    IF(COUNTIF(L372:T372, ""*BELUM TERPASANG*"") &gt; 0, ""BELUM T"&amp;"ERPASANG"", ""TIDAK AKTIF"")))
  )
)"),"TIDAK AKTIF")</f>
        <v>TIDAK AKTIF</v>
      </c>
      <c r="V372" s="33" t="s">
        <v>48</v>
      </c>
      <c r="W372" s="72">
        <v>2054.0</v>
      </c>
      <c r="X372" s="58" t="s">
        <v>1817</v>
      </c>
      <c r="Y372" s="36">
        <v>638250.0</v>
      </c>
      <c r="Z372" s="46"/>
    </row>
    <row r="373" ht="12.0" customHeight="1">
      <c r="A373" s="20">
        <f t="shared" si="1"/>
        <v>371</v>
      </c>
      <c r="B373" s="19" t="s">
        <v>224</v>
      </c>
      <c r="C373" s="19" t="s">
        <v>1813</v>
      </c>
      <c r="D373" s="19" t="s">
        <v>1842</v>
      </c>
      <c r="E373" s="21" t="s">
        <v>33</v>
      </c>
      <c r="F373" s="23" t="s">
        <v>1843</v>
      </c>
      <c r="G373" s="25" t="s">
        <v>1844</v>
      </c>
      <c r="H373" s="26" t="s">
        <v>39</v>
      </c>
      <c r="I373" s="26" t="s">
        <v>41</v>
      </c>
      <c r="J373" s="27" t="s">
        <v>43</v>
      </c>
      <c r="K373" s="27" t="s">
        <v>44</v>
      </c>
      <c r="L373" s="42"/>
      <c r="M373" s="42"/>
      <c r="N373" s="42"/>
      <c r="O373" s="42"/>
      <c r="P373" s="42"/>
      <c r="Q373" s="30"/>
      <c r="R373" s="30"/>
      <c r="S373" s="30"/>
      <c r="T373" s="44"/>
      <c r="U373" s="31" t="str">
        <f>IFERROR(__xludf.DUMMYFUNCTION("LET(
  angka_murni, ARRAYFORMULA(IFERROR(VALUE(REGEXREPLACE(L373:T373, ""[^0-9]"", """")), 0)),
  rata, IFERROR(AVERAGEIF(angka_murni, ""&gt;0""), 0),
  IF(rata &gt; 0,
    IF(rata &gt; 500, ""SANGAT OPTIMAL"",
    IF(rata &gt; 200, ""OPTIMAL"",
    IF(rata &gt; 100,"&amp;" ""KURANG OPTIMAL"", ""TIDAK OPTIMAL""))),
    IF(COUNTIF(L373:T373, ""*TIDAK TERDETEKSI*"") &gt; 0, ""TIDAK TERDETEKSI"",
    IF(COUNTIF(L373:T373, ""*TIDAK AKTIF*"") &gt; 0, ""TIDAK AKTIF"",
    IF(COUNTIF(L373:T373, ""*BELUM TERPASANG*"") &gt; 0, ""BELUM T"&amp;"ERPASANG"", ""TIDAK AKTIF"")))
  )
)"),"TIDAK AKTIF")</f>
        <v>TIDAK AKTIF</v>
      </c>
      <c r="V373" s="33" t="s">
        <v>48</v>
      </c>
      <c r="W373" s="72">
        <v>1191.0</v>
      </c>
      <c r="X373" s="58" t="s">
        <v>1817</v>
      </c>
      <c r="Y373" s="36">
        <v>638250.0</v>
      </c>
      <c r="Z373" s="46"/>
    </row>
    <row r="374" ht="12.0" customHeight="1">
      <c r="A374" s="20">
        <f t="shared" si="1"/>
        <v>372</v>
      </c>
      <c r="B374" s="19" t="s">
        <v>224</v>
      </c>
      <c r="C374" s="19" t="s">
        <v>1813</v>
      </c>
      <c r="D374" s="19" t="s">
        <v>1845</v>
      </c>
      <c r="E374" s="21" t="s">
        <v>33</v>
      </c>
      <c r="F374" s="23" t="s">
        <v>1846</v>
      </c>
      <c r="G374" s="25" t="s">
        <v>1847</v>
      </c>
      <c r="H374" s="26" t="s">
        <v>39</v>
      </c>
      <c r="I374" s="26" t="s">
        <v>41</v>
      </c>
      <c r="J374" s="27" t="s">
        <v>43</v>
      </c>
      <c r="K374" s="27" t="s">
        <v>44</v>
      </c>
      <c r="L374" s="42"/>
      <c r="M374" s="42"/>
      <c r="N374" s="42"/>
      <c r="O374" s="29"/>
      <c r="P374" s="29"/>
      <c r="Q374" s="30"/>
      <c r="R374" s="30"/>
      <c r="S374" s="30"/>
      <c r="T374" s="30"/>
      <c r="U374" s="31" t="str">
        <f>IFERROR(__xludf.DUMMYFUNCTION("LET(
  angka_murni, ARRAYFORMULA(IFERROR(VALUE(REGEXREPLACE(L374:T374, ""[^0-9]"", """")), 0)),
  rata, IFERROR(AVERAGEIF(angka_murni, ""&gt;0""), 0),
  IF(rata &gt; 0,
    IF(rata &gt; 500, ""SANGAT OPTIMAL"",
    IF(rata &gt; 200, ""OPTIMAL"",
    IF(rata &gt; 100,"&amp;" ""KURANG OPTIMAL"", ""TIDAK OPTIMAL""))),
    IF(COUNTIF(L374:T374, ""*TIDAK TERDETEKSI*"") &gt; 0, ""TIDAK TERDETEKSI"",
    IF(COUNTIF(L374:T374, ""*TIDAK AKTIF*"") &gt; 0, ""TIDAK AKTIF"",
    IF(COUNTIF(L374:T374, ""*BELUM TERPASANG*"") &gt; 0, ""BELUM T"&amp;"ERPASANG"", ""TIDAK AKTIF"")))
  )
)"),"TIDAK AKTIF")</f>
        <v>TIDAK AKTIF</v>
      </c>
      <c r="V374" s="33" t="s">
        <v>48</v>
      </c>
      <c r="W374" s="74">
        <v>3757.0</v>
      </c>
      <c r="X374" s="58" t="s">
        <v>1817</v>
      </c>
      <c r="Y374" s="36">
        <v>638250.0</v>
      </c>
      <c r="Z374" s="37" t="s">
        <v>1848</v>
      </c>
    </row>
    <row r="375" ht="12.0" customHeight="1">
      <c r="A375" s="20">
        <f t="shared" si="1"/>
        <v>373</v>
      </c>
      <c r="B375" s="19" t="s">
        <v>224</v>
      </c>
      <c r="C375" s="19" t="s">
        <v>1813</v>
      </c>
      <c r="D375" s="19" t="s">
        <v>1849</v>
      </c>
      <c r="E375" s="21" t="s">
        <v>33</v>
      </c>
      <c r="F375" s="23" t="s">
        <v>1850</v>
      </c>
      <c r="G375" s="25" t="s">
        <v>1851</v>
      </c>
      <c r="H375" s="26" t="s">
        <v>40</v>
      </c>
      <c r="I375" s="26" t="s">
        <v>42</v>
      </c>
      <c r="J375" s="28" t="s">
        <v>61</v>
      </c>
      <c r="K375" s="28" t="s">
        <v>44</v>
      </c>
      <c r="L375" s="29"/>
      <c r="M375" s="29"/>
      <c r="N375" s="29" t="s">
        <v>64</v>
      </c>
      <c r="O375" s="29" t="s">
        <v>64</v>
      </c>
      <c r="P375" s="29" t="s">
        <v>64</v>
      </c>
      <c r="Q375" s="29" t="s">
        <v>64</v>
      </c>
      <c r="R375" s="30" t="s">
        <v>64</v>
      </c>
      <c r="S375" s="30"/>
      <c r="T375" s="30"/>
      <c r="U375" s="31" t="str">
        <f>IFERROR(__xludf.DUMMYFUNCTION("LET(
  angka_murni, ARRAYFORMULA(IFERROR(VALUE(REGEXREPLACE(L375:T375, ""[^0-9]"", """")), 0)),
  rata, IFERROR(AVERAGEIF(angka_murni, ""&gt;0""), 0),
  IF(rata &gt; 0,
    IF(rata &gt; 500, ""SANGAT OPTIMAL"",
    IF(rata &gt; 200, ""OPTIMAL"",
    IF(rata &gt; 100,"&amp;" ""KURANG OPTIMAL"", ""TIDAK OPTIMAL""))),
    IF(COUNTIF(L375:T375, ""*TIDAK TERDETEKSI*"") &gt; 0, ""TIDAK TERDETEKSI"",
    IF(COUNTIF(L375:T375, ""*TIDAK AKTIF*"") &gt; 0, ""TIDAK AKTIF"",
    IF(COUNTIF(L375:T375, ""*BELUM TERPASANG*"") &gt; 0, ""BELUM T"&amp;"ERPASANG"", ""TIDAK AKTIF"")))
  )
)"),"OPTIMAL")</f>
        <v>OPTIMAL</v>
      </c>
      <c r="V375" s="33" t="s">
        <v>48</v>
      </c>
      <c r="W375" s="72">
        <v>1722.0</v>
      </c>
      <c r="X375" s="58" t="s">
        <v>1817</v>
      </c>
      <c r="Y375" s="36">
        <v>768950.0</v>
      </c>
      <c r="Z375" s="46"/>
    </row>
    <row r="376" ht="12.0" customHeight="1">
      <c r="A376" s="20">
        <f t="shared" si="1"/>
        <v>374</v>
      </c>
      <c r="B376" s="19" t="s">
        <v>224</v>
      </c>
      <c r="C376" s="19" t="s">
        <v>267</v>
      </c>
      <c r="D376" s="19" t="s">
        <v>1852</v>
      </c>
      <c r="E376" s="21" t="s">
        <v>33</v>
      </c>
      <c r="F376" s="68" t="s">
        <v>1853</v>
      </c>
      <c r="G376" s="69" t="s">
        <v>1854</v>
      </c>
      <c r="H376" s="26" t="s">
        <v>40</v>
      </c>
      <c r="I376" s="26" t="s">
        <v>107</v>
      </c>
      <c r="J376" s="27" t="s">
        <v>1563</v>
      </c>
      <c r="K376" s="27" t="s">
        <v>44</v>
      </c>
      <c r="L376" s="29" t="s">
        <v>126</v>
      </c>
      <c r="M376" s="29" t="s">
        <v>64</v>
      </c>
      <c r="N376" s="29" t="s">
        <v>126</v>
      </c>
      <c r="O376" s="29" t="s">
        <v>126</v>
      </c>
      <c r="P376" s="29" t="s">
        <v>126</v>
      </c>
      <c r="Q376" s="30"/>
      <c r="R376" s="30"/>
      <c r="S376" s="30"/>
      <c r="T376" s="44"/>
      <c r="U376" s="31" t="str">
        <f>IFERROR(__xludf.DUMMYFUNCTION("LET(
  angka_murni, ARRAYFORMULA(IFERROR(VALUE(REGEXREPLACE(L376:T376, ""[^0-9]"", """")), 0)),
  rata, IFERROR(AVERAGEIF(angka_murni, ""&gt;0""), 0),
  IF(rata &gt; 0,
    IF(rata &gt; 500, ""SANGAT OPTIMAL"",
    IF(rata &gt; 200, ""OPTIMAL"",
    IF(rata &gt; 100,"&amp;" ""KURANG OPTIMAL"", ""TIDAK OPTIMAL""))),
    IF(COUNTIF(L376:T376, ""*TIDAK TERDETEKSI*"") &gt; 0, ""TIDAK TERDETEKSI"",
    IF(COUNTIF(L376:T376, ""*TIDAK AKTIF*"") &gt; 0, ""TIDAK AKTIF"",
    IF(COUNTIF(L376:T376, ""*BELUM TERPASANG*"") &gt; 0, ""BELUM T"&amp;"ERPASANG"", ""TIDAK AKTIF"")))
  )
)"),"SANGAT OPTIMAL")</f>
        <v>SANGAT OPTIMAL</v>
      </c>
      <c r="V376" s="33" t="s">
        <v>48</v>
      </c>
      <c r="W376" s="72">
        <v>5186.0</v>
      </c>
      <c r="X376" s="58" t="s">
        <v>275</v>
      </c>
      <c r="Y376" s="36">
        <v>604950.0</v>
      </c>
      <c r="Z376" s="46"/>
    </row>
    <row r="377" ht="12.0" customHeight="1">
      <c r="A377" s="20">
        <f t="shared" si="1"/>
        <v>375</v>
      </c>
      <c r="B377" s="19" t="s">
        <v>224</v>
      </c>
      <c r="C377" s="19" t="s">
        <v>267</v>
      </c>
      <c r="D377" s="19" t="s">
        <v>1855</v>
      </c>
      <c r="E377" s="21" t="s">
        <v>33</v>
      </c>
      <c r="F377" s="23" t="s">
        <v>1856</v>
      </c>
      <c r="G377" s="25" t="s">
        <v>1857</v>
      </c>
      <c r="H377" s="26" t="s">
        <v>87</v>
      </c>
      <c r="I377" s="26" t="s">
        <v>60</v>
      </c>
      <c r="J377" s="27" t="s">
        <v>88</v>
      </c>
      <c r="K377" s="28" t="s">
        <v>44</v>
      </c>
      <c r="L377" s="29"/>
      <c r="M377" s="29"/>
      <c r="N377" s="29" t="s">
        <v>63</v>
      </c>
      <c r="O377" s="29" t="s">
        <v>91</v>
      </c>
      <c r="P377" s="29" t="s">
        <v>63</v>
      </c>
      <c r="Q377" s="30"/>
      <c r="R377" s="30"/>
      <c r="S377" s="30"/>
      <c r="T377" s="30"/>
      <c r="U377" s="31" t="str">
        <f>IFERROR(__xludf.DUMMYFUNCTION("LET(
  angka_murni, ARRAYFORMULA(IFERROR(VALUE(REGEXREPLACE(L377:T377, ""[^0-9]"", """")), 0)),
  rata, IFERROR(AVERAGEIF(angka_murni, ""&gt;0""), 0),
  IF(rata &gt; 0,
    IF(rata &gt; 500, ""SANGAT OPTIMAL"",
    IF(rata &gt; 200, ""OPTIMAL"",
    IF(rata &gt; 100,"&amp;" ""KURANG OPTIMAL"", ""TIDAK OPTIMAL""))),
    IF(COUNTIF(L377:T377, ""*TIDAK TERDETEKSI*"") &gt; 0, ""TIDAK TERDETEKSI"",
    IF(COUNTIF(L377:T377, ""*TIDAK AKTIF*"") &gt; 0, ""TIDAK AKTIF"",
    IF(COUNTIF(L377:T377, ""*BELUM TERPASANG*"") &gt; 0, ""BELUM T"&amp;"ERPASANG"", ""TIDAK AKTIF"")))
  )
)"),"KURANG OPTIMAL")</f>
        <v>KURANG OPTIMAL</v>
      </c>
      <c r="V377" s="33" t="s">
        <v>48</v>
      </c>
      <c r="W377" s="74">
        <v>2096.0</v>
      </c>
      <c r="X377" s="58" t="s">
        <v>275</v>
      </c>
      <c r="Y377" s="36">
        <v>1665000.0</v>
      </c>
      <c r="Z377" s="37" t="s">
        <v>1858</v>
      </c>
    </row>
    <row r="378" ht="12.0" customHeight="1">
      <c r="A378" s="20">
        <f t="shared" si="1"/>
        <v>376</v>
      </c>
      <c r="B378" s="19" t="s">
        <v>224</v>
      </c>
      <c r="C378" s="19" t="s">
        <v>267</v>
      </c>
      <c r="D378" s="19" t="s">
        <v>1859</v>
      </c>
      <c r="E378" s="21" t="s">
        <v>33</v>
      </c>
      <c r="F378" s="68" t="s">
        <v>1860</v>
      </c>
      <c r="G378" s="69" t="s">
        <v>1861</v>
      </c>
      <c r="H378" s="26" t="s">
        <v>40</v>
      </c>
      <c r="I378" s="26" t="s">
        <v>107</v>
      </c>
      <c r="J378" s="27" t="s">
        <v>1563</v>
      </c>
      <c r="K378" s="27" t="s">
        <v>44</v>
      </c>
      <c r="L378" s="29" t="s">
        <v>91</v>
      </c>
      <c r="M378" s="29" t="s">
        <v>91</v>
      </c>
      <c r="N378" s="29" t="s">
        <v>63</v>
      </c>
      <c r="O378" s="29" t="s">
        <v>63</v>
      </c>
      <c r="P378" s="29" t="s">
        <v>62</v>
      </c>
      <c r="Q378" s="30"/>
      <c r="R378" s="30"/>
      <c r="S378" s="30"/>
      <c r="T378" s="44"/>
      <c r="U378" s="31" t="str">
        <f>IFERROR(__xludf.DUMMYFUNCTION("LET(
  angka_murni, ARRAYFORMULA(IFERROR(VALUE(REGEXREPLACE(L378:T378, ""[^0-9]"", """")), 0)),
  rata, IFERROR(AVERAGEIF(angka_murni, ""&gt;0""), 0),
  IF(rata &gt; 0,
    IF(rata &gt; 500, ""SANGAT OPTIMAL"",
    IF(rata &gt; 200, ""OPTIMAL"",
    IF(rata &gt; 100,"&amp;" ""KURANG OPTIMAL"", ""TIDAK OPTIMAL""))),
    IF(COUNTIF(L378:T378, ""*TIDAK TERDETEKSI*"") &gt; 0, ""TIDAK TERDETEKSI"",
    IF(COUNTIF(L378:T378, ""*TIDAK AKTIF*"") &gt; 0, ""TIDAK AKTIF"",
    IF(COUNTIF(L378:T378, ""*BELUM TERPASANG*"") &gt; 0, ""BELUM T"&amp;"ERPASANG"", ""TIDAK AKTIF"")))
  )
)"),"KURANG OPTIMAL")</f>
        <v>KURANG OPTIMAL</v>
      </c>
      <c r="V378" s="33" t="s">
        <v>48</v>
      </c>
      <c r="W378" s="72">
        <v>5074.0</v>
      </c>
      <c r="X378" s="58" t="s">
        <v>275</v>
      </c>
      <c r="Y378" s="36">
        <v>604950.0</v>
      </c>
      <c r="Z378" s="46"/>
    </row>
    <row r="379" ht="12.0" customHeight="1">
      <c r="A379" s="20">
        <f t="shared" si="1"/>
        <v>377</v>
      </c>
      <c r="B379" s="19" t="s">
        <v>224</v>
      </c>
      <c r="C379" s="19" t="s">
        <v>267</v>
      </c>
      <c r="D379" s="19" t="s">
        <v>1863</v>
      </c>
      <c r="E379" s="21" t="s">
        <v>33</v>
      </c>
      <c r="F379" s="68" t="s">
        <v>1864</v>
      </c>
      <c r="G379" s="69" t="s">
        <v>1865</v>
      </c>
      <c r="H379" s="26" t="s">
        <v>40</v>
      </c>
      <c r="I379" s="26" t="s">
        <v>107</v>
      </c>
      <c r="J379" s="27" t="s">
        <v>1563</v>
      </c>
      <c r="K379" s="27" t="s">
        <v>44</v>
      </c>
      <c r="L379" s="29" t="s">
        <v>125</v>
      </c>
      <c r="M379" s="29" t="s">
        <v>125</v>
      </c>
      <c r="N379" s="29" t="s">
        <v>64</v>
      </c>
      <c r="O379" s="29" t="s">
        <v>64</v>
      </c>
      <c r="P379" s="29" t="s">
        <v>125</v>
      </c>
      <c r="Q379" s="30"/>
      <c r="R379" s="30"/>
      <c r="S379" s="30"/>
      <c r="T379" s="44"/>
      <c r="U379" s="31" t="str">
        <f>IFERROR(__xludf.DUMMYFUNCTION("LET(
  angka_murni, ARRAYFORMULA(IFERROR(VALUE(REGEXREPLACE(L379:T379, ""[^0-9]"", """")), 0)),
  rata, IFERROR(AVERAGEIF(angka_murni, ""&gt;0""), 0),
  IF(rata &gt; 0,
    IF(rata &gt; 500, ""SANGAT OPTIMAL"",
    IF(rata &gt; 200, ""OPTIMAL"",
    IF(rata &gt; 100,"&amp;" ""KURANG OPTIMAL"", ""TIDAK OPTIMAL""))),
    IF(COUNTIF(L379:T379, ""*TIDAK TERDETEKSI*"") &gt; 0, ""TIDAK TERDETEKSI"",
    IF(COUNTIF(L379:T379, ""*TIDAK AKTIF*"") &gt; 0, ""TIDAK AKTIF"",
    IF(COUNTIF(L379:T379, ""*BELUM TERPASANG*"") &gt; 0, ""BELUM T"&amp;"ERPASANG"", ""TIDAK AKTIF"")))
  )
)"),"OPTIMAL")</f>
        <v>OPTIMAL</v>
      </c>
      <c r="V379" s="33" t="s">
        <v>48</v>
      </c>
      <c r="W379" s="72">
        <v>5197.0</v>
      </c>
      <c r="X379" s="58" t="s">
        <v>275</v>
      </c>
      <c r="Y379" s="36">
        <v>604950.0</v>
      </c>
      <c r="Z379" s="46"/>
    </row>
    <row r="380" ht="12.0" customHeight="1">
      <c r="A380" s="20">
        <f t="shared" si="1"/>
        <v>378</v>
      </c>
      <c r="B380" s="19" t="s">
        <v>224</v>
      </c>
      <c r="C380" s="19" t="s">
        <v>267</v>
      </c>
      <c r="D380" s="73" t="s">
        <v>268</v>
      </c>
      <c r="E380" s="21" t="s">
        <v>33</v>
      </c>
      <c r="F380" s="68" t="s">
        <v>269</v>
      </c>
      <c r="G380" s="69" t="s">
        <v>270</v>
      </c>
      <c r="H380" s="26" t="s">
        <v>40</v>
      </c>
      <c r="I380" s="26" t="s">
        <v>107</v>
      </c>
      <c r="J380" s="27" t="s">
        <v>1563</v>
      </c>
      <c r="K380" s="27" t="s">
        <v>44</v>
      </c>
      <c r="L380" s="29" t="s">
        <v>65</v>
      </c>
      <c r="M380" s="29" t="s">
        <v>65</v>
      </c>
      <c r="N380" s="29" t="s">
        <v>65</v>
      </c>
      <c r="O380" s="29" t="s">
        <v>65</v>
      </c>
      <c r="P380" s="29" t="s">
        <v>65</v>
      </c>
      <c r="Q380" s="30"/>
      <c r="R380" s="30"/>
      <c r="S380" s="30"/>
      <c r="T380" s="44"/>
      <c r="U380" s="31" t="str">
        <f>IFERROR(__xludf.DUMMYFUNCTION("LET(
  angka_murni, ARRAYFORMULA(IFERROR(VALUE(REGEXREPLACE(L380:T380, ""[^0-9]"", """")), 0)),
  rata, IFERROR(AVERAGEIF(angka_murni, ""&gt;0""), 0),
  IF(rata &gt; 0,
    IF(rata &gt; 500, ""SANGAT OPTIMAL"",
    IF(rata &gt; 200, ""OPTIMAL"",
    IF(rata &gt; 100,"&amp;" ""KURANG OPTIMAL"", ""TIDAK OPTIMAL""))),
    IF(COUNTIF(L380:T380, ""*TIDAK TERDETEKSI*"") &gt; 0, ""TIDAK TERDETEKSI"",
    IF(COUNTIF(L380:T380, ""*TIDAK AKTIF*"") &gt; 0, ""TIDAK AKTIF"",
    IF(COUNTIF(L380:T380, ""*BELUM TERPASANG*"") &gt; 0, ""BELUM T"&amp;"ERPASANG"", ""TIDAK AKTIF"")))
  )
)"),"TIDAK AKTIF")</f>
        <v>TIDAK AKTIF</v>
      </c>
      <c r="V380" s="33" t="s">
        <v>48</v>
      </c>
      <c r="W380" s="74">
        <v>4794.0</v>
      </c>
      <c r="X380" s="58" t="s">
        <v>275</v>
      </c>
      <c r="Y380" s="36">
        <v>604950.0</v>
      </c>
      <c r="Z380" s="37" t="s">
        <v>276</v>
      </c>
    </row>
    <row r="381" ht="12.0" customHeight="1">
      <c r="A381" s="20">
        <f t="shared" si="1"/>
        <v>379</v>
      </c>
      <c r="B381" s="19" t="s">
        <v>224</v>
      </c>
      <c r="C381" s="19" t="s">
        <v>267</v>
      </c>
      <c r="D381" s="19" t="s">
        <v>1871</v>
      </c>
      <c r="E381" s="21" t="s">
        <v>33</v>
      </c>
      <c r="F381" s="23" t="s">
        <v>1872</v>
      </c>
      <c r="G381" s="25" t="s">
        <v>1873</v>
      </c>
      <c r="H381" s="26" t="s">
        <v>39</v>
      </c>
      <c r="I381" s="26" t="s">
        <v>41</v>
      </c>
      <c r="J381" s="27" t="s">
        <v>43</v>
      </c>
      <c r="K381" s="27" t="s">
        <v>44</v>
      </c>
      <c r="L381" s="42"/>
      <c r="M381" s="42"/>
      <c r="N381" s="42"/>
      <c r="O381" s="42"/>
      <c r="P381" s="29"/>
      <c r="Q381" s="30"/>
      <c r="R381" s="30"/>
      <c r="S381" s="44"/>
      <c r="T381" s="44"/>
      <c r="U381" s="31" t="str">
        <f>IFERROR(__xludf.DUMMYFUNCTION("LET(
  angka_murni, ARRAYFORMULA(IFERROR(VALUE(REGEXREPLACE(L381:T381, ""[^0-9]"", """")), 0)),
  rata, IFERROR(AVERAGEIF(angka_murni, ""&gt;0""), 0),
  IF(rata &gt; 0,
    IF(rata &gt; 500, ""SANGAT OPTIMAL"",
    IF(rata &gt; 200, ""OPTIMAL"",
    IF(rata &gt; 100,"&amp;" ""KURANG OPTIMAL"", ""TIDAK OPTIMAL""))),
    IF(COUNTIF(L381:T381, ""*TIDAK TERDETEKSI*"") &gt; 0, ""TIDAK TERDETEKSI"",
    IF(COUNTIF(L381:T381, ""*TIDAK AKTIF*"") &gt; 0, ""TIDAK AKTIF"",
    IF(COUNTIF(L381:T381, ""*BELUM TERPASANG*"") &gt; 0, ""BELUM T"&amp;"ERPASANG"", ""TIDAK AKTIF"")))
  )
)"),"TIDAK AKTIF")</f>
        <v>TIDAK AKTIF</v>
      </c>
      <c r="V381" s="33" t="s">
        <v>48</v>
      </c>
      <c r="W381" s="72">
        <v>2784.0</v>
      </c>
      <c r="X381" s="58" t="s">
        <v>275</v>
      </c>
      <c r="Y381" s="36">
        <v>638250.0</v>
      </c>
      <c r="Z381" s="46"/>
    </row>
    <row r="382" ht="12.0" customHeight="1">
      <c r="A382" s="20">
        <f t="shared" si="1"/>
        <v>380</v>
      </c>
      <c r="B382" s="19" t="s">
        <v>224</v>
      </c>
      <c r="C382" s="19" t="s">
        <v>267</v>
      </c>
      <c r="D382" s="19" t="s">
        <v>1874</v>
      </c>
      <c r="E382" s="21" t="s">
        <v>33</v>
      </c>
      <c r="F382" s="23" t="s">
        <v>1875</v>
      </c>
      <c r="G382" s="25" t="s">
        <v>1876</v>
      </c>
      <c r="H382" s="26" t="s">
        <v>39</v>
      </c>
      <c r="I382" s="26" t="s">
        <v>41</v>
      </c>
      <c r="J382" s="27" t="s">
        <v>43</v>
      </c>
      <c r="K382" s="27" t="s">
        <v>44</v>
      </c>
      <c r="L382" s="42"/>
      <c r="M382" s="42"/>
      <c r="N382" s="42"/>
      <c r="O382" s="29"/>
      <c r="P382" s="29"/>
      <c r="Q382" s="30"/>
      <c r="R382" s="30"/>
      <c r="S382" s="30"/>
      <c r="T382" s="30"/>
      <c r="U382" s="31" t="str">
        <f>IFERROR(__xludf.DUMMYFUNCTION("LET(
  angka_murni, ARRAYFORMULA(IFERROR(VALUE(REGEXREPLACE(L382:T382, ""[^0-9]"", """")), 0)),
  rata, IFERROR(AVERAGEIF(angka_murni, ""&gt;0""), 0),
  IF(rata &gt; 0,
    IF(rata &gt; 500, ""SANGAT OPTIMAL"",
    IF(rata &gt; 200, ""OPTIMAL"",
    IF(rata &gt; 100,"&amp;" ""KURANG OPTIMAL"", ""TIDAK OPTIMAL""))),
    IF(COUNTIF(L382:T382, ""*TIDAK TERDETEKSI*"") &gt; 0, ""TIDAK TERDETEKSI"",
    IF(COUNTIF(L382:T382, ""*TIDAK AKTIF*"") &gt; 0, ""TIDAK AKTIF"",
    IF(COUNTIF(L382:T382, ""*BELUM TERPASANG*"") &gt; 0, ""BELUM T"&amp;"ERPASANG"", ""TIDAK AKTIF"")))
  )
)"),"TIDAK AKTIF")</f>
        <v>TIDAK AKTIF</v>
      </c>
      <c r="V382" s="33" t="s">
        <v>48</v>
      </c>
      <c r="W382" s="74">
        <v>8979.0</v>
      </c>
      <c r="X382" s="58" t="s">
        <v>275</v>
      </c>
      <c r="Y382" s="36">
        <v>638250.0</v>
      </c>
      <c r="Z382" s="37" t="s">
        <v>1877</v>
      </c>
    </row>
    <row r="383" ht="12.0" customHeight="1">
      <c r="A383" s="20">
        <f t="shared" si="1"/>
        <v>381</v>
      </c>
      <c r="B383" s="19" t="s">
        <v>224</v>
      </c>
      <c r="C383" s="19" t="s">
        <v>267</v>
      </c>
      <c r="D383" s="19" t="s">
        <v>1878</v>
      </c>
      <c r="E383" s="21" t="s">
        <v>33</v>
      </c>
      <c r="F383" s="68" t="s">
        <v>1879</v>
      </c>
      <c r="G383" s="69" t="s">
        <v>1880</v>
      </c>
      <c r="H383" s="26" t="s">
        <v>102</v>
      </c>
      <c r="I383" s="26" t="s">
        <v>41</v>
      </c>
      <c r="J383" s="27" t="s">
        <v>119</v>
      </c>
      <c r="K383" s="27" t="s">
        <v>44</v>
      </c>
      <c r="L383" s="29" t="s">
        <v>108</v>
      </c>
      <c r="M383" s="29" t="s">
        <v>108</v>
      </c>
      <c r="N383" s="29" t="s">
        <v>108</v>
      </c>
      <c r="O383" s="29" t="s">
        <v>126</v>
      </c>
      <c r="P383" s="29" t="s">
        <v>64</v>
      </c>
      <c r="Q383" s="29" t="s">
        <v>64</v>
      </c>
      <c r="R383" s="29" t="s">
        <v>126</v>
      </c>
      <c r="S383" s="29"/>
      <c r="T383" s="29"/>
      <c r="U383" s="31" t="str">
        <f>IFERROR(__xludf.DUMMYFUNCTION("LET(
  angka_murni, ARRAYFORMULA(IFERROR(VALUE(REGEXREPLACE(L383:T383, ""[^0-9]"", """")), 0)),
  rata, IFERROR(AVERAGEIF(angka_murni, ""&gt;0""), 0),
  IF(rata &gt; 0,
    IF(rata &gt; 500, ""SANGAT OPTIMAL"",
    IF(rata &gt; 200, ""OPTIMAL"",
    IF(rata &gt; 100,"&amp;" ""KURANG OPTIMAL"", ""TIDAK OPTIMAL""))),
    IF(COUNTIF(L383:T383, ""*TIDAK TERDETEKSI*"") &gt; 0, ""TIDAK TERDETEKSI"",
    IF(COUNTIF(L383:T383, ""*TIDAK AKTIF*"") &gt; 0, ""TIDAK AKTIF"",
    IF(COUNTIF(L383:T383, ""*BELUM TERPASANG*"") &gt; 0, ""BELUM T"&amp;"ERPASANG"", ""TIDAK AKTIF"")))
  )
)"),"SANGAT OPTIMAL")</f>
        <v>SANGAT OPTIMAL</v>
      </c>
      <c r="V383" s="33" t="s">
        <v>48</v>
      </c>
      <c r="W383" s="72">
        <v>1503.0</v>
      </c>
      <c r="X383" s="58" t="s">
        <v>275</v>
      </c>
      <c r="Y383" s="41">
        <v>1665000.0</v>
      </c>
      <c r="Z383" s="46"/>
    </row>
    <row r="384" ht="12.0" customHeight="1">
      <c r="A384" s="20">
        <f t="shared" si="1"/>
        <v>382</v>
      </c>
      <c r="B384" s="19" t="s">
        <v>224</v>
      </c>
      <c r="C384" s="19" t="s">
        <v>267</v>
      </c>
      <c r="D384" s="19" t="s">
        <v>1881</v>
      </c>
      <c r="E384" s="21" t="s">
        <v>33</v>
      </c>
      <c r="F384" s="23" t="s">
        <v>1882</v>
      </c>
      <c r="G384" s="25" t="s">
        <v>1883</v>
      </c>
      <c r="H384" s="26" t="s">
        <v>39</v>
      </c>
      <c r="I384" s="26" t="s">
        <v>41</v>
      </c>
      <c r="J384" s="27" t="s">
        <v>43</v>
      </c>
      <c r="K384" s="27" t="s">
        <v>44</v>
      </c>
      <c r="L384" s="42"/>
      <c r="M384" s="42"/>
      <c r="N384" s="42"/>
      <c r="O384" s="29"/>
      <c r="P384" s="29"/>
      <c r="Q384" s="29"/>
      <c r="R384" s="30"/>
      <c r="S384" s="30"/>
      <c r="T384" s="30"/>
      <c r="U384" s="31" t="str">
        <f>IFERROR(__xludf.DUMMYFUNCTION("LET(
  angka_murni, ARRAYFORMULA(IFERROR(VALUE(REGEXREPLACE(L384:T384, ""[^0-9]"", """")), 0)),
  rata, IFERROR(AVERAGEIF(angka_murni, ""&gt;0""), 0),
  IF(rata &gt; 0,
    IF(rata &gt; 500, ""SANGAT OPTIMAL"",
    IF(rata &gt; 200, ""OPTIMAL"",
    IF(rata &gt; 100,"&amp;" ""KURANG OPTIMAL"", ""TIDAK OPTIMAL""))),
    IF(COUNTIF(L384:T384, ""*TIDAK TERDETEKSI*"") &gt; 0, ""TIDAK TERDETEKSI"",
    IF(COUNTIF(L384:T384, ""*TIDAK AKTIF*"") &gt; 0, ""TIDAK AKTIF"",
    IF(COUNTIF(L384:T384, ""*BELUM TERPASANG*"") &gt; 0, ""BELUM T"&amp;"ERPASANG"", ""TIDAK AKTIF"")))
  )
)"),"TIDAK AKTIF")</f>
        <v>TIDAK AKTIF</v>
      </c>
      <c r="V384" s="33" t="s">
        <v>48</v>
      </c>
      <c r="W384" s="72">
        <v>1365.0</v>
      </c>
      <c r="X384" s="58" t="s">
        <v>275</v>
      </c>
      <c r="Y384" s="36">
        <v>638250.0</v>
      </c>
      <c r="Z384" s="46"/>
    </row>
    <row r="385" ht="12.0" customHeight="1">
      <c r="A385" s="20">
        <f t="shared" si="1"/>
        <v>383</v>
      </c>
      <c r="B385" s="19" t="s">
        <v>224</v>
      </c>
      <c r="C385" s="19" t="s">
        <v>267</v>
      </c>
      <c r="D385" s="19" t="s">
        <v>1884</v>
      </c>
      <c r="E385" s="21" t="s">
        <v>33</v>
      </c>
      <c r="F385" s="23" t="s">
        <v>1885</v>
      </c>
      <c r="G385" s="25" t="s">
        <v>1886</v>
      </c>
      <c r="H385" s="26" t="s">
        <v>39</v>
      </c>
      <c r="I385" s="26" t="s">
        <v>41</v>
      </c>
      <c r="J385" s="27" t="s">
        <v>43</v>
      </c>
      <c r="K385" s="27" t="s">
        <v>44</v>
      </c>
      <c r="L385" s="29"/>
      <c r="M385" s="29"/>
      <c r="N385" s="29"/>
      <c r="O385" s="29"/>
      <c r="P385" s="29"/>
      <c r="Q385" s="29"/>
      <c r="R385" s="29"/>
      <c r="S385" s="29"/>
      <c r="T385" s="29"/>
      <c r="U385" s="31" t="str">
        <f>IFERROR(__xludf.DUMMYFUNCTION("LET(
  angka_murni, ARRAYFORMULA(IFERROR(VALUE(REGEXREPLACE(L385:T385, ""[^0-9]"", """")), 0)),
  rata, IFERROR(AVERAGEIF(angka_murni, ""&gt;0""), 0),
  IF(rata &gt; 0,
    IF(rata &gt; 500, ""SANGAT OPTIMAL"",
    IF(rata &gt; 200, ""OPTIMAL"",
    IF(rata &gt; 100,"&amp;" ""KURANG OPTIMAL"", ""TIDAK OPTIMAL""))),
    IF(COUNTIF(L385:T385, ""*TIDAK TERDETEKSI*"") &gt; 0, ""TIDAK TERDETEKSI"",
    IF(COUNTIF(L385:T385, ""*TIDAK AKTIF*"") &gt; 0, ""TIDAK AKTIF"",
    IF(COUNTIF(L385:T385, ""*BELUM TERPASANG*"") &gt; 0, ""BELUM T"&amp;"ERPASANG"", ""TIDAK AKTIF"")))
  )
)"),"TIDAK AKTIF")</f>
        <v>TIDAK AKTIF</v>
      </c>
      <c r="V385" s="33" t="s">
        <v>48</v>
      </c>
      <c r="W385" s="74">
        <v>5445.0</v>
      </c>
      <c r="X385" s="58" t="s">
        <v>275</v>
      </c>
      <c r="Y385" s="36">
        <v>638250.0</v>
      </c>
      <c r="Z385" s="37" t="s">
        <v>1890</v>
      </c>
    </row>
    <row r="386" ht="12.0" customHeight="1">
      <c r="A386" s="20">
        <f t="shared" si="1"/>
        <v>384</v>
      </c>
      <c r="B386" s="19" t="s">
        <v>224</v>
      </c>
      <c r="C386" s="19" t="s">
        <v>267</v>
      </c>
      <c r="D386" s="19" t="s">
        <v>381</v>
      </c>
      <c r="E386" s="21" t="s">
        <v>33</v>
      </c>
      <c r="F386" s="68" t="s">
        <v>1891</v>
      </c>
      <c r="G386" s="69" t="s">
        <v>1892</v>
      </c>
      <c r="H386" s="26" t="s">
        <v>40</v>
      </c>
      <c r="I386" s="26" t="s">
        <v>107</v>
      </c>
      <c r="J386" s="27" t="s">
        <v>1563</v>
      </c>
      <c r="K386" s="27" t="s">
        <v>44</v>
      </c>
      <c r="L386" s="29" t="s">
        <v>125</v>
      </c>
      <c r="M386" s="29" t="s">
        <v>126</v>
      </c>
      <c r="N386" s="29" t="s">
        <v>126</v>
      </c>
      <c r="O386" s="29" t="s">
        <v>126</v>
      </c>
      <c r="P386" s="29" t="s">
        <v>126</v>
      </c>
      <c r="Q386" s="30"/>
      <c r="R386" s="30"/>
      <c r="S386" s="44"/>
      <c r="T386" s="44"/>
      <c r="U386" s="31" t="str">
        <f>IFERROR(__xludf.DUMMYFUNCTION("LET(
  angka_murni, ARRAYFORMULA(IFERROR(VALUE(REGEXREPLACE(L386:T386, ""[^0-9]"", """")), 0)),
  rata, IFERROR(AVERAGEIF(angka_murni, ""&gt;0""), 0),
  IF(rata &gt; 0,
    IF(rata &gt; 500, ""SANGAT OPTIMAL"",
    IF(rata &gt; 200, ""OPTIMAL"",
    IF(rata &gt; 100,"&amp;" ""KURANG OPTIMAL"", ""TIDAK OPTIMAL""))),
    IF(COUNTIF(L386:T386, ""*TIDAK TERDETEKSI*"") &gt; 0, ""TIDAK TERDETEKSI"",
    IF(COUNTIF(L386:T386, ""*TIDAK AKTIF*"") &gt; 0, ""TIDAK AKTIF"",
    IF(COUNTIF(L386:T386, ""*BELUM TERPASANG*"") &gt; 0, ""BELUM T"&amp;"ERPASANG"", ""TIDAK AKTIF"")))
  )
)"),"SANGAT OPTIMAL")</f>
        <v>SANGAT OPTIMAL</v>
      </c>
      <c r="V386" s="33" t="s">
        <v>48</v>
      </c>
      <c r="W386" s="72">
        <v>1831.0</v>
      </c>
      <c r="X386" s="58" t="s">
        <v>275</v>
      </c>
      <c r="Y386" s="36">
        <v>604950.0</v>
      </c>
      <c r="Z386" s="46"/>
    </row>
    <row r="387" ht="12.0" customHeight="1">
      <c r="A387" s="20">
        <f t="shared" si="1"/>
        <v>385</v>
      </c>
      <c r="B387" s="19" t="s">
        <v>224</v>
      </c>
      <c r="C387" s="19" t="s">
        <v>267</v>
      </c>
      <c r="D387" s="19" t="s">
        <v>1893</v>
      </c>
      <c r="E387" s="21" t="s">
        <v>33</v>
      </c>
      <c r="F387" s="23" t="s">
        <v>1894</v>
      </c>
      <c r="G387" s="25" t="s">
        <v>1895</v>
      </c>
      <c r="H387" s="26" t="s">
        <v>87</v>
      </c>
      <c r="I387" s="26" t="s">
        <v>60</v>
      </c>
      <c r="J387" s="27" t="s">
        <v>88</v>
      </c>
      <c r="K387" s="28" t="s">
        <v>44</v>
      </c>
      <c r="L387" s="29"/>
      <c r="M387" s="29"/>
      <c r="N387" s="29" t="s">
        <v>125</v>
      </c>
      <c r="O387" s="29" t="s">
        <v>64</v>
      </c>
      <c r="P387" s="29" t="s">
        <v>64</v>
      </c>
      <c r="Q387" s="30"/>
      <c r="R387" s="30"/>
      <c r="S387" s="30"/>
      <c r="T387" s="30"/>
      <c r="U387" s="31" t="str">
        <f>IFERROR(__xludf.DUMMYFUNCTION("LET(
  angka_murni, ARRAYFORMULA(IFERROR(VALUE(REGEXREPLACE(L387:T387, ""[^0-9]"", """")), 0)),
  rata, IFERROR(AVERAGEIF(angka_murni, ""&gt;0""), 0),
  IF(rata &gt; 0,
    IF(rata &gt; 500, ""SANGAT OPTIMAL"",
    IF(rata &gt; 200, ""OPTIMAL"",
    IF(rata &gt; 100,"&amp;" ""KURANG OPTIMAL"", ""TIDAK OPTIMAL""))),
    IF(COUNTIF(L387:T387, ""*TIDAK TERDETEKSI*"") &gt; 0, ""TIDAK TERDETEKSI"",
    IF(COUNTIF(L387:T387, ""*TIDAK AKTIF*"") &gt; 0, ""TIDAK AKTIF"",
    IF(COUNTIF(L387:T387, ""*BELUM TERPASANG*"") &gt; 0, ""BELUM T"&amp;"ERPASANG"", ""TIDAK AKTIF"")))
  )
)"),"OPTIMAL")</f>
        <v>OPTIMAL</v>
      </c>
      <c r="V387" s="33" t="s">
        <v>48</v>
      </c>
      <c r="W387" s="72">
        <v>2156.0</v>
      </c>
      <c r="X387" s="58" t="s">
        <v>275</v>
      </c>
      <c r="Y387" s="36">
        <v>1665000.0</v>
      </c>
      <c r="Z387" s="46"/>
    </row>
    <row r="388" ht="12.0" customHeight="1">
      <c r="A388" s="20">
        <f t="shared" si="1"/>
        <v>386</v>
      </c>
      <c r="B388" s="19" t="s">
        <v>224</v>
      </c>
      <c r="C388" s="19" t="s">
        <v>267</v>
      </c>
      <c r="D388" s="19" t="s">
        <v>1896</v>
      </c>
      <c r="E388" s="21" t="s">
        <v>33</v>
      </c>
      <c r="F388" s="23" t="s">
        <v>1897</v>
      </c>
      <c r="G388" s="25" t="s">
        <v>1898</v>
      </c>
      <c r="H388" s="26" t="s">
        <v>87</v>
      </c>
      <c r="I388" s="26" t="s">
        <v>60</v>
      </c>
      <c r="J388" s="27" t="s">
        <v>88</v>
      </c>
      <c r="K388" s="28" t="s">
        <v>44</v>
      </c>
      <c r="L388" s="29"/>
      <c r="M388" s="29"/>
      <c r="N388" s="29" t="s">
        <v>64</v>
      </c>
      <c r="O388" s="29" t="s">
        <v>64</v>
      </c>
      <c r="P388" s="29" t="s">
        <v>64</v>
      </c>
      <c r="Q388" s="30"/>
      <c r="R388" s="30"/>
      <c r="S388" s="30"/>
      <c r="T388" s="30"/>
      <c r="U388" s="31" t="str">
        <f>IFERROR(__xludf.DUMMYFUNCTION("LET(
  angka_murni, ARRAYFORMULA(IFERROR(VALUE(REGEXREPLACE(L388:T388, ""[^0-9]"", """")), 0)),
  rata, IFERROR(AVERAGEIF(angka_murni, ""&gt;0""), 0),
  IF(rata &gt; 0,
    IF(rata &gt; 500, ""SANGAT OPTIMAL"",
    IF(rata &gt; 200, ""OPTIMAL"",
    IF(rata &gt; 100,"&amp;" ""KURANG OPTIMAL"", ""TIDAK OPTIMAL""))),
    IF(COUNTIF(L388:T388, ""*TIDAK TERDETEKSI*"") &gt; 0, ""TIDAK TERDETEKSI"",
    IF(COUNTIF(L388:T388, ""*TIDAK AKTIF*"") &gt; 0, ""TIDAK AKTIF"",
    IF(COUNTIF(L388:T388, ""*BELUM TERPASANG*"") &gt; 0, ""BELUM T"&amp;"ERPASANG"", ""TIDAK AKTIF"")))
  )
)"),"OPTIMAL")</f>
        <v>OPTIMAL</v>
      </c>
      <c r="V388" s="33" t="s">
        <v>48</v>
      </c>
      <c r="W388" s="72">
        <v>1645.0</v>
      </c>
      <c r="X388" s="58" t="s">
        <v>275</v>
      </c>
      <c r="Y388" s="36">
        <v>1665000.0</v>
      </c>
      <c r="Z388" s="46"/>
    </row>
    <row r="389" ht="12.0" customHeight="1">
      <c r="A389" s="20">
        <f t="shared" si="1"/>
        <v>387</v>
      </c>
      <c r="B389" s="19" t="s">
        <v>224</v>
      </c>
      <c r="C389" s="19" t="s">
        <v>1899</v>
      </c>
      <c r="D389" s="19" t="s">
        <v>1900</v>
      </c>
      <c r="E389" s="21" t="s">
        <v>33</v>
      </c>
      <c r="F389" s="23" t="s">
        <v>1901</v>
      </c>
      <c r="G389" s="25" t="s">
        <v>1902</v>
      </c>
      <c r="H389" s="26" t="s">
        <v>39</v>
      </c>
      <c r="I389" s="26" t="s">
        <v>41</v>
      </c>
      <c r="J389" s="27" t="s">
        <v>43</v>
      </c>
      <c r="K389" s="27" t="s">
        <v>44</v>
      </c>
      <c r="L389" s="42"/>
      <c r="M389" s="42"/>
      <c r="N389" s="42"/>
      <c r="O389" s="42"/>
      <c r="P389" s="42"/>
      <c r="Q389" s="30"/>
      <c r="R389" s="30"/>
      <c r="S389" s="30"/>
      <c r="T389" s="44"/>
      <c r="U389" s="31" t="str">
        <f>IFERROR(__xludf.DUMMYFUNCTION("LET(
  angka_murni, ARRAYFORMULA(IFERROR(VALUE(REGEXREPLACE(L389:T389, ""[^0-9]"", """")), 0)),
  rata, IFERROR(AVERAGEIF(angka_murni, ""&gt;0""), 0),
  IF(rata &gt; 0,
    IF(rata &gt; 500, ""SANGAT OPTIMAL"",
    IF(rata &gt; 200, ""OPTIMAL"",
    IF(rata &gt; 100,"&amp;" ""KURANG OPTIMAL"", ""TIDAK OPTIMAL""))),
    IF(COUNTIF(L389:T389, ""*TIDAK TERDETEKSI*"") &gt; 0, ""TIDAK TERDETEKSI"",
    IF(COUNTIF(L389:T389, ""*TIDAK AKTIF*"") &gt; 0, ""TIDAK AKTIF"",
    IF(COUNTIF(L389:T389, ""*BELUM TERPASANG*"") &gt; 0, ""BELUM T"&amp;"ERPASANG"", ""TIDAK AKTIF"")))
  )
)"),"TIDAK AKTIF")</f>
        <v>TIDAK AKTIF</v>
      </c>
      <c r="V389" s="33" t="s">
        <v>48</v>
      </c>
      <c r="W389" s="72">
        <v>3451.0</v>
      </c>
      <c r="X389" s="58" t="s">
        <v>1903</v>
      </c>
      <c r="Y389" s="36">
        <v>638250.0</v>
      </c>
      <c r="Z389" s="46"/>
    </row>
    <row r="390" ht="12.0" customHeight="1">
      <c r="A390" s="20">
        <f t="shared" si="1"/>
        <v>388</v>
      </c>
      <c r="B390" s="19" t="s">
        <v>224</v>
      </c>
      <c r="C390" s="19" t="s">
        <v>1899</v>
      </c>
      <c r="D390" s="19" t="s">
        <v>1904</v>
      </c>
      <c r="E390" s="21" t="s">
        <v>33</v>
      </c>
      <c r="F390" s="23" t="s">
        <v>1905</v>
      </c>
      <c r="G390" s="25" t="s">
        <v>1906</v>
      </c>
      <c r="H390" s="26" t="s">
        <v>40</v>
      </c>
      <c r="I390" s="26" t="s">
        <v>42</v>
      </c>
      <c r="J390" s="28" t="s">
        <v>61</v>
      </c>
      <c r="K390" s="28" t="s">
        <v>44</v>
      </c>
      <c r="L390" s="29"/>
      <c r="M390" s="29"/>
      <c r="N390" s="29" t="s">
        <v>64</v>
      </c>
      <c r="O390" s="29" t="s">
        <v>64</v>
      </c>
      <c r="P390" s="29" t="s">
        <v>64</v>
      </c>
      <c r="Q390" s="29" t="s">
        <v>64</v>
      </c>
      <c r="R390" s="30" t="s">
        <v>64</v>
      </c>
      <c r="S390" s="30"/>
      <c r="T390" s="30"/>
      <c r="U390" s="31" t="str">
        <f>IFERROR(__xludf.DUMMYFUNCTION("LET(
  angka_murni, ARRAYFORMULA(IFERROR(VALUE(REGEXREPLACE(L390:T390, ""[^0-9]"", """")), 0)),
  rata, IFERROR(AVERAGEIF(angka_murni, ""&gt;0""), 0),
  IF(rata &gt; 0,
    IF(rata &gt; 500, ""SANGAT OPTIMAL"",
    IF(rata &gt; 200, ""OPTIMAL"",
    IF(rata &gt; 100,"&amp;" ""KURANG OPTIMAL"", ""TIDAK OPTIMAL""))),
    IF(COUNTIF(L390:T390, ""*TIDAK TERDETEKSI*"") &gt; 0, ""TIDAK TERDETEKSI"",
    IF(COUNTIF(L390:T390, ""*TIDAK AKTIF*"") &gt; 0, ""TIDAK AKTIF"",
    IF(COUNTIF(L390:T390, ""*BELUM TERPASANG*"") &gt; 0, ""BELUM T"&amp;"ERPASANG"", ""TIDAK AKTIF"")))
  )
)"),"OPTIMAL")</f>
        <v>OPTIMAL</v>
      </c>
      <c r="V390" s="33" t="s">
        <v>48</v>
      </c>
      <c r="W390" s="74">
        <v>1880.0</v>
      </c>
      <c r="X390" s="58" t="s">
        <v>1903</v>
      </c>
      <c r="Y390" s="36">
        <v>768950.0</v>
      </c>
      <c r="Z390" s="47" t="s">
        <v>1907</v>
      </c>
    </row>
    <row r="391" ht="12.0" customHeight="1">
      <c r="A391" s="20">
        <f t="shared" si="1"/>
        <v>389</v>
      </c>
      <c r="B391" s="19" t="s">
        <v>224</v>
      </c>
      <c r="C391" s="19" t="s">
        <v>1899</v>
      </c>
      <c r="D391" s="19" t="s">
        <v>1908</v>
      </c>
      <c r="E391" s="21" t="s">
        <v>33</v>
      </c>
      <c r="F391" s="23" t="s">
        <v>1909</v>
      </c>
      <c r="G391" s="25" t="s">
        <v>1910</v>
      </c>
      <c r="H391" s="26" t="s">
        <v>39</v>
      </c>
      <c r="I391" s="26" t="s">
        <v>41</v>
      </c>
      <c r="J391" s="27" t="s">
        <v>43</v>
      </c>
      <c r="K391" s="27" t="s">
        <v>44</v>
      </c>
      <c r="L391" s="42"/>
      <c r="M391" s="42"/>
      <c r="N391" s="42"/>
      <c r="O391" s="29"/>
      <c r="P391" s="29"/>
      <c r="Q391" s="30"/>
      <c r="R391" s="30"/>
      <c r="S391" s="30"/>
      <c r="T391" s="30"/>
      <c r="U391" s="31" t="str">
        <f>IFERROR(__xludf.DUMMYFUNCTION("LET(
  angka_murni, ARRAYFORMULA(IFERROR(VALUE(REGEXREPLACE(L391:T391, ""[^0-9]"", """")), 0)),
  rata, IFERROR(AVERAGEIF(angka_murni, ""&gt;0""), 0),
  IF(rata &gt; 0,
    IF(rata &gt; 500, ""SANGAT OPTIMAL"",
    IF(rata &gt; 200, ""OPTIMAL"",
    IF(rata &gt; 100,"&amp;" ""KURANG OPTIMAL"", ""TIDAK OPTIMAL""))),
    IF(COUNTIF(L391:T391, ""*TIDAK TERDETEKSI*"") &gt; 0, ""TIDAK TERDETEKSI"",
    IF(COUNTIF(L391:T391, ""*TIDAK AKTIF*"") &gt; 0, ""TIDAK AKTIF"",
    IF(COUNTIF(L391:T391, ""*BELUM TERPASANG*"") &gt; 0, ""BELUM T"&amp;"ERPASANG"", ""TIDAK AKTIF"")))
  )
)"),"TIDAK AKTIF")</f>
        <v>TIDAK AKTIF</v>
      </c>
      <c r="V391" s="33" t="s">
        <v>48</v>
      </c>
      <c r="W391" s="72">
        <v>1862.0</v>
      </c>
      <c r="X391" s="58" t="s">
        <v>1903</v>
      </c>
      <c r="Y391" s="36">
        <v>638250.0</v>
      </c>
      <c r="Z391" s="46"/>
    </row>
    <row r="392" ht="12.0" customHeight="1">
      <c r="A392" s="20">
        <f t="shared" si="1"/>
        <v>390</v>
      </c>
      <c r="B392" s="19" t="s">
        <v>224</v>
      </c>
      <c r="C392" s="19" t="s">
        <v>1899</v>
      </c>
      <c r="D392" s="19" t="s">
        <v>1911</v>
      </c>
      <c r="E392" s="21" t="s">
        <v>33</v>
      </c>
      <c r="F392" s="23" t="s">
        <v>1912</v>
      </c>
      <c r="G392" s="25" t="s">
        <v>1913</v>
      </c>
      <c r="H392" s="26" t="s">
        <v>39</v>
      </c>
      <c r="I392" s="26" t="s">
        <v>41</v>
      </c>
      <c r="J392" s="27" t="s">
        <v>43</v>
      </c>
      <c r="K392" s="27" t="s">
        <v>44</v>
      </c>
      <c r="L392" s="42"/>
      <c r="M392" s="42"/>
      <c r="N392" s="42"/>
      <c r="O392" s="42"/>
      <c r="P392" s="42"/>
      <c r="Q392" s="30"/>
      <c r="R392" s="30"/>
      <c r="S392" s="30"/>
      <c r="T392" s="44"/>
      <c r="U392" s="31" t="str">
        <f>IFERROR(__xludf.DUMMYFUNCTION("LET(
  angka_murni, ARRAYFORMULA(IFERROR(VALUE(REGEXREPLACE(L392:T392, ""[^0-9]"", """")), 0)),
  rata, IFERROR(AVERAGEIF(angka_murni, ""&gt;0""), 0),
  IF(rata &gt; 0,
    IF(rata &gt; 500, ""SANGAT OPTIMAL"",
    IF(rata &gt; 200, ""OPTIMAL"",
    IF(rata &gt; 100,"&amp;" ""KURANG OPTIMAL"", ""TIDAK OPTIMAL""))),
    IF(COUNTIF(L392:T392, ""*TIDAK TERDETEKSI*"") &gt; 0, ""TIDAK TERDETEKSI"",
    IF(COUNTIF(L392:T392, ""*TIDAK AKTIF*"") &gt; 0, ""TIDAK AKTIF"",
    IF(COUNTIF(L392:T392, ""*BELUM TERPASANG*"") &gt; 0, ""BELUM T"&amp;"ERPASANG"", ""TIDAK AKTIF"")))
  )
)"),"TIDAK AKTIF")</f>
        <v>TIDAK AKTIF</v>
      </c>
      <c r="V392" s="33" t="s">
        <v>48</v>
      </c>
      <c r="W392" s="72">
        <v>3275.0</v>
      </c>
      <c r="X392" s="58" t="s">
        <v>1903</v>
      </c>
      <c r="Y392" s="36">
        <v>638250.0</v>
      </c>
      <c r="Z392" s="46"/>
    </row>
    <row r="393" ht="12.0" customHeight="1">
      <c r="A393" s="20">
        <f t="shared" si="1"/>
        <v>391</v>
      </c>
      <c r="B393" s="19" t="s">
        <v>224</v>
      </c>
      <c r="C393" s="19" t="s">
        <v>1899</v>
      </c>
      <c r="D393" s="19" t="s">
        <v>1914</v>
      </c>
      <c r="E393" s="21" t="s">
        <v>33</v>
      </c>
      <c r="F393" s="23" t="s">
        <v>1915</v>
      </c>
      <c r="G393" s="25" t="s">
        <v>1916</v>
      </c>
      <c r="H393" s="26" t="s">
        <v>39</v>
      </c>
      <c r="I393" s="26" t="s">
        <v>41</v>
      </c>
      <c r="J393" s="27" t="s">
        <v>43</v>
      </c>
      <c r="K393" s="27" t="s">
        <v>44</v>
      </c>
      <c r="L393" s="42"/>
      <c r="M393" s="42"/>
      <c r="N393" s="42"/>
      <c r="O393" s="29"/>
      <c r="P393" s="29"/>
      <c r="Q393" s="30"/>
      <c r="R393" s="30"/>
      <c r="S393" s="30"/>
      <c r="T393" s="30"/>
      <c r="U393" s="31" t="str">
        <f>IFERROR(__xludf.DUMMYFUNCTION("LET(
  angka_murni, ARRAYFORMULA(IFERROR(VALUE(REGEXREPLACE(L393:T393, ""[^0-9]"", """")), 0)),
  rata, IFERROR(AVERAGEIF(angka_murni, ""&gt;0""), 0),
  IF(rata &gt; 0,
    IF(rata &gt; 500, ""SANGAT OPTIMAL"",
    IF(rata &gt; 200, ""OPTIMAL"",
    IF(rata &gt; 100,"&amp;" ""KURANG OPTIMAL"", ""TIDAK OPTIMAL""))),
    IF(COUNTIF(L393:T393, ""*TIDAK TERDETEKSI*"") &gt; 0, ""TIDAK TERDETEKSI"",
    IF(COUNTIF(L393:T393, ""*TIDAK AKTIF*"") &gt; 0, ""TIDAK AKTIF"",
    IF(COUNTIF(L393:T393, ""*BELUM TERPASANG*"") &gt; 0, ""BELUM T"&amp;"ERPASANG"", ""TIDAK AKTIF"")))
  )
)"),"TIDAK AKTIF")</f>
        <v>TIDAK AKTIF</v>
      </c>
      <c r="V393" s="33" t="s">
        <v>48</v>
      </c>
      <c r="W393" s="72">
        <v>3776.0</v>
      </c>
      <c r="X393" s="58" t="s">
        <v>1903</v>
      </c>
      <c r="Y393" s="36">
        <v>638250.0</v>
      </c>
      <c r="Z393" s="46"/>
    </row>
    <row r="394" ht="12.0" customHeight="1">
      <c r="A394" s="20">
        <f t="shared" si="1"/>
        <v>392</v>
      </c>
      <c r="B394" s="19" t="s">
        <v>224</v>
      </c>
      <c r="C394" s="19" t="s">
        <v>1899</v>
      </c>
      <c r="D394" s="19" t="s">
        <v>1920</v>
      </c>
      <c r="E394" s="21" t="s">
        <v>33</v>
      </c>
      <c r="F394" s="23" t="s">
        <v>1921</v>
      </c>
      <c r="G394" s="25" t="s">
        <v>1922</v>
      </c>
      <c r="H394" s="26" t="s">
        <v>39</v>
      </c>
      <c r="I394" s="177" t="s">
        <v>41</v>
      </c>
      <c r="J394" s="27" t="s">
        <v>43</v>
      </c>
      <c r="K394" s="27" t="s">
        <v>44</v>
      </c>
      <c r="L394" s="29"/>
      <c r="M394" s="29"/>
      <c r="N394" s="29"/>
      <c r="O394" s="29"/>
      <c r="P394" s="29"/>
      <c r="Q394" s="29"/>
      <c r="R394" s="29"/>
      <c r="S394" s="29"/>
      <c r="T394" s="30"/>
      <c r="U394" s="31" t="str">
        <f>IFERROR(__xludf.DUMMYFUNCTION("LET(
  angka_murni, ARRAYFORMULA(IFERROR(VALUE(REGEXREPLACE(L394:T394, ""[^0-9]"", """")), 0)),
  rata, IFERROR(AVERAGEIF(angka_murni, ""&gt;0""), 0),
  IF(rata &gt; 0,
    IF(rata &gt; 500, ""SANGAT OPTIMAL"",
    IF(rata &gt; 200, ""OPTIMAL"",
    IF(rata &gt; 100,"&amp;" ""KURANG OPTIMAL"", ""TIDAK OPTIMAL""))),
    IF(COUNTIF(L394:T394, ""*TIDAK TERDETEKSI*"") &gt; 0, ""TIDAK TERDETEKSI"",
    IF(COUNTIF(L394:T394, ""*TIDAK AKTIF*"") &gt; 0, ""TIDAK AKTIF"",
    IF(COUNTIF(L394:T394, ""*BELUM TERPASANG*"") &gt; 0, ""BELUM T"&amp;"ERPASANG"", ""TIDAK AKTIF"")))
  )
)"),"TIDAK AKTIF")</f>
        <v>TIDAK AKTIF</v>
      </c>
      <c r="V394" s="33" t="s">
        <v>48</v>
      </c>
      <c r="W394" s="74">
        <v>4346.0</v>
      </c>
      <c r="X394" s="58" t="s">
        <v>1903</v>
      </c>
      <c r="Y394" s="36">
        <v>638250.0</v>
      </c>
      <c r="Z394" s="37" t="s">
        <v>1923</v>
      </c>
    </row>
    <row r="395" ht="12.0" customHeight="1">
      <c r="A395" s="20">
        <f t="shared" si="1"/>
        <v>393</v>
      </c>
      <c r="B395" s="19" t="s">
        <v>224</v>
      </c>
      <c r="C395" s="19" t="s">
        <v>1899</v>
      </c>
      <c r="D395" s="19" t="s">
        <v>1924</v>
      </c>
      <c r="E395" s="21" t="s">
        <v>33</v>
      </c>
      <c r="F395" s="23" t="s">
        <v>1925</v>
      </c>
      <c r="G395" s="25" t="s">
        <v>1926</v>
      </c>
      <c r="H395" s="26" t="s">
        <v>87</v>
      </c>
      <c r="I395" s="26" t="s">
        <v>60</v>
      </c>
      <c r="J395" s="27" t="s">
        <v>88</v>
      </c>
      <c r="K395" s="28" t="s">
        <v>44</v>
      </c>
      <c r="L395" s="29"/>
      <c r="M395" s="29"/>
      <c r="N395" s="29" t="s">
        <v>64</v>
      </c>
      <c r="O395" s="29" t="s">
        <v>64</v>
      </c>
      <c r="P395" s="29" t="s">
        <v>64</v>
      </c>
      <c r="Q395" s="30"/>
      <c r="R395" s="30"/>
      <c r="S395" s="30"/>
      <c r="T395" s="30"/>
      <c r="U395" s="31" t="str">
        <f>IFERROR(__xludf.DUMMYFUNCTION("LET(
  angka_murni, ARRAYFORMULA(IFERROR(VALUE(REGEXREPLACE(L395:T395, ""[^0-9]"", """")), 0)),
  rata, IFERROR(AVERAGEIF(angka_murni, ""&gt;0""), 0),
  IF(rata &gt; 0,
    IF(rata &gt; 500, ""SANGAT OPTIMAL"",
    IF(rata &gt; 200, ""OPTIMAL"",
    IF(rata &gt; 100,"&amp;" ""KURANG OPTIMAL"", ""TIDAK OPTIMAL""))),
    IF(COUNTIF(L395:T395, ""*TIDAK TERDETEKSI*"") &gt; 0, ""TIDAK TERDETEKSI"",
    IF(COUNTIF(L395:T395, ""*TIDAK AKTIF*"") &gt; 0, ""TIDAK AKTIF"",
    IF(COUNTIF(L395:T395, ""*BELUM TERPASANG*"") &gt; 0, ""BELUM T"&amp;"ERPASANG"", ""TIDAK AKTIF"")))
  )
)"),"OPTIMAL")</f>
        <v>OPTIMAL</v>
      </c>
      <c r="V395" s="33" t="s">
        <v>48</v>
      </c>
      <c r="W395" s="72">
        <v>1389.0</v>
      </c>
      <c r="X395" s="58" t="s">
        <v>1903</v>
      </c>
      <c r="Y395" s="36">
        <v>1665000.0</v>
      </c>
      <c r="Z395" s="46"/>
    </row>
    <row r="396" ht="12.0" customHeight="1">
      <c r="A396" s="20">
        <f t="shared" si="1"/>
        <v>394</v>
      </c>
      <c r="B396" s="19" t="s">
        <v>224</v>
      </c>
      <c r="C396" s="19" t="s">
        <v>1899</v>
      </c>
      <c r="D396" s="19" t="s">
        <v>1927</v>
      </c>
      <c r="E396" s="21" t="s">
        <v>33</v>
      </c>
      <c r="F396" s="23" t="s">
        <v>1928</v>
      </c>
      <c r="G396" s="25" t="s">
        <v>1929</v>
      </c>
      <c r="H396" s="26" t="s">
        <v>87</v>
      </c>
      <c r="I396" s="26" t="s">
        <v>60</v>
      </c>
      <c r="J396" s="27" t="s">
        <v>88</v>
      </c>
      <c r="K396" s="28" t="s">
        <v>44</v>
      </c>
      <c r="L396" s="29"/>
      <c r="M396" s="29"/>
      <c r="N396" s="29" t="s">
        <v>62</v>
      </c>
      <c r="O396" s="29" t="s">
        <v>62</v>
      </c>
      <c r="P396" s="29" t="s">
        <v>176</v>
      </c>
      <c r="Q396" s="30"/>
      <c r="R396" s="30"/>
      <c r="S396" s="30"/>
      <c r="T396" s="30"/>
      <c r="U396" s="39" t="str">
        <f>IFERROR(__xludf.DUMMYFUNCTION("LET(
  angka_murni, ARRAYFORMULA(IFERROR(VALUE(REGEXREPLACE(L396:T396, ""[^0-9]"", """")), 0)),
  rata, IFERROR(AVERAGEIF(angka_murni, ""&gt;0""), 0),
  IF(rata &gt; 0,
    IF(rata &gt; 500, ""SANGAT OPTIMAL"",
    IF(rata &gt; 200, ""OPTIMAL"",
    IF(rata &gt; 100,"&amp;" ""KURANG OPTIMAL"", ""TIDAK OPTIMAL""))),
    IF(COUNTIF(L396:T396, ""*TIDAK TERDETEKSI*"") &gt; 0, ""TIDAK TERDETEKSI"",
    IF(COUNTIF(L396:T396, ""*TIDAK AKTIF*"") &gt; 0, ""TIDAK AKTIF"",
    IF(COUNTIF(L396:T396, ""*BELUM TERPASANG*"") &gt; 0, ""BELUM T"&amp;"ERPASANG"", ""TIDAK AKTIF"")))
  )
)"),"TIDAK OPTIMAL")</f>
        <v>TIDAK OPTIMAL</v>
      </c>
      <c r="V396" s="33" t="s">
        <v>1930</v>
      </c>
      <c r="W396" s="72">
        <v>1078.0</v>
      </c>
      <c r="X396" s="58" t="s">
        <v>1903</v>
      </c>
      <c r="Y396" s="36">
        <v>1665000.0</v>
      </c>
      <c r="Z396" s="46"/>
      <c r="AC396" s="43"/>
    </row>
    <row r="397" ht="12.0" customHeight="1">
      <c r="A397" s="20">
        <f t="shared" si="1"/>
        <v>395</v>
      </c>
      <c r="B397" s="19" t="s">
        <v>224</v>
      </c>
      <c r="C397" s="19" t="s">
        <v>1899</v>
      </c>
      <c r="D397" s="19" t="s">
        <v>1693</v>
      </c>
      <c r="E397" s="21" t="s">
        <v>33</v>
      </c>
      <c r="F397" s="23" t="s">
        <v>1931</v>
      </c>
      <c r="G397" s="25" t="s">
        <v>1932</v>
      </c>
      <c r="H397" s="26" t="s">
        <v>87</v>
      </c>
      <c r="I397" s="26" t="s">
        <v>60</v>
      </c>
      <c r="J397" s="27" t="s">
        <v>88</v>
      </c>
      <c r="K397" s="28" t="s">
        <v>44</v>
      </c>
      <c r="L397" s="29"/>
      <c r="M397" s="29"/>
      <c r="N397" s="29" t="s">
        <v>123</v>
      </c>
      <c r="O397" s="29" t="s">
        <v>126</v>
      </c>
      <c r="P397" s="29" t="s">
        <v>126</v>
      </c>
      <c r="Q397" s="30"/>
      <c r="R397" s="30"/>
      <c r="S397" s="30"/>
      <c r="T397" s="30"/>
      <c r="U397" s="31" t="str">
        <f>IFERROR(__xludf.DUMMYFUNCTION("LET(
  angka_murni, ARRAYFORMULA(IFERROR(VALUE(REGEXREPLACE(L397:T397, ""[^0-9]"", """")), 0)),
  rata, IFERROR(AVERAGEIF(angka_murni, ""&gt;0""), 0),
  IF(rata &gt; 0,
    IF(rata &gt; 500, ""SANGAT OPTIMAL"",
    IF(rata &gt; 200, ""OPTIMAL"",
    IF(rata &gt; 100,"&amp;" ""KURANG OPTIMAL"", ""TIDAK OPTIMAL""))),
    IF(COUNTIF(L397:T397, ""*TIDAK TERDETEKSI*"") &gt; 0, ""TIDAK TERDETEKSI"",
    IF(COUNTIF(L397:T397, ""*TIDAK AKTIF*"") &gt; 0, ""TIDAK AKTIF"",
    IF(COUNTIF(L397:T397, ""*BELUM TERPASANG*"") &gt; 0, ""BELUM T"&amp;"ERPASANG"", ""TIDAK AKTIF"")))
  )
)"),"SANGAT OPTIMAL")</f>
        <v>SANGAT OPTIMAL</v>
      </c>
      <c r="V397" s="33" t="s">
        <v>48</v>
      </c>
      <c r="W397" s="72">
        <v>2970.0</v>
      </c>
      <c r="X397" s="58" t="s">
        <v>1903</v>
      </c>
      <c r="Y397" s="36">
        <v>1665000.0</v>
      </c>
      <c r="Z397" s="46"/>
    </row>
    <row r="398" ht="12.0" customHeight="1">
      <c r="A398" s="20">
        <f t="shared" si="1"/>
        <v>396</v>
      </c>
      <c r="B398" s="19" t="s">
        <v>224</v>
      </c>
      <c r="C398" s="19" t="s">
        <v>1899</v>
      </c>
      <c r="D398" s="19" t="s">
        <v>1933</v>
      </c>
      <c r="E398" s="21" t="s">
        <v>33</v>
      </c>
      <c r="F398" s="23" t="s">
        <v>1934</v>
      </c>
      <c r="G398" s="25" t="s">
        <v>1935</v>
      </c>
      <c r="H398" s="26" t="s">
        <v>87</v>
      </c>
      <c r="I398" s="26" t="s">
        <v>60</v>
      </c>
      <c r="J398" s="27" t="s">
        <v>88</v>
      </c>
      <c r="K398" s="27" t="s">
        <v>44</v>
      </c>
      <c r="L398" s="29"/>
      <c r="M398" s="29"/>
      <c r="N398" s="29" t="s">
        <v>62</v>
      </c>
      <c r="O398" s="29" t="s">
        <v>63</v>
      </c>
      <c r="P398" s="29" t="s">
        <v>91</v>
      </c>
      <c r="Q398" s="30"/>
      <c r="R398" s="30"/>
      <c r="S398" s="30"/>
      <c r="T398" s="30"/>
      <c r="U398" s="39" t="str">
        <f>IFERROR(__xludf.DUMMYFUNCTION("LET(
  angka_murni, ARRAYFORMULA(IFERROR(VALUE(REGEXREPLACE(L398:T398, ""[^0-9]"", """")), 0)),
  rata, IFERROR(AVERAGEIF(angka_murni, ""&gt;0""), 0),
  IF(rata &gt; 0,
    IF(rata &gt; 500, ""SANGAT OPTIMAL"",
    IF(rata &gt; 200, ""OPTIMAL"",
    IF(rata &gt; 100,"&amp;" ""KURANG OPTIMAL"", ""TIDAK OPTIMAL""))),
    IF(COUNTIF(L398:T398, ""*TIDAK TERDETEKSI*"") &gt; 0, ""TIDAK TERDETEKSI"",
    IF(COUNTIF(L398:T398, ""*TIDAK AKTIF*"") &gt; 0, ""TIDAK AKTIF"",
    IF(COUNTIF(L398:T398, ""*BELUM TERPASANG*"") &gt; 0, ""BELUM T"&amp;"ERPASANG"", ""TIDAK AKTIF"")))
  )
)"),"TIDAK OPTIMAL")</f>
        <v>TIDAK OPTIMAL</v>
      </c>
      <c r="V398" s="33" t="s">
        <v>1937</v>
      </c>
      <c r="W398" s="72">
        <v>1423.0</v>
      </c>
      <c r="X398" s="58" t="s">
        <v>1903</v>
      </c>
      <c r="Y398" s="36">
        <v>1665000.0</v>
      </c>
      <c r="Z398" s="46"/>
      <c r="AC398" s="43"/>
    </row>
    <row r="399" ht="12.0" customHeight="1">
      <c r="A399" s="20">
        <f t="shared" si="1"/>
        <v>397</v>
      </c>
      <c r="B399" s="19" t="s">
        <v>224</v>
      </c>
      <c r="C399" s="19" t="s">
        <v>1899</v>
      </c>
      <c r="D399" s="19" t="s">
        <v>1938</v>
      </c>
      <c r="E399" s="21" t="s">
        <v>33</v>
      </c>
      <c r="F399" s="23" t="s">
        <v>1939</v>
      </c>
      <c r="G399" s="25" t="s">
        <v>1940</v>
      </c>
      <c r="H399" s="26" t="s">
        <v>87</v>
      </c>
      <c r="I399" s="26" t="s">
        <v>60</v>
      </c>
      <c r="J399" s="27" t="s">
        <v>88</v>
      </c>
      <c r="K399" s="27" t="s">
        <v>44</v>
      </c>
      <c r="L399" s="29"/>
      <c r="M399" s="29"/>
      <c r="N399" s="29" t="s">
        <v>126</v>
      </c>
      <c r="O399" s="29" t="s">
        <v>126</v>
      </c>
      <c r="P399" s="29" t="s">
        <v>64</v>
      </c>
      <c r="Q399" s="30"/>
      <c r="R399" s="30"/>
      <c r="S399" s="30"/>
      <c r="T399" s="30"/>
      <c r="U399" s="39" t="str">
        <f>IFERROR(__xludf.DUMMYFUNCTION("LET(
  angka_murni, ARRAYFORMULA(IFERROR(VALUE(REGEXREPLACE(L399:T399, ""[^0-9]"", """")), 0)),
  rata, IFERROR(AVERAGEIF(angka_murni, ""&gt;0""), 0),
  IF(rata &gt; 0,
    IF(rata &gt; 500, ""SANGAT OPTIMAL"",
    IF(rata &gt; 200, ""OPTIMAL"",
    IF(rata &gt; 100,"&amp;" ""KURANG OPTIMAL"", ""TIDAK OPTIMAL""))),
    IF(COUNTIF(L399:T399, ""*TIDAK TERDETEKSI*"") &gt; 0, ""TIDAK TERDETEKSI"",
    IF(COUNTIF(L399:T399, ""*TIDAK AKTIF*"") &gt; 0, ""TIDAK AKTIF"",
    IF(COUNTIF(L399:T399, ""*BELUM TERPASANG*"") &gt; 0, ""BELUM T"&amp;"ERPASANG"", ""TIDAK AKTIF"")))
  )
)"),"SANGAT OPTIMAL")</f>
        <v>SANGAT OPTIMAL</v>
      </c>
      <c r="V399" s="33" t="s">
        <v>1937</v>
      </c>
      <c r="W399" s="72">
        <v>1526.0</v>
      </c>
      <c r="X399" s="58" t="s">
        <v>1903</v>
      </c>
      <c r="Y399" s="36">
        <v>1665000.0</v>
      </c>
      <c r="Z399" s="46"/>
      <c r="AC399" s="43"/>
    </row>
    <row r="400" ht="12.0" customHeight="1">
      <c r="A400" s="20">
        <f t="shared" si="1"/>
        <v>398</v>
      </c>
      <c r="B400" s="19" t="s">
        <v>224</v>
      </c>
      <c r="C400" s="19" t="s">
        <v>1899</v>
      </c>
      <c r="D400" s="19" t="s">
        <v>1941</v>
      </c>
      <c r="E400" s="21" t="s">
        <v>33</v>
      </c>
      <c r="F400" s="23" t="s">
        <v>1943</v>
      </c>
      <c r="G400" s="25" t="s">
        <v>1944</v>
      </c>
      <c r="H400" s="26" t="s">
        <v>39</v>
      </c>
      <c r="I400" s="26" t="s">
        <v>41</v>
      </c>
      <c r="J400" s="27" t="s">
        <v>43</v>
      </c>
      <c r="K400" s="27" t="s">
        <v>44</v>
      </c>
      <c r="L400" s="42"/>
      <c r="M400" s="42"/>
      <c r="N400" s="42"/>
      <c r="O400" s="42"/>
      <c r="P400" s="42"/>
      <c r="Q400" s="30"/>
      <c r="R400" s="30"/>
      <c r="S400" s="30"/>
      <c r="T400" s="44"/>
      <c r="U400" s="31" t="str">
        <f>IFERROR(__xludf.DUMMYFUNCTION("LET(
  angka_murni, ARRAYFORMULA(IFERROR(VALUE(REGEXREPLACE(L400:T400, ""[^0-9]"", """")), 0)),
  rata, IFERROR(AVERAGEIF(angka_murni, ""&gt;0""), 0),
  IF(rata &gt; 0,
    IF(rata &gt; 500, ""SANGAT OPTIMAL"",
    IF(rata &gt; 200, ""OPTIMAL"",
    IF(rata &gt; 100,"&amp;" ""KURANG OPTIMAL"", ""TIDAK OPTIMAL""))),
    IF(COUNTIF(L400:T400, ""*TIDAK TERDETEKSI*"") &gt; 0, ""TIDAK TERDETEKSI"",
    IF(COUNTIF(L400:T400, ""*TIDAK AKTIF*"") &gt; 0, ""TIDAK AKTIF"",
    IF(COUNTIF(L400:T400, ""*BELUM TERPASANG*"") &gt; 0, ""BELUM T"&amp;"ERPASANG"", ""TIDAK AKTIF"")))
  )
)"),"TIDAK AKTIF")</f>
        <v>TIDAK AKTIF</v>
      </c>
      <c r="V400" s="33" t="s">
        <v>48</v>
      </c>
      <c r="W400" s="72">
        <v>3391.0</v>
      </c>
      <c r="X400" s="58" t="s">
        <v>1903</v>
      </c>
      <c r="Y400" s="36">
        <v>638250.0</v>
      </c>
      <c r="Z400" s="46"/>
    </row>
    <row r="401" ht="12.0" customHeight="1">
      <c r="A401" s="20">
        <f t="shared" si="1"/>
        <v>399</v>
      </c>
      <c r="B401" s="19" t="s">
        <v>224</v>
      </c>
      <c r="C401" s="19" t="s">
        <v>1899</v>
      </c>
      <c r="D401" s="19" t="s">
        <v>1945</v>
      </c>
      <c r="E401" s="21" t="s">
        <v>33</v>
      </c>
      <c r="F401" s="23" t="s">
        <v>1946</v>
      </c>
      <c r="G401" s="25" t="s">
        <v>1947</v>
      </c>
      <c r="H401" s="26" t="s">
        <v>39</v>
      </c>
      <c r="I401" s="26" t="s">
        <v>41</v>
      </c>
      <c r="J401" s="27" t="s">
        <v>43</v>
      </c>
      <c r="K401" s="27" t="s">
        <v>44</v>
      </c>
      <c r="L401" s="42"/>
      <c r="M401" s="42"/>
      <c r="N401" s="42"/>
      <c r="O401" s="29"/>
      <c r="P401" s="29"/>
      <c r="Q401" s="30"/>
      <c r="R401" s="30"/>
      <c r="S401" s="30"/>
      <c r="T401" s="30"/>
      <c r="U401" s="31" t="str">
        <f>IFERROR(__xludf.DUMMYFUNCTION("LET(
  angka_murni, ARRAYFORMULA(IFERROR(VALUE(REGEXREPLACE(L401:T401, ""[^0-9]"", """")), 0)),
  rata, IFERROR(AVERAGEIF(angka_murni, ""&gt;0""), 0),
  IF(rata &gt; 0,
    IF(rata &gt; 500, ""SANGAT OPTIMAL"",
    IF(rata &gt; 200, ""OPTIMAL"",
    IF(rata &gt; 100,"&amp;" ""KURANG OPTIMAL"", ""TIDAK OPTIMAL""))),
    IF(COUNTIF(L401:T401, ""*TIDAK TERDETEKSI*"") &gt; 0, ""TIDAK TERDETEKSI"",
    IF(COUNTIF(L401:T401, ""*TIDAK AKTIF*"") &gt; 0, ""TIDAK AKTIF"",
    IF(COUNTIF(L401:T401, ""*BELUM TERPASANG*"") &gt; 0, ""BELUM T"&amp;"ERPASANG"", ""TIDAK AKTIF"")))
  )
)"),"TIDAK AKTIF")</f>
        <v>TIDAK AKTIF</v>
      </c>
      <c r="V401" s="33" t="s">
        <v>48</v>
      </c>
      <c r="W401" s="72">
        <v>4470.0</v>
      </c>
      <c r="X401" s="58" t="s">
        <v>1903</v>
      </c>
      <c r="Y401" s="36">
        <v>638250.0</v>
      </c>
      <c r="Z401" s="46"/>
    </row>
    <row r="402" ht="12.0" customHeight="1">
      <c r="A402" s="20">
        <f t="shared" si="1"/>
        <v>400</v>
      </c>
      <c r="B402" s="19" t="s">
        <v>224</v>
      </c>
      <c r="C402" s="19" t="s">
        <v>1899</v>
      </c>
      <c r="D402" s="19" t="s">
        <v>1949</v>
      </c>
      <c r="E402" s="21" t="s">
        <v>33</v>
      </c>
      <c r="F402" s="23" t="s">
        <v>1950</v>
      </c>
      <c r="G402" s="25" t="s">
        <v>1951</v>
      </c>
      <c r="H402" s="26" t="s">
        <v>39</v>
      </c>
      <c r="I402" s="26" t="s">
        <v>41</v>
      </c>
      <c r="J402" s="27" t="s">
        <v>43</v>
      </c>
      <c r="K402" s="27" t="s">
        <v>44</v>
      </c>
      <c r="L402" s="42"/>
      <c r="M402" s="42"/>
      <c r="N402" s="42"/>
      <c r="O402" s="29"/>
      <c r="P402" s="29"/>
      <c r="Q402" s="30"/>
      <c r="R402" s="30"/>
      <c r="S402" s="30"/>
      <c r="T402" s="30"/>
      <c r="U402" s="31" t="str">
        <f>IFERROR(__xludf.DUMMYFUNCTION("LET(
  angka_murni, ARRAYFORMULA(IFERROR(VALUE(REGEXREPLACE(L402:T402, ""[^0-9]"", """")), 0)),
  rata, IFERROR(AVERAGEIF(angka_murni, ""&gt;0""), 0),
  IF(rata &gt; 0,
    IF(rata &gt; 500, ""SANGAT OPTIMAL"",
    IF(rata &gt; 200, ""OPTIMAL"",
    IF(rata &gt; 100,"&amp;" ""KURANG OPTIMAL"", ""TIDAK OPTIMAL""))),
    IF(COUNTIF(L402:T402, ""*TIDAK TERDETEKSI*"") &gt; 0, ""TIDAK TERDETEKSI"",
    IF(COUNTIF(L402:T402, ""*TIDAK AKTIF*"") &gt; 0, ""TIDAK AKTIF"",
    IF(COUNTIF(L402:T402, ""*BELUM TERPASANG*"") &gt; 0, ""BELUM T"&amp;"ERPASANG"", ""TIDAK AKTIF"")))
  )
)"),"TIDAK AKTIF")</f>
        <v>TIDAK AKTIF</v>
      </c>
      <c r="V402" s="33" t="s">
        <v>48</v>
      </c>
      <c r="W402" s="190">
        <v>4219.0</v>
      </c>
      <c r="X402" s="58" t="s">
        <v>1903</v>
      </c>
      <c r="Y402" s="36">
        <v>638250.0</v>
      </c>
      <c r="Z402" s="62" t="s">
        <v>1954</v>
      </c>
    </row>
    <row r="403" ht="12.0" customHeight="1">
      <c r="A403" s="20">
        <f t="shared" si="1"/>
        <v>401</v>
      </c>
      <c r="B403" s="19" t="s">
        <v>224</v>
      </c>
      <c r="C403" s="19" t="s">
        <v>1899</v>
      </c>
      <c r="D403" s="19" t="s">
        <v>1955</v>
      </c>
      <c r="E403" s="21" t="s">
        <v>33</v>
      </c>
      <c r="F403" s="23" t="s">
        <v>1956</v>
      </c>
      <c r="G403" s="25" t="s">
        <v>1957</v>
      </c>
      <c r="H403" s="26" t="s">
        <v>87</v>
      </c>
      <c r="I403" s="26" t="s">
        <v>60</v>
      </c>
      <c r="J403" s="27" t="s">
        <v>88</v>
      </c>
      <c r="K403" s="28" t="s">
        <v>44</v>
      </c>
      <c r="L403" s="29"/>
      <c r="M403" s="29"/>
      <c r="N403" s="29" t="s">
        <v>126</v>
      </c>
      <c r="O403" s="29" t="s">
        <v>64</v>
      </c>
      <c r="P403" s="29" t="s">
        <v>64</v>
      </c>
      <c r="Q403" s="30"/>
      <c r="R403" s="30"/>
      <c r="S403" s="30"/>
      <c r="T403" s="30"/>
      <c r="U403" s="39" t="str">
        <f>IFERROR(__xludf.DUMMYFUNCTION("LET(
  angka_murni, ARRAYFORMULA(IFERROR(VALUE(REGEXREPLACE(L403:T403, ""[^0-9]"", """")), 0)),
  rata, IFERROR(AVERAGEIF(angka_murni, ""&gt;0""), 0),
  IF(rata &gt; 0,
    IF(rata &gt; 500, ""SANGAT OPTIMAL"",
    IF(rata &gt; 200, ""OPTIMAL"",
    IF(rata &gt; 100,"&amp;" ""KURANG OPTIMAL"", ""TIDAK OPTIMAL""))),
    IF(COUNTIF(L403:T403, ""*TIDAK TERDETEKSI*"") &gt; 0, ""TIDAK TERDETEKSI"",
    IF(COUNTIF(L403:T403, ""*TIDAK AKTIF*"") &gt; 0, ""TIDAK AKTIF"",
    IF(COUNTIF(L403:T403, ""*BELUM TERPASANG*"") &gt; 0, ""BELUM T"&amp;"ERPASANG"", ""TIDAK AKTIF"")))
  )
)"),"SANGAT OPTIMAL")</f>
        <v>SANGAT OPTIMAL</v>
      </c>
      <c r="V403" s="33" t="s">
        <v>1930</v>
      </c>
      <c r="W403" s="72">
        <v>912.0</v>
      </c>
      <c r="X403" s="58" t="s">
        <v>1903</v>
      </c>
      <c r="Y403" s="36">
        <v>1665000.0</v>
      </c>
      <c r="Z403" s="46"/>
      <c r="AC403" s="43"/>
    </row>
    <row r="404" ht="12.0" customHeight="1">
      <c r="A404" s="20">
        <f t="shared" si="1"/>
        <v>402</v>
      </c>
      <c r="B404" s="19" t="s">
        <v>224</v>
      </c>
      <c r="C404" s="19" t="s">
        <v>1899</v>
      </c>
      <c r="D404" s="19" t="s">
        <v>1960</v>
      </c>
      <c r="E404" s="21" t="s">
        <v>33</v>
      </c>
      <c r="F404" s="23" t="s">
        <v>1961</v>
      </c>
      <c r="G404" s="25" t="s">
        <v>1962</v>
      </c>
      <c r="H404" s="26" t="s">
        <v>39</v>
      </c>
      <c r="I404" s="26" t="s">
        <v>41</v>
      </c>
      <c r="J404" s="27" t="s">
        <v>43</v>
      </c>
      <c r="K404" s="27" t="s">
        <v>44</v>
      </c>
      <c r="L404" s="42"/>
      <c r="M404" s="42"/>
      <c r="N404" s="42"/>
      <c r="O404" s="42"/>
      <c r="P404" s="42"/>
      <c r="Q404" s="30"/>
      <c r="R404" s="30"/>
      <c r="S404" s="30"/>
      <c r="T404" s="44"/>
      <c r="U404" s="31" t="str">
        <f>IFERROR(__xludf.DUMMYFUNCTION("LET(
  angka_murni, ARRAYFORMULA(IFERROR(VALUE(REGEXREPLACE(L404:T404, ""[^0-9]"", """")), 0)),
  rata, IFERROR(AVERAGEIF(angka_murni, ""&gt;0""), 0),
  IF(rata &gt; 0,
    IF(rata &gt; 500, ""SANGAT OPTIMAL"",
    IF(rata &gt; 200, ""OPTIMAL"",
    IF(rata &gt; 100,"&amp;" ""KURANG OPTIMAL"", ""TIDAK OPTIMAL""))),
    IF(COUNTIF(L404:T404, ""*TIDAK TERDETEKSI*"") &gt; 0, ""TIDAK TERDETEKSI"",
    IF(COUNTIF(L404:T404, ""*TIDAK AKTIF*"") &gt; 0, ""TIDAK AKTIF"",
    IF(COUNTIF(L404:T404, ""*BELUM TERPASANG*"") &gt; 0, ""BELUM T"&amp;"ERPASANG"", ""TIDAK AKTIF"")))
  )
)"),"TIDAK AKTIF")</f>
        <v>TIDAK AKTIF</v>
      </c>
      <c r="V404" s="33" t="s">
        <v>48</v>
      </c>
      <c r="W404" s="72">
        <v>1429.0</v>
      </c>
      <c r="X404" s="58" t="s">
        <v>1903</v>
      </c>
      <c r="Y404" s="36">
        <v>638250.0</v>
      </c>
      <c r="Z404" s="46"/>
    </row>
    <row r="405" ht="12.0" customHeight="1">
      <c r="A405" s="20">
        <f t="shared" si="1"/>
        <v>403</v>
      </c>
      <c r="B405" s="19" t="s">
        <v>224</v>
      </c>
      <c r="C405" s="19" t="s">
        <v>1899</v>
      </c>
      <c r="D405" s="19" t="s">
        <v>1966</v>
      </c>
      <c r="E405" s="21" t="s">
        <v>33</v>
      </c>
      <c r="F405" s="23" t="s">
        <v>1967</v>
      </c>
      <c r="G405" s="25" t="s">
        <v>1968</v>
      </c>
      <c r="H405" s="26" t="s">
        <v>87</v>
      </c>
      <c r="I405" s="26" t="s">
        <v>60</v>
      </c>
      <c r="J405" s="27" t="s">
        <v>88</v>
      </c>
      <c r="K405" s="28" t="s">
        <v>44</v>
      </c>
      <c r="L405" s="29"/>
      <c r="M405" s="29"/>
      <c r="N405" s="29" t="s">
        <v>62</v>
      </c>
      <c r="O405" s="29" t="s">
        <v>91</v>
      </c>
      <c r="P405" s="29" t="s">
        <v>126</v>
      </c>
      <c r="Q405" s="30"/>
      <c r="R405" s="30"/>
      <c r="S405" s="30"/>
      <c r="T405" s="30"/>
      <c r="U405" s="31" t="str">
        <f>IFERROR(__xludf.DUMMYFUNCTION("LET(
  angka_murni, ARRAYFORMULA(IFERROR(VALUE(REGEXREPLACE(L405:T405, ""[^0-9]"", """")), 0)),
  rata, IFERROR(AVERAGEIF(angka_murni, ""&gt;0""), 0),
  IF(rata &gt; 0,
    IF(rata &gt; 500, ""SANGAT OPTIMAL"",
    IF(rata &gt; 200, ""OPTIMAL"",
    IF(rata &gt; 100,"&amp;" ""KURANG OPTIMAL"", ""TIDAK OPTIMAL""))),
    IF(COUNTIF(L405:T405, ""*TIDAK TERDETEKSI*"") &gt; 0, ""TIDAK TERDETEKSI"",
    IF(COUNTIF(L405:T405, ""*TIDAK AKTIF*"") &gt; 0, ""TIDAK AKTIF"",
    IF(COUNTIF(L405:T405, ""*BELUM TERPASANG*"") &gt; 0, ""BELUM T"&amp;"ERPASANG"", ""TIDAK AKTIF"")))
  )
)"),"OPTIMAL")</f>
        <v>OPTIMAL</v>
      </c>
      <c r="V405" s="33" t="s">
        <v>48</v>
      </c>
      <c r="W405" s="72">
        <v>1168.0</v>
      </c>
      <c r="X405" s="58" t="s">
        <v>1903</v>
      </c>
      <c r="Y405" s="36">
        <v>1665000.0</v>
      </c>
      <c r="Z405" s="46"/>
    </row>
    <row r="406" ht="12.0" customHeight="1">
      <c r="A406" s="20">
        <f t="shared" si="1"/>
        <v>404</v>
      </c>
      <c r="B406" s="19" t="s">
        <v>224</v>
      </c>
      <c r="C406" s="19" t="s">
        <v>1899</v>
      </c>
      <c r="D406" s="19" t="s">
        <v>1970</v>
      </c>
      <c r="E406" s="21" t="s">
        <v>33</v>
      </c>
      <c r="F406" s="23" t="s">
        <v>1971</v>
      </c>
      <c r="G406" s="25" t="s">
        <v>1972</v>
      </c>
      <c r="H406" s="26" t="s">
        <v>87</v>
      </c>
      <c r="I406" s="26" t="s">
        <v>60</v>
      </c>
      <c r="J406" s="27" t="s">
        <v>88</v>
      </c>
      <c r="K406" s="28" t="s">
        <v>44</v>
      </c>
      <c r="L406" s="29"/>
      <c r="M406" s="29"/>
      <c r="N406" s="29" t="s">
        <v>125</v>
      </c>
      <c r="O406" s="29" t="s">
        <v>125</v>
      </c>
      <c r="P406" s="29" t="s">
        <v>91</v>
      </c>
      <c r="Q406" s="30"/>
      <c r="R406" s="30"/>
      <c r="S406" s="30"/>
      <c r="T406" s="30"/>
      <c r="U406" s="39" t="str">
        <f>IFERROR(__xludf.DUMMYFUNCTION("LET(
  angka_murni, ARRAYFORMULA(IFERROR(VALUE(REGEXREPLACE(L406:T406, ""[^0-9]"", """")), 0)),
  rata, IFERROR(AVERAGEIF(angka_murni, ""&gt;0""), 0),
  IF(rata &gt; 0,
    IF(rata &gt; 500, ""SANGAT OPTIMAL"",
    IF(rata &gt; 200, ""OPTIMAL"",
    IF(rata &gt; 100,"&amp;" ""KURANG OPTIMAL"", ""TIDAK OPTIMAL""))),
    IF(COUNTIF(L406:T406, ""*TIDAK TERDETEKSI*"") &gt; 0, ""TIDAK TERDETEKSI"",
    IF(COUNTIF(L406:T406, ""*TIDAK AKTIF*"") &gt; 0, ""TIDAK AKTIF"",
    IF(COUNTIF(L406:T406, ""*BELUM TERPASANG*"") &gt; 0, ""BELUM T"&amp;"ERPASANG"", ""TIDAK AKTIF"")))
  )
)"),"KURANG OPTIMAL")</f>
        <v>KURANG OPTIMAL</v>
      </c>
      <c r="V406" s="33" t="s">
        <v>1930</v>
      </c>
      <c r="W406" s="72">
        <v>1039.0</v>
      </c>
      <c r="X406" s="58" t="s">
        <v>1903</v>
      </c>
      <c r="Y406" s="36">
        <v>1665000.0</v>
      </c>
      <c r="Z406" s="46"/>
      <c r="AC406" s="43"/>
    </row>
    <row r="407" ht="12.0" customHeight="1">
      <c r="A407" s="20">
        <f t="shared" si="1"/>
        <v>405</v>
      </c>
      <c r="B407" s="19" t="s">
        <v>224</v>
      </c>
      <c r="C407" s="19" t="s">
        <v>1899</v>
      </c>
      <c r="D407" s="19" t="s">
        <v>1976</v>
      </c>
      <c r="E407" s="21" t="s">
        <v>33</v>
      </c>
      <c r="F407" s="23" t="s">
        <v>1977</v>
      </c>
      <c r="G407" s="25" t="s">
        <v>1978</v>
      </c>
      <c r="H407" s="26" t="s">
        <v>40</v>
      </c>
      <c r="I407" s="26" t="s">
        <v>42</v>
      </c>
      <c r="J407" s="28" t="s">
        <v>61</v>
      </c>
      <c r="K407" s="28" t="s">
        <v>44</v>
      </c>
      <c r="L407" s="29"/>
      <c r="M407" s="29"/>
      <c r="N407" s="29" t="s">
        <v>64</v>
      </c>
      <c r="O407" s="29" t="s">
        <v>64</v>
      </c>
      <c r="P407" s="29" t="s">
        <v>64</v>
      </c>
      <c r="Q407" s="29" t="s">
        <v>64</v>
      </c>
      <c r="R407" s="30" t="s">
        <v>64</v>
      </c>
      <c r="S407" s="30"/>
      <c r="T407" s="30"/>
      <c r="U407" s="31" t="str">
        <f>IFERROR(__xludf.DUMMYFUNCTION("LET(
  angka_murni, ARRAYFORMULA(IFERROR(VALUE(REGEXREPLACE(L407:T407, ""[^0-9]"", """")), 0)),
  rata, IFERROR(AVERAGEIF(angka_murni, ""&gt;0""), 0),
  IF(rata &gt; 0,
    IF(rata &gt; 500, ""SANGAT OPTIMAL"",
    IF(rata &gt; 200, ""OPTIMAL"",
    IF(rata &gt; 100,"&amp;" ""KURANG OPTIMAL"", ""TIDAK OPTIMAL""))),
    IF(COUNTIF(L407:T407, ""*TIDAK TERDETEKSI*"") &gt; 0, ""TIDAK TERDETEKSI"",
    IF(COUNTIF(L407:T407, ""*TIDAK AKTIF*"") &gt; 0, ""TIDAK AKTIF"",
    IF(COUNTIF(L407:T407, ""*BELUM TERPASANG*"") &gt; 0, ""BELUM T"&amp;"ERPASANG"", ""TIDAK AKTIF"")))
  )
)"),"OPTIMAL")</f>
        <v>OPTIMAL</v>
      </c>
      <c r="V407" s="33" t="s">
        <v>48</v>
      </c>
      <c r="W407" s="72">
        <v>2938.0</v>
      </c>
      <c r="X407" s="58" t="s">
        <v>1903</v>
      </c>
      <c r="Y407" s="36">
        <v>768950.0</v>
      </c>
      <c r="Z407" s="46"/>
    </row>
    <row r="408" ht="12.0" customHeight="1">
      <c r="A408" s="20">
        <f t="shared" si="1"/>
        <v>406</v>
      </c>
      <c r="B408" s="19" t="s">
        <v>224</v>
      </c>
      <c r="C408" s="19" t="s">
        <v>1899</v>
      </c>
      <c r="D408" s="19" t="s">
        <v>1979</v>
      </c>
      <c r="E408" s="21" t="s">
        <v>33</v>
      </c>
      <c r="F408" s="23" t="s">
        <v>1980</v>
      </c>
      <c r="G408" s="25" t="s">
        <v>1981</v>
      </c>
      <c r="H408" s="26" t="s">
        <v>39</v>
      </c>
      <c r="I408" s="26" t="s">
        <v>41</v>
      </c>
      <c r="J408" s="27" t="s">
        <v>43</v>
      </c>
      <c r="K408" s="27" t="s">
        <v>44</v>
      </c>
      <c r="L408" s="44"/>
      <c r="M408" s="44"/>
      <c r="N408" s="44"/>
      <c r="O408" s="44"/>
      <c r="P408" s="44"/>
      <c r="Q408" s="44"/>
      <c r="R408" s="44"/>
      <c r="S408" s="44"/>
      <c r="T408" s="30"/>
      <c r="U408" s="31" t="str">
        <f>IFERROR(__xludf.DUMMYFUNCTION("LET(
  angka_murni, ARRAYFORMULA(IFERROR(VALUE(REGEXREPLACE(L408:T408, ""[^0-9]"", """")), 0)),
  rata, IFERROR(AVERAGEIF(angka_murni, ""&gt;0""), 0),
  IF(rata &gt; 0,
    IF(rata &gt; 500, ""SANGAT OPTIMAL"",
    IF(rata &gt; 200, ""OPTIMAL"",
    IF(rata &gt; 100,"&amp;" ""KURANG OPTIMAL"", ""TIDAK OPTIMAL""))),
    IF(COUNTIF(L408:T408, ""*TIDAK TERDETEKSI*"") &gt; 0, ""TIDAK TERDETEKSI"",
    IF(COUNTIF(L408:T408, ""*TIDAK AKTIF*"") &gt; 0, ""TIDAK AKTIF"",
    IF(COUNTIF(L408:T408, ""*BELUM TERPASANG*"") &gt; 0, ""BELUM T"&amp;"ERPASANG"", ""TIDAK AKTIF"")))
  )
)"),"TIDAK AKTIF")</f>
        <v>TIDAK AKTIF</v>
      </c>
      <c r="V408" s="33" t="s">
        <v>48</v>
      </c>
      <c r="W408" s="74">
        <v>1742.0</v>
      </c>
      <c r="X408" s="58" t="s">
        <v>1903</v>
      </c>
      <c r="Y408" s="36">
        <v>638250.0</v>
      </c>
      <c r="Z408" s="37" t="s">
        <v>1982</v>
      </c>
    </row>
    <row r="409" ht="12.0" customHeight="1">
      <c r="A409" s="20">
        <f t="shared" si="1"/>
        <v>407</v>
      </c>
      <c r="B409" s="19" t="s">
        <v>224</v>
      </c>
      <c r="C409" s="19" t="s">
        <v>279</v>
      </c>
      <c r="D409" s="19" t="s">
        <v>1983</v>
      </c>
      <c r="E409" s="21" t="s">
        <v>33</v>
      </c>
      <c r="F409" s="23" t="s">
        <v>1984</v>
      </c>
      <c r="G409" s="25" t="s">
        <v>1985</v>
      </c>
      <c r="H409" s="26" t="s">
        <v>39</v>
      </c>
      <c r="I409" s="177" t="s">
        <v>41</v>
      </c>
      <c r="J409" s="27" t="s">
        <v>43</v>
      </c>
      <c r="K409" s="27" t="s">
        <v>44</v>
      </c>
      <c r="L409" s="29"/>
      <c r="M409" s="29"/>
      <c r="N409" s="29"/>
      <c r="O409" s="29"/>
      <c r="P409" s="29"/>
      <c r="Q409" s="30"/>
      <c r="R409" s="30"/>
      <c r="S409" s="30"/>
      <c r="T409" s="30"/>
      <c r="U409" s="31" t="str">
        <f>IFERROR(__xludf.DUMMYFUNCTION("LET(
  angka_murni, ARRAYFORMULA(IFERROR(VALUE(REGEXREPLACE(L409:T409, ""[^0-9]"", """")), 0)),
  rata, IFERROR(AVERAGEIF(angka_murni, ""&gt;0""), 0),
  IF(rata &gt; 0,
    IF(rata &gt; 500, ""SANGAT OPTIMAL"",
    IF(rata &gt; 200, ""OPTIMAL"",
    IF(rata &gt; 100,"&amp;" ""KURANG OPTIMAL"", ""TIDAK OPTIMAL""))),
    IF(COUNTIF(L409:T409, ""*TIDAK TERDETEKSI*"") &gt; 0, ""TIDAK TERDETEKSI"",
    IF(COUNTIF(L409:T409, ""*TIDAK AKTIF*"") &gt; 0, ""TIDAK AKTIF"",
    IF(COUNTIF(L409:T409, ""*BELUM TERPASANG*"") &gt; 0, ""BELUM T"&amp;"ERPASANG"", ""TIDAK AKTIF"")))
  )
)"),"TIDAK AKTIF")</f>
        <v>TIDAK AKTIF</v>
      </c>
      <c r="V409" s="33" t="s">
        <v>48</v>
      </c>
      <c r="W409" s="72">
        <v>3804.0</v>
      </c>
      <c r="X409" s="58" t="s">
        <v>288</v>
      </c>
      <c r="Y409" s="36">
        <v>638250.0</v>
      </c>
      <c r="Z409" s="46"/>
    </row>
    <row r="410" ht="12.0" customHeight="1">
      <c r="A410" s="20">
        <f t="shared" si="1"/>
        <v>408</v>
      </c>
      <c r="B410" s="19" t="s">
        <v>224</v>
      </c>
      <c r="C410" s="19" t="s">
        <v>279</v>
      </c>
      <c r="D410" s="19" t="s">
        <v>1988</v>
      </c>
      <c r="E410" s="21" t="s">
        <v>33</v>
      </c>
      <c r="F410" s="23" t="s">
        <v>1989</v>
      </c>
      <c r="G410" s="25" t="s">
        <v>1990</v>
      </c>
      <c r="H410" s="26" t="s">
        <v>39</v>
      </c>
      <c r="I410" s="26" t="s">
        <v>41</v>
      </c>
      <c r="J410" s="27" t="s">
        <v>43</v>
      </c>
      <c r="K410" s="27" t="s">
        <v>44</v>
      </c>
      <c r="L410" s="29"/>
      <c r="M410" s="29"/>
      <c r="N410" s="29"/>
      <c r="O410" s="29"/>
      <c r="P410" s="29"/>
      <c r="Q410" s="29"/>
      <c r="R410" s="29"/>
      <c r="S410" s="29"/>
      <c r="T410" s="30"/>
      <c r="U410" s="31" t="str">
        <f>IFERROR(__xludf.DUMMYFUNCTION("LET(
  angka_murni, ARRAYFORMULA(IFERROR(VALUE(REGEXREPLACE(L410:T410, ""[^0-9]"", """")), 0)),
  rata, IFERROR(AVERAGEIF(angka_murni, ""&gt;0""), 0),
  IF(rata &gt; 0,
    IF(rata &gt; 500, ""SANGAT OPTIMAL"",
    IF(rata &gt; 200, ""OPTIMAL"",
    IF(rata &gt; 100,"&amp;" ""KURANG OPTIMAL"", ""TIDAK OPTIMAL""))),
    IF(COUNTIF(L410:T410, ""*TIDAK TERDETEKSI*"") &gt; 0, ""TIDAK TERDETEKSI"",
    IF(COUNTIF(L410:T410, ""*TIDAK AKTIF*"") &gt; 0, ""TIDAK AKTIF"",
    IF(COUNTIF(L410:T410, ""*BELUM TERPASANG*"") &gt; 0, ""BELUM T"&amp;"ERPASANG"", ""TIDAK AKTIF"")))
  )
)"),"TIDAK AKTIF")</f>
        <v>TIDAK AKTIF</v>
      </c>
      <c r="V410" s="33" t="s">
        <v>48</v>
      </c>
      <c r="W410" s="72">
        <v>2402.0</v>
      </c>
      <c r="X410" s="58" t="s">
        <v>288</v>
      </c>
      <c r="Y410" s="36">
        <v>638250.0</v>
      </c>
      <c r="Z410" s="46"/>
    </row>
    <row r="411" ht="12.0" customHeight="1">
      <c r="A411" s="20">
        <f t="shared" si="1"/>
        <v>409</v>
      </c>
      <c r="B411" s="19" t="s">
        <v>224</v>
      </c>
      <c r="C411" s="19" t="s">
        <v>279</v>
      </c>
      <c r="D411" s="19" t="s">
        <v>1994</v>
      </c>
      <c r="E411" s="21" t="s">
        <v>33</v>
      </c>
      <c r="F411" s="23" t="s">
        <v>1997</v>
      </c>
      <c r="G411" s="25" t="s">
        <v>1998</v>
      </c>
      <c r="H411" s="26" t="s">
        <v>87</v>
      </c>
      <c r="I411" s="26" t="s">
        <v>60</v>
      </c>
      <c r="J411" s="27" t="s">
        <v>88</v>
      </c>
      <c r="K411" s="28" t="s">
        <v>44</v>
      </c>
      <c r="L411" s="29"/>
      <c r="M411" s="29"/>
      <c r="N411" s="29" t="s">
        <v>64</v>
      </c>
      <c r="O411" s="29" t="s">
        <v>126</v>
      </c>
      <c r="P411" s="29" t="s">
        <v>64</v>
      </c>
      <c r="Q411" s="30"/>
      <c r="R411" s="30"/>
      <c r="S411" s="30"/>
      <c r="T411" s="30"/>
      <c r="U411" s="31" t="str">
        <f>IFERROR(__xludf.DUMMYFUNCTION("LET(
  angka_murni, ARRAYFORMULA(IFERROR(VALUE(REGEXREPLACE(L411:T411, ""[^0-9]"", """")), 0)),
  rata, IFERROR(AVERAGEIF(angka_murni, ""&gt;0""), 0),
  IF(rata &gt; 0,
    IF(rata &gt; 500, ""SANGAT OPTIMAL"",
    IF(rata &gt; 200, ""OPTIMAL"",
    IF(rata &gt; 100,"&amp;" ""KURANG OPTIMAL"", ""TIDAK OPTIMAL""))),
    IF(COUNTIF(L411:T411, ""*TIDAK TERDETEKSI*"") &gt; 0, ""TIDAK TERDETEKSI"",
    IF(COUNTIF(L411:T411, ""*TIDAK AKTIF*"") &gt; 0, ""TIDAK AKTIF"",
    IF(COUNTIF(L411:T411, ""*BELUM TERPASANG*"") &gt; 0, ""BELUM T"&amp;"ERPASANG"", ""TIDAK AKTIF"")))
  )
)"),"SANGAT OPTIMAL")</f>
        <v>SANGAT OPTIMAL</v>
      </c>
      <c r="V411" s="33" t="s">
        <v>48</v>
      </c>
      <c r="W411" s="72">
        <v>1181.0</v>
      </c>
      <c r="X411" s="58" t="s">
        <v>288</v>
      </c>
      <c r="Y411" s="36">
        <v>1665000.0</v>
      </c>
      <c r="Z411" s="46"/>
    </row>
    <row r="412" ht="12.0" customHeight="1">
      <c r="A412" s="20">
        <f t="shared" si="1"/>
        <v>410</v>
      </c>
      <c r="B412" s="19" t="s">
        <v>224</v>
      </c>
      <c r="C412" s="19" t="s">
        <v>279</v>
      </c>
      <c r="D412" s="19" t="s">
        <v>2002</v>
      </c>
      <c r="E412" s="21" t="s">
        <v>33</v>
      </c>
      <c r="F412" s="23" t="s">
        <v>2003</v>
      </c>
      <c r="G412" s="25" t="s">
        <v>2004</v>
      </c>
      <c r="H412" s="26" t="s">
        <v>40</v>
      </c>
      <c r="I412" s="26" t="s">
        <v>42</v>
      </c>
      <c r="J412" s="28" t="s">
        <v>61</v>
      </c>
      <c r="K412" s="28" t="s">
        <v>44</v>
      </c>
      <c r="L412" s="29"/>
      <c r="M412" s="29"/>
      <c r="N412" s="29" t="s">
        <v>64</v>
      </c>
      <c r="O412" s="29" t="s">
        <v>64</v>
      </c>
      <c r="P412" s="29" t="s">
        <v>64</v>
      </c>
      <c r="Q412" s="29" t="s">
        <v>64</v>
      </c>
      <c r="R412" s="30" t="s">
        <v>64</v>
      </c>
      <c r="S412" s="30"/>
      <c r="T412" s="30"/>
      <c r="U412" s="31" t="str">
        <f>IFERROR(__xludf.DUMMYFUNCTION("LET(
  angka_murni, ARRAYFORMULA(IFERROR(VALUE(REGEXREPLACE(L412:T412, ""[^0-9]"", """")), 0)),
  rata, IFERROR(AVERAGEIF(angka_murni, ""&gt;0""), 0),
  IF(rata &gt; 0,
    IF(rata &gt; 500, ""SANGAT OPTIMAL"",
    IF(rata &gt; 200, ""OPTIMAL"",
    IF(rata &gt; 100,"&amp;" ""KURANG OPTIMAL"", ""TIDAK OPTIMAL""))),
    IF(COUNTIF(L412:T412, ""*TIDAK TERDETEKSI*"") &gt; 0, ""TIDAK TERDETEKSI"",
    IF(COUNTIF(L412:T412, ""*TIDAK AKTIF*"") &gt; 0, ""TIDAK AKTIF"",
    IF(COUNTIF(L412:T412, ""*BELUM TERPASANG*"") &gt; 0, ""BELUM T"&amp;"ERPASANG"", ""TIDAK AKTIF"")))
  )
)"),"OPTIMAL")</f>
        <v>OPTIMAL</v>
      </c>
      <c r="V412" s="33" t="s">
        <v>48</v>
      </c>
      <c r="W412" s="72">
        <v>2048.0</v>
      </c>
      <c r="X412" s="58" t="s">
        <v>288</v>
      </c>
      <c r="Y412" s="36">
        <v>768950.0</v>
      </c>
      <c r="Z412" s="46"/>
    </row>
    <row r="413" ht="12.0" customHeight="1">
      <c r="A413" s="20">
        <f t="shared" si="1"/>
        <v>411</v>
      </c>
      <c r="B413" s="19" t="s">
        <v>224</v>
      </c>
      <c r="C413" s="19" t="s">
        <v>279</v>
      </c>
      <c r="D413" s="19" t="s">
        <v>2005</v>
      </c>
      <c r="E413" s="21" t="s">
        <v>33</v>
      </c>
      <c r="F413" s="23" t="s">
        <v>2006</v>
      </c>
      <c r="G413" s="25" t="s">
        <v>2007</v>
      </c>
      <c r="H413" s="26" t="s">
        <v>40</v>
      </c>
      <c r="I413" s="26" t="s">
        <v>42</v>
      </c>
      <c r="J413" s="28" t="s">
        <v>61</v>
      </c>
      <c r="K413" s="28" t="s">
        <v>44</v>
      </c>
      <c r="L413" s="29"/>
      <c r="M413" s="29"/>
      <c r="N413" s="29" t="s">
        <v>64</v>
      </c>
      <c r="O413" s="29" t="s">
        <v>64</v>
      </c>
      <c r="P413" s="29" t="s">
        <v>64</v>
      </c>
      <c r="Q413" s="29" t="s">
        <v>64</v>
      </c>
      <c r="R413" s="30" t="s">
        <v>64</v>
      </c>
      <c r="S413" s="30"/>
      <c r="T413" s="30"/>
      <c r="U413" s="31" t="str">
        <f>IFERROR(__xludf.DUMMYFUNCTION("LET(
  angka_murni, ARRAYFORMULA(IFERROR(VALUE(REGEXREPLACE(L413:T413, ""[^0-9]"", """")), 0)),
  rata, IFERROR(AVERAGEIF(angka_murni, ""&gt;0""), 0),
  IF(rata &gt; 0,
    IF(rata &gt; 500, ""SANGAT OPTIMAL"",
    IF(rata &gt; 200, ""OPTIMAL"",
    IF(rata &gt; 100,"&amp;" ""KURANG OPTIMAL"", ""TIDAK OPTIMAL""))),
    IF(COUNTIF(L413:T413, ""*TIDAK TERDETEKSI*"") &gt; 0, ""TIDAK TERDETEKSI"",
    IF(COUNTIF(L413:T413, ""*TIDAK AKTIF*"") &gt; 0, ""TIDAK AKTIF"",
    IF(COUNTIF(L413:T413, ""*BELUM TERPASANG*"") &gt; 0, ""BELUM T"&amp;"ERPASANG"", ""TIDAK AKTIF"")))
  )
)"),"OPTIMAL")</f>
        <v>OPTIMAL</v>
      </c>
      <c r="V413" s="33" t="s">
        <v>48</v>
      </c>
      <c r="W413" s="72">
        <v>811.0</v>
      </c>
      <c r="X413" s="58" t="s">
        <v>288</v>
      </c>
      <c r="Y413" s="36">
        <v>768950.0</v>
      </c>
      <c r="Z413" s="46"/>
    </row>
    <row r="414" ht="12.0" customHeight="1">
      <c r="A414" s="20">
        <f t="shared" si="1"/>
        <v>412</v>
      </c>
      <c r="B414" s="19" t="s">
        <v>224</v>
      </c>
      <c r="C414" s="19" t="s">
        <v>279</v>
      </c>
      <c r="D414" s="19" t="s">
        <v>2008</v>
      </c>
      <c r="E414" s="21" t="s">
        <v>33</v>
      </c>
      <c r="F414" s="23" t="s">
        <v>2009</v>
      </c>
      <c r="G414" s="25" t="s">
        <v>2010</v>
      </c>
      <c r="H414" s="26" t="s">
        <v>87</v>
      </c>
      <c r="I414" s="26" t="s">
        <v>60</v>
      </c>
      <c r="J414" s="27" t="s">
        <v>88</v>
      </c>
      <c r="K414" s="27" t="s">
        <v>44</v>
      </c>
      <c r="L414" s="29"/>
      <c r="M414" s="29"/>
      <c r="N414" s="29" t="s">
        <v>125</v>
      </c>
      <c r="O414" s="29" t="s">
        <v>64</v>
      </c>
      <c r="P414" s="29" t="s">
        <v>125</v>
      </c>
      <c r="Q414" s="30"/>
      <c r="R414" s="30"/>
      <c r="S414" s="30"/>
      <c r="T414" s="30"/>
      <c r="U414" s="31" t="str">
        <f>IFERROR(__xludf.DUMMYFUNCTION("LET(
  angka_murni, ARRAYFORMULA(IFERROR(VALUE(REGEXREPLACE(L414:T414, ""[^0-9]"", """")), 0)),
  rata, IFERROR(AVERAGEIF(angka_murni, ""&gt;0""), 0),
  IF(rata &gt; 0,
    IF(rata &gt; 500, ""SANGAT OPTIMAL"",
    IF(rata &gt; 200, ""OPTIMAL"",
    IF(rata &gt; 100,"&amp;" ""KURANG OPTIMAL"", ""TIDAK OPTIMAL""))),
    IF(COUNTIF(L414:T414, ""*TIDAK TERDETEKSI*"") &gt; 0, ""TIDAK TERDETEKSI"",
    IF(COUNTIF(L414:T414, ""*TIDAK AKTIF*"") &gt; 0, ""TIDAK AKTIF"",
    IF(COUNTIF(L414:T414, ""*BELUM TERPASANG*"") &gt; 0, ""BELUM T"&amp;"ERPASANG"", ""TIDAK AKTIF"")))
  )
)"),"OPTIMAL")</f>
        <v>OPTIMAL</v>
      </c>
      <c r="V414" s="33" t="s">
        <v>48</v>
      </c>
      <c r="W414" s="72">
        <v>1061.0</v>
      </c>
      <c r="X414" s="58" t="s">
        <v>288</v>
      </c>
      <c r="Y414" s="36">
        <v>1665000.0</v>
      </c>
      <c r="Z414" s="46"/>
    </row>
    <row r="415" ht="12.0" customHeight="1">
      <c r="A415" s="20">
        <f t="shared" si="1"/>
        <v>413</v>
      </c>
      <c r="B415" s="19" t="s">
        <v>224</v>
      </c>
      <c r="C415" s="19" t="s">
        <v>279</v>
      </c>
      <c r="D415" s="19" t="s">
        <v>280</v>
      </c>
      <c r="E415" s="21" t="s">
        <v>33</v>
      </c>
      <c r="F415" s="23" t="s">
        <v>281</v>
      </c>
      <c r="G415" s="25" t="s">
        <v>282</v>
      </c>
      <c r="H415" s="26" t="s">
        <v>40</v>
      </c>
      <c r="I415" s="26" t="s">
        <v>42</v>
      </c>
      <c r="J415" s="28" t="s">
        <v>61</v>
      </c>
      <c r="K415" s="28" t="s">
        <v>44</v>
      </c>
      <c r="L415" s="29"/>
      <c r="M415" s="29"/>
      <c r="N415" s="29" t="s">
        <v>65</v>
      </c>
      <c r="O415" s="29" t="s">
        <v>65</v>
      </c>
      <c r="P415" s="29" t="s">
        <v>65</v>
      </c>
      <c r="Q415" s="29" t="s">
        <v>65</v>
      </c>
      <c r="R415" s="30" t="s">
        <v>65</v>
      </c>
      <c r="S415" s="30"/>
      <c r="T415" s="30"/>
      <c r="U415" s="31" t="str">
        <f>IFERROR(__xludf.DUMMYFUNCTION("LET(
  angka_murni, ARRAYFORMULA(IFERROR(VALUE(REGEXREPLACE(L415:T415, ""[^0-9]"", """")), 0)),
  rata, IFERROR(AVERAGEIF(angka_murni, ""&gt;0""), 0),
  IF(rata &gt; 0,
    IF(rata &gt; 500, ""SANGAT OPTIMAL"",
    IF(rata &gt; 200, ""OPTIMAL"",
    IF(rata &gt; 100,"&amp;" ""KURANG OPTIMAL"", ""TIDAK OPTIMAL""))),
    IF(COUNTIF(L415:T415, ""*TIDAK TERDETEKSI*"") &gt; 0, ""TIDAK TERDETEKSI"",
    IF(COUNTIF(L415:T415, ""*TIDAK AKTIF*"") &gt; 0, ""TIDAK AKTIF"",
    IF(COUNTIF(L415:T415, ""*BELUM TERPASANG*"") &gt; 0, ""BELUM T"&amp;"ERPASANG"", ""TIDAK AKTIF"")))
  )
)"),"TIDAK AKTIF")</f>
        <v>TIDAK AKTIF</v>
      </c>
      <c r="V415" s="33" t="s">
        <v>48</v>
      </c>
      <c r="W415" s="72">
        <v>2192.0</v>
      </c>
      <c r="X415" s="58" t="s">
        <v>288</v>
      </c>
      <c r="Y415" s="36">
        <v>768950.0</v>
      </c>
      <c r="Z415" s="46"/>
    </row>
    <row r="416" ht="12.0" customHeight="1">
      <c r="A416" s="20">
        <f t="shared" si="1"/>
        <v>414</v>
      </c>
      <c r="B416" s="19" t="s">
        <v>224</v>
      </c>
      <c r="C416" s="19" t="s">
        <v>279</v>
      </c>
      <c r="D416" s="19" t="s">
        <v>2015</v>
      </c>
      <c r="E416" s="21" t="s">
        <v>33</v>
      </c>
      <c r="F416" s="23" t="s">
        <v>2016</v>
      </c>
      <c r="G416" s="25" t="s">
        <v>2017</v>
      </c>
      <c r="H416" s="26" t="s">
        <v>40</v>
      </c>
      <c r="I416" s="26" t="s">
        <v>42</v>
      </c>
      <c r="J416" s="28" t="s">
        <v>61</v>
      </c>
      <c r="K416" s="28" t="s">
        <v>44</v>
      </c>
      <c r="L416" s="29"/>
      <c r="M416" s="29"/>
      <c r="N416" s="29" t="s">
        <v>64</v>
      </c>
      <c r="O416" s="29" t="s">
        <v>64</v>
      </c>
      <c r="P416" s="29" t="s">
        <v>64</v>
      </c>
      <c r="Q416" s="29" t="s">
        <v>65</v>
      </c>
      <c r="R416" s="30" t="s">
        <v>64</v>
      </c>
      <c r="S416" s="30"/>
      <c r="T416" s="30"/>
      <c r="U416" s="31" t="str">
        <f>IFERROR(__xludf.DUMMYFUNCTION("LET(
  angka_murni, ARRAYFORMULA(IFERROR(VALUE(REGEXREPLACE(L416:T416, ""[^0-9]"", """")), 0)),
  rata, IFERROR(AVERAGEIF(angka_murni, ""&gt;0""), 0),
  IF(rata &gt; 0,
    IF(rata &gt; 500, ""SANGAT OPTIMAL"",
    IF(rata &gt; 200, ""OPTIMAL"",
    IF(rata &gt; 100,"&amp;" ""KURANG OPTIMAL"", ""TIDAK OPTIMAL""))),
    IF(COUNTIF(L416:T416, ""*TIDAK TERDETEKSI*"") &gt; 0, ""TIDAK TERDETEKSI"",
    IF(COUNTIF(L416:T416, ""*TIDAK AKTIF*"") &gt; 0, ""TIDAK AKTIF"",
    IF(COUNTIF(L416:T416, ""*BELUM TERPASANG*"") &gt; 0, ""BELUM T"&amp;"ERPASANG"", ""TIDAK AKTIF"")))
  )
)"),"OPTIMAL")</f>
        <v>OPTIMAL</v>
      </c>
      <c r="V416" s="33" t="s">
        <v>48</v>
      </c>
      <c r="W416" s="74">
        <v>1389.0</v>
      </c>
      <c r="X416" s="58" t="s">
        <v>288</v>
      </c>
      <c r="Y416" s="36">
        <v>768950.0</v>
      </c>
      <c r="Z416" s="37" t="s">
        <v>2018</v>
      </c>
    </row>
    <row r="417" ht="12.0" customHeight="1">
      <c r="A417" s="20">
        <f t="shared" si="1"/>
        <v>415</v>
      </c>
      <c r="B417" s="19" t="s">
        <v>224</v>
      </c>
      <c r="C417" s="19" t="s">
        <v>279</v>
      </c>
      <c r="D417" s="19" t="s">
        <v>2019</v>
      </c>
      <c r="E417" s="21" t="s">
        <v>33</v>
      </c>
      <c r="F417" s="23" t="s">
        <v>2020</v>
      </c>
      <c r="G417" s="25" t="s">
        <v>2021</v>
      </c>
      <c r="H417" s="26" t="s">
        <v>40</v>
      </c>
      <c r="I417" s="26" t="s">
        <v>42</v>
      </c>
      <c r="J417" s="28" t="s">
        <v>61</v>
      </c>
      <c r="K417" s="28" t="s">
        <v>44</v>
      </c>
      <c r="L417" s="29"/>
      <c r="M417" s="29"/>
      <c r="N417" s="29" t="s">
        <v>64</v>
      </c>
      <c r="O417" s="29" t="s">
        <v>64</v>
      </c>
      <c r="P417" s="29" t="s">
        <v>64</v>
      </c>
      <c r="Q417" s="29" t="s">
        <v>91</v>
      </c>
      <c r="R417" s="30" t="s">
        <v>176</v>
      </c>
      <c r="S417" s="30"/>
      <c r="T417" s="30"/>
      <c r="U417" s="31" t="str">
        <f>IFERROR(__xludf.DUMMYFUNCTION("LET(
  angka_murni, ARRAYFORMULA(IFERROR(VALUE(REGEXREPLACE(L417:T417, ""[^0-9]"", """")), 0)),
  rata, IFERROR(AVERAGEIF(angka_murni, ""&gt;0""), 0),
  IF(rata &gt; 0,
    IF(rata &gt; 500, ""SANGAT OPTIMAL"",
    IF(rata &gt; 200, ""OPTIMAL"",
    IF(rata &gt; 100,"&amp;" ""KURANG OPTIMAL"", ""TIDAK OPTIMAL""))),
    IF(COUNTIF(L417:T417, ""*TIDAK TERDETEKSI*"") &gt; 0, ""TIDAK TERDETEKSI"",
    IF(COUNTIF(L417:T417, ""*TIDAK AKTIF*"") &gt; 0, ""TIDAK AKTIF"",
    IF(COUNTIF(L417:T417, ""*BELUM TERPASANG*"") &gt; 0, ""BELUM T"&amp;"ERPASANG"", ""TIDAK AKTIF"")))
  )
)"),"OPTIMAL")</f>
        <v>OPTIMAL</v>
      </c>
      <c r="V417" s="33" t="s">
        <v>48</v>
      </c>
      <c r="W417" s="72">
        <v>1551.0</v>
      </c>
      <c r="X417" s="58" t="s">
        <v>288</v>
      </c>
      <c r="Y417" s="36">
        <v>768950.0</v>
      </c>
      <c r="Z417" s="46"/>
    </row>
    <row r="418" ht="12.0" customHeight="1">
      <c r="A418" s="20">
        <f t="shared" si="1"/>
        <v>416</v>
      </c>
      <c r="B418" s="19" t="s">
        <v>224</v>
      </c>
      <c r="C418" s="19" t="s">
        <v>279</v>
      </c>
      <c r="D418" s="19" t="s">
        <v>2022</v>
      </c>
      <c r="E418" s="21" t="s">
        <v>33</v>
      </c>
      <c r="F418" s="23" t="s">
        <v>2023</v>
      </c>
      <c r="G418" s="25" t="s">
        <v>2024</v>
      </c>
      <c r="H418" s="26" t="s">
        <v>87</v>
      </c>
      <c r="I418" s="26" t="s">
        <v>60</v>
      </c>
      <c r="J418" s="27" t="s">
        <v>88</v>
      </c>
      <c r="K418" s="27" t="s">
        <v>44</v>
      </c>
      <c r="L418" s="29"/>
      <c r="M418" s="29"/>
      <c r="N418" s="29" t="s">
        <v>126</v>
      </c>
      <c r="O418" s="29" t="s">
        <v>126</v>
      </c>
      <c r="P418" s="29" t="s">
        <v>123</v>
      </c>
      <c r="Q418" s="30"/>
      <c r="R418" s="30"/>
      <c r="S418" s="30"/>
      <c r="T418" s="30"/>
      <c r="U418" s="31" t="str">
        <f>IFERROR(__xludf.DUMMYFUNCTION("LET(
  angka_murni, ARRAYFORMULA(IFERROR(VALUE(REGEXREPLACE(L418:T418, ""[^0-9]"", """")), 0)),
  rata, IFERROR(AVERAGEIF(angka_murni, ""&gt;0""), 0),
  IF(rata &gt; 0,
    IF(rata &gt; 500, ""SANGAT OPTIMAL"",
    IF(rata &gt; 200, ""OPTIMAL"",
    IF(rata &gt; 100,"&amp;" ""KURANG OPTIMAL"", ""TIDAK OPTIMAL""))),
    IF(COUNTIF(L418:T418, ""*TIDAK TERDETEKSI*"") &gt; 0, ""TIDAK TERDETEKSI"",
    IF(COUNTIF(L418:T418, ""*TIDAK AKTIF*"") &gt; 0, ""TIDAK AKTIF"",
    IF(COUNTIF(L418:T418, ""*BELUM TERPASANG*"") &gt; 0, ""BELUM T"&amp;"ERPASANG"", ""TIDAK AKTIF"")))
  )
)"),"SANGAT OPTIMAL")</f>
        <v>SANGAT OPTIMAL</v>
      </c>
      <c r="V418" s="33" t="s">
        <v>48</v>
      </c>
      <c r="W418" s="72">
        <v>2332.0</v>
      </c>
      <c r="X418" s="58" t="s">
        <v>288</v>
      </c>
      <c r="Y418" s="36">
        <v>1665000.0</v>
      </c>
      <c r="Z418" s="46"/>
    </row>
    <row r="419" ht="12.0" customHeight="1">
      <c r="A419" s="20">
        <f t="shared" si="1"/>
        <v>417</v>
      </c>
      <c r="B419" s="19" t="s">
        <v>224</v>
      </c>
      <c r="C419" s="19" t="s">
        <v>279</v>
      </c>
      <c r="D419" s="19" t="s">
        <v>289</v>
      </c>
      <c r="E419" s="21" t="s">
        <v>33</v>
      </c>
      <c r="F419" s="23" t="s">
        <v>290</v>
      </c>
      <c r="G419" s="25" t="s">
        <v>291</v>
      </c>
      <c r="H419" s="26" t="s">
        <v>87</v>
      </c>
      <c r="I419" s="26" t="s">
        <v>60</v>
      </c>
      <c r="J419" s="27" t="s">
        <v>88</v>
      </c>
      <c r="K419" s="28" t="s">
        <v>44</v>
      </c>
      <c r="L419" s="29"/>
      <c r="M419" s="29"/>
      <c r="N419" s="29" t="s">
        <v>65</v>
      </c>
      <c r="O419" s="29" t="s">
        <v>65</v>
      </c>
      <c r="P419" s="29" t="s">
        <v>65</v>
      </c>
      <c r="Q419" s="30"/>
      <c r="R419" s="30"/>
      <c r="S419" s="30"/>
      <c r="T419" s="30"/>
      <c r="U419" s="31" t="str">
        <f>IFERROR(__xludf.DUMMYFUNCTION("LET(
  angka_murni, ARRAYFORMULA(IFERROR(VALUE(REGEXREPLACE(L419:T419, ""[^0-9]"", """")), 0)),
  rata, IFERROR(AVERAGEIF(angka_murni, ""&gt;0""), 0),
  IF(rata &gt; 0,
    IF(rata &gt; 500, ""SANGAT OPTIMAL"",
    IF(rata &gt; 200, ""OPTIMAL"",
    IF(rata &gt; 100,"&amp;" ""KURANG OPTIMAL"", ""TIDAK OPTIMAL""))),
    IF(COUNTIF(L419:T419, ""*TIDAK TERDETEKSI*"") &gt; 0, ""TIDAK TERDETEKSI"",
    IF(COUNTIF(L419:T419, ""*TIDAK AKTIF*"") &gt; 0, ""TIDAK AKTIF"",
    IF(COUNTIF(L419:T419, ""*BELUM TERPASANG*"") &gt; 0, ""BELUM T"&amp;"ERPASANG"", ""TIDAK AKTIF"")))
  )
)"),"TIDAK AKTIF")</f>
        <v>TIDAK AKTIF</v>
      </c>
      <c r="V419" s="33" t="s">
        <v>48</v>
      </c>
      <c r="W419" s="72">
        <v>400.0</v>
      </c>
      <c r="X419" s="58" t="s">
        <v>288</v>
      </c>
      <c r="Y419" s="36">
        <v>1665000.0</v>
      </c>
      <c r="Z419" s="46"/>
    </row>
    <row r="420" ht="12.0" customHeight="1">
      <c r="A420" s="20">
        <f t="shared" si="1"/>
        <v>418</v>
      </c>
      <c r="B420" s="19" t="s">
        <v>224</v>
      </c>
      <c r="C420" s="19" t="s">
        <v>279</v>
      </c>
      <c r="D420" s="19" t="s">
        <v>295</v>
      </c>
      <c r="E420" s="21" t="s">
        <v>33</v>
      </c>
      <c r="F420" s="23" t="s">
        <v>296</v>
      </c>
      <c r="G420" s="25" t="s">
        <v>297</v>
      </c>
      <c r="H420" s="26" t="s">
        <v>40</v>
      </c>
      <c r="I420" s="26" t="s">
        <v>42</v>
      </c>
      <c r="J420" s="28" t="s">
        <v>61</v>
      </c>
      <c r="K420" s="28" t="s">
        <v>44</v>
      </c>
      <c r="L420" s="29"/>
      <c r="M420" s="29"/>
      <c r="N420" s="29" t="s">
        <v>65</v>
      </c>
      <c r="O420" s="29" t="s">
        <v>65</v>
      </c>
      <c r="P420" s="29" t="s">
        <v>65</v>
      </c>
      <c r="Q420" s="29" t="s">
        <v>65</v>
      </c>
      <c r="R420" s="30" t="s">
        <v>65</v>
      </c>
      <c r="S420" s="30"/>
      <c r="T420" s="30"/>
      <c r="U420" s="31" t="str">
        <f>IFERROR(__xludf.DUMMYFUNCTION("LET(
  angka_murni, ARRAYFORMULA(IFERROR(VALUE(REGEXREPLACE(L420:T420, ""[^0-9]"", """")), 0)),
  rata, IFERROR(AVERAGEIF(angka_murni, ""&gt;0""), 0),
  IF(rata &gt; 0,
    IF(rata &gt; 500, ""SANGAT OPTIMAL"",
    IF(rata &gt; 200, ""OPTIMAL"",
    IF(rata &gt; 100,"&amp;" ""KURANG OPTIMAL"", ""TIDAK OPTIMAL""))),
    IF(COUNTIF(L420:T420, ""*TIDAK TERDETEKSI*"") &gt; 0, ""TIDAK TERDETEKSI"",
    IF(COUNTIF(L420:T420, ""*TIDAK AKTIF*"") &gt; 0, ""TIDAK AKTIF"",
    IF(COUNTIF(L420:T420, ""*BELUM TERPASANG*"") &gt; 0, ""BELUM T"&amp;"ERPASANG"", ""TIDAK AKTIF"")))
  )
)"),"TIDAK AKTIF")</f>
        <v>TIDAK AKTIF</v>
      </c>
      <c r="V420" s="33" t="s">
        <v>48</v>
      </c>
      <c r="W420" s="72">
        <v>1287.0</v>
      </c>
      <c r="X420" s="58" t="s">
        <v>288</v>
      </c>
      <c r="Y420" s="36">
        <v>768950.0</v>
      </c>
      <c r="Z420" s="46"/>
    </row>
    <row r="421" ht="12.0" customHeight="1">
      <c r="A421" s="20">
        <f t="shared" si="1"/>
        <v>419</v>
      </c>
      <c r="B421" s="19" t="s">
        <v>224</v>
      </c>
      <c r="C421" s="19" t="s">
        <v>279</v>
      </c>
      <c r="D421" s="19" t="s">
        <v>2027</v>
      </c>
      <c r="E421" s="21" t="s">
        <v>33</v>
      </c>
      <c r="F421" s="23" t="s">
        <v>2029</v>
      </c>
      <c r="G421" s="25" t="s">
        <v>2030</v>
      </c>
      <c r="H421" s="26" t="s">
        <v>87</v>
      </c>
      <c r="I421" s="26" t="s">
        <v>60</v>
      </c>
      <c r="J421" s="27" t="s">
        <v>88</v>
      </c>
      <c r="K421" s="28" t="s">
        <v>44</v>
      </c>
      <c r="L421" s="29"/>
      <c r="M421" s="29"/>
      <c r="N421" s="29" t="s">
        <v>123</v>
      </c>
      <c r="O421" s="29" t="s">
        <v>123</v>
      </c>
      <c r="P421" s="29" t="s">
        <v>123</v>
      </c>
      <c r="Q421" s="30"/>
      <c r="R421" s="30"/>
      <c r="S421" s="30"/>
      <c r="T421" s="30"/>
      <c r="U421" s="31" t="str">
        <f>IFERROR(__xludf.DUMMYFUNCTION("LET(
  angka_murni, ARRAYFORMULA(IFERROR(VALUE(REGEXREPLACE(L421:T421, ""[^0-9]"", """")), 0)),
  rata, IFERROR(AVERAGEIF(angka_murni, ""&gt;0""), 0),
  IF(rata &gt; 0,
    IF(rata &gt; 500, ""SANGAT OPTIMAL"",
    IF(rata &gt; 200, ""OPTIMAL"",
    IF(rata &gt; 100,"&amp;" ""KURANG OPTIMAL"", ""TIDAK OPTIMAL""))),
    IF(COUNTIF(L421:T421, ""*TIDAK TERDETEKSI*"") &gt; 0, ""TIDAK TERDETEKSI"",
    IF(COUNTIF(L421:T421, ""*TIDAK AKTIF*"") &gt; 0, ""TIDAK AKTIF"",
    IF(COUNTIF(L421:T421, ""*BELUM TERPASANG*"") &gt; 0, ""BELUM T"&amp;"ERPASANG"", ""TIDAK AKTIF"")))
  )
)"),"SANGAT OPTIMAL")</f>
        <v>SANGAT OPTIMAL</v>
      </c>
      <c r="V421" s="33" t="s">
        <v>48</v>
      </c>
      <c r="W421" s="72">
        <v>1234.0</v>
      </c>
      <c r="X421" s="58" t="s">
        <v>288</v>
      </c>
      <c r="Y421" s="36">
        <v>1665000.0</v>
      </c>
      <c r="Z421" s="46"/>
    </row>
    <row r="422" ht="12.0" customHeight="1">
      <c r="A422" s="20">
        <f t="shared" si="1"/>
        <v>420</v>
      </c>
      <c r="B422" s="19" t="s">
        <v>224</v>
      </c>
      <c r="C422" s="19" t="s">
        <v>301</v>
      </c>
      <c r="D422" s="19" t="s">
        <v>301</v>
      </c>
      <c r="E422" s="21" t="s">
        <v>33</v>
      </c>
      <c r="F422" s="68" t="s">
        <v>302</v>
      </c>
      <c r="G422" s="69" t="s">
        <v>303</v>
      </c>
      <c r="H422" s="26" t="s">
        <v>40</v>
      </c>
      <c r="I422" s="26" t="s">
        <v>107</v>
      </c>
      <c r="J422" s="27" t="s">
        <v>1563</v>
      </c>
      <c r="K422" s="27" t="s">
        <v>44</v>
      </c>
      <c r="L422" s="29" t="s">
        <v>65</v>
      </c>
      <c r="M422" s="29" t="s">
        <v>65</v>
      </c>
      <c r="N422" s="29" t="s">
        <v>65</v>
      </c>
      <c r="O422" s="29" t="s">
        <v>65</v>
      </c>
      <c r="P422" s="29" t="s">
        <v>65</v>
      </c>
      <c r="Q422" s="29"/>
      <c r="R422" s="29"/>
      <c r="S422" s="29"/>
      <c r="T422" s="29"/>
      <c r="U422" s="31" t="str">
        <f>IFERROR(__xludf.DUMMYFUNCTION("LET(
  angka_murni, ARRAYFORMULA(IFERROR(VALUE(REGEXREPLACE(L422:T422, ""[^0-9]"", """")), 0)),
  rata, IFERROR(AVERAGEIF(angka_murni, ""&gt;0""), 0),
  IF(rata &gt; 0,
    IF(rata &gt; 500, ""SANGAT OPTIMAL"",
    IF(rata &gt; 200, ""OPTIMAL"",
    IF(rata &gt; 100,"&amp;" ""KURANG OPTIMAL"", ""TIDAK OPTIMAL""))),
    IF(COUNTIF(L422:T422, ""*TIDAK TERDETEKSI*"") &gt; 0, ""TIDAK TERDETEKSI"",
    IF(COUNTIF(L422:T422, ""*TIDAK AKTIF*"") &gt; 0, ""TIDAK AKTIF"",
    IF(COUNTIF(L422:T422, ""*BELUM TERPASANG*"") &gt; 0, ""BELUM T"&amp;"ERPASANG"", ""TIDAK AKTIF"")))
  )
)"),"TIDAK AKTIF")</f>
        <v>TIDAK AKTIF</v>
      </c>
      <c r="V422" s="33" t="s">
        <v>48</v>
      </c>
      <c r="W422" s="72">
        <v>1982.0</v>
      </c>
      <c r="X422" s="58" t="s">
        <v>307</v>
      </c>
      <c r="Y422" s="36">
        <v>604950.0</v>
      </c>
      <c r="Z422" s="46"/>
    </row>
    <row r="423" ht="12.0" customHeight="1">
      <c r="A423" s="20">
        <f t="shared" si="1"/>
        <v>421</v>
      </c>
      <c r="B423" s="19" t="s">
        <v>224</v>
      </c>
      <c r="C423" s="19" t="s">
        <v>301</v>
      </c>
      <c r="D423" s="19" t="s">
        <v>2034</v>
      </c>
      <c r="E423" s="21" t="s">
        <v>33</v>
      </c>
      <c r="F423" s="23" t="s">
        <v>2035</v>
      </c>
      <c r="G423" s="25" t="s">
        <v>2036</v>
      </c>
      <c r="H423" s="26" t="s">
        <v>87</v>
      </c>
      <c r="I423" s="26" t="s">
        <v>60</v>
      </c>
      <c r="J423" s="27" t="s">
        <v>88</v>
      </c>
      <c r="K423" s="28" t="s">
        <v>44</v>
      </c>
      <c r="L423" s="29"/>
      <c r="M423" s="29"/>
      <c r="N423" s="29" t="s">
        <v>63</v>
      </c>
      <c r="O423" s="29" t="s">
        <v>125</v>
      </c>
      <c r="P423" s="29" t="s">
        <v>63</v>
      </c>
      <c r="Q423" s="30"/>
      <c r="R423" s="30"/>
      <c r="S423" s="30"/>
      <c r="T423" s="30"/>
      <c r="U423" s="31" t="str">
        <f>IFERROR(__xludf.DUMMYFUNCTION("LET(
  angka_murni, ARRAYFORMULA(IFERROR(VALUE(REGEXREPLACE(L423:T423, ""[^0-9]"", """")), 0)),
  rata, IFERROR(AVERAGEIF(angka_murni, ""&gt;0""), 0),
  IF(rata &gt; 0,
    IF(rata &gt; 500, ""SANGAT OPTIMAL"",
    IF(rata &gt; 200, ""OPTIMAL"",
    IF(rata &gt; 100,"&amp;" ""KURANG OPTIMAL"", ""TIDAK OPTIMAL""))),
    IF(COUNTIF(L423:T423, ""*TIDAK TERDETEKSI*"") &gt; 0, ""TIDAK TERDETEKSI"",
    IF(COUNTIF(L423:T423, ""*TIDAK AKTIF*"") &gt; 0, ""TIDAK AKTIF"",
    IF(COUNTIF(L423:T423, ""*BELUM TERPASANG*"") &gt; 0, ""BELUM T"&amp;"ERPASANG"", ""TIDAK AKTIF"")))
  )
)"),"KURANG OPTIMAL")</f>
        <v>KURANG OPTIMAL</v>
      </c>
      <c r="V423" s="33" t="s">
        <v>48</v>
      </c>
      <c r="W423" s="72">
        <v>1053.0</v>
      </c>
      <c r="X423" s="58" t="s">
        <v>307</v>
      </c>
      <c r="Y423" s="36">
        <v>1665000.0</v>
      </c>
      <c r="Z423" s="75" t="s">
        <v>2038</v>
      </c>
    </row>
    <row r="424" ht="12.0" customHeight="1">
      <c r="A424" s="20">
        <f t="shared" si="1"/>
        <v>422</v>
      </c>
      <c r="B424" s="19" t="s">
        <v>224</v>
      </c>
      <c r="C424" s="19" t="s">
        <v>301</v>
      </c>
      <c r="D424" s="19" t="s">
        <v>2040</v>
      </c>
      <c r="E424" s="21" t="s">
        <v>33</v>
      </c>
      <c r="F424" s="23" t="s">
        <v>2041</v>
      </c>
      <c r="G424" s="25" t="s">
        <v>2042</v>
      </c>
      <c r="H424" s="26" t="s">
        <v>87</v>
      </c>
      <c r="I424" s="26" t="s">
        <v>60</v>
      </c>
      <c r="J424" s="27" t="s">
        <v>88</v>
      </c>
      <c r="K424" s="28" t="s">
        <v>44</v>
      </c>
      <c r="L424" s="29"/>
      <c r="M424" s="29"/>
      <c r="N424" s="29" t="s">
        <v>126</v>
      </c>
      <c r="O424" s="29" t="s">
        <v>126</v>
      </c>
      <c r="P424" s="29" t="s">
        <v>64</v>
      </c>
      <c r="Q424" s="30"/>
      <c r="R424" s="30"/>
      <c r="S424" s="30"/>
      <c r="T424" s="30"/>
      <c r="U424" s="31" t="str">
        <f>IFERROR(__xludf.DUMMYFUNCTION("LET(
  angka_murni, ARRAYFORMULA(IFERROR(VALUE(REGEXREPLACE(L424:T424, ""[^0-9]"", """")), 0)),
  rata, IFERROR(AVERAGEIF(angka_murni, ""&gt;0""), 0),
  IF(rata &gt; 0,
    IF(rata &gt; 500, ""SANGAT OPTIMAL"",
    IF(rata &gt; 200, ""OPTIMAL"",
    IF(rata &gt; 100,"&amp;" ""KURANG OPTIMAL"", ""TIDAK OPTIMAL""))),
    IF(COUNTIF(L424:T424, ""*TIDAK TERDETEKSI*"") &gt; 0, ""TIDAK TERDETEKSI"",
    IF(COUNTIF(L424:T424, ""*TIDAK AKTIF*"") &gt; 0, ""TIDAK AKTIF"",
    IF(COUNTIF(L424:T424, ""*BELUM TERPASANG*"") &gt; 0, ""BELUM T"&amp;"ERPASANG"", ""TIDAK AKTIF"")))
  )
)"),"SANGAT OPTIMAL")</f>
        <v>SANGAT OPTIMAL</v>
      </c>
      <c r="V424" s="33" t="s">
        <v>48</v>
      </c>
      <c r="W424" s="72">
        <v>1792.0</v>
      </c>
      <c r="X424" s="58" t="s">
        <v>307</v>
      </c>
      <c r="Y424" s="36">
        <v>1665000.0</v>
      </c>
      <c r="Z424" s="75" t="s">
        <v>2043</v>
      </c>
    </row>
    <row r="425" ht="12.0" customHeight="1">
      <c r="A425" s="20">
        <f t="shared" si="1"/>
        <v>423</v>
      </c>
      <c r="B425" s="19" t="s">
        <v>224</v>
      </c>
      <c r="C425" s="19" t="s">
        <v>301</v>
      </c>
      <c r="D425" s="19" t="s">
        <v>2044</v>
      </c>
      <c r="E425" s="21" t="s">
        <v>33</v>
      </c>
      <c r="F425" s="23" t="s">
        <v>2045</v>
      </c>
      <c r="G425" s="25" t="s">
        <v>2046</v>
      </c>
      <c r="H425" s="26" t="s">
        <v>87</v>
      </c>
      <c r="I425" s="26" t="s">
        <v>60</v>
      </c>
      <c r="J425" s="27" t="s">
        <v>88</v>
      </c>
      <c r="K425" s="27" t="s">
        <v>44</v>
      </c>
      <c r="L425" s="29"/>
      <c r="M425" s="29"/>
      <c r="N425" s="29" t="s">
        <v>123</v>
      </c>
      <c r="O425" s="29" t="s">
        <v>123</v>
      </c>
      <c r="P425" s="29" t="s">
        <v>123</v>
      </c>
      <c r="Q425" s="30"/>
      <c r="R425" s="30"/>
      <c r="S425" s="30"/>
      <c r="T425" s="30"/>
      <c r="U425" s="39" t="str">
        <f>IFERROR(__xludf.DUMMYFUNCTION("LET(
  angka_murni, ARRAYFORMULA(IFERROR(VALUE(REGEXREPLACE(L425:T425, ""[^0-9]"", """")), 0)),
  rata, IFERROR(AVERAGEIF(angka_murni, ""&gt;0""), 0),
  IF(rata &gt; 0,
    IF(rata &gt; 500, ""SANGAT OPTIMAL"",
    IF(rata &gt; 200, ""OPTIMAL"",
    IF(rata &gt; 100,"&amp;" ""KURANG OPTIMAL"", ""TIDAK OPTIMAL""))),
    IF(COUNTIF(L425:T425, ""*TIDAK TERDETEKSI*"") &gt; 0, ""TIDAK TERDETEKSI"",
    IF(COUNTIF(L425:T425, ""*TIDAK AKTIF*"") &gt; 0, ""TIDAK AKTIF"",
    IF(COUNTIF(L425:T425, ""*BELUM TERPASANG*"") &gt; 0, ""BELUM T"&amp;"ERPASANG"", ""TIDAK AKTIF"")))
  )
)"),"SANGAT OPTIMAL")</f>
        <v>SANGAT OPTIMAL</v>
      </c>
      <c r="V425" s="33" t="s">
        <v>994</v>
      </c>
      <c r="W425" s="195">
        <v>1030.0</v>
      </c>
      <c r="X425" s="58" t="s">
        <v>307</v>
      </c>
      <c r="Y425" s="36">
        <v>1665000.0</v>
      </c>
      <c r="Z425" s="196" t="s">
        <v>2047</v>
      </c>
      <c r="AC425" s="43"/>
    </row>
    <row r="426" ht="12.0" customHeight="1">
      <c r="A426" s="20">
        <f t="shared" si="1"/>
        <v>424</v>
      </c>
      <c r="B426" s="19" t="s">
        <v>224</v>
      </c>
      <c r="C426" s="19" t="s">
        <v>301</v>
      </c>
      <c r="D426" s="19" t="s">
        <v>2049</v>
      </c>
      <c r="E426" s="21" t="s">
        <v>33</v>
      </c>
      <c r="F426" s="23" t="s">
        <v>2050</v>
      </c>
      <c r="G426" s="25" t="s">
        <v>2051</v>
      </c>
      <c r="H426" s="26" t="s">
        <v>40</v>
      </c>
      <c r="I426" s="26" t="s">
        <v>42</v>
      </c>
      <c r="J426" s="28" t="s">
        <v>61</v>
      </c>
      <c r="K426" s="28" t="s">
        <v>44</v>
      </c>
      <c r="L426" s="29"/>
      <c r="M426" s="29"/>
      <c r="N426" s="29" t="s">
        <v>62</v>
      </c>
      <c r="O426" s="29" t="s">
        <v>62</v>
      </c>
      <c r="P426" s="29" t="s">
        <v>62</v>
      </c>
      <c r="Q426" s="29" t="s">
        <v>63</v>
      </c>
      <c r="R426" s="30" t="s">
        <v>91</v>
      </c>
      <c r="S426" s="30"/>
      <c r="T426" s="30"/>
      <c r="U426" s="31" t="str">
        <f>IFERROR(__xludf.DUMMYFUNCTION("LET(
  angka_murni, ARRAYFORMULA(IFERROR(VALUE(REGEXREPLACE(L426:T426, ""[^0-9]"", """")), 0)),
  rata, IFERROR(AVERAGEIF(angka_murni, ""&gt;0""), 0),
  IF(rata &gt; 0,
    IF(rata &gt; 500, ""SANGAT OPTIMAL"",
    IF(rata &gt; 200, ""OPTIMAL"",
    IF(rata &gt; 100,"&amp;" ""KURANG OPTIMAL"", ""TIDAK OPTIMAL""))),
    IF(COUNTIF(L426:T426, ""*TIDAK TERDETEKSI*"") &gt; 0, ""TIDAK TERDETEKSI"",
    IF(COUNTIF(L426:T426, ""*TIDAK AKTIF*"") &gt; 0, ""TIDAK AKTIF"",
    IF(COUNTIF(L426:T426, ""*BELUM TERPASANG*"") &gt; 0, ""BELUM T"&amp;"ERPASANG"", ""TIDAK AKTIF"")))
  )
)"),"TIDAK OPTIMAL")</f>
        <v>TIDAK OPTIMAL</v>
      </c>
      <c r="V426" s="33" t="s">
        <v>48</v>
      </c>
      <c r="W426" s="72">
        <v>1607.0</v>
      </c>
      <c r="X426" s="58" t="s">
        <v>307</v>
      </c>
      <c r="Y426" s="36">
        <v>768950.0</v>
      </c>
      <c r="Z426" s="75" t="s">
        <v>2052</v>
      </c>
    </row>
    <row r="427" ht="12.0" customHeight="1">
      <c r="A427" s="20">
        <f t="shared" si="1"/>
        <v>425</v>
      </c>
      <c r="B427" s="19" t="s">
        <v>224</v>
      </c>
      <c r="C427" s="19" t="s">
        <v>301</v>
      </c>
      <c r="D427" s="19" t="s">
        <v>2054</v>
      </c>
      <c r="E427" s="21" t="s">
        <v>33</v>
      </c>
      <c r="F427" s="23" t="s">
        <v>2055</v>
      </c>
      <c r="G427" s="25" t="s">
        <v>2056</v>
      </c>
      <c r="H427" s="26" t="s">
        <v>39</v>
      </c>
      <c r="I427" s="177" t="s">
        <v>41</v>
      </c>
      <c r="J427" s="27" t="s">
        <v>43</v>
      </c>
      <c r="K427" s="27" t="s">
        <v>44</v>
      </c>
      <c r="L427" s="29"/>
      <c r="M427" s="29"/>
      <c r="N427" s="29"/>
      <c r="O427" s="29"/>
      <c r="P427" s="29"/>
      <c r="Q427" s="29"/>
      <c r="R427" s="29"/>
      <c r="S427" s="29"/>
      <c r="T427" s="30"/>
      <c r="U427" s="31" t="str">
        <f>IFERROR(__xludf.DUMMYFUNCTION("LET(
  angka_murni, ARRAYFORMULA(IFERROR(VALUE(REGEXREPLACE(L427:T427, ""[^0-9]"", """")), 0)),
  rata, IFERROR(AVERAGEIF(angka_murni, ""&gt;0""), 0),
  IF(rata &gt; 0,
    IF(rata &gt; 500, ""SANGAT OPTIMAL"",
    IF(rata &gt; 200, ""OPTIMAL"",
    IF(rata &gt; 100,"&amp;" ""KURANG OPTIMAL"", ""TIDAK OPTIMAL""))),
    IF(COUNTIF(L427:T427, ""*TIDAK TERDETEKSI*"") &gt; 0, ""TIDAK TERDETEKSI"",
    IF(COUNTIF(L427:T427, ""*TIDAK AKTIF*"") &gt; 0, ""TIDAK AKTIF"",
    IF(COUNTIF(L427:T427, ""*BELUM TERPASANG*"") &gt; 0, ""BELUM T"&amp;"ERPASANG"", ""TIDAK AKTIF"")))
  )
)"),"TIDAK AKTIF")</f>
        <v>TIDAK AKTIF</v>
      </c>
      <c r="V427" s="33" t="s">
        <v>48</v>
      </c>
      <c r="W427" s="74">
        <v>1937.0</v>
      </c>
      <c r="X427" s="58" t="s">
        <v>307</v>
      </c>
      <c r="Y427" s="36">
        <v>638250.0</v>
      </c>
      <c r="Z427" s="37" t="s">
        <v>2057</v>
      </c>
    </row>
    <row r="428" ht="12.0" customHeight="1">
      <c r="A428" s="20">
        <f t="shared" si="1"/>
        <v>426</v>
      </c>
      <c r="B428" s="19" t="s">
        <v>224</v>
      </c>
      <c r="C428" s="19" t="s">
        <v>301</v>
      </c>
      <c r="D428" s="19" t="s">
        <v>2058</v>
      </c>
      <c r="E428" s="21" t="s">
        <v>33</v>
      </c>
      <c r="F428" s="23" t="s">
        <v>2059</v>
      </c>
      <c r="G428" s="25" t="s">
        <v>2060</v>
      </c>
      <c r="H428" s="26" t="s">
        <v>87</v>
      </c>
      <c r="I428" s="26" t="s">
        <v>60</v>
      </c>
      <c r="J428" s="27" t="s">
        <v>88</v>
      </c>
      <c r="K428" s="27" t="s">
        <v>44</v>
      </c>
      <c r="L428" s="29"/>
      <c r="M428" s="29"/>
      <c r="N428" s="29" t="s">
        <v>126</v>
      </c>
      <c r="O428" s="29" t="s">
        <v>126</v>
      </c>
      <c r="P428" s="29" t="s">
        <v>126</v>
      </c>
      <c r="Q428" s="30"/>
      <c r="R428" s="30"/>
      <c r="S428" s="30"/>
      <c r="T428" s="30"/>
      <c r="U428" s="39" t="str">
        <f>IFERROR(__xludf.DUMMYFUNCTION("LET(
  angka_murni, ARRAYFORMULA(IFERROR(VALUE(REGEXREPLACE(L428:T428, ""[^0-9]"", """")), 0)),
  rata, IFERROR(AVERAGEIF(angka_murni, ""&gt;0""), 0),
  IF(rata &gt; 0,
    IF(rata &gt; 500, ""SANGAT OPTIMAL"",
    IF(rata &gt; 200, ""OPTIMAL"",
    IF(rata &gt; 100,"&amp;" ""KURANG OPTIMAL"", ""TIDAK OPTIMAL""))),
    IF(COUNTIF(L428:T428, ""*TIDAK TERDETEKSI*"") &gt; 0, ""TIDAK TERDETEKSI"",
    IF(COUNTIF(L428:T428, ""*TIDAK AKTIF*"") &gt; 0, ""TIDAK AKTIF"",
    IF(COUNTIF(L428:T428, ""*BELUM TERPASANG*"") &gt; 0, ""BELUM T"&amp;"ERPASANG"", ""TIDAK AKTIF"")))
  )
)"),"SANGAT OPTIMAL")</f>
        <v>SANGAT OPTIMAL</v>
      </c>
      <c r="V428" s="33" t="s">
        <v>2062</v>
      </c>
      <c r="W428" s="74">
        <v>689.0</v>
      </c>
      <c r="X428" s="58" t="s">
        <v>307</v>
      </c>
      <c r="Y428" s="36">
        <v>1665000.0</v>
      </c>
      <c r="Z428" s="186" t="s">
        <v>2063</v>
      </c>
      <c r="AC428" s="43"/>
    </row>
    <row r="429" ht="12.0" customHeight="1">
      <c r="A429" s="20">
        <f t="shared" si="1"/>
        <v>427</v>
      </c>
      <c r="B429" s="19" t="s">
        <v>224</v>
      </c>
      <c r="C429" s="19" t="s">
        <v>2064</v>
      </c>
      <c r="D429" s="19" t="s">
        <v>2065</v>
      </c>
      <c r="E429" s="21" t="s">
        <v>33</v>
      </c>
      <c r="F429" s="23" t="s">
        <v>2066</v>
      </c>
      <c r="G429" s="25" t="s">
        <v>2067</v>
      </c>
      <c r="H429" s="26" t="s">
        <v>39</v>
      </c>
      <c r="I429" s="26" t="s">
        <v>41</v>
      </c>
      <c r="J429" s="27" t="s">
        <v>43</v>
      </c>
      <c r="K429" s="27" t="s">
        <v>44</v>
      </c>
      <c r="L429" s="42"/>
      <c r="M429" s="42"/>
      <c r="N429" s="42"/>
      <c r="O429" s="29"/>
      <c r="P429" s="29"/>
      <c r="Q429" s="30"/>
      <c r="R429" s="30"/>
      <c r="S429" s="30"/>
      <c r="T429" s="30"/>
      <c r="U429" s="31" t="str">
        <f>IFERROR(__xludf.DUMMYFUNCTION("LET(
  angka_murni, ARRAYFORMULA(IFERROR(VALUE(REGEXREPLACE(L429:T429, ""[^0-9]"", """")), 0)),
  rata, IFERROR(AVERAGEIF(angka_murni, ""&gt;0""), 0),
  IF(rata &gt; 0,
    IF(rata &gt; 500, ""SANGAT OPTIMAL"",
    IF(rata &gt; 200, ""OPTIMAL"",
    IF(rata &gt; 100,"&amp;" ""KURANG OPTIMAL"", ""TIDAK OPTIMAL""))),
    IF(COUNTIF(L429:T429, ""*TIDAK TERDETEKSI*"") &gt; 0, ""TIDAK TERDETEKSI"",
    IF(COUNTIF(L429:T429, ""*TIDAK AKTIF*"") &gt; 0, ""TIDAK AKTIF"",
    IF(COUNTIF(L429:T429, ""*BELUM TERPASANG*"") &gt; 0, ""BELUM T"&amp;"ERPASANG"", ""TIDAK AKTIF"")))
  )
)"),"TIDAK AKTIF")</f>
        <v>TIDAK AKTIF</v>
      </c>
      <c r="V429" s="33" t="s">
        <v>48</v>
      </c>
      <c r="W429" s="87">
        <v>1745.0</v>
      </c>
      <c r="X429" s="88" t="s">
        <v>2068</v>
      </c>
      <c r="Y429" s="36">
        <v>638250.0</v>
      </c>
      <c r="Z429" s="64" t="s">
        <v>2069</v>
      </c>
    </row>
    <row r="430" ht="12.0" customHeight="1">
      <c r="A430" s="20">
        <f t="shared" si="1"/>
        <v>428</v>
      </c>
      <c r="B430" s="19" t="s">
        <v>224</v>
      </c>
      <c r="C430" s="19" t="s">
        <v>2064</v>
      </c>
      <c r="D430" s="19" t="s">
        <v>2072</v>
      </c>
      <c r="E430" s="21" t="s">
        <v>33</v>
      </c>
      <c r="F430" s="23" t="s">
        <v>2073</v>
      </c>
      <c r="G430" s="25" t="s">
        <v>2074</v>
      </c>
      <c r="H430" s="26" t="s">
        <v>39</v>
      </c>
      <c r="I430" s="26" t="s">
        <v>41</v>
      </c>
      <c r="J430" s="27" t="s">
        <v>43</v>
      </c>
      <c r="K430" s="27" t="s">
        <v>44</v>
      </c>
      <c r="L430" s="42"/>
      <c r="M430" s="42"/>
      <c r="N430" s="42"/>
      <c r="O430" s="29"/>
      <c r="P430" s="29"/>
      <c r="Q430" s="30"/>
      <c r="R430" s="30"/>
      <c r="S430" s="30"/>
      <c r="T430" s="30"/>
      <c r="U430" s="31" t="str">
        <f>IFERROR(__xludf.DUMMYFUNCTION("LET(
  angka_murni, ARRAYFORMULA(IFERROR(VALUE(REGEXREPLACE(L430:T430, ""[^0-9]"", """")), 0)),
  rata, IFERROR(AVERAGEIF(angka_murni, ""&gt;0""), 0),
  IF(rata &gt; 0,
    IF(rata &gt; 500, ""SANGAT OPTIMAL"",
    IF(rata &gt; 200, ""OPTIMAL"",
    IF(rata &gt; 100,"&amp;" ""KURANG OPTIMAL"", ""TIDAK OPTIMAL""))),
    IF(COUNTIF(L430:T430, ""*TIDAK TERDETEKSI*"") &gt; 0, ""TIDAK TERDETEKSI"",
    IF(COUNTIF(L430:T430, ""*TIDAK AKTIF*"") &gt; 0, ""TIDAK AKTIF"",
    IF(COUNTIF(L430:T430, ""*BELUM TERPASANG*"") &gt; 0, ""BELUM T"&amp;"ERPASANG"", ""TIDAK AKTIF"")))
  )
)"),"TIDAK AKTIF")</f>
        <v>TIDAK AKTIF</v>
      </c>
      <c r="V430" s="33" t="s">
        <v>48</v>
      </c>
      <c r="W430" s="72">
        <v>1915.0</v>
      </c>
      <c r="X430" s="88" t="s">
        <v>2068</v>
      </c>
      <c r="Y430" s="36">
        <v>638250.0</v>
      </c>
      <c r="Z430" s="197" t="s">
        <v>2075</v>
      </c>
    </row>
    <row r="431" ht="12.0" customHeight="1">
      <c r="A431" s="20">
        <f t="shared" si="1"/>
        <v>429</v>
      </c>
      <c r="B431" s="19" t="s">
        <v>224</v>
      </c>
      <c r="C431" s="19" t="s">
        <v>2064</v>
      </c>
      <c r="D431" s="19" t="s">
        <v>2078</v>
      </c>
      <c r="E431" s="21" t="s">
        <v>33</v>
      </c>
      <c r="F431" s="23" t="s">
        <v>2079</v>
      </c>
      <c r="G431" s="25" t="s">
        <v>2080</v>
      </c>
      <c r="H431" s="26" t="s">
        <v>39</v>
      </c>
      <c r="I431" s="26" t="s">
        <v>41</v>
      </c>
      <c r="J431" s="27" t="s">
        <v>43</v>
      </c>
      <c r="K431" s="27" t="s">
        <v>44</v>
      </c>
      <c r="L431" s="42"/>
      <c r="M431" s="42"/>
      <c r="N431" s="42"/>
      <c r="O431" s="29"/>
      <c r="P431" s="29"/>
      <c r="Q431" s="30"/>
      <c r="R431" s="30"/>
      <c r="S431" s="30"/>
      <c r="T431" s="30"/>
      <c r="U431" s="31" t="str">
        <f>IFERROR(__xludf.DUMMYFUNCTION("LET(
  angka_murni, ARRAYFORMULA(IFERROR(VALUE(REGEXREPLACE(L431:T431, ""[^0-9]"", """")), 0)),
  rata, IFERROR(AVERAGEIF(angka_murni, ""&gt;0""), 0),
  IF(rata &gt; 0,
    IF(rata &gt; 500, ""SANGAT OPTIMAL"",
    IF(rata &gt; 200, ""OPTIMAL"",
    IF(rata &gt; 100,"&amp;" ""KURANG OPTIMAL"", ""TIDAK OPTIMAL""))),
    IF(COUNTIF(L431:T431, ""*TIDAK TERDETEKSI*"") &gt; 0, ""TIDAK TERDETEKSI"",
    IF(COUNTIF(L431:T431, ""*TIDAK AKTIF*"") &gt; 0, ""TIDAK AKTIF"",
    IF(COUNTIF(L431:T431, ""*BELUM TERPASANG*"") &gt; 0, ""BELUM T"&amp;"ERPASANG"", ""TIDAK AKTIF"")))
  )
)"),"TIDAK AKTIF")</f>
        <v>TIDAK AKTIF</v>
      </c>
      <c r="V431" s="33" t="s">
        <v>48</v>
      </c>
      <c r="W431" s="72">
        <v>2192.0</v>
      </c>
      <c r="X431" s="88" t="s">
        <v>2068</v>
      </c>
      <c r="Y431" s="36">
        <v>638250.0</v>
      </c>
      <c r="Z431" s="46"/>
    </row>
    <row r="432" ht="12.0" customHeight="1">
      <c r="A432" s="20">
        <f t="shared" si="1"/>
        <v>430</v>
      </c>
      <c r="B432" s="19" t="s">
        <v>224</v>
      </c>
      <c r="C432" s="19" t="s">
        <v>2083</v>
      </c>
      <c r="D432" s="19" t="s">
        <v>1742</v>
      </c>
      <c r="E432" s="21" t="s">
        <v>33</v>
      </c>
      <c r="F432" s="23" t="s">
        <v>2084</v>
      </c>
      <c r="G432" s="25" t="s">
        <v>2085</v>
      </c>
      <c r="H432" s="26" t="s">
        <v>39</v>
      </c>
      <c r="I432" s="26" t="s">
        <v>41</v>
      </c>
      <c r="J432" s="27" t="s">
        <v>43</v>
      </c>
      <c r="K432" s="27" t="s">
        <v>44</v>
      </c>
      <c r="L432" s="42"/>
      <c r="M432" s="42"/>
      <c r="N432" s="42"/>
      <c r="O432" s="42"/>
      <c r="P432" s="29"/>
      <c r="Q432" s="29"/>
      <c r="R432" s="29"/>
      <c r="S432" s="44"/>
      <c r="T432" s="44"/>
      <c r="U432" s="31" t="str">
        <f>IFERROR(__xludf.DUMMYFUNCTION("LET(
  angka_murni, ARRAYFORMULA(IFERROR(VALUE(REGEXREPLACE(L432:T432, ""[^0-9]"", """")), 0)),
  rata, IFERROR(AVERAGEIF(angka_murni, ""&gt;0""), 0),
  IF(rata &gt; 0,
    IF(rata &gt; 500, ""SANGAT OPTIMAL"",
    IF(rata &gt; 200, ""OPTIMAL"",
    IF(rata &gt; 100,"&amp;" ""KURANG OPTIMAL"", ""TIDAK OPTIMAL""))),
    IF(COUNTIF(L432:T432, ""*TIDAK TERDETEKSI*"") &gt; 0, ""TIDAK TERDETEKSI"",
    IF(COUNTIF(L432:T432, ""*TIDAK AKTIF*"") &gt; 0, ""TIDAK AKTIF"",
    IF(COUNTIF(L432:T432, ""*BELUM TERPASANG*"") &gt; 0, ""BELUM T"&amp;"ERPASANG"", ""TIDAK AKTIF"")))
  )
)"),"TIDAK AKTIF")</f>
        <v>TIDAK AKTIF</v>
      </c>
      <c r="V432" s="33" t="s">
        <v>48</v>
      </c>
      <c r="W432" s="72">
        <v>1991.0</v>
      </c>
      <c r="X432" s="125"/>
      <c r="Y432" s="36">
        <v>638250.0</v>
      </c>
      <c r="Z432" s="46"/>
    </row>
    <row r="433" ht="12.0" customHeight="1">
      <c r="A433" s="20">
        <f t="shared" si="1"/>
        <v>431</v>
      </c>
      <c r="B433" s="19" t="s">
        <v>224</v>
      </c>
      <c r="C433" s="19" t="s">
        <v>309</v>
      </c>
      <c r="D433" s="19" t="s">
        <v>2089</v>
      </c>
      <c r="E433" s="21" t="s">
        <v>33</v>
      </c>
      <c r="F433" s="23" t="s">
        <v>2090</v>
      </c>
      <c r="G433" s="25" t="s">
        <v>2091</v>
      </c>
      <c r="H433" s="26" t="s">
        <v>39</v>
      </c>
      <c r="I433" s="26" t="s">
        <v>41</v>
      </c>
      <c r="J433" s="27" t="s">
        <v>43</v>
      </c>
      <c r="K433" s="27" t="s">
        <v>44</v>
      </c>
      <c r="L433" s="29"/>
      <c r="M433" s="29"/>
      <c r="N433" s="29"/>
      <c r="O433" s="29"/>
      <c r="P433" s="29"/>
      <c r="Q433" s="29"/>
      <c r="R433" s="29"/>
      <c r="S433" s="29"/>
      <c r="T433" s="30"/>
      <c r="U433" s="31" t="str">
        <f>IFERROR(__xludf.DUMMYFUNCTION("LET(
  angka_murni, ARRAYFORMULA(IFERROR(VALUE(REGEXREPLACE(L433:T433, ""[^0-9]"", """")), 0)),
  rata, IFERROR(AVERAGEIF(angka_murni, ""&gt;0""), 0),
  IF(rata &gt; 0,
    IF(rata &gt; 500, ""SANGAT OPTIMAL"",
    IF(rata &gt; 200, ""OPTIMAL"",
    IF(rata &gt; 100,"&amp;" ""KURANG OPTIMAL"", ""TIDAK OPTIMAL""))),
    IF(COUNTIF(L433:T433, ""*TIDAK TERDETEKSI*"") &gt; 0, ""TIDAK TERDETEKSI"",
    IF(COUNTIF(L433:T433, ""*TIDAK AKTIF*"") &gt; 0, ""TIDAK AKTIF"",
    IF(COUNTIF(L433:T433, ""*BELUM TERPASANG*"") &gt; 0, ""BELUM T"&amp;"ERPASANG"", ""TIDAK AKTIF"")))
  )
)"),"TIDAK AKTIF")</f>
        <v>TIDAK AKTIF</v>
      </c>
      <c r="V433" s="33" t="s">
        <v>48</v>
      </c>
      <c r="W433" s="72">
        <v>1564.0</v>
      </c>
      <c r="X433" s="58" t="s">
        <v>313</v>
      </c>
      <c r="Y433" s="36">
        <v>638250.0</v>
      </c>
      <c r="Z433" s="197" t="s">
        <v>2092</v>
      </c>
    </row>
    <row r="434" ht="12.0" customHeight="1">
      <c r="A434" s="20">
        <f t="shared" si="1"/>
        <v>432</v>
      </c>
      <c r="B434" s="19" t="s">
        <v>224</v>
      </c>
      <c r="C434" s="19" t="s">
        <v>309</v>
      </c>
      <c r="D434" s="19" t="s">
        <v>310</v>
      </c>
      <c r="E434" s="21" t="s">
        <v>33</v>
      </c>
      <c r="F434" s="23" t="s">
        <v>311</v>
      </c>
      <c r="G434" s="25" t="s">
        <v>312</v>
      </c>
      <c r="H434" s="26" t="s">
        <v>87</v>
      </c>
      <c r="I434" s="26" t="s">
        <v>60</v>
      </c>
      <c r="J434" s="27" t="s">
        <v>88</v>
      </c>
      <c r="K434" s="28" t="s">
        <v>44</v>
      </c>
      <c r="L434" s="29"/>
      <c r="M434" s="29"/>
      <c r="N434" s="29" t="s">
        <v>125</v>
      </c>
      <c r="O434" s="29" t="s">
        <v>64</v>
      </c>
      <c r="P434" s="29" t="s">
        <v>126</v>
      </c>
      <c r="Q434" s="30" t="s">
        <v>64</v>
      </c>
      <c r="R434" s="30"/>
      <c r="S434" s="30"/>
      <c r="T434" s="30"/>
      <c r="U434" s="31" t="str">
        <f>IFERROR(__xludf.DUMMYFUNCTION("LET(
  angka_murni, ARRAYFORMULA(IFERROR(VALUE(REGEXREPLACE(L434:T434, ""[^0-9]"", """")), 0)),
  rata, IFERROR(AVERAGEIF(angka_murni, ""&gt;0""), 0),
  IF(rata &gt; 0,
    IF(rata &gt; 500, ""SANGAT OPTIMAL"",
    IF(rata &gt; 200, ""OPTIMAL"",
    IF(rata &gt; 100,"&amp;" ""KURANG OPTIMAL"", ""TIDAK OPTIMAL""))),
    IF(COUNTIF(L434:T434, ""*TIDAK TERDETEKSI*"") &gt; 0, ""TIDAK TERDETEKSI"",
    IF(COUNTIF(L434:T434, ""*TIDAK AKTIF*"") &gt; 0, ""TIDAK AKTIF"",
    IF(COUNTIF(L434:T434, ""*BELUM TERPASANG*"") &gt; 0, ""BELUM T"&amp;"ERPASANG"", ""TIDAK AKTIF"")))
  )
)"),"SANGAT OPTIMAL")</f>
        <v>SANGAT OPTIMAL</v>
      </c>
      <c r="V434" s="33" t="s">
        <v>48</v>
      </c>
      <c r="W434" s="72">
        <v>1418.0</v>
      </c>
      <c r="X434" s="58" t="s">
        <v>313</v>
      </c>
      <c r="Y434" s="36">
        <v>1665000.0</v>
      </c>
      <c r="Z434" s="46"/>
    </row>
    <row r="435" ht="12.0" customHeight="1">
      <c r="A435" s="20">
        <f t="shared" si="1"/>
        <v>433</v>
      </c>
      <c r="B435" s="19" t="s">
        <v>224</v>
      </c>
      <c r="C435" s="19" t="s">
        <v>309</v>
      </c>
      <c r="D435" s="19" t="s">
        <v>2094</v>
      </c>
      <c r="E435" s="21" t="s">
        <v>33</v>
      </c>
      <c r="F435" s="23" t="s">
        <v>2095</v>
      </c>
      <c r="G435" s="25" t="s">
        <v>2096</v>
      </c>
      <c r="H435" s="26" t="s">
        <v>39</v>
      </c>
      <c r="I435" s="26" t="s">
        <v>41</v>
      </c>
      <c r="J435" s="27" t="s">
        <v>43</v>
      </c>
      <c r="K435" s="27" t="s">
        <v>44</v>
      </c>
      <c r="L435" s="42"/>
      <c r="M435" s="42"/>
      <c r="N435" s="42"/>
      <c r="O435" s="42"/>
      <c r="P435" s="42"/>
      <c r="Q435" s="30"/>
      <c r="R435" s="30"/>
      <c r="S435" s="44"/>
      <c r="T435" s="44"/>
      <c r="U435" s="31" t="str">
        <f>IFERROR(__xludf.DUMMYFUNCTION("LET(
  angka_murni, ARRAYFORMULA(IFERROR(VALUE(REGEXREPLACE(L435:T435, ""[^0-9]"", """")), 0)),
  rata, IFERROR(AVERAGEIF(angka_murni, ""&gt;0""), 0),
  IF(rata &gt; 0,
    IF(rata &gt; 500, ""SANGAT OPTIMAL"",
    IF(rata &gt; 200, ""OPTIMAL"",
    IF(rata &gt; 100,"&amp;" ""KURANG OPTIMAL"", ""TIDAK OPTIMAL""))),
    IF(COUNTIF(L435:T435, ""*TIDAK TERDETEKSI*"") &gt; 0, ""TIDAK TERDETEKSI"",
    IF(COUNTIF(L435:T435, ""*TIDAK AKTIF*"") &gt; 0, ""TIDAK AKTIF"",
    IF(COUNTIF(L435:T435, ""*BELUM TERPASANG*"") &gt; 0, ""BELUM T"&amp;"ERPASANG"", ""TIDAK AKTIF"")))
  )
)"),"TIDAK AKTIF")</f>
        <v>TIDAK AKTIF</v>
      </c>
      <c r="V435" s="33" t="s">
        <v>48</v>
      </c>
      <c r="W435" s="72">
        <v>2627.0</v>
      </c>
      <c r="X435" s="58" t="s">
        <v>313</v>
      </c>
      <c r="Y435" s="36">
        <v>638250.0</v>
      </c>
      <c r="Z435" s="197" t="s">
        <v>2099</v>
      </c>
    </row>
    <row r="436" ht="12.0" customHeight="1">
      <c r="A436" s="20">
        <f t="shared" si="1"/>
        <v>434</v>
      </c>
      <c r="B436" s="19" t="s">
        <v>224</v>
      </c>
      <c r="C436" s="19" t="s">
        <v>309</v>
      </c>
      <c r="D436" s="19" t="s">
        <v>2100</v>
      </c>
      <c r="E436" s="21" t="s">
        <v>33</v>
      </c>
      <c r="F436" s="23" t="s">
        <v>2101</v>
      </c>
      <c r="G436" s="25" t="s">
        <v>2102</v>
      </c>
      <c r="H436" s="26" t="s">
        <v>39</v>
      </c>
      <c r="I436" s="26" t="s">
        <v>41</v>
      </c>
      <c r="J436" s="27" t="s">
        <v>43</v>
      </c>
      <c r="K436" s="27" t="s">
        <v>44</v>
      </c>
      <c r="L436" s="42"/>
      <c r="M436" s="42"/>
      <c r="N436" s="42"/>
      <c r="O436" s="29"/>
      <c r="P436" s="29"/>
      <c r="Q436" s="30"/>
      <c r="R436" s="30"/>
      <c r="S436" s="30"/>
      <c r="T436" s="30"/>
      <c r="U436" s="31" t="str">
        <f>IFERROR(__xludf.DUMMYFUNCTION("LET(
  angka_murni, ARRAYFORMULA(IFERROR(VALUE(REGEXREPLACE(L436:T436, ""[^0-9]"", """")), 0)),
  rata, IFERROR(AVERAGEIF(angka_murni, ""&gt;0""), 0),
  IF(rata &gt; 0,
    IF(rata &gt; 500, ""SANGAT OPTIMAL"",
    IF(rata &gt; 200, ""OPTIMAL"",
    IF(rata &gt; 100,"&amp;" ""KURANG OPTIMAL"", ""TIDAK OPTIMAL""))),
    IF(COUNTIF(L436:T436, ""*TIDAK TERDETEKSI*"") &gt; 0, ""TIDAK TERDETEKSI"",
    IF(COUNTIF(L436:T436, ""*TIDAK AKTIF*"") &gt; 0, ""TIDAK AKTIF"",
    IF(COUNTIF(L436:T436, ""*BELUM TERPASANG*"") &gt; 0, ""BELUM T"&amp;"ERPASANG"", ""TIDAK AKTIF"")))
  )
)"),"TIDAK AKTIF")</f>
        <v>TIDAK AKTIF</v>
      </c>
      <c r="V436" s="33" t="s">
        <v>48</v>
      </c>
      <c r="W436" s="72">
        <v>5059.0</v>
      </c>
      <c r="X436" s="58" t="s">
        <v>313</v>
      </c>
      <c r="Y436" s="36">
        <v>638250.0</v>
      </c>
      <c r="Z436" s="46"/>
    </row>
    <row r="437" ht="12.0" customHeight="1">
      <c r="A437" s="20">
        <f t="shared" si="1"/>
        <v>435</v>
      </c>
      <c r="B437" s="19" t="s">
        <v>224</v>
      </c>
      <c r="C437" s="19" t="s">
        <v>309</v>
      </c>
      <c r="D437" s="19" t="s">
        <v>2103</v>
      </c>
      <c r="E437" s="21" t="s">
        <v>33</v>
      </c>
      <c r="F437" s="23" t="s">
        <v>2104</v>
      </c>
      <c r="G437" s="25" t="s">
        <v>2105</v>
      </c>
      <c r="H437" s="26" t="s">
        <v>87</v>
      </c>
      <c r="I437" s="26" t="s">
        <v>60</v>
      </c>
      <c r="J437" s="27" t="s">
        <v>88</v>
      </c>
      <c r="K437" s="28" t="s">
        <v>44</v>
      </c>
      <c r="L437" s="29"/>
      <c r="M437" s="29"/>
      <c r="N437" s="29" t="s">
        <v>126</v>
      </c>
      <c r="O437" s="29" t="s">
        <v>64</v>
      </c>
      <c r="P437" s="29" t="s">
        <v>64</v>
      </c>
      <c r="Q437" s="30"/>
      <c r="R437" s="30"/>
      <c r="S437" s="30"/>
      <c r="T437" s="30"/>
      <c r="U437" s="31" t="str">
        <f>IFERROR(__xludf.DUMMYFUNCTION("LET(
  angka_murni, ARRAYFORMULA(IFERROR(VALUE(REGEXREPLACE(L437:T437, ""[^0-9]"", """")), 0)),
  rata, IFERROR(AVERAGEIF(angka_murni, ""&gt;0""), 0),
  IF(rata &gt; 0,
    IF(rata &gt; 500, ""SANGAT OPTIMAL"",
    IF(rata &gt; 200, ""OPTIMAL"",
    IF(rata &gt; 100,"&amp;" ""KURANG OPTIMAL"", ""TIDAK OPTIMAL""))),
    IF(COUNTIF(L437:T437, ""*TIDAK TERDETEKSI*"") &gt; 0, ""TIDAK TERDETEKSI"",
    IF(COUNTIF(L437:T437, ""*TIDAK AKTIF*"") &gt; 0, ""TIDAK AKTIF"",
    IF(COUNTIF(L437:T437, ""*BELUM TERPASANG*"") &gt; 0, ""BELUM T"&amp;"ERPASANG"", ""TIDAK AKTIF"")))
  )
)"),"SANGAT OPTIMAL")</f>
        <v>SANGAT OPTIMAL</v>
      </c>
      <c r="V437" s="33" t="s">
        <v>48</v>
      </c>
      <c r="W437" s="72">
        <v>2899.0</v>
      </c>
      <c r="X437" s="58" t="s">
        <v>313</v>
      </c>
      <c r="Y437" s="36">
        <v>1665000.0</v>
      </c>
      <c r="Z437" s="46"/>
    </row>
    <row r="438" ht="12.0" customHeight="1">
      <c r="A438" s="20">
        <f t="shared" si="1"/>
        <v>436</v>
      </c>
      <c r="B438" s="19" t="s">
        <v>224</v>
      </c>
      <c r="C438" s="19" t="s">
        <v>309</v>
      </c>
      <c r="D438" s="19" t="s">
        <v>2107</v>
      </c>
      <c r="E438" s="21" t="s">
        <v>33</v>
      </c>
      <c r="F438" s="68" t="s">
        <v>2108</v>
      </c>
      <c r="G438" s="69" t="s">
        <v>258</v>
      </c>
      <c r="H438" s="26" t="s">
        <v>40</v>
      </c>
      <c r="I438" s="26" t="s">
        <v>107</v>
      </c>
      <c r="J438" s="27" t="s">
        <v>1563</v>
      </c>
      <c r="K438" s="27" t="s">
        <v>44</v>
      </c>
      <c r="L438" s="29" t="s">
        <v>123</v>
      </c>
      <c r="M438" s="29" t="s">
        <v>123</v>
      </c>
      <c r="N438" s="29" t="s">
        <v>125</v>
      </c>
      <c r="O438" s="29" t="s">
        <v>62</v>
      </c>
      <c r="P438" s="29" t="s">
        <v>65</v>
      </c>
      <c r="Q438" s="30"/>
      <c r="R438" s="30"/>
      <c r="S438" s="30"/>
      <c r="T438" s="44"/>
      <c r="U438" s="31" t="str">
        <f>IFERROR(__xludf.DUMMYFUNCTION("LET(
  angka_murni, ARRAYFORMULA(IFERROR(VALUE(REGEXREPLACE(L438:T438, ""[^0-9]"", """")), 0)),
  rata, IFERROR(AVERAGEIF(angka_murni, ""&gt;0""), 0),
  IF(rata &gt; 0,
    IF(rata &gt; 500, ""SANGAT OPTIMAL"",
    IF(rata &gt; 200, ""OPTIMAL"",
    IF(rata &gt; 100,"&amp;" ""KURANG OPTIMAL"", ""TIDAK OPTIMAL""))),
    IF(COUNTIF(L438:T438, ""*TIDAK TERDETEKSI*"") &gt; 0, ""TIDAK TERDETEKSI"",
    IF(COUNTIF(L438:T438, ""*TIDAK AKTIF*"") &gt; 0, ""TIDAK AKTIF"",
    IF(COUNTIF(L438:T438, ""*BELUM TERPASANG*"") &gt; 0, ""BELUM T"&amp;"ERPASANG"", ""TIDAK AKTIF"")))
  )
)"),"SANGAT OPTIMAL")</f>
        <v>SANGAT OPTIMAL</v>
      </c>
      <c r="V438" s="33" t="s">
        <v>48</v>
      </c>
      <c r="W438" s="72">
        <v>2457.0</v>
      </c>
      <c r="X438" s="58" t="s">
        <v>313</v>
      </c>
      <c r="Y438" s="36">
        <v>604950.0</v>
      </c>
      <c r="Z438" s="75" t="s">
        <v>2111</v>
      </c>
    </row>
    <row r="439" ht="12.0" customHeight="1">
      <c r="A439" s="20">
        <f t="shared" si="1"/>
        <v>437</v>
      </c>
      <c r="B439" s="19" t="s">
        <v>224</v>
      </c>
      <c r="C439" s="19" t="s">
        <v>309</v>
      </c>
      <c r="D439" s="19" t="s">
        <v>943</v>
      </c>
      <c r="E439" s="21" t="s">
        <v>33</v>
      </c>
      <c r="F439" s="23" t="s">
        <v>2112</v>
      </c>
      <c r="G439" s="25" t="s">
        <v>2113</v>
      </c>
      <c r="H439" s="26" t="s">
        <v>39</v>
      </c>
      <c r="I439" s="26" t="s">
        <v>41</v>
      </c>
      <c r="J439" s="27" t="s">
        <v>43</v>
      </c>
      <c r="K439" s="27" t="s">
        <v>44</v>
      </c>
      <c r="L439" s="42"/>
      <c r="M439" s="42"/>
      <c r="N439" s="42"/>
      <c r="O439" s="29"/>
      <c r="P439" s="29"/>
      <c r="Q439" s="30"/>
      <c r="R439" s="30"/>
      <c r="S439" s="30"/>
      <c r="T439" s="30"/>
      <c r="U439" s="31" t="str">
        <f>IFERROR(__xludf.DUMMYFUNCTION("LET(
  angka_murni, ARRAYFORMULA(IFERROR(VALUE(REGEXREPLACE(L439:T439, ""[^0-9]"", """")), 0)),
  rata, IFERROR(AVERAGEIF(angka_murni, ""&gt;0""), 0),
  IF(rata &gt; 0,
    IF(rata &gt; 500, ""SANGAT OPTIMAL"",
    IF(rata &gt; 200, ""OPTIMAL"",
    IF(rata &gt; 100,"&amp;" ""KURANG OPTIMAL"", ""TIDAK OPTIMAL""))),
    IF(COUNTIF(L439:T439, ""*TIDAK TERDETEKSI*"") &gt; 0, ""TIDAK TERDETEKSI"",
    IF(COUNTIF(L439:T439, ""*TIDAK AKTIF*"") &gt; 0, ""TIDAK AKTIF"",
    IF(COUNTIF(L439:T439, ""*BELUM TERPASANG*"") &gt; 0, ""BELUM T"&amp;"ERPASANG"", ""TIDAK AKTIF"")))
  )
)"),"TIDAK AKTIF")</f>
        <v>TIDAK AKTIF</v>
      </c>
      <c r="V439" s="33" t="s">
        <v>48</v>
      </c>
      <c r="W439" s="72">
        <v>7080.0</v>
      </c>
      <c r="X439" s="58" t="s">
        <v>313</v>
      </c>
      <c r="Y439" s="36">
        <v>638250.0</v>
      </c>
      <c r="Z439" s="75" t="s">
        <v>2114</v>
      </c>
    </row>
    <row r="440" ht="12.0" customHeight="1">
      <c r="A440" s="20">
        <f t="shared" si="1"/>
        <v>438</v>
      </c>
      <c r="B440" s="19" t="s">
        <v>224</v>
      </c>
      <c r="C440" s="19" t="s">
        <v>309</v>
      </c>
      <c r="D440" s="19" t="s">
        <v>2116</v>
      </c>
      <c r="E440" s="21" t="s">
        <v>33</v>
      </c>
      <c r="F440" s="23" t="s">
        <v>2117</v>
      </c>
      <c r="G440" s="25" t="s">
        <v>2118</v>
      </c>
      <c r="H440" s="26" t="s">
        <v>39</v>
      </c>
      <c r="I440" s="26" t="s">
        <v>41</v>
      </c>
      <c r="J440" s="27" t="s">
        <v>43</v>
      </c>
      <c r="K440" s="27" t="s">
        <v>44</v>
      </c>
      <c r="L440" s="42"/>
      <c r="M440" s="42"/>
      <c r="N440" s="42"/>
      <c r="O440" s="42"/>
      <c r="P440" s="42"/>
      <c r="Q440" s="30"/>
      <c r="R440" s="30"/>
      <c r="S440" s="30"/>
      <c r="T440" s="44"/>
      <c r="U440" s="31" t="str">
        <f>IFERROR(__xludf.DUMMYFUNCTION("LET(
  angka_murni, ARRAYFORMULA(IFERROR(VALUE(REGEXREPLACE(L440:T440, ""[^0-9]"", """")), 0)),
  rata, IFERROR(AVERAGEIF(angka_murni, ""&gt;0""), 0),
  IF(rata &gt; 0,
    IF(rata &gt; 500, ""SANGAT OPTIMAL"",
    IF(rata &gt; 200, ""OPTIMAL"",
    IF(rata &gt; 100,"&amp;" ""KURANG OPTIMAL"", ""TIDAK OPTIMAL""))),
    IF(COUNTIF(L440:T440, ""*TIDAK TERDETEKSI*"") &gt; 0, ""TIDAK TERDETEKSI"",
    IF(COUNTIF(L440:T440, ""*TIDAK AKTIF*"") &gt; 0, ""TIDAK AKTIF"",
    IF(COUNTIF(L440:T440, ""*BELUM TERPASANG*"") &gt; 0, ""BELUM T"&amp;"ERPASANG"", ""TIDAK AKTIF"")))
  )
)"),"TIDAK AKTIF")</f>
        <v>TIDAK AKTIF</v>
      </c>
      <c r="V440" s="33" t="s">
        <v>48</v>
      </c>
      <c r="W440" s="74">
        <v>5574.0</v>
      </c>
      <c r="X440" s="58" t="s">
        <v>313</v>
      </c>
      <c r="Y440" s="36">
        <v>638250.0</v>
      </c>
      <c r="Z440" s="37" t="s">
        <v>2119</v>
      </c>
    </row>
    <row r="441" ht="12.0" customHeight="1">
      <c r="A441" s="20">
        <f t="shared" si="1"/>
        <v>439</v>
      </c>
      <c r="B441" s="19" t="s">
        <v>224</v>
      </c>
      <c r="C441" s="19" t="s">
        <v>309</v>
      </c>
      <c r="D441" s="19" t="s">
        <v>2120</v>
      </c>
      <c r="E441" s="21" t="s">
        <v>33</v>
      </c>
      <c r="F441" s="23" t="s">
        <v>2121</v>
      </c>
      <c r="G441" s="25" t="s">
        <v>2122</v>
      </c>
      <c r="H441" s="26" t="s">
        <v>39</v>
      </c>
      <c r="I441" s="177" t="s">
        <v>41</v>
      </c>
      <c r="J441" s="27" t="s">
        <v>43</v>
      </c>
      <c r="K441" s="27" t="s">
        <v>44</v>
      </c>
      <c r="L441" s="29"/>
      <c r="M441" s="29"/>
      <c r="N441" s="29"/>
      <c r="O441" s="29"/>
      <c r="P441" s="29"/>
      <c r="Q441" s="30"/>
      <c r="R441" s="30"/>
      <c r="S441" s="30"/>
      <c r="T441" s="30"/>
      <c r="U441" s="31" t="str">
        <f>IFERROR(__xludf.DUMMYFUNCTION("LET(
  angka_murni, ARRAYFORMULA(IFERROR(VALUE(REGEXREPLACE(L441:T441, ""[^0-9]"", """")), 0)),
  rata, IFERROR(AVERAGEIF(angka_murni, ""&gt;0""), 0),
  IF(rata &gt; 0,
    IF(rata &gt; 500, ""SANGAT OPTIMAL"",
    IF(rata &gt; 200, ""OPTIMAL"",
    IF(rata &gt; 100,"&amp;" ""KURANG OPTIMAL"", ""TIDAK OPTIMAL""))),
    IF(COUNTIF(L441:T441, ""*TIDAK TERDETEKSI*"") &gt; 0, ""TIDAK TERDETEKSI"",
    IF(COUNTIF(L441:T441, ""*TIDAK AKTIF*"") &gt; 0, ""TIDAK AKTIF"",
    IF(COUNTIF(L441:T441, ""*BELUM TERPASANG*"") &gt; 0, ""BELUM T"&amp;"ERPASANG"", ""TIDAK AKTIF"")))
  )
)"),"TIDAK AKTIF")</f>
        <v>TIDAK AKTIF</v>
      </c>
      <c r="V441" s="33" t="s">
        <v>48</v>
      </c>
      <c r="W441" s="72">
        <v>2390.0</v>
      </c>
      <c r="X441" s="58" t="s">
        <v>313</v>
      </c>
      <c r="Y441" s="36">
        <v>638250.0</v>
      </c>
      <c r="Z441" s="75" t="s">
        <v>2124</v>
      </c>
    </row>
    <row r="442" ht="12.0" customHeight="1">
      <c r="A442" s="20">
        <f t="shared" si="1"/>
        <v>440</v>
      </c>
      <c r="B442" s="19" t="s">
        <v>224</v>
      </c>
      <c r="C442" s="19" t="s">
        <v>309</v>
      </c>
      <c r="D442" s="19" t="s">
        <v>2126</v>
      </c>
      <c r="E442" s="21" t="s">
        <v>33</v>
      </c>
      <c r="F442" s="23" t="s">
        <v>2127</v>
      </c>
      <c r="G442" s="25" t="s">
        <v>2128</v>
      </c>
      <c r="H442" s="26" t="s">
        <v>39</v>
      </c>
      <c r="I442" s="26" t="s">
        <v>41</v>
      </c>
      <c r="J442" s="27" t="s">
        <v>43</v>
      </c>
      <c r="K442" s="27" t="s">
        <v>44</v>
      </c>
      <c r="L442" s="42"/>
      <c r="M442" s="42"/>
      <c r="N442" s="42"/>
      <c r="O442" s="42"/>
      <c r="P442" s="42"/>
      <c r="Q442" s="30"/>
      <c r="R442" s="30"/>
      <c r="S442" s="30"/>
      <c r="T442" s="44"/>
      <c r="U442" s="31" t="str">
        <f>IFERROR(__xludf.DUMMYFUNCTION("LET(
  angka_murni, ARRAYFORMULA(IFERROR(VALUE(REGEXREPLACE(L442:T442, ""[^0-9]"", """")), 0)),
  rata, IFERROR(AVERAGEIF(angka_murni, ""&gt;0""), 0),
  IF(rata &gt; 0,
    IF(rata &gt; 500, ""SANGAT OPTIMAL"",
    IF(rata &gt; 200, ""OPTIMAL"",
    IF(rata &gt; 100,"&amp;" ""KURANG OPTIMAL"", ""TIDAK OPTIMAL""))),
    IF(COUNTIF(L442:T442, ""*TIDAK TERDETEKSI*"") &gt; 0, ""TIDAK TERDETEKSI"",
    IF(COUNTIF(L442:T442, ""*TIDAK AKTIF*"") &gt; 0, ""TIDAK AKTIF"",
    IF(COUNTIF(L442:T442, ""*BELUM TERPASANG*"") &gt; 0, ""BELUM T"&amp;"ERPASANG"", ""TIDAK AKTIF"")))
  )
)"),"TIDAK AKTIF")</f>
        <v>TIDAK AKTIF</v>
      </c>
      <c r="V442" s="33" t="s">
        <v>48</v>
      </c>
      <c r="W442" s="72">
        <v>1826.0</v>
      </c>
      <c r="X442" s="58" t="s">
        <v>313</v>
      </c>
      <c r="Y442" s="36">
        <v>638250.0</v>
      </c>
      <c r="Z442" s="75" t="s">
        <v>2130</v>
      </c>
    </row>
    <row r="443" ht="12.0" customHeight="1">
      <c r="A443" s="20">
        <f t="shared" si="1"/>
        <v>441</v>
      </c>
      <c r="B443" s="19" t="s">
        <v>224</v>
      </c>
      <c r="C443" s="19" t="s">
        <v>309</v>
      </c>
      <c r="D443" s="19" t="s">
        <v>315</v>
      </c>
      <c r="E443" s="21" t="s">
        <v>33</v>
      </c>
      <c r="F443" s="68" t="s">
        <v>316</v>
      </c>
      <c r="G443" s="69" t="s">
        <v>317</v>
      </c>
      <c r="H443" s="26" t="s">
        <v>40</v>
      </c>
      <c r="I443" s="26" t="s">
        <v>107</v>
      </c>
      <c r="J443" s="27" t="s">
        <v>1563</v>
      </c>
      <c r="K443" s="27" t="s">
        <v>44</v>
      </c>
      <c r="L443" s="29" t="s">
        <v>91</v>
      </c>
      <c r="M443" s="29" t="s">
        <v>62</v>
      </c>
      <c r="N443" s="29" t="s">
        <v>65</v>
      </c>
      <c r="O443" s="29" t="s">
        <v>65</v>
      </c>
      <c r="P443" s="29" t="s">
        <v>65</v>
      </c>
      <c r="Q443" s="30"/>
      <c r="R443" s="30"/>
      <c r="S443" s="30"/>
      <c r="T443" s="44"/>
      <c r="U443" s="31" t="str">
        <f>IFERROR(__xludf.DUMMYFUNCTION("LET(
  angka_murni, ARRAYFORMULA(IFERROR(VALUE(REGEXREPLACE(L443:T443, ""[^0-9]"", """")), 0)),
  rata, IFERROR(AVERAGEIF(angka_murni, ""&gt;0""), 0),
  IF(rata &gt; 0,
    IF(rata &gt; 500, ""SANGAT OPTIMAL"",
    IF(rata &gt; 200, ""OPTIMAL"",
    IF(rata &gt; 100,"&amp;" ""KURANG OPTIMAL"", ""TIDAK OPTIMAL""))),
    IF(COUNTIF(L443:T443, ""*TIDAK TERDETEKSI*"") &gt; 0, ""TIDAK TERDETEKSI"",
    IF(COUNTIF(L443:T443, ""*TIDAK AKTIF*"") &gt; 0, ""TIDAK AKTIF"",
    IF(COUNTIF(L443:T443, ""*BELUM TERPASANG*"") &gt; 0, ""BELUM T"&amp;"ERPASANG"", ""TIDAK AKTIF"")))
  )
)"),"TIDAK OPTIMAL")</f>
        <v>TIDAK OPTIMAL</v>
      </c>
      <c r="V443" s="33" t="s">
        <v>48</v>
      </c>
      <c r="W443" s="72">
        <v>4618.0</v>
      </c>
      <c r="X443" s="58" t="s">
        <v>313</v>
      </c>
      <c r="Y443" s="36">
        <v>604950.0</v>
      </c>
      <c r="Z443" s="46"/>
    </row>
    <row r="444" ht="12.0" customHeight="1">
      <c r="A444" s="20">
        <f t="shared" si="1"/>
        <v>442</v>
      </c>
      <c r="B444" s="19" t="s">
        <v>224</v>
      </c>
      <c r="C444" s="19" t="s">
        <v>309</v>
      </c>
      <c r="D444" s="19" t="s">
        <v>2131</v>
      </c>
      <c r="E444" s="21" t="s">
        <v>33</v>
      </c>
      <c r="F444" s="23" t="s">
        <v>2132</v>
      </c>
      <c r="G444" s="25" t="s">
        <v>2133</v>
      </c>
      <c r="H444" s="26" t="s">
        <v>39</v>
      </c>
      <c r="I444" s="177" t="s">
        <v>41</v>
      </c>
      <c r="J444" s="27" t="s">
        <v>43</v>
      </c>
      <c r="K444" s="27" t="s">
        <v>44</v>
      </c>
      <c r="L444" s="29"/>
      <c r="M444" s="29"/>
      <c r="N444" s="29"/>
      <c r="O444" s="29"/>
      <c r="P444" s="29"/>
      <c r="Q444" s="30"/>
      <c r="R444" s="30"/>
      <c r="S444" s="30"/>
      <c r="T444" s="30"/>
      <c r="U444" s="31" t="str">
        <f>IFERROR(__xludf.DUMMYFUNCTION("LET(
  angka_murni, ARRAYFORMULA(IFERROR(VALUE(REGEXREPLACE(L444:T444, ""[^0-9]"", """")), 0)),
  rata, IFERROR(AVERAGEIF(angka_murni, ""&gt;0""), 0),
  IF(rata &gt; 0,
    IF(rata &gt; 500, ""SANGAT OPTIMAL"",
    IF(rata &gt; 200, ""OPTIMAL"",
    IF(rata &gt; 100,"&amp;" ""KURANG OPTIMAL"", ""TIDAK OPTIMAL""))),
    IF(COUNTIF(L444:T444, ""*TIDAK TERDETEKSI*"") &gt; 0, ""TIDAK TERDETEKSI"",
    IF(COUNTIF(L444:T444, ""*TIDAK AKTIF*"") &gt; 0, ""TIDAK AKTIF"",
    IF(COUNTIF(L444:T444, ""*BELUM TERPASANG*"") &gt; 0, ""BELUM T"&amp;"ERPASANG"", ""TIDAK AKTIF"")))
  )
)"),"TIDAK AKTIF")</f>
        <v>TIDAK AKTIF</v>
      </c>
      <c r="V444" s="33" t="s">
        <v>48</v>
      </c>
      <c r="W444" s="72">
        <v>2630.0</v>
      </c>
      <c r="X444" s="58" t="s">
        <v>313</v>
      </c>
      <c r="Y444" s="36">
        <v>638250.0</v>
      </c>
      <c r="Z444" s="75" t="s">
        <v>2134</v>
      </c>
    </row>
    <row r="445" ht="12.0" customHeight="1">
      <c r="A445" s="20">
        <f t="shared" si="1"/>
        <v>443</v>
      </c>
      <c r="B445" s="19" t="s">
        <v>224</v>
      </c>
      <c r="C445" s="19" t="s">
        <v>309</v>
      </c>
      <c r="D445" s="19" t="s">
        <v>2136</v>
      </c>
      <c r="E445" s="21" t="s">
        <v>33</v>
      </c>
      <c r="F445" s="23" t="s">
        <v>2137</v>
      </c>
      <c r="G445" s="25" t="s">
        <v>2138</v>
      </c>
      <c r="H445" s="26" t="s">
        <v>87</v>
      </c>
      <c r="I445" s="26" t="s">
        <v>60</v>
      </c>
      <c r="J445" s="27" t="s">
        <v>88</v>
      </c>
      <c r="K445" s="28" t="s">
        <v>44</v>
      </c>
      <c r="L445" s="29"/>
      <c r="M445" s="29"/>
      <c r="N445" s="29" t="s">
        <v>64</v>
      </c>
      <c r="O445" s="29" t="s">
        <v>64</v>
      </c>
      <c r="P445" s="29" t="s">
        <v>64</v>
      </c>
      <c r="Q445" s="30"/>
      <c r="R445" s="30"/>
      <c r="S445" s="30"/>
      <c r="T445" s="30"/>
      <c r="U445" s="31" t="str">
        <f>IFERROR(__xludf.DUMMYFUNCTION("LET(
  angka_murni, ARRAYFORMULA(IFERROR(VALUE(REGEXREPLACE(L445:T445, ""[^0-9]"", """")), 0)),
  rata, IFERROR(AVERAGEIF(angka_murni, ""&gt;0""), 0),
  IF(rata &gt; 0,
    IF(rata &gt; 500, ""SANGAT OPTIMAL"",
    IF(rata &gt; 200, ""OPTIMAL"",
    IF(rata &gt; 100,"&amp;" ""KURANG OPTIMAL"", ""TIDAK OPTIMAL""))),
    IF(COUNTIF(L445:T445, ""*TIDAK TERDETEKSI*"") &gt; 0, ""TIDAK TERDETEKSI"",
    IF(COUNTIF(L445:T445, ""*TIDAK AKTIF*"") &gt; 0, ""TIDAK AKTIF"",
    IF(COUNTIF(L445:T445, ""*BELUM TERPASANG*"") &gt; 0, ""BELUM T"&amp;"ERPASANG"", ""TIDAK AKTIF"")))
  )
)"),"OPTIMAL")</f>
        <v>OPTIMAL</v>
      </c>
      <c r="V445" s="33" t="s">
        <v>48</v>
      </c>
      <c r="W445" s="72">
        <v>434.0</v>
      </c>
      <c r="X445" s="58" t="s">
        <v>313</v>
      </c>
      <c r="Y445" s="36">
        <v>1665000.0</v>
      </c>
      <c r="Z445" s="197" t="s">
        <v>2139</v>
      </c>
    </row>
    <row r="446" ht="12.0" customHeight="1">
      <c r="A446" s="20">
        <f t="shared" si="1"/>
        <v>444</v>
      </c>
      <c r="B446" s="19" t="s">
        <v>224</v>
      </c>
      <c r="C446" s="19" t="s">
        <v>309</v>
      </c>
      <c r="D446" s="19" t="s">
        <v>2141</v>
      </c>
      <c r="E446" s="21" t="s">
        <v>33</v>
      </c>
      <c r="F446" s="23" t="s">
        <v>2142</v>
      </c>
      <c r="G446" s="25" t="s">
        <v>2143</v>
      </c>
      <c r="H446" s="26" t="s">
        <v>39</v>
      </c>
      <c r="I446" s="26" t="s">
        <v>41</v>
      </c>
      <c r="J446" s="27" t="s">
        <v>43</v>
      </c>
      <c r="K446" s="27" t="s">
        <v>44</v>
      </c>
      <c r="L446" s="42"/>
      <c r="M446" s="42"/>
      <c r="N446" s="42"/>
      <c r="O446" s="29"/>
      <c r="P446" s="29"/>
      <c r="Q446" s="30"/>
      <c r="R446" s="30"/>
      <c r="S446" s="30"/>
      <c r="T446" s="30"/>
      <c r="U446" s="31" t="str">
        <f>IFERROR(__xludf.DUMMYFUNCTION("LET(
  angka_murni, ARRAYFORMULA(IFERROR(VALUE(REGEXREPLACE(L446:T446, ""[^0-9]"", """")), 0)),
  rata, IFERROR(AVERAGEIF(angka_murni, ""&gt;0""), 0),
  IF(rata &gt; 0,
    IF(rata &gt; 500, ""SANGAT OPTIMAL"",
    IF(rata &gt; 200, ""OPTIMAL"",
    IF(rata &gt; 100,"&amp;" ""KURANG OPTIMAL"", ""TIDAK OPTIMAL""))),
    IF(COUNTIF(L446:T446, ""*TIDAK TERDETEKSI*"") &gt; 0, ""TIDAK TERDETEKSI"",
    IF(COUNTIF(L446:T446, ""*TIDAK AKTIF*"") &gt; 0, ""TIDAK AKTIF"",
    IF(COUNTIF(L446:T446, ""*BELUM TERPASANG*"") &gt; 0, ""BELUM T"&amp;"ERPASANG"", ""TIDAK AKTIF"")))
  )
)"),"TIDAK AKTIF")</f>
        <v>TIDAK AKTIF</v>
      </c>
      <c r="V446" s="33" t="s">
        <v>48</v>
      </c>
      <c r="W446" s="74">
        <v>3921.0</v>
      </c>
      <c r="X446" s="58" t="s">
        <v>313</v>
      </c>
      <c r="Y446" s="36">
        <v>638250.0</v>
      </c>
      <c r="Z446" s="37" t="s">
        <v>2144</v>
      </c>
    </row>
    <row r="447" ht="12.0" customHeight="1">
      <c r="A447" s="20">
        <f t="shared" si="1"/>
        <v>445</v>
      </c>
      <c r="B447" s="19" t="s">
        <v>224</v>
      </c>
      <c r="C447" s="19" t="s">
        <v>321</v>
      </c>
      <c r="D447" s="19" t="s">
        <v>764</v>
      </c>
      <c r="E447" s="21" t="s">
        <v>33</v>
      </c>
      <c r="F447" s="23" t="s">
        <v>2145</v>
      </c>
      <c r="G447" s="25" t="s">
        <v>2146</v>
      </c>
      <c r="H447" s="26" t="s">
        <v>39</v>
      </c>
      <c r="I447" s="26" t="s">
        <v>41</v>
      </c>
      <c r="J447" s="27" t="s">
        <v>43</v>
      </c>
      <c r="K447" s="27" t="s">
        <v>44</v>
      </c>
      <c r="L447" s="42"/>
      <c r="M447" s="42"/>
      <c r="N447" s="42"/>
      <c r="O447" s="42"/>
      <c r="P447" s="42"/>
      <c r="Q447" s="30"/>
      <c r="R447" s="30"/>
      <c r="S447" s="30"/>
      <c r="T447" s="44"/>
      <c r="U447" s="31" t="str">
        <f>IFERROR(__xludf.DUMMYFUNCTION("LET(
  angka_murni, ARRAYFORMULA(IFERROR(VALUE(REGEXREPLACE(L447:T447, ""[^0-9]"", """")), 0)),
  rata, IFERROR(AVERAGEIF(angka_murni, ""&gt;0""), 0),
  IF(rata &gt; 0,
    IF(rata &gt; 500, ""SANGAT OPTIMAL"",
    IF(rata &gt; 200, ""OPTIMAL"",
    IF(rata &gt; 100,"&amp;" ""KURANG OPTIMAL"", ""TIDAK OPTIMAL""))),
    IF(COUNTIF(L447:T447, ""*TIDAK TERDETEKSI*"") &gt; 0, ""TIDAK TERDETEKSI"",
    IF(COUNTIF(L447:T447, ""*TIDAK AKTIF*"") &gt; 0, ""TIDAK AKTIF"",
    IF(COUNTIF(L447:T447, ""*BELUM TERPASANG*"") &gt; 0, ""BELUM T"&amp;"ERPASANG"", ""TIDAK AKTIF"")))
  )
)"),"TIDAK AKTIF")</f>
        <v>TIDAK AKTIF</v>
      </c>
      <c r="V447" s="33" t="s">
        <v>48</v>
      </c>
      <c r="W447" s="72">
        <v>2462.0</v>
      </c>
      <c r="X447" s="58" t="s">
        <v>328</v>
      </c>
      <c r="Y447" s="36">
        <v>638250.0</v>
      </c>
      <c r="Z447" s="46"/>
    </row>
    <row r="448" ht="12.0" customHeight="1">
      <c r="A448" s="20">
        <f t="shared" si="1"/>
        <v>446</v>
      </c>
      <c r="B448" s="19" t="s">
        <v>224</v>
      </c>
      <c r="C448" s="19" t="s">
        <v>321</v>
      </c>
      <c r="D448" s="19" t="s">
        <v>2147</v>
      </c>
      <c r="E448" s="21" t="s">
        <v>33</v>
      </c>
      <c r="F448" s="23" t="s">
        <v>2148</v>
      </c>
      <c r="G448" s="25" t="s">
        <v>2149</v>
      </c>
      <c r="H448" s="26" t="s">
        <v>87</v>
      </c>
      <c r="I448" s="26" t="s">
        <v>60</v>
      </c>
      <c r="J448" s="27" t="s">
        <v>88</v>
      </c>
      <c r="K448" s="28" t="s">
        <v>44</v>
      </c>
      <c r="L448" s="29"/>
      <c r="M448" s="29"/>
      <c r="N448" s="29" t="s">
        <v>91</v>
      </c>
      <c r="O448" s="29" t="s">
        <v>91</v>
      </c>
      <c r="P448" s="29" t="s">
        <v>64</v>
      </c>
      <c r="Q448" s="30"/>
      <c r="R448" s="30"/>
      <c r="S448" s="30"/>
      <c r="T448" s="30"/>
      <c r="U448" s="31" t="str">
        <f>IFERROR(__xludf.DUMMYFUNCTION("LET(
  angka_murni, ARRAYFORMULA(IFERROR(VALUE(REGEXREPLACE(L448:T448, ""[^0-9]"", """")), 0)),
  rata, IFERROR(AVERAGEIF(angka_murni, ""&gt;0""), 0),
  IF(rata &gt; 0,
    IF(rata &gt; 500, ""SANGAT OPTIMAL"",
    IF(rata &gt; 200, ""OPTIMAL"",
    IF(rata &gt; 100,"&amp;" ""KURANG OPTIMAL"", ""TIDAK OPTIMAL""))),
    IF(COUNTIF(L448:T448, ""*TIDAK TERDETEKSI*"") &gt; 0, ""TIDAK TERDETEKSI"",
    IF(COUNTIF(L448:T448, ""*TIDAK AKTIF*"") &gt; 0, ""TIDAK AKTIF"",
    IF(COUNTIF(L448:T448, ""*BELUM TERPASANG*"") &gt; 0, ""BELUM T"&amp;"ERPASANG"", ""TIDAK AKTIF"")))
  )
)"),"OPTIMAL")</f>
        <v>OPTIMAL</v>
      </c>
      <c r="V448" s="33" t="s">
        <v>48</v>
      </c>
      <c r="W448" s="72">
        <v>574.0</v>
      </c>
      <c r="X448" s="58" t="s">
        <v>328</v>
      </c>
      <c r="Y448" s="36">
        <v>1665000.0</v>
      </c>
      <c r="Z448" s="46"/>
    </row>
    <row r="449" ht="12.0" customHeight="1">
      <c r="A449" s="20">
        <f t="shared" si="1"/>
        <v>447</v>
      </c>
      <c r="B449" s="19" t="s">
        <v>224</v>
      </c>
      <c r="C449" s="19" t="s">
        <v>321</v>
      </c>
      <c r="D449" s="19" t="s">
        <v>2151</v>
      </c>
      <c r="E449" s="21" t="s">
        <v>33</v>
      </c>
      <c r="F449" s="23" t="s">
        <v>2152</v>
      </c>
      <c r="G449" s="25" t="s">
        <v>2153</v>
      </c>
      <c r="H449" s="26" t="s">
        <v>40</v>
      </c>
      <c r="I449" s="26" t="s">
        <v>42</v>
      </c>
      <c r="J449" s="28" t="s">
        <v>61</v>
      </c>
      <c r="K449" s="28" t="s">
        <v>44</v>
      </c>
      <c r="L449" s="29"/>
      <c r="M449" s="29"/>
      <c r="N449" s="29" t="s">
        <v>125</v>
      </c>
      <c r="O449" s="29" t="s">
        <v>125</v>
      </c>
      <c r="P449" s="29" t="s">
        <v>125</v>
      </c>
      <c r="Q449" s="29" t="s">
        <v>64</v>
      </c>
      <c r="R449" s="30" t="s">
        <v>64</v>
      </c>
      <c r="S449" s="30"/>
      <c r="T449" s="30"/>
      <c r="U449" s="31" t="str">
        <f>IFERROR(__xludf.DUMMYFUNCTION("LET(
  angka_murni, ARRAYFORMULA(IFERROR(VALUE(REGEXREPLACE(L449:T449, ""[^0-9]"", """")), 0)),
  rata, IFERROR(AVERAGEIF(angka_murni, ""&gt;0""), 0),
  IF(rata &gt; 0,
    IF(rata &gt; 500, ""SANGAT OPTIMAL"",
    IF(rata &gt; 200, ""OPTIMAL"",
    IF(rata &gt; 100,"&amp;" ""KURANG OPTIMAL"", ""TIDAK OPTIMAL""))),
    IF(COUNTIF(L449:T449, ""*TIDAK TERDETEKSI*"") &gt; 0, ""TIDAK TERDETEKSI"",
    IF(COUNTIF(L449:T449, ""*TIDAK AKTIF*"") &gt; 0, ""TIDAK AKTIF"",
    IF(COUNTIF(L449:T449, ""*BELUM TERPASANG*"") &gt; 0, ""BELUM T"&amp;"ERPASANG"", ""TIDAK AKTIF"")))
  )
)"),"OPTIMAL")</f>
        <v>OPTIMAL</v>
      </c>
      <c r="V449" s="33" t="s">
        <v>48</v>
      </c>
      <c r="W449" s="72">
        <v>1103.0</v>
      </c>
      <c r="X449" s="58" t="s">
        <v>328</v>
      </c>
      <c r="Y449" s="36">
        <v>768950.0</v>
      </c>
      <c r="Z449" s="46"/>
    </row>
    <row r="450" ht="12.0" customHeight="1">
      <c r="A450" s="20">
        <f t="shared" si="1"/>
        <v>448</v>
      </c>
      <c r="B450" s="19" t="s">
        <v>224</v>
      </c>
      <c r="C450" s="19" t="s">
        <v>321</v>
      </c>
      <c r="D450" s="19" t="s">
        <v>2154</v>
      </c>
      <c r="E450" s="21" t="s">
        <v>33</v>
      </c>
      <c r="F450" s="23" t="s">
        <v>2155</v>
      </c>
      <c r="G450" s="25" t="s">
        <v>2156</v>
      </c>
      <c r="H450" s="26" t="s">
        <v>87</v>
      </c>
      <c r="I450" s="26" t="s">
        <v>60</v>
      </c>
      <c r="J450" s="27" t="s">
        <v>88</v>
      </c>
      <c r="K450" s="28" t="s">
        <v>44</v>
      </c>
      <c r="L450" s="29"/>
      <c r="M450" s="29"/>
      <c r="N450" s="29" t="s">
        <v>64</v>
      </c>
      <c r="O450" s="29" t="s">
        <v>126</v>
      </c>
      <c r="P450" s="29" t="s">
        <v>123</v>
      </c>
      <c r="Q450" s="30"/>
      <c r="R450" s="30"/>
      <c r="S450" s="30"/>
      <c r="T450" s="30"/>
      <c r="U450" s="31" t="str">
        <f>IFERROR(__xludf.DUMMYFUNCTION("LET(
  angka_murni, ARRAYFORMULA(IFERROR(VALUE(REGEXREPLACE(L450:T450, ""[^0-9]"", """")), 0)),
  rata, IFERROR(AVERAGEIF(angka_murni, ""&gt;0""), 0),
  IF(rata &gt; 0,
    IF(rata &gt; 500, ""SANGAT OPTIMAL"",
    IF(rata &gt; 200, ""OPTIMAL"",
    IF(rata &gt; 100,"&amp;" ""KURANG OPTIMAL"", ""TIDAK OPTIMAL""))),
    IF(COUNTIF(L450:T450, ""*TIDAK TERDETEKSI*"") &gt; 0, ""TIDAK TERDETEKSI"",
    IF(COUNTIF(L450:T450, ""*TIDAK AKTIF*"") &gt; 0, ""TIDAK AKTIF"",
    IF(COUNTIF(L450:T450, ""*BELUM TERPASANG*"") &gt; 0, ""BELUM T"&amp;"ERPASANG"", ""TIDAK AKTIF"")))
  )
)"),"SANGAT OPTIMAL")</f>
        <v>SANGAT OPTIMAL</v>
      </c>
      <c r="V450" s="33" t="s">
        <v>48</v>
      </c>
      <c r="W450" s="72">
        <v>928.0</v>
      </c>
      <c r="X450" s="58" t="s">
        <v>328</v>
      </c>
      <c r="Y450" s="36">
        <v>1665000.0</v>
      </c>
      <c r="Z450" s="46"/>
    </row>
    <row r="451" ht="12.0" customHeight="1">
      <c r="A451" s="20">
        <f t="shared" si="1"/>
        <v>449</v>
      </c>
      <c r="B451" s="19" t="s">
        <v>224</v>
      </c>
      <c r="C451" s="19" t="s">
        <v>321</v>
      </c>
      <c r="D451" s="19" t="s">
        <v>2157</v>
      </c>
      <c r="E451" s="21" t="s">
        <v>33</v>
      </c>
      <c r="F451" s="23" t="s">
        <v>2158</v>
      </c>
      <c r="G451" s="25" t="s">
        <v>2159</v>
      </c>
      <c r="H451" s="26" t="s">
        <v>87</v>
      </c>
      <c r="I451" s="26" t="s">
        <v>60</v>
      </c>
      <c r="J451" s="27" t="s">
        <v>88</v>
      </c>
      <c r="K451" s="28" t="s">
        <v>44</v>
      </c>
      <c r="L451" s="29"/>
      <c r="M451" s="29"/>
      <c r="N451" s="29" t="s">
        <v>126</v>
      </c>
      <c r="O451" s="29" t="s">
        <v>126</v>
      </c>
      <c r="P451" s="29" t="s">
        <v>126</v>
      </c>
      <c r="Q451" s="30"/>
      <c r="R451" s="30"/>
      <c r="S451" s="30"/>
      <c r="T451" s="30"/>
      <c r="U451" s="31" t="str">
        <f>IFERROR(__xludf.DUMMYFUNCTION("LET(
  angka_murni, ARRAYFORMULA(IFERROR(VALUE(REGEXREPLACE(L451:T451, ""[^0-9]"", """")), 0)),
  rata, IFERROR(AVERAGEIF(angka_murni, ""&gt;0""), 0),
  IF(rata &gt; 0,
    IF(rata &gt; 500, ""SANGAT OPTIMAL"",
    IF(rata &gt; 200, ""OPTIMAL"",
    IF(rata &gt; 100,"&amp;" ""KURANG OPTIMAL"", ""TIDAK OPTIMAL""))),
    IF(COUNTIF(L451:T451, ""*TIDAK TERDETEKSI*"") &gt; 0, ""TIDAK TERDETEKSI"",
    IF(COUNTIF(L451:T451, ""*TIDAK AKTIF*"") &gt; 0, ""TIDAK AKTIF"",
    IF(COUNTIF(L451:T451, ""*BELUM TERPASANG*"") &gt; 0, ""BELUM T"&amp;"ERPASANG"", ""TIDAK AKTIF"")))
  )
)"),"SANGAT OPTIMAL")</f>
        <v>SANGAT OPTIMAL</v>
      </c>
      <c r="V451" s="33" t="s">
        <v>48</v>
      </c>
      <c r="W451" s="72">
        <v>667.0</v>
      </c>
      <c r="X451" s="58" t="s">
        <v>328</v>
      </c>
      <c r="Y451" s="36">
        <v>1665000.0</v>
      </c>
      <c r="Z451" s="46"/>
    </row>
    <row r="452" ht="12.0" customHeight="1">
      <c r="A452" s="20">
        <f t="shared" si="1"/>
        <v>450</v>
      </c>
      <c r="B452" s="19" t="s">
        <v>224</v>
      </c>
      <c r="C452" s="19" t="s">
        <v>321</v>
      </c>
      <c r="D452" s="19" t="s">
        <v>2160</v>
      </c>
      <c r="E452" s="21" t="s">
        <v>33</v>
      </c>
      <c r="F452" s="23" t="s">
        <v>2161</v>
      </c>
      <c r="G452" s="25" t="s">
        <v>2162</v>
      </c>
      <c r="H452" s="26" t="s">
        <v>87</v>
      </c>
      <c r="I452" s="26" t="s">
        <v>60</v>
      </c>
      <c r="J452" s="27" t="s">
        <v>88</v>
      </c>
      <c r="K452" s="28" t="s">
        <v>44</v>
      </c>
      <c r="L452" s="29"/>
      <c r="M452" s="29"/>
      <c r="N452" s="29" t="s">
        <v>176</v>
      </c>
      <c r="O452" s="29" t="s">
        <v>91</v>
      </c>
      <c r="P452" s="29" t="s">
        <v>91</v>
      </c>
      <c r="Q452" s="30"/>
      <c r="R452" s="30"/>
      <c r="S452" s="30"/>
      <c r="T452" s="30"/>
      <c r="U452" s="31" t="str">
        <f>IFERROR(__xludf.DUMMYFUNCTION("LET(
  angka_murni, ARRAYFORMULA(IFERROR(VALUE(REGEXREPLACE(L452:T452, ""[^0-9]"", """")), 0)),
  rata, IFERROR(AVERAGEIF(angka_murni, ""&gt;0""), 0),
  IF(rata &gt; 0,
    IF(rata &gt; 500, ""SANGAT OPTIMAL"",
    IF(rata &gt; 200, ""OPTIMAL"",
    IF(rata &gt; 100,"&amp;" ""KURANG OPTIMAL"", ""TIDAK OPTIMAL""))),
    IF(COUNTIF(L452:T452, ""*TIDAK TERDETEKSI*"") &gt; 0, ""TIDAK TERDETEKSI"",
    IF(COUNTIF(L452:T452, ""*TIDAK AKTIF*"") &gt; 0, ""TIDAK AKTIF"",
    IF(COUNTIF(L452:T452, ""*BELUM TERPASANG*"") &gt; 0, ""BELUM T"&amp;"ERPASANG"", ""TIDAK AKTIF"")))
  )
)"),"TIDAK OPTIMAL")</f>
        <v>TIDAK OPTIMAL</v>
      </c>
      <c r="V452" s="33" t="s">
        <v>48</v>
      </c>
      <c r="W452" s="72">
        <v>424.0</v>
      </c>
      <c r="X452" s="58" t="s">
        <v>328</v>
      </c>
      <c r="Y452" s="36">
        <v>1665000.0</v>
      </c>
      <c r="Z452" s="46"/>
    </row>
    <row r="453" ht="12.0" customHeight="1">
      <c r="A453" s="20">
        <f t="shared" si="1"/>
        <v>451</v>
      </c>
      <c r="B453" s="19" t="s">
        <v>224</v>
      </c>
      <c r="C453" s="19" t="s">
        <v>321</v>
      </c>
      <c r="D453" s="19" t="s">
        <v>2163</v>
      </c>
      <c r="E453" s="21" t="s">
        <v>33</v>
      </c>
      <c r="F453" s="23" t="s">
        <v>2164</v>
      </c>
      <c r="G453" s="25" t="s">
        <v>2165</v>
      </c>
      <c r="H453" s="26" t="s">
        <v>40</v>
      </c>
      <c r="I453" s="26" t="s">
        <v>42</v>
      </c>
      <c r="J453" s="28" t="s">
        <v>61</v>
      </c>
      <c r="K453" s="28" t="s">
        <v>44</v>
      </c>
      <c r="L453" s="29"/>
      <c r="M453" s="29"/>
      <c r="N453" s="29" t="s">
        <v>64</v>
      </c>
      <c r="O453" s="29" t="s">
        <v>64</v>
      </c>
      <c r="P453" s="29" t="s">
        <v>64</v>
      </c>
      <c r="Q453" s="29" t="s">
        <v>125</v>
      </c>
      <c r="R453" s="30" t="s">
        <v>64</v>
      </c>
      <c r="S453" s="30"/>
      <c r="T453" s="30"/>
      <c r="U453" s="31" t="str">
        <f>IFERROR(__xludf.DUMMYFUNCTION("LET(
  angka_murni, ARRAYFORMULA(IFERROR(VALUE(REGEXREPLACE(L453:T453, ""[^0-9]"", """")), 0)),
  rata, IFERROR(AVERAGEIF(angka_murni, ""&gt;0""), 0),
  IF(rata &gt; 0,
    IF(rata &gt; 500, ""SANGAT OPTIMAL"",
    IF(rata &gt; 200, ""OPTIMAL"",
    IF(rata &gt; 100,"&amp;" ""KURANG OPTIMAL"", ""TIDAK OPTIMAL""))),
    IF(COUNTIF(L453:T453, ""*TIDAK TERDETEKSI*"") &gt; 0, ""TIDAK TERDETEKSI"",
    IF(COUNTIF(L453:T453, ""*TIDAK AKTIF*"") &gt; 0, ""TIDAK AKTIF"",
    IF(COUNTIF(L453:T453, ""*BELUM TERPASANG*"") &gt; 0, ""BELUM T"&amp;"ERPASANG"", ""TIDAK AKTIF"")))
  )
)"),"OPTIMAL")</f>
        <v>OPTIMAL</v>
      </c>
      <c r="V453" s="33" t="s">
        <v>48</v>
      </c>
      <c r="W453" s="72">
        <v>686.0</v>
      </c>
      <c r="X453" s="58" t="s">
        <v>328</v>
      </c>
      <c r="Y453" s="36">
        <v>768950.0</v>
      </c>
      <c r="Z453" s="46"/>
    </row>
    <row r="454" ht="12.0" customHeight="1">
      <c r="A454" s="20">
        <f t="shared" si="1"/>
        <v>452</v>
      </c>
      <c r="B454" s="19" t="s">
        <v>224</v>
      </c>
      <c r="C454" s="19" t="s">
        <v>321</v>
      </c>
      <c r="D454" s="19" t="s">
        <v>2166</v>
      </c>
      <c r="E454" s="21" t="s">
        <v>33</v>
      </c>
      <c r="F454" s="23" t="s">
        <v>2167</v>
      </c>
      <c r="G454" s="25" t="s">
        <v>2168</v>
      </c>
      <c r="H454" s="26" t="s">
        <v>87</v>
      </c>
      <c r="I454" s="26" t="s">
        <v>60</v>
      </c>
      <c r="J454" s="27" t="s">
        <v>88</v>
      </c>
      <c r="K454" s="28" t="s">
        <v>44</v>
      </c>
      <c r="L454" s="29"/>
      <c r="M454" s="29"/>
      <c r="N454" s="29" t="s">
        <v>65</v>
      </c>
      <c r="O454" s="29" t="s">
        <v>176</v>
      </c>
      <c r="P454" s="29" t="s">
        <v>91</v>
      </c>
      <c r="Q454" s="30"/>
      <c r="R454" s="30"/>
      <c r="S454" s="30"/>
      <c r="T454" s="30"/>
      <c r="U454" s="31" t="str">
        <f>IFERROR(__xludf.DUMMYFUNCTION("LET(
  angka_murni, ARRAYFORMULA(IFERROR(VALUE(REGEXREPLACE(L454:T454, ""[^0-9]"", """")), 0)),
  rata, IFERROR(AVERAGEIF(angka_murni, ""&gt;0""), 0),
  IF(rata &gt; 0,
    IF(rata &gt; 500, ""SANGAT OPTIMAL"",
    IF(rata &gt; 200, ""OPTIMAL"",
    IF(rata &gt; 100,"&amp;" ""KURANG OPTIMAL"", ""TIDAK OPTIMAL""))),
    IF(COUNTIF(L454:T454, ""*TIDAK TERDETEKSI*"") &gt; 0, ""TIDAK TERDETEKSI"",
    IF(COUNTIF(L454:T454, ""*TIDAK AKTIF*"") &gt; 0, ""TIDAK AKTIF"",
    IF(COUNTIF(L454:T454, ""*BELUM TERPASANG*"") &gt; 0, ""BELUM T"&amp;"ERPASANG"", ""TIDAK AKTIF"")))
  )
)"),"TIDAK OPTIMAL")</f>
        <v>TIDAK OPTIMAL</v>
      </c>
      <c r="V454" s="33" t="s">
        <v>48</v>
      </c>
      <c r="W454" s="72">
        <v>354.0</v>
      </c>
      <c r="X454" s="58" t="s">
        <v>328</v>
      </c>
      <c r="Y454" s="36">
        <v>1665000.0</v>
      </c>
      <c r="Z454" s="46"/>
    </row>
    <row r="455" ht="12.0" customHeight="1">
      <c r="A455" s="20">
        <f t="shared" si="1"/>
        <v>453</v>
      </c>
      <c r="B455" s="19" t="s">
        <v>224</v>
      </c>
      <c r="C455" s="19" t="s">
        <v>321</v>
      </c>
      <c r="D455" s="19" t="s">
        <v>322</v>
      </c>
      <c r="E455" s="21" t="s">
        <v>33</v>
      </c>
      <c r="F455" s="23" t="s">
        <v>323</v>
      </c>
      <c r="G455" s="25" t="s">
        <v>324</v>
      </c>
      <c r="H455" s="26" t="s">
        <v>87</v>
      </c>
      <c r="I455" s="26" t="s">
        <v>60</v>
      </c>
      <c r="J455" s="27" t="s">
        <v>88</v>
      </c>
      <c r="K455" s="28" t="s">
        <v>44</v>
      </c>
      <c r="L455" s="29"/>
      <c r="M455" s="29"/>
      <c r="N455" s="29" t="s">
        <v>65</v>
      </c>
      <c r="O455" s="29" t="s">
        <v>65</v>
      </c>
      <c r="P455" s="29" t="s">
        <v>65</v>
      </c>
      <c r="Q455" s="30"/>
      <c r="R455" s="30"/>
      <c r="S455" s="30"/>
      <c r="T455" s="30"/>
      <c r="U455" s="31" t="str">
        <f>IFERROR(__xludf.DUMMYFUNCTION("LET(
  angka_murni, ARRAYFORMULA(IFERROR(VALUE(REGEXREPLACE(L455:T455, ""[^0-9]"", """")), 0)),
  rata, IFERROR(AVERAGEIF(angka_murni, ""&gt;0""), 0),
  IF(rata &gt; 0,
    IF(rata &gt; 500, ""SANGAT OPTIMAL"",
    IF(rata &gt; 200, ""OPTIMAL"",
    IF(rata &gt; 100,"&amp;" ""KURANG OPTIMAL"", ""TIDAK OPTIMAL""))),
    IF(COUNTIF(L455:T455, ""*TIDAK TERDETEKSI*"") &gt; 0, ""TIDAK TERDETEKSI"",
    IF(COUNTIF(L455:T455, ""*TIDAK AKTIF*"") &gt; 0, ""TIDAK AKTIF"",
    IF(COUNTIF(L455:T455, ""*BELUM TERPASANG*"") &gt; 0, ""BELUM T"&amp;"ERPASANG"", ""TIDAK AKTIF"")))
  )
)"),"TIDAK AKTIF")</f>
        <v>TIDAK AKTIF</v>
      </c>
      <c r="V455" s="33" t="s">
        <v>48</v>
      </c>
      <c r="W455" s="72">
        <v>300.0</v>
      </c>
      <c r="X455" s="58" t="s">
        <v>328</v>
      </c>
      <c r="Y455" s="36">
        <v>1665000.0</v>
      </c>
      <c r="Z455" s="46"/>
    </row>
    <row r="456" ht="12.0" customHeight="1">
      <c r="A456" s="20">
        <f t="shared" si="1"/>
        <v>454</v>
      </c>
      <c r="B456" s="19" t="s">
        <v>224</v>
      </c>
      <c r="C456" s="19" t="s">
        <v>321</v>
      </c>
      <c r="D456" s="19" t="s">
        <v>1571</v>
      </c>
      <c r="E456" s="21" t="s">
        <v>33</v>
      </c>
      <c r="F456" s="23" t="s">
        <v>2169</v>
      </c>
      <c r="G456" s="25" t="s">
        <v>2170</v>
      </c>
      <c r="H456" s="26" t="s">
        <v>102</v>
      </c>
      <c r="I456" s="26" t="s">
        <v>41</v>
      </c>
      <c r="J456" s="27" t="s">
        <v>119</v>
      </c>
      <c r="K456" s="27" t="s">
        <v>44</v>
      </c>
      <c r="L456" s="29" t="s">
        <v>108</v>
      </c>
      <c r="M456" s="29" t="s">
        <v>108</v>
      </c>
      <c r="N456" s="29" t="s">
        <v>108</v>
      </c>
      <c r="O456" s="29" t="s">
        <v>63</v>
      </c>
      <c r="P456" s="29" t="s">
        <v>64</v>
      </c>
      <c r="Q456" s="29" t="s">
        <v>62</v>
      </c>
      <c r="R456" s="29" t="s">
        <v>65</v>
      </c>
      <c r="S456" s="29"/>
      <c r="T456" s="29"/>
      <c r="U456" s="31" t="str">
        <f>IFERROR(__xludf.DUMMYFUNCTION("LET(
  angka_murni, ARRAYFORMULA(IFERROR(VALUE(REGEXREPLACE(L456:T456, ""[^0-9]"", """")), 0)),
  rata, IFERROR(AVERAGEIF(angka_murni, ""&gt;0""), 0),
  IF(rata &gt; 0,
    IF(rata &gt; 500, ""SANGAT OPTIMAL"",
    IF(rata &gt; 200, ""OPTIMAL"",
    IF(rata &gt; 100,"&amp;" ""KURANG OPTIMAL"", ""TIDAK OPTIMAL""))),
    IF(COUNTIF(L456:T456, ""*TIDAK TERDETEKSI*"") &gt; 0, ""TIDAK TERDETEKSI"",
    IF(COUNTIF(L456:T456, ""*TIDAK AKTIF*"") &gt; 0, ""TIDAK AKTIF"",
    IF(COUNTIF(L456:T456, ""*BELUM TERPASANG*"") &gt; 0, ""BELUM T"&amp;"ERPASANG"", ""TIDAK AKTIF"")))
  )
)"),"OPTIMAL")</f>
        <v>OPTIMAL</v>
      </c>
      <c r="V456" s="33" t="s">
        <v>48</v>
      </c>
      <c r="W456" s="72">
        <v>1504.0</v>
      </c>
      <c r="X456" s="58" t="s">
        <v>328</v>
      </c>
      <c r="Y456" s="41">
        <v>1665000.0</v>
      </c>
      <c r="Z456" s="46"/>
    </row>
    <row r="457" ht="12.0" customHeight="1">
      <c r="A457" s="20">
        <f t="shared" si="1"/>
        <v>455</v>
      </c>
      <c r="B457" s="19" t="s">
        <v>224</v>
      </c>
      <c r="C457" s="19" t="s">
        <v>321</v>
      </c>
      <c r="D457" s="19" t="s">
        <v>329</v>
      </c>
      <c r="E457" s="21" t="s">
        <v>33</v>
      </c>
      <c r="F457" s="23" t="s">
        <v>330</v>
      </c>
      <c r="G457" s="25" t="s">
        <v>331</v>
      </c>
      <c r="H457" s="26" t="s">
        <v>40</v>
      </c>
      <c r="I457" s="26" t="s">
        <v>42</v>
      </c>
      <c r="J457" s="28" t="s">
        <v>61</v>
      </c>
      <c r="K457" s="28" t="s">
        <v>44</v>
      </c>
      <c r="L457" s="29"/>
      <c r="M457" s="29"/>
      <c r="N457" s="29" t="s">
        <v>65</v>
      </c>
      <c r="O457" s="29" t="s">
        <v>65</v>
      </c>
      <c r="P457" s="29" t="s">
        <v>65</v>
      </c>
      <c r="Q457" s="29" t="s">
        <v>65</v>
      </c>
      <c r="R457" s="30" t="s">
        <v>65</v>
      </c>
      <c r="S457" s="30"/>
      <c r="T457" s="30"/>
      <c r="U457" s="31" t="str">
        <f>IFERROR(__xludf.DUMMYFUNCTION("LET(
  angka_murni, ARRAYFORMULA(IFERROR(VALUE(REGEXREPLACE(L457:T457, ""[^0-9]"", """")), 0)),
  rata, IFERROR(AVERAGEIF(angka_murni, ""&gt;0""), 0),
  IF(rata &gt; 0,
    IF(rata &gt; 500, ""SANGAT OPTIMAL"",
    IF(rata &gt; 200, ""OPTIMAL"",
    IF(rata &gt; 100,"&amp;" ""KURANG OPTIMAL"", ""TIDAK OPTIMAL""))),
    IF(COUNTIF(L457:T457, ""*TIDAK TERDETEKSI*"") &gt; 0, ""TIDAK TERDETEKSI"",
    IF(COUNTIF(L457:T457, ""*TIDAK AKTIF*"") &gt; 0, ""TIDAK AKTIF"",
    IF(COUNTIF(L457:T457, ""*BELUM TERPASANG*"") &gt; 0, ""BELUM T"&amp;"ERPASANG"", ""TIDAK AKTIF"")))
  )
)"),"TIDAK AKTIF")</f>
        <v>TIDAK AKTIF</v>
      </c>
      <c r="V457" s="33" t="s">
        <v>48</v>
      </c>
      <c r="W457" s="72">
        <v>722.0</v>
      </c>
      <c r="X457" s="58" t="s">
        <v>328</v>
      </c>
      <c r="Y457" s="36">
        <v>768950.0</v>
      </c>
      <c r="Z457" s="75" t="s">
        <v>337</v>
      </c>
    </row>
    <row r="458" ht="12.0" customHeight="1">
      <c r="A458" s="20">
        <f t="shared" si="1"/>
        <v>456</v>
      </c>
      <c r="B458" s="19" t="s">
        <v>224</v>
      </c>
      <c r="C458" s="19" t="s">
        <v>321</v>
      </c>
      <c r="D458" s="19" t="s">
        <v>340</v>
      </c>
      <c r="E458" s="21" t="s">
        <v>33</v>
      </c>
      <c r="F458" s="23" t="s">
        <v>342</v>
      </c>
      <c r="G458" s="25" t="s">
        <v>343</v>
      </c>
      <c r="H458" s="26" t="s">
        <v>40</v>
      </c>
      <c r="I458" s="26" t="s">
        <v>42</v>
      </c>
      <c r="J458" s="28" t="s">
        <v>61</v>
      </c>
      <c r="K458" s="28" t="s">
        <v>44</v>
      </c>
      <c r="L458" s="29"/>
      <c r="M458" s="29"/>
      <c r="N458" s="29" t="s">
        <v>65</v>
      </c>
      <c r="O458" s="29" t="s">
        <v>65</v>
      </c>
      <c r="P458" s="29" t="s">
        <v>65</v>
      </c>
      <c r="Q458" s="29" t="s">
        <v>65</v>
      </c>
      <c r="R458" s="30" t="s">
        <v>65</v>
      </c>
      <c r="S458" s="30"/>
      <c r="T458" s="30"/>
      <c r="U458" s="31" t="str">
        <f>IFERROR(__xludf.DUMMYFUNCTION("LET(
  angka_murni, ARRAYFORMULA(IFERROR(VALUE(REGEXREPLACE(L458:T458, ""[^0-9]"", """")), 0)),
  rata, IFERROR(AVERAGEIF(angka_murni, ""&gt;0""), 0),
  IF(rata &gt; 0,
    IF(rata &gt; 500, ""SANGAT OPTIMAL"",
    IF(rata &gt; 200, ""OPTIMAL"",
    IF(rata &gt; 100,"&amp;" ""KURANG OPTIMAL"", ""TIDAK OPTIMAL""))),
    IF(COUNTIF(L458:T458, ""*TIDAK TERDETEKSI*"") &gt; 0, ""TIDAK TERDETEKSI"",
    IF(COUNTIF(L458:T458, ""*TIDAK AKTIF*"") &gt; 0, ""TIDAK AKTIF"",
    IF(COUNTIF(L458:T458, ""*BELUM TERPASANG*"") &gt; 0, ""BELUM T"&amp;"ERPASANG"", ""TIDAK AKTIF"")))
  )
)"),"TIDAK AKTIF")</f>
        <v>TIDAK AKTIF</v>
      </c>
      <c r="V458" s="33" t="s">
        <v>48</v>
      </c>
      <c r="W458" s="72">
        <v>267.0</v>
      </c>
      <c r="X458" s="58" t="s">
        <v>328</v>
      </c>
      <c r="Y458" s="36">
        <v>768950.0</v>
      </c>
      <c r="Z458" s="46"/>
    </row>
    <row r="459" ht="12.0" customHeight="1">
      <c r="A459" s="20">
        <f t="shared" si="1"/>
        <v>457</v>
      </c>
      <c r="B459" s="19" t="s">
        <v>224</v>
      </c>
      <c r="C459" s="19" t="s">
        <v>321</v>
      </c>
      <c r="D459" s="19" t="s">
        <v>349</v>
      </c>
      <c r="E459" s="21" t="s">
        <v>33</v>
      </c>
      <c r="F459" s="23" t="s">
        <v>350</v>
      </c>
      <c r="G459" s="25" t="s">
        <v>351</v>
      </c>
      <c r="H459" s="26" t="s">
        <v>40</v>
      </c>
      <c r="I459" s="26" t="s">
        <v>42</v>
      </c>
      <c r="J459" s="28" t="s">
        <v>61</v>
      </c>
      <c r="K459" s="28" t="s">
        <v>44</v>
      </c>
      <c r="L459" s="29"/>
      <c r="M459" s="29"/>
      <c r="N459" s="29" t="s">
        <v>65</v>
      </c>
      <c r="O459" s="29" t="s">
        <v>65</v>
      </c>
      <c r="P459" s="29" t="s">
        <v>65</v>
      </c>
      <c r="Q459" s="29" t="s">
        <v>65</v>
      </c>
      <c r="R459" s="30" t="s">
        <v>65</v>
      </c>
      <c r="S459" s="30"/>
      <c r="T459" s="30"/>
      <c r="U459" s="31" t="str">
        <f>IFERROR(__xludf.DUMMYFUNCTION("LET(
  angka_murni, ARRAYFORMULA(IFERROR(VALUE(REGEXREPLACE(L459:T459, ""[^0-9]"", """")), 0)),
  rata, IFERROR(AVERAGEIF(angka_murni, ""&gt;0""), 0),
  IF(rata &gt; 0,
    IF(rata &gt; 500, ""SANGAT OPTIMAL"",
    IF(rata &gt; 200, ""OPTIMAL"",
    IF(rata &gt; 100,"&amp;" ""KURANG OPTIMAL"", ""TIDAK OPTIMAL""))),
    IF(COUNTIF(L459:T459, ""*TIDAK TERDETEKSI*"") &gt; 0, ""TIDAK TERDETEKSI"",
    IF(COUNTIF(L459:T459, ""*TIDAK AKTIF*"") &gt; 0, ""TIDAK AKTIF"",
    IF(COUNTIF(L459:T459, ""*BELUM TERPASANG*"") &gt; 0, ""BELUM T"&amp;"ERPASANG"", ""TIDAK AKTIF"")))
  )
)"),"TIDAK AKTIF")</f>
        <v>TIDAK AKTIF</v>
      </c>
      <c r="V459" s="33" t="s">
        <v>48</v>
      </c>
      <c r="W459" s="72">
        <v>310.0</v>
      </c>
      <c r="X459" s="58" t="s">
        <v>328</v>
      </c>
      <c r="Y459" s="36">
        <v>768950.0</v>
      </c>
      <c r="Z459" s="46"/>
    </row>
    <row r="460" ht="12.0" customHeight="1">
      <c r="A460" s="20">
        <f t="shared" si="1"/>
        <v>458</v>
      </c>
      <c r="B460" s="19" t="s">
        <v>224</v>
      </c>
      <c r="C460" s="19" t="s">
        <v>321</v>
      </c>
      <c r="D460" s="19" t="s">
        <v>2171</v>
      </c>
      <c r="E460" s="21" t="s">
        <v>33</v>
      </c>
      <c r="F460" s="23" t="s">
        <v>2172</v>
      </c>
      <c r="G460" s="25" t="s">
        <v>2173</v>
      </c>
      <c r="H460" s="26" t="s">
        <v>87</v>
      </c>
      <c r="I460" s="26" t="s">
        <v>60</v>
      </c>
      <c r="J460" s="27" t="s">
        <v>88</v>
      </c>
      <c r="K460" s="28" t="s">
        <v>44</v>
      </c>
      <c r="L460" s="29"/>
      <c r="M460" s="29"/>
      <c r="N460" s="29" t="s">
        <v>63</v>
      </c>
      <c r="O460" s="29" t="s">
        <v>125</v>
      </c>
      <c r="P460" s="29" t="s">
        <v>64</v>
      </c>
      <c r="Q460" s="30"/>
      <c r="R460" s="30"/>
      <c r="S460" s="30"/>
      <c r="T460" s="30"/>
      <c r="U460" s="31" t="str">
        <f>IFERROR(__xludf.DUMMYFUNCTION("LET(
  angka_murni, ARRAYFORMULA(IFERROR(VALUE(REGEXREPLACE(L460:T460, ""[^0-9]"", """")), 0)),
  rata, IFERROR(AVERAGEIF(angka_murni, ""&gt;0""), 0),
  IF(rata &gt; 0,
    IF(rata &gt; 500, ""SANGAT OPTIMAL"",
    IF(rata &gt; 200, ""OPTIMAL"",
    IF(rata &gt; 100,"&amp;" ""KURANG OPTIMAL"", ""TIDAK OPTIMAL""))),
    IF(COUNTIF(L460:T460, ""*TIDAK TERDETEKSI*"") &gt; 0, ""TIDAK TERDETEKSI"",
    IF(COUNTIF(L460:T460, ""*TIDAK AKTIF*"") &gt; 0, ""TIDAK AKTIF"",
    IF(COUNTIF(L460:T460, ""*BELUM TERPASANG*"") &gt; 0, ""BELUM T"&amp;"ERPASANG"", ""TIDAK AKTIF"")))
  )
)"),"OPTIMAL")</f>
        <v>OPTIMAL</v>
      </c>
      <c r="V460" s="33" t="s">
        <v>48</v>
      </c>
      <c r="W460" s="72">
        <v>148.0</v>
      </c>
      <c r="X460" s="58" t="s">
        <v>328</v>
      </c>
      <c r="Y460" s="36">
        <v>1665000.0</v>
      </c>
      <c r="Z460" s="46"/>
    </row>
    <row r="461" ht="12.0" customHeight="1">
      <c r="A461" s="20">
        <f t="shared" si="1"/>
        <v>459</v>
      </c>
      <c r="B461" s="19" t="s">
        <v>224</v>
      </c>
      <c r="C461" s="19" t="s">
        <v>321</v>
      </c>
      <c r="D461" s="19" t="s">
        <v>354</v>
      </c>
      <c r="E461" s="21" t="s">
        <v>33</v>
      </c>
      <c r="F461" s="23" t="s">
        <v>355</v>
      </c>
      <c r="G461" s="25" t="s">
        <v>356</v>
      </c>
      <c r="H461" s="26" t="s">
        <v>87</v>
      </c>
      <c r="I461" s="26" t="s">
        <v>60</v>
      </c>
      <c r="J461" s="27" t="s">
        <v>88</v>
      </c>
      <c r="K461" s="28" t="s">
        <v>44</v>
      </c>
      <c r="L461" s="29"/>
      <c r="M461" s="29"/>
      <c r="N461" s="29" t="s">
        <v>65</v>
      </c>
      <c r="O461" s="29" t="s">
        <v>65</v>
      </c>
      <c r="P461" s="29" t="s">
        <v>65</v>
      </c>
      <c r="Q461" s="30"/>
      <c r="R461" s="30"/>
      <c r="S461" s="30"/>
      <c r="T461" s="30"/>
      <c r="U461" s="31" t="str">
        <f>IFERROR(__xludf.DUMMYFUNCTION("LET(
  angka_murni, ARRAYFORMULA(IFERROR(VALUE(REGEXREPLACE(L461:T461, ""[^0-9]"", """")), 0)),
  rata, IFERROR(AVERAGEIF(angka_murni, ""&gt;0""), 0),
  IF(rata &gt; 0,
    IF(rata &gt; 500, ""SANGAT OPTIMAL"",
    IF(rata &gt; 200, ""OPTIMAL"",
    IF(rata &gt; 100,"&amp;" ""KURANG OPTIMAL"", ""TIDAK OPTIMAL""))),
    IF(COUNTIF(L461:T461, ""*TIDAK TERDETEKSI*"") &gt; 0, ""TIDAK TERDETEKSI"",
    IF(COUNTIF(L461:T461, ""*TIDAK AKTIF*"") &gt; 0, ""TIDAK AKTIF"",
    IF(COUNTIF(L461:T461, ""*BELUM TERPASANG*"") &gt; 0, ""BELUM T"&amp;"ERPASANG"", ""TIDAK AKTIF"")))
  )
)"),"TIDAK AKTIF")</f>
        <v>TIDAK AKTIF</v>
      </c>
      <c r="V461" s="33" t="s">
        <v>48</v>
      </c>
      <c r="W461" s="72">
        <v>282.0</v>
      </c>
      <c r="X461" s="58" t="s">
        <v>328</v>
      </c>
      <c r="Y461" s="36">
        <v>1665000.0</v>
      </c>
      <c r="Z461" s="46"/>
    </row>
    <row r="462" ht="12.0" customHeight="1">
      <c r="A462" s="20">
        <f t="shared" si="1"/>
        <v>460</v>
      </c>
      <c r="B462" s="19" t="s">
        <v>224</v>
      </c>
      <c r="C462" s="19" t="s">
        <v>321</v>
      </c>
      <c r="D462" s="19" t="s">
        <v>2174</v>
      </c>
      <c r="E462" s="21" t="s">
        <v>33</v>
      </c>
      <c r="F462" s="23" t="s">
        <v>2175</v>
      </c>
      <c r="G462" s="25" t="s">
        <v>2176</v>
      </c>
      <c r="H462" s="26" t="s">
        <v>87</v>
      </c>
      <c r="I462" s="26" t="s">
        <v>60</v>
      </c>
      <c r="J462" s="27" t="s">
        <v>88</v>
      </c>
      <c r="K462" s="28" t="s">
        <v>44</v>
      </c>
      <c r="L462" s="29"/>
      <c r="M462" s="29"/>
      <c r="N462" s="29" t="s">
        <v>91</v>
      </c>
      <c r="O462" s="29" t="s">
        <v>62</v>
      </c>
      <c r="P462" s="29" t="s">
        <v>62</v>
      </c>
      <c r="Q462" s="30"/>
      <c r="R462" s="30"/>
      <c r="S462" s="30"/>
      <c r="T462" s="30"/>
      <c r="U462" s="31" t="str">
        <f>IFERROR(__xludf.DUMMYFUNCTION("LET(
  angka_murni, ARRAYFORMULA(IFERROR(VALUE(REGEXREPLACE(L462:T462, ""[^0-9]"", """")), 0)),
  rata, IFERROR(AVERAGEIF(angka_murni, ""&gt;0""), 0),
  IF(rata &gt; 0,
    IF(rata &gt; 500, ""SANGAT OPTIMAL"",
    IF(rata &gt; 200, ""OPTIMAL"",
    IF(rata &gt; 100,"&amp;" ""KURANG OPTIMAL"", ""TIDAK OPTIMAL""))),
    IF(COUNTIF(L462:T462, ""*TIDAK TERDETEKSI*"") &gt; 0, ""TIDAK TERDETEKSI"",
    IF(COUNTIF(L462:T462, ""*TIDAK AKTIF*"") &gt; 0, ""TIDAK AKTIF"",
    IF(COUNTIF(L462:T462, ""*BELUM TERPASANG*"") &gt; 0, ""BELUM T"&amp;"ERPASANG"", ""TIDAK AKTIF"")))
  )
)"),"TIDAK OPTIMAL")</f>
        <v>TIDAK OPTIMAL</v>
      </c>
      <c r="V462" s="33" t="s">
        <v>48</v>
      </c>
      <c r="W462" s="72">
        <v>222.0</v>
      </c>
      <c r="X462" s="58" t="s">
        <v>328</v>
      </c>
      <c r="Y462" s="36">
        <v>1665000.0</v>
      </c>
      <c r="Z462" s="46"/>
    </row>
    <row r="463" ht="12.0" customHeight="1">
      <c r="A463" s="20">
        <f t="shared" si="1"/>
        <v>461</v>
      </c>
      <c r="B463" s="19" t="s">
        <v>224</v>
      </c>
      <c r="C463" s="19" t="s">
        <v>321</v>
      </c>
      <c r="D463" s="19" t="s">
        <v>2177</v>
      </c>
      <c r="E463" s="21" t="s">
        <v>33</v>
      </c>
      <c r="F463" s="23" t="s">
        <v>2178</v>
      </c>
      <c r="G463" s="25" t="s">
        <v>2179</v>
      </c>
      <c r="H463" s="26" t="s">
        <v>40</v>
      </c>
      <c r="I463" s="26" t="s">
        <v>42</v>
      </c>
      <c r="J463" s="28" t="s">
        <v>61</v>
      </c>
      <c r="K463" s="28" t="s">
        <v>44</v>
      </c>
      <c r="L463" s="29"/>
      <c r="M463" s="29"/>
      <c r="N463" s="29" t="s">
        <v>91</v>
      </c>
      <c r="O463" s="29" t="s">
        <v>91</v>
      </c>
      <c r="P463" s="29" t="s">
        <v>91</v>
      </c>
      <c r="Q463" s="29" t="s">
        <v>64</v>
      </c>
      <c r="R463" s="30" t="s">
        <v>64</v>
      </c>
      <c r="S463" s="30"/>
      <c r="T463" s="30"/>
      <c r="U463" s="31" t="str">
        <f>IFERROR(__xludf.DUMMYFUNCTION("LET(
  angka_murni, ARRAYFORMULA(IFERROR(VALUE(REGEXREPLACE(L463:T463, ""[^0-9]"", """")), 0)),
  rata, IFERROR(AVERAGEIF(angka_murni, ""&gt;0""), 0),
  IF(rata &gt; 0,
    IF(rata &gt; 500, ""SANGAT OPTIMAL"",
    IF(rata &gt; 200, ""OPTIMAL"",
    IF(rata &gt; 100,"&amp;" ""KURANG OPTIMAL"", ""TIDAK OPTIMAL""))),
    IF(COUNTIF(L463:T463, ""*TIDAK TERDETEKSI*"") &gt; 0, ""TIDAK TERDETEKSI"",
    IF(COUNTIF(L463:T463, ""*TIDAK AKTIF*"") &gt; 0, ""TIDAK AKTIF"",
    IF(COUNTIF(L463:T463, ""*BELUM TERPASANG*"") &gt; 0, ""BELUM T"&amp;"ERPASANG"", ""TIDAK AKTIF"")))
  )
)"),"OPTIMAL")</f>
        <v>OPTIMAL</v>
      </c>
      <c r="V463" s="33" t="s">
        <v>48</v>
      </c>
      <c r="W463" s="72">
        <v>240.0</v>
      </c>
      <c r="X463" s="58" t="s">
        <v>328</v>
      </c>
      <c r="Y463" s="36">
        <v>768950.0</v>
      </c>
      <c r="Z463" s="46"/>
    </row>
    <row r="464" ht="12.0" customHeight="1">
      <c r="A464" s="20">
        <f t="shared" si="1"/>
        <v>462</v>
      </c>
      <c r="B464" s="19" t="s">
        <v>224</v>
      </c>
      <c r="C464" s="19" t="s">
        <v>321</v>
      </c>
      <c r="D464" s="19" t="s">
        <v>2180</v>
      </c>
      <c r="E464" s="21" t="s">
        <v>33</v>
      </c>
      <c r="F464" s="23" t="s">
        <v>2181</v>
      </c>
      <c r="G464" s="25" t="s">
        <v>2182</v>
      </c>
      <c r="H464" s="26" t="s">
        <v>87</v>
      </c>
      <c r="I464" s="26" t="s">
        <v>60</v>
      </c>
      <c r="J464" s="27" t="s">
        <v>88</v>
      </c>
      <c r="K464" s="28" t="s">
        <v>44</v>
      </c>
      <c r="L464" s="29"/>
      <c r="M464" s="29"/>
      <c r="N464" s="29" t="s">
        <v>91</v>
      </c>
      <c r="O464" s="29" t="s">
        <v>63</v>
      </c>
      <c r="P464" s="29" t="s">
        <v>63</v>
      </c>
      <c r="Q464" s="30"/>
      <c r="R464" s="30"/>
      <c r="S464" s="30"/>
      <c r="T464" s="30"/>
      <c r="U464" s="31" t="str">
        <f>IFERROR(__xludf.DUMMYFUNCTION("LET(
  angka_murni, ARRAYFORMULA(IFERROR(VALUE(REGEXREPLACE(L464:T464, ""[^0-9]"", """")), 0)),
  rata, IFERROR(AVERAGEIF(angka_murni, ""&gt;0""), 0),
  IF(rata &gt; 0,
    IF(rata &gt; 500, ""SANGAT OPTIMAL"",
    IF(rata &gt; 200, ""OPTIMAL"",
    IF(rata &gt; 100,"&amp;" ""KURANG OPTIMAL"", ""TIDAK OPTIMAL""))),
    IF(COUNTIF(L464:T464, ""*TIDAK TERDETEKSI*"") &gt; 0, ""TIDAK TERDETEKSI"",
    IF(COUNTIF(L464:T464, ""*TIDAK AKTIF*"") &gt; 0, ""TIDAK AKTIF"",
    IF(COUNTIF(L464:T464, ""*BELUM TERPASANG*"") &gt; 0, ""BELUM T"&amp;"ERPASANG"", ""TIDAK AKTIF"")))
  )
)"),"KURANG OPTIMAL")</f>
        <v>KURANG OPTIMAL</v>
      </c>
      <c r="V464" s="33" t="s">
        <v>48</v>
      </c>
      <c r="W464" s="72">
        <v>1430.0</v>
      </c>
      <c r="X464" s="58" t="s">
        <v>328</v>
      </c>
      <c r="Y464" s="36">
        <v>1665000.0</v>
      </c>
      <c r="Z464" s="46"/>
    </row>
    <row r="465" ht="12.0" customHeight="1">
      <c r="A465" s="20">
        <f t="shared" si="1"/>
        <v>463</v>
      </c>
      <c r="B465" s="19" t="s">
        <v>224</v>
      </c>
      <c r="C465" s="19" t="s">
        <v>321</v>
      </c>
      <c r="D465" s="19" t="s">
        <v>2183</v>
      </c>
      <c r="E465" s="21" t="s">
        <v>33</v>
      </c>
      <c r="F465" s="23" t="s">
        <v>2184</v>
      </c>
      <c r="G465" s="25" t="s">
        <v>2185</v>
      </c>
      <c r="H465" s="71" t="s">
        <v>40</v>
      </c>
      <c r="I465" s="26" t="s">
        <v>42</v>
      </c>
      <c r="J465" s="28" t="s">
        <v>61</v>
      </c>
      <c r="K465" s="28" t="s">
        <v>44</v>
      </c>
      <c r="L465" s="29"/>
      <c r="M465" s="29"/>
      <c r="N465" s="29" t="s">
        <v>64</v>
      </c>
      <c r="O465" s="29" t="s">
        <v>64</v>
      </c>
      <c r="P465" s="29" t="s">
        <v>64</v>
      </c>
      <c r="Q465" s="29" t="s">
        <v>63</v>
      </c>
      <c r="R465" s="30" t="s">
        <v>125</v>
      </c>
      <c r="S465" s="30"/>
      <c r="T465" s="30"/>
      <c r="U465" s="31" t="str">
        <f>IFERROR(__xludf.DUMMYFUNCTION("LET(
  angka_murni, ARRAYFORMULA(IFERROR(VALUE(REGEXREPLACE(L465:T465, ""[^0-9]"", """")), 0)),
  rata, IFERROR(AVERAGEIF(angka_murni, ""&gt;0""), 0),
  IF(rata &gt; 0,
    IF(rata &gt; 500, ""SANGAT OPTIMAL"",
    IF(rata &gt; 200, ""OPTIMAL"",
    IF(rata &gt; 100,"&amp;" ""KURANG OPTIMAL"", ""TIDAK OPTIMAL""))),
    IF(COUNTIF(L465:T465, ""*TIDAK TERDETEKSI*"") &gt; 0, ""TIDAK TERDETEKSI"",
    IF(COUNTIF(L465:T465, ""*TIDAK AKTIF*"") &gt; 0, ""TIDAK AKTIF"",
    IF(COUNTIF(L465:T465, ""*BELUM TERPASANG*"") &gt; 0, ""BELUM T"&amp;"ERPASANG"", ""TIDAK AKTIF"")))
  )
)"),"OPTIMAL")</f>
        <v>OPTIMAL</v>
      </c>
      <c r="V465" s="33" t="s">
        <v>48</v>
      </c>
      <c r="W465" s="72">
        <v>1618.0</v>
      </c>
      <c r="X465" s="58" t="s">
        <v>328</v>
      </c>
      <c r="Y465" s="36">
        <v>768950.0</v>
      </c>
      <c r="Z465" s="46"/>
    </row>
    <row r="466" ht="12.0" customHeight="1">
      <c r="A466" s="20">
        <f t="shared" si="1"/>
        <v>464</v>
      </c>
      <c r="B466" s="19" t="s">
        <v>224</v>
      </c>
      <c r="C466" s="19" t="s">
        <v>2186</v>
      </c>
      <c r="D466" s="19" t="s">
        <v>2187</v>
      </c>
      <c r="E466" s="21" t="s">
        <v>33</v>
      </c>
      <c r="F466" s="68" t="s">
        <v>2188</v>
      </c>
      <c r="G466" s="69" t="s">
        <v>2189</v>
      </c>
      <c r="H466" s="26" t="s">
        <v>40</v>
      </c>
      <c r="I466" s="26" t="s">
        <v>107</v>
      </c>
      <c r="J466" s="27" t="s">
        <v>1563</v>
      </c>
      <c r="K466" s="27" t="s">
        <v>44</v>
      </c>
      <c r="L466" s="29" t="s">
        <v>360</v>
      </c>
      <c r="M466" s="29" t="s">
        <v>63</v>
      </c>
      <c r="N466" s="29" t="s">
        <v>64</v>
      </c>
      <c r="O466" s="29" t="s">
        <v>176</v>
      </c>
      <c r="P466" s="29" t="s">
        <v>64</v>
      </c>
      <c r="Q466" s="30"/>
      <c r="R466" s="30"/>
      <c r="S466" s="30"/>
      <c r="T466" s="44"/>
      <c r="U466" s="31" t="str">
        <f>IFERROR(__xludf.DUMMYFUNCTION("LET(
  angka_murni, ARRAYFORMULA(IFERROR(VALUE(REGEXREPLACE(L466:T466, ""[^0-9]"", """")), 0)),
  rata, IFERROR(AVERAGEIF(angka_murni, ""&gt;0""), 0),
  IF(rata &gt; 0,
    IF(rata &gt; 500, ""SANGAT OPTIMAL"",
    IF(rata &gt; 200, ""OPTIMAL"",
    IF(rata &gt; 100,"&amp;" ""KURANG OPTIMAL"", ""TIDAK OPTIMAL""))),
    IF(COUNTIF(L466:T466, ""*TIDAK TERDETEKSI*"") &gt; 0, ""TIDAK TERDETEKSI"",
    IF(COUNTIF(L466:T466, ""*TIDAK AKTIF*"") &gt; 0, ""TIDAK AKTIF"",
    IF(COUNTIF(L466:T466, ""*BELUM TERPASANG*"") &gt; 0, ""BELUM T"&amp;"ERPASANG"", ""TIDAK AKTIF"")))
  )
)"),"OPTIMAL")</f>
        <v>OPTIMAL</v>
      </c>
      <c r="V466" s="33" t="s">
        <v>48</v>
      </c>
      <c r="W466" s="72">
        <v>2144.0</v>
      </c>
      <c r="X466" s="90" t="s">
        <v>2190</v>
      </c>
      <c r="Y466" s="36">
        <v>604950.0</v>
      </c>
      <c r="Z466" s="46"/>
    </row>
    <row r="467" ht="12.0" customHeight="1">
      <c r="A467" s="20">
        <f t="shared" si="1"/>
        <v>465</v>
      </c>
      <c r="B467" s="19" t="s">
        <v>224</v>
      </c>
      <c r="C467" s="19" t="s">
        <v>2186</v>
      </c>
      <c r="D467" s="19" t="s">
        <v>2191</v>
      </c>
      <c r="E467" s="21" t="s">
        <v>33</v>
      </c>
      <c r="F467" s="68" t="s">
        <v>2192</v>
      </c>
      <c r="G467" s="69" t="s">
        <v>2193</v>
      </c>
      <c r="H467" s="26" t="s">
        <v>40</v>
      </c>
      <c r="I467" s="26" t="s">
        <v>107</v>
      </c>
      <c r="J467" s="27" t="s">
        <v>1563</v>
      </c>
      <c r="K467" s="27" t="s">
        <v>44</v>
      </c>
      <c r="L467" s="29" t="s">
        <v>62</v>
      </c>
      <c r="M467" s="29" t="s">
        <v>62</v>
      </c>
      <c r="N467" s="29" t="s">
        <v>360</v>
      </c>
      <c r="O467" s="29" t="s">
        <v>360</v>
      </c>
      <c r="P467" s="29" t="s">
        <v>360</v>
      </c>
      <c r="Q467" s="30"/>
      <c r="R467" s="30"/>
      <c r="S467" s="30"/>
      <c r="T467" s="44"/>
      <c r="U467" s="31" t="str">
        <f>IFERROR(__xludf.DUMMYFUNCTION("LET(
  angka_murni, ARRAYFORMULA(IFERROR(VALUE(REGEXREPLACE(L467:T467, ""[^0-9]"", """")), 0)),
  rata, IFERROR(AVERAGEIF(angka_murni, ""&gt;0""), 0),
  IF(rata &gt; 0,
    IF(rata &gt; 500, ""SANGAT OPTIMAL"",
    IF(rata &gt; 200, ""OPTIMAL"",
    IF(rata &gt; 100,"&amp;" ""KURANG OPTIMAL"", ""TIDAK OPTIMAL""))),
    IF(COUNTIF(L467:T467, ""*TIDAK TERDETEKSI*"") &gt; 0, ""TIDAK TERDETEKSI"",
    IF(COUNTIF(L467:T467, ""*TIDAK AKTIF*"") &gt; 0, ""TIDAK AKTIF"",
    IF(COUNTIF(L467:T467, ""*BELUM TERPASANG*"") &gt; 0, ""BELUM T"&amp;"ERPASANG"", ""TIDAK AKTIF"")))
  )
)"),"TIDAK OPTIMAL")</f>
        <v>TIDAK OPTIMAL</v>
      </c>
      <c r="V467" s="33" t="s">
        <v>48</v>
      </c>
      <c r="W467" s="72">
        <v>1493.0</v>
      </c>
      <c r="X467" s="90" t="s">
        <v>2190</v>
      </c>
      <c r="Y467" s="36">
        <v>604950.0</v>
      </c>
      <c r="Z467" s="46"/>
    </row>
    <row r="468" ht="12.0" customHeight="1">
      <c r="A468" s="20">
        <f t="shared" si="1"/>
        <v>466</v>
      </c>
      <c r="B468" s="19" t="s">
        <v>224</v>
      </c>
      <c r="C468" s="19" t="s">
        <v>2196</v>
      </c>
      <c r="D468" s="19" t="s">
        <v>198</v>
      </c>
      <c r="E468" s="21" t="s">
        <v>33</v>
      </c>
      <c r="F468" s="23" t="s">
        <v>2197</v>
      </c>
      <c r="G468" s="25" t="s">
        <v>2198</v>
      </c>
      <c r="H468" s="26" t="s">
        <v>39</v>
      </c>
      <c r="I468" s="26" t="s">
        <v>41</v>
      </c>
      <c r="J468" s="27" t="s">
        <v>43</v>
      </c>
      <c r="K468" s="27" t="s">
        <v>44</v>
      </c>
      <c r="L468" s="42"/>
      <c r="M468" s="42"/>
      <c r="N468" s="42"/>
      <c r="O468" s="29"/>
      <c r="P468" s="29"/>
      <c r="Q468" s="29"/>
      <c r="R468" s="29"/>
      <c r="S468" s="30"/>
      <c r="T468" s="30"/>
      <c r="U468" s="31" t="str">
        <f>IFERROR(__xludf.DUMMYFUNCTION("LET(
  angka_murni, ARRAYFORMULA(IFERROR(VALUE(REGEXREPLACE(L468:T468, ""[^0-9]"", """")), 0)),
  rata, IFERROR(AVERAGEIF(angka_murni, ""&gt;0""), 0),
  IF(rata &gt; 0,
    IF(rata &gt; 500, ""SANGAT OPTIMAL"",
    IF(rata &gt; 200, ""OPTIMAL"",
    IF(rata &gt; 100,"&amp;" ""KURANG OPTIMAL"", ""TIDAK OPTIMAL""))),
    IF(COUNTIF(L468:T468, ""*TIDAK TERDETEKSI*"") &gt; 0, ""TIDAK TERDETEKSI"",
    IF(COUNTIF(L468:T468, ""*TIDAK AKTIF*"") &gt; 0, ""TIDAK AKTIF"",
    IF(COUNTIF(L468:T468, ""*BELUM TERPASANG*"") &gt; 0, ""BELUM T"&amp;"ERPASANG"", ""TIDAK AKTIF"")))
  )
)"),"TIDAK AKTIF")</f>
        <v>TIDAK AKTIF</v>
      </c>
      <c r="V468" s="33" t="s">
        <v>48</v>
      </c>
      <c r="W468" s="74">
        <v>8054.0</v>
      </c>
      <c r="X468" s="35" t="s">
        <v>2199</v>
      </c>
      <c r="Y468" s="36">
        <v>638250.0</v>
      </c>
      <c r="Z468" s="37" t="s">
        <v>2200</v>
      </c>
    </row>
    <row r="469" ht="12.0" customHeight="1">
      <c r="A469" s="20">
        <f t="shared" si="1"/>
        <v>467</v>
      </c>
      <c r="B469" s="19" t="s">
        <v>224</v>
      </c>
      <c r="C469" s="19" t="s">
        <v>2196</v>
      </c>
      <c r="D469" s="19" t="s">
        <v>2072</v>
      </c>
      <c r="E469" s="21" t="s">
        <v>33</v>
      </c>
      <c r="F469" s="23" t="s">
        <v>2201</v>
      </c>
      <c r="G469" s="25" t="s">
        <v>2202</v>
      </c>
      <c r="H469" s="26" t="s">
        <v>39</v>
      </c>
      <c r="I469" s="26" t="s">
        <v>41</v>
      </c>
      <c r="J469" s="27" t="s">
        <v>43</v>
      </c>
      <c r="K469" s="27" t="s">
        <v>44</v>
      </c>
      <c r="L469" s="42"/>
      <c r="M469" s="42"/>
      <c r="N469" s="42"/>
      <c r="O469" s="42"/>
      <c r="P469" s="42"/>
      <c r="Q469" s="30"/>
      <c r="R469" s="30"/>
      <c r="S469" s="30"/>
      <c r="T469" s="44"/>
      <c r="U469" s="31" t="str">
        <f>IFERROR(__xludf.DUMMYFUNCTION("LET(
  angka_murni, ARRAYFORMULA(IFERROR(VALUE(REGEXREPLACE(L469:T469, ""[^0-9]"", """")), 0)),
  rata, IFERROR(AVERAGEIF(angka_murni, ""&gt;0""), 0),
  IF(rata &gt; 0,
    IF(rata &gt; 500, ""SANGAT OPTIMAL"",
    IF(rata &gt; 200, ""OPTIMAL"",
    IF(rata &gt; 100,"&amp;" ""KURANG OPTIMAL"", ""TIDAK OPTIMAL""))),
    IF(COUNTIF(L469:T469, ""*TIDAK TERDETEKSI*"") &gt; 0, ""TIDAK TERDETEKSI"",
    IF(COUNTIF(L469:T469, ""*TIDAK AKTIF*"") &gt; 0, ""TIDAK AKTIF"",
    IF(COUNTIF(L469:T469, ""*BELUM TERPASANG*"") &gt; 0, ""BELUM T"&amp;"ERPASANG"", ""TIDAK AKTIF"")))
  )
)"),"TIDAK AKTIF")</f>
        <v>TIDAK AKTIF</v>
      </c>
      <c r="V469" s="33" t="s">
        <v>48</v>
      </c>
      <c r="W469" s="72">
        <v>5446.0</v>
      </c>
      <c r="X469" s="35" t="s">
        <v>2199</v>
      </c>
      <c r="Y469" s="36">
        <v>638250.0</v>
      </c>
      <c r="Z469" s="176"/>
    </row>
    <row r="470" ht="12.0" customHeight="1">
      <c r="A470" s="20">
        <f t="shared" si="1"/>
        <v>468</v>
      </c>
      <c r="B470" s="19" t="s">
        <v>224</v>
      </c>
      <c r="C470" s="19" t="s">
        <v>2196</v>
      </c>
      <c r="D470" s="19" t="s">
        <v>2203</v>
      </c>
      <c r="E470" s="21" t="s">
        <v>33</v>
      </c>
      <c r="F470" s="23" t="s">
        <v>2204</v>
      </c>
      <c r="G470" s="25" t="s">
        <v>2205</v>
      </c>
      <c r="H470" s="26" t="s">
        <v>39</v>
      </c>
      <c r="I470" s="26" t="s">
        <v>41</v>
      </c>
      <c r="J470" s="27" t="s">
        <v>43</v>
      </c>
      <c r="K470" s="27" t="s">
        <v>44</v>
      </c>
      <c r="L470" s="42"/>
      <c r="M470" s="42"/>
      <c r="N470" s="42"/>
      <c r="O470" s="29"/>
      <c r="P470" s="29"/>
      <c r="Q470" s="30"/>
      <c r="R470" s="30"/>
      <c r="S470" s="30"/>
      <c r="T470" s="30"/>
      <c r="U470" s="31" t="str">
        <f>IFERROR(__xludf.DUMMYFUNCTION("LET(
  angka_murni, ARRAYFORMULA(IFERROR(VALUE(REGEXREPLACE(L470:T470, ""[^0-9]"", """")), 0)),
  rata, IFERROR(AVERAGEIF(angka_murni, ""&gt;0""), 0),
  IF(rata &gt; 0,
    IF(rata &gt; 500, ""SANGAT OPTIMAL"",
    IF(rata &gt; 200, ""OPTIMAL"",
    IF(rata &gt; 100,"&amp;" ""KURANG OPTIMAL"", ""TIDAK OPTIMAL""))),
    IF(COUNTIF(L470:T470, ""*TIDAK TERDETEKSI*"") &gt; 0, ""TIDAK TERDETEKSI"",
    IF(COUNTIF(L470:T470, ""*TIDAK AKTIF*"") &gt; 0, ""TIDAK AKTIF"",
    IF(COUNTIF(L470:T470, ""*BELUM TERPASANG*"") &gt; 0, ""BELUM T"&amp;"ERPASANG"", ""TIDAK AKTIF"")))
  )
)"),"TIDAK AKTIF")</f>
        <v>TIDAK AKTIF</v>
      </c>
      <c r="V470" s="33" t="s">
        <v>48</v>
      </c>
      <c r="W470" s="72">
        <v>2996.0</v>
      </c>
      <c r="X470" s="35" t="s">
        <v>2199</v>
      </c>
      <c r="Y470" s="36">
        <v>638250.0</v>
      </c>
      <c r="Z470" s="75" t="s">
        <v>2206</v>
      </c>
    </row>
    <row r="471" ht="12.0" customHeight="1">
      <c r="A471" s="20">
        <f t="shared" si="1"/>
        <v>469</v>
      </c>
      <c r="B471" s="19" t="s">
        <v>224</v>
      </c>
      <c r="C471" s="19" t="s">
        <v>2196</v>
      </c>
      <c r="D471" s="19" t="s">
        <v>2207</v>
      </c>
      <c r="E471" s="21" t="s">
        <v>33</v>
      </c>
      <c r="F471" s="23" t="s">
        <v>2208</v>
      </c>
      <c r="G471" s="25" t="s">
        <v>2209</v>
      </c>
      <c r="H471" s="26" t="s">
        <v>39</v>
      </c>
      <c r="I471" s="26" t="s">
        <v>41</v>
      </c>
      <c r="J471" s="27" t="s">
        <v>43</v>
      </c>
      <c r="K471" s="27" t="s">
        <v>44</v>
      </c>
      <c r="L471" s="42"/>
      <c r="M471" s="42"/>
      <c r="N471" s="42"/>
      <c r="O471" s="29"/>
      <c r="P471" s="29"/>
      <c r="Q471" s="30"/>
      <c r="R471" s="30"/>
      <c r="S471" s="30"/>
      <c r="T471" s="30"/>
      <c r="U471" s="31" t="str">
        <f>IFERROR(__xludf.DUMMYFUNCTION("LET(
  angka_murni, ARRAYFORMULA(IFERROR(VALUE(REGEXREPLACE(L471:T471, ""[^0-9]"", """")), 0)),
  rata, IFERROR(AVERAGEIF(angka_murni, ""&gt;0""), 0),
  IF(rata &gt; 0,
    IF(rata &gt; 500, ""SANGAT OPTIMAL"",
    IF(rata &gt; 200, ""OPTIMAL"",
    IF(rata &gt; 100,"&amp;" ""KURANG OPTIMAL"", ""TIDAK OPTIMAL""))),
    IF(COUNTIF(L471:T471, ""*TIDAK TERDETEKSI*"") &gt; 0, ""TIDAK TERDETEKSI"",
    IF(COUNTIF(L471:T471, ""*TIDAK AKTIF*"") &gt; 0, ""TIDAK AKTIF"",
    IF(COUNTIF(L471:T471, ""*BELUM TERPASANG*"") &gt; 0, ""BELUM T"&amp;"ERPASANG"", ""TIDAK AKTIF"")))
  )
)"),"TIDAK AKTIF")</f>
        <v>TIDAK AKTIF</v>
      </c>
      <c r="V471" s="33" t="s">
        <v>48</v>
      </c>
      <c r="W471" s="72">
        <v>11150.0</v>
      </c>
      <c r="X471" s="35" t="s">
        <v>2199</v>
      </c>
      <c r="Y471" s="36">
        <v>638250.0</v>
      </c>
      <c r="Z471" s="46"/>
    </row>
    <row r="472" ht="12.0" customHeight="1">
      <c r="A472" s="20">
        <f t="shared" si="1"/>
        <v>470</v>
      </c>
      <c r="B472" s="19" t="s">
        <v>224</v>
      </c>
      <c r="C472" s="19" t="s">
        <v>2196</v>
      </c>
      <c r="D472" s="19" t="s">
        <v>2210</v>
      </c>
      <c r="E472" s="21" t="s">
        <v>33</v>
      </c>
      <c r="F472" s="23" t="s">
        <v>2211</v>
      </c>
      <c r="G472" s="25" t="s">
        <v>2212</v>
      </c>
      <c r="H472" s="26" t="s">
        <v>39</v>
      </c>
      <c r="I472" s="26" t="s">
        <v>41</v>
      </c>
      <c r="J472" s="27" t="s">
        <v>43</v>
      </c>
      <c r="K472" s="27" t="s">
        <v>44</v>
      </c>
      <c r="L472" s="42"/>
      <c r="M472" s="42"/>
      <c r="N472" s="42"/>
      <c r="O472" s="29"/>
      <c r="P472" s="29"/>
      <c r="Q472" s="30"/>
      <c r="R472" s="30"/>
      <c r="S472" s="30"/>
      <c r="T472" s="30"/>
      <c r="U472" s="31" t="str">
        <f>IFERROR(__xludf.DUMMYFUNCTION("LET(
  angka_murni, ARRAYFORMULA(IFERROR(VALUE(REGEXREPLACE(L472:T472, ""[^0-9]"", """")), 0)),
  rata, IFERROR(AVERAGEIF(angka_murni, ""&gt;0""), 0),
  IF(rata &gt; 0,
    IF(rata &gt; 500, ""SANGAT OPTIMAL"",
    IF(rata &gt; 200, ""OPTIMAL"",
    IF(rata &gt; 100,"&amp;" ""KURANG OPTIMAL"", ""TIDAK OPTIMAL""))),
    IF(COUNTIF(L472:T472, ""*TIDAK TERDETEKSI*"") &gt; 0, ""TIDAK TERDETEKSI"",
    IF(COUNTIF(L472:T472, ""*TIDAK AKTIF*"") &gt; 0, ""TIDAK AKTIF"",
    IF(COUNTIF(L472:T472, ""*BELUM TERPASANG*"") &gt; 0, ""BELUM T"&amp;"ERPASANG"", ""TIDAK AKTIF"")))
  )
)"),"TIDAK AKTIF")</f>
        <v>TIDAK AKTIF</v>
      </c>
      <c r="V472" s="33" t="s">
        <v>48</v>
      </c>
      <c r="W472" s="72">
        <v>5514.0</v>
      </c>
      <c r="X472" s="35" t="s">
        <v>2199</v>
      </c>
      <c r="Y472" s="36">
        <v>638250.0</v>
      </c>
      <c r="Z472" s="46"/>
    </row>
    <row r="473" ht="12.0" customHeight="1">
      <c r="A473" s="20">
        <f t="shared" si="1"/>
        <v>471</v>
      </c>
      <c r="B473" s="19" t="s">
        <v>224</v>
      </c>
      <c r="C473" s="19" t="s">
        <v>2196</v>
      </c>
      <c r="D473" s="19" t="s">
        <v>2213</v>
      </c>
      <c r="E473" s="21" t="s">
        <v>33</v>
      </c>
      <c r="F473" s="23" t="s">
        <v>2214</v>
      </c>
      <c r="G473" s="25" t="s">
        <v>2215</v>
      </c>
      <c r="H473" s="26" t="s">
        <v>39</v>
      </c>
      <c r="I473" s="177" t="s">
        <v>41</v>
      </c>
      <c r="J473" s="27" t="s">
        <v>43</v>
      </c>
      <c r="K473" s="27" t="s">
        <v>44</v>
      </c>
      <c r="L473" s="29"/>
      <c r="M473" s="29"/>
      <c r="N473" s="29"/>
      <c r="O473" s="29"/>
      <c r="P473" s="29"/>
      <c r="Q473" s="30"/>
      <c r="R473" s="30"/>
      <c r="S473" s="30"/>
      <c r="T473" s="30"/>
      <c r="U473" s="31" t="str">
        <f>IFERROR(__xludf.DUMMYFUNCTION("LET(
  angka_murni, ARRAYFORMULA(IFERROR(VALUE(REGEXREPLACE(L473:T473, ""[^0-9]"", """")), 0)),
  rata, IFERROR(AVERAGEIF(angka_murni, ""&gt;0""), 0),
  IF(rata &gt; 0,
    IF(rata &gt; 500, ""SANGAT OPTIMAL"",
    IF(rata &gt; 200, ""OPTIMAL"",
    IF(rata &gt; 100,"&amp;" ""KURANG OPTIMAL"", ""TIDAK OPTIMAL""))),
    IF(COUNTIF(L473:T473, ""*TIDAK TERDETEKSI*"") &gt; 0, ""TIDAK TERDETEKSI"",
    IF(COUNTIF(L473:T473, ""*TIDAK AKTIF*"") &gt; 0, ""TIDAK AKTIF"",
    IF(COUNTIF(L473:T473, ""*BELUM TERPASANG*"") &gt; 0, ""BELUM T"&amp;"ERPASANG"", ""TIDAK AKTIF"")))
  )
)"),"TIDAK AKTIF")</f>
        <v>TIDAK AKTIF</v>
      </c>
      <c r="V473" s="33" t="s">
        <v>48</v>
      </c>
      <c r="W473" s="72">
        <v>4668.0</v>
      </c>
      <c r="X473" s="35" t="s">
        <v>2199</v>
      </c>
      <c r="Y473" s="36">
        <v>638250.0</v>
      </c>
      <c r="Z473" s="46"/>
    </row>
    <row r="474" ht="12.0" customHeight="1">
      <c r="A474" s="20">
        <f t="shared" si="1"/>
        <v>472</v>
      </c>
      <c r="B474" s="19" t="s">
        <v>224</v>
      </c>
      <c r="C474" s="19" t="s">
        <v>2196</v>
      </c>
      <c r="D474" s="19" t="s">
        <v>2216</v>
      </c>
      <c r="E474" s="21" t="s">
        <v>33</v>
      </c>
      <c r="F474" s="23" t="s">
        <v>2217</v>
      </c>
      <c r="G474" s="25" t="s">
        <v>2218</v>
      </c>
      <c r="H474" s="26" t="s">
        <v>39</v>
      </c>
      <c r="I474" s="26" t="s">
        <v>41</v>
      </c>
      <c r="J474" s="27" t="s">
        <v>43</v>
      </c>
      <c r="K474" s="27" t="s">
        <v>44</v>
      </c>
      <c r="L474" s="42"/>
      <c r="M474" s="42"/>
      <c r="N474" s="42"/>
      <c r="O474" s="29"/>
      <c r="P474" s="29"/>
      <c r="Q474" s="30"/>
      <c r="R474" s="30"/>
      <c r="S474" s="30"/>
      <c r="T474" s="30"/>
      <c r="U474" s="31" t="str">
        <f>IFERROR(__xludf.DUMMYFUNCTION("LET(
  angka_murni, ARRAYFORMULA(IFERROR(VALUE(REGEXREPLACE(L474:T474, ""[^0-9]"", """")), 0)),
  rata, IFERROR(AVERAGEIF(angka_murni, ""&gt;0""), 0),
  IF(rata &gt; 0,
    IF(rata &gt; 500, ""SANGAT OPTIMAL"",
    IF(rata &gt; 200, ""OPTIMAL"",
    IF(rata &gt; 100,"&amp;" ""KURANG OPTIMAL"", ""TIDAK OPTIMAL""))),
    IF(COUNTIF(L474:T474, ""*TIDAK TERDETEKSI*"") &gt; 0, ""TIDAK TERDETEKSI"",
    IF(COUNTIF(L474:T474, ""*TIDAK AKTIF*"") &gt; 0, ""TIDAK AKTIF"",
    IF(COUNTIF(L474:T474, ""*BELUM TERPASANG*"") &gt; 0, ""BELUM T"&amp;"ERPASANG"", ""TIDAK AKTIF"")))
  )
)"),"TIDAK AKTIF")</f>
        <v>TIDAK AKTIF</v>
      </c>
      <c r="V474" s="33" t="s">
        <v>48</v>
      </c>
      <c r="W474" s="72">
        <v>9107.0</v>
      </c>
      <c r="X474" s="35" t="s">
        <v>2199</v>
      </c>
      <c r="Y474" s="36">
        <v>638250.0</v>
      </c>
      <c r="Z474" s="46"/>
    </row>
    <row r="475" ht="12.0" customHeight="1">
      <c r="A475" s="20">
        <f t="shared" si="1"/>
        <v>473</v>
      </c>
      <c r="B475" s="19" t="s">
        <v>224</v>
      </c>
      <c r="C475" s="19" t="s">
        <v>2196</v>
      </c>
      <c r="D475" s="19" t="s">
        <v>2221</v>
      </c>
      <c r="E475" s="21" t="s">
        <v>33</v>
      </c>
      <c r="F475" s="23" t="s">
        <v>2222</v>
      </c>
      <c r="G475" s="25" t="s">
        <v>2223</v>
      </c>
      <c r="H475" s="26" t="s">
        <v>39</v>
      </c>
      <c r="I475" s="26" t="s">
        <v>41</v>
      </c>
      <c r="J475" s="27" t="s">
        <v>43</v>
      </c>
      <c r="K475" s="27" t="s">
        <v>44</v>
      </c>
      <c r="L475" s="42"/>
      <c r="M475" s="42"/>
      <c r="N475" s="42"/>
      <c r="O475" s="42"/>
      <c r="P475" s="42"/>
      <c r="Q475" s="30"/>
      <c r="R475" s="30"/>
      <c r="S475" s="30"/>
      <c r="T475" s="44"/>
      <c r="U475" s="31" t="str">
        <f>IFERROR(__xludf.DUMMYFUNCTION("LET(
  angka_murni, ARRAYFORMULA(IFERROR(VALUE(REGEXREPLACE(L475:T475, ""[^0-9]"", """")), 0)),
  rata, IFERROR(AVERAGEIF(angka_murni, ""&gt;0""), 0),
  IF(rata &gt; 0,
    IF(rata &gt; 500, ""SANGAT OPTIMAL"",
    IF(rata &gt; 200, ""OPTIMAL"",
    IF(rata &gt; 100,"&amp;" ""KURANG OPTIMAL"", ""TIDAK OPTIMAL""))),
    IF(COUNTIF(L475:T475, ""*TIDAK TERDETEKSI*"") &gt; 0, ""TIDAK TERDETEKSI"",
    IF(COUNTIF(L475:T475, ""*TIDAK AKTIF*"") &gt; 0, ""TIDAK AKTIF"",
    IF(COUNTIF(L475:T475, ""*BELUM TERPASANG*"") &gt; 0, ""BELUM T"&amp;"ERPASANG"", ""TIDAK AKTIF"")))
  )
)"),"TIDAK AKTIF")</f>
        <v>TIDAK AKTIF</v>
      </c>
      <c r="V475" s="33" t="s">
        <v>48</v>
      </c>
      <c r="W475" s="72">
        <v>4904.0</v>
      </c>
      <c r="X475" s="35" t="s">
        <v>2199</v>
      </c>
      <c r="Y475" s="36">
        <v>638250.0</v>
      </c>
      <c r="Z475" s="75" t="s">
        <v>2224</v>
      </c>
    </row>
    <row r="476" ht="12.0" customHeight="1">
      <c r="A476" s="20">
        <f t="shared" si="1"/>
        <v>474</v>
      </c>
      <c r="B476" s="19" t="s">
        <v>224</v>
      </c>
      <c r="C476" s="19" t="s">
        <v>2196</v>
      </c>
      <c r="D476" s="19" t="s">
        <v>2225</v>
      </c>
      <c r="E476" s="21" t="s">
        <v>33</v>
      </c>
      <c r="F476" s="23" t="s">
        <v>2226</v>
      </c>
      <c r="G476" s="25" t="s">
        <v>2227</v>
      </c>
      <c r="H476" s="26" t="s">
        <v>39</v>
      </c>
      <c r="I476" s="177" t="s">
        <v>41</v>
      </c>
      <c r="J476" s="27" t="s">
        <v>43</v>
      </c>
      <c r="K476" s="27" t="s">
        <v>44</v>
      </c>
      <c r="L476" s="29"/>
      <c r="M476" s="29"/>
      <c r="N476" s="29"/>
      <c r="O476" s="29"/>
      <c r="P476" s="29"/>
      <c r="Q476" s="29"/>
      <c r="R476" s="29"/>
      <c r="S476" s="29"/>
      <c r="T476" s="30"/>
      <c r="U476" s="31" t="str">
        <f>IFERROR(__xludf.DUMMYFUNCTION("LET(
  angka_murni, ARRAYFORMULA(IFERROR(VALUE(REGEXREPLACE(L476:T476, ""[^0-9]"", """")), 0)),
  rata, IFERROR(AVERAGEIF(angka_murni, ""&gt;0""), 0),
  IF(rata &gt; 0,
    IF(rata &gt; 500, ""SANGAT OPTIMAL"",
    IF(rata &gt; 200, ""OPTIMAL"",
    IF(rata &gt; 100,"&amp;" ""KURANG OPTIMAL"", ""TIDAK OPTIMAL""))),
    IF(COUNTIF(L476:T476, ""*TIDAK TERDETEKSI*"") &gt; 0, ""TIDAK TERDETEKSI"",
    IF(COUNTIF(L476:T476, ""*TIDAK AKTIF*"") &gt; 0, ""TIDAK AKTIF"",
    IF(COUNTIF(L476:T476, ""*BELUM TERPASANG*"") &gt; 0, ""BELUM T"&amp;"ERPASANG"", ""TIDAK AKTIF"")))
  )
)"),"TIDAK AKTIF")</f>
        <v>TIDAK AKTIF</v>
      </c>
      <c r="V476" s="33" t="s">
        <v>48</v>
      </c>
      <c r="W476" s="72">
        <v>2580.0</v>
      </c>
      <c r="X476" s="35" t="s">
        <v>2199</v>
      </c>
      <c r="Y476" s="36">
        <v>638250.0</v>
      </c>
      <c r="Z476" s="75" t="s">
        <v>2228</v>
      </c>
    </row>
    <row r="477" ht="12.0" customHeight="1">
      <c r="A477" s="20">
        <f t="shared" si="1"/>
        <v>475</v>
      </c>
      <c r="B477" s="19" t="s">
        <v>224</v>
      </c>
      <c r="C477" s="19" t="s">
        <v>2196</v>
      </c>
      <c r="D477" s="19" t="s">
        <v>2229</v>
      </c>
      <c r="E477" s="21" t="s">
        <v>33</v>
      </c>
      <c r="F477" s="68" t="s">
        <v>2230</v>
      </c>
      <c r="G477" s="69" t="s">
        <v>2231</v>
      </c>
      <c r="H477" s="26" t="s">
        <v>40</v>
      </c>
      <c r="I477" s="26" t="s">
        <v>107</v>
      </c>
      <c r="J477" s="27" t="s">
        <v>1563</v>
      </c>
      <c r="K477" s="27" t="s">
        <v>44</v>
      </c>
      <c r="L477" s="29" t="s">
        <v>64</v>
      </c>
      <c r="M477" s="29" t="s">
        <v>64</v>
      </c>
      <c r="N477" s="29" t="s">
        <v>126</v>
      </c>
      <c r="O477" s="29" t="s">
        <v>126</v>
      </c>
      <c r="P477" s="29" t="s">
        <v>126</v>
      </c>
      <c r="Q477" s="30"/>
      <c r="R477" s="30"/>
      <c r="S477" s="30"/>
      <c r="T477" s="44"/>
      <c r="U477" s="31" t="str">
        <f>IFERROR(__xludf.DUMMYFUNCTION("LET(
  angka_murni, ARRAYFORMULA(IFERROR(VALUE(REGEXREPLACE(L477:T477, ""[^0-9]"", """")), 0)),
  rata, IFERROR(AVERAGEIF(angka_murni, ""&gt;0""), 0),
  IF(rata &gt; 0,
    IF(rata &gt; 500, ""SANGAT OPTIMAL"",
    IF(rata &gt; 200, ""OPTIMAL"",
    IF(rata &gt; 100,"&amp;" ""KURANG OPTIMAL"", ""TIDAK OPTIMAL""))),
    IF(COUNTIF(L477:T477, ""*TIDAK TERDETEKSI*"") &gt; 0, ""TIDAK TERDETEKSI"",
    IF(COUNTIF(L477:T477, ""*TIDAK AKTIF*"") &gt; 0, ""TIDAK AKTIF"",
    IF(COUNTIF(L477:T477, ""*BELUM TERPASANG*"") &gt; 0, ""BELUM T"&amp;"ERPASANG"", ""TIDAK AKTIF"")))
  )
)"),"SANGAT OPTIMAL")</f>
        <v>SANGAT OPTIMAL</v>
      </c>
      <c r="V477" s="33" t="s">
        <v>48</v>
      </c>
      <c r="W477" s="72">
        <v>2003.0</v>
      </c>
      <c r="X477" s="35" t="s">
        <v>2199</v>
      </c>
      <c r="Y477" s="36">
        <v>604950.0</v>
      </c>
      <c r="Z477" s="46"/>
    </row>
    <row r="478" ht="12.0" customHeight="1">
      <c r="A478" s="20">
        <f t="shared" si="1"/>
        <v>476</v>
      </c>
      <c r="B478" s="19" t="s">
        <v>224</v>
      </c>
      <c r="C478" s="19" t="s">
        <v>2196</v>
      </c>
      <c r="D478" s="19" t="s">
        <v>2232</v>
      </c>
      <c r="E478" s="21" t="s">
        <v>33</v>
      </c>
      <c r="F478" s="23" t="s">
        <v>2233</v>
      </c>
      <c r="G478" s="25" t="s">
        <v>2234</v>
      </c>
      <c r="H478" s="26" t="s">
        <v>39</v>
      </c>
      <c r="I478" s="26" t="s">
        <v>41</v>
      </c>
      <c r="J478" s="27" t="s">
        <v>43</v>
      </c>
      <c r="K478" s="27" t="s">
        <v>44</v>
      </c>
      <c r="L478" s="42"/>
      <c r="M478" s="42"/>
      <c r="N478" s="42"/>
      <c r="O478" s="42"/>
      <c r="P478" s="42"/>
      <c r="Q478" s="30"/>
      <c r="R478" s="30"/>
      <c r="S478" s="30"/>
      <c r="T478" s="44"/>
      <c r="U478" s="31" t="str">
        <f>IFERROR(__xludf.DUMMYFUNCTION("LET(
  angka_murni, ARRAYFORMULA(IFERROR(VALUE(REGEXREPLACE(L478:T478, ""[^0-9]"", """")), 0)),
  rata, IFERROR(AVERAGEIF(angka_murni, ""&gt;0""), 0),
  IF(rata &gt; 0,
    IF(rata &gt; 500, ""SANGAT OPTIMAL"",
    IF(rata &gt; 200, ""OPTIMAL"",
    IF(rata &gt; 100,"&amp;" ""KURANG OPTIMAL"", ""TIDAK OPTIMAL""))),
    IF(COUNTIF(L478:T478, ""*TIDAK TERDETEKSI*"") &gt; 0, ""TIDAK TERDETEKSI"",
    IF(COUNTIF(L478:T478, ""*TIDAK AKTIF*"") &gt; 0, ""TIDAK AKTIF"",
    IF(COUNTIF(L478:T478, ""*BELUM TERPASANG*"") &gt; 0, ""BELUM T"&amp;"ERPASANG"", ""TIDAK AKTIF"")))
  )
)"),"TIDAK AKTIF")</f>
        <v>TIDAK AKTIF</v>
      </c>
      <c r="V478" s="33" t="s">
        <v>48</v>
      </c>
      <c r="W478" s="72">
        <v>1535.0</v>
      </c>
      <c r="X478" s="35" t="s">
        <v>2199</v>
      </c>
      <c r="Y478" s="36">
        <v>638250.0</v>
      </c>
      <c r="Z478" s="46"/>
    </row>
    <row r="479" ht="12.0" customHeight="1">
      <c r="A479" s="20">
        <f t="shared" si="1"/>
        <v>477</v>
      </c>
      <c r="B479" s="19" t="s">
        <v>224</v>
      </c>
      <c r="C479" s="19" t="s">
        <v>2196</v>
      </c>
      <c r="D479" s="19" t="s">
        <v>2236</v>
      </c>
      <c r="E479" s="21" t="s">
        <v>33</v>
      </c>
      <c r="F479" s="68" t="s">
        <v>2237</v>
      </c>
      <c r="G479" s="69" t="s">
        <v>2238</v>
      </c>
      <c r="H479" s="26" t="s">
        <v>40</v>
      </c>
      <c r="I479" s="26" t="s">
        <v>107</v>
      </c>
      <c r="J479" s="27" t="s">
        <v>1563</v>
      </c>
      <c r="K479" s="27" t="s">
        <v>44</v>
      </c>
      <c r="L479" s="29" t="s">
        <v>360</v>
      </c>
      <c r="M479" s="29" t="s">
        <v>91</v>
      </c>
      <c r="N479" s="29" t="s">
        <v>64</v>
      </c>
      <c r="O479" s="29" t="s">
        <v>64</v>
      </c>
      <c r="P479" s="29" t="s">
        <v>63</v>
      </c>
      <c r="Q479" s="30"/>
      <c r="R479" s="30"/>
      <c r="S479" s="30"/>
      <c r="T479" s="44"/>
      <c r="U479" s="31" t="str">
        <f>IFERROR(__xludf.DUMMYFUNCTION("LET(
  angka_murni, ARRAYFORMULA(IFERROR(VALUE(REGEXREPLACE(L479:T479, ""[^0-9]"", """")), 0)),
  rata, IFERROR(AVERAGEIF(angka_murni, ""&gt;0""), 0),
  IF(rata &gt; 0,
    IF(rata &gt; 500, ""SANGAT OPTIMAL"",
    IF(rata &gt; 200, ""OPTIMAL"",
    IF(rata &gt; 100,"&amp;" ""KURANG OPTIMAL"", ""TIDAK OPTIMAL""))),
    IF(COUNTIF(L479:T479, ""*TIDAK TERDETEKSI*"") &gt; 0, ""TIDAK TERDETEKSI"",
    IF(COUNTIF(L479:T479, ""*TIDAK AKTIF*"") &gt; 0, ""TIDAK AKTIF"",
    IF(COUNTIF(L479:T479, ""*BELUM TERPASANG*"") &gt; 0, ""BELUM T"&amp;"ERPASANG"", ""TIDAK AKTIF"")))
  )
)"),"OPTIMAL")</f>
        <v>OPTIMAL</v>
      </c>
      <c r="V479" s="33" t="s">
        <v>48</v>
      </c>
      <c r="W479" s="72">
        <v>2064.0</v>
      </c>
      <c r="X479" s="35" t="s">
        <v>2199</v>
      </c>
      <c r="Y479" s="36">
        <v>604950.0</v>
      </c>
      <c r="Z479" s="46"/>
    </row>
    <row r="480" ht="12.0" customHeight="1">
      <c r="A480" s="20">
        <f t="shared" si="1"/>
        <v>478</v>
      </c>
      <c r="B480" s="19" t="s">
        <v>224</v>
      </c>
      <c r="C480" s="19" t="s">
        <v>2196</v>
      </c>
      <c r="D480" s="19" t="s">
        <v>2240</v>
      </c>
      <c r="E480" s="21" t="s">
        <v>33</v>
      </c>
      <c r="F480" s="68" t="s">
        <v>2241</v>
      </c>
      <c r="G480" s="69" t="s">
        <v>2242</v>
      </c>
      <c r="H480" s="26" t="s">
        <v>40</v>
      </c>
      <c r="I480" s="26" t="s">
        <v>107</v>
      </c>
      <c r="J480" s="27" t="s">
        <v>1563</v>
      </c>
      <c r="K480" s="27" t="s">
        <v>44</v>
      </c>
      <c r="L480" s="29" t="s">
        <v>65</v>
      </c>
      <c r="M480" s="29" t="s">
        <v>65</v>
      </c>
      <c r="N480" s="29" t="s">
        <v>62</v>
      </c>
      <c r="O480" s="29" t="s">
        <v>91</v>
      </c>
      <c r="P480" s="29" t="s">
        <v>91</v>
      </c>
      <c r="Q480" s="30"/>
      <c r="R480" s="30"/>
      <c r="S480" s="30"/>
      <c r="T480" s="44"/>
      <c r="U480" s="31" t="str">
        <f>IFERROR(__xludf.DUMMYFUNCTION("LET(
  angka_murni, ARRAYFORMULA(IFERROR(VALUE(REGEXREPLACE(L480:T480, ""[^0-9]"", """")), 0)),
  rata, IFERROR(AVERAGEIF(angka_murni, ""&gt;0""), 0),
  IF(rata &gt; 0,
    IF(rata &gt; 500, ""SANGAT OPTIMAL"",
    IF(rata &gt; 200, ""OPTIMAL"",
    IF(rata &gt; 100,"&amp;" ""KURANG OPTIMAL"", ""TIDAK OPTIMAL""))),
    IF(COUNTIF(L480:T480, ""*TIDAK TERDETEKSI*"") &gt; 0, ""TIDAK TERDETEKSI"",
    IF(COUNTIF(L480:T480, ""*TIDAK AKTIF*"") &gt; 0, ""TIDAK AKTIF"",
    IF(COUNTIF(L480:T480, ""*BELUM TERPASANG*"") &gt; 0, ""BELUM T"&amp;"ERPASANG"", ""TIDAK AKTIF"")))
  )
)"),"TIDAK OPTIMAL")</f>
        <v>TIDAK OPTIMAL</v>
      </c>
      <c r="V480" s="33" t="s">
        <v>48</v>
      </c>
      <c r="W480" s="72">
        <v>2250.0</v>
      </c>
      <c r="X480" s="35" t="s">
        <v>2199</v>
      </c>
      <c r="Y480" s="36">
        <v>604950.0</v>
      </c>
      <c r="Z480" s="46"/>
    </row>
    <row r="481" ht="12.0" customHeight="1">
      <c r="A481" s="20">
        <f t="shared" si="1"/>
        <v>479</v>
      </c>
      <c r="B481" s="19" t="s">
        <v>224</v>
      </c>
      <c r="C481" s="19" t="s">
        <v>2196</v>
      </c>
      <c r="D481" s="19" t="s">
        <v>2243</v>
      </c>
      <c r="E481" s="21" t="s">
        <v>33</v>
      </c>
      <c r="F481" s="23" t="s">
        <v>2244</v>
      </c>
      <c r="G481" s="25" t="s">
        <v>2245</v>
      </c>
      <c r="H481" s="26" t="s">
        <v>102</v>
      </c>
      <c r="I481" s="26" t="s">
        <v>41</v>
      </c>
      <c r="J481" s="27" t="s">
        <v>119</v>
      </c>
      <c r="K481" s="27" t="s">
        <v>44</v>
      </c>
      <c r="L481" s="29" t="s">
        <v>108</v>
      </c>
      <c r="M481" s="29" t="s">
        <v>108</v>
      </c>
      <c r="N481" s="29" t="s">
        <v>108</v>
      </c>
      <c r="O481" s="29" t="s">
        <v>167</v>
      </c>
      <c r="P481" s="29" t="s">
        <v>62</v>
      </c>
      <c r="Q481" s="29" t="s">
        <v>64</v>
      </c>
      <c r="R481" s="29" t="s">
        <v>64</v>
      </c>
      <c r="S481" s="29"/>
      <c r="T481" s="29"/>
      <c r="U481" s="31" t="str">
        <f>IFERROR(__xludf.DUMMYFUNCTION("LET(
  angka_murni, ARRAYFORMULA(IFERROR(VALUE(REGEXREPLACE(L481:T481, ""[^0-9]"", """")), 0)),
  rata, IFERROR(AVERAGEIF(angka_murni, ""&gt;0""), 0),
  IF(rata &gt; 0,
    IF(rata &gt; 500, ""SANGAT OPTIMAL"",
    IF(rata &gt; 200, ""OPTIMAL"",
    IF(rata &gt; 100,"&amp;" ""KURANG OPTIMAL"", ""TIDAK OPTIMAL""))),
    IF(COUNTIF(L481:T481, ""*TIDAK TERDETEKSI*"") &gt; 0, ""TIDAK TERDETEKSI"",
    IF(COUNTIF(L481:T481, ""*TIDAK AKTIF*"") &gt; 0, ""TIDAK AKTIF"",
    IF(COUNTIF(L481:T481, ""*BELUM TERPASANG*"") &gt; 0, ""BELUM T"&amp;"ERPASANG"", ""TIDAK AKTIF"")))
  )
)"),"OPTIMAL")</f>
        <v>OPTIMAL</v>
      </c>
      <c r="V481" s="33" t="s">
        <v>48</v>
      </c>
      <c r="W481" s="72">
        <v>2080.0</v>
      </c>
      <c r="X481" s="35" t="s">
        <v>2199</v>
      </c>
      <c r="Y481" s="41">
        <v>1665000.0</v>
      </c>
      <c r="Z481" s="75" t="s">
        <v>2248</v>
      </c>
    </row>
    <row r="482" ht="12.0" customHeight="1">
      <c r="A482" s="20">
        <f t="shared" si="1"/>
        <v>480</v>
      </c>
      <c r="B482" s="19" t="s">
        <v>224</v>
      </c>
      <c r="C482" s="19" t="s">
        <v>2196</v>
      </c>
      <c r="D482" s="19" t="s">
        <v>2249</v>
      </c>
      <c r="E482" s="21" t="s">
        <v>33</v>
      </c>
      <c r="F482" s="23" t="s">
        <v>2250</v>
      </c>
      <c r="G482" s="25" t="s">
        <v>2251</v>
      </c>
      <c r="H482" s="26" t="s">
        <v>39</v>
      </c>
      <c r="I482" s="177" t="s">
        <v>41</v>
      </c>
      <c r="J482" s="27" t="s">
        <v>43</v>
      </c>
      <c r="K482" s="27" t="s">
        <v>44</v>
      </c>
      <c r="L482" s="29"/>
      <c r="M482" s="29"/>
      <c r="N482" s="29"/>
      <c r="O482" s="29"/>
      <c r="P482" s="29"/>
      <c r="Q482" s="29"/>
      <c r="R482" s="29"/>
      <c r="S482" s="30"/>
      <c r="T482" s="30"/>
      <c r="U482" s="31" t="str">
        <f>IFERROR(__xludf.DUMMYFUNCTION("LET(
  angka_murni, ARRAYFORMULA(IFERROR(VALUE(REGEXREPLACE(L482:T482, ""[^0-9]"", """")), 0)),
  rata, IFERROR(AVERAGEIF(angka_murni, ""&gt;0""), 0),
  IF(rata &gt; 0,
    IF(rata &gt; 500, ""SANGAT OPTIMAL"",
    IF(rata &gt; 200, ""OPTIMAL"",
    IF(rata &gt; 100,"&amp;" ""KURANG OPTIMAL"", ""TIDAK OPTIMAL""))),
    IF(COUNTIF(L482:T482, ""*TIDAK TERDETEKSI*"") &gt; 0, ""TIDAK TERDETEKSI"",
    IF(COUNTIF(L482:T482, ""*TIDAK AKTIF*"") &gt; 0, ""TIDAK AKTIF"",
    IF(COUNTIF(L482:T482, ""*BELUM TERPASANG*"") &gt; 0, ""BELUM T"&amp;"ERPASANG"", ""TIDAK AKTIF"")))
  )
)"),"TIDAK AKTIF")</f>
        <v>TIDAK AKTIF</v>
      </c>
      <c r="V482" s="33" t="s">
        <v>48</v>
      </c>
      <c r="W482" s="72">
        <v>2505.0</v>
      </c>
      <c r="X482" s="35" t="s">
        <v>2199</v>
      </c>
      <c r="Y482" s="36">
        <v>638250.0</v>
      </c>
      <c r="Z482" s="75" t="s">
        <v>2252</v>
      </c>
    </row>
    <row r="483" ht="12.0" customHeight="1">
      <c r="A483" s="20">
        <f t="shared" si="1"/>
        <v>481</v>
      </c>
      <c r="B483" s="19" t="s">
        <v>224</v>
      </c>
      <c r="C483" s="19" t="s">
        <v>2196</v>
      </c>
      <c r="D483" s="19" t="s">
        <v>2253</v>
      </c>
      <c r="E483" s="21" t="s">
        <v>33</v>
      </c>
      <c r="F483" s="68" t="s">
        <v>2254</v>
      </c>
      <c r="G483" s="69" t="s">
        <v>1811</v>
      </c>
      <c r="H483" s="26" t="s">
        <v>40</v>
      </c>
      <c r="I483" s="26" t="s">
        <v>107</v>
      </c>
      <c r="J483" s="27" t="s">
        <v>1563</v>
      </c>
      <c r="K483" s="27" t="s">
        <v>44</v>
      </c>
      <c r="L483" s="29" t="s">
        <v>64</v>
      </c>
      <c r="M483" s="29" t="s">
        <v>64</v>
      </c>
      <c r="N483" s="29" t="s">
        <v>64</v>
      </c>
      <c r="O483" s="29" t="s">
        <v>126</v>
      </c>
      <c r="P483" s="29" t="s">
        <v>64</v>
      </c>
      <c r="Q483" s="30"/>
      <c r="R483" s="30"/>
      <c r="S483" s="30"/>
      <c r="T483" s="44"/>
      <c r="U483" s="31" t="str">
        <f>IFERROR(__xludf.DUMMYFUNCTION("LET(
  angka_murni, ARRAYFORMULA(IFERROR(VALUE(REGEXREPLACE(L483:T483, ""[^0-9]"", """")), 0)),
  rata, IFERROR(AVERAGEIF(angka_murni, ""&gt;0""), 0),
  IF(rata &gt; 0,
    IF(rata &gt; 500, ""SANGAT OPTIMAL"",
    IF(rata &gt; 200, ""OPTIMAL"",
    IF(rata &gt; 100,"&amp;" ""KURANG OPTIMAL"", ""TIDAK OPTIMAL""))),
    IF(COUNTIF(L483:T483, ""*TIDAK TERDETEKSI*"") &gt; 0, ""TIDAK TERDETEKSI"",
    IF(COUNTIF(L483:T483, ""*TIDAK AKTIF*"") &gt; 0, ""TIDAK AKTIF"",
    IF(COUNTIF(L483:T483, ""*BELUM TERPASANG*"") &gt; 0, ""BELUM T"&amp;"ERPASANG"", ""TIDAK AKTIF"")))
  )
)"),"SANGAT OPTIMAL")</f>
        <v>SANGAT OPTIMAL</v>
      </c>
      <c r="V483" s="33" t="s">
        <v>48</v>
      </c>
      <c r="W483" s="72">
        <v>1898.0</v>
      </c>
      <c r="X483" s="35" t="s">
        <v>2199</v>
      </c>
      <c r="Y483" s="36">
        <v>604950.0</v>
      </c>
      <c r="Z483" s="46"/>
    </row>
    <row r="484" ht="12.0" customHeight="1">
      <c r="A484" s="20">
        <f t="shared" si="1"/>
        <v>482</v>
      </c>
      <c r="B484" s="19" t="s">
        <v>224</v>
      </c>
      <c r="C484" s="19" t="s">
        <v>2196</v>
      </c>
      <c r="D484" s="19" t="s">
        <v>2255</v>
      </c>
      <c r="E484" s="21" t="s">
        <v>33</v>
      </c>
      <c r="F484" s="23" t="s">
        <v>2256</v>
      </c>
      <c r="G484" s="25" t="s">
        <v>2257</v>
      </c>
      <c r="H484" s="26" t="s">
        <v>39</v>
      </c>
      <c r="I484" s="177" t="s">
        <v>41</v>
      </c>
      <c r="J484" s="27" t="s">
        <v>43</v>
      </c>
      <c r="K484" s="27" t="s">
        <v>44</v>
      </c>
      <c r="L484" s="29"/>
      <c r="M484" s="29"/>
      <c r="N484" s="29"/>
      <c r="O484" s="29"/>
      <c r="P484" s="29"/>
      <c r="Q484" s="30"/>
      <c r="R484" s="30"/>
      <c r="S484" s="30"/>
      <c r="T484" s="30"/>
      <c r="U484" s="31" t="str">
        <f>IFERROR(__xludf.DUMMYFUNCTION("LET(
  angka_murni, ARRAYFORMULA(IFERROR(VALUE(REGEXREPLACE(L484:T484, ""[^0-9]"", """")), 0)),
  rata, IFERROR(AVERAGEIF(angka_murni, ""&gt;0""), 0),
  IF(rata &gt; 0,
    IF(rata &gt; 500, ""SANGAT OPTIMAL"",
    IF(rata &gt; 200, ""OPTIMAL"",
    IF(rata &gt; 100,"&amp;" ""KURANG OPTIMAL"", ""TIDAK OPTIMAL""))),
    IF(COUNTIF(L484:T484, ""*TIDAK TERDETEKSI*"") &gt; 0, ""TIDAK TERDETEKSI"",
    IF(COUNTIF(L484:T484, ""*TIDAK AKTIF*"") &gt; 0, ""TIDAK AKTIF"",
    IF(COUNTIF(L484:T484, ""*BELUM TERPASANG*"") &gt; 0, ""BELUM T"&amp;"ERPASANG"", ""TIDAK AKTIF"")))
  )
)"),"TIDAK AKTIF")</f>
        <v>TIDAK AKTIF</v>
      </c>
      <c r="V484" s="33" t="s">
        <v>48</v>
      </c>
      <c r="W484" s="72">
        <v>4738.0</v>
      </c>
      <c r="X484" s="35" t="s">
        <v>2199</v>
      </c>
      <c r="Y484" s="36">
        <v>638250.0</v>
      </c>
      <c r="Z484" s="75" t="s">
        <v>2260</v>
      </c>
    </row>
    <row r="485" ht="12.0" customHeight="1">
      <c r="A485" s="20">
        <f t="shared" si="1"/>
        <v>483</v>
      </c>
      <c r="B485" s="19" t="s">
        <v>224</v>
      </c>
      <c r="C485" s="19" t="s">
        <v>2196</v>
      </c>
      <c r="D485" s="19" t="s">
        <v>637</v>
      </c>
      <c r="E485" s="21" t="s">
        <v>33</v>
      </c>
      <c r="F485" s="23" t="s">
        <v>2261</v>
      </c>
      <c r="G485" s="25" t="s">
        <v>2262</v>
      </c>
      <c r="H485" s="26" t="s">
        <v>39</v>
      </c>
      <c r="I485" s="26" t="s">
        <v>41</v>
      </c>
      <c r="J485" s="27" t="s">
        <v>43</v>
      </c>
      <c r="K485" s="27" t="s">
        <v>44</v>
      </c>
      <c r="L485" s="42"/>
      <c r="M485" s="42"/>
      <c r="N485" s="42"/>
      <c r="O485" s="29"/>
      <c r="P485" s="29"/>
      <c r="Q485" s="29"/>
      <c r="R485" s="29"/>
      <c r="S485" s="30"/>
      <c r="T485" s="30"/>
      <c r="U485" s="31" t="str">
        <f>IFERROR(__xludf.DUMMYFUNCTION("LET(
  angka_murni, ARRAYFORMULA(IFERROR(VALUE(REGEXREPLACE(L485:T485, ""[^0-9]"", """")), 0)),
  rata, IFERROR(AVERAGEIF(angka_murni, ""&gt;0""), 0),
  IF(rata &gt; 0,
    IF(rata &gt; 500, ""SANGAT OPTIMAL"",
    IF(rata &gt; 200, ""OPTIMAL"",
    IF(rata &gt; 100,"&amp;" ""KURANG OPTIMAL"", ""TIDAK OPTIMAL""))),
    IF(COUNTIF(L485:T485, ""*TIDAK TERDETEKSI*"") &gt; 0, ""TIDAK TERDETEKSI"",
    IF(COUNTIF(L485:T485, ""*TIDAK AKTIF*"") &gt; 0, ""TIDAK AKTIF"",
    IF(COUNTIF(L485:T485, ""*BELUM TERPASANG*"") &gt; 0, ""BELUM T"&amp;"ERPASANG"", ""TIDAK AKTIF"")))
  )
)"),"TIDAK AKTIF")</f>
        <v>TIDAK AKTIF</v>
      </c>
      <c r="V485" s="33" t="s">
        <v>48</v>
      </c>
      <c r="W485" s="72">
        <v>1427.0</v>
      </c>
      <c r="X485" s="35" t="s">
        <v>2199</v>
      </c>
      <c r="Y485" s="36">
        <v>638250.0</v>
      </c>
      <c r="Z485" s="46"/>
    </row>
    <row r="486" ht="12.0" customHeight="1">
      <c r="A486" s="20">
        <f t="shared" si="1"/>
        <v>484</v>
      </c>
      <c r="B486" s="19" t="s">
        <v>361</v>
      </c>
      <c r="C486" s="19" t="s">
        <v>362</v>
      </c>
      <c r="D486" s="19" t="s">
        <v>2263</v>
      </c>
      <c r="E486" s="21" t="s">
        <v>2264</v>
      </c>
      <c r="F486" s="23" t="s">
        <v>2265</v>
      </c>
      <c r="G486" s="25" t="s">
        <v>2266</v>
      </c>
      <c r="H486" s="26" t="s">
        <v>40</v>
      </c>
      <c r="I486" s="26" t="s">
        <v>42</v>
      </c>
      <c r="J486" s="28" t="s">
        <v>61</v>
      </c>
      <c r="K486" s="28" t="s">
        <v>44</v>
      </c>
      <c r="L486" s="29"/>
      <c r="M486" s="29"/>
      <c r="N486" s="29" t="s">
        <v>63</v>
      </c>
      <c r="O486" s="29" t="s">
        <v>63</v>
      </c>
      <c r="P486" s="29" t="s">
        <v>63</v>
      </c>
      <c r="Q486" s="29" t="s">
        <v>65</v>
      </c>
      <c r="R486" s="30" t="s">
        <v>65</v>
      </c>
      <c r="S486" s="30"/>
      <c r="T486" s="30"/>
      <c r="U486" s="31" t="str">
        <f>IFERROR(__xludf.DUMMYFUNCTION("LET(
  angka_murni, ARRAYFORMULA(IFERROR(VALUE(REGEXREPLACE(L486:T486, ""[^0-9]"", """")), 0)),
  rata, IFERROR(AVERAGEIF(angka_murni, ""&gt;0""), 0),
  IF(rata &gt; 0,
    IF(rata &gt; 500, ""SANGAT OPTIMAL"",
    IF(rata &gt; 200, ""OPTIMAL"",
    IF(rata &gt; 100,"&amp;" ""KURANG OPTIMAL"", ""TIDAK OPTIMAL""))),
    IF(COUNTIF(L486:T486, ""*TIDAK TERDETEKSI*"") &gt; 0, ""TIDAK TERDETEKSI"",
    IF(COUNTIF(L486:T486, ""*TIDAK AKTIF*"") &gt; 0, ""TIDAK AKTIF"",
    IF(COUNTIF(L486:T486, ""*BELUM TERPASANG*"") &gt; 0, ""BELUM T"&amp;"ERPASANG"", ""TIDAK AKTIF"")))
  )
)"),"KURANG OPTIMAL")</f>
        <v>KURANG OPTIMAL</v>
      </c>
      <c r="V486" s="33" t="s">
        <v>48</v>
      </c>
      <c r="W486" s="56">
        <v>1870.0</v>
      </c>
      <c r="X486" s="58" t="s">
        <v>370</v>
      </c>
      <c r="Y486" s="36">
        <v>768950.0</v>
      </c>
      <c r="Z486" s="75" t="s">
        <v>2268</v>
      </c>
    </row>
    <row r="487" ht="12.0" customHeight="1">
      <c r="A487" s="20">
        <f t="shared" si="1"/>
        <v>485</v>
      </c>
      <c r="B487" s="19" t="s">
        <v>361</v>
      </c>
      <c r="C487" s="19" t="s">
        <v>362</v>
      </c>
      <c r="D487" s="19" t="s">
        <v>2269</v>
      </c>
      <c r="E487" s="21" t="s">
        <v>2270</v>
      </c>
      <c r="F487" s="23" t="s">
        <v>2271</v>
      </c>
      <c r="G487" s="25" t="s">
        <v>2272</v>
      </c>
      <c r="H487" s="19"/>
      <c r="I487" s="19"/>
      <c r="J487" s="76"/>
      <c r="K487" s="76"/>
      <c r="L487" s="38" t="s">
        <v>108</v>
      </c>
      <c r="M487" s="38" t="s">
        <v>108</v>
      </c>
      <c r="N487" s="38" t="s">
        <v>108</v>
      </c>
      <c r="O487" s="38" t="s">
        <v>108</v>
      </c>
      <c r="P487" s="38" t="s">
        <v>108</v>
      </c>
      <c r="Q487" s="30"/>
      <c r="R487" s="30"/>
      <c r="S487" s="30"/>
      <c r="T487" s="30"/>
      <c r="U487" s="39" t="str">
        <f>IFERROR(__xludf.DUMMYFUNCTION("LET(
  angka_murni, ARRAYFORMULA(IFERROR(VALUE(REGEXREPLACE(L487:T487, ""[^0-9]"", """")), 0)),
  rata, IFERROR(AVERAGEIF(angka_murni, ""&gt;0""), 0),
  IF(rata &gt; 0,
    IF(rata &gt; 500, ""SANGAT OPTIMAL"",
    IF(rata &gt; 200, ""OPTIMAL"",
    IF(rata &gt; 100,"&amp;" ""KURANG OPTIMAL"", ""TIDAK OPTIMAL""))),
    IF(COUNTIF(L487:T487, ""*TIDAK TERDETEKSI*"") &gt; 0, ""TIDAK TERDETEKSI"",
    IF(COUNTIF(L487:T487, ""*TIDAK AKTIF*"") &gt; 0, ""TIDAK AKTIF"",
    IF(COUNTIF(L487:T487, ""*BELUM TERPASANG*"") &gt; 0, ""BELUM T"&amp;"ERPASANG"", ""TIDAK AKTIF"")))
  )
)"),"BELUM TERPASANG")</f>
        <v>BELUM TERPASANG</v>
      </c>
      <c r="V487" s="33" t="s">
        <v>67</v>
      </c>
      <c r="W487" s="56">
        <v>974.0</v>
      </c>
      <c r="X487" s="58" t="s">
        <v>370</v>
      </c>
      <c r="Y487" s="41"/>
      <c r="Z487" s="57"/>
      <c r="AC487" s="43"/>
    </row>
    <row r="488" ht="12.0" customHeight="1">
      <c r="A488" s="20">
        <f t="shared" si="1"/>
        <v>486</v>
      </c>
      <c r="B488" s="19" t="s">
        <v>361</v>
      </c>
      <c r="C488" s="19" t="s">
        <v>362</v>
      </c>
      <c r="D488" s="19" t="s">
        <v>363</v>
      </c>
      <c r="E488" s="21" t="s">
        <v>364</v>
      </c>
      <c r="F488" s="23" t="s">
        <v>365</v>
      </c>
      <c r="G488" s="25" t="s">
        <v>366</v>
      </c>
      <c r="H488" s="26" t="s">
        <v>102</v>
      </c>
      <c r="I488" s="26" t="s">
        <v>41</v>
      </c>
      <c r="J488" s="27" t="s">
        <v>119</v>
      </c>
      <c r="K488" s="27" t="s">
        <v>44</v>
      </c>
      <c r="L488" s="38" t="s">
        <v>125</v>
      </c>
      <c r="M488" s="38" t="s">
        <v>63</v>
      </c>
      <c r="N488" s="38" t="s">
        <v>360</v>
      </c>
      <c r="O488" s="29" t="s">
        <v>65</v>
      </c>
      <c r="P488" s="29" t="s">
        <v>65</v>
      </c>
      <c r="Q488" s="30" t="s">
        <v>62</v>
      </c>
      <c r="R488" s="30" t="s">
        <v>360</v>
      </c>
      <c r="S488" s="30"/>
      <c r="T488" s="30"/>
      <c r="U488" s="39" t="str">
        <f>IFERROR(__xludf.DUMMYFUNCTION("LET(
  angka_murni, ARRAYFORMULA(IFERROR(VALUE(REGEXREPLACE(L488:T488, ""[^0-9]"", """")), 0)),
  rata, IFERROR(AVERAGEIF(angka_murni, ""&gt;0""), 0),
  IF(rata &gt; 0,
    IF(rata &gt; 500, ""SANGAT OPTIMAL"",
    IF(rata &gt; 200, ""OPTIMAL"",
    IF(rata &gt; 100,"&amp;" ""KURANG OPTIMAL"", ""TIDAK OPTIMAL""))),
    IF(COUNTIF(L488:T488, ""*TIDAK TERDETEKSI*"") &gt; 0, ""TIDAK TERDETEKSI"",
    IF(COUNTIF(L488:T488, ""*TIDAK AKTIF*"") &gt; 0, ""TIDAK AKTIF"",
    IF(COUNTIF(L488:T488, ""*BELUM TERPASANG*"") &gt; 0, ""BELUM T"&amp;"ERPASANG"", ""TIDAK AKTIF"")))
  )
)"),"TIDAK OPTIMAL")</f>
        <v>TIDAK OPTIMAL</v>
      </c>
      <c r="V488" s="33" t="s">
        <v>67</v>
      </c>
      <c r="W488" s="56">
        <v>1912.0</v>
      </c>
      <c r="X488" s="58" t="s">
        <v>370</v>
      </c>
      <c r="Y488" s="41">
        <v>1665000.0</v>
      </c>
      <c r="Z488" s="57"/>
      <c r="AC488" s="43"/>
    </row>
    <row r="489" ht="12.0" customHeight="1">
      <c r="A489" s="20">
        <f t="shared" si="1"/>
        <v>487</v>
      </c>
      <c r="B489" s="19" t="s">
        <v>361</v>
      </c>
      <c r="C489" s="19" t="s">
        <v>362</v>
      </c>
      <c r="D489" s="19" t="s">
        <v>2273</v>
      </c>
      <c r="E489" s="21" t="s">
        <v>33</v>
      </c>
      <c r="F489" s="23" t="s">
        <v>2274</v>
      </c>
      <c r="G489" s="25" t="s">
        <v>2275</v>
      </c>
      <c r="H489" s="26" t="s">
        <v>40</v>
      </c>
      <c r="I489" s="26" t="s">
        <v>42</v>
      </c>
      <c r="J489" s="28" t="s">
        <v>61</v>
      </c>
      <c r="K489" s="28" t="s">
        <v>44</v>
      </c>
      <c r="L489" s="29"/>
      <c r="M489" s="29"/>
      <c r="N489" s="29" t="s">
        <v>64</v>
      </c>
      <c r="O489" s="29" t="s">
        <v>64</v>
      </c>
      <c r="P489" s="29" t="s">
        <v>64</v>
      </c>
      <c r="Q489" s="29" t="s">
        <v>62</v>
      </c>
      <c r="R489" s="30" t="s">
        <v>63</v>
      </c>
      <c r="S489" s="30"/>
      <c r="T489" s="30"/>
      <c r="U489" s="39" t="str">
        <f>IFERROR(__xludf.DUMMYFUNCTION("LET(
  angka_murni, ARRAYFORMULA(IFERROR(VALUE(REGEXREPLACE(L489:T489, ""[^0-9]"", """")), 0)),
  rata, IFERROR(AVERAGEIF(angka_murni, ""&gt;0""), 0),
  IF(rata &gt; 0,
    IF(rata &gt; 500, ""SANGAT OPTIMAL"",
    IF(rata &gt; 200, ""OPTIMAL"",
    IF(rata &gt; 100,"&amp;" ""KURANG OPTIMAL"", ""TIDAK OPTIMAL""))),
    IF(COUNTIF(L489:T489, ""*TIDAK TERDETEKSI*"") &gt; 0, ""TIDAK TERDETEKSI"",
    IF(COUNTIF(L489:T489, ""*TIDAK AKTIF*"") &gt; 0, ""TIDAK AKTIF"",
    IF(COUNTIF(L489:T489, ""*BELUM TERPASANG*"") &gt; 0, ""BELUM T"&amp;"ERPASANG"", ""TIDAK AKTIF"")))
  )
)"),"OPTIMAL")</f>
        <v>OPTIMAL</v>
      </c>
      <c r="V489" s="33" t="s">
        <v>67</v>
      </c>
      <c r="W489" s="56">
        <v>763.0</v>
      </c>
      <c r="X489" s="58" t="s">
        <v>370</v>
      </c>
      <c r="Y489" s="36">
        <v>768950.0</v>
      </c>
      <c r="Z489" s="57"/>
      <c r="AC489" s="43"/>
    </row>
    <row r="490" ht="12.0" customHeight="1">
      <c r="A490" s="20">
        <f t="shared" si="1"/>
        <v>488</v>
      </c>
      <c r="B490" s="19" t="s">
        <v>361</v>
      </c>
      <c r="C490" s="19" t="s">
        <v>362</v>
      </c>
      <c r="D490" s="19" t="s">
        <v>371</v>
      </c>
      <c r="E490" s="21" t="s">
        <v>364</v>
      </c>
      <c r="F490" s="23" t="s">
        <v>372</v>
      </c>
      <c r="G490" s="25" t="s">
        <v>373</v>
      </c>
      <c r="H490" s="26" t="s">
        <v>102</v>
      </c>
      <c r="I490" s="26" t="s">
        <v>41</v>
      </c>
      <c r="J490" s="27" t="s">
        <v>119</v>
      </c>
      <c r="K490" s="27" t="s">
        <v>44</v>
      </c>
      <c r="L490" s="38" t="s">
        <v>63</v>
      </c>
      <c r="M490" s="38" t="s">
        <v>360</v>
      </c>
      <c r="N490" s="29" t="s">
        <v>65</v>
      </c>
      <c r="O490" s="29" t="s">
        <v>65</v>
      </c>
      <c r="P490" s="29" t="s">
        <v>65</v>
      </c>
      <c r="Q490" s="29" t="s">
        <v>65</v>
      </c>
      <c r="R490" s="30" t="s">
        <v>360</v>
      </c>
      <c r="S490" s="30"/>
      <c r="T490" s="30"/>
      <c r="U490" s="39" t="str">
        <f>IFERROR(__xludf.DUMMYFUNCTION("LET(
  angka_murni, ARRAYFORMULA(IFERROR(VALUE(REGEXREPLACE(L490:T490, ""[^0-9]"", """")), 0)),
  rata, IFERROR(AVERAGEIF(angka_murni, ""&gt;0""), 0),
  IF(rata &gt; 0,
    IF(rata &gt; 500, ""SANGAT OPTIMAL"",
    IF(rata &gt; 200, ""OPTIMAL"",
    IF(rata &gt; 100,"&amp;" ""KURANG OPTIMAL"", ""TIDAK OPTIMAL""))),
    IF(COUNTIF(L490:T490, ""*TIDAK TERDETEKSI*"") &gt; 0, ""TIDAK TERDETEKSI"",
    IF(COUNTIF(L490:T490, ""*TIDAK AKTIF*"") &gt; 0, ""TIDAK AKTIF"",
    IF(COUNTIF(L490:T490, ""*BELUM TERPASANG*"") &gt; 0, ""BELUM T"&amp;"ERPASANG"", ""TIDAK AKTIF"")))
  )
)"),"TIDAK OPTIMAL")</f>
        <v>TIDAK OPTIMAL</v>
      </c>
      <c r="V490" s="33" t="s">
        <v>67</v>
      </c>
      <c r="W490" s="56">
        <v>2058.0</v>
      </c>
      <c r="X490" s="58" t="s">
        <v>370</v>
      </c>
      <c r="Y490" s="41">
        <v>1665000.0</v>
      </c>
      <c r="Z490" s="57"/>
      <c r="AC490" s="43"/>
    </row>
    <row r="491" ht="12.0" customHeight="1">
      <c r="A491" s="20">
        <f t="shared" si="1"/>
        <v>489</v>
      </c>
      <c r="B491" s="19" t="s">
        <v>361</v>
      </c>
      <c r="C491" s="19" t="s">
        <v>362</v>
      </c>
      <c r="D491" s="19" t="s">
        <v>377</v>
      </c>
      <c r="E491" s="21" t="s">
        <v>378</v>
      </c>
      <c r="F491" s="23" t="s">
        <v>379</v>
      </c>
      <c r="G491" s="25" t="s">
        <v>380</v>
      </c>
      <c r="H491" s="26" t="s">
        <v>59</v>
      </c>
      <c r="I491" s="26" t="s">
        <v>60</v>
      </c>
      <c r="J491" s="27" t="s">
        <v>184</v>
      </c>
      <c r="K491" s="27" t="s">
        <v>44</v>
      </c>
      <c r="L491" s="29" t="s">
        <v>176</v>
      </c>
      <c r="M491" s="29" t="s">
        <v>360</v>
      </c>
      <c r="N491" s="29" t="s">
        <v>65</v>
      </c>
      <c r="O491" s="29" t="s">
        <v>65</v>
      </c>
      <c r="P491" s="29" t="s">
        <v>65</v>
      </c>
      <c r="Q491" s="30"/>
      <c r="R491" s="30"/>
      <c r="S491" s="30"/>
      <c r="T491" s="30"/>
      <c r="U491" s="31" t="str">
        <f>IFERROR(__xludf.DUMMYFUNCTION("LET(
  angka_murni, ARRAYFORMULA(IFERROR(VALUE(REGEXREPLACE(L491:T491, ""[^0-9]"", """")), 0)),
  rata, IFERROR(AVERAGEIF(angka_murni, ""&gt;0""), 0),
  IF(rata &gt; 0,
    IF(rata &gt; 500, ""SANGAT OPTIMAL"",
    IF(rata &gt; 200, ""OPTIMAL"",
    IF(rata &gt; 100,"&amp;" ""KURANG OPTIMAL"", ""TIDAK OPTIMAL""))),
    IF(COUNTIF(L491:T491, ""*TIDAK TERDETEKSI*"") &gt; 0, ""TIDAK TERDETEKSI"",
    IF(COUNTIF(L491:T491, ""*TIDAK AKTIF*"") &gt; 0, ""TIDAK AKTIF"",
    IF(COUNTIF(L491:T491, ""*BELUM TERPASANG*"") &gt; 0, ""BELUM T"&amp;"ERPASANG"", ""TIDAK AKTIF"")))
  )
)"),"TIDAK OPTIMAL")</f>
        <v>TIDAK OPTIMAL</v>
      </c>
      <c r="V491" s="33" t="s">
        <v>48</v>
      </c>
      <c r="W491" s="45">
        <v>736.0</v>
      </c>
      <c r="X491" s="58" t="s">
        <v>370</v>
      </c>
      <c r="Y491" s="41">
        <v>2553000.0</v>
      </c>
      <c r="Z491" s="46"/>
    </row>
    <row r="492" ht="12.0" customHeight="1">
      <c r="A492" s="20">
        <f t="shared" si="1"/>
        <v>490</v>
      </c>
      <c r="B492" s="19" t="s">
        <v>361</v>
      </c>
      <c r="C492" s="19" t="s">
        <v>362</v>
      </c>
      <c r="D492" s="19" t="s">
        <v>2276</v>
      </c>
      <c r="E492" s="21" t="s">
        <v>2277</v>
      </c>
      <c r="F492" s="23" t="s">
        <v>2278</v>
      </c>
      <c r="G492" s="25" t="s">
        <v>2279</v>
      </c>
      <c r="H492" s="26" t="s">
        <v>40</v>
      </c>
      <c r="I492" s="26" t="s">
        <v>42</v>
      </c>
      <c r="J492" s="28" t="s">
        <v>61</v>
      </c>
      <c r="K492" s="28" t="s">
        <v>44</v>
      </c>
      <c r="L492" s="29"/>
      <c r="M492" s="29"/>
      <c r="N492" s="29" t="s">
        <v>91</v>
      </c>
      <c r="O492" s="29" t="s">
        <v>91</v>
      </c>
      <c r="P492" s="29" t="s">
        <v>91</v>
      </c>
      <c r="Q492" s="29" t="s">
        <v>176</v>
      </c>
      <c r="R492" s="30" t="s">
        <v>62</v>
      </c>
      <c r="S492" s="30"/>
      <c r="T492" s="30"/>
      <c r="U492" s="31" t="str">
        <f>IFERROR(__xludf.DUMMYFUNCTION("LET(
  angka_murni, ARRAYFORMULA(IFERROR(VALUE(REGEXREPLACE(L492:T492, ""[^0-9]"", """")), 0)),
  rata, IFERROR(AVERAGEIF(angka_murni, ""&gt;0""), 0),
  IF(rata &gt; 0,
    IF(rata &gt; 500, ""SANGAT OPTIMAL"",
    IF(rata &gt; 200, ""OPTIMAL"",
    IF(rata &gt; 100,"&amp;" ""KURANG OPTIMAL"", ""TIDAK OPTIMAL""))),
    IF(COUNTIF(L492:T492, ""*TIDAK TERDETEKSI*"") &gt; 0, ""TIDAK TERDETEKSI"",
    IF(COUNTIF(L492:T492, ""*TIDAK AKTIF*"") &gt; 0, ""TIDAK AKTIF"",
    IF(COUNTIF(L492:T492, ""*BELUM TERPASANG*"") &gt; 0, ""BELUM T"&amp;"ERPASANG"", ""TIDAK AKTIF"")))
  )
)"),"TIDAK OPTIMAL")</f>
        <v>TIDAK OPTIMAL</v>
      </c>
      <c r="V492" s="33" t="s">
        <v>48</v>
      </c>
      <c r="W492" s="45">
        <v>1067.0</v>
      </c>
      <c r="X492" s="58" t="s">
        <v>370</v>
      </c>
      <c r="Y492" s="36">
        <v>768950.0</v>
      </c>
      <c r="Z492" s="197" t="s">
        <v>2280</v>
      </c>
    </row>
    <row r="493" ht="12.0" customHeight="1">
      <c r="A493" s="20">
        <f t="shared" si="1"/>
        <v>491</v>
      </c>
      <c r="B493" s="19" t="s">
        <v>361</v>
      </c>
      <c r="C493" s="19" t="s">
        <v>385</v>
      </c>
      <c r="D493" s="19" t="s">
        <v>2281</v>
      </c>
      <c r="E493" s="21" t="s">
        <v>33</v>
      </c>
      <c r="F493" s="23" t="s">
        <v>2282</v>
      </c>
      <c r="G493" s="25" t="s">
        <v>2283</v>
      </c>
      <c r="H493" s="26" t="s">
        <v>39</v>
      </c>
      <c r="I493" s="177" t="s">
        <v>41</v>
      </c>
      <c r="J493" s="27" t="s">
        <v>43</v>
      </c>
      <c r="K493" s="27" t="s">
        <v>44</v>
      </c>
      <c r="L493" s="29"/>
      <c r="M493" s="29"/>
      <c r="N493" s="29"/>
      <c r="O493" s="29"/>
      <c r="P493" s="29"/>
      <c r="Q493" s="30"/>
      <c r="R493" s="30"/>
      <c r="S493" s="30"/>
      <c r="T493" s="30"/>
      <c r="U493" s="31" t="str">
        <f>IFERROR(__xludf.DUMMYFUNCTION("LET(
  angka_murni, ARRAYFORMULA(IFERROR(VALUE(REGEXREPLACE(L493:T493, ""[^0-9]"", """")), 0)),
  rata, IFERROR(AVERAGEIF(angka_murni, ""&gt;0""), 0),
  IF(rata &gt; 0,
    IF(rata &gt; 500, ""SANGAT OPTIMAL"",
    IF(rata &gt; 200, ""OPTIMAL"",
    IF(rata &gt; 100,"&amp;" ""KURANG OPTIMAL"", ""TIDAK OPTIMAL""))),
    IF(COUNTIF(L493:T493, ""*TIDAK TERDETEKSI*"") &gt; 0, ""TIDAK TERDETEKSI"",
    IF(COUNTIF(L493:T493, ""*TIDAK AKTIF*"") &gt; 0, ""TIDAK AKTIF"",
    IF(COUNTIF(L493:T493, ""*BELUM TERPASANG*"") &gt; 0, ""BELUM T"&amp;"ERPASANG"", ""TIDAK AKTIF"")))
  )
)"),"TIDAK AKTIF")</f>
        <v>TIDAK AKTIF</v>
      </c>
      <c r="V493" s="33" t="s">
        <v>48</v>
      </c>
      <c r="W493" s="45">
        <v>10301.0</v>
      </c>
      <c r="X493" s="58" t="s">
        <v>389</v>
      </c>
      <c r="Y493" s="36">
        <v>638250.0</v>
      </c>
      <c r="Z493" s="75" t="s">
        <v>2284</v>
      </c>
    </row>
    <row r="494" ht="12.0" customHeight="1">
      <c r="A494" s="20">
        <f t="shared" si="1"/>
        <v>492</v>
      </c>
      <c r="B494" s="19" t="s">
        <v>361</v>
      </c>
      <c r="C494" s="19" t="s">
        <v>385</v>
      </c>
      <c r="D494" s="19" t="s">
        <v>2285</v>
      </c>
      <c r="E494" s="21" t="s">
        <v>2286</v>
      </c>
      <c r="F494" s="23" t="s">
        <v>2287</v>
      </c>
      <c r="G494" s="25" t="s">
        <v>2288</v>
      </c>
      <c r="H494" s="26" t="s">
        <v>39</v>
      </c>
      <c r="I494" s="177" t="s">
        <v>41</v>
      </c>
      <c r="J494" s="27" t="s">
        <v>43</v>
      </c>
      <c r="K494" s="27" t="s">
        <v>44</v>
      </c>
      <c r="L494" s="29"/>
      <c r="M494" s="29"/>
      <c r="N494" s="29"/>
      <c r="O494" s="29"/>
      <c r="P494" s="29"/>
      <c r="Q494" s="29"/>
      <c r="R494" s="29"/>
      <c r="S494" s="29"/>
      <c r="T494" s="30"/>
      <c r="U494" s="31" t="str">
        <f>IFERROR(__xludf.DUMMYFUNCTION("LET(
  angka_murni, ARRAYFORMULA(IFERROR(VALUE(REGEXREPLACE(L494:T494, ""[^0-9]"", """")), 0)),
  rata, IFERROR(AVERAGEIF(angka_murni, ""&gt;0""), 0),
  IF(rata &gt; 0,
    IF(rata &gt; 500, ""SANGAT OPTIMAL"",
    IF(rata &gt; 200, ""OPTIMAL"",
    IF(rata &gt; 100,"&amp;" ""KURANG OPTIMAL"", ""TIDAK OPTIMAL""))),
    IF(COUNTIF(L494:T494, ""*TIDAK TERDETEKSI*"") &gt; 0, ""TIDAK TERDETEKSI"",
    IF(COUNTIF(L494:T494, ""*TIDAK AKTIF*"") &gt; 0, ""TIDAK AKTIF"",
    IF(COUNTIF(L494:T494, ""*BELUM TERPASANG*"") &gt; 0, ""BELUM T"&amp;"ERPASANG"", ""TIDAK AKTIF"")))
  )
)"),"TIDAK AKTIF")</f>
        <v>TIDAK AKTIF</v>
      </c>
      <c r="V494" s="33" t="s">
        <v>48</v>
      </c>
      <c r="W494" s="45">
        <v>3363.0</v>
      </c>
      <c r="X494" s="58" t="s">
        <v>389</v>
      </c>
      <c r="Y494" s="36">
        <v>638250.0</v>
      </c>
      <c r="Z494" s="46"/>
    </row>
    <row r="495" ht="12.0" customHeight="1">
      <c r="A495" s="20">
        <f t="shared" si="1"/>
        <v>493</v>
      </c>
      <c r="B495" s="19" t="s">
        <v>361</v>
      </c>
      <c r="C495" s="19" t="s">
        <v>385</v>
      </c>
      <c r="D495" s="19" t="s">
        <v>2289</v>
      </c>
      <c r="E495" s="21" t="s">
        <v>2290</v>
      </c>
      <c r="F495" s="23" t="s">
        <v>2291</v>
      </c>
      <c r="G495" s="25" t="s">
        <v>2292</v>
      </c>
      <c r="H495" s="26" t="s">
        <v>102</v>
      </c>
      <c r="I495" s="26" t="s">
        <v>41</v>
      </c>
      <c r="J495" s="27" t="s">
        <v>119</v>
      </c>
      <c r="K495" s="27" t="s">
        <v>44</v>
      </c>
      <c r="L495" s="29" t="s">
        <v>167</v>
      </c>
      <c r="M495" s="29" t="s">
        <v>167</v>
      </c>
      <c r="N495" s="29" t="s">
        <v>123</v>
      </c>
      <c r="O495" s="29" t="s">
        <v>123</v>
      </c>
      <c r="P495" s="29" t="s">
        <v>123</v>
      </c>
      <c r="Q495" s="29" t="s">
        <v>360</v>
      </c>
      <c r="R495" s="29" t="s">
        <v>360</v>
      </c>
      <c r="S495" s="30"/>
      <c r="T495" s="30"/>
      <c r="U495" s="31" t="str">
        <f>IFERROR(__xludf.DUMMYFUNCTION("LET(
  angka_murni, ARRAYFORMULA(IFERROR(VALUE(REGEXREPLACE(L495:T495, ""[^0-9]"", """")), 0)),
  rata, IFERROR(AVERAGEIF(angka_murni, ""&gt;0""), 0),
  IF(rata &gt; 0,
    IF(rata &gt; 500, ""SANGAT OPTIMAL"",
    IF(rata &gt; 200, ""OPTIMAL"",
    IF(rata &gt; 100,"&amp;" ""KURANG OPTIMAL"", ""TIDAK OPTIMAL""))),
    IF(COUNTIF(L495:T495, ""*TIDAK TERDETEKSI*"") &gt; 0, ""TIDAK TERDETEKSI"",
    IF(COUNTIF(L495:T495, ""*TIDAK AKTIF*"") &gt; 0, ""TIDAK AKTIF"",
    IF(COUNTIF(L495:T495, ""*BELUM TERPASANG*"") &gt; 0, ""BELUM T"&amp;"ERPASANG"", ""TIDAK AKTIF"")))
  )
)"),"SANGAT OPTIMAL")</f>
        <v>SANGAT OPTIMAL</v>
      </c>
      <c r="V495" s="33" t="s">
        <v>48</v>
      </c>
      <c r="W495" s="45">
        <v>463.0</v>
      </c>
      <c r="X495" s="58" t="s">
        <v>389</v>
      </c>
      <c r="Y495" s="41">
        <v>1665000.0</v>
      </c>
      <c r="Z495" s="46"/>
    </row>
    <row r="496" ht="12.0" customHeight="1">
      <c r="A496" s="20">
        <f t="shared" si="1"/>
        <v>494</v>
      </c>
      <c r="B496" s="19" t="s">
        <v>361</v>
      </c>
      <c r="C496" s="19" t="s">
        <v>385</v>
      </c>
      <c r="D496" s="19" t="s">
        <v>386</v>
      </c>
      <c r="E496" s="59" t="s">
        <v>33</v>
      </c>
      <c r="F496" s="23" t="s">
        <v>387</v>
      </c>
      <c r="G496" s="25" t="s">
        <v>388</v>
      </c>
      <c r="H496" s="26" t="s">
        <v>102</v>
      </c>
      <c r="I496" s="26" t="s">
        <v>41</v>
      </c>
      <c r="J496" s="27" t="s">
        <v>119</v>
      </c>
      <c r="K496" s="27" t="s">
        <v>44</v>
      </c>
      <c r="L496" s="38" t="s">
        <v>64</v>
      </c>
      <c r="M496" s="38" t="s">
        <v>360</v>
      </c>
      <c r="N496" s="29" t="s">
        <v>65</v>
      </c>
      <c r="O496" s="29" t="s">
        <v>65</v>
      </c>
      <c r="P496" s="29" t="s">
        <v>65</v>
      </c>
      <c r="Q496" s="29" t="s">
        <v>123</v>
      </c>
      <c r="R496" s="29" t="s">
        <v>123</v>
      </c>
      <c r="S496" s="30"/>
      <c r="T496" s="30"/>
      <c r="U496" s="39" t="str">
        <f>IFERROR(__xludf.DUMMYFUNCTION("LET(
  angka_murni, ARRAYFORMULA(IFERROR(VALUE(REGEXREPLACE(L496:T496, ""[^0-9]"", """")), 0)),
  rata, IFERROR(AVERAGEIF(angka_murni, ""&gt;0""), 0),
  IF(rata &gt; 0,
    IF(rata &gt; 500, ""SANGAT OPTIMAL"",
    IF(rata &gt; 200, ""OPTIMAL"",
    IF(rata &gt; 100,"&amp;" ""KURANG OPTIMAL"", ""TIDAK OPTIMAL""))),
    IF(COUNTIF(L496:T496, ""*TIDAK TERDETEKSI*"") &gt; 0, ""TIDAK TERDETEKSI"",
    IF(COUNTIF(L496:T496, ""*TIDAK AKTIF*"") &gt; 0, ""TIDAK AKTIF"",
    IF(COUNTIF(L496:T496, ""*BELUM TERPASANG*"") &gt; 0, ""BELUM T"&amp;"ERPASANG"", ""TIDAK AKTIF"")))
  )
)"),"SANGAT OPTIMAL")</f>
        <v>SANGAT OPTIMAL</v>
      </c>
      <c r="V496" s="33" t="s">
        <v>67</v>
      </c>
      <c r="W496" s="56">
        <v>5602.0</v>
      </c>
      <c r="X496" s="58" t="s">
        <v>389</v>
      </c>
      <c r="Y496" s="41">
        <v>1665000.0</v>
      </c>
      <c r="Z496" s="57"/>
      <c r="AC496" s="43"/>
    </row>
    <row r="497" ht="12.0" customHeight="1">
      <c r="A497" s="20">
        <f t="shared" si="1"/>
        <v>495</v>
      </c>
      <c r="B497" s="19" t="s">
        <v>361</v>
      </c>
      <c r="C497" s="19" t="s">
        <v>385</v>
      </c>
      <c r="D497" s="19" t="s">
        <v>2293</v>
      </c>
      <c r="E497" s="21" t="s">
        <v>402</v>
      </c>
      <c r="F497" s="23" t="s">
        <v>2294</v>
      </c>
      <c r="G497" s="25" t="s">
        <v>2295</v>
      </c>
      <c r="H497" s="19"/>
      <c r="I497" s="19"/>
      <c r="J497" s="76"/>
      <c r="K497" s="76"/>
      <c r="L497" s="38" t="s">
        <v>108</v>
      </c>
      <c r="M497" s="38" t="s">
        <v>108</v>
      </c>
      <c r="N497" s="38" t="s">
        <v>108</v>
      </c>
      <c r="O497" s="38" t="s">
        <v>108</v>
      </c>
      <c r="P497" s="38" t="s">
        <v>108</v>
      </c>
      <c r="Q497" s="29"/>
      <c r="R497" s="29"/>
      <c r="S497" s="30"/>
      <c r="T497" s="30"/>
      <c r="U497" s="39" t="str">
        <f>IFERROR(__xludf.DUMMYFUNCTION("LET(
  angka_murni, ARRAYFORMULA(IFERROR(VALUE(REGEXREPLACE(L497:T497, ""[^0-9]"", """")), 0)),
  rata, IFERROR(AVERAGEIF(angka_murni, ""&gt;0""), 0),
  IF(rata &gt; 0,
    IF(rata &gt; 500, ""SANGAT OPTIMAL"",
    IF(rata &gt; 200, ""OPTIMAL"",
    IF(rata &gt; 100,"&amp;" ""KURANG OPTIMAL"", ""TIDAK OPTIMAL""))),
    IF(COUNTIF(L497:T497, ""*TIDAK TERDETEKSI*"") &gt; 0, ""TIDAK TERDETEKSI"",
    IF(COUNTIF(L497:T497, ""*TIDAK AKTIF*"") &gt; 0, ""TIDAK AKTIF"",
    IF(COUNTIF(L497:T497, ""*BELUM TERPASANG*"") &gt; 0, ""BELUM T"&amp;"ERPASANG"", ""TIDAK AKTIF"")))
  )
)"),"BELUM TERPASANG")</f>
        <v>BELUM TERPASANG</v>
      </c>
      <c r="V497" s="33" t="s">
        <v>67</v>
      </c>
      <c r="W497" s="56">
        <v>472.0</v>
      </c>
      <c r="X497" s="58" t="s">
        <v>389</v>
      </c>
      <c r="Y497" s="41"/>
      <c r="Z497" s="57"/>
      <c r="AC497" s="43"/>
    </row>
    <row r="498" ht="12.0" customHeight="1">
      <c r="A498" s="20">
        <f t="shared" si="1"/>
        <v>496</v>
      </c>
      <c r="B498" s="19" t="s">
        <v>361</v>
      </c>
      <c r="C498" s="19" t="s">
        <v>385</v>
      </c>
      <c r="D498" s="19" t="s">
        <v>2296</v>
      </c>
      <c r="E498" s="21" t="s">
        <v>364</v>
      </c>
      <c r="F498" s="23" t="s">
        <v>2297</v>
      </c>
      <c r="G498" s="25" t="s">
        <v>2298</v>
      </c>
      <c r="H498" s="26" t="s">
        <v>39</v>
      </c>
      <c r="I498" s="26" t="s">
        <v>41</v>
      </c>
      <c r="J498" s="27" t="s">
        <v>43</v>
      </c>
      <c r="K498" s="27" t="s">
        <v>44</v>
      </c>
      <c r="L498" s="42"/>
      <c r="M498" s="42"/>
      <c r="N498" s="42"/>
      <c r="O498" s="29"/>
      <c r="P498" s="29"/>
      <c r="Q498" s="30"/>
      <c r="R498" s="30"/>
      <c r="S498" s="30"/>
      <c r="T498" s="30"/>
      <c r="U498" s="31" t="str">
        <f>IFERROR(__xludf.DUMMYFUNCTION("LET(
  angka_murni, ARRAYFORMULA(IFERROR(VALUE(REGEXREPLACE(L498:T498, ""[^0-9]"", """")), 0)),
  rata, IFERROR(AVERAGEIF(angka_murni, ""&gt;0""), 0),
  IF(rata &gt; 0,
    IF(rata &gt; 500, ""SANGAT OPTIMAL"",
    IF(rata &gt; 200, ""OPTIMAL"",
    IF(rata &gt; 100,"&amp;" ""KURANG OPTIMAL"", ""TIDAK OPTIMAL""))),
    IF(COUNTIF(L498:T498, ""*TIDAK TERDETEKSI*"") &gt; 0, ""TIDAK TERDETEKSI"",
    IF(COUNTIF(L498:T498, ""*TIDAK AKTIF*"") &gt; 0, ""TIDAK AKTIF"",
    IF(COUNTIF(L498:T498, ""*BELUM TERPASANG*"") &gt; 0, ""BELUM T"&amp;"ERPASANG"", ""TIDAK AKTIF"")))
  )
)"),"TIDAK AKTIF")</f>
        <v>TIDAK AKTIF</v>
      </c>
      <c r="V498" s="33" t="s">
        <v>48</v>
      </c>
      <c r="W498" s="45">
        <v>5283.0</v>
      </c>
      <c r="X498" s="58" t="s">
        <v>389</v>
      </c>
      <c r="Y498" s="36">
        <v>638250.0</v>
      </c>
      <c r="Z498" s="75" t="s">
        <v>2284</v>
      </c>
    </row>
    <row r="499" ht="12.0" customHeight="1">
      <c r="A499" s="20">
        <f t="shared" si="1"/>
        <v>497</v>
      </c>
      <c r="B499" s="19" t="s">
        <v>361</v>
      </c>
      <c r="C499" s="19" t="s">
        <v>385</v>
      </c>
      <c r="D499" s="19" t="s">
        <v>2299</v>
      </c>
      <c r="E499" s="21" t="s">
        <v>2300</v>
      </c>
      <c r="F499" s="23" t="s">
        <v>2301</v>
      </c>
      <c r="G499" s="25" t="s">
        <v>2302</v>
      </c>
      <c r="H499" s="26" t="s">
        <v>39</v>
      </c>
      <c r="I499" s="26" t="s">
        <v>41</v>
      </c>
      <c r="J499" s="27" t="s">
        <v>43</v>
      </c>
      <c r="K499" s="27" t="s">
        <v>44</v>
      </c>
      <c r="L499" s="42"/>
      <c r="M499" s="42"/>
      <c r="N499" s="42"/>
      <c r="O499" s="29"/>
      <c r="P499" s="29"/>
      <c r="Q499" s="30"/>
      <c r="R499" s="30"/>
      <c r="S499" s="30"/>
      <c r="T499" s="30"/>
      <c r="U499" s="31" t="str">
        <f>IFERROR(__xludf.DUMMYFUNCTION("LET(
  angka_murni, ARRAYFORMULA(IFERROR(VALUE(REGEXREPLACE(L499:T499, ""[^0-9]"", """")), 0)),
  rata, IFERROR(AVERAGEIF(angka_murni, ""&gt;0""), 0),
  IF(rata &gt; 0,
    IF(rata &gt; 500, ""SANGAT OPTIMAL"",
    IF(rata &gt; 200, ""OPTIMAL"",
    IF(rata &gt; 100,"&amp;" ""KURANG OPTIMAL"", ""TIDAK OPTIMAL""))),
    IF(COUNTIF(L499:T499, ""*TIDAK TERDETEKSI*"") &gt; 0, ""TIDAK TERDETEKSI"",
    IF(COUNTIF(L499:T499, ""*TIDAK AKTIF*"") &gt; 0, ""TIDAK AKTIF"",
    IF(COUNTIF(L499:T499, ""*BELUM TERPASANG*"") &gt; 0, ""BELUM T"&amp;"ERPASANG"", ""TIDAK AKTIF"")))
  )
)"),"TIDAK AKTIF")</f>
        <v>TIDAK AKTIF</v>
      </c>
      <c r="V499" s="33" t="s">
        <v>48</v>
      </c>
      <c r="W499" s="45">
        <v>2705.0</v>
      </c>
      <c r="X499" s="58" t="s">
        <v>389</v>
      </c>
      <c r="Y499" s="36">
        <v>638250.0</v>
      </c>
      <c r="Z499" s="46"/>
    </row>
    <row r="500" ht="12.0" customHeight="1">
      <c r="A500" s="20">
        <f t="shared" si="1"/>
        <v>498</v>
      </c>
      <c r="B500" s="19" t="s">
        <v>361</v>
      </c>
      <c r="C500" s="19" t="s">
        <v>385</v>
      </c>
      <c r="D500" s="19" t="s">
        <v>2303</v>
      </c>
      <c r="E500" s="21" t="s">
        <v>455</v>
      </c>
      <c r="F500" s="23" t="s">
        <v>2304</v>
      </c>
      <c r="G500" s="25" t="s">
        <v>2305</v>
      </c>
      <c r="H500" s="26" t="s">
        <v>102</v>
      </c>
      <c r="I500" s="26" t="s">
        <v>41</v>
      </c>
      <c r="J500" s="27" t="s">
        <v>119</v>
      </c>
      <c r="K500" s="27" t="s">
        <v>44</v>
      </c>
      <c r="L500" s="38" t="s">
        <v>123</v>
      </c>
      <c r="M500" s="38" t="s">
        <v>123</v>
      </c>
      <c r="N500" s="29" t="s">
        <v>126</v>
      </c>
      <c r="O500" s="29" t="s">
        <v>123</v>
      </c>
      <c r="P500" s="29" t="s">
        <v>126</v>
      </c>
      <c r="Q500" s="29" t="s">
        <v>64</v>
      </c>
      <c r="R500" s="29" t="s">
        <v>64</v>
      </c>
      <c r="S500" s="30"/>
      <c r="T500" s="30"/>
      <c r="U500" s="31" t="str">
        <f>IFERROR(__xludf.DUMMYFUNCTION("LET(
  angka_murni, ARRAYFORMULA(IFERROR(VALUE(REGEXREPLACE(L500:T500, ""[^0-9]"", """")), 0)),
  rata, IFERROR(AVERAGEIF(angka_murni, ""&gt;0""), 0),
  IF(rata &gt; 0,
    IF(rata &gt; 500, ""SANGAT OPTIMAL"",
    IF(rata &gt; 200, ""OPTIMAL"",
    IF(rata &gt; 100,"&amp;" ""KURANG OPTIMAL"", ""TIDAK OPTIMAL""))),
    IF(COUNTIF(L500:T500, ""*TIDAK TERDETEKSI*"") &gt; 0, ""TIDAK TERDETEKSI"",
    IF(COUNTIF(L500:T500, ""*TIDAK AKTIF*"") &gt; 0, ""TIDAK AKTIF"",
    IF(COUNTIF(L500:T500, ""*BELUM TERPASANG*"") &gt; 0, ""BELUM T"&amp;"ERPASANG"", ""TIDAK AKTIF"")))
  )
)"),"SANGAT OPTIMAL")</f>
        <v>SANGAT OPTIMAL</v>
      </c>
      <c r="V500" s="33" t="s">
        <v>48</v>
      </c>
      <c r="W500" s="45">
        <v>1921.0</v>
      </c>
      <c r="X500" s="58" t="s">
        <v>389</v>
      </c>
      <c r="Y500" s="41">
        <v>1665000.0</v>
      </c>
      <c r="Z500" s="46"/>
    </row>
    <row r="501" ht="12.0" customHeight="1">
      <c r="A501" s="20">
        <f t="shared" si="1"/>
        <v>499</v>
      </c>
      <c r="B501" s="19" t="s">
        <v>361</v>
      </c>
      <c r="C501" s="19" t="s">
        <v>385</v>
      </c>
      <c r="D501" s="19" t="s">
        <v>2306</v>
      </c>
      <c r="E501" s="21" t="s">
        <v>2309</v>
      </c>
      <c r="F501" s="23" t="s">
        <v>2310</v>
      </c>
      <c r="G501" s="25" t="s">
        <v>2311</v>
      </c>
      <c r="H501" s="26" t="s">
        <v>39</v>
      </c>
      <c r="I501" s="26" t="s">
        <v>41</v>
      </c>
      <c r="J501" s="27" t="s">
        <v>43</v>
      </c>
      <c r="K501" s="27" t="s">
        <v>44</v>
      </c>
      <c r="L501" s="42"/>
      <c r="M501" s="42"/>
      <c r="N501" s="42"/>
      <c r="O501" s="29"/>
      <c r="P501" s="29"/>
      <c r="Q501" s="30"/>
      <c r="R501" s="30"/>
      <c r="S501" s="30"/>
      <c r="T501" s="30"/>
      <c r="U501" s="31" t="str">
        <f>IFERROR(__xludf.DUMMYFUNCTION("LET(
  angka_murni, ARRAYFORMULA(IFERROR(VALUE(REGEXREPLACE(L501:T501, ""[^0-9]"", """")), 0)),
  rata, IFERROR(AVERAGEIF(angka_murni, ""&gt;0""), 0),
  IF(rata &gt; 0,
    IF(rata &gt; 500, ""SANGAT OPTIMAL"",
    IF(rata &gt; 200, ""OPTIMAL"",
    IF(rata &gt; 100,"&amp;" ""KURANG OPTIMAL"", ""TIDAK OPTIMAL""))),
    IF(COUNTIF(L501:T501, ""*TIDAK TERDETEKSI*"") &gt; 0, ""TIDAK TERDETEKSI"",
    IF(COUNTIF(L501:T501, ""*TIDAK AKTIF*"") &gt; 0, ""TIDAK AKTIF"",
    IF(COUNTIF(L501:T501, ""*BELUM TERPASANG*"") &gt; 0, ""BELUM T"&amp;"ERPASANG"", ""TIDAK AKTIF"")))
  )
)"),"TIDAK AKTIF")</f>
        <v>TIDAK AKTIF</v>
      </c>
      <c r="V501" s="33" t="s">
        <v>48</v>
      </c>
      <c r="W501" s="45">
        <v>3934.0</v>
      </c>
      <c r="X501" s="58" t="s">
        <v>389</v>
      </c>
      <c r="Y501" s="36">
        <v>638250.0</v>
      </c>
      <c r="Z501" s="197" t="s">
        <v>2314</v>
      </c>
    </row>
    <row r="502" ht="12.0" customHeight="1">
      <c r="A502" s="20">
        <f t="shared" si="1"/>
        <v>500</v>
      </c>
      <c r="B502" s="19" t="s">
        <v>361</v>
      </c>
      <c r="C502" s="19" t="s">
        <v>385</v>
      </c>
      <c r="D502" s="19" t="s">
        <v>2316</v>
      </c>
      <c r="E502" s="21" t="s">
        <v>2317</v>
      </c>
      <c r="F502" s="23" t="s">
        <v>2318</v>
      </c>
      <c r="G502" s="25" t="s">
        <v>2319</v>
      </c>
      <c r="H502" s="26" t="s">
        <v>102</v>
      </c>
      <c r="I502" s="26" t="s">
        <v>41</v>
      </c>
      <c r="J502" s="27" t="s">
        <v>119</v>
      </c>
      <c r="K502" s="27" t="s">
        <v>44</v>
      </c>
      <c r="L502" s="29" t="s">
        <v>64</v>
      </c>
      <c r="M502" s="29" t="s">
        <v>126</v>
      </c>
      <c r="N502" s="29" t="s">
        <v>126</v>
      </c>
      <c r="O502" s="29" t="s">
        <v>126</v>
      </c>
      <c r="P502" s="29" t="s">
        <v>64</v>
      </c>
      <c r="Q502" s="29" t="s">
        <v>62</v>
      </c>
      <c r="R502" s="29" t="s">
        <v>360</v>
      </c>
      <c r="S502" s="30"/>
      <c r="T502" s="30"/>
      <c r="U502" s="31" t="str">
        <f>IFERROR(__xludf.DUMMYFUNCTION("LET(
  angka_murni, ARRAYFORMULA(IFERROR(VALUE(REGEXREPLACE(L502:T502, ""[^0-9]"", """")), 0)),
  rata, IFERROR(AVERAGEIF(angka_murni, ""&gt;0""), 0),
  IF(rata &gt; 0,
    IF(rata &gt; 500, ""SANGAT OPTIMAL"",
    IF(rata &gt; 200, ""OPTIMAL"",
    IF(rata &gt; 100,"&amp;" ""KURANG OPTIMAL"", ""TIDAK OPTIMAL""))),
    IF(COUNTIF(L502:T502, ""*TIDAK TERDETEKSI*"") &gt; 0, ""TIDAK TERDETEKSI"",
    IF(COUNTIF(L502:T502, ""*TIDAK AKTIF*"") &gt; 0, ""TIDAK AKTIF"",
    IF(COUNTIF(L502:T502, ""*BELUM TERPASANG*"") &gt; 0, ""BELUM T"&amp;"ERPASANG"", ""TIDAK AKTIF"")))
  )
)"),"SANGAT OPTIMAL")</f>
        <v>SANGAT OPTIMAL</v>
      </c>
      <c r="V502" s="33" t="s">
        <v>48</v>
      </c>
      <c r="W502" s="45">
        <v>3351.0</v>
      </c>
      <c r="X502" s="58" t="s">
        <v>389</v>
      </c>
      <c r="Y502" s="41">
        <v>1665000.0</v>
      </c>
      <c r="Z502" s="46"/>
    </row>
    <row r="503" ht="12.0" customHeight="1">
      <c r="A503" s="20">
        <f t="shared" si="1"/>
        <v>501</v>
      </c>
      <c r="B503" s="19" t="s">
        <v>361</v>
      </c>
      <c r="C503" s="19" t="s">
        <v>385</v>
      </c>
      <c r="D503" s="19" t="s">
        <v>2320</v>
      </c>
      <c r="E503" s="21" t="s">
        <v>2321</v>
      </c>
      <c r="F503" s="23" t="s">
        <v>2322</v>
      </c>
      <c r="G503" s="25" t="s">
        <v>2323</v>
      </c>
      <c r="H503" s="26" t="s">
        <v>39</v>
      </c>
      <c r="I503" s="26" t="s">
        <v>41</v>
      </c>
      <c r="J503" s="27" t="s">
        <v>43</v>
      </c>
      <c r="K503" s="27" t="s">
        <v>44</v>
      </c>
      <c r="L503" s="42"/>
      <c r="M503" s="42"/>
      <c r="N503" s="42"/>
      <c r="O503" s="29"/>
      <c r="P503" s="29"/>
      <c r="Q503" s="30"/>
      <c r="R503" s="30"/>
      <c r="S503" s="30"/>
      <c r="T503" s="30"/>
      <c r="U503" s="31" t="str">
        <f>IFERROR(__xludf.DUMMYFUNCTION("LET(
  angka_murni, ARRAYFORMULA(IFERROR(VALUE(REGEXREPLACE(L503:T503, ""[^0-9]"", """")), 0)),
  rata, IFERROR(AVERAGEIF(angka_murni, ""&gt;0""), 0),
  IF(rata &gt; 0,
    IF(rata &gt; 500, ""SANGAT OPTIMAL"",
    IF(rata &gt; 200, ""OPTIMAL"",
    IF(rata &gt; 100,"&amp;" ""KURANG OPTIMAL"", ""TIDAK OPTIMAL""))),
    IF(COUNTIF(L503:T503, ""*TIDAK TERDETEKSI*"") &gt; 0, ""TIDAK TERDETEKSI"",
    IF(COUNTIF(L503:T503, ""*TIDAK AKTIF*"") &gt; 0, ""TIDAK AKTIF"",
    IF(COUNTIF(L503:T503, ""*BELUM TERPASANG*"") &gt; 0, ""BELUM T"&amp;"ERPASANG"", ""TIDAK AKTIF"")))
  )
)"),"TIDAK AKTIF")</f>
        <v>TIDAK AKTIF</v>
      </c>
      <c r="V503" s="33" t="s">
        <v>48</v>
      </c>
      <c r="W503" s="45">
        <v>7002.0</v>
      </c>
      <c r="X503" s="58" t="s">
        <v>389</v>
      </c>
      <c r="Y503" s="36">
        <v>638250.0</v>
      </c>
      <c r="Z503" s="75" t="s">
        <v>2325</v>
      </c>
    </row>
    <row r="504" ht="12.0" customHeight="1">
      <c r="A504" s="20">
        <f t="shared" si="1"/>
        <v>502</v>
      </c>
      <c r="B504" s="19" t="s">
        <v>361</v>
      </c>
      <c r="C504" s="19" t="s">
        <v>2327</v>
      </c>
      <c r="D504" s="19" t="s">
        <v>2328</v>
      </c>
      <c r="E504" s="19" t="s">
        <v>402</v>
      </c>
      <c r="F504" s="23" t="s">
        <v>2329</v>
      </c>
      <c r="G504" s="25" t="s">
        <v>2330</v>
      </c>
      <c r="H504" s="19"/>
      <c r="I504" s="19"/>
      <c r="J504" s="76"/>
      <c r="K504" s="76"/>
      <c r="L504" s="38" t="s">
        <v>108</v>
      </c>
      <c r="M504" s="38" t="s">
        <v>108</v>
      </c>
      <c r="N504" s="38" t="s">
        <v>108</v>
      </c>
      <c r="O504" s="38" t="s">
        <v>108</v>
      </c>
      <c r="P504" s="38" t="s">
        <v>108</v>
      </c>
      <c r="Q504" s="29"/>
      <c r="R504" s="29"/>
      <c r="S504" s="30"/>
      <c r="T504" s="30"/>
      <c r="U504" s="31" t="str">
        <f>IFERROR(__xludf.DUMMYFUNCTION("LET(
  angka_murni, ARRAYFORMULA(IFERROR(VALUE(REGEXREPLACE(L504:T504, ""[^0-9]"", """")), 0)),
  rata, IFERROR(AVERAGEIF(angka_murni, ""&gt;0""), 0),
  IF(rata &gt; 0,
    IF(rata &gt; 500, ""SANGAT OPTIMAL"",
    IF(rata &gt; 200, ""OPTIMAL"",
    IF(rata &gt; 100,"&amp;" ""KURANG OPTIMAL"", ""TIDAK OPTIMAL""))),
    IF(COUNTIF(L504:T504, ""*TIDAK TERDETEKSI*"") &gt; 0, ""TIDAK TERDETEKSI"",
    IF(COUNTIF(L504:T504, ""*TIDAK AKTIF*"") &gt; 0, ""TIDAK AKTIF"",
    IF(COUNTIF(L504:T504, ""*BELUM TERPASANG*"") &gt; 0, ""BELUM T"&amp;"ERPASANG"", ""TIDAK AKTIF"")))
  )
)"),"BELUM TERPASANG")</f>
        <v>BELUM TERPASANG</v>
      </c>
      <c r="V504" s="33" t="s">
        <v>48</v>
      </c>
      <c r="W504" s="45">
        <v>1076.0</v>
      </c>
      <c r="X504" s="58" t="s">
        <v>2332</v>
      </c>
      <c r="Y504" s="41"/>
      <c r="Z504" s="46"/>
    </row>
    <row r="505" ht="12.0" customHeight="1">
      <c r="A505" s="20">
        <f t="shared" si="1"/>
        <v>503</v>
      </c>
      <c r="B505" s="19" t="s">
        <v>361</v>
      </c>
      <c r="C505" s="19" t="s">
        <v>2327</v>
      </c>
      <c r="D505" s="19" t="s">
        <v>2333</v>
      </c>
      <c r="E505" s="21" t="s">
        <v>33</v>
      </c>
      <c r="F505" s="23" t="s">
        <v>2334</v>
      </c>
      <c r="G505" s="25" t="s">
        <v>2335</v>
      </c>
      <c r="H505" s="26" t="s">
        <v>59</v>
      </c>
      <c r="I505" s="26" t="s">
        <v>60</v>
      </c>
      <c r="J505" s="27" t="s">
        <v>184</v>
      </c>
      <c r="K505" s="27" t="s">
        <v>44</v>
      </c>
      <c r="L505" s="29" t="s">
        <v>126</v>
      </c>
      <c r="M505" s="29" t="s">
        <v>125</v>
      </c>
      <c r="N505" s="29" t="s">
        <v>64</v>
      </c>
      <c r="O505" s="29" t="s">
        <v>63</v>
      </c>
      <c r="P505" s="29" t="s">
        <v>91</v>
      </c>
      <c r="Q505" s="30"/>
      <c r="R505" s="30"/>
      <c r="S505" s="30"/>
      <c r="T505" s="30"/>
      <c r="U505" s="31" t="str">
        <f>IFERROR(__xludf.DUMMYFUNCTION("LET(
  angka_murni, ARRAYFORMULA(IFERROR(VALUE(REGEXREPLACE(L505:T505, ""[^0-9]"", """")), 0)),
  rata, IFERROR(AVERAGEIF(angka_murni, ""&gt;0""), 0),
  IF(rata &gt; 0,
    IF(rata &gt; 500, ""SANGAT OPTIMAL"",
    IF(rata &gt; 200, ""OPTIMAL"",
    IF(rata &gt; 100,"&amp;" ""KURANG OPTIMAL"", ""TIDAK OPTIMAL""))),
    IF(COUNTIF(L505:T505, ""*TIDAK TERDETEKSI*"") &gt; 0, ""TIDAK TERDETEKSI"",
    IF(COUNTIF(L505:T505, ""*TIDAK AKTIF*"") &gt; 0, ""TIDAK AKTIF"",
    IF(COUNTIF(L505:T505, ""*BELUM TERPASANG*"") &gt; 0, ""BELUM T"&amp;"ERPASANG"", ""TIDAK AKTIF"")))
  )
)"),"OPTIMAL")</f>
        <v>OPTIMAL</v>
      </c>
      <c r="V505" s="33" t="s">
        <v>48</v>
      </c>
      <c r="W505" s="45">
        <v>913.0</v>
      </c>
      <c r="X505" s="58" t="s">
        <v>2332</v>
      </c>
      <c r="Y505" s="41">
        <v>2553000.0</v>
      </c>
      <c r="Z505" s="46"/>
    </row>
    <row r="506" ht="12.0" customHeight="1">
      <c r="A506" s="20">
        <f t="shared" si="1"/>
        <v>504</v>
      </c>
      <c r="B506" s="19" t="s">
        <v>361</v>
      </c>
      <c r="C506" s="19" t="s">
        <v>2327</v>
      </c>
      <c r="D506" s="19" t="s">
        <v>2337</v>
      </c>
      <c r="E506" s="21" t="s">
        <v>402</v>
      </c>
      <c r="F506" s="23" t="s">
        <v>2338</v>
      </c>
      <c r="G506" s="25" t="s">
        <v>2339</v>
      </c>
      <c r="H506" s="26" t="s">
        <v>40</v>
      </c>
      <c r="I506" s="26" t="s">
        <v>42</v>
      </c>
      <c r="J506" s="28" t="s">
        <v>61</v>
      </c>
      <c r="K506" s="28" t="s">
        <v>44</v>
      </c>
      <c r="L506" s="29"/>
      <c r="M506" s="29"/>
      <c r="N506" s="29" t="s">
        <v>62</v>
      </c>
      <c r="O506" s="29" t="s">
        <v>62</v>
      </c>
      <c r="P506" s="29" t="s">
        <v>62</v>
      </c>
      <c r="Q506" s="29" t="s">
        <v>62</v>
      </c>
      <c r="R506" s="30" t="s">
        <v>91</v>
      </c>
      <c r="S506" s="30"/>
      <c r="T506" s="30"/>
      <c r="U506" s="31" t="str">
        <f>IFERROR(__xludf.DUMMYFUNCTION("LET(
  angka_murni, ARRAYFORMULA(IFERROR(VALUE(REGEXREPLACE(L506:T506, ""[^0-9]"", """")), 0)),
  rata, IFERROR(AVERAGEIF(angka_murni, ""&gt;0""), 0),
  IF(rata &gt; 0,
    IF(rata &gt; 500, ""SANGAT OPTIMAL"",
    IF(rata &gt; 200, ""OPTIMAL"",
    IF(rata &gt; 100,"&amp;" ""KURANG OPTIMAL"", ""TIDAK OPTIMAL""))),
    IF(COUNTIF(L506:T506, ""*TIDAK TERDETEKSI*"") &gt; 0, ""TIDAK TERDETEKSI"",
    IF(COUNTIF(L506:T506, ""*TIDAK AKTIF*"") &gt; 0, ""TIDAK AKTIF"",
    IF(COUNTIF(L506:T506, ""*BELUM TERPASANG*"") &gt; 0, ""BELUM T"&amp;"ERPASANG"", ""TIDAK AKTIF"")))
  )
)"),"TIDAK OPTIMAL")</f>
        <v>TIDAK OPTIMAL</v>
      </c>
      <c r="V506" s="33" t="s">
        <v>48</v>
      </c>
      <c r="W506" s="45">
        <v>1245.0</v>
      </c>
      <c r="X506" s="58" t="s">
        <v>2332</v>
      </c>
      <c r="Y506" s="36">
        <v>768950.0</v>
      </c>
      <c r="Z506" s="46"/>
    </row>
    <row r="507" ht="12.0" customHeight="1">
      <c r="A507" s="20">
        <f t="shared" si="1"/>
        <v>505</v>
      </c>
      <c r="B507" s="19" t="s">
        <v>361</v>
      </c>
      <c r="C507" s="19" t="s">
        <v>2327</v>
      </c>
      <c r="D507" s="19" t="s">
        <v>2342</v>
      </c>
      <c r="E507" s="21" t="s">
        <v>2343</v>
      </c>
      <c r="F507" s="23" t="s">
        <v>2344</v>
      </c>
      <c r="G507" s="25" t="s">
        <v>2345</v>
      </c>
      <c r="H507" s="26" t="s">
        <v>102</v>
      </c>
      <c r="I507" s="26" t="s">
        <v>41</v>
      </c>
      <c r="J507" s="27" t="s">
        <v>119</v>
      </c>
      <c r="K507" s="27" t="s">
        <v>44</v>
      </c>
      <c r="L507" s="38" t="s">
        <v>125</v>
      </c>
      <c r="M507" s="38" t="s">
        <v>62</v>
      </c>
      <c r="N507" s="38" t="s">
        <v>360</v>
      </c>
      <c r="O507" s="38" t="s">
        <v>62</v>
      </c>
      <c r="P507" s="38" t="s">
        <v>63</v>
      </c>
      <c r="Q507" s="38" t="s">
        <v>91</v>
      </c>
      <c r="R507" s="38" t="s">
        <v>64</v>
      </c>
      <c r="S507" s="30"/>
      <c r="T507" s="30"/>
      <c r="U507" s="39" t="str">
        <f>IFERROR(__xludf.DUMMYFUNCTION("LET(
  angka_murni, ARRAYFORMULA(IFERROR(VALUE(REGEXREPLACE(L507:T507, ""[^0-9]"", """")), 0)),
  rata, IFERROR(AVERAGEIF(angka_murni, ""&gt;0""), 0),
  IF(rata &gt; 0,
    IF(rata &gt; 500, ""SANGAT OPTIMAL"",
    IF(rata &gt; 200, ""OPTIMAL"",
    IF(rata &gt; 100,"&amp;" ""KURANG OPTIMAL"", ""TIDAK OPTIMAL""))),
    IF(COUNTIF(L507:T507, ""*TIDAK TERDETEKSI*"") &gt; 0, ""TIDAK TERDETEKSI"",
    IF(COUNTIF(L507:T507, ""*TIDAK AKTIF*"") &gt; 0, ""TIDAK AKTIF"",
    IF(COUNTIF(L507:T507, ""*BELUM TERPASANG*"") &gt; 0, ""BELUM T"&amp;"ERPASANG"", ""TIDAK AKTIF"")))
  )
)"),"KURANG OPTIMAL")</f>
        <v>KURANG OPTIMAL</v>
      </c>
      <c r="V507" s="33" t="s">
        <v>67</v>
      </c>
      <c r="W507" s="56">
        <v>654.0</v>
      </c>
      <c r="X507" s="58" t="s">
        <v>2332</v>
      </c>
      <c r="Y507" s="41">
        <v>1665000.0</v>
      </c>
      <c r="Z507" s="57"/>
      <c r="AC507" s="43"/>
    </row>
    <row r="508" ht="12.0" customHeight="1">
      <c r="A508" s="20">
        <f t="shared" si="1"/>
        <v>506</v>
      </c>
      <c r="B508" s="19" t="s">
        <v>361</v>
      </c>
      <c r="C508" s="19" t="s">
        <v>2327</v>
      </c>
      <c r="D508" s="19" t="s">
        <v>2348</v>
      </c>
      <c r="E508" s="19" t="s">
        <v>2317</v>
      </c>
      <c r="F508" s="23" t="s">
        <v>2349</v>
      </c>
      <c r="G508" s="25" t="s">
        <v>2350</v>
      </c>
      <c r="H508" s="19"/>
      <c r="I508" s="19"/>
      <c r="J508" s="76"/>
      <c r="K508" s="76"/>
      <c r="L508" s="38" t="s">
        <v>108</v>
      </c>
      <c r="M508" s="38" t="s">
        <v>108</v>
      </c>
      <c r="N508" s="38" t="s">
        <v>108</v>
      </c>
      <c r="O508" s="38" t="s">
        <v>108</v>
      </c>
      <c r="P508" s="38" t="s">
        <v>108</v>
      </c>
      <c r="Q508" s="38"/>
      <c r="R508" s="38"/>
      <c r="S508" s="30"/>
      <c r="T508" s="30"/>
      <c r="U508" s="31" t="str">
        <f>IFERROR(__xludf.DUMMYFUNCTION("LET(
  angka_murni, ARRAYFORMULA(IFERROR(VALUE(REGEXREPLACE(L508:T508, ""[^0-9]"", """")), 0)),
  rata, IFERROR(AVERAGEIF(angka_murni, ""&gt;0""), 0),
  IF(rata &gt; 0,
    IF(rata &gt; 500, ""SANGAT OPTIMAL"",
    IF(rata &gt; 200, ""OPTIMAL"",
    IF(rata &gt; 100,"&amp;" ""KURANG OPTIMAL"", ""TIDAK OPTIMAL""))),
    IF(COUNTIF(L508:T508, ""*TIDAK TERDETEKSI*"") &gt; 0, ""TIDAK TERDETEKSI"",
    IF(COUNTIF(L508:T508, ""*TIDAK AKTIF*"") &gt; 0, ""TIDAK AKTIF"",
    IF(COUNTIF(L508:T508, ""*BELUM TERPASANG*"") &gt; 0, ""BELUM T"&amp;"ERPASANG"", ""TIDAK AKTIF"")))
  )
)"),"BELUM TERPASANG")</f>
        <v>BELUM TERPASANG</v>
      </c>
      <c r="V508" s="33" t="s">
        <v>48</v>
      </c>
      <c r="W508" s="45">
        <v>1527.0</v>
      </c>
      <c r="X508" s="58" t="s">
        <v>2332</v>
      </c>
      <c r="Y508" s="41"/>
      <c r="Z508" s="46"/>
    </row>
    <row r="509" ht="12.0" customHeight="1">
      <c r="A509" s="20">
        <f t="shared" si="1"/>
        <v>507</v>
      </c>
      <c r="B509" s="19" t="s">
        <v>361</v>
      </c>
      <c r="C509" s="19" t="s">
        <v>2327</v>
      </c>
      <c r="D509" s="19" t="s">
        <v>2354</v>
      </c>
      <c r="E509" s="21" t="s">
        <v>2355</v>
      </c>
      <c r="F509" s="23" t="s">
        <v>2356</v>
      </c>
      <c r="G509" s="25" t="s">
        <v>2357</v>
      </c>
      <c r="H509" s="19"/>
      <c r="I509" s="19"/>
      <c r="J509" s="76"/>
      <c r="K509" s="76"/>
      <c r="L509" s="38" t="s">
        <v>108</v>
      </c>
      <c r="M509" s="38" t="s">
        <v>108</v>
      </c>
      <c r="N509" s="38" t="s">
        <v>108</v>
      </c>
      <c r="O509" s="38" t="s">
        <v>108</v>
      </c>
      <c r="P509" s="38" t="s">
        <v>108</v>
      </c>
      <c r="Q509" s="38"/>
      <c r="R509" s="38"/>
      <c r="S509" s="30"/>
      <c r="T509" s="30"/>
      <c r="U509" s="31" t="str">
        <f>IFERROR(__xludf.DUMMYFUNCTION("LET(
  angka_murni, ARRAYFORMULA(IFERROR(VALUE(REGEXREPLACE(L509:T509, ""[^0-9]"", """")), 0)),
  rata, IFERROR(AVERAGEIF(angka_murni, ""&gt;0""), 0),
  IF(rata &gt; 0,
    IF(rata &gt; 500, ""SANGAT OPTIMAL"",
    IF(rata &gt; 200, ""OPTIMAL"",
    IF(rata &gt; 100,"&amp;" ""KURANG OPTIMAL"", ""TIDAK OPTIMAL""))),
    IF(COUNTIF(L509:T509, ""*TIDAK TERDETEKSI*"") &gt; 0, ""TIDAK TERDETEKSI"",
    IF(COUNTIF(L509:T509, ""*TIDAK AKTIF*"") &gt; 0, ""TIDAK AKTIF"",
    IF(COUNTIF(L509:T509, ""*BELUM TERPASANG*"") &gt; 0, ""BELUM T"&amp;"ERPASANG"", ""TIDAK AKTIF"")))
  )
)"),"BELUM TERPASANG")</f>
        <v>BELUM TERPASANG</v>
      </c>
      <c r="V509" s="33" t="s">
        <v>48</v>
      </c>
      <c r="W509" s="45">
        <v>660.0</v>
      </c>
      <c r="X509" s="58" t="s">
        <v>2332</v>
      </c>
      <c r="Y509" s="41"/>
      <c r="Z509" s="46"/>
    </row>
    <row r="510" ht="12.0" customHeight="1">
      <c r="A510" s="20">
        <f t="shared" si="1"/>
        <v>508</v>
      </c>
      <c r="B510" s="19" t="s">
        <v>361</v>
      </c>
      <c r="C510" s="19" t="s">
        <v>2360</v>
      </c>
      <c r="D510" s="19" t="s">
        <v>2360</v>
      </c>
      <c r="E510" s="21" t="s">
        <v>2361</v>
      </c>
      <c r="F510" s="23" t="s">
        <v>2362</v>
      </c>
      <c r="G510" s="25" t="s">
        <v>2363</v>
      </c>
      <c r="H510" s="26" t="s">
        <v>39</v>
      </c>
      <c r="I510" s="177" t="s">
        <v>41</v>
      </c>
      <c r="J510" s="27" t="s">
        <v>43</v>
      </c>
      <c r="K510" s="27" t="s">
        <v>44</v>
      </c>
      <c r="L510" s="29"/>
      <c r="M510" s="29"/>
      <c r="N510" s="29"/>
      <c r="O510" s="29"/>
      <c r="P510" s="29"/>
      <c r="Q510" s="29"/>
      <c r="R510" s="29"/>
      <c r="S510" s="30"/>
      <c r="T510" s="30"/>
      <c r="U510" s="31" t="str">
        <f>IFERROR(__xludf.DUMMYFUNCTION("LET(
  angka_murni, ARRAYFORMULA(IFERROR(VALUE(REGEXREPLACE(L510:T510, ""[^0-9]"", """")), 0)),
  rata, IFERROR(AVERAGEIF(angka_murni, ""&gt;0""), 0),
  IF(rata &gt; 0,
    IF(rata &gt; 500, ""SANGAT OPTIMAL"",
    IF(rata &gt; 200, ""OPTIMAL"",
    IF(rata &gt; 100,"&amp;" ""KURANG OPTIMAL"", ""TIDAK OPTIMAL""))),
    IF(COUNTIF(L510:T510, ""*TIDAK TERDETEKSI*"") &gt; 0, ""TIDAK TERDETEKSI"",
    IF(COUNTIF(L510:T510, ""*TIDAK AKTIF*"") &gt; 0, ""TIDAK AKTIF"",
    IF(COUNTIF(L510:T510, ""*BELUM TERPASANG*"") &gt; 0, ""BELUM T"&amp;"ERPASANG"", ""TIDAK AKTIF"")))
  )
)"),"TIDAK AKTIF")</f>
        <v>TIDAK AKTIF</v>
      </c>
      <c r="V510" s="33" t="s">
        <v>48</v>
      </c>
      <c r="W510" s="45">
        <v>2592.0</v>
      </c>
      <c r="X510" s="58" t="s">
        <v>2364</v>
      </c>
      <c r="Y510" s="36">
        <v>638250.0</v>
      </c>
      <c r="Z510" s="75" t="s">
        <v>2365</v>
      </c>
    </row>
    <row r="511" ht="12.0" customHeight="1">
      <c r="A511" s="20">
        <f t="shared" si="1"/>
        <v>509</v>
      </c>
      <c r="B511" s="19" t="s">
        <v>361</v>
      </c>
      <c r="C511" s="19" t="s">
        <v>2360</v>
      </c>
      <c r="D511" s="19" t="s">
        <v>777</v>
      </c>
      <c r="E511" s="21" t="s">
        <v>33</v>
      </c>
      <c r="F511" s="68" t="s">
        <v>2366</v>
      </c>
      <c r="G511" s="69" t="s">
        <v>2367</v>
      </c>
      <c r="H511" s="26" t="s">
        <v>59</v>
      </c>
      <c r="I511" s="26" t="s">
        <v>60</v>
      </c>
      <c r="J511" s="27" t="s">
        <v>184</v>
      </c>
      <c r="K511" s="27" t="s">
        <v>44</v>
      </c>
      <c r="L511" s="29" t="s">
        <v>176</v>
      </c>
      <c r="M511" s="29" t="s">
        <v>62</v>
      </c>
      <c r="N511" s="29" t="s">
        <v>176</v>
      </c>
      <c r="O511" s="29" t="s">
        <v>176</v>
      </c>
      <c r="P511" s="29" t="s">
        <v>62</v>
      </c>
      <c r="Q511" s="30"/>
      <c r="R511" s="30"/>
      <c r="S511" s="30"/>
      <c r="T511" s="30"/>
      <c r="U511" s="31" t="str">
        <f>IFERROR(__xludf.DUMMYFUNCTION("LET(
  angka_murni, ARRAYFORMULA(IFERROR(VALUE(REGEXREPLACE(L511:T511, ""[^0-9]"", """")), 0)),
  rata, IFERROR(AVERAGEIF(angka_murni, ""&gt;0""), 0),
  IF(rata &gt; 0,
    IF(rata &gt; 500, ""SANGAT OPTIMAL"",
    IF(rata &gt; 200, ""OPTIMAL"",
    IF(rata &gt; 100,"&amp;" ""KURANG OPTIMAL"", ""TIDAK OPTIMAL""))),
    IF(COUNTIF(L511:T511, ""*TIDAK TERDETEKSI*"") &gt; 0, ""TIDAK TERDETEKSI"",
    IF(COUNTIF(L511:T511, ""*TIDAK AKTIF*"") &gt; 0, ""TIDAK AKTIF"",
    IF(COUNTIF(L511:T511, ""*BELUM TERPASANG*"") &gt; 0, ""BELUM T"&amp;"ERPASANG"", ""TIDAK AKTIF"")))
  )
)"),"TIDAK OPTIMAL")</f>
        <v>TIDAK OPTIMAL</v>
      </c>
      <c r="V511" s="33" t="s">
        <v>48</v>
      </c>
      <c r="W511" s="87">
        <v>7110.0</v>
      </c>
      <c r="X511" s="58" t="s">
        <v>2364</v>
      </c>
      <c r="Y511" s="41">
        <v>2553000.0</v>
      </c>
      <c r="Z511" s="64" t="s">
        <v>2368</v>
      </c>
    </row>
    <row r="512" ht="12.0" customHeight="1">
      <c r="A512" s="20">
        <f t="shared" si="1"/>
        <v>510</v>
      </c>
      <c r="B512" s="19" t="s">
        <v>361</v>
      </c>
      <c r="C512" s="19" t="s">
        <v>2360</v>
      </c>
      <c r="D512" s="19" t="s">
        <v>1035</v>
      </c>
      <c r="E512" s="21" t="s">
        <v>2370</v>
      </c>
      <c r="F512" s="23" t="s">
        <v>2371</v>
      </c>
      <c r="G512" s="25" t="s">
        <v>2372</v>
      </c>
      <c r="H512" s="26" t="s">
        <v>39</v>
      </c>
      <c r="I512" s="26" t="s">
        <v>41</v>
      </c>
      <c r="J512" s="27" t="s">
        <v>43</v>
      </c>
      <c r="K512" s="27" t="s">
        <v>44</v>
      </c>
      <c r="L512" s="42"/>
      <c r="M512" s="42"/>
      <c r="N512" s="42"/>
      <c r="O512" s="29"/>
      <c r="P512" s="29"/>
      <c r="Q512" s="29"/>
      <c r="R512" s="30"/>
      <c r="S512" s="30"/>
      <c r="T512" s="30"/>
      <c r="U512" s="31" t="str">
        <f>IFERROR(__xludf.DUMMYFUNCTION("LET(
  angka_murni, ARRAYFORMULA(IFERROR(VALUE(REGEXREPLACE(L512:T512, ""[^0-9]"", """")), 0)),
  rata, IFERROR(AVERAGEIF(angka_murni, ""&gt;0""), 0),
  IF(rata &gt; 0,
    IF(rata &gt; 500, ""SANGAT OPTIMAL"",
    IF(rata &gt; 200, ""OPTIMAL"",
    IF(rata &gt; 100,"&amp;" ""KURANG OPTIMAL"", ""TIDAK OPTIMAL""))),
    IF(COUNTIF(L512:T512, ""*TIDAK TERDETEKSI*"") &gt; 0, ""TIDAK TERDETEKSI"",
    IF(COUNTIF(L512:T512, ""*TIDAK AKTIF*"") &gt; 0, ""TIDAK AKTIF"",
    IF(COUNTIF(L512:T512, ""*BELUM TERPASANG*"") &gt; 0, ""BELUM T"&amp;"ERPASANG"", ""TIDAK AKTIF"")))
  )
)"),"TIDAK AKTIF")</f>
        <v>TIDAK AKTIF</v>
      </c>
      <c r="V512" s="33" t="s">
        <v>48</v>
      </c>
      <c r="W512" s="45">
        <v>1509.0</v>
      </c>
      <c r="X512" s="58" t="s">
        <v>2364</v>
      </c>
      <c r="Y512" s="36">
        <v>638250.0</v>
      </c>
      <c r="Z512" s="46"/>
    </row>
    <row r="513" ht="12.0" customHeight="1">
      <c r="A513" s="20">
        <f t="shared" si="1"/>
        <v>511</v>
      </c>
      <c r="B513" s="19" t="s">
        <v>361</v>
      </c>
      <c r="C513" s="19" t="s">
        <v>2360</v>
      </c>
      <c r="D513" s="19" t="s">
        <v>2373</v>
      </c>
      <c r="E513" s="21" t="s">
        <v>436</v>
      </c>
      <c r="F513" s="23" t="s">
        <v>2374</v>
      </c>
      <c r="G513" s="25" t="s">
        <v>2375</v>
      </c>
      <c r="H513" s="26" t="s">
        <v>95</v>
      </c>
      <c r="I513" s="26" t="s">
        <v>106</v>
      </c>
      <c r="J513" s="27" t="s">
        <v>952</v>
      </c>
      <c r="K513" s="27" t="s">
        <v>44</v>
      </c>
      <c r="L513" s="29" t="s">
        <v>91</v>
      </c>
      <c r="M513" s="29" t="s">
        <v>62</v>
      </c>
      <c r="N513" s="29" t="s">
        <v>63</v>
      </c>
      <c r="O513" s="29" t="s">
        <v>91</v>
      </c>
      <c r="P513" s="29" t="s">
        <v>62</v>
      </c>
      <c r="Q513" s="44"/>
      <c r="R513" s="44"/>
      <c r="S513" s="44"/>
      <c r="T513" s="30"/>
      <c r="U513" s="31" t="str">
        <f>IFERROR(__xludf.DUMMYFUNCTION("LET(
  angka_murni, ARRAYFORMULA(IFERROR(VALUE(REGEXREPLACE(L513:T513, ""[^0-9]"", """")), 0)),
  rata, IFERROR(AVERAGEIF(angka_murni, ""&gt;0""), 0),
  IF(rata &gt; 0,
    IF(rata &gt; 500, ""SANGAT OPTIMAL"",
    IF(rata &gt; 200, ""OPTIMAL"",
    IF(rata &gt; 100,"&amp;" ""KURANG OPTIMAL"", ""TIDAK OPTIMAL""))),
    IF(COUNTIF(L513:T513, ""*TIDAK TERDETEKSI*"") &gt; 0, ""TIDAK TERDETEKSI"",
    IF(COUNTIF(L513:T513, ""*TIDAK AKTIF*"") &gt; 0, ""TIDAK AKTIF"",
    IF(COUNTIF(L513:T513, ""*BELUM TERPASANG*"") &gt; 0, ""BELUM T"&amp;"ERPASANG"", ""TIDAK AKTIF"")))
  )
)"),"TIDAK OPTIMAL")</f>
        <v>TIDAK OPTIMAL</v>
      </c>
      <c r="V513" s="33" t="s">
        <v>48</v>
      </c>
      <c r="W513" s="45">
        <v>1751.0</v>
      </c>
      <c r="X513" s="58" t="s">
        <v>2364</v>
      </c>
      <c r="Y513" s="41">
        <v>2886000.0</v>
      </c>
      <c r="Z513" s="46"/>
    </row>
    <row r="514" ht="12.0" customHeight="1">
      <c r="A514" s="20">
        <f t="shared" si="1"/>
        <v>512</v>
      </c>
      <c r="B514" s="19" t="s">
        <v>361</v>
      </c>
      <c r="C514" s="19" t="s">
        <v>2360</v>
      </c>
      <c r="D514" s="19" t="s">
        <v>2376</v>
      </c>
      <c r="E514" s="21" t="s">
        <v>2377</v>
      </c>
      <c r="F514" s="23" t="s">
        <v>2378</v>
      </c>
      <c r="G514" s="25" t="s">
        <v>2379</v>
      </c>
      <c r="H514" s="26" t="s">
        <v>39</v>
      </c>
      <c r="I514" s="26" t="s">
        <v>41</v>
      </c>
      <c r="J514" s="27" t="s">
        <v>43</v>
      </c>
      <c r="K514" s="27" t="s">
        <v>44</v>
      </c>
      <c r="L514" s="42"/>
      <c r="M514" s="42"/>
      <c r="N514" s="42"/>
      <c r="O514" s="29"/>
      <c r="P514" s="29"/>
      <c r="Q514" s="30"/>
      <c r="R514" s="30"/>
      <c r="S514" s="30"/>
      <c r="T514" s="30"/>
      <c r="U514" s="31" t="str">
        <f>IFERROR(__xludf.DUMMYFUNCTION("LET(
  angka_murni, ARRAYFORMULA(IFERROR(VALUE(REGEXREPLACE(L514:T514, ""[^0-9]"", """")), 0)),
  rata, IFERROR(AVERAGEIF(angka_murni, ""&gt;0""), 0),
  IF(rata &gt; 0,
    IF(rata &gt; 500, ""SANGAT OPTIMAL"",
    IF(rata &gt; 200, ""OPTIMAL"",
    IF(rata &gt; 100,"&amp;" ""KURANG OPTIMAL"", ""TIDAK OPTIMAL""))),
    IF(COUNTIF(L514:T514, ""*TIDAK TERDETEKSI*"") &gt; 0, ""TIDAK TERDETEKSI"",
    IF(COUNTIF(L514:T514, ""*TIDAK AKTIF*"") &gt; 0, ""TIDAK AKTIF"",
    IF(COUNTIF(L514:T514, ""*BELUM TERPASANG*"") &gt; 0, ""BELUM T"&amp;"ERPASANG"", ""TIDAK AKTIF"")))
  )
)"),"TIDAK AKTIF")</f>
        <v>TIDAK AKTIF</v>
      </c>
      <c r="V514" s="33" t="s">
        <v>48</v>
      </c>
      <c r="W514" s="45">
        <v>2488.0</v>
      </c>
      <c r="X514" s="58" t="s">
        <v>2364</v>
      </c>
      <c r="Y514" s="36">
        <v>638250.0</v>
      </c>
      <c r="Z514" s="75" t="s">
        <v>2380</v>
      </c>
    </row>
    <row r="515" ht="12.0" customHeight="1">
      <c r="A515" s="20">
        <f t="shared" si="1"/>
        <v>513</v>
      </c>
      <c r="B515" s="19" t="s">
        <v>361</v>
      </c>
      <c r="C515" s="19" t="s">
        <v>2360</v>
      </c>
      <c r="D515" s="19" t="s">
        <v>2381</v>
      </c>
      <c r="E515" s="21" t="s">
        <v>455</v>
      </c>
      <c r="F515" s="23" t="s">
        <v>2382</v>
      </c>
      <c r="G515" s="25" t="s">
        <v>2383</v>
      </c>
      <c r="H515" s="26" t="s">
        <v>40</v>
      </c>
      <c r="I515" s="26" t="s">
        <v>42</v>
      </c>
      <c r="J515" s="28" t="s">
        <v>61</v>
      </c>
      <c r="K515" s="28" t="s">
        <v>44</v>
      </c>
      <c r="L515" s="29"/>
      <c r="M515" s="29"/>
      <c r="N515" s="29" t="s">
        <v>64</v>
      </c>
      <c r="O515" s="29" t="s">
        <v>64</v>
      </c>
      <c r="P515" s="29" t="s">
        <v>64</v>
      </c>
      <c r="Q515" s="29" t="s">
        <v>64</v>
      </c>
      <c r="R515" s="30" t="s">
        <v>64</v>
      </c>
      <c r="S515" s="30"/>
      <c r="T515" s="30"/>
      <c r="U515" s="31" t="str">
        <f>IFERROR(__xludf.DUMMYFUNCTION("LET(
  angka_murni, ARRAYFORMULA(IFERROR(VALUE(REGEXREPLACE(L515:T515, ""[^0-9]"", """")), 0)),
  rata, IFERROR(AVERAGEIF(angka_murni, ""&gt;0""), 0),
  IF(rata &gt; 0,
    IF(rata &gt; 500, ""SANGAT OPTIMAL"",
    IF(rata &gt; 200, ""OPTIMAL"",
    IF(rata &gt; 100,"&amp;" ""KURANG OPTIMAL"", ""TIDAK OPTIMAL""))),
    IF(COUNTIF(L515:T515, ""*TIDAK TERDETEKSI*"") &gt; 0, ""TIDAK TERDETEKSI"",
    IF(COUNTIF(L515:T515, ""*TIDAK AKTIF*"") &gt; 0, ""TIDAK AKTIF"",
    IF(COUNTIF(L515:T515, ""*BELUM TERPASANG*"") &gt; 0, ""BELUM T"&amp;"ERPASANG"", ""TIDAK AKTIF"")))
  )
)"),"OPTIMAL")</f>
        <v>OPTIMAL</v>
      </c>
      <c r="V515" s="33" t="s">
        <v>48</v>
      </c>
      <c r="W515" s="45">
        <v>1593.0</v>
      </c>
      <c r="X515" s="58" t="s">
        <v>2364</v>
      </c>
      <c r="Y515" s="36">
        <v>768950.0</v>
      </c>
      <c r="Z515" s="46"/>
    </row>
    <row r="516" ht="12.0" customHeight="1">
      <c r="A516" s="20">
        <f t="shared" si="1"/>
        <v>514</v>
      </c>
      <c r="B516" s="19" t="s">
        <v>361</v>
      </c>
      <c r="C516" s="19" t="s">
        <v>2360</v>
      </c>
      <c r="D516" s="19" t="s">
        <v>2384</v>
      </c>
      <c r="E516" s="21" t="s">
        <v>2385</v>
      </c>
      <c r="F516" s="23" t="s">
        <v>2386</v>
      </c>
      <c r="G516" s="25" t="s">
        <v>2387</v>
      </c>
      <c r="H516" s="26" t="s">
        <v>39</v>
      </c>
      <c r="I516" s="26" t="s">
        <v>41</v>
      </c>
      <c r="J516" s="27" t="s">
        <v>43</v>
      </c>
      <c r="K516" s="27" t="s">
        <v>44</v>
      </c>
      <c r="L516" s="42"/>
      <c r="M516" s="42"/>
      <c r="N516" s="42"/>
      <c r="O516" s="29"/>
      <c r="P516" s="29"/>
      <c r="Q516" s="29"/>
      <c r="R516" s="30"/>
      <c r="S516" s="30"/>
      <c r="T516" s="30"/>
      <c r="U516" s="31" t="str">
        <f>IFERROR(__xludf.DUMMYFUNCTION("LET(
  angka_murni, ARRAYFORMULA(IFERROR(VALUE(REGEXREPLACE(L516:T516, ""[^0-9]"", """")), 0)),
  rata, IFERROR(AVERAGEIF(angka_murni, ""&gt;0""), 0),
  IF(rata &gt; 0,
    IF(rata &gt; 500, ""SANGAT OPTIMAL"",
    IF(rata &gt; 200, ""OPTIMAL"",
    IF(rata &gt; 100,"&amp;" ""KURANG OPTIMAL"", ""TIDAK OPTIMAL""))),
    IF(COUNTIF(L516:T516, ""*TIDAK TERDETEKSI*"") &gt; 0, ""TIDAK TERDETEKSI"",
    IF(COUNTIF(L516:T516, ""*TIDAK AKTIF*"") &gt; 0, ""TIDAK AKTIF"",
    IF(COUNTIF(L516:T516, ""*BELUM TERPASANG*"") &gt; 0, ""BELUM T"&amp;"ERPASANG"", ""TIDAK AKTIF"")))
  )
)"),"TIDAK AKTIF")</f>
        <v>TIDAK AKTIF</v>
      </c>
      <c r="V516" s="33" t="s">
        <v>48</v>
      </c>
      <c r="W516" s="45">
        <v>1865.0</v>
      </c>
      <c r="X516" s="58" t="s">
        <v>2364</v>
      </c>
      <c r="Y516" s="36">
        <v>638250.0</v>
      </c>
      <c r="Z516" s="75" t="s">
        <v>2388</v>
      </c>
    </row>
    <row r="517" ht="12.0" customHeight="1">
      <c r="A517" s="20">
        <f t="shared" si="1"/>
        <v>515</v>
      </c>
      <c r="B517" s="19" t="s">
        <v>361</v>
      </c>
      <c r="C517" s="19" t="s">
        <v>178</v>
      </c>
      <c r="D517" s="19" t="s">
        <v>2389</v>
      </c>
      <c r="E517" s="21" t="s">
        <v>2390</v>
      </c>
      <c r="F517" s="23" t="s">
        <v>2391</v>
      </c>
      <c r="G517" s="25" t="s">
        <v>2392</v>
      </c>
      <c r="H517" s="26" t="s">
        <v>39</v>
      </c>
      <c r="I517" s="26" t="s">
        <v>41</v>
      </c>
      <c r="J517" s="27" t="s">
        <v>43</v>
      </c>
      <c r="K517" s="27" t="s">
        <v>44</v>
      </c>
      <c r="L517" s="42"/>
      <c r="M517" s="42"/>
      <c r="N517" s="42"/>
      <c r="O517" s="29"/>
      <c r="P517" s="29"/>
      <c r="Q517" s="30"/>
      <c r="R517" s="30"/>
      <c r="S517" s="30"/>
      <c r="T517" s="30"/>
      <c r="U517" s="31" t="str">
        <f>IFERROR(__xludf.DUMMYFUNCTION("LET(
  angka_murni, ARRAYFORMULA(IFERROR(VALUE(REGEXREPLACE(L517:T517, ""[^0-9]"", """")), 0)),
  rata, IFERROR(AVERAGEIF(angka_murni, ""&gt;0""), 0),
  IF(rata &gt; 0,
    IF(rata &gt; 500, ""SANGAT OPTIMAL"",
    IF(rata &gt; 200, ""OPTIMAL"",
    IF(rata &gt; 100,"&amp;" ""KURANG OPTIMAL"", ""TIDAK OPTIMAL""))),
    IF(COUNTIF(L517:T517, ""*TIDAK TERDETEKSI*"") &gt; 0, ""TIDAK TERDETEKSI"",
    IF(COUNTIF(L517:T517, ""*TIDAK AKTIF*"") &gt; 0, ""TIDAK AKTIF"",
    IF(COUNTIF(L517:T517, ""*BELUM TERPASANG*"") &gt; 0, ""BELUM T"&amp;"ERPASANG"", ""TIDAK AKTIF"")))
  )
)"),"TIDAK AKTIF")</f>
        <v>TIDAK AKTIF</v>
      </c>
      <c r="V517" s="33" t="s">
        <v>48</v>
      </c>
      <c r="W517" s="45">
        <v>1124.0</v>
      </c>
      <c r="X517" s="58" t="s">
        <v>399</v>
      </c>
      <c r="Y517" s="36">
        <v>638250.0</v>
      </c>
      <c r="Z517" s="75" t="s">
        <v>2393</v>
      </c>
    </row>
    <row r="518" ht="12.0" customHeight="1">
      <c r="A518" s="20">
        <f t="shared" si="1"/>
        <v>516</v>
      </c>
      <c r="B518" s="19" t="s">
        <v>361</v>
      </c>
      <c r="C518" s="19" t="s">
        <v>178</v>
      </c>
      <c r="D518" s="19" t="s">
        <v>2394</v>
      </c>
      <c r="E518" s="21" t="s">
        <v>2395</v>
      </c>
      <c r="F518" s="23" t="s">
        <v>2396</v>
      </c>
      <c r="G518" s="25" t="s">
        <v>2397</v>
      </c>
      <c r="H518" s="26" t="s">
        <v>59</v>
      </c>
      <c r="I518" s="26" t="s">
        <v>60</v>
      </c>
      <c r="J518" s="27" t="s">
        <v>184</v>
      </c>
      <c r="K518" s="27" t="s">
        <v>44</v>
      </c>
      <c r="L518" s="29" t="s">
        <v>62</v>
      </c>
      <c r="M518" s="29" t="s">
        <v>63</v>
      </c>
      <c r="N518" s="29" t="s">
        <v>63</v>
      </c>
      <c r="O518" s="29" t="s">
        <v>63</v>
      </c>
      <c r="P518" s="29" t="s">
        <v>63</v>
      </c>
      <c r="Q518" s="30"/>
      <c r="R518" s="30"/>
      <c r="S518" s="30"/>
      <c r="T518" s="30"/>
      <c r="U518" s="31" t="str">
        <f>IFERROR(__xludf.DUMMYFUNCTION("LET(
  angka_murni, ARRAYFORMULA(IFERROR(VALUE(REGEXREPLACE(L518:T518, ""[^0-9]"", """")), 0)),
  rata, IFERROR(AVERAGEIF(angka_murni, ""&gt;0""), 0),
  IF(rata &gt; 0,
    IF(rata &gt; 500, ""SANGAT OPTIMAL"",
    IF(rata &gt; 200, ""OPTIMAL"",
    IF(rata &gt; 100,"&amp;" ""KURANG OPTIMAL"", ""TIDAK OPTIMAL""))),
    IF(COUNTIF(L518:T518, ""*TIDAK TERDETEKSI*"") &gt; 0, ""TIDAK TERDETEKSI"",
    IF(COUNTIF(L518:T518, ""*TIDAK AKTIF*"") &gt; 0, ""TIDAK AKTIF"",
    IF(COUNTIF(L518:T518, ""*BELUM TERPASANG*"") &gt; 0, ""BELUM T"&amp;"ERPASANG"", ""TIDAK AKTIF"")))
  )
)"),"KURANG OPTIMAL")</f>
        <v>KURANG OPTIMAL</v>
      </c>
      <c r="V518" s="33" t="s">
        <v>48</v>
      </c>
      <c r="W518" s="45">
        <v>1661.0</v>
      </c>
      <c r="X518" s="58" t="s">
        <v>399</v>
      </c>
      <c r="Y518" s="41">
        <v>2553000.0</v>
      </c>
      <c r="Z518" s="46"/>
    </row>
    <row r="519" ht="12.0" customHeight="1">
      <c r="A519" s="20">
        <f t="shared" si="1"/>
        <v>517</v>
      </c>
      <c r="B519" s="19" t="s">
        <v>361</v>
      </c>
      <c r="C519" s="19" t="s">
        <v>178</v>
      </c>
      <c r="D519" s="19" t="s">
        <v>2401</v>
      </c>
      <c r="E519" s="21" t="s">
        <v>33</v>
      </c>
      <c r="F519" s="23" t="s">
        <v>2402</v>
      </c>
      <c r="G519" s="25" t="s">
        <v>2403</v>
      </c>
      <c r="H519" s="26" t="s">
        <v>39</v>
      </c>
      <c r="I519" s="26" t="s">
        <v>41</v>
      </c>
      <c r="J519" s="27" t="s">
        <v>43</v>
      </c>
      <c r="K519" s="27" t="s">
        <v>44</v>
      </c>
      <c r="L519" s="42"/>
      <c r="M519" s="42"/>
      <c r="N519" s="42"/>
      <c r="O519" s="42"/>
      <c r="P519" s="29"/>
      <c r="Q519" s="30"/>
      <c r="R519" s="30"/>
      <c r="S519" s="44"/>
      <c r="T519" s="44"/>
      <c r="U519" s="31" t="str">
        <f>IFERROR(__xludf.DUMMYFUNCTION("LET(
  angka_murni, ARRAYFORMULA(IFERROR(VALUE(REGEXREPLACE(L519:T519, ""[^0-9]"", """")), 0)),
  rata, IFERROR(AVERAGEIF(angka_murni, ""&gt;0""), 0),
  IF(rata &gt; 0,
    IF(rata &gt; 500, ""SANGAT OPTIMAL"",
    IF(rata &gt; 200, ""OPTIMAL"",
    IF(rata &gt; 100,"&amp;" ""KURANG OPTIMAL"", ""TIDAK OPTIMAL""))),
    IF(COUNTIF(L519:T519, ""*TIDAK TERDETEKSI*"") &gt; 0, ""TIDAK TERDETEKSI"",
    IF(COUNTIF(L519:T519, ""*TIDAK AKTIF*"") &gt; 0, ""TIDAK AKTIF"",
    IF(COUNTIF(L519:T519, ""*BELUM TERPASANG*"") &gt; 0, ""BELUM T"&amp;"ERPASANG"", ""TIDAK AKTIF"")))
  )
)"),"TIDAK AKTIF")</f>
        <v>TIDAK AKTIF</v>
      </c>
      <c r="V519" s="33" t="s">
        <v>48</v>
      </c>
      <c r="W519" s="45">
        <v>4344.0</v>
      </c>
      <c r="X519" s="58" t="s">
        <v>399</v>
      </c>
      <c r="Y519" s="36">
        <v>638250.0</v>
      </c>
      <c r="Z519" s="46"/>
    </row>
    <row r="520" ht="12.0" customHeight="1">
      <c r="A520" s="20">
        <f t="shared" si="1"/>
        <v>518</v>
      </c>
      <c r="B520" s="19" t="s">
        <v>361</v>
      </c>
      <c r="C520" s="19" t="s">
        <v>178</v>
      </c>
      <c r="D520" s="19" t="s">
        <v>2404</v>
      </c>
      <c r="E520" s="19" t="s">
        <v>436</v>
      </c>
      <c r="F520" s="23" t="s">
        <v>2405</v>
      </c>
      <c r="G520" s="25" t="s">
        <v>2406</v>
      </c>
      <c r="H520" s="26" t="s">
        <v>40</v>
      </c>
      <c r="I520" s="26" t="s">
        <v>42</v>
      </c>
      <c r="J520" s="28" t="s">
        <v>61</v>
      </c>
      <c r="K520" s="28" t="s">
        <v>44</v>
      </c>
      <c r="L520" s="29"/>
      <c r="M520" s="29"/>
      <c r="N520" s="29" t="s">
        <v>64</v>
      </c>
      <c r="O520" s="29" t="s">
        <v>64</v>
      </c>
      <c r="P520" s="29" t="s">
        <v>64</v>
      </c>
      <c r="Q520" s="29" t="s">
        <v>64</v>
      </c>
      <c r="R520" s="30" t="s">
        <v>64</v>
      </c>
      <c r="S520" s="30"/>
      <c r="T520" s="30"/>
      <c r="U520" s="31" t="str">
        <f>IFERROR(__xludf.DUMMYFUNCTION("LET(
  angka_murni, ARRAYFORMULA(IFERROR(VALUE(REGEXREPLACE(L520:T520, ""[^0-9]"", """")), 0)),
  rata, IFERROR(AVERAGEIF(angka_murni, ""&gt;0""), 0),
  IF(rata &gt; 0,
    IF(rata &gt; 500, ""SANGAT OPTIMAL"",
    IF(rata &gt; 200, ""OPTIMAL"",
    IF(rata &gt; 100,"&amp;" ""KURANG OPTIMAL"", ""TIDAK OPTIMAL""))),
    IF(COUNTIF(L520:T520, ""*TIDAK TERDETEKSI*"") &gt; 0, ""TIDAK TERDETEKSI"",
    IF(COUNTIF(L520:T520, ""*TIDAK AKTIF*"") &gt; 0, ""TIDAK AKTIF"",
    IF(COUNTIF(L520:T520, ""*BELUM TERPASANG*"") &gt; 0, ""BELUM T"&amp;"ERPASANG"", ""TIDAK AKTIF"")))
  )
)"),"OPTIMAL")</f>
        <v>OPTIMAL</v>
      </c>
      <c r="V520" s="33" t="s">
        <v>48</v>
      </c>
      <c r="W520" s="45">
        <v>1247.0</v>
      </c>
      <c r="X520" s="58" t="s">
        <v>399</v>
      </c>
      <c r="Y520" s="36">
        <v>768950.0</v>
      </c>
      <c r="Z520" s="46"/>
    </row>
    <row r="521" ht="12.0" customHeight="1">
      <c r="A521" s="20">
        <f t="shared" si="1"/>
        <v>519</v>
      </c>
      <c r="B521" s="19" t="s">
        <v>361</v>
      </c>
      <c r="C521" s="19" t="s">
        <v>178</v>
      </c>
      <c r="D521" s="19" t="s">
        <v>393</v>
      </c>
      <c r="E521" s="19" t="s">
        <v>394</v>
      </c>
      <c r="F521" s="23" t="s">
        <v>395</v>
      </c>
      <c r="G521" s="25" t="s">
        <v>396</v>
      </c>
      <c r="H521" s="26" t="s">
        <v>40</v>
      </c>
      <c r="I521" s="26" t="s">
        <v>42</v>
      </c>
      <c r="J521" s="28" t="s">
        <v>61</v>
      </c>
      <c r="K521" s="28" t="s">
        <v>44</v>
      </c>
      <c r="L521" s="29"/>
      <c r="M521" s="29"/>
      <c r="N521" s="29" t="s">
        <v>65</v>
      </c>
      <c r="O521" s="29" t="s">
        <v>65</v>
      </c>
      <c r="P521" s="29" t="s">
        <v>65</v>
      </c>
      <c r="Q521" s="29" t="s">
        <v>65</v>
      </c>
      <c r="R521" s="30" t="s">
        <v>65</v>
      </c>
      <c r="S521" s="30"/>
      <c r="T521" s="30"/>
      <c r="U521" s="31" t="str">
        <f>IFERROR(__xludf.DUMMYFUNCTION("LET(
  angka_murni, ARRAYFORMULA(IFERROR(VALUE(REGEXREPLACE(L521:T521, ""[^0-9]"", """")), 0)),
  rata, IFERROR(AVERAGEIF(angka_murni, ""&gt;0""), 0),
  IF(rata &gt; 0,
    IF(rata &gt; 500, ""SANGAT OPTIMAL"",
    IF(rata &gt; 200, ""OPTIMAL"",
    IF(rata &gt; 100,"&amp;" ""KURANG OPTIMAL"", ""TIDAK OPTIMAL""))),
    IF(COUNTIF(L521:T521, ""*TIDAK TERDETEKSI*"") &gt; 0, ""TIDAK TERDETEKSI"",
    IF(COUNTIF(L521:T521, ""*TIDAK AKTIF*"") &gt; 0, ""TIDAK AKTIF"",
    IF(COUNTIF(L521:T521, ""*BELUM TERPASANG*"") &gt; 0, ""BELUM T"&amp;"ERPASANG"", ""TIDAK AKTIF"")))
  )
)"),"TIDAK AKTIF")</f>
        <v>TIDAK AKTIF</v>
      </c>
      <c r="V521" s="33" t="s">
        <v>48</v>
      </c>
      <c r="W521" s="45">
        <v>1030.0</v>
      </c>
      <c r="X521" s="58" t="s">
        <v>399</v>
      </c>
      <c r="Y521" s="36">
        <v>768950.0</v>
      </c>
      <c r="Z521" s="46"/>
    </row>
    <row r="522" ht="12.0" customHeight="1">
      <c r="A522" s="20">
        <f t="shared" si="1"/>
        <v>520</v>
      </c>
      <c r="B522" s="19" t="s">
        <v>361</v>
      </c>
      <c r="C522" s="19" t="s">
        <v>178</v>
      </c>
      <c r="D522" s="19" t="s">
        <v>2409</v>
      </c>
      <c r="E522" s="21" t="s">
        <v>559</v>
      </c>
      <c r="F522" s="23" t="s">
        <v>2410</v>
      </c>
      <c r="G522" s="25" t="s">
        <v>2411</v>
      </c>
      <c r="H522" s="26" t="s">
        <v>39</v>
      </c>
      <c r="I522" s="26" t="s">
        <v>41</v>
      </c>
      <c r="J522" s="27" t="s">
        <v>43</v>
      </c>
      <c r="K522" s="27" t="s">
        <v>44</v>
      </c>
      <c r="L522" s="42"/>
      <c r="M522" s="42"/>
      <c r="N522" s="42"/>
      <c r="O522" s="29"/>
      <c r="P522" s="29"/>
      <c r="Q522" s="30"/>
      <c r="R522" s="30"/>
      <c r="S522" s="30"/>
      <c r="T522" s="30"/>
      <c r="U522" s="31" t="str">
        <f>IFERROR(__xludf.DUMMYFUNCTION("LET(
  angka_murni, ARRAYFORMULA(IFERROR(VALUE(REGEXREPLACE(L522:T522, ""[^0-9]"", """")), 0)),
  rata, IFERROR(AVERAGEIF(angka_murni, ""&gt;0""), 0),
  IF(rata &gt; 0,
    IF(rata &gt; 500, ""SANGAT OPTIMAL"",
    IF(rata &gt; 200, ""OPTIMAL"",
    IF(rata &gt; 100,"&amp;" ""KURANG OPTIMAL"", ""TIDAK OPTIMAL""))),
    IF(COUNTIF(L522:T522, ""*TIDAK TERDETEKSI*"") &gt; 0, ""TIDAK TERDETEKSI"",
    IF(COUNTIF(L522:T522, ""*TIDAK AKTIF*"") &gt; 0, ""TIDAK AKTIF"",
    IF(COUNTIF(L522:T522, ""*BELUM TERPASANG*"") &gt; 0, ""BELUM T"&amp;"ERPASANG"", ""TIDAK AKTIF"")))
  )
)"),"TIDAK AKTIF")</f>
        <v>TIDAK AKTIF</v>
      </c>
      <c r="V522" s="33" t="s">
        <v>48</v>
      </c>
      <c r="W522" s="45">
        <v>1601.0</v>
      </c>
      <c r="X522" s="58" t="s">
        <v>399</v>
      </c>
      <c r="Y522" s="36">
        <v>638250.0</v>
      </c>
      <c r="Z522" s="46"/>
    </row>
    <row r="523" ht="12.0" customHeight="1">
      <c r="A523" s="20">
        <f t="shared" si="1"/>
        <v>521</v>
      </c>
      <c r="B523" s="19" t="s">
        <v>361</v>
      </c>
      <c r="C523" s="19" t="s">
        <v>178</v>
      </c>
      <c r="D523" s="19" t="s">
        <v>2412</v>
      </c>
      <c r="E523" s="21" t="s">
        <v>2413</v>
      </c>
      <c r="F523" s="23" t="s">
        <v>2414</v>
      </c>
      <c r="G523" s="25" t="s">
        <v>2415</v>
      </c>
      <c r="H523" s="26" t="s">
        <v>39</v>
      </c>
      <c r="I523" s="26" t="s">
        <v>41</v>
      </c>
      <c r="J523" s="27" t="s">
        <v>43</v>
      </c>
      <c r="K523" s="27" t="s">
        <v>44</v>
      </c>
      <c r="L523" s="42"/>
      <c r="M523" s="42"/>
      <c r="N523" s="42"/>
      <c r="O523" s="29"/>
      <c r="P523" s="29"/>
      <c r="Q523" s="30"/>
      <c r="R523" s="30"/>
      <c r="S523" s="30"/>
      <c r="T523" s="30"/>
      <c r="U523" s="31" t="str">
        <f>IFERROR(__xludf.DUMMYFUNCTION("LET(
  angka_murni, ARRAYFORMULA(IFERROR(VALUE(REGEXREPLACE(L523:T523, ""[^0-9]"", """")), 0)),
  rata, IFERROR(AVERAGEIF(angka_murni, ""&gt;0""), 0),
  IF(rata &gt; 0,
    IF(rata &gt; 500, ""SANGAT OPTIMAL"",
    IF(rata &gt; 200, ""OPTIMAL"",
    IF(rata &gt; 100,"&amp;" ""KURANG OPTIMAL"", ""TIDAK OPTIMAL""))),
    IF(COUNTIF(L523:T523, ""*TIDAK TERDETEKSI*"") &gt; 0, ""TIDAK TERDETEKSI"",
    IF(COUNTIF(L523:T523, ""*TIDAK AKTIF*"") &gt; 0, ""TIDAK AKTIF"",
    IF(COUNTIF(L523:T523, ""*BELUM TERPASANG*"") &gt; 0, ""BELUM T"&amp;"ERPASANG"", ""TIDAK AKTIF"")))
  )
)"),"TIDAK AKTIF")</f>
        <v>TIDAK AKTIF</v>
      </c>
      <c r="V523" s="33" t="s">
        <v>48</v>
      </c>
      <c r="W523" s="45">
        <v>1829.0</v>
      </c>
      <c r="X523" s="58" t="s">
        <v>399</v>
      </c>
      <c r="Y523" s="36">
        <v>638250.0</v>
      </c>
      <c r="Z523" s="46"/>
    </row>
    <row r="524" ht="12.0" customHeight="1">
      <c r="A524" s="20">
        <f t="shared" si="1"/>
        <v>522</v>
      </c>
      <c r="B524" s="19" t="s">
        <v>361</v>
      </c>
      <c r="C524" s="19" t="s">
        <v>2416</v>
      </c>
      <c r="D524" s="19" t="s">
        <v>2417</v>
      </c>
      <c r="E524" s="21" t="s">
        <v>2418</v>
      </c>
      <c r="F524" s="23" t="s">
        <v>2419</v>
      </c>
      <c r="G524" s="25" t="s">
        <v>2420</v>
      </c>
      <c r="H524" s="26" t="s">
        <v>39</v>
      </c>
      <c r="I524" s="177" t="s">
        <v>41</v>
      </c>
      <c r="J524" s="27" t="s">
        <v>43</v>
      </c>
      <c r="K524" s="27" t="s">
        <v>44</v>
      </c>
      <c r="L524" s="29"/>
      <c r="M524" s="29"/>
      <c r="N524" s="29"/>
      <c r="O524" s="29"/>
      <c r="P524" s="29"/>
      <c r="Q524" s="29"/>
      <c r="R524" s="29"/>
      <c r="S524" s="29"/>
      <c r="T524" s="30"/>
      <c r="U524" s="31" t="str">
        <f>IFERROR(__xludf.DUMMYFUNCTION("LET(
  angka_murni, ARRAYFORMULA(IFERROR(VALUE(REGEXREPLACE(L524:T524, ""[^0-9]"", """")), 0)),
  rata, IFERROR(AVERAGEIF(angka_murni, ""&gt;0""), 0),
  IF(rata &gt; 0,
    IF(rata &gt; 500, ""SANGAT OPTIMAL"",
    IF(rata &gt; 200, ""OPTIMAL"",
    IF(rata &gt; 100,"&amp;" ""KURANG OPTIMAL"", ""TIDAK OPTIMAL""))),
    IF(COUNTIF(L524:T524, ""*TIDAK TERDETEKSI*"") &gt; 0, ""TIDAK TERDETEKSI"",
    IF(COUNTIF(L524:T524, ""*TIDAK AKTIF*"") &gt; 0, ""TIDAK AKTIF"",
    IF(COUNTIF(L524:T524, ""*BELUM TERPASANG*"") &gt; 0, ""BELUM T"&amp;"ERPASANG"", ""TIDAK AKTIF"")))
  )
)"),"TIDAK AKTIF")</f>
        <v>TIDAK AKTIF</v>
      </c>
      <c r="V524" s="33" t="s">
        <v>48</v>
      </c>
      <c r="W524" s="45">
        <v>5602.0</v>
      </c>
      <c r="X524" s="58" t="s">
        <v>2425</v>
      </c>
      <c r="Y524" s="36">
        <v>638250.0</v>
      </c>
      <c r="Z524" s="75" t="s">
        <v>2426</v>
      </c>
    </row>
    <row r="525" ht="12.0" customHeight="1">
      <c r="A525" s="20">
        <f t="shared" si="1"/>
        <v>523</v>
      </c>
      <c r="B525" s="19" t="s">
        <v>361</v>
      </c>
      <c r="C525" s="19" t="s">
        <v>2416</v>
      </c>
      <c r="D525" s="19" t="s">
        <v>2421</v>
      </c>
      <c r="E525" s="21" t="s">
        <v>2422</v>
      </c>
      <c r="F525" s="23" t="s">
        <v>2423</v>
      </c>
      <c r="G525" s="25" t="s">
        <v>2424</v>
      </c>
      <c r="H525" s="26" t="s">
        <v>39</v>
      </c>
      <c r="I525" s="26" t="s">
        <v>41</v>
      </c>
      <c r="J525" s="27" t="s">
        <v>43</v>
      </c>
      <c r="K525" s="27" t="s">
        <v>44</v>
      </c>
      <c r="L525" s="42"/>
      <c r="M525" s="42"/>
      <c r="N525" s="42"/>
      <c r="O525" s="29"/>
      <c r="P525" s="29"/>
      <c r="Q525" s="30"/>
      <c r="R525" s="30"/>
      <c r="S525" s="30"/>
      <c r="T525" s="30"/>
      <c r="U525" s="31" t="str">
        <f>IFERROR(__xludf.DUMMYFUNCTION("LET(
  angka_murni, ARRAYFORMULA(IFERROR(VALUE(REGEXREPLACE(L525:T525, ""[^0-9]"", """")), 0)),
  rata, IFERROR(AVERAGEIF(angka_murni, ""&gt;0""), 0),
  IF(rata &gt; 0,
    IF(rata &gt; 500, ""SANGAT OPTIMAL"",
    IF(rata &gt; 200, ""OPTIMAL"",
    IF(rata &gt; 100,"&amp;" ""KURANG OPTIMAL"", ""TIDAK OPTIMAL""))),
    IF(COUNTIF(L525:T525, ""*TIDAK TERDETEKSI*"") &gt; 0, ""TIDAK TERDETEKSI"",
    IF(COUNTIF(L525:T525, ""*TIDAK AKTIF*"") &gt; 0, ""TIDAK AKTIF"",
    IF(COUNTIF(L525:T525, ""*BELUM TERPASANG*"") &gt; 0, ""BELUM T"&amp;"ERPASANG"", ""TIDAK AKTIF"")))
  )
)"),"TIDAK AKTIF")</f>
        <v>TIDAK AKTIF</v>
      </c>
      <c r="V525" s="33" t="s">
        <v>48</v>
      </c>
      <c r="W525" s="45">
        <v>2623.0</v>
      </c>
      <c r="X525" s="58" t="s">
        <v>2425</v>
      </c>
      <c r="Y525" s="36">
        <v>638250.0</v>
      </c>
      <c r="Z525" s="46"/>
    </row>
    <row r="526" ht="12.0" customHeight="1">
      <c r="A526" s="20">
        <f t="shared" si="1"/>
        <v>524</v>
      </c>
      <c r="B526" s="19" t="s">
        <v>361</v>
      </c>
      <c r="C526" s="19" t="s">
        <v>2416</v>
      </c>
      <c r="D526" s="19" t="s">
        <v>842</v>
      </c>
      <c r="E526" s="19" t="s">
        <v>402</v>
      </c>
      <c r="F526" s="23" t="s">
        <v>2427</v>
      </c>
      <c r="G526" s="25" t="s">
        <v>2428</v>
      </c>
      <c r="H526" s="26" t="s">
        <v>102</v>
      </c>
      <c r="I526" s="26" t="s">
        <v>41</v>
      </c>
      <c r="J526" s="27" t="s">
        <v>119</v>
      </c>
      <c r="K526" s="27" t="s">
        <v>44</v>
      </c>
      <c r="L526" s="29" t="s">
        <v>360</v>
      </c>
      <c r="M526" s="29" t="s">
        <v>65</v>
      </c>
      <c r="N526" s="29" t="s">
        <v>65</v>
      </c>
      <c r="O526" s="29" t="s">
        <v>176</v>
      </c>
      <c r="P526" s="29" t="s">
        <v>65</v>
      </c>
      <c r="Q526" s="38" t="s">
        <v>360</v>
      </c>
      <c r="R526" s="38" t="s">
        <v>360</v>
      </c>
      <c r="S526" s="30"/>
      <c r="T526" s="30"/>
      <c r="U526" s="31" t="str">
        <f>IFERROR(__xludf.DUMMYFUNCTION("LET(
  angka_murni, ARRAYFORMULA(IFERROR(VALUE(REGEXREPLACE(L526:T526, ""[^0-9]"", """")), 0)),
  rata, IFERROR(AVERAGEIF(angka_murni, ""&gt;0""), 0),
  IF(rata &gt; 0,
    IF(rata &gt; 500, ""SANGAT OPTIMAL"",
    IF(rata &gt; 200, ""OPTIMAL"",
    IF(rata &gt; 100,"&amp;" ""KURANG OPTIMAL"", ""TIDAK OPTIMAL""))),
    IF(COUNTIF(L526:T526, ""*TIDAK TERDETEKSI*"") &gt; 0, ""TIDAK TERDETEKSI"",
    IF(COUNTIF(L526:T526, ""*TIDAK AKTIF*"") &gt; 0, ""TIDAK AKTIF"",
    IF(COUNTIF(L526:T526, ""*BELUM TERPASANG*"") &gt; 0, ""BELUM T"&amp;"ERPASANG"", ""TIDAK AKTIF"")))
  )
)"),"TIDAK OPTIMAL")</f>
        <v>TIDAK OPTIMAL</v>
      </c>
      <c r="V526" s="33" t="s">
        <v>48</v>
      </c>
      <c r="W526" s="45">
        <v>1939.0</v>
      </c>
      <c r="X526" s="58" t="s">
        <v>2425</v>
      </c>
      <c r="Y526" s="41">
        <v>1665000.0</v>
      </c>
      <c r="Z526" s="46"/>
    </row>
    <row r="527" ht="12.0" customHeight="1">
      <c r="A527" s="20">
        <f t="shared" si="1"/>
        <v>525</v>
      </c>
      <c r="B527" s="19" t="s">
        <v>361</v>
      </c>
      <c r="C527" s="19" t="s">
        <v>2416</v>
      </c>
      <c r="D527" s="19" t="s">
        <v>2429</v>
      </c>
      <c r="E527" s="21" t="s">
        <v>2430</v>
      </c>
      <c r="F527" s="23" t="s">
        <v>2431</v>
      </c>
      <c r="G527" s="25" t="s">
        <v>2432</v>
      </c>
      <c r="H527" s="26" t="s">
        <v>40</v>
      </c>
      <c r="I527" s="26" t="s">
        <v>42</v>
      </c>
      <c r="J527" s="28" t="s">
        <v>61</v>
      </c>
      <c r="K527" s="28" t="s">
        <v>44</v>
      </c>
      <c r="L527" s="29"/>
      <c r="M527" s="29"/>
      <c r="N527" s="29" t="s">
        <v>64</v>
      </c>
      <c r="O527" s="29" t="s">
        <v>64</v>
      </c>
      <c r="P527" s="29" t="s">
        <v>64</v>
      </c>
      <c r="Q527" s="29" t="s">
        <v>125</v>
      </c>
      <c r="R527" s="30" t="s">
        <v>64</v>
      </c>
      <c r="S527" s="30"/>
      <c r="T527" s="30"/>
      <c r="U527" s="31" t="str">
        <f>IFERROR(__xludf.DUMMYFUNCTION("LET(
  angka_murni, ARRAYFORMULA(IFERROR(VALUE(REGEXREPLACE(L527:T527, ""[^0-9]"", """")), 0)),
  rata, IFERROR(AVERAGEIF(angka_murni, ""&gt;0""), 0),
  IF(rata &gt; 0,
    IF(rata &gt; 500, ""SANGAT OPTIMAL"",
    IF(rata &gt; 200, ""OPTIMAL"",
    IF(rata &gt; 100,"&amp;" ""KURANG OPTIMAL"", ""TIDAK OPTIMAL""))),
    IF(COUNTIF(L527:T527, ""*TIDAK TERDETEKSI*"") &gt; 0, ""TIDAK TERDETEKSI"",
    IF(COUNTIF(L527:T527, ""*TIDAK AKTIF*"") &gt; 0, ""TIDAK AKTIF"",
    IF(COUNTIF(L527:T527, ""*BELUM TERPASANG*"") &gt; 0, ""BELUM T"&amp;"ERPASANG"", ""TIDAK AKTIF"")))
  )
)"),"OPTIMAL")</f>
        <v>OPTIMAL</v>
      </c>
      <c r="V527" s="33" t="s">
        <v>48</v>
      </c>
      <c r="W527" s="45">
        <v>1866.0</v>
      </c>
      <c r="X527" s="58" t="s">
        <v>2425</v>
      </c>
      <c r="Y527" s="36">
        <v>768950.0</v>
      </c>
      <c r="Z527" s="46"/>
    </row>
    <row r="528" ht="12.0" customHeight="1">
      <c r="A528" s="20">
        <f t="shared" si="1"/>
        <v>526</v>
      </c>
      <c r="B528" s="19" t="s">
        <v>361</v>
      </c>
      <c r="C528" s="19" t="s">
        <v>2416</v>
      </c>
      <c r="D528" s="19" t="s">
        <v>2433</v>
      </c>
      <c r="E528" s="21" t="s">
        <v>33</v>
      </c>
      <c r="F528" s="23" t="s">
        <v>2434</v>
      </c>
      <c r="G528" s="25" t="s">
        <v>2435</v>
      </c>
      <c r="H528" s="26" t="s">
        <v>59</v>
      </c>
      <c r="I528" s="26" t="s">
        <v>60</v>
      </c>
      <c r="J528" s="27" t="s">
        <v>184</v>
      </c>
      <c r="K528" s="27" t="s">
        <v>44</v>
      </c>
      <c r="L528" s="29" t="s">
        <v>125</v>
      </c>
      <c r="M528" s="29" t="s">
        <v>63</v>
      </c>
      <c r="N528" s="29" t="s">
        <v>125</v>
      </c>
      <c r="O528" s="29" t="s">
        <v>63</v>
      </c>
      <c r="P528" s="29" t="s">
        <v>63</v>
      </c>
      <c r="Q528" s="30"/>
      <c r="R528" s="30"/>
      <c r="S528" s="30"/>
      <c r="T528" s="30"/>
      <c r="U528" s="31" t="str">
        <f>IFERROR(__xludf.DUMMYFUNCTION("LET(
  angka_murni, ARRAYFORMULA(IFERROR(VALUE(REGEXREPLACE(L528:T528, ""[^0-9]"", """")), 0)),
  rata, IFERROR(AVERAGEIF(angka_murni, ""&gt;0""), 0),
  IF(rata &gt; 0,
    IF(rata &gt; 500, ""SANGAT OPTIMAL"",
    IF(rata &gt; 200, ""OPTIMAL"",
    IF(rata &gt; 100,"&amp;" ""KURANG OPTIMAL"", ""TIDAK OPTIMAL""))),
    IF(COUNTIF(L528:T528, ""*TIDAK TERDETEKSI*"") &gt; 0, ""TIDAK TERDETEKSI"",
    IF(COUNTIF(L528:T528, ""*TIDAK AKTIF*"") &gt; 0, ""TIDAK AKTIF"",
    IF(COUNTIF(L528:T528, ""*BELUM TERPASANG*"") &gt; 0, ""BELUM T"&amp;"ERPASANG"", ""TIDAK AKTIF"")))
  )
)"),"KURANG OPTIMAL")</f>
        <v>KURANG OPTIMAL</v>
      </c>
      <c r="V528" s="33" t="s">
        <v>48</v>
      </c>
      <c r="W528" s="45">
        <v>1273.0</v>
      </c>
      <c r="X528" s="58" t="s">
        <v>2425</v>
      </c>
      <c r="Y528" s="41">
        <v>2553000.0</v>
      </c>
      <c r="Z528" s="46"/>
    </row>
    <row r="529" ht="12.0" customHeight="1">
      <c r="A529" s="20">
        <f t="shared" si="1"/>
        <v>527</v>
      </c>
      <c r="B529" s="19" t="s">
        <v>361</v>
      </c>
      <c r="C529" s="19" t="s">
        <v>2416</v>
      </c>
      <c r="D529" s="19" t="s">
        <v>2436</v>
      </c>
      <c r="E529" s="19" t="s">
        <v>2437</v>
      </c>
      <c r="F529" s="23" t="s">
        <v>2438</v>
      </c>
      <c r="G529" s="25" t="s">
        <v>2439</v>
      </c>
      <c r="H529" s="26" t="s">
        <v>40</v>
      </c>
      <c r="I529" s="26" t="s">
        <v>42</v>
      </c>
      <c r="J529" s="28" t="s">
        <v>61</v>
      </c>
      <c r="K529" s="28" t="s">
        <v>44</v>
      </c>
      <c r="L529" s="29"/>
      <c r="M529" s="29"/>
      <c r="N529" s="29" t="s">
        <v>125</v>
      </c>
      <c r="O529" s="29" t="s">
        <v>125</v>
      </c>
      <c r="P529" s="29" t="s">
        <v>125</v>
      </c>
      <c r="Q529" s="29" t="s">
        <v>62</v>
      </c>
      <c r="R529" s="30" t="s">
        <v>360</v>
      </c>
      <c r="S529" s="30"/>
      <c r="T529" s="30"/>
      <c r="U529" s="31" t="str">
        <f>IFERROR(__xludf.DUMMYFUNCTION("LET(
  angka_murni, ARRAYFORMULA(IFERROR(VALUE(REGEXREPLACE(L529:T529, ""[^0-9]"", """")), 0)),
  rata, IFERROR(AVERAGEIF(angka_murni, ""&gt;0""), 0),
  IF(rata &gt; 0,
    IF(rata &gt; 500, ""SANGAT OPTIMAL"",
    IF(rata &gt; 200, ""OPTIMAL"",
    IF(rata &gt; 100,"&amp;" ""KURANG OPTIMAL"", ""TIDAK OPTIMAL""))),
    IF(COUNTIF(L529:T529, ""*TIDAK TERDETEKSI*"") &gt; 0, ""TIDAK TERDETEKSI"",
    IF(COUNTIF(L529:T529, ""*TIDAK AKTIF*"") &gt; 0, ""TIDAK AKTIF"",
    IF(COUNTIF(L529:T529, ""*BELUM TERPASANG*"") &gt; 0, ""BELUM T"&amp;"ERPASANG"", ""TIDAK AKTIF"")))
  )
)"),"KURANG OPTIMAL")</f>
        <v>KURANG OPTIMAL</v>
      </c>
      <c r="V529" s="33" t="s">
        <v>48</v>
      </c>
      <c r="W529" s="45">
        <v>1820.0</v>
      </c>
      <c r="X529" s="58" t="s">
        <v>2425</v>
      </c>
      <c r="Y529" s="36">
        <v>768950.0</v>
      </c>
      <c r="Z529" s="46"/>
    </row>
    <row r="530" ht="12.0" customHeight="1">
      <c r="A530" s="20">
        <f t="shared" si="1"/>
        <v>528</v>
      </c>
      <c r="B530" s="19" t="s">
        <v>361</v>
      </c>
      <c r="C530" s="19" t="s">
        <v>2416</v>
      </c>
      <c r="D530" s="19" t="s">
        <v>2440</v>
      </c>
      <c r="E530" s="21" t="s">
        <v>444</v>
      </c>
      <c r="F530" s="23" t="s">
        <v>2441</v>
      </c>
      <c r="G530" s="25" t="s">
        <v>2442</v>
      </c>
      <c r="H530" s="26" t="s">
        <v>59</v>
      </c>
      <c r="I530" s="26" t="s">
        <v>60</v>
      </c>
      <c r="J530" s="27" t="s">
        <v>184</v>
      </c>
      <c r="K530" s="27" t="s">
        <v>44</v>
      </c>
      <c r="L530" s="29" t="s">
        <v>62</v>
      </c>
      <c r="M530" s="29" t="s">
        <v>176</v>
      </c>
      <c r="N530" s="29" t="s">
        <v>176</v>
      </c>
      <c r="O530" s="29" t="s">
        <v>62</v>
      </c>
      <c r="P530" s="29" t="s">
        <v>62</v>
      </c>
      <c r="Q530" s="30"/>
      <c r="R530" s="30"/>
      <c r="S530" s="30"/>
      <c r="T530" s="30"/>
      <c r="U530" s="31" t="str">
        <f>IFERROR(__xludf.DUMMYFUNCTION("LET(
  angka_murni, ARRAYFORMULA(IFERROR(VALUE(REGEXREPLACE(L530:T530, ""[^0-9]"", """")), 0)),
  rata, IFERROR(AVERAGEIF(angka_murni, ""&gt;0""), 0),
  IF(rata &gt; 0,
    IF(rata &gt; 500, ""SANGAT OPTIMAL"",
    IF(rata &gt; 200, ""OPTIMAL"",
    IF(rata &gt; 100,"&amp;" ""KURANG OPTIMAL"", ""TIDAK OPTIMAL""))),
    IF(COUNTIF(L530:T530, ""*TIDAK TERDETEKSI*"") &gt; 0, ""TIDAK TERDETEKSI"",
    IF(COUNTIF(L530:T530, ""*TIDAK AKTIF*"") &gt; 0, ""TIDAK AKTIF"",
    IF(COUNTIF(L530:T530, ""*BELUM TERPASANG*"") &gt; 0, ""BELUM T"&amp;"ERPASANG"", ""TIDAK AKTIF"")))
  )
)"),"TIDAK OPTIMAL")</f>
        <v>TIDAK OPTIMAL</v>
      </c>
      <c r="V530" s="33" t="s">
        <v>48</v>
      </c>
      <c r="W530" s="45">
        <v>918.0</v>
      </c>
      <c r="X530" s="58" t="s">
        <v>2425</v>
      </c>
      <c r="Y530" s="41">
        <v>2553000.0</v>
      </c>
      <c r="Z530" s="46"/>
    </row>
    <row r="531" ht="12.0" customHeight="1">
      <c r="A531" s="20">
        <f t="shared" si="1"/>
        <v>529</v>
      </c>
      <c r="B531" s="19" t="s">
        <v>361</v>
      </c>
      <c r="C531" s="19" t="s">
        <v>2416</v>
      </c>
      <c r="D531" s="19" t="s">
        <v>2443</v>
      </c>
      <c r="E531" s="21" t="s">
        <v>33</v>
      </c>
      <c r="F531" s="23" t="s">
        <v>2444</v>
      </c>
      <c r="G531" s="25" t="s">
        <v>2445</v>
      </c>
      <c r="H531" s="26" t="s">
        <v>59</v>
      </c>
      <c r="I531" s="26" t="s">
        <v>60</v>
      </c>
      <c r="J531" s="27" t="s">
        <v>184</v>
      </c>
      <c r="K531" s="27" t="s">
        <v>44</v>
      </c>
      <c r="L531" s="29" t="s">
        <v>63</v>
      </c>
      <c r="M531" s="29" t="s">
        <v>125</v>
      </c>
      <c r="N531" s="29" t="s">
        <v>91</v>
      </c>
      <c r="O531" s="29" t="s">
        <v>176</v>
      </c>
      <c r="P531" s="29" t="s">
        <v>176</v>
      </c>
      <c r="Q531" s="30"/>
      <c r="R531" s="30"/>
      <c r="S531" s="30"/>
      <c r="T531" s="30"/>
      <c r="U531" s="31" t="str">
        <f>IFERROR(__xludf.DUMMYFUNCTION("LET(
  angka_murni, ARRAYFORMULA(IFERROR(VALUE(REGEXREPLACE(L531:T531, ""[^0-9]"", """")), 0)),
  rata, IFERROR(AVERAGEIF(angka_murni, ""&gt;0""), 0),
  IF(rata &gt; 0,
    IF(rata &gt; 500, ""SANGAT OPTIMAL"",
    IF(rata &gt; 200, ""OPTIMAL"",
    IF(rata &gt; 100,"&amp;" ""KURANG OPTIMAL"", ""TIDAK OPTIMAL""))),
    IF(COUNTIF(L531:T531, ""*TIDAK TERDETEKSI*"") &gt; 0, ""TIDAK TERDETEKSI"",
    IF(COUNTIF(L531:T531, ""*TIDAK AKTIF*"") &gt; 0, ""TIDAK AKTIF"",
    IF(COUNTIF(L531:T531, ""*BELUM TERPASANG*"") &gt; 0, ""BELUM T"&amp;"ERPASANG"", ""TIDAK AKTIF"")))
  )
)"),"TIDAK OPTIMAL")</f>
        <v>TIDAK OPTIMAL</v>
      </c>
      <c r="V531" s="33" t="s">
        <v>48</v>
      </c>
      <c r="W531" s="45">
        <v>1852.0</v>
      </c>
      <c r="X531" s="58" t="s">
        <v>2425</v>
      </c>
      <c r="Y531" s="41">
        <v>2553000.0</v>
      </c>
      <c r="Z531" s="46"/>
    </row>
    <row r="532" ht="12.0" customHeight="1">
      <c r="A532" s="20">
        <f t="shared" si="1"/>
        <v>530</v>
      </c>
      <c r="B532" s="19" t="s">
        <v>361</v>
      </c>
      <c r="C532" s="26" t="s">
        <v>400</v>
      </c>
      <c r="D532" s="19" t="s">
        <v>2447</v>
      </c>
      <c r="E532" s="21" t="s">
        <v>2448</v>
      </c>
      <c r="F532" s="23" t="s">
        <v>2449</v>
      </c>
      <c r="G532" s="25" t="s">
        <v>2450</v>
      </c>
      <c r="H532" s="26" t="s">
        <v>102</v>
      </c>
      <c r="I532" s="26" t="s">
        <v>41</v>
      </c>
      <c r="J532" s="27" t="s">
        <v>119</v>
      </c>
      <c r="K532" s="27" t="s">
        <v>44</v>
      </c>
      <c r="L532" s="29" t="s">
        <v>62</v>
      </c>
      <c r="M532" s="29" t="s">
        <v>360</v>
      </c>
      <c r="N532" s="29" t="s">
        <v>360</v>
      </c>
      <c r="O532" s="29" t="s">
        <v>125</v>
      </c>
      <c r="P532" s="38" t="s">
        <v>64</v>
      </c>
      <c r="Q532" s="38" t="s">
        <v>64</v>
      </c>
      <c r="R532" s="38" t="s">
        <v>64</v>
      </c>
      <c r="S532" s="30"/>
      <c r="T532" s="30"/>
      <c r="U532" s="31" t="str">
        <f>IFERROR(__xludf.DUMMYFUNCTION("LET(
  angka_murni, ARRAYFORMULA(IFERROR(VALUE(REGEXREPLACE(L532:T532, ""[^0-9]"", """")), 0)),
  rata, IFERROR(AVERAGEIF(angka_murni, ""&gt;0""), 0),
  IF(rata &gt; 0,
    IF(rata &gt; 500, ""SANGAT OPTIMAL"",
    IF(rata &gt; 200, ""OPTIMAL"",
    IF(rata &gt; 100,"&amp;" ""KURANG OPTIMAL"", ""TIDAK OPTIMAL""))),
    IF(COUNTIF(L532:T532, ""*TIDAK TERDETEKSI*"") &gt; 0, ""TIDAK TERDETEKSI"",
    IF(COUNTIF(L532:T532, ""*TIDAK AKTIF*"") &gt; 0, ""TIDAK AKTIF"",
    IF(COUNTIF(L532:T532, ""*BELUM TERPASANG*"") &gt; 0, ""BELUM T"&amp;"ERPASANG"", ""TIDAK AKTIF"")))
  )
)"),"OPTIMAL")</f>
        <v>OPTIMAL</v>
      </c>
      <c r="V532" s="33" t="s">
        <v>48</v>
      </c>
      <c r="W532" s="45">
        <v>7353.0</v>
      </c>
      <c r="X532" s="58" t="s">
        <v>410</v>
      </c>
      <c r="Y532" s="41">
        <v>1665000.0</v>
      </c>
      <c r="Z532" s="75" t="s">
        <v>2484</v>
      </c>
    </row>
    <row r="533" ht="12.0" customHeight="1">
      <c r="A533" s="20">
        <f t="shared" si="1"/>
        <v>531</v>
      </c>
      <c r="B533" s="19" t="s">
        <v>361</v>
      </c>
      <c r="C533" s="26" t="s">
        <v>400</v>
      </c>
      <c r="D533" s="19" t="s">
        <v>2451</v>
      </c>
      <c r="E533" s="21" t="s">
        <v>2430</v>
      </c>
      <c r="F533" s="68" t="s">
        <v>2490</v>
      </c>
      <c r="G533" s="69" t="s">
        <v>2492</v>
      </c>
      <c r="H533" s="26" t="s">
        <v>40</v>
      </c>
      <c r="I533" s="26" t="s">
        <v>107</v>
      </c>
      <c r="J533" s="27" t="s">
        <v>1563</v>
      </c>
      <c r="K533" s="27" t="s">
        <v>44</v>
      </c>
      <c r="L533" s="29" t="s">
        <v>64</v>
      </c>
      <c r="M533" s="29" t="s">
        <v>64</v>
      </c>
      <c r="N533" s="29" t="s">
        <v>64</v>
      </c>
      <c r="O533" s="29" t="s">
        <v>91</v>
      </c>
      <c r="P533" s="29" t="s">
        <v>65</v>
      </c>
      <c r="Q533" s="30"/>
      <c r="R533" s="30"/>
      <c r="S533" s="30"/>
      <c r="T533" s="44"/>
      <c r="U533" s="31" t="str">
        <f>IFERROR(__xludf.DUMMYFUNCTION("LET(
  angka_murni, ARRAYFORMULA(IFERROR(VALUE(REGEXREPLACE(L533:T533, ""[^0-9]"", """")), 0)),
  rata, IFERROR(AVERAGEIF(angka_murni, ""&gt;0""), 0),
  IF(rata &gt; 0,
    IF(rata &gt; 500, ""SANGAT OPTIMAL"",
    IF(rata &gt; 200, ""OPTIMAL"",
    IF(rata &gt; 100,"&amp;" ""KURANG OPTIMAL"", ""TIDAK OPTIMAL""))),
    IF(COUNTIF(L533:T533, ""*TIDAK TERDETEKSI*"") &gt; 0, ""TIDAK TERDETEKSI"",
    IF(COUNTIF(L533:T533, ""*TIDAK AKTIF*"") &gt; 0, ""TIDAK AKTIF"",
    IF(COUNTIF(L533:T533, ""*BELUM TERPASANG*"") &gt; 0, ""BELUM T"&amp;"ERPASANG"", ""TIDAK AKTIF"")))
  )
)"),"OPTIMAL")</f>
        <v>OPTIMAL</v>
      </c>
      <c r="V533" s="33" t="s">
        <v>48</v>
      </c>
      <c r="W533" s="45">
        <v>5115.0</v>
      </c>
      <c r="X533" s="58" t="s">
        <v>410</v>
      </c>
      <c r="Y533" s="36">
        <v>604950.0</v>
      </c>
      <c r="Z533" s="46"/>
    </row>
    <row r="534" ht="12.0" customHeight="1">
      <c r="A534" s="20">
        <f t="shared" si="1"/>
        <v>532</v>
      </c>
      <c r="B534" s="19" t="s">
        <v>361</v>
      </c>
      <c r="C534" s="26" t="s">
        <v>400</v>
      </c>
      <c r="D534" s="19" t="s">
        <v>2454</v>
      </c>
      <c r="E534" s="21" t="s">
        <v>1433</v>
      </c>
      <c r="F534" s="68" t="s">
        <v>2499</v>
      </c>
      <c r="G534" s="69" t="s">
        <v>2501</v>
      </c>
      <c r="H534" s="26" t="s">
        <v>40</v>
      </c>
      <c r="I534" s="26" t="s">
        <v>107</v>
      </c>
      <c r="J534" s="27" t="s">
        <v>1563</v>
      </c>
      <c r="K534" s="27" t="s">
        <v>44</v>
      </c>
      <c r="L534" s="29" t="s">
        <v>62</v>
      </c>
      <c r="M534" s="29" t="s">
        <v>64</v>
      </c>
      <c r="N534" s="29" t="s">
        <v>62</v>
      </c>
      <c r="O534" s="29" t="s">
        <v>62</v>
      </c>
      <c r="P534" s="29" t="s">
        <v>65</v>
      </c>
      <c r="Q534" s="30"/>
      <c r="R534" s="30"/>
      <c r="S534" s="44"/>
      <c r="T534" s="44"/>
      <c r="U534" s="31" t="str">
        <f>IFERROR(__xludf.DUMMYFUNCTION("LET(
  angka_murni, ARRAYFORMULA(IFERROR(VALUE(REGEXREPLACE(L534:T534, ""[^0-9]"", """")), 0)),
  rata, IFERROR(AVERAGEIF(angka_murni, ""&gt;0""), 0),
  IF(rata &gt; 0,
    IF(rata &gt; 500, ""SANGAT OPTIMAL"",
    IF(rata &gt; 200, ""OPTIMAL"",
    IF(rata &gt; 100,"&amp;" ""KURANG OPTIMAL"", ""TIDAK OPTIMAL""))),
    IF(COUNTIF(L534:T534, ""*TIDAK TERDETEKSI*"") &gt; 0, ""TIDAK TERDETEKSI"",
    IF(COUNTIF(L534:T534, ""*TIDAK AKTIF*"") &gt; 0, ""TIDAK AKTIF"",
    IF(COUNTIF(L534:T534, ""*BELUM TERPASANG*"") &gt; 0, ""BELUM T"&amp;"ERPASANG"", ""TIDAK AKTIF"")))
  )
)"),"KURANG OPTIMAL")</f>
        <v>KURANG OPTIMAL</v>
      </c>
      <c r="V534" s="33" t="s">
        <v>48</v>
      </c>
      <c r="W534" s="45">
        <v>4692.0</v>
      </c>
      <c r="X534" s="58" t="s">
        <v>410</v>
      </c>
      <c r="Y534" s="36">
        <v>604950.0</v>
      </c>
      <c r="Z534" s="46"/>
    </row>
    <row r="535" ht="12.0" customHeight="1">
      <c r="A535" s="20">
        <f t="shared" si="1"/>
        <v>533</v>
      </c>
      <c r="B535" s="19" t="s">
        <v>361</v>
      </c>
      <c r="C535" s="26" t="s">
        <v>400</v>
      </c>
      <c r="D535" s="19" t="s">
        <v>1571</v>
      </c>
      <c r="E535" s="21" t="s">
        <v>2457</v>
      </c>
      <c r="F535" s="68" t="s">
        <v>2506</v>
      </c>
      <c r="G535" s="69" t="s">
        <v>2507</v>
      </c>
      <c r="H535" s="26" t="s">
        <v>95</v>
      </c>
      <c r="I535" s="26" t="s">
        <v>106</v>
      </c>
      <c r="J535" s="27" t="s">
        <v>952</v>
      </c>
      <c r="K535" s="27" t="s">
        <v>44</v>
      </c>
      <c r="L535" s="29" t="s">
        <v>91</v>
      </c>
      <c r="M535" s="29" t="s">
        <v>62</v>
      </c>
      <c r="N535" s="29" t="s">
        <v>91</v>
      </c>
      <c r="O535" s="29" t="s">
        <v>62</v>
      </c>
      <c r="P535" s="29" t="s">
        <v>62</v>
      </c>
      <c r="Q535" s="44"/>
      <c r="R535" s="44"/>
      <c r="S535" s="44"/>
      <c r="T535" s="30"/>
      <c r="U535" s="31" t="str">
        <f>IFERROR(__xludf.DUMMYFUNCTION("LET(
  angka_murni, ARRAYFORMULA(IFERROR(VALUE(REGEXREPLACE(L535:T535, ""[^0-9]"", """")), 0)),
  rata, IFERROR(AVERAGEIF(angka_murni, ""&gt;0""), 0),
  IF(rata &gt; 0,
    IF(rata &gt; 500, ""SANGAT OPTIMAL"",
    IF(rata &gt; 200, ""OPTIMAL"",
    IF(rata &gt; 100,"&amp;" ""KURANG OPTIMAL"", ""TIDAK OPTIMAL""))),
    IF(COUNTIF(L535:T535, ""*TIDAK TERDETEKSI*"") &gt; 0, ""TIDAK TERDETEKSI"",
    IF(COUNTIF(L535:T535, ""*TIDAK AKTIF*"") &gt; 0, ""TIDAK AKTIF"",
    IF(COUNTIF(L535:T535, ""*BELUM TERPASANG*"") &gt; 0, ""BELUM T"&amp;"ERPASANG"", ""TIDAK AKTIF"")))
  )
)"),"TIDAK OPTIMAL")</f>
        <v>TIDAK OPTIMAL</v>
      </c>
      <c r="V535" s="33" t="s">
        <v>48</v>
      </c>
      <c r="W535" s="45">
        <v>2678.0</v>
      </c>
      <c r="X535" s="58" t="s">
        <v>410</v>
      </c>
      <c r="Y535" s="41">
        <v>2886000.0</v>
      </c>
      <c r="Z535" s="46"/>
    </row>
    <row r="536" ht="12.0" customHeight="1">
      <c r="A536" s="20">
        <f t="shared" si="1"/>
        <v>534</v>
      </c>
      <c r="B536" s="19" t="s">
        <v>361</v>
      </c>
      <c r="C536" s="26" t="s">
        <v>400</v>
      </c>
      <c r="D536" s="19" t="s">
        <v>2460</v>
      </c>
      <c r="E536" s="21" t="s">
        <v>2430</v>
      </c>
      <c r="F536" s="23" t="s">
        <v>2461</v>
      </c>
      <c r="G536" s="25" t="s">
        <v>2462</v>
      </c>
      <c r="H536" s="26" t="s">
        <v>40</v>
      </c>
      <c r="I536" s="26" t="s">
        <v>42</v>
      </c>
      <c r="J536" s="28" t="s">
        <v>61</v>
      </c>
      <c r="K536" s="28" t="s">
        <v>44</v>
      </c>
      <c r="L536" s="29"/>
      <c r="M536" s="29"/>
      <c r="N536" s="29" t="s">
        <v>64</v>
      </c>
      <c r="O536" s="29" t="s">
        <v>64</v>
      </c>
      <c r="P536" s="29" t="s">
        <v>64</v>
      </c>
      <c r="Q536" s="29" t="s">
        <v>125</v>
      </c>
      <c r="R536" s="30" t="s">
        <v>64</v>
      </c>
      <c r="S536" s="30"/>
      <c r="T536" s="30"/>
      <c r="U536" s="31" t="str">
        <f>IFERROR(__xludf.DUMMYFUNCTION("LET(
  angka_murni, ARRAYFORMULA(IFERROR(VALUE(REGEXREPLACE(L536:T536, ""[^0-9]"", """")), 0)),
  rata, IFERROR(AVERAGEIF(angka_murni, ""&gt;0""), 0),
  IF(rata &gt; 0,
    IF(rata &gt; 500, ""SANGAT OPTIMAL"",
    IF(rata &gt; 200, ""OPTIMAL"",
    IF(rata &gt; 100,"&amp;" ""KURANG OPTIMAL"", ""TIDAK OPTIMAL""))),
    IF(COUNTIF(L536:T536, ""*TIDAK TERDETEKSI*"") &gt; 0, ""TIDAK TERDETEKSI"",
    IF(COUNTIF(L536:T536, ""*TIDAK AKTIF*"") &gt; 0, ""TIDAK AKTIF"",
    IF(COUNTIF(L536:T536, ""*BELUM TERPASANG*"") &gt; 0, ""BELUM T"&amp;"ERPASANG"", ""TIDAK AKTIF"")))
  )
)"),"OPTIMAL")</f>
        <v>OPTIMAL</v>
      </c>
      <c r="V536" s="33" t="s">
        <v>48</v>
      </c>
      <c r="W536" s="45">
        <v>1270.0</v>
      </c>
      <c r="X536" s="58" t="s">
        <v>410</v>
      </c>
      <c r="Y536" s="36">
        <v>768950.0</v>
      </c>
      <c r="Z536" s="46"/>
    </row>
    <row r="537" ht="12.0" customHeight="1">
      <c r="A537" s="20">
        <f t="shared" si="1"/>
        <v>535</v>
      </c>
      <c r="B537" s="19" t="s">
        <v>361</v>
      </c>
      <c r="C537" s="26" t="s">
        <v>400</v>
      </c>
      <c r="D537" s="19" t="s">
        <v>401</v>
      </c>
      <c r="E537" s="21" t="s">
        <v>402</v>
      </c>
      <c r="F537" s="23" t="s">
        <v>403</v>
      </c>
      <c r="G537" s="25" t="s">
        <v>404</v>
      </c>
      <c r="H537" s="26" t="s">
        <v>40</v>
      </c>
      <c r="I537" s="26" t="s">
        <v>42</v>
      </c>
      <c r="J537" s="28" t="s">
        <v>61</v>
      </c>
      <c r="K537" s="28" t="s">
        <v>44</v>
      </c>
      <c r="L537" s="29"/>
      <c r="M537" s="29"/>
      <c r="N537" s="29" t="s">
        <v>65</v>
      </c>
      <c r="O537" s="29" t="s">
        <v>65</v>
      </c>
      <c r="P537" s="29" t="s">
        <v>65</v>
      </c>
      <c r="Q537" s="29" t="s">
        <v>65</v>
      </c>
      <c r="R537" s="30" t="s">
        <v>65</v>
      </c>
      <c r="S537" s="30"/>
      <c r="T537" s="30"/>
      <c r="U537" s="31" t="str">
        <f>IFERROR(__xludf.DUMMYFUNCTION("LET(
  angka_murni, ARRAYFORMULA(IFERROR(VALUE(REGEXREPLACE(L537:T537, ""[^0-9]"", """")), 0)),
  rata, IFERROR(AVERAGEIF(angka_murni, ""&gt;0""), 0),
  IF(rata &gt; 0,
    IF(rata &gt; 500, ""SANGAT OPTIMAL"",
    IF(rata &gt; 200, ""OPTIMAL"",
    IF(rata &gt; 100,"&amp;" ""KURANG OPTIMAL"", ""TIDAK OPTIMAL""))),
    IF(COUNTIF(L537:T537, ""*TIDAK TERDETEKSI*"") &gt; 0, ""TIDAK TERDETEKSI"",
    IF(COUNTIF(L537:T537, ""*TIDAK AKTIF*"") &gt; 0, ""TIDAK AKTIF"",
    IF(COUNTIF(L537:T537, ""*BELUM TERPASANG*"") &gt; 0, ""BELUM T"&amp;"ERPASANG"", ""TIDAK AKTIF"")))
  )
)"),"TIDAK AKTIF")</f>
        <v>TIDAK AKTIF</v>
      </c>
      <c r="V537" s="33" t="s">
        <v>48</v>
      </c>
      <c r="W537" s="45">
        <v>2114.0</v>
      </c>
      <c r="X537" s="58" t="s">
        <v>410</v>
      </c>
      <c r="Y537" s="36">
        <v>768950.0</v>
      </c>
      <c r="Z537" s="46"/>
    </row>
    <row r="538" ht="12.0" customHeight="1">
      <c r="A538" s="20">
        <f t="shared" si="1"/>
        <v>536</v>
      </c>
      <c r="B538" s="19" t="s">
        <v>361</v>
      </c>
      <c r="C538" s="26" t="s">
        <v>400</v>
      </c>
      <c r="D538" s="19" t="s">
        <v>2463</v>
      </c>
      <c r="E538" s="21" t="s">
        <v>2464</v>
      </c>
      <c r="F538" s="23" t="s">
        <v>2465</v>
      </c>
      <c r="G538" s="25" t="s">
        <v>2466</v>
      </c>
      <c r="H538" s="26" t="s">
        <v>39</v>
      </c>
      <c r="I538" s="177" t="s">
        <v>41</v>
      </c>
      <c r="J538" s="27" t="s">
        <v>43</v>
      </c>
      <c r="K538" s="27" t="s">
        <v>44</v>
      </c>
      <c r="L538" s="29"/>
      <c r="M538" s="29"/>
      <c r="N538" s="29"/>
      <c r="O538" s="29"/>
      <c r="P538" s="29"/>
      <c r="Q538" s="29"/>
      <c r="R538" s="29"/>
      <c r="S538" s="29"/>
      <c r="T538" s="30"/>
      <c r="U538" s="31" t="str">
        <f>IFERROR(__xludf.DUMMYFUNCTION("LET(
  angka_murni, ARRAYFORMULA(IFERROR(VALUE(REGEXREPLACE(L538:T538, ""[^0-9]"", """")), 0)),
  rata, IFERROR(AVERAGEIF(angka_murni, ""&gt;0""), 0),
  IF(rata &gt; 0,
    IF(rata &gt; 500, ""SANGAT OPTIMAL"",
    IF(rata &gt; 200, ""OPTIMAL"",
    IF(rata &gt; 100,"&amp;" ""KURANG OPTIMAL"", ""TIDAK OPTIMAL""))),
    IF(COUNTIF(L538:T538, ""*TIDAK TERDETEKSI*"") &gt; 0, ""TIDAK TERDETEKSI"",
    IF(COUNTIF(L538:T538, ""*TIDAK AKTIF*"") &gt; 0, ""TIDAK AKTIF"",
    IF(COUNTIF(L538:T538, ""*BELUM TERPASANG*"") &gt; 0, ""BELUM T"&amp;"ERPASANG"", ""TIDAK AKTIF"")))
  )
)"),"TIDAK AKTIF")</f>
        <v>TIDAK AKTIF</v>
      </c>
      <c r="V538" s="33" t="s">
        <v>48</v>
      </c>
      <c r="W538" s="45">
        <v>8797.0</v>
      </c>
      <c r="X538" s="58" t="s">
        <v>410</v>
      </c>
      <c r="Y538" s="36">
        <v>638250.0</v>
      </c>
      <c r="Z538" s="46"/>
    </row>
    <row r="539" ht="12.0" customHeight="1">
      <c r="A539" s="20">
        <f t="shared" si="1"/>
        <v>537</v>
      </c>
      <c r="B539" s="19" t="s">
        <v>361</v>
      </c>
      <c r="C539" s="19" t="s">
        <v>411</v>
      </c>
      <c r="D539" s="19" t="s">
        <v>2467</v>
      </c>
      <c r="E539" s="19" t="s">
        <v>2468</v>
      </c>
      <c r="F539" s="23" t="s">
        <v>2469</v>
      </c>
      <c r="G539" s="25" t="s">
        <v>2470</v>
      </c>
      <c r="H539" s="26" t="s">
        <v>102</v>
      </c>
      <c r="I539" s="26" t="s">
        <v>41</v>
      </c>
      <c r="J539" s="27" t="s">
        <v>119</v>
      </c>
      <c r="K539" s="27" t="s">
        <v>44</v>
      </c>
      <c r="L539" s="29" t="s">
        <v>64</v>
      </c>
      <c r="M539" s="29" t="s">
        <v>126</v>
      </c>
      <c r="N539" s="29" t="s">
        <v>64</v>
      </c>
      <c r="O539" s="29" t="s">
        <v>126</v>
      </c>
      <c r="P539" s="38" t="s">
        <v>126</v>
      </c>
      <c r="Q539" s="38" t="s">
        <v>126</v>
      </c>
      <c r="R539" s="38" t="s">
        <v>64</v>
      </c>
      <c r="S539" s="30"/>
      <c r="T539" s="30"/>
      <c r="U539" s="31" t="str">
        <f>IFERROR(__xludf.DUMMYFUNCTION("LET(
  angka_murni, ARRAYFORMULA(IFERROR(VALUE(REGEXREPLACE(L539:T539, ""[^0-9]"", """")), 0)),
  rata, IFERROR(AVERAGEIF(angka_murni, ""&gt;0""), 0),
  IF(rata &gt; 0,
    IF(rata &gt; 500, ""SANGAT OPTIMAL"",
    IF(rata &gt; 200, ""OPTIMAL"",
    IF(rata &gt; 100,"&amp;" ""KURANG OPTIMAL"", ""TIDAK OPTIMAL""))),
    IF(COUNTIF(L539:T539, ""*TIDAK TERDETEKSI*"") &gt; 0, ""TIDAK TERDETEKSI"",
    IF(COUNTIF(L539:T539, ""*TIDAK AKTIF*"") &gt; 0, ""TIDAK AKTIF"",
    IF(COUNTIF(L539:T539, ""*BELUM TERPASANG*"") &gt; 0, ""BELUM T"&amp;"ERPASANG"", ""TIDAK AKTIF"")))
  )
)"),"SANGAT OPTIMAL")</f>
        <v>SANGAT OPTIMAL</v>
      </c>
      <c r="V539" s="33" t="s">
        <v>48</v>
      </c>
      <c r="W539" s="45">
        <v>1025.0</v>
      </c>
      <c r="X539" s="58" t="s">
        <v>419</v>
      </c>
      <c r="Y539" s="41">
        <v>1665000.0</v>
      </c>
      <c r="Z539" s="75" t="s">
        <v>2534</v>
      </c>
    </row>
    <row r="540" ht="12.0" customHeight="1">
      <c r="A540" s="20">
        <f t="shared" si="1"/>
        <v>538</v>
      </c>
      <c r="B540" s="19" t="s">
        <v>361</v>
      </c>
      <c r="C540" s="19" t="s">
        <v>411</v>
      </c>
      <c r="D540" s="19" t="s">
        <v>412</v>
      </c>
      <c r="E540" s="21" t="s">
        <v>413</v>
      </c>
      <c r="F540" s="23" t="s">
        <v>414</v>
      </c>
      <c r="G540" s="25" t="s">
        <v>415</v>
      </c>
      <c r="H540" s="26" t="s">
        <v>40</v>
      </c>
      <c r="I540" s="26" t="s">
        <v>42</v>
      </c>
      <c r="J540" s="28" t="s">
        <v>61</v>
      </c>
      <c r="K540" s="28" t="s">
        <v>44</v>
      </c>
      <c r="L540" s="29"/>
      <c r="M540" s="29"/>
      <c r="N540" s="29" t="s">
        <v>65</v>
      </c>
      <c r="O540" s="29" t="s">
        <v>65</v>
      </c>
      <c r="P540" s="29" t="s">
        <v>65</v>
      </c>
      <c r="Q540" s="29" t="s">
        <v>65</v>
      </c>
      <c r="R540" s="30" t="s">
        <v>65</v>
      </c>
      <c r="S540" s="30"/>
      <c r="T540" s="30"/>
      <c r="U540" s="31" t="str">
        <f>IFERROR(__xludf.DUMMYFUNCTION("LET(
  angka_murni, ARRAYFORMULA(IFERROR(VALUE(REGEXREPLACE(L540:T540, ""[^0-9]"", """")), 0)),
  rata, IFERROR(AVERAGEIF(angka_murni, ""&gt;0""), 0),
  IF(rata &gt; 0,
    IF(rata &gt; 500, ""SANGAT OPTIMAL"",
    IF(rata &gt; 200, ""OPTIMAL"",
    IF(rata &gt; 100,"&amp;" ""KURANG OPTIMAL"", ""TIDAK OPTIMAL""))),
    IF(COUNTIF(L540:T540, ""*TIDAK TERDETEKSI*"") &gt; 0, ""TIDAK TERDETEKSI"",
    IF(COUNTIF(L540:T540, ""*TIDAK AKTIF*"") &gt; 0, ""TIDAK AKTIF"",
    IF(COUNTIF(L540:T540, ""*BELUM TERPASANG*"") &gt; 0, ""BELUM T"&amp;"ERPASANG"", ""TIDAK AKTIF"")))
  )
)"),"TIDAK AKTIF")</f>
        <v>TIDAK AKTIF</v>
      </c>
      <c r="V540" s="33" t="s">
        <v>48</v>
      </c>
      <c r="W540" s="45">
        <v>1239.0</v>
      </c>
      <c r="X540" s="58" t="s">
        <v>419</v>
      </c>
      <c r="Y540" s="36">
        <v>768950.0</v>
      </c>
      <c r="Z540" s="46"/>
    </row>
    <row r="541" ht="12.0" customHeight="1">
      <c r="A541" s="20">
        <f t="shared" si="1"/>
        <v>539</v>
      </c>
      <c r="B541" s="19" t="s">
        <v>361</v>
      </c>
      <c r="C541" s="19" t="s">
        <v>411</v>
      </c>
      <c r="D541" s="19" t="s">
        <v>2471</v>
      </c>
      <c r="E541" s="21" t="s">
        <v>413</v>
      </c>
      <c r="F541" s="23" t="s">
        <v>2472</v>
      </c>
      <c r="G541" s="25" t="s">
        <v>2473</v>
      </c>
      <c r="H541" s="26" t="s">
        <v>40</v>
      </c>
      <c r="I541" s="26" t="s">
        <v>42</v>
      </c>
      <c r="J541" s="28" t="s">
        <v>61</v>
      </c>
      <c r="K541" s="28" t="s">
        <v>44</v>
      </c>
      <c r="L541" s="29"/>
      <c r="M541" s="29"/>
      <c r="N541" s="29" t="s">
        <v>91</v>
      </c>
      <c r="O541" s="29" t="s">
        <v>91</v>
      </c>
      <c r="P541" s="29" t="s">
        <v>91</v>
      </c>
      <c r="Q541" s="29" t="s">
        <v>63</v>
      </c>
      <c r="R541" s="30" t="s">
        <v>64</v>
      </c>
      <c r="S541" s="30"/>
      <c r="T541" s="30"/>
      <c r="U541" s="31" t="str">
        <f>IFERROR(__xludf.DUMMYFUNCTION("LET(
  angka_murni, ARRAYFORMULA(IFERROR(VALUE(REGEXREPLACE(L541:T541, ""[^0-9]"", """")), 0)),
  rata, IFERROR(AVERAGEIF(angka_murni, ""&gt;0""), 0),
  IF(rata &gt; 0,
    IF(rata &gt; 500, ""SANGAT OPTIMAL"",
    IF(rata &gt; 200, ""OPTIMAL"",
    IF(rata &gt; 100,"&amp;" ""KURANG OPTIMAL"", ""TIDAK OPTIMAL""))),
    IF(COUNTIF(L541:T541, ""*TIDAK TERDETEKSI*"") &gt; 0, ""TIDAK TERDETEKSI"",
    IF(COUNTIF(L541:T541, ""*TIDAK AKTIF*"") &gt; 0, ""TIDAK AKTIF"",
    IF(COUNTIF(L541:T541, ""*BELUM TERPASANG*"") &gt; 0, ""BELUM T"&amp;"ERPASANG"", ""TIDAK AKTIF"")))
  )
)"),"KURANG OPTIMAL")</f>
        <v>KURANG OPTIMAL</v>
      </c>
      <c r="V541" s="33" t="s">
        <v>48</v>
      </c>
      <c r="W541" s="45">
        <v>697.0</v>
      </c>
      <c r="X541" s="58" t="s">
        <v>419</v>
      </c>
      <c r="Y541" s="36">
        <v>768950.0</v>
      </c>
      <c r="Z541" s="46"/>
    </row>
    <row r="542" ht="12.0" customHeight="1">
      <c r="A542" s="20">
        <f t="shared" si="1"/>
        <v>540</v>
      </c>
      <c r="B542" s="19" t="s">
        <v>361</v>
      </c>
      <c r="C542" s="19" t="s">
        <v>411</v>
      </c>
      <c r="D542" s="19" t="s">
        <v>943</v>
      </c>
      <c r="E542" s="21" t="s">
        <v>33</v>
      </c>
      <c r="F542" s="23" t="s">
        <v>2474</v>
      </c>
      <c r="G542" s="25" t="s">
        <v>2475</v>
      </c>
      <c r="H542" s="26" t="s">
        <v>59</v>
      </c>
      <c r="I542" s="26" t="s">
        <v>60</v>
      </c>
      <c r="J542" s="27" t="s">
        <v>184</v>
      </c>
      <c r="K542" s="27" t="s">
        <v>44</v>
      </c>
      <c r="L542" s="29" t="s">
        <v>64</v>
      </c>
      <c r="M542" s="29" t="s">
        <v>64</v>
      </c>
      <c r="N542" s="29" t="s">
        <v>126</v>
      </c>
      <c r="O542" s="29" t="s">
        <v>125</v>
      </c>
      <c r="P542" s="29" t="s">
        <v>63</v>
      </c>
      <c r="Q542" s="30"/>
      <c r="R542" s="30"/>
      <c r="S542" s="30"/>
      <c r="T542" s="30"/>
      <c r="U542" s="31" t="str">
        <f>IFERROR(__xludf.DUMMYFUNCTION("LET(
  angka_murni, ARRAYFORMULA(IFERROR(VALUE(REGEXREPLACE(L542:T542, ""[^0-9]"", """")), 0)),
  rata, IFERROR(AVERAGEIF(angka_murni, ""&gt;0""), 0),
  IF(rata &gt; 0,
    IF(rata &gt; 500, ""SANGAT OPTIMAL"",
    IF(rata &gt; 200, ""OPTIMAL"",
    IF(rata &gt; 100,"&amp;" ""KURANG OPTIMAL"", ""TIDAK OPTIMAL""))),
    IF(COUNTIF(L542:T542, ""*TIDAK TERDETEKSI*"") &gt; 0, ""TIDAK TERDETEKSI"",
    IF(COUNTIF(L542:T542, ""*TIDAK AKTIF*"") &gt; 0, ""TIDAK AKTIF"",
    IF(COUNTIF(L542:T542, ""*BELUM TERPASANG*"") &gt; 0, ""BELUM T"&amp;"ERPASANG"", ""TIDAK AKTIF"")))
  )
)"),"OPTIMAL")</f>
        <v>OPTIMAL</v>
      </c>
      <c r="V542" s="33" t="s">
        <v>48</v>
      </c>
      <c r="W542" s="45">
        <v>1782.0</v>
      </c>
      <c r="X542" s="58" t="s">
        <v>419</v>
      </c>
      <c r="Y542" s="41">
        <v>2553000.0</v>
      </c>
      <c r="Z542" s="46"/>
    </row>
    <row r="543" ht="12.0" customHeight="1">
      <c r="A543" s="20">
        <f t="shared" si="1"/>
        <v>541</v>
      </c>
      <c r="B543" s="19" t="s">
        <v>361</v>
      </c>
      <c r="C543" s="19" t="s">
        <v>411</v>
      </c>
      <c r="D543" s="19" t="s">
        <v>2476</v>
      </c>
      <c r="E543" s="21" t="s">
        <v>2477</v>
      </c>
      <c r="F543" s="23" t="s">
        <v>2478</v>
      </c>
      <c r="G543" s="25" t="s">
        <v>2479</v>
      </c>
      <c r="H543" s="26" t="s">
        <v>102</v>
      </c>
      <c r="I543" s="26" t="s">
        <v>41</v>
      </c>
      <c r="J543" s="27" t="s">
        <v>119</v>
      </c>
      <c r="K543" s="27" t="s">
        <v>44</v>
      </c>
      <c r="L543" s="29" t="s">
        <v>64</v>
      </c>
      <c r="M543" s="29" t="s">
        <v>64</v>
      </c>
      <c r="N543" s="29" t="s">
        <v>360</v>
      </c>
      <c r="O543" s="29" t="s">
        <v>62</v>
      </c>
      <c r="P543" s="38" t="s">
        <v>64</v>
      </c>
      <c r="Q543" s="38" t="s">
        <v>62</v>
      </c>
      <c r="R543" s="38" t="s">
        <v>360</v>
      </c>
      <c r="S543" s="30"/>
      <c r="T543" s="30"/>
      <c r="U543" s="31" t="str">
        <f>IFERROR(__xludf.DUMMYFUNCTION("LET(
  angka_murni, ARRAYFORMULA(IFERROR(VALUE(REGEXREPLACE(L543:T543, ""[^0-9]"", """")), 0)),
  rata, IFERROR(AVERAGEIF(angka_murni, ""&gt;0""), 0),
  IF(rata &gt; 0,
    IF(rata &gt; 500, ""SANGAT OPTIMAL"",
    IF(rata &gt; 200, ""OPTIMAL"",
    IF(rata &gt; 100,"&amp;" ""KURANG OPTIMAL"", ""TIDAK OPTIMAL""))),
    IF(COUNTIF(L543:T543, ""*TIDAK TERDETEKSI*"") &gt; 0, ""TIDAK TERDETEKSI"",
    IF(COUNTIF(L543:T543, ""*TIDAK AKTIF*"") &gt; 0, ""TIDAK AKTIF"",
    IF(COUNTIF(L543:T543, ""*BELUM TERPASANG*"") &gt; 0, ""BELUM T"&amp;"ERPASANG"", ""TIDAK AKTIF"")))
  )
)"),"OPTIMAL")</f>
        <v>OPTIMAL</v>
      </c>
      <c r="V543" s="33" t="s">
        <v>48</v>
      </c>
      <c r="W543" s="45">
        <v>655.0</v>
      </c>
      <c r="X543" s="58" t="s">
        <v>419</v>
      </c>
      <c r="Y543" s="41">
        <v>1665000.0</v>
      </c>
      <c r="Z543" s="75" t="s">
        <v>2549</v>
      </c>
    </row>
    <row r="544" ht="12.0" customHeight="1">
      <c r="A544" s="20">
        <f t="shared" si="1"/>
        <v>542</v>
      </c>
      <c r="B544" s="19" t="s">
        <v>361</v>
      </c>
      <c r="C544" s="19" t="s">
        <v>411</v>
      </c>
      <c r="D544" s="19" t="s">
        <v>2480</v>
      </c>
      <c r="E544" s="21" t="s">
        <v>2481</v>
      </c>
      <c r="F544" s="23" t="s">
        <v>2482</v>
      </c>
      <c r="G544" s="25" t="s">
        <v>2483</v>
      </c>
      <c r="H544" s="26" t="s">
        <v>102</v>
      </c>
      <c r="I544" s="26" t="s">
        <v>41</v>
      </c>
      <c r="J544" s="27" t="s">
        <v>119</v>
      </c>
      <c r="K544" s="27" t="s">
        <v>44</v>
      </c>
      <c r="L544" s="29" t="s">
        <v>64</v>
      </c>
      <c r="M544" s="29" t="s">
        <v>126</v>
      </c>
      <c r="N544" s="29" t="s">
        <v>126</v>
      </c>
      <c r="O544" s="29" t="s">
        <v>126</v>
      </c>
      <c r="P544" s="38" t="s">
        <v>123</v>
      </c>
      <c r="Q544" s="38" t="s">
        <v>123</v>
      </c>
      <c r="R544" s="38" t="s">
        <v>126</v>
      </c>
      <c r="S544" s="30"/>
      <c r="T544" s="30"/>
      <c r="U544" s="31" t="str">
        <f>IFERROR(__xludf.DUMMYFUNCTION("LET(
  angka_murni, ARRAYFORMULA(IFERROR(VALUE(REGEXREPLACE(L544:T544, ""[^0-9]"", """")), 0)),
  rata, IFERROR(AVERAGEIF(angka_murni, ""&gt;0""), 0),
  IF(rata &gt; 0,
    IF(rata &gt; 500, ""SANGAT OPTIMAL"",
    IF(rata &gt; 200, ""OPTIMAL"",
    IF(rata &gt; 100,"&amp;" ""KURANG OPTIMAL"", ""TIDAK OPTIMAL""))),
    IF(COUNTIF(L544:T544, ""*TIDAK TERDETEKSI*"") &gt; 0, ""TIDAK TERDETEKSI"",
    IF(COUNTIF(L544:T544, ""*TIDAK AKTIF*"") &gt; 0, ""TIDAK AKTIF"",
    IF(COUNTIF(L544:T544, ""*BELUM TERPASANG*"") &gt; 0, ""BELUM T"&amp;"ERPASANG"", ""TIDAK AKTIF"")))
  )
)"),"SANGAT OPTIMAL")</f>
        <v>SANGAT OPTIMAL</v>
      </c>
      <c r="V544" s="33" t="s">
        <v>48</v>
      </c>
      <c r="W544" s="45">
        <v>1262.0</v>
      </c>
      <c r="X544" s="58" t="s">
        <v>419</v>
      </c>
      <c r="Y544" s="41">
        <v>1665000.0</v>
      </c>
      <c r="Z544" s="46"/>
    </row>
    <row r="545" ht="12.0" customHeight="1">
      <c r="A545" s="20">
        <f t="shared" si="1"/>
        <v>543</v>
      </c>
      <c r="B545" s="19" t="s">
        <v>361</v>
      </c>
      <c r="C545" s="19" t="s">
        <v>411</v>
      </c>
      <c r="D545" s="19" t="s">
        <v>32</v>
      </c>
      <c r="E545" s="19" t="s">
        <v>33</v>
      </c>
      <c r="F545" s="23" t="s">
        <v>2485</v>
      </c>
      <c r="G545" s="25" t="s">
        <v>2486</v>
      </c>
      <c r="H545" s="26" t="s">
        <v>59</v>
      </c>
      <c r="I545" s="26" t="s">
        <v>60</v>
      </c>
      <c r="J545" s="27" t="s">
        <v>184</v>
      </c>
      <c r="K545" s="27" t="s">
        <v>44</v>
      </c>
      <c r="L545" s="29" t="s">
        <v>64</v>
      </c>
      <c r="M545" s="29" t="s">
        <v>64</v>
      </c>
      <c r="N545" s="29" t="s">
        <v>64</v>
      </c>
      <c r="O545" s="29" t="s">
        <v>63</v>
      </c>
      <c r="P545" s="29" t="s">
        <v>63</v>
      </c>
      <c r="Q545" s="30"/>
      <c r="R545" s="30"/>
      <c r="S545" s="30"/>
      <c r="T545" s="30"/>
      <c r="U545" s="31" t="str">
        <f>IFERROR(__xludf.DUMMYFUNCTION("LET(
  angka_murni, ARRAYFORMULA(IFERROR(VALUE(REGEXREPLACE(L545:T545, ""[^0-9]"", """")), 0)),
  rata, IFERROR(AVERAGEIF(angka_murni, ""&gt;0""), 0),
  IF(rata &gt; 0,
    IF(rata &gt; 500, ""SANGAT OPTIMAL"",
    IF(rata &gt; 200, ""OPTIMAL"",
    IF(rata &gt; 100,"&amp;" ""KURANG OPTIMAL"", ""TIDAK OPTIMAL""))),
    IF(COUNTIF(L545:T545, ""*TIDAK TERDETEKSI*"") &gt; 0, ""TIDAK TERDETEKSI"",
    IF(COUNTIF(L545:T545, ""*TIDAK AKTIF*"") &gt; 0, ""TIDAK AKTIF"",
    IF(COUNTIF(L545:T545, ""*BELUM TERPASANG*"") &gt; 0, ""BELUM T"&amp;"ERPASANG"", ""TIDAK AKTIF"")))
  )
)"),"OPTIMAL")</f>
        <v>OPTIMAL</v>
      </c>
      <c r="V545" s="33" t="s">
        <v>48</v>
      </c>
      <c r="W545" s="45">
        <v>750.0</v>
      </c>
      <c r="X545" s="58" t="s">
        <v>419</v>
      </c>
      <c r="Y545" s="41">
        <v>2553000.0</v>
      </c>
      <c r="Z545" s="46"/>
    </row>
    <row r="546" ht="12.0" customHeight="1">
      <c r="A546" s="20">
        <f t="shared" si="1"/>
        <v>544</v>
      </c>
      <c r="B546" s="19" t="s">
        <v>361</v>
      </c>
      <c r="C546" s="19" t="s">
        <v>420</v>
      </c>
      <c r="D546" s="19" t="s">
        <v>421</v>
      </c>
      <c r="E546" s="21" t="s">
        <v>422</v>
      </c>
      <c r="F546" s="23" t="s">
        <v>423</v>
      </c>
      <c r="G546" s="25" t="s">
        <v>424</v>
      </c>
      <c r="H546" s="26" t="s">
        <v>40</v>
      </c>
      <c r="I546" s="26" t="s">
        <v>42</v>
      </c>
      <c r="J546" s="28" t="s">
        <v>61</v>
      </c>
      <c r="K546" s="28" t="s">
        <v>44</v>
      </c>
      <c r="L546" s="29"/>
      <c r="M546" s="29"/>
      <c r="N546" s="29" t="s">
        <v>65</v>
      </c>
      <c r="O546" s="29" t="s">
        <v>65</v>
      </c>
      <c r="P546" s="29" t="s">
        <v>65</v>
      </c>
      <c r="Q546" s="29" t="s">
        <v>65</v>
      </c>
      <c r="R546" s="30" t="s">
        <v>65</v>
      </c>
      <c r="S546" s="30"/>
      <c r="T546" s="30"/>
      <c r="U546" s="31" t="str">
        <f>IFERROR(__xludf.DUMMYFUNCTION("LET(
  angka_murni, ARRAYFORMULA(IFERROR(VALUE(REGEXREPLACE(L546:T546, ""[^0-9]"", """")), 0)),
  rata, IFERROR(AVERAGEIF(angka_murni, ""&gt;0""), 0),
  IF(rata &gt; 0,
    IF(rata &gt; 500, ""SANGAT OPTIMAL"",
    IF(rata &gt; 200, ""OPTIMAL"",
    IF(rata &gt; 100,"&amp;" ""KURANG OPTIMAL"", ""TIDAK OPTIMAL""))),
    IF(COUNTIF(L546:T546, ""*TIDAK TERDETEKSI*"") &gt; 0, ""TIDAK TERDETEKSI"",
    IF(COUNTIF(L546:T546, ""*TIDAK AKTIF*"") &gt; 0, ""TIDAK AKTIF"",
    IF(COUNTIF(L546:T546, ""*BELUM TERPASANG*"") &gt; 0, ""BELUM T"&amp;"ERPASANG"", ""TIDAK AKTIF"")))
  )
)"),"TIDAK AKTIF")</f>
        <v>TIDAK AKTIF</v>
      </c>
      <c r="V546" s="33" t="s">
        <v>48</v>
      </c>
      <c r="W546" s="45">
        <v>5197.0</v>
      </c>
      <c r="X546" s="58" t="s">
        <v>427</v>
      </c>
      <c r="Y546" s="36">
        <v>768950.0</v>
      </c>
      <c r="Z546" s="46"/>
    </row>
    <row r="547" ht="12.0" customHeight="1">
      <c r="A547" s="20">
        <f t="shared" si="1"/>
        <v>545</v>
      </c>
      <c r="B547" s="19" t="s">
        <v>361</v>
      </c>
      <c r="C547" s="19" t="s">
        <v>420</v>
      </c>
      <c r="D547" s="19" t="s">
        <v>2487</v>
      </c>
      <c r="E547" s="21" t="s">
        <v>2488</v>
      </c>
      <c r="F547" s="23" t="s">
        <v>2489</v>
      </c>
      <c r="G547" s="25" t="s">
        <v>2491</v>
      </c>
      <c r="H547" s="26" t="s">
        <v>40</v>
      </c>
      <c r="I547" s="26" t="s">
        <v>42</v>
      </c>
      <c r="J547" s="28" t="s">
        <v>61</v>
      </c>
      <c r="K547" s="28" t="s">
        <v>44</v>
      </c>
      <c r="L547" s="29"/>
      <c r="M547" s="29"/>
      <c r="N547" s="29" t="s">
        <v>64</v>
      </c>
      <c r="O547" s="29" t="s">
        <v>64</v>
      </c>
      <c r="P547" s="29" t="s">
        <v>64</v>
      </c>
      <c r="Q547" s="29" t="s">
        <v>63</v>
      </c>
      <c r="R547" s="30" t="s">
        <v>63</v>
      </c>
      <c r="S547" s="30"/>
      <c r="T547" s="30"/>
      <c r="U547" s="31" t="str">
        <f>IFERROR(__xludf.DUMMYFUNCTION("LET(
  angka_murni, ARRAYFORMULA(IFERROR(VALUE(REGEXREPLACE(L547:T547, ""[^0-9]"", """")), 0)),
  rata, IFERROR(AVERAGEIF(angka_murni, ""&gt;0""), 0),
  IF(rata &gt; 0,
    IF(rata &gt; 500, ""SANGAT OPTIMAL"",
    IF(rata &gt; 200, ""OPTIMAL"",
    IF(rata &gt; 100,"&amp;" ""KURANG OPTIMAL"", ""TIDAK OPTIMAL""))),
    IF(COUNTIF(L547:T547, ""*TIDAK TERDETEKSI*"") &gt; 0, ""TIDAK TERDETEKSI"",
    IF(COUNTIF(L547:T547, ""*TIDAK AKTIF*"") &gt; 0, ""TIDAK AKTIF"",
    IF(COUNTIF(L547:T547, ""*BELUM TERPASANG*"") &gt; 0, ""BELUM T"&amp;"ERPASANG"", ""TIDAK AKTIF"")))
  )
)"),"OPTIMAL")</f>
        <v>OPTIMAL</v>
      </c>
      <c r="V547" s="33" t="s">
        <v>48</v>
      </c>
      <c r="W547" s="45">
        <v>1663.0</v>
      </c>
      <c r="X547" s="58" t="s">
        <v>427</v>
      </c>
      <c r="Y547" s="36">
        <v>768950.0</v>
      </c>
      <c r="Z547" s="46"/>
    </row>
    <row r="548" ht="12.0" customHeight="1">
      <c r="A548" s="20">
        <f t="shared" si="1"/>
        <v>546</v>
      </c>
      <c r="B548" s="19" t="s">
        <v>361</v>
      </c>
      <c r="C548" s="19" t="s">
        <v>420</v>
      </c>
      <c r="D548" s="19" t="s">
        <v>2493</v>
      </c>
      <c r="E548" s="21" t="s">
        <v>2430</v>
      </c>
      <c r="F548" s="23" t="s">
        <v>2494</v>
      </c>
      <c r="G548" s="25" t="s">
        <v>2495</v>
      </c>
      <c r="H548" s="26" t="s">
        <v>40</v>
      </c>
      <c r="I548" s="26" t="s">
        <v>42</v>
      </c>
      <c r="J548" s="28" t="s">
        <v>61</v>
      </c>
      <c r="K548" s="28" t="s">
        <v>44</v>
      </c>
      <c r="L548" s="29"/>
      <c r="M548" s="29"/>
      <c r="N548" s="29" t="s">
        <v>64</v>
      </c>
      <c r="O548" s="29" t="s">
        <v>64</v>
      </c>
      <c r="P548" s="29" t="s">
        <v>64</v>
      </c>
      <c r="Q548" s="29" t="s">
        <v>64</v>
      </c>
      <c r="R548" s="30" t="s">
        <v>62</v>
      </c>
      <c r="S548" s="30"/>
      <c r="T548" s="30"/>
      <c r="U548" s="31" t="str">
        <f>IFERROR(__xludf.DUMMYFUNCTION("LET(
  angka_murni, ARRAYFORMULA(IFERROR(VALUE(REGEXREPLACE(L548:T548, ""[^0-9]"", """")), 0)),
  rata, IFERROR(AVERAGEIF(angka_murni, ""&gt;0""), 0),
  IF(rata &gt; 0,
    IF(rata &gt; 500, ""SANGAT OPTIMAL"",
    IF(rata &gt; 200, ""OPTIMAL"",
    IF(rata &gt; 100,"&amp;" ""KURANG OPTIMAL"", ""TIDAK OPTIMAL""))),
    IF(COUNTIF(L548:T548, ""*TIDAK TERDETEKSI*"") &gt; 0, ""TIDAK TERDETEKSI"",
    IF(COUNTIF(L548:T548, ""*TIDAK AKTIF*"") &gt; 0, ""TIDAK AKTIF"",
    IF(COUNTIF(L548:T548, ""*BELUM TERPASANG*"") &gt; 0, ""BELUM T"&amp;"ERPASANG"", ""TIDAK AKTIF"")))
  )
)"),"OPTIMAL")</f>
        <v>OPTIMAL</v>
      </c>
      <c r="V548" s="33" t="s">
        <v>48</v>
      </c>
      <c r="W548" s="45">
        <v>4341.0</v>
      </c>
      <c r="X548" s="58" t="s">
        <v>427</v>
      </c>
      <c r="Y548" s="36">
        <v>768950.0</v>
      </c>
      <c r="Z548" s="46"/>
    </row>
    <row r="549" ht="12.0" customHeight="1">
      <c r="A549" s="20">
        <f t="shared" si="1"/>
        <v>547</v>
      </c>
      <c r="B549" s="19" t="s">
        <v>361</v>
      </c>
      <c r="C549" s="19" t="s">
        <v>420</v>
      </c>
      <c r="D549" s="19" t="s">
        <v>2496</v>
      </c>
      <c r="E549" s="21" t="s">
        <v>2497</v>
      </c>
      <c r="F549" s="23" t="s">
        <v>2498</v>
      </c>
      <c r="G549" s="25" t="s">
        <v>2500</v>
      </c>
      <c r="H549" s="26" t="s">
        <v>40</v>
      </c>
      <c r="I549" s="26" t="s">
        <v>42</v>
      </c>
      <c r="J549" s="28" t="s">
        <v>61</v>
      </c>
      <c r="K549" s="28" t="s">
        <v>44</v>
      </c>
      <c r="L549" s="29"/>
      <c r="M549" s="29"/>
      <c r="N549" s="29" t="s">
        <v>64</v>
      </c>
      <c r="O549" s="29" t="s">
        <v>64</v>
      </c>
      <c r="P549" s="29" t="s">
        <v>64</v>
      </c>
      <c r="Q549" s="29" t="s">
        <v>64</v>
      </c>
      <c r="R549" s="30" t="s">
        <v>64</v>
      </c>
      <c r="S549" s="30"/>
      <c r="T549" s="30"/>
      <c r="U549" s="31" t="str">
        <f>IFERROR(__xludf.DUMMYFUNCTION("LET(
  angka_murni, ARRAYFORMULA(IFERROR(VALUE(REGEXREPLACE(L549:T549, ""[^0-9]"", """")), 0)),
  rata, IFERROR(AVERAGEIF(angka_murni, ""&gt;0""), 0),
  IF(rata &gt; 0,
    IF(rata &gt; 500, ""SANGAT OPTIMAL"",
    IF(rata &gt; 200, ""OPTIMAL"",
    IF(rata &gt; 100,"&amp;" ""KURANG OPTIMAL"", ""TIDAK OPTIMAL""))),
    IF(COUNTIF(L549:T549, ""*TIDAK TERDETEKSI*"") &gt; 0, ""TIDAK TERDETEKSI"",
    IF(COUNTIF(L549:T549, ""*TIDAK AKTIF*"") &gt; 0, ""TIDAK AKTIF"",
    IF(COUNTIF(L549:T549, ""*BELUM TERPASANG*"") &gt; 0, ""BELUM T"&amp;"ERPASANG"", ""TIDAK AKTIF"")))
  )
)"),"OPTIMAL")</f>
        <v>OPTIMAL</v>
      </c>
      <c r="V549" s="33" t="s">
        <v>48</v>
      </c>
      <c r="W549" s="45">
        <v>791.0</v>
      </c>
      <c r="X549" s="58" t="s">
        <v>427</v>
      </c>
      <c r="Y549" s="36">
        <v>768950.0</v>
      </c>
      <c r="Z549" s="46"/>
    </row>
    <row r="550" ht="12.0" customHeight="1">
      <c r="A550" s="20">
        <f t="shared" si="1"/>
        <v>548</v>
      </c>
      <c r="B550" s="19" t="s">
        <v>361</v>
      </c>
      <c r="C550" s="19" t="s">
        <v>420</v>
      </c>
      <c r="D550" s="19" t="s">
        <v>2502</v>
      </c>
      <c r="E550" s="21" t="s">
        <v>2503</v>
      </c>
      <c r="F550" s="23" t="s">
        <v>2504</v>
      </c>
      <c r="G550" s="25" t="s">
        <v>2505</v>
      </c>
      <c r="H550" s="26" t="s">
        <v>102</v>
      </c>
      <c r="I550" s="26" t="s">
        <v>41</v>
      </c>
      <c r="J550" s="27" t="s">
        <v>119</v>
      </c>
      <c r="K550" s="27" t="s">
        <v>44</v>
      </c>
      <c r="L550" s="29" t="s">
        <v>64</v>
      </c>
      <c r="M550" s="29" t="s">
        <v>126</v>
      </c>
      <c r="N550" s="29" t="s">
        <v>64</v>
      </c>
      <c r="O550" s="29" t="s">
        <v>64</v>
      </c>
      <c r="P550" s="38" t="s">
        <v>64</v>
      </c>
      <c r="Q550" s="38" t="s">
        <v>64</v>
      </c>
      <c r="R550" s="38" t="s">
        <v>126</v>
      </c>
      <c r="S550" s="30"/>
      <c r="T550" s="30"/>
      <c r="U550" s="31" t="str">
        <f>IFERROR(__xludf.DUMMYFUNCTION("LET(
  angka_murni, ARRAYFORMULA(IFERROR(VALUE(REGEXREPLACE(L550:T550, ""[^0-9]"", """")), 0)),
  rata, IFERROR(AVERAGEIF(angka_murni, ""&gt;0""), 0),
  IF(rata &gt; 0,
    IF(rata &gt; 500, ""SANGAT OPTIMAL"",
    IF(rata &gt; 200, ""OPTIMAL"",
    IF(rata &gt; 100,"&amp;" ""KURANG OPTIMAL"", ""TIDAK OPTIMAL""))),
    IF(COUNTIF(L550:T550, ""*TIDAK TERDETEKSI*"") &gt; 0, ""TIDAK TERDETEKSI"",
    IF(COUNTIF(L550:T550, ""*TIDAK AKTIF*"") &gt; 0, ""TIDAK AKTIF"",
    IF(COUNTIF(L550:T550, ""*BELUM TERPASANG*"") &gt; 0, ""BELUM T"&amp;"ERPASANG"", ""TIDAK AKTIF"")))
  )
)"),"SANGAT OPTIMAL")</f>
        <v>SANGAT OPTIMAL</v>
      </c>
      <c r="V550" s="33" t="s">
        <v>48</v>
      </c>
      <c r="W550" s="45">
        <v>674.0</v>
      </c>
      <c r="X550" s="58" t="s">
        <v>427</v>
      </c>
      <c r="Y550" s="41">
        <v>1665000.0</v>
      </c>
      <c r="Z550" s="46"/>
    </row>
    <row r="551" ht="12.0" customHeight="1">
      <c r="A551" s="20">
        <f t="shared" si="1"/>
        <v>549</v>
      </c>
      <c r="B551" s="19" t="s">
        <v>361</v>
      </c>
      <c r="C551" s="19" t="s">
        <v>420</v>
      </c>
      <c r="D551" s="19" t="s">
        <v>430</v>
      </c>
      <c r="E551" s="21" t="s">
        <v>33</v>
      </c>
      <c r="F551" s="23" t="s">
        <v>432</v>
      </c>
      <c r="G551" s="25" t="s">
        <v>433</v>
      </c>
      <c r="H551" s="26" t="s">
        <v>59</v>
      </c>
      <c r="I551" s="26" t="s">
        <v>60</v>
      </c>
      <c r="J551" s="27" t="s">
        <v>184</v>
      </c>
      <c r="K551" s="27" t="s">
        <v>44</v>
      </c>
      <c r="L551" s="29" t="s">
        <v>91</v>
      </c>
      <c r="M551" s="29" t="s">
        <v>63</v>
      </c>
      <c r="N551" s="29" t="s">
        <v>91</v>
      </c>
      <c r="O551" s="29" t="s">
        <v>65</v>
      </c>
      <c r="P551" s="29" t="s">
        <v>65</v>
      </c>
      <c r="Q551" s="30"/>
      <c r="R551" s="30"/>
      <c r="S551" s="30"/>
      <c r="T551" s="30"/>
      <c r="U551" s="31" t="str">
        <f>IFERROR(__xludf.DUMMYFUNCTION("LET(
  angka_murni, ARRAYFORMULA(IFERROR(VALUE(REGEXREPLACE(L551:T551, ""[^0-9]"", """")), 0)),
  rata, IFERROR(AVERAGEIF(angka_murni, ""&gt;0""), 0),
  IF(rata &gt; 0,
    IF(rata &gt; 500, ""SANGAT OPTIMAL"",
    IF(rata &gt; 200, ""OPTIMAL"",
    IF(rata &gt; 100,"&amp;" ""KURANG OPTIMAL"", ""TIDAK OPTIMAL""))),
    IF(COUNTIF(L551:T551, ""*TIDAK TERDETEKSI*"") &gt; 0, ""TIDAK TERDETEKSI"",
    IF(COUNTIF(L551:T551, ""*TIDAK AKTIF*"") &gt; 0, ""TIDAK AKTIF"",
    IF(COUNTIF(L551:T551, ""*BELUM TERPASANG*"") &gt; 0, ""BELUM T"&amp;"ERPASANG"", ""TIDAK AKTIF"")))
  )
)"),"KURANG OPTIMAL")</f>
        <v>KURANG OPTIMAL</v>
      </c>
      <c r="V551" s="33" t="s">
        <v>48</v>
      </c>
      <c r="W551" s="45">
        <v>877.0</v>
      </c>
      <c r="X551" s="58" t="s">
        <v>427</v>
      </c>
      <c r="Y551" s="41">
        <v>2553000.0</v>
      </c>
      <c r="Z551" s="46"/>
    </row>
    <row r="552" ht="12.0" customHeight="1">
      <c r="A552" s="20">
        <f t="shared" si="1"/>
        <v>550</v>
      </c>
      <c r="B552" s="19" t="s">
        <v>361</v>
      </c>
      <c r="C552" s="19" t="s">
        <v>420</v>
      </c>
      <c r="D552" s="19" t="s">
        <v>2508</v>
      </c>
      <c r="E552" s="19" t="s">
        <v>394</v>
      </c>
      <c r="F552" s="23" t="s">
        <v>2509</v>
      </c>
      <c r="G552" s="25" t="s">
        <v>2510</v>
      </c>
      <c r="H552" s="19"/>
      <c r="I552" s="19"/>
      <c r="J552" s="76"/>
      <c r="K552" s="76"/>
      <c r="L552" s="38" t="s">
        <v>108</v>
      </c>
      <c r="M552" s="38" t="s">
        <v>108</v>
      </c>
      <c r="N552" s="38" t="s">
        <v>108</v>
      </c>
      <c r="O552" s="38" t="s">
        <v>108</v>
      </c>
      <c r="P552" s="38" t="s">
        <v>108</v>
      </c>
      <c r="Q552" s="38"/>
      <c r="R552" s="38"/>
      <c r="S552" s="30"/>
      <c r="T552" s="30"/>
      <c r="U552" s="39" t="str">
        <f>IFERROR(__xludf.DUMMYFUNCTION("LET(
  angka_murni, ARRAYFORMULA(IFERROR(VALUE(REGEXREPLACE(L552:T552, ""[^0-9]"", """")), 0)),
  rata, IFERROR(AVERAGEIF(angka_murni, ""&gt;0""), 0),
  IF(rata &gt; 0,
    IF(rata &gt; 500, ""SANGAT OPTIMAL"",
    IF(rata &gt; 200, ""OPTIMAL"",
    IF(rata &gt; 100,"&amp;" ""KURANG OPTIMAL"", ""TIDAK OPTIMAL""))),
    IF(COUNTIF(L552:T552, ""*TIDAK TERDETEKSI*"") &gt; 0, ""TIDAK TERDETEKSI"",
    IF(COUNTIF(L552:T552, ""*TIDAK AKTIF*"") &gt; 0, ""TIDAK AKTIF"",
    IF(COUNTIF(L552:T552, ""*BELUM TERPASANG*"") &gt; 0, ""BELUM T"&amp;"ERPASANG"", ""TIDAK AKTIF"")))
  )
)"),"BELUM TERPASANG")</f>
        <v>BELUM TERPASANG</v>
      </c>
      <c r="V552" s="33" t="s">
        <v>67</v>
      </c>
      <c r="W552" s="56">
        <v>420.0</v>
      </c>
      <c r="X552" s="58" t="s">
        <v>427</v>
      </c>
      <c r="Y552" s="41"/>
      <c r="Z552" s="57"/>
      <c r="AC552" s="43"/>
    </row>
    <row r="553" ht="12.0" customHeight="1">
      <c r="A553" s="20">
        <f t="shared" si="1"/>
        <v>551</v>
      </c>
      <c r="B553" s="19" t="s">
        <v>361</v>
      </c>
      <c r="C553" s="19" t="s">
        <v>420</v>
      </c>
      <c r="D553" s="19" t="s">
        <v>2511</v>
      </c>
      <c r="E553" s="21" t="s">
        <v>33</v>
      </c>
      <c r="F553" s="23" t="s">
        <v>2512</v>
      </c>
      <c r="G553" s="25" t="s">
        <v>2513</v>
      </c>
      <c r="H553" s="26" t="s">
        <v>59</v>
      </c>
      <c r="I553" s="26" t="s">
        <v>60</v>
      </c>
      <c r="J553" s="27" t="s">
        <v>184</v>
      </c>
      <c r="K553" s="27" t="s">
        <v>44</v>
      </c>
      <c r="L553" s="29" t="s">
        <v>64</v>
      </c>
      <c r="M553" s="29" t="s">
        <v>126</v>
      </c>
      <c r="N553" s="29" t="s">
        <v>64</v>
      </c>
      <c r="O553" s="29" t="s">
        <v>125</v>
      </c>
      <c r="P553" s="29" t="s">
        <v>125</v>
      </c>
      <c r="Q553" s="30"/>
      <c r="R553" s="30"/>
      <c r="S553" s="30"/>
      <c r="T553" s="30"/>
      <c r="U553" s="31" t="str">
        <f>IFERROR(__xludf.DUMMYFUNCTION("LET(
  angka_murni, ARRAYFORMULA(IFERROR(VALUE(REGEXREPLACE(L553:T553, ""[^0-9]"", """")), 0)),
  rata, IFERROR(AVERAGEIF(angka_murni, ""&gt;0""), 0),
  IF(rata &gt; 0,
    IF(rata &gt; 500, ""SANGAT OPTIMAL"",
    IF(rata &gt; 200, ""OPTIMAL"",
    IF(rata &gt; 100,"&amp;" ""KURANG OPTIMAL"", ""TIDAK OPTIMAL""))),
    IF(COUNTIF(L553:T553, ""*TIDAK TERDETEKSI*"") &gt; 0, ""TIDAK TERDETEKSI"",
    IF(COUNTIF(L553:T553, ""*TIDAK AKTIF*"") &gt; 0, ""TIDAK AKTIF"",
    IF(COUNTIF(L553:T553, ""*BELUM TERPASANG*"") &gt; 0, ""BELUM T"&amp;"ERPASANG"", ""TIDAK AKTIF"")))
  )
)"),"OPTIMAL")</f>
        <v>OPTIMAL</v>
      </c>
      <c r="V553" s="33" t="s">
        <v>48</v>
      </c>
      <c r="W553" s="45">
        <v>600.0</v>
      </c>
      <c r="X553" s="58" t="s">
        <v>427</v>
      </c>
      <c r="Y553" s="41">
        <v>2553000.0</v>
      </c>
      <c r="Z553" s="46"/>
    </row>
    <row r="554" ht="12.0" customHeight="1">
      <c r="A554" s="20">
        <f t="shared" si="1"/>
        <v>552</v>
      </c>
      <c r="B554" s="19" t="s">
        <v>361</v>
      </c>
      <c r="C554" s="19" t="s">
        <v>420</v>
      </c>
      <c r="D554" s="19" t="s">
        <v>2514</v>
      </c>
      <c r="E554" s="21" t="s">
        <v>2515</v>
      </c>
      <c r="F554" s="23" t="s">
        <v>2516</v>
      </c>
      <c r="G554" s="25" t="s">
        <v>2517</v>
      </c>
      <c r="H554" s="26" t="s">
        <v>102</v>
      </c>
      <c r="I554" s="26" t="s">
        <v>41</v>
      </c>
      <c r="J554" s="27" t="s">
        <v>119</v>
      </c>
      <c r="K554" s="27" t="s">
        <v>44</v>
      </c>
      <c r="L554" s="29" t="s">
        <v>123</v>
      </c>
      <c r="M554" s="29" t="s">
        <v>123</v>
      </c>
      <c r="N554" s="29" t="s">
        <v>123</v>
      </c>
      <c r="O554" s="29" t="s">
        <v>123</v>
      </c>
      <c r="P554" s="38" t="s">
        <v>123</v>
      </c>
      <c r="Q554" s="38" t="s">
        <v>126</v>
      </c>
      <c r="R554" s="38" t="s">
        <v>126</v>
      </c>
      <c r="S554" s="30"/>
      <c r="T554" s="30"/>
      <c r="U554" s="31" t="str">
        <f>IFERROR(__xludf.DUMMYFUNCTION("LET(
  angka_murni, ARRAYFORMULA(IFERROR(VALUE(REGEXREPLACE(L554:T554, ""[^0-9]"", """")), 0)),
  rata, IFERROR(AVERAGEIF(angka_murni, ""&gt;0""), 0),
  IF(rata &gt; 0,
    IF(rata &gt; 500, ""SANGAT OPTIMAL"",
    IF(rata &gt; 200, ""OPTIMAL"",
    IF(rata &gt; 100,"&amp;" ""KURANG OPTIMAL"", ""TIDAK OPTIMAL""))),
    IF(COUNTIF(L554:T554, ""*TIDAK TERDETEKSI*"") &gt; 0, ""TIDAK TERDETEKSI"",
    IF(COUNTIF(L554:T554, ""*TIDAK AKTIF*"") &gt; 0, ""TIDAK AKTIF"",
    IF(COUNTIF(L554:T554, ""*BELUM TERPASANG*"") &gt; 0, ""BELUM T"&amp;"ERPASANG"", ""TIDAK AKTIF"")))
  )
)"),"SANGAT OPTIMAL")</f>
        <v>SANGAT OPTIMAL</v>
      </c>
      <c r="V554" s="33" t="s">
        <v>48</v>
      </c>
      <c r="W554" s="45">
        <v>619.0</v>
      </c>
      <c r="X554" s="58" t="s">
        <v>427</v>
      </c>
      <c r="Y554" s="41">
        <v>1665000.0</v>
      </c>
      <c r="Z554" s="46"/>
    </row>
    <row r="555" ht="12.0" customHeight="1">
      <c r="A555" s="20">
        <f t="shared" si="1"/>
        <v>553</v>
      </c>
      <c r="B555" s="19" t="s">
        <v>361</v>
      </c>
      <c r="C555" s="19" t="s">
        <v>434</v>
      </c>
      <c r="D555" s="19" t="s">
        <v>435</v>
      </c>
      <c r="E555" s="21" t="s">
        <v>436</v>
      </c>
      <c r="F555" s="23" t="s">
        <v>437</v>
      </c>
      <c r="G555" s="25" t="s">
        <v>438</v>
      </c>
      <c r="H555" s="26" t="s">
        <v>40</v>
      </c>
      <c r="I555" s="26" t="s">
        <v>42</v>
      </c>
      <c r="J555" s="28" t="s">
        <v>61</v>
      </c>
      <c r="K555" s="28" t="s">
        <v>44</v>
      </c>
      <c r="L555" s="29"/>
      <c r="M555" s="29"/>
      <c r="N555" s="29" t="s">
        <v>65</v>
      </c>
      <c r="O555" s="29" t="s">
        <v>65</v>
      </c>
      <c r="P555" s="29" t="s">
        <v>65</v>
      </c>
      <c r="Q555" s="29" t="s">
        <v>65</v>
      </c>
      <c r="R555" s="30" t="s">
        <v>65</v>
      </c>
      <c r="S555" s="30"/>
      <c r="T555" s="30"/>
      <c r="U555" s="39" t="str">
        <f>IFERROR(__xludf.DUMMYFUNCTION("LET(
  angka_murni, ARRAYFORMULA(IFERROR(VALUE(REGEXREPLACE(L555:T555, ""[^0-9]"", """")), 0)),
  rata, IFERROR(AVERAGEIF(angka_murni, ""&gt;0""), 0),
  IF(rata &gt; 0,
    IF(rata &gt; 500, ""SANGAT OPTIMAL"",
    IF(rata &gt; 200, ""OPTIMAL"",
    IF(rata &gt; 100,"&amp;" ""KURANG OPTIMAL"", ""TIDAK OPTIMAL""))),
    IF(COUNTIF(L555:T555, ""*TIDAK TERDETEKSI*"") &gt; 0, ""TIDAK TERDETEKSI"",
    IF(COUNTIF(L555:T555, ""*TIDAK AKTIF*"") &gt; 0, ""TIDAK AKTIF"",
    IF(COUNTIF(L555:T555, ""*BELUM TERPASANG*"") &gt; 0, ""BELUM T"&amp;"ERPASANG"", ""TIDAK AKTIF"")))
  )
)"),"TIDAK AKTIF")</f>
        <v>TIDAK AKTIF</v>
      </c>
      <c r="V555" s="33" t="s">
        <v>67</v>
      </c>
      <c r="W555" s="56">
        <v>1556.0</v>
      </c>
      <c r="X555" s="40" t="s">
        <v>442</v>
      </c>
      <c r="Y555" s="36">
        <v>768950.0</v>
      </c>
      <c r="Z555" s="57"/>
      <c r="AC555" s="43"/>
    </row>
    <row r="556" ht="12.0" customHeight="1">
      <c r="A556" s="20">
        <f t="shared" si="1"/>
        <v>554</v>
      </c>
      <c r="B556" s="19" t="s">
        <v>361</v>
      </c>
      <c r="C556" s="19" t="s">
        <v>434</v>
      </c>
      <c r="D556" s="19" t="s">
        <v>2518</v>
      </c>
      <c r="E556" s="21" t="s">
        <v>2413</v>
      </c>
      <c r="F556" s="23" t="s">
        <v>2519</v>
      </c>
      <c r="G556" s="25" t="s">
        <v>2520</v>
      </c>
      <c r="H556" s="26" t="s">
        <v>102</v>
      </c>
      <c r="I556" s="26" t="s">
        <v>41</v>
      </c>
      <c r="J556" s="27" t="s">
        <v>119</v>
      </c>
      <c r="K556" s="27" t="s">
        <v>44</v>
      </c>
      <c r="L556" s="29" t="s">
        <v>123</v>
      </c>
      <c r="M556" s="29" t="s">
        <v>123</v>
      </c>
      <c r="N556" s="29" t="s">
        <v>123</v>
      </c>
      <c r="O556" s="29" t="s">
        <v>123</v>
      </c>
      <c r="P556" s="38" t="s">
        <v>123</v>
      </c>
      <c r="Q556" s="38" t="s">
        <v>123</v>
      </c>
      <c r="R556" s="38" t="s">
        <v>123</v>
      </c>
      <c r="S556" s="30"/>
      <c r="T556" s="30"/>
      <c r="U556" s="31" t="str">
        <f>IFERROR(__xludf.DUMMYFUNCTION("LET(
  angka_murni, ARRAYFORMULA(IFERROR(VALUE(REGEXREPLACE(L556:T556, ""[^0-9]"", """")), 0)),
  rata, IFERROR(AVERAGEIF(angka_murni, ""&gt;0""), 0),
  IF(rata &gt; 0,
    IF(rata &gt; 500, ""SANGAT OPTIMAL"",
    IF(rata &gt; 200, ""OPTIMAL"",
    IF(rata &gt; 100,"&amp;" ""KURANG OPTIMAL"", ""TIDAK OPTIMAL""))),
    IF(COUNTIF(L556:T556, ""*TIDAK TERDETEKSI*"") &gt; 0, ""TIDAK TERDETEKSI"",
    IF(COUNTIF(L556:T556, ""*TIDAK AKTIF*"") &gt; 0, ""TIDAK AKTIF"",
    IF(COUNTIF(L556:T556, ""*BELUM TERPASANG*"") &gt; 0, ""BELUM T"&amp;"ERPASANG"", ""TIDAK AKTIF"")))
  )
)"),"SANGAT OPTIMAL")</f>
        <v>SANGAT OPTIMAL</v>
      </c>
      <c r="V556" s="33" t="s">
        <v>48</v>
      </c>
      <c r="W556" s="45">
        <v>1530.0</v>
      </c>
      <c r="X556" s="40" t="s">
        <v>442</v>
      </c>
      <c r="Y556" s="41">
        <v>1665000.0</v>
      </c>
      <c r="Z556" s="46"/>
    </row>
    <row r="557" ht="12.0" customHeight="1">
      <c r="A557" s="20">
        <f t="shared" si="1"/>
        <v>555</v>
      </c>
      <c r="B557" s="19" t="s">
        <v>361</v>
      </c>
      <c r="C557" s="19" t="s">
        <v>434</v>
      </c>
      <c r="D557" s="19" t="s">
        <v>2521</v>
      </c>
      <c r="E557" s="59" t="s">
        <v>33</v>
      </c>
      <c r="F557" s="23" t="s">
        <v>2522</v>
      </c>
      <c r="G557" s="25" t="s">
        <v>2523</v>
      </c>
      <c r="H557" s="26" t="s">
        <v>102</v>
      </c>
      <c r="I557" s="26" t="s">
        <v>41</v>
      </c>
      <c r="J557" s="27" t="s">
        <v>119</v>
      </c>
      <c r="K557" s="27" t="s">
        <v>44</v>
      </c>
      <c r="L557" s="29" t="s">
        <v>64</v>
      </c>
      <c r="M557" s="29" t="s">
        <v>126</v>
      </c>
      <c r="N557" s="29" t="s">
        <v>123</v>
      </c>
      <c r="O557" s="29" t="s">
        <v>126</v>
      </c>
      <c r="P557" s="38" t="s">
        <v>125</v>
      </c>
      <c r="Q557" s="38" t="s">
        <v>123</v>
      </c>
      <c r="R557" s="38" t="s">
        <v>123</v>
      </c>
      <c r="S557" s="30"/>
      <c r="T557" s="30"/>
      <c r="U557" s="31" t="str">
        <f>IFERROR(__xludf.DUMMYFUNCTION("LET(
  angka_murni, ARRAYFORMULA(IFERROR(VALUE(REGEXREPLACE(L557:T557, ""[^0-9]"", """")), 0)),
  rata, IFERROR(AVERAGEIF(angka_murni, ""&gt;0""), 0),
  IF(rata &gt; 0,
    IF(rata &gt; 500, ""SANGAT OPTIMAL"",
    IF(rata &gt; 200, ""OPTIMAL"",
    IF(rata &gt; 100,"&amp;" ""KURANG OPTIMAL"", ""TIDAK OPTIMAL""))),
    IF(COUNTIF(L557:T557, ""*TIDAK TERDETEKSI*"") &gt; 0, ""TIDAK TERDETEKSI"",
    IF(COUNTIF(L557:T557, ""*TIDAK AKTIF*"") &gt; 0, ""TIDAK AKTIF"",
    IF(COUNTIF(L557:T557, ""*BELUM TERPASANG*"") &gt; 0, ""BELUM T"&amp;"ERPASANG"", ""TIDAK AKTIF"")))
  )
)"),"SANGAT OPTIMAL")</f>
        <v>SANGAT OPTIMAL</v>
      </c>
      <c r="V557" s="33" t="s">
        <v>48</v>
      </c>
      <c r="W557" s="45">
        <v>1664.0</v>
      </c>
      <c r="X557" s="40" t="s">
        <v>442</v>
      </c>
      <c r="Y557" s="41">
        <v>1665000.0</v>
      </c>
      <c r="Z557" s="46"/>
    </row>
    <row r="558" ht="12.0" customHeight="1">
      <c r="A558" s="20">
        <f t="shared" si="1"/>
        <v>556</v>
      </c>
      <c r="B558" s="19" t="s">
        <v>361</v>
      </c>
      <c r="C558" s="19" t="s">
        <v>434</v>
      </c>
      <c r="D558" s="19" t="s">
        <v>2524</v>
      </c>
      <c r="E558" s="21" t="s">
        <v>2525</v>
      </c>
      <c r="F558" s="23" t="s">
        <v>2526</v>
      </c>
      <c r="G558" s="25" t="s">
        <v>2527</v>
      </c>
      <c r="H558" s="26" t="s">
        <v>102</v>
      </c>
      <c r="I558" s="26" t="s">
        <v>41</v>
      </c>
      <c r="J558" s="27" t="s">
        <v>119</v>
      </c>
      <c r="K558" s="27" t="s">
        <v>44</v>
      </c>
      <c r="L558" s="29" t="s">
        <v>167</v>
      </c>
      <c r="M558" s="29" t="s">
        <v>91</v>
      </c>
      <c r="N558" s="29" t="s">
        <v>91</v>
      </c>
      <c r="O558" s="29" t="s">
        <v>65</v>
      </c>
      <c r="P558" s="38" t="s">
        <v>360</v>
      </c>
      <c r="Q558" s="38" t="s">
        <v>176</v>
      </c>
      <c r="R558" s="38" t="s">
        <v>91</v>
      </c>
      <c r="S558" s="30"/>
      <c r="T558" s="30"/>
      <c r="U558" s="31" t="str">
        <f>IFERROR(__xludf.DUMMYFUNCTION("LET(
  angka_murni, ARRAYFORMULA(IFERROR(VALUE(REGEXREPLACE(L558:T558, ""[^0-9]"", """")), 0)),
  rata, IFERROR(AVERAGEIF(angka_murni, ""&gt;0""), 0),
  IF(rata &gt; 0,
    IF(rata &gt; 500, ""SANGAT OPTIMAL"",
    IF(rata &gt; 200, ""OPTIMAL"",
    IF(rata &gt; 100,"&amp;" ""KURANG OPTIMAL"", ""TIDAK OPTIMAL""))),
    IF(COUNTIF(L558:T558, ""*TIDAK TERDETEKSI*"") &gt; 0, ""TIDAK TERDETEKSI"",
    IF(COUNTIF(L558:T558, ""*TIDAK AKTIF*"") &gt; 0, ""TIDAK AKTIF"",
    IF(COUNTIF(L558:T558, ""*BELUM TERPASANG*"") &gt; 0, ""BELUM T"&amp;"ERPASANG"", ""TIDAK AKTIF"")))
  )
)"),"TIDAK OPTIMAL")</f>
        <v>TIDAK OPTIMAL</v>
      </c>
      <c r="V558" s="33" t="s">
        <v>48</v>
      </c>
      <c r="W558" s="45">
        <v>2200.0</v>
      </c>
      <c r="X558" s="40" t="s">
        <v>442</v>
      </c>
      <c r="Y558" s="41">
        <v>1665000.0</v>
      </c>
      <c r="Z558" s="46"/>
    </row>
    <row r="559" ht="12.0" customHeight="1">
      <c r="A559" s="20">
        <f t="shared" si="1"/>
        <v>557</v>
      </c>
      <c r="B559" s="19" t="s">
        <v>361</v>
      </c>
      <c r="C559" s="19" t="s">
        <v>434</v>
      </c>
      <c r="D559" s="19" t="s">
        <v>1697</v>
      </c>
      <c r="E559" s="21" t="s">
        <v>2528</v>
      </c>
      <c r="F559" s="23" t="s">
        <v>2529</v>
      </c>
      <c r="G559" s="25" t="s">
        <v>2530</v>
      </c>
      <c r="H559" s="26" t="s">
        <v>39</v>
      </c>
      <c r="I559" s="177" t="s">
        <v>41</v>
      </c>
      <c r="J559" s="27" t="s">
        <v>43</v>
      </c>
      <c r="K559" s="27" t="s">
        <v>44</v>
      </c>
      <c r="L559" s="29"/>
      <c r="M559" s="29"/>
      <c r="N559" s="29"/>
      <c r="O559" s="29"/>
      <c r="P559" s="29"/>
      <c r="Q559" s="30"/>
      <c r="R559" s="30"/>
      <c r="S559" s="30"/>
      <c r="T559" s="30"/>
      <c r="U559" s="31" t="str">
        <f>IFERROR(__xludf.DUMMYFUNCTION("LET(
  angka_murni, ARRAYFORMULA(IFERROR(VALUE(REGEXREPLACE(L559:T559, ""[^0-9]"", """")), 0)),
  rata, IFERROR(AVERAGEIF(angka_murni, ""&gt;0""), 0),
  IF(rata &gt; 0,
    IF(rata &gt; 500, ""SANGAT OPTIMAL"",
    IF(rata &gt; 200, ""OPTIMAL"",
    IF(rata &gt; 100,"&amp;" ""KURANG OPTIMAL"", ""TIDAK OPTIMAL""))),
    IF(COUNTIF(L559:T559, ""*TIDAK TERDETEKSI*"") &gt; 0, ""TIDAK TERDETEKSI"",
    IF(COUNTIF(L559:T559, ""*TIDAK AKTIF*"") &gt; 0, ""TIDAK AKTIF"",
    IF(COUNTIF(L559:T559, ""*BELUM TERPASANG*"") &gt; 0, ""BELUM T"&amp;"ERPASANG"", ""TIDAK AKTIF"")))
  )
)"),"TIDAK AKTIF")</f>
        <v>TIDAK AKTIF</v>
      </c>
      <c r="V559" s="33" t="s">
        <v>48</v>
      </c>
      <c r="W559" s="45">
        <v>4392.0</v>
      </c>
      <c r="X559" s="40" t="s">
        <v>442</v>
      </c>
      <c r="Y559" s="36">
        <v>638250.0</v>
      </c>
      <c r="Z559" s="46"/>
    </row>
    <row r="560" ht="12.0" customHeight="1">
      <c r="A560" s="20">
        <f t="shared" si="1"/>
        <v>558</v>
      </c>
      <c r="B560" s="19" t="s">
        <v>361</v>
      </c>
      <c r="C560" s="19" t="s">
        <v>434</v>
      </c>
      <c r="D560" s="19" t="s">
        <v>443</v>
      </c>
      <c r="E560" s="21" t="s">
        <v>444</v>
      </c>
      <c r="F560" s="23" t="s">
        <v>445</v>
      </c>
      <c r="G560" s="25" t="s">
        <v>446</v>
      </c>
      <c r="H560" s="26" t="s">
        <v>59</v>
      </c>
      <c r="I560" s="26" t="s">
        <v>60</v>
      </c>
      <c r="J560" s="27" t="s">
        <v>184</v>
      </c>
      <c r="K560" s="27" t="s">
        <v>44</v>
      </c>
      <c r="L560" s="29" t="s">
        <v>176</v>
      </c>
      <c r="M560" s="29" t="s">
        <v>65</v>
      </c>
      <c r="N560" s="29" t="s">
        <v>65</v>
      </c>
      <c r="O560" s="29" t="s">
        <v>65</v>
      </c>
      <c r="P560" s="29" t="s">
        <v>65</v>
      </c>
      <c r="Q560" s="30"/>
      <c r="R560" s="30"/>
      <c r="S560" s="30"/>
      <c r="T560" s="30"/>
      <c r="U560" s="39" t="str">
        <f>IFERROR(__xludf.DUMMYFUNCTION("LET(
  angka_murni, ARRAYFORMULA(IFERROR(VALUE(REGEXREPLACE(L560:T560, ""[^0-9]"", """")), 0)),
  rata, IFERROR(AVERAGEIF(angka_murni, ""&gt;0""), 0),
  IF(rata &gt; 0,
    IF(rata &gt; 500, ""SANGAT OPTIMAL"",
    IF(rata &gt; 200, ""OPTIMAL"",
    IF(rata &gt; 100,"&amp;" ""KURANG OPTIMAL"", ""TIDAK OPTIMAL""))),
    IF(COUNTIF(L560:T560, ""*TIDAK TERDETEKSI*"") &gt; 0, ""TIDAK TERDETEKSI"",
    IF(COUNTIF(L560:T560, ""*TIDAK AKTIF*"") &gt; 0, ""TIDAK AKTIF"",
    IF(COUNTIF(L560:T560, ""*BELUM TERPASANG*"") &gt; 0, ""BELUM T"&amp;"ERPASANG"", ""TIDAK AKTIF"")))
  )
)"),"TIDAK OPTIMAL")</f>
        <v>TIDAK OPTIMAL</v>
      </c>
      <c r="V560" s="33" t="s">
        <v>67</v>
      </c>
      <c r="W560" s="56">
        <v>889.0</v>
      </c>
      <c r="X560" s="40" t="s">
        <v>442</v>
      </c>
      <c r="Y560" s="41">
        <v>2553000.0</v>
      </c>
      <c r="Z560" s="57"/>
      <c r="AC560" s="43"/>
    </row>
    <row r="561" ht="12.0" customHeight="1">
      <c r="A561" s="20">
        <f t="shared" si="1"/>
        <v>559</v>
      </c>
      <c r="B561" s="19" t="s">
        <v>361</v>
      </c>
      <c r="C561" s="19" t="s">
        <v>434</v>
      </c>
      <c r="D561" s="19" t="s">
        <v>2531</v>
      </c>
      <c r="E561" s="21" t="s">
        <v>402</v>
      </c>
      <c r="F561" s="23" t="s">
        <v>2532</v>
      </c>
      <c r="G561" s="25" t="s">
        <v>2533</v>
      </c>
      <c r="H561" s="26" t="s">
        <v>102</v>
      </c>
      <c r="I561" s="26" t="s">
        <v>41</v>
      </c>
      <c r="J561" s="27" t="s">
        <v>119</v>
      </c>
      <c r="K561" s="27" t="s">
        <v>44</v>
      </c>
      <c r="L561" s="29" t="s">
        <v>64</v>
      </c>
      <c r="M561" s="29" t="s">
        <v>64</v>
      </c>
      <c r="N561" s="29" t="s">
        <v>64</v>
      </c>
      <c r="O561" s="29" t="s">
        <v>64</v>
      </c>
      <c r="P561" s="38" t="s">
        <v>91</v>
      </c>
      <c r="Q561" s="38" t="s">
        <v>62</v>
      </c>
      <c r="R561" s="38" t="s">
        <v>64</v>
      </c>
      <c r="S561" s="30"/>
      <c r="T561" s="30"/>
      <c r="U561" s="31" t="str">
        <f>IFERROR(__xludf.DUMMYFUNCTION("LET(
  angka_murni, ARRAYFORMULA(IFERROR(VALUE(REGEXREPLACE(L561:T561, ""[^0-9]"", """")), 0)),
  rata, IFERROR(AVERAGEIF(angka_murni, ""&gt;0""), 0),
  IF(rata &gt; 0,
    IF(rata &gt; 500, ""SANGAT OPTIMAL"",
    IF(rata &gt; 200, ""OPTIMAL"",
    IF(rata &gt; 100,"&amp;" ""KURANG OPTIMAL"", ""TIDAK OPTIMAL""))),
    IF(COUNTIF(L561:T561, ""*TIDAK TERDETEKSI*"") &gt; 0, ""TIDAK TERDETEKSI"",
    IF(COUNTIF(L561:T561, ""*TIDAK AKTIF*"") &gt; 0, ""TIDAK AKTIF"",
    IF(COUNTIF(L561:T561, ""*BELUM TERPASANG*"") &gt; 0, ""BELUM T"&amp;"ERPASANG"", ""TIDAK AKTIF"")))
  )
)"),"OPTIMAL")</f>
        <v>OPTIMAL</v>
      </c>
      <c r="V561" s="33" t="s">
        <v>48</v>
      </c>
      <c r="W561" s="45">
        <v>1605.0</v>
      </c>
      <c r="X561" s="40" t="s">
        <v>442</v>
      </c>
      <c r="Y561" s="41">
        <v>1665000.0</v>
      </c>
      <c r="Z561" s="46"/>
    </row>
    <row r="562" ht="12.0" customHeight="1">
      <c r="A562" s="20">
        <f t="shared" si="1"/>
        <v>560</v>
      </c>
      <c r="B562" s="19" t="s">
        <v>361</v>
      </c>
      <c r="C562" s="19" t="s">
        <v>447</v>
      </c>
      <c r="D562" s="19" t="s">
        <v>2535</v>
      </c>
      <c r="E562" s="59" t="s">
        <v>33</v>
      </c>
      <c r="F562" s="23" t="s">
        <v>2536</v>
      </c>
      <c r="G562" s="25" t="s">
        <v>2537</v>
      </c>
      <c r="H562" s="26" t="s">
        <v>102</v>
      </c>
      <c r="I562" s="26" t="s">
        <v>41</v>
      </c>
      <c r="J562" s="27" t="s">
        <v>119</v>
      </c>
      <c r="K562" s="27" t="s">
        <v>44</v>
      </c>
      <c r="L562" s="29" t="s">
        <v>64</v>
      </c>
      <c r="M562" s="29" t="s">
        <v>64</v>
      </c>
      <c r="N562" s="29" t="s">
        <v>64</v>
      </c>
      <c r="O562" s="29" t="s">
        <v>64</v>
      </c>
      <c r="P562" s="38" t="s">
        <v>63</v>
      </c>
      <c r="Q562" s="38" t="s">
        <v>64</v>
      </c>
      <c r="R562" s="38" t="s">
        <v>125</v>
      </c>
      <c r="S562" s="30"/>
      <c r="T562" s="30"/>
      <c r="U562" s="198" t="str">
        <f>IFERROR(__xludf.DUMMYFUNCTION("LET(
  angka_murni, ARRAYFORMULA(IFERROR(VALUE(REGEXREPLACE(L562:T562, ""[^0-9]"", """")), 0)),
  rata, IFERROR(AVERAGEIF(angka_murni, ""&gt;0""), 0),
  IF(rata &gt; 0,
    IF(rata &gt; 500, ""SANGAT OPTIMAL"",
    IF(rata &gt; 200, ""OPTIMAL"",
    IF(rata &gt; 100,"&amp;" ""KURANG OPTIMAL"", ""TIDAK OPTIMAL""))),
    IF(COUNTIF(L562:T562, ""*TIDAK TERDETEKSI*"") &gt; 0, ""TIDAK TERDETEKSI"",
    IF(COUNTIF(L562:T562, ""*TIDAK AKTIF*"") &gt; 0, ""TIDAK AKTIF"",
    IF(COUNTIF(L562:T562, ""*BELUM TERPASANG*"") &gt; 0, ""BELUM T"&amp;"ERPASANG"", ""TIDAK AKTIF"")))
  )
)"),"OPTIMAL")</f>
        <v>OPTIMAL</v>
      </c>
      <c r="V562" s="33" t="s">
        <v>48</v>
      </c>
      <c r="W562" s="202">
        <v>2110.0</v>
      </c>
      <c r="X562" s="35" t="s">
        <v>452</v>
      </c>
      <c r="Y562" s="41">
        <v>1665000.0</v>
      </c>
      <c r="Z562" s="203" t="s">
        <v>2633</v>
      </c>
    </row>
    <row r="563" ht="12.0" customHeight="1">
      <c r="A563" s="20">
        <f t="shared" si="1"/>
        <v>561</v>
      </c>
      <c r="B563" s="19" t="s">
        <v>361</v>
      </c>
      <c r="C563" s="19" t="s">
        <v>447</v>
      </c>
      <c r="D563" s="19" t="s">
        <v>448</v>
      </c>
      <c r="E563" s="21" t="s">
        <v>449</v>
      </c>
      <c r="F563" s="68" t="s">
        <v>450</v>
      </c>
      <c r="G563" s="69" t="s">
        <v>451</v>
      </c>
      <c r="H563" s="26" t="s">
        <v>40</v>
      </c>
      <c r="I563" s="26" t="s">
        <v>107</v>
      </c>
      <c r="J563" s="27" t="s">
        <v>1563</v>
      </c>
      <c r="K563" s="27" t="s">
        <v>44</v>
      </c>
      <c r="L563" s="29" t="s">
        <v>65</v>
      </c>
      <c r="M563" s="29" t="s">
        <v>65</v>
      </c>
      <c r="N563" s="29" t="s">
        <v>65</v>
      </c>
      <c r="O563" s="29" t="s">
        <v>65</v>
      </c>
      <c r="P563" s="29" t="s">
        <v>65</v>
      </c>
      <c r="Q563" s="30"/>
      <c r="R563" s="30"/>
      <c r="S563" s="44"/>
      <c r="T563" s="44"/>
      <c r="U563" s="31" t="str">
        <f>IFERROR(__xludf.DUMMYFUNCTION("LET(
  angka_murni, ARRAYFORMULA(IFERROR(VALUE(REGEXREPLACE(L563:T563, ""[^0-9]"", """")), 0)),
  rata, IFERROR(AVERAGEIF(angka_murni, ""&gt;0""), 0),
  IF(rata &gt; 0,
    IF(rata &gt; 500, ""SANGAT OPTIMAL"",
    IF(rata &gt; 200, ""OPTIMAL"",
    IF(rata &gt; 100,"&amp;" ""KURANG OPTIMAL"", ""TIDAK OPTIMAL""))),
    IF(COUNTIF(L563:T563, ""*TIDAK TERDETEKSI*"") &gt; 0, ""TIDAK TERDETEKSI"",
    IF(COUNTIF(L563:T563, ""*TIDAK AKTIF*"") &gt; 0, ""TIDAK AKTIF"",
    IF(COUNTIF(L563:T563, ""*BELUM TERPASANG*"") &gt; 0, ""BELUM T"&amp;"ERPASANG"", ""TIDAK AKTIF"")))
  )
)"),"TIDAK AKTIF")</f>
        <v>TIDAK AKTIF</v>
      </c>
      <c r="V563" s="33" t="s">
        <v>48</v>
      </c>
      <c r="W563" s="34">
        <v>4393.0</v>
      </c>
      <c r="X563" s="35" t="s">
        <v>452</v>
      </c>
      <c r="Y563" s="36">
        <v>604950.0</v>
      </c>
      <c r="Z563" s="37" t="s">
        <v>453</v>
      </c>
    </row>
    <row r="564" ht="12.0" customHeight="1">
      <c r="A564" s="20">
        <f t="shared" si="1"/>
        <v>562</v>
      </c>
      <c r="B564" s="19" t="s">
        <v>361</v>
      </c>
      <c r="C564" s="19" t="s">
        <v>447</v>
      </c>
      <c r="D564" s="19" t="s">
        <v>447</v>
      </c>
      <c r="E564" s="21" t="s">
        <v>2541</v>
      </c>
      <c r="F564" s="23" t="s">
        <v>2542</v>
      </c>
      <c r="G564" s="25" t="s">
        <v>2543</v>
      </c>
      <c r="H564" s="26" t="s">
        <v>39</v>
      </c>
      <c r="I564" s="177" t="s">
        <v>41</v>
      </c>
      <c r="J564" s="27" t="s">
        <v>43</v>
      </c>
      <c r="K564" s="27" t="s">
        <v>44</v>
      </c>
      <c r="L564" s="29"/>
      <c r="M564" s="29"/>
      <c r="N564" s="29"/>
      <c r="O564" s="29"/>
      <c r="P564" s="29"/>
      <c r="Q564" s="29"/>
      <c r="R564" s="29"/>
      <c r="S564" s="29"/>
      <c r="T564" s="30"/>
      <c r="U564" s="31" t="str">
        <f>IFERROR(__xludf.DUMMYFUNCTION("LET(
  angka_murni, ARRAYFORMULA(IFERROR(VALUE(REGEXREPLACE(L564:T564, ""[^0-9]"", """")), 0)),
  rata, IFERROR(AVERAGEIF(angka_murni, ""&gt;0""), 0),
  IF(rata &gt; 0,
    IF(rata &gt; 500, ""SANGAT OPTIMAL"",
    IF(rata &gt; 200, ""OPTIMAL"",
    IF(rata &gt; 100,"&amp;" ""KURANG OPTIMAL"", ""TIDAK OPTIMAL""))),
    IF(COUNTIF(L564:T564, ""*TIDAK TERDETEKSI*"") &gt; 0, ""TIDAK TERDETEKSI"",
    IF(COUNTIF(L564:T564, ""*TIDAK AKTIF*"") &gt; 0, ""TIDAK AKTIF"",
    IF(COUNTIF(L564:T564, ""*BELUM TERPASANG*"") &gt; 0, ""BELUM T"&amp;"ERPASANG"", ""TIDAK AKTIF"")))
  )
)"),"TIDAK AKTIF")</f>
        <v>TIDAK AKTIF</v>
      </c>
      <c r="V564" s="33" t="s">
        <v>48</v>
      </c>
      <c r="W564" s="34">
        <v>8067.0</v>
      </c>
      <c r="X564" s="35" t="s">
        <v>452</v>
      </c>
      <c r="Y564" s="36">
        <v>638250.0</v>
      </c>
      <c r="Z564" s="37" t="s">
        <v>2544</v>
      </c>
    </row>
    <row r="565" ht="12.0" customHeight="1">
      <c r="A565" s="20">
        <f t="shared" si="1"/>
        <v>563</v>
      </c>
      <c r="B565" s="19" t="s">
        <v>361</v>
      </c>
      <c r="C565" s="19" t="s">
        <v>447</v>
      </c>
      <c r="D565" s="26" t="s">
        <v>2647</v>
      </c>
      <c r="E565" s="21" t="s">
        <v>364</v>
      </c>
      <c r="F565" s="68" t="s">
        <v>2648</v>
      </c>
      <c r="G565" s="69" t="s">
        <v>2649</v>
      </c>
      <c r="H565" s="26" t="s">
        <v>40</v>
      </c>
      <c r="I565" s="26" t="s">
        <v>107</v>
      </c>
      <c r="J565" s="27" t="s">
        <v>1563</v>
      </c>
      <c r="K565" s="27" t="s">
        <v>44</v>
      </c>
      <c r="L565" s="29" t="s">
        <v>91</v>
      </c>
      <c r="M565" s="29" t="s">
        <v>91</v>
      </c>
      <c r="N565" s="29" t="s">
        <v>91</v>
      </c>
      <c r="O565" s="29" t="s">
        <v>360</v>
      </c>
      <c r="P565" s="29" t="s">
        <v>65</v>
      </c>
      <c r="Q565" s="30"/>
      <c r="R565" s="30"/>
      <c r="S565" s="44"/>
      <c r="T565" s="44"/>
      <c r="U565" s="31" t="str">
        <f>IFERROR(__xludf.DUMMYFUNCTION("LET(
  angka_murni, ARRAYFORMULA(IFERROR(VALUE(REGEXREPLACE(L565:T565, ""[^0-9]"", """")), 0)),
  rata, IFERROR(AVERAGEIF(angka_murni, ""&gt;0""), 0),
  IF(rata &gt; 0,
    IF(rata &gt; 500, ""SANGAT OPTIMAL"",
    IF(rata &gt; 200, ""OPTIMAL"",
    IF(rata &gt; 100,"&amp;" ""KURANG OPTIMAL"", ""TIDAK OPTIMAL""))),
    IF(COUNTIF(L565:T565, ""*TIDAK TERDETEKSI*"") &gt; 0, ""TIDAK TERDETEKSI"",
    IF(COUNTIF(L565:T565, ""*TIDAK AKTIF*"") &gt; 0, ""TIDAK AKTIF"",
    IF(COUNTIF(L565:T565, ""*BELUM TERPASANG*"") &gt; 0, ""BELUM T"&amp;"ERPASANG"", ""TIDAK AKTIF"")))
  )
)"),"TIDAK OPTIMAL")</f>
        <v>TIDAK OPTIMAL</v>
      </c>
      <c r="V565" s="33" t="s">
        <v>48</v>
      </c>
      <c r="W565" s="34">
        <v>601.0</v>
      </c>
      <c r="X565" s="35" t="s">
        <v>452</v>
      </c>
      <c r="Y565" s="36">
        <v>604950.0</v>
      </c>
      <c r="Z565" s="37" t="s">
        <v>2548</v>
      </c>
    </row>
    <row r="566" ht="12.0" customHeight="1">
      <c r="A566" s="20">
        <f t="shared" si="1"/>
        <v>564</v>
      </c>
      <c r="B566" s="19" t="s">
        <v>361</v>
      </c>
      <c r="C566" s="19" t="s">
        <v>447</v>
      </c>
      <c r="D566" s="19" t="s">
        <v>454</v>
      </c>
      <c r="E566" s="19" t="s">
        <v>455</v>
      </c>
      <c r="F566" s="23" t="s">
        <v>457</v>
      </c>
      <c r="G566" s="25" t="s">
        <v>458</v>
      </c>
      <c r="H566" s="26" t="s">
        <v>40</v>
      </c>
      <c r="I566" s="26" t="s">
        <v>42</v>
      </c>
      <c r="J566" s="28" t="s">
        <v>61</v>
      </c>
      <c r="K566" s="28" t="s">
        <v>44</v>
      </c>
      <c r="L566" s="29"/>
      <c r="M566" s="29"/>
      <c r="N566" s="29" t="s">
        <v>65</v>
      </c>
      <c r="O566" s="29" t="s">
        <v>65</v>
      </c>
      <c r="P566" s="29" t="s">
        <v>65</v>
      </c>
      <c r="Q566" s="29" t="s">
        <v>65</v>
      </c>
      <c r="R566" s="30" t="s">
        <v>65</v>
      </c>
      <c r="S566" s="30"/>
      <c r="T566" s="30"/>
      <c r="U566" s="31" t="str">
        <f>IFERROR(__xludf.DUMMYFUNCTION("LET(
  angka_murni, ARRAYFORMULA(IFERROR(VALUE(REGEXREPLACE(L566:T566, ""[^0-9]"", """")), 0)),
  rata, IFERROR(AVERAGEIF(angka_murni, ""&gt;0""), 0),
  IF(rata &gt; 0,
    IF(rata &gt; 500, ""SANGAT OPTIMAL"",
    IF(rata &gt; 200, ""OPTIMAL"",
    IF(rata &gt; 100,"&amp;" ""KURANG OPTIMAL"", ""TIDAK OPTIMAL""))),
    IF(COUNTIF(L566:T566, ""*TIDAK TERDETEKSI*"") &gt; 0, ""TIDAK TERDETEKSI"",
    IF(COUNTIF(L566:T566, ""*TIDAK AKTIF*"") &gt; 0, ""TIDAK AKTIF"",
    IF(COUNTIF(L566:T566, ""*BELUM TERPASANG*"") &gt; 0, ""BELUM T"&amp;"ERPASANG"", ""TIDAK AKTIF"")))
  )
)"),"TIDAK AKTIF")</f>
        <v>TIDAK AKTIF</v>
      </c>
      <c r="V566" s="33" t="s">
        <v>48</v>
      </c>
      <c r="W566" s="45">
        <v>606.0</v>
      </c>
      <c r="X566" s="35" t="s">
        <v>452</v>
      </c>
      <c r="Y566" s="36">
        <v>768950.0</v>
      </c>
      <c r="Z566" s="46"/>
    </row>
    <row r="567" ht="12.0" customHeight="1">
      <c r="A567" s="20">
        <f t="shared" si="1"/>
        <v>565</v>
      </c>
      <c r="B567" s="19" t="s">
        <v>361</v>
      </c>
      <c r="C567" s="19" t="s">
        <v>447</v>
      </c>
      <c r="D567" s="19" t="s">
        <v>462</v>
      </c>
      <c r="E567" s="21" t="s">
        <v>463</v>
      </c>
      <c r="F567" s="23" t="s">
        <v>464</v>
      </c>
      <c r="G567" s="25" t="s">
        <v>465</v>
      </c>
      <c r="H567" s="26" t="s">
        <v>102</v>
      </c>
      <c r="I567" s="26" t="s">
        <v>41</v>
      </c>
      <c r="J567" s="27" t="s">
        <v>119</v>
      </c>
      <c r="K567" s="27" t="s">
        <v>44</v>
      </c>
      <c r="L567" s="29" t="s">
        <v>63</v>
      </c>
      <c r="M567" s="29" t="s">
        <v>65</v>
      </c>
      <c r="N567" s="29" t="s">
        <v>65</v>
      </c>
      <c r="O567" s="29" t="s">
        <v>65</v>
      </c>
      <c r="P567" s="29" t="s">
        <v>65</v>
      </c>
      <c r="Q567" s="38" t="s">
        <v>62</v>
      </c>
      <c r="R567" s="38" t="s">
        <v>125</v>
      </c>
      <c r="S567" s="30"/>
      <c r="T567" s="30"/>
      <c r="U567" s="31" t="str">
        <f>IFERROR(__xludf.DUMMYFUNCTION("LET(
  angka_murni, ARRAYFORMULA(IFERROR(VALUE(REGEXREPLACE(L567:T567, ""[^0-9]"", """")), 0)),
  rata, IFERROR(AVERAGEIF(angka_murni, ""&gt;0""), 0),
  IF(rata &gt; 0,
    IF(rata &gt; 500, ""SANGAT OPTIMAL"",
    IF(rata &gt; 200, ""OPTIMAL"",
    IF(rata &gt; 100,"&amp;" ""KURANG OPTIMAL"", ""TIDAK OPTIMAL""))),
    IF(COUNTIF(L567:T567, ""*TIDAK TERDETEKSI*"") &gt; 0, ""TIDAK TERDETEKSI"",
    IF(COUNTIF(L567:T567, ""*TIDAK AKTIF*"") &gt; 0, ""TIDAK AKTIF"",
    IF(COUNTIF(L567:T567, ""*BELUM TERPASANG*"") &gt; 0, ""BELUM T"&amp;"ERPASANG"", ""TIDAK AKTIF"")))
  )
)"),"KURANG OPTIMAL")</f>
        <v>KURANG OPTIMAL</v>
      </c>
      <c r="V567" s="33" t="s">
        <v>48</v>
      </c>
      <c r="W567" s="34">
        <v>1005.0</v>
      </c>
      <c r="X567" s="35" t="s">
        <v>452</v>
      </c>
      <c r="Y567" s="41">
        <v>1665000.0</v>
      </c>
      <c r="Z567" s="37" t="s">
        <v>467</v>
      </c>
    </row>
    <row r="568" ht="12.0" customHeight="1">
      <c r="A568" s="20">
        <f t="shared" si="1"/>
        <v>566</v>
      </c>
      <c r="B568" s="19" t="s">
        <v>361</v>
      </c>
      <c r="C568" s="19" t="s">
        <v>447</v>
      </c>
      <c r="D568" s="19" t="s">
        <v>2550</v>
      </c>
      <c r="E568" s="21" t="s">
        <v>2551</v>
      </c>
      <c r="F568" s="68" t="s">
        <v>2659</v>
      </c>
      <c r="G568" s="69" t="s">
        <v>2660</v>
      </c>
      <c r="H568" s="26" t="s">
        <v>40</v>
      </c>
      <c r="I568" s="26" t="s">
        <v>107</v>
      </c>
      <c r="J568" s="27" t="s">
        <v>1563</v>
      </c>
      <c r="K568" s="27" t="s">
        <v>44</v>
      </c>
      <c r="L568" s="29" t="s">
        <v>91</v>
      </c>
      <c r="M568" s="29" t="s">
        <v>91</v>
      </c>
      <c r="N568" s="29" t="s">
        <v>91</v>
      </c>
      <c r="O568" s="29" t="s">
        <v>62</v>
      </c>
      <c r="P568" s="29" t="s">
        <v>65</v>
      </c>
      <c r="Q568" s="29"/>
      <c r="R568" s="29"/>
      <c r="S568" s="44"/>
      <c r="T568" s="44"/>
      <c r="U568" s="31" t="str">
        <f>IFERROR(__xludf.DUMMYFUNCTION("LET(
  angka_murni, ARRAYFORMULA(IFERROR(VALUE(REGEXREPLACE(L568:T568, ""[^0-9]"", """")), 0)),
  rata, IFERROR(AVERAGEIF(angka_murni, ""&gt;0""), 0),
  IF(rata &gt; 0,
    IF(rata &gt; 500, ""SANGAT OPTIMAL"",
    IF(rata &gt; 200, ""OPTIMAL"",
    IF(rata &gt; 100,"&amp;" ""KURANG OPTIMAL"", ""TIDAK OPTIMAL""))),
    IF(COUNTIF(L568:T568, ""*TIDAK TERDETEKSI*"") &gt; 0, ""TIDAK TERDETEKSI"",
    IF(COUNTIF(L568:T568, ""*TIDAK AKTIF*"") &gt; 0, ""TIDAK AKTIF"",
    IF(COUNTIF(L568:T568, ""*BELUM TERPASANG*"") &gt; 0, ""BELUM T"&amp;"ERPASANG"", ""TIDAK AKTIF"")))
  )
)"),"TIDAK OPTIMAL")</f>
        <v>TIDAK OPTIMAL</v>
      </c>
      <c r="V568" s="33" t="s">
        <v>48</v>
      </c>
      <c r="W568" s="45">
        <v>6081.0</v>
      </c>
      <c r="X568" s="35" t="s">
        <v>452</v>
      </c>
      <c r="Y568" s="36">
        <v>604950.0</v>
      </c>
      <c r="Z568" s="46"/>
    </row>
    <row r="569" ht="12.0" customHeight="1">
      <c r="A569" s="20">
        <f t="shared" si="1"/>
        <v>567</v>
      </c>
      <c r="B569" s="19" t="s">
        <v>361</v>
      </c>
      <c r="C569" s="19" t="s">
        <v>447</v>
      </c>
      <c r="D569" s="19" t="s">
        <v>2554</v>
      </c>
      <c r="E569" s="19" t="s">
        <v>402</v>
      </c>
      <c r="F569" s="23" t="s">
        <v>2555</v>
      </c>
      <c r="G569" s="25" t="s">
        <v>2556</v>
      </c>
      <c r="H569" s="26" t="s">
        <v>39</v>
      </c>
      <c r="I569" s="26" t="s">
        <v>41</v>
      </c>
      <c r="J569" s="27" t="s">
        <v>43</v>
      </c>
      <c r="K569" s="27" t="s">
        <v>44</v>
      </c>
      <c r="L569" s="29"/>
      <c r="M569" s="29"/>
      <c r="N569" s="29"/>
      <c r="O569" s="29"/>
      <c r="P569" s="29"/>
      <c r="Q569" s="29"/>
      <c r="R569" s="29"/>
      <c r="S569" s="29"/>
      <c r="T569" s="30"/>
      <c r="U569" s="31" t="str">
        <f>IFERROR(__xludf.DUMMYFUNCTION("LET(
  angka_murni, ARRAYFORMULA(IFERROR(VALUE(REGEXREPLACE(L569:T569, ""[^0-9]"", """")), 0)),
  rata, IFERROR(AVERAGEIF(angka_murni, ""&gt;0""), 0),
  IF(rata &gt; 0,
    IF(rata &gt; 500, ""SANGAT OPTIMAL"",
    IF(rata &gt; 200, ""OPTIMAL"",
    IF(rata &gt; 100,"&amp;" ""KURANG OPTIMAL"", ""TIDAK OPTIMAL""))),
    IF(COUNTIF(L569:T569, ""*TIDAK TERDETEKSI*"") &gt; 0, ""TIDAK TERDETEKSI"",
    IF(COUNTIF(L569:T569, ""*TIDAK AKTIF*"") &gt; 0, ""TIDAK AKTIF"",
    IF(COUNTIF(L569:T569, ""*BELUM TERPASANG*"") &gt; 0, ""BELUM T"&amp;"ERPASANG"", ""TIDAK AKTIF"")))
  )
)"),"TIDAK AKTIF")</f>
        <v>TIDAK AKTIF</v>
      </c>
      <c r="V569" s="33" t="s">
        <v>48</v>
      </c>
      <c r="W569" s="45">
        <v>3088.0</v>
      </c>
      <c r="X569" s="35" t="s">
        <v>452</v>
      </c>
      <c r="Y569" s="36">
        <v>638250.0</v>
      </c>
      <c r="Z569" s="46"/>
    </row>
    <row r="570" ht="12.0" customHeight="1">
      <c r="A570" s="20">
        <f t="shared" si="1"/>
        <v>568</v>
      </c>
      <c r="B570" s="19" t="s">
        <v>361</v>
      </c>
      <c r="C570" s="19" t="s">
        <v>447</v>
      </c>
      <c r="D570" s="19" t="s">
        <v>471</v>
      </c>
      <c r="E570" s="21" t="s">
        <v>33</v>
      </c>
      <c r="F570" s="23" t="s">
        <v>472</v>
      </c>
      <c r="G570" s="25" t="s">
        <v>473</v>
      </c>
      <c r="H570" s="26" t="s">
        <v>102</v>
      </c>
      <c r="I570" s="26" t="s">
        <v>41</v>
      </c>
      <c r="J570" s="27" t="s">
        <v>119</v>
      </c>
      <c r="K570" s="27" t="s">
        <v>44</v>
      </c>
      <c r="L570" s="29" t="s">
        <v>108</v>
      </c>
      <c r="M570" s="29" t="s">
        <v>108</v>
      </c>
      <c r="N570" s="29" t="s">
        <v>108</v>
      </c>
      <c r="O570" s="29" t="s">
        <v>176</v>
      </c>
      <c r="P570" s="29" t="s">
        <v>65</v>
      </c>
      <c r="Q570" s="29" t="s">
        <v>65</v>
      </c>
      <c r="R570" s="29" t="s">
        <v>65</v>
      </c>
      <c r="S570" s="29" t="s">
        <v>167</v>
      </c>
      <c r="T570" s="29"/>
      <c r="U570" s="31" t="str">
        <f>IFERROR(__xludf.DUMMYFUNCTION("LET(
  angka_murni, ARRAYFORMULA(IFERROR(VALUE(REGEXREPLACE(L570:T570, ""[^0-9]"", """")), 0)),
  rata, IFERROR(AVERAGEIF(angka_murni, ""&gt;0""), 0),
  IF(rata &gt; 0,
    IF(rata &gt; 500, ""SANGAT OPTIMAL"",
    IF(rata &gt; 200, ""OPTIMAL"",
    IF(rata &gt; 100,"&amp;" ""KURANG OPTIMAL"", ""TIDAK OPTIMAL""))),
    IF(COUNTIF(L570:T570, ""*TIDAK TERDETEKSI*"") &gt; 0, ""TIDAK TERDETEKSI"",
    IF(COUNTIF(L570:T570, ""*TIDAK AKTIF*"") &gt; 0, ""TIDAK AKTIF"",
    IF(COUNTIF(L570:T570, ""*BELUM TERPASANG*"") &gt; 0, ""BELUM T"&amp;"ERPASANG"", ""TIDAK AKTIF"")))
  )
)"),"TIDAK OPTIMAL")</f>
        <v>TIDAK OPTIMAL</v>
      </c>
      <c r="V570" s="33" t="s">
        <v>48</v>
      </c>
      <c r="W570" s="34">
        <v>5022.0</v>
      </c>
      <c r="X570" s="35" t="s">
        <v>452</v>
      </c>
      <c r="Y570" s="41">
        <v>1665000.0</v>
      </c>
      <c r="Z570" s="37" t="s">
        <v>475</v>
      </c>
    </row>
    <row r="571" ht="12.0" customHeight="1">
      <c r="A571" s="20">
        <f t="shared" si="1"/>
        <v>569</v>
      </c>
      <c r="B571" s="19" t="s">
        <v>361</v>
      </c>
      <c r="C571" s="19" t="s">
        <v>447</v>
      </c>
      <c r="D571" s="19" t="s">
        <v>2557</v>
      </c>
      <c r="E571" s="19" t="s">
        <v>463</v>
      </c>
      <c r="F571" s="23" t="s">
        <v>2558</v>
      </c>
      <c r="G571" s="25" t="s">
        <v>2559</v>
      </c>
      <c r="H571" s="26" t="s">
        <v>59</v>
      </c>
      <c r="I571" s="26" t="s">
        <v>60</v>
      </c>
      <c r="J571" s="27" t="s">
        <v>184</v>
      </c>
      <c r="K571" s="27" t="s">
        <v>44</v>
      </c>
      <c r="L571" s="29" t="s">
        <v>126</v>
      </c>
      <c r="M571" s="29" t="s">
        <v>126</v>
      </c>
      <c r="N571" s="29" t="s">
        <v>126</v>
      </c>
      <c r="O571" s="29" t="s">
        <v>64</v>
      </c>
      <c r="P571" s="29" t="s">
        <v>63</v>
      </c>
      <c r="Q571" s="30"/>
      <c r="R571" s="30"/>
      <c r="S571" s="30"/>
      <c r="T571" s="30"/>
      <c r="U571" s="31" t="str">
        <f>IFERROR(__xludf.DUMMYFUNCTION("LET(
  angka_murni, ARRAYFORMULA(IFERROR(VALUE(REGEXREPLACE(L571:T571, ""[^0-9]"", """")), 0)),
  rata, IFERROR(AVERAGEIF(angka_murni, ""&gt;0""), 0),
  IF(rata &gt; 0,
    IF(rata &gt; 500, ""SANGAT OPTIMAL"",
    IF(rata &gt; 200, ""OPTIMAL"",
    IF(rata &gt; 100,"&amp;" ""KURANG OPTIMAL"", ""TIDAK OPTIMAL""))),
    IF(COUNTIF(L571:T571, ""*TIDAK TERDETEKSI*"") &gt; 0, ""TIDAK TERDETEKSI"",
    IF(COUNTIF(L571:T571, ""*TIDAK AKTIF*"") &gt; 0, ""TIDAK AKTIF"",
    IF(COUNTIF(L571:T571, ""*BELUM TERPASANG*"") &gt; 0, ""BELUM T"&amp;"ERPASANG"", ""TIDAK AKTIF"")))
  )
)"),"SANGAT OPTIMAL")</f>
        <v>SANGAT OPTIMAL</v>
      </c>
      <c r="V571" s="33" t="s">
        <v>48</v>
      </c>
      <c r="W571" s="34">
        <v>1252.0</v>
      </c>
      <c r="X571" s="35" t="s">
        <v>452</v>
      </c>
      <c r="Y571" s="41">
        <v>2553000.0</v>
      </c>
      <c r="Z571" s="37" t="s">
        <v>2560</v>
      </c>
    </row>
    <row r="572" ht="12.0" customHeight="1">
      <c r="A572" s="20">
        <f t="shared" si="1"/>
        <v>570</v>
      </c>
      <c r="B572" s="19" t="s">
        <v>361</v>
      </c>
      <c r="C572" s="19" t="s">
        <v>2561</v>
      </c>
      <c r="D572" s="19" t="s">
        <v>2562</v>
      </c>
      <c r="E572" s="21" t="s">
        <v>2563</v>
      </c>
      <c r="F572" s="23" t="s">
        <v>2564</v>
      </c>
      <c r="G572" s="25" t="s">
        <v>2565</v>
      </c>
      <c r="H572" s="26" t="s">
        <v>39</v>
      </c>
      <c r="I572" s="26" t="s">
        <v>41</v>
      </c>
      <c r="J572" s="27" t="s">
        <v>43</v>
      </c>
      <c r="K572" s="27" t="s">
        <v>44</v>
      </c>
      <c r="L572" s="42"/>
      <c r="M572" s="42"/>
      <c r="N572" s="42"/>
      <c r="O572" s="29"/>
      <c r="P572" s="29"/>
      <c r="Q572" s="30"/>
      <c r="R572" s="30"/>
      <c r="S572" s="30"/>
      <c r="T572" s="30"/>
      <c r="U572" s="31" t="str">
        <f>IFERROR(__xludf.DUMMYFUNCTION("LET(
  angka_murni, ARRAYFORMULA(IFERROR(VALUE(REGEXREPLACE(L572:T572, ""[^0-9]"", """")), 0)),
  rata, IFERROR(AVERAGEIF(angka_murni, ""&gt;0""), 0),
  IF(rata &gt; 0,
    IF(rata &gt; 500, ""SANGAT OPTIMAL"",
    IF(rata &gt; 200, ""OPTIMAL"",
    IF(rata &gt; 100,"&amp;" ""KURANG OPTIMAL"", ""TIDAK OPTIMAL""))),
    IF(COUNTIF(L572:T572, ""*TIDAK TERDETEKSI*"") &gt; 0, ""TIDAK TERDETEKSI"",
    IF(COUNTIF(L572:T572, ""*TIDAK AKTIF*"") &gt; 0, ""TIDAK AKTIF"",
    IF(COUNTIF(L572:T572, ""*BELUM TERPASANG*"") &gt; 0, ""BELUM T"&amp;"ERPASANG"", ""TIDAK AKTIF"")))
  )
)"),"TIDAK AKTIF")</f>
        <v>TIDAK AKTIF</v>
      </c>
      <c r="V572" s="33" t="s">
        <v>48</v>
      </c>
      <c r="W572" s="34">
        <v>2614.0</v>
      </c>
      <c r="X572" s="35" t="s">
        <v>2673</v>
      </c>
      <c r="Y572" s="36">
        <v>638250.0</v>
      </c>
      <c r="Z572" s="47" t="s">
        <v>2567</v>
      </c>
    </row>
    <row r="573" ht="12.0" customHeight="1">
      <c r="A573" s="20">
        <f t="shared" si="1"/>
        <v>571</v>
      </c>
      <c r="B573" s="19" t="s">
        <v>361</v>
      </c>
      <c r="C573" s="19" t="s">
        <v>2561</v>
      </c>
      <c r="D573" s="19" t="s">
        <v>2568</v>
      </c>
      <c r="E573" s="21" t="s">
        <v>394</v>
      </c>
      <c r="F573" s="23" t="s">
        <v>2569</v>
      </c>
      <c r="G573" s="25" t="s">
        <v>2570</v>
      </c>
      <c r="H573" s="26" t="s">
        <v>39</v>
      </c>
      <c r="I573" s="26" t="s">
        <v>41</v>
      </c>
      <c r="J573" s="27" t="s">
        <v>43</v>
      </c>
      <c r="K573" s="27" t="s">
        <v>44</v>
      </c>
      <c r="L573" s="42"/>
      <c r="M573" s="42"/>
      <c r="N573" s="42"/>
      <c r="O573" s="29"/>
      <c r="P573" s="29"/>
      <c r="Q573" s="29"/>
      <c r="R573" s="29"/>
      <c r="S573" s="29"/>
      <c r="T573" s="29"/>
      <c r="U573" s="31" t="str">
        <f>IFERROR(__xludf.DUMMYFUNCTION("LET(
  angka_murni, ARRAYFORMULA(IFERROR(VALUE(REGEXREPLACE(L573:T573, ""[^0-9]"", """")), 0)),
  rata, IFERROR(AVERAGEIF(angka_murni, ""&gt;0""), 0),
  IF(rata &gt; 0,
    IF(rata &gt; 500, ""SANGAT OPTIMAL"",
    IF(rata &gt; 200, ""OPTIMAL"",
    IF(rata &gt; 100,"&amp;" ""KURANG OPTIMAL"", ""TIDAK OPTIMAL""))),
    IF(COUNTIF(L573:T573, ""*TIDAK TERDETEKSI*"") &gt; 0, ""TIDAK TERDETEKSI"",
    IF(COUNTIF(L573:T573, ""*TIDAK AKTIF*"") &gt; 0, ""TIDAK AKTIF"",
    IF(COUNTIF(L573:T573, ""*BELUM TERPASANG*"") &gt; 0, ""BELUM T"&amp;"ERPASANG"", ""TIDAK AKTIF"")))
  )
)"),"TIDAK AKTIF")</f>
        <v>TIDAK AKTIF</v>
      </c>
      <c r="V573" s="33" t="s">
        <v>48</v>
      </c>
      <c r="W573" s="45">
        <v>1192.0</v>
      </c>
      <c r="X573" s="35" t="s">
        <v>2673</v>
      </c>
      <c r="Y573" s="36">
        <v>638250.0</v>
      </c>
      <c r="Z573" s="46"/>
    </row>
    <row r="574" ht="12.0" customHeight="1">
      <c r="A574" s="20">
        <f t="shared" si="1"/>
        <v>572</v>
      </c>
      <c r="B574" s="19" t="s">
        <v>361</v>
      </c>
      <c r="C574" s="19" t="s">
        <v>2561</v>
      </c>
      <c r="D574" s="19" t="s">
        <v>2571</v>
      </c>
      <c r="E574" s="21" t="s">
        <v>2572</v>
      </c>
      <c r="F574" s="23" t="s">
        <v>2573</v>
      </c>
      <c r="G574" s="25" t="s">
        <v>2574</v>
      </c>
      <c r="H574" s="26" t="s">
        <v>39</v>
      </c>
      <c r="I574" s="177" t="s">
        <v>41</v>
      </c>
      <c r="J574" s="27" t="s">
        <v>43</v>
      </c>
      <c r="K574" s="27" t="s">
        <v>44</v>
      </c>
      <c r="L574" s="29"/>
      <c r="M574" s="29"/>
      <c r="N574" s="29"/>
      <c r="O574" s="29"/>
      <c r="P574" s="29"/>
      <c r="Q574" s="29"/>
      <c r="R574" s="29"/>
      <c r="S574" s="29"/>
      <c r="T574" s="30"/>
      <c r="U574" s="31" t="str">
        <f>IFERROR(__xludf.DUMMYFUNCTION("LET(
  angka_murni, ARRAYFORMULA(IFERROR(VALUE(REGEXREPLACE(L574:T574, ""[^0-9]"", """")), 0)),
  rata, IFERROR(AVERAGEIF(angka_murni, ""&gt;0""), 0),
  IF(rata &gt; 0,
    IF(rata &gt; 500, ""SANGAT OPTIMAL"",
    IF(rata &gt; 200, ""OPTIMAL"",
    IF(rata &gt; 100,"&amp;" ""KURANG OPTIMAL"", ""TIDAK OPTIMAL""))),
    IF(COUNTIF(L574:T574, ""*TIDAK TERDETEKSI*"") &gt; 0, ""TIDAK TERDETEKSI"",
    IF(COUNTIF(L574:T574, ""*TIDAK AKTIF*"") &gt; 0, ""TIDAK AKTIF"",
    IF(COUNTIF(L574:T574, ""*BELUM TERPASANG*"") &gt; 0, ""BELUM T"&amp;"ERPASANG"", ""TIDAK AKTIF"")))
  )
)"),"TIDAK AKTIF")</f>
        <v>TIDAK AKTIF</v>
      </c>
      <c r="V574" s="33" t="s">
        <v>48</v>
      </c>
      <c r="W574" s="34">
        <v>1087.0</v>
      </c>
      <c r="X574" s="35" t="s">
        <v>2673</v>
      </c>
      <c r="Y574" s="36">
        <v>638250.0</v>
      </c>
      <c r="Z574" s="37" t="s">
        <v>2575</v>
      </c>
    </row>
    <row r="575" ht="12.0" customHeight="1">
      <c r="A575" s="20">
        <f t="shared" si="1"/>
        <v>573</v>
      </c>
      <c r="B575" s="19" t="s">
        <v>361</v>
      </c>
      <c r="C575" s="19" t="s">
        <v>2561</v>
      </c>
      <c r="D575" s="19" t="s">
        <v>2576</v>
      </c>
      <c r="E575" s="21" t="s">
        <v>2577</v>
      </c>
      <c r="F575" s="23" t="s">
        <v>2578</v>
      </c>
      <c r="G575" s="25" t="s">
        <v>2579</v>
      </c>
      <c r="H575" s="26" t="s">
        <v>39</v>
      </c>
      <c r="I575" s="26" t="s">
        <v>41</v>
      </c>
      <c r="J575" s="27" t="s">
        <v>43</v>
      </c>
      <c r="K575" s="27" t="s">
        <v>44</v>
      </c>
      <c r="L575" s="42"/>
      <c r="M575" s="42"/>
      <c r="N575" s="42"/>
      <c r="O575" s="29"/>
      <c r="P575" s="29"/>
      <c r="Q575" s="30"/>
      <c r="R575" s="30"/>
      <c r="S575" s="30"/>
      <c r="T575" s="30"/>
      <c r="U575" s="31" t="str">
        <f>IFERROR(__xludf.DUMMYFUNCTION("LET(
  angka_murni, ARRAYFORMULA(IFERROR(VALUE(REGEXREPLACE(L575:T575, ""[^0-9]"", """")), 0)),
  rata, IFERROR(AVERAGEIF(angka_murni, ""&gt;0""), 0),
  IF(rata &gt; 0,
    IF(rata &gt; 500, ""SANGAT OPTIMAL"",
    IF(rata &gt; 200, ""OPTIMAL"",
    IF(rata &gt; 100,"&amp;" ""KURANG OPTIMAL"", ""TIDAK OPTIMAL""))),
    IF(COUNTIF(L575:T575, ""*TIDAK TERDETEKSI*"") &gt; 0, ""TIDAK TERDETEKSI"",
    IF(COUNTIF(L575:T575, ""*TIDAK AKTIF*"") &gt; 0, ""TIDAK AKTIF"",
    IF(COUNTIF(L575:T575, ""*BELUM TERPASANG*"") &gt; 0, ""BELUM T"&amp;"ERPASANG"", ""TIDAK AKTIF"")))
  )
)"),"TIDAK AKTIF")</f>
        <v>TIDAK AKTIF</v>
      </c>
      <c r="V575" s="33" t="s">
        <v>48</v>
      </c>
      <c r="W575" s="45">
        <v>1847.0</v>
      </c>
      <c r="X575" s="35" t="s">
        <v>2673</v>
      </c>
      <c r="Y575" s="36">
        <v>638250.0</v>
      </c>
      <c r="Z575" s="46"/>
    </row>
    <row r="576" ht="12.0" customHeight="1">
      <c r="A576" s="20">
        <f t="shared" si="1"/>
        <v>574</v>
      </c>
      <c r="B576" s="19" t="s">
        <v>361</v>
      </c>
      <c r="C576" s="19" t="s">
        <v>2561</v>
      </c>
      <c r="D576" s="19" t="s">
        <v>198</v>
      </c>
      <c r="E576" s="21" t="s">
        <v>2580</v>
      </c>
      <c r="F576" s="23" t="s">
        <v>2581</v>
      </c>
      <c r="G576" s="25" t="s">
        <v>2582</v>
      </c>
      <c r="H576" s="26" t="s">
        <v>39</v>
      </c>
      <c r="I576" s="26" t="s">
        <v>41</v>
      </c>
      <c r="J576" s="27" t="s">
        <v>43</v>
      </c>
      <c r="K576" s="27" t="s">
        <v>44</v>
      </c>
      <c r="L576" s="42"/>
      <c r="M576" s="42"/>
      <c r="N576" s="42"/>
      <c r="O576" s="29"/>
      <c r="P576" s="29"/>
      <c r="Q576" s="30"/>
      <c r="R576" s="30"/>
      <c r="S576" s="30"/>
      <c r="T576" s="30"/>
      <c r="U576" s="31" t="str">
        <f>IFERROR(__xludf.DUMMYFUNCTION("LET(
  angka_murni, ARRAYFORMULA(IFERROR(VALUE(REGEXREPLACE(L576:T576, ""[^0-9]"", """")), 0)),
  rata, IFERROR(AVERAGEIF(angka_murni, ""&gt;0""), 0),
  IF(rata &gt; 0,
    IF(rata &gt; 500, ""SANGAT OPTIMAL"",
    IF(rata &gt; 200, ""OPTIMAL"",
    IF(rata &gt; 100,"&amp;" ""KURANG OPTIMAL"", ""TIDAK OPTIMAL""))),
    IF(COUNTIF(L576:T576, ""*TIDAK TERDETEKSI*"") &gt; 0, ""TIDAK TERDETEKSI"",
    IF(COUNTIF(L576:T576, ""*TIDAK AKTIF*"") &gt; 0, ""TIDAK AKTIF"",
    IF(COUNTIF(L576:T576, ""*BELUM TERPASANG*"") &gt; 0, ""BELUM T"&amp;"ERPASANG"", ""TIDAK AKTIF"")))
  )
)"),"TIDAK AKTIF")</f>
        <v>TIDAK AKTIF</v>
      </c>
      <c r="V576" s="33" t="s">
        <v>48</v>
      </c>
      <c r="W576" s="45">
        <v>1937.0</v>
      </c>
      <c r="X576" s="35" t="s">
        <v>2673</v>
      </c>
      <c r="Y576" s="36">
        <v>638250.0</v>
      </c>
      <c r="Z576" s="46"/>
    </row>
    <row r="577" ht="12.0" customHeight="1">
      <c r="A577" s="20">
        <f t="shared" si="1"/>
        <v>575</v>
      </c>
      <c r="B577" s="19" t="s">
        <v>361</v>
      </c>
      <c r="C577" s="19" t="s">
        <v>2561</v>
      </c>
      <c r="D577" s="19" t="s">
        <v>2583</v>
      </c>
      <c r="E577" s="21" t="s">
        <v>455</v>
      </c>
      <c r="F577" s="23" t="s">
        <v>2584</v>
      </c>
      <c r="G577" s="25" t="s">
        <v>2585</v>
      </c>
      <c r="H577" s="26" t="s">
        <v>40</v>
      </c>
      <c r="I577" s="26" t="s">
        <v>42</v>
      </c>
      <c r="J577" s="28" t="s">
        <v>61</v>
      </c>
      <c r="K577" s="28" t="s">
        <v>44</v>
      </c>
      <c r="L577" s="29"/>
      <c r="M577" s="29"/>
      <c r="N577" s="29" t="s">
        <v>125</v>
      </c>
      <c r="O577" s="29" t="s">
        <v>125</v>
      </c>
      <c r="P577" s="29" t="s">
        <v>125</v>
      </c>
      <c r="Q577" s="29" t="s">
        <v>91</v>
      </c>
      <c r="R577" s="30" t="s">
        <v>125</v>
      </c>
      <c r="S577" s="30"/>
      <c r="T577" s="30"/>
      <c r="U577" s="31" t="str">
        <f>IFERROR(__xludf.DUMMYFUNCTION("LET(
  angka_murni, ARRAYFORMULA(IFERROR(VALUE(REGEXREPLACE(L577:T577, ""[^0-9]"", """")), 0)),
  rata, IFERROR(AVERAGEIF(angka_murni, ""&gt;0""), 0),
  IF(rata &gt; 0,
    IF(rata &gt; 500, ""SANGAT OPTIMAL"",
    IF(rata &gt; 200, ""OPTIMAL"",
    IF(rata &gt; 100,"&amp;" ""KURANG OPTIMAL"", ""TIDAK OPTIMAL""))),
    IF(COUNTIF(L577:T577, ""*TIDAK TERDETEKSI*"") &gt; 0, ""TIDAK TERDETEKSI"",
    IF(COUNTIF(L577:T577, ""*TIDAK AKTIF*"") &gt; 0, ""TIDAK AKTIF"",
    IF(COUNTIF(L577:T577, ""*BELUM TERPASANG*"") &gt; 0, ""BELUM T"&amp;"ERPASANG"", ""TIDAK AKTIF"")))
  )
)"),"KURANG OPTIMAL")</f>
        <v>KURANG OPTIMAL</v>
      </c>
      <c r="V577" s="33" t="s">
        <v>48</v>
      </c>
      <c r="W577" s="45">
        <v>1041.0</v>
      </c>
      <c r="X577" s="35" t="s">
        <v>2673</v>
      </c>
      <c r="Y577" s="36">
        <v>768950.0</v>
      </c>
      <c r="Z577" s="46"/>
    </row>
    <row r="578" ht="12.0" customHeight="1">
      <c r="A578" s="20">
        <f t="shared" si="1"/>
        <v>576</v>
      </c>
      <c r="B578" s="19" t="s">
        <v>361</v>
      </c>
      <c r="C578" s="19" t="s">
        <v>2561</v>
      </c>
      <c r="D578" s="19" t="s">
        <v>2586</v>
      </c>
      <c r="E578" s="21" t="s">
        <v>2515</v>
      </c>
      <c r="F578" s="23" t="s">
        <v>2587</v>
      </c>
      <c r="G578" s="25" t="s">
        <v>2588</v>
      </c>
      <c r="H578" s="26" t="s">
        <v>39</v>
      </c>
      <c r="I578" s="26" t="s">
        <v>41</v>
      </c>
      <c r="J578" s="27" t="s">
        <v>43</v>
      </c>
      <c r="K578" s="27" t="s">
        <v>44</v>
      </c>
      <c r="L578" s="42"/>
      <c r="M578" s="42"/>
      <c r="N578" s="42"/>
      <c r="O578" s="29"/>
      <c r="P578" s="29"/>
      <c r="Q578" s="29"/>
      <c r="R578" s="29"/>
      <c r="S578" s="29"/>
      <c r="T578" s="29"/>
      <c r="U578" s="31" t="str">
        <f>IFERROR(__xludf.DUMMYFUNCTION("LET(
  angka_murni, ARRAYFORMULA(IFERROR(VALUE(REGEXREPLACE(L578:T578, ""[^0-9]"", """")), 0)),
  rata, IFERROR(AVERAGEIF(angka_murni, ""&gt;0""), 0),
  IF(rata &gt; 0,
    IF(rata &gt; 500, ""SANGAT OPTIMAL"",
    IF(rata &gt; 200, ""OPTIMAL"",
    IF(rata &gt; 100,"&amp;" ""KURANG OPTIMAL"", ""TIDAK OPTIMAL""))),
    IF(COUNTIF(L578:T578, ""*TIDAK TERDETEKSI*"") &gt; 0, ""TIDAK TERDETEKSI"",
    IF(COUNTIF(L578:T578, ""*TIDAK AKTIF*"") &gt; 0, ""TIDAK AKTIF"",
    IF(COUNTIF(L578:T578, ""*BELUM TERPASANG*"") &gt; 0, ""BELUM T"&amp;"ERPASANG"", ""TIDAK AKTIF"")))
  )
)"),"TIDAK AKTIF")</f>
        <v>TIDAK AKTIF</v>
      </c>
      <c r="V578" s="33" t="s">
        <v>48</v>
      </c>
      <c r="W578" s="45">
        <v>1576.0</v>
      </c>
      <c r="X578" s="35" t="s">
        <v>2673</v>
      </c>
      <c r="Y578" s="36">
        <v>638250.0</v>
      </c>
      <c r="Z578" s="46"/>
    </row>
    <row r="579" ht="12.0" customHeight="1">
      <c r="A579" s="20">
        <f t="shared" si="1"/>
        <v>577</v>
      </c>
      <c r="B579" s="19" t="s">
        <v>361</v>
      </c>
      <c r="C579" s="19" t="s">
        <v>2561</v>
      </c>
      <c r="D579" s="19" t="s">
        <v>2589</v>
      </c>
      <c r="E579" s="19" t="s">
        <v>455</v>
      </c>
      <c r="F579" s="23" t="s">
        <v>2590</v>
      </c>
      <c r="G579" s="25" t="s">
        <v>2591</v>
      </c>
      <c r="H579" s="26" t="s">
        <v>102</v>
      </c>
      <c r="I579" s="26" t="s">
        <v>41</v>
      </c>
      <c r="J579" s="27" t="s">
        <v>119</v>
      </c>
      <c r="K579" s="27" t="s">
        <v>44</v>
      </c>
      <c r="L579" s="29" t="s">
        <v>360</v>
      </c>
      <c r="M579" s="29" t="s">
        <v>360</v>
      </c>
      <c r="N579" s="29" t="s">
        <v>360</v>
      </c>
      <c r="O579" s="29" t="s">
        <v>360</v>
      </c>
      <c r="P579" s="38" t="s">
        <v>360</v>
      </c>
      <c r="Q579" s="38" t="s">
        <v>360</v>
      </c>
      <c r="R579" s="38" t="s">
        <v>360</v>
      </c>
      <c r="S579" s="30"/>
      <c r="T579" s="30"/>
      <c r="U579" s="31" t="str">
        <f>IFERROR(__xludf.DUMMYFUNCTION("LET(
  angka_murni, ARRAYFORMULA(IFERROR(VALUE(REGEXREPLACE(L579:T579, ""[^0-9]"", """")), 0)),
  rata, IFERROR(AVERAGEIF(angka_murni, ""&gt;0""), 0),
  IF(rata &gt; 0,
    IF(rata &gt; 500, ""SANGAT OPTIMAL"",
    IF(rata &gt; 200, ""OPTIMAL"",
    IF(rata &gt; 100,"&amp;" ""KURANG OPTIMAL"", ""TIDAK OPTIMAL""))),
    IF(COUNTIF(L579:T579, ""*TIDAK TERDETEKSI*"") &gt; 0, ""TIDAK TERDETEKSI"",
    IF(COUNTIF(L579:T579, ""*TIDAK AKTIF*"") &gt; 0, ""TIDAK AKTIF"",
    IF(COUNTIF(L579:T579, ""*BELUM TERPASANG*"") &gt; 0, ""BELUM T"&amp;"ERPASANG"", ""TIDAK AKTIF"")))
  )
)"),"TIDAK OPTIMAL")</f>
        <v>TIDAK OPTIMAL</v>
      </c>
      <c r="V579" s="33" t="s">
        <v>48</v>
      </c>
      <c r="W579" s="45">
        <v>2259.0</v>
      </c>
      <c r="X579" s="35" t="s">
        <v>2673</v>
      </c>
      <c r="Y579" s="41">
        <v>1665000.0</v>
      </c>
      <c r="Z579" s="46"/>
    </row>
    <row r="580" ht="12.0" customHeight="1">
      <c r="A580" s="20">
        <f t="shared" si="1"/>
        <v>578</v>
      </c>
      <c r="B580" s="19" t="s">
        <v>361</v>
      </c>
      <c r="C580" s="19" t="s">
        <v>2561</v>
      </c>
      <c r="D580" s="19" t="s">
        <v>2592</v>
      </c>
      <c r="E580" s="21" t="s">
        <v>33</v>
      </c>
      <c r="F580" s="23" t="s">
        <v>2593</v>
      </c>
      <c r="G580" s="25" t="s">
        <v>2594</v>
      </c>
      <c r="H580" s="26" t="s">
        <v>59</v>
      </c>
      <c r="I580" s="26" t="s">
        <v>60</v>
      </c>
      <c r="J580" s="27" t="s">
        <v>184</v>
      </c>
      <c r="K580" s="27" t="s">
        <v>44</v>
      </c>
      <c r="L580" s="29" t="s">
        <v>126</v>
      </c>
      <c r="M580" s="29" t="s">
        <v>126</v>
      </c>
      <c r="N580" s="29" t="s">
        <v>126</v>
      </c>
      <c r="O580" s="29" t="s">
        <v>64</v>
      </c>
      <c r="P580" s="29" t="s">
        <v>125</v>
      </c>
      <c r="Q580" s="30"/>
      <c r="R580" s="30"/>
      <c r="S580" s="30"/>
      <c r="T580" s="30"/>
      <c r="U580" s="31" t="str">
        <f>IFERROR(__xludf.DUMMYFUNCTION("LET(
  angka_murni, ARRAYFORMULA(IFERROR(VALUE(REGEXREPLACE(L580:T580, ""[^0-9]"", """")), 0)),
  rata, IFERROR(AVERAGEIF(angka_murni, ""&gt;0""), 0),
  IF(rata &gt; 0,
    IF(rata &gt; 500, ""SANGAT OPTIMAL"",
    IF(rata &gt; 200, ""OPTIMAL"",
    IF(rata &gt; 100,"&amp;" ""KURANG OPTIMAL"", ""TIDAK OPTIMAL""))),
    IF(COUNTIF(L580:T580, ""*TIDAK TERDETEKSI*"") &gt; 0, ""TIDAK TERDETEKSI"",
    IF(COUNTIF(L580:T580, ""*TIDAK AKTIF*"") &gt; 0, ""TIDAK AKTIF"",
    IF(COUNTIF(L580:T580, ""*BELUM TERPASANG*"") &gt; 0, ""BELUM T"&amp;"ERPASANG"", ""TIDAK AKTIF"")))
  )
)"),"SANGAT OPTIMAL")</f>
        <v>SANGAT OPTIMAL</v>
      </c>
      <c r="V580" s="33" t="s">
        <v>48</v>
      </c>
      <c r="W580" s="34">
        <v>1233.0</v>
      </c>
      <c r="X580" s="35" t="s">
        <v>2673</v>
      </c>
      <c r="Y580" s="41">
        <v>2553000.0</v>
      </c>
      <c r="Z580" s="37" t="s">
        <v>2595</v>
      </c>
    </row>
    <row r="581" ht="12.0" customHeight="1">
      <c r="A581" s="20">
        <f t="shared" si="1"/>
        <v>579</v>
      </c>
      <c r="B581" s="19" t="s">
        <v>361</v>
      </c>
      <c r="C581" s="19" t="s">
        <v>480</v>
      </c>
      <c r="D581" s="19" t="s">
        <v>480</v>
      </c>
      <c r="E581" s="21" t="s">
        <v>481</v>
      </c>
      <c r="F581" s="23" t="s">
        <v>482</v>
      </c>
      <c r="G581" s="25" t="s">
        <v>483</v>
      </c>
      <c r="H581" s="26" t="s">
        <v>102</v>
      </c>
      <c r="I581" s="26" t="s">
        <v>41</v>
      </c>
      <c r="J581" s="27" t="s">
        <v>119</v>
      </c>
      <c r="K581" s="27" t="s">
        <v>44</v>
      </c>
      <c r="L581" s="29" t="s">
        <v>65</v>
      </c>
      <c r="M581" s="29" t="s">
        <v>65</v>
      </c>
      <c r="N581" s="29" t="s">
        <v>65</v>
      </c>
      <c r="O581" s="29" t="s">
        <v>65</v>
      </c>
      <c r="P581" s="29" t="s">
        <v>65</v>
      </c>
      <c r="Q581" s="38" t="s">
        <v>91</v>
      </c>
      <c r="R581" s="38" t="s">
        <v>91</v>
      </c>
      <c r="S581" s="30"/>
      <c r="T581" s="30"/>
      <c r="U581" s="39" t="str">
        <f>IFERROR(__xludf.DUMMYFUNCTION("LET(
  angka_murni, ARRAYFORMULA(IFERROR(VALUE(REGEXREPLACE(L581:T581, ""[^0-9]"", """")), 0)),
  rata, IFERROR(AVERAGEIF(angka_murni, ""&gt;0""), 0),
  IF(rata &gt; 0,
    IF(rata &gt; 500, ""SANGAT OPTIMAL"",
    IF(rata &gt; 200, ""OPTIMAL"",
    IF(rata &gt; 100,"&amp;" ""KURANG OPTIMAL"", ""TIDAK OPTIMAL""))),
    IF(COUNTIF(L581:T581, ""*TIDAK TERDETEKSI*"") &gt; 0, ""TIDAK TERDETEKSI"",
    IF(COUNTIF(L581:T581, ""*TIDAK AKTIF*"") &gt; 0, ""TIDAK AKTIF"",
    IF(COUNTIF(L581:T581, ""*BELUM TERPASANG*"") &gt; 0, ""BELUM T"&amp;"ERPASANG"", ""TIDAK AKTIF"")))
  )
)"),"TIDAK OPTIMAL")</f>
        <v>TIDAK OPTIMAL</v>
      </c>
      <c r="V581" s="33" t="s">
        <v>484</v>
      </c>
      <c r="W581" s="34">
        <v>1306.0</v>
      </c>
      <c r="X581" s="35" t="s">
        <v>485</v>
      </c>
      <c r="Y581" s="41">
        <v>1665000.0</v>
      </c>
      <c r="Z581" s="37" t="s">
        <v>487</v>
      </c>
      <c r="AC581" s="43"/>
    </row>
    <row r="582" ht="12.0" customHeight="1">
      <c r="A582" s="20">
        <f t="shared" si="1"/>
        <v>580</v>
      </c>
      <c r="B582" s="19" t="s">
        <v>361</v>
      </c>
      <c r="C582" s="19" t="s">
        <v>480</v>
      </c>
      <c r="D582" s="19" t="s">
        <v>2597</v>
      </c>
      <c r="E582" s="19" t="s">
        <v>2468</v>
      </c>
      <c r="F582" s="23" t="s">
        <v>2598</v>
      </c>
      <c r="G582" s="25" t="s">
        <v>2599</v>
      </c>
      <c r="H582" s="26" t="s">
        <v>102</v>
      </c>
      <c r="I582" s="26" t="s">
        <v>41</v>
      </c>
      <c r="J582" s="27" t="s">
        <v>119</v>
      </c>
      <c r="K582" s="27" t="s">
        <v>44</v>
      </c>
      <c r="L582" s="29" t="s">
        <v>123</v>
      </c>
      <c r="M582" s="29" t="s">
        <v>123</v>
      </c>
      <c r="N582" s="29" t="s">
        <v>123</v>
      </c>
      <c r="O582" s="29" t="s">
        <v>123</v>
      </c>
      <c r="P582" s="38" t="s">
        <v>123</v>
      </c>
      <c r="Q582" s="38" t="s">
        <v>123</v>
      </c>
      <c r="R582" s="38" t="s">
        <v>123</v>
      </c>
      <c r="S582" s="30"/>
      <c r="T582" s="30"/>
      <c r="U582" s="31" t="str">
        <f>IFERROR(__xludf.DUMMYFUNCTION("LET(
  angka_murni, ARRAYFORMULA(IFERROR(VALUE(REGEXREPLACE(L582:T582, ""[^0-9]"", """")), 0)),
  rata, IFERROR(AVERAGEIF(angka_murni, ""&gt;0""), 0),
  IF(rata &gt; 0,
    IF(rata &gt; 500, ""SANGAT OPTIMAL"",
    IF(rata &gt; 200, ""OPTIMAL"",
    IF(rata &gt; 100,"&amp;" ""KURANG OPTIMAL"", ""TIDAK OPTIMAL""))),
    IF(COUNTIF(L582:T582, ""*TIDAK TERDETEKSI*"") &gt; 0, ""TIDAK TERDETEKSI"",
    IF(COUNTIF(L582:T582, ""*TIDAK AKTIF*"") &gt; 0, ""TIDAK AKTIF"",
    IF(COUNTIF(L582:T582, ""*BELUM TERPASANG*"") &gt; 0, ""BELUM T"&amp;"ERPASANG"", ""TIDAK AKTIF"")))
  )
)"),"SANGAT OPTIMAL")</f>
        <v>SANGAT OPTIMAL</v>
      </c>
      <c r="V582" s="33" t="s">
        <v>48</v>
      </c>
      <c r="W582" s="34">
        <v>1426.0</v>
      </c>
      <c r="X582" s="35" t="s">
        <v>485</v>
      </c>
      <c r="Y582" s="41">
        <v>1665000.0</v>
      </c>
      <c r="Z582" s="37" t="s">
        <v>2600</v>
      </c>
    </row>
    <row r="583" ht="12.0" customHeight="1">
      <c r="A583" s="20">
        <f t="shared" si="1"/>
        <v>581</v>
      </c>
      <c r="B583" s="19" t="s">
        <v>361</v>
      </c>
      <c r="C583" s="19" t="s">
        <v>480</v>
      </c>
      <c r="D583" s="19" t="s">
        <v>2601</v>
      </c>
      <c r="E583" s="19" t="s">
        <v>2602</v>
      </c>
      <c r="F583" s="23" t="s">
        <v>2603</v>
      </c>
      <c r="G583" s="25" t="s">
        <v>2604</v>
      </c>
      <c r="H583" s="26" t="s">
        <v>102</v>
      </c>
      <c r="I583" s="26" t="s">
        <v>41</v>
      </c>
      <c r="J583" s="27" t="s">
        <v>119</v>
      </c>
      <c r="K583" s="27" t="s">
        <v>44</v>
      </c>
      <c r="L583" s="29" t="s">
        <v>65</v>
      </c>
      <c r="M583" s="29" t="s">
        <v>65</v>
      </c>
      <c r="N583" s="29" t="s">
        <v>65</v>
      </c>
      <c r="O583" s="38" t="s">
        <v>360</v>
      </c>
      <c r="P583" s="38" t="s">
        <v>62</v>
      </c>
      <c r="Q583" s="38" t="s">
        <v>176</v>
      </c>
      <c r="R583" s="38" t="s">
        <v>360</v>
      </c>
      <c r="S583" s="30"/>
      <c r="T583" s="30"/>
      <c r="U583" s="39" t="str">
        <f>IFERROR(__xludf.DUMMYFUNCTION("LET(
  angka_murni, ARRAYFORMULA(IFERROR(VALUE(REGEXREPLACE(L583:T583, ""[^0-9]"", """")), 0)),
  rata, IFERROR(AVERAGEIF(angka_murni, ""&gt;0""), 0),
  IF(rata &gt; 0,
    IF(rata &gt; 500, ""SANGAT OPTIMAL"",
    IF(rata &gt; 200, ""OPTIMAL"",
    IF(rata &gt; 100,"&amp;" ""KURANG OPTIMAL"", ""TIDAK OPTIMAL""))),
    IF(COUNTIF(L583:T583, ""*TIDAK TERDETEKSI*"") &gt; 0, ""TIDAK TERDETEKSI"",
    IF(COUNTIF(L583:T583, ""*TIDAK AKTIF*"") &gt; 0, ""TIDAK AKTIF"",
    IF(COUNTIF(L583:T583, ""*BELUM TERPASANG*"") &gt; 0, ""BELUM T"&amp;"ERPASANG"", ""TIDAK AKTIF"")))
  )
)"),"TIDAK OPTIMAL")</f>
        <v>TIDAK OPTIMAL</v>
      </c>
      <c r="V583" s="33" t="s">
        <v>994</v>
      </c>
      <c r="W583" s="56">
        <v>516.0</v>
      </c>
      <c r="X583" s="35" t="s">
        <v>485</v>
      </c>
      <c r="Y583" s="41">
        <v>1665000.0</v>
      </c>
      <c r="Z583" s="57"/>
      <c r="AC583" s="43"/>
    </row>
    <row r="584" ht="12.0" customHeight="1">
      <c r="A584" s="20">
        <f t="shared" si="1"/>
        <v>582</v>
      </c>
      <c r="B584" s="19" t="s">
        <v>361</v>
      </c>
      <c r="C584" s="19" t="s">
        <v>480</v>
      </c>
      <c r="D584" s="19" t="s">
        <v>2605</v>
      </c>
      <c r="E584" s="19" t="s">
        <v>2606</v>
      </c>
      <c r="F584" s="23" t="s">
        <v>2607</v>
      </c>
      <c r="G584" s="25" t="s">
        <v>2608</v>
      </c>
      <c r="H584" s="26" t="s">
        <v>102</v>
      </c>
      <c r="I584" s="26" t="s">
        <v>41</v>
      </c>
      <c r="J584" s="27" t="s">
        <v>119</v>
      </c>
      <c r="K584" s="27" t="s">
        <v>44</v>
      </c>
      <c r="L584" s="38" t="s">
        <v>63</v>
      </c>
      <c r="M584" s="29" t="s">
        <v>65</v>
      </c>
      <c r="N584" s="29" t="s">
        <v>65</v>
      </c>
      <c r="O584" s="38" t="s">
        <v>123</v>
      </c>
      <c r="P584" s="38" t="s">
        <v>123</v>
      </c>
      <c r="Q584" s="38" t="s">
        <v>64</v>
      </c>
      <c r="R584" s="38" t="s">
        <v>123</v>
      </c>
      <c r="S584" s="30"/>
      <c r="T584" s="30"/>
      <c r="U584" s="39" t="str">
        <f>IFERROR(__xludf.DUMMYFUNCTION("LET(
  angka_murni, ARRAYFORMULA(IFERROR(VALUE(REGEXREPLACE(L584:T584, ""[^0-9]"", """")), 0)),
  rata, IFERROR(AVERAGEIF(angka_murni, ""&gt;0""), 0),
  IF(rata &gt; 0,
    IF(rata &gt; 500, ""SANGAT OPTIMAL"",
    IF(rata &gt; 200, ""OPTIMAL"",
    IF(rata &gt; 100,"&amp;" ""KURANG OPTIMAL"", ""TIDAK OPTIMAL""))),
    IF(COUNTIF(L584:T584, ""*TIDAK TERDETEKSI*"") &gt; 0, ""TIDAK TERDETEKSI"",
    IF(COUNTIF(L584:T584, ""*TIDAK AKTIF*"") &gt; 0, ""TIDAK AKTIF"",
    IF(COUNTIF(L584:T584, ""*BELUM TERPASANG*"") &gt; 0, ""BELUM T"&amp;"ERPASANG"", ""TIDAK AKTIF"")))
  )
)"),"SANGAT OPTIMAL")</f>
        <v>SANGAT OPTIMAL</v>
      </c>
      <c r="V584" s="33" t="s">
        <v>67</v>
      </c>
      <c r="W584" s="34">
        <v>2491.0</v>
      </c>
      <c r="X584" s="35" t="s">
        <v>485</v>
      </c>
      <c r="Y584" s="41">
        <v>1665000.0</v>
      </c>
      <c r="Z584" s="37" t="s">
        <v>2609</v>
      </c>
      <c r="AC584" s="43"/>
    </row>
    <row r="585" ht="12.0" customHeight="1">
      <c r="A585" s="20">
        <f t="shared" si="1"/>
        <v>583</v>
      </c>
      <c r="B585" s="19" t="s">
        <v>361</v>
      </c>
      <c r="C585" s="19" t="s">
        <v>480</v>
      </c>
      <c r="D585" s="19" t="s">
        <v>2610</v>
      </c>
      <c r="E585" s="19" t="s">
        <v>33</v>
      </c>
      <c r="F585" s="23" t="s">
        <v>2611</v>
      </c>
      <c r="G585" s="25" t="s">
        <v>2612</v>
      </c>
      <c r="H585" s="26" t="s">
        <v>59</v>
      </c>
      <c r="I585" s="26" t="s">
        <v>60</v>
      </c>
      <c r="J585" s="27" t="s">
        <v>184</v>
      </c>
      <c r="K585" s="27" t="s">
        <v>44</v>
      </c>
      <c r="L585" s="29" t="s">
        <v>65</v>
      </c>
      <c r="M585" s="29" t="s">
        <v>65</v>
      </c>
      <c r="N585" s="29" t="s">
        <v>65</v>
      </c>
      <c r="O585" s="29" t="s">
        <v>65</v>
      </c>
      <c r="P585" s="29" t="s">
        <v>91</v>
      </c>
      <c r="Q585" s="30"/>
      <c r="R585" s="30"/>
      <c r="S585" s="30"/>
      <c r="T585" s="30"/>
      <c r="U585" s="39" t="str">
        <f>IFERROR(__xludf.DUMMYFUNCTION("LET(
  angka_murni, ARRAYFORMULA(IFERROR(VALUE(REGEXREPLACE(L585:T585, ""[^0-9]"", """")), 0)),
  rata, IFERROR(AVERAGEIF(angka_murni, ""&gt;0""), 0),
  IF(rata &gt; 0,
    IF(rata &gt; 500, ""SANGAT OPTIMAL"",
    IF(rata &gt; 200, ""OPTIMAL"",
    IF(rata &gt; 100,"&amp;" ""KURANG OPTIMAL"", ""TIDAK OPTIMAL""))),
    IF(COUNTIF(L585:T585, ""*TIDAK TERDETEKSI*"") &gt; 0, ""TIDAK TERDETEKSI"",
    IF(COUNTIF(L585:T585, ""*TIDAK AKTIF*"") &gt; 0, ""TIDAK AKTIF"",
    IF(COUNTIF(L585:T585, ""*BELUM TERPASANG*"") &gt; 0, ""BELUM T"&amp;"ERPASANG"", ""TIDAK AKTIF"")))
  )
)"),"TIDAK OPTIMAL")</f>
        <v>TIDAK OPTIMAL</v>
      </c>
      <c r="V585" s="33" t="s">
        <v>67</v>
      </c>
      <c r="W585" s="34">
        <v>1808.0</v>
      </c>
      <c r="X585" s="35" t="s">
        <v>485</v>
      </c>
      <c r="Y585" s="41">
        <v>2553000.0</v>
      </c>
      <c r="Z585" s="47" t="s">
        <v>2613</v>
      </c>
      <c r="AC585" s="43"/>
    </row>
    <row r="586" ht="12.0" customHeight="1">
      <c r="A586" s="20">
        <f t="shared" si="1"/>
        <v>584</v>
      </c>
      <c r="B586" s="19" t="s">
        <v>361</v>
      </c>
      <c r="C586" s="19" t="s">
        <v>480</v>
      </c>
      <c r="D586" s="19" t="s">
        <v>488</v>
      </c>
      <c r="E586" s="21" t="s">
        <v>33</v>
      </c>
      <c r="F586" s="23" t="s">
        <v>489</v>
      </c>
      <c r="G586" s="25" t="s">
        <v>490</v>
      </c>
      <c r="H586" s="26" t="s">
        <v>59</v>
      </c>
      <c r="I586" s="26" t="s">
        <v>60</v>
      </c>
      <c r="J586" s="27" t="s">
        <v>184</v>
      </c>
      <c r="K586" s="27" t="s">
        <v>44</v>
      </c>
      <c r="L586" s="29" t="s">
        <v>65</v>
      </c>
      <c r="M586" s="29" t="s">
        <v>65</v>
      </c>
      <c r="N586" s="29" t="s">
        <v>65</v>
      </c>
      <c r="O586" s="29" t="s">
        <v>65</v>
      </c>
      <c r="P586" s="29" t="s">
        <v>65</v>
      </c>
      <c r="Q586" s="30"/>
      <c r="R586" s="30"/>
      <c r="S586" s="30"/>
      <c r="T586" s="30"/>
      <c r="U586" s="39" t="str">
        <f>IFERROR(__xludf.DUMMYFUNCTION("LET(
  angka_murni, ARRAYFORMULA(IFERROR(VALUE(REGEXREPLACE(L586:T586, ""[^0-9]"", """")), 0)),
  rata, IFERROR(AVERAGEIF(angka_murni, ""&gt;0""), 0),
  IF(rata &gt; 0,
    IF(rata &gt; 500, ""SANGAT OPTIMAL"",
    IF(rata &gt; 200, ""OPTIMAL"",
    IF(rata &gt; 100,"&amp;" ""KURANG OPTIMAL"", ""TIDAK OPTIMAL""))),
    IF(COUNTIF(L586:T586, ""*TIDAK TERDETEKSI*"") &gt; 0, ""TIDAK TERDETEKSI"",
    IF(COUNTIF(L586:T586, ""*TIDAK AKTIF*"") &gt; 0, ""TIDAK AKTIF"",
    IF(COUNTIF(L586:T586, ""*BELUM TERPASANG*"") &gt; 0, ""BELUM T"&amp;"ERPASANG"", ""TIDAK AKTIF"")))
  )
)"),"TIDAK AKTIF")</f>
        <v>TIDAK AKTIF</v>
      </c>
      <c r="V586" s="33" t="s">
        <v>67</v>
      </c>
      <c r="W586" s="34">
        <v>897.0</v>
      </c>
      <c r="X586" s="35" t="s">
        <v>485</v>
      </c>
      <c r="Y586" s="41">
        <v>2553000.0</v>
      </c>
      <c r="Z586" s="37" t="s">
        <v>495</v>
      </c>
      <c r="AC586" s="43"/>
    </row>
    <row r="587" ht="12.0" customHeight="1">
      <c r="A587" s="20">
        <f t="shared" si="1"/>
        <v>585</v>
      </c>
      <c r="B587" s="19" t="s">
        <v>361</v>
      </c>
      <c r="C587" s="19" t="s">
        <v>480</v>
      </c>
      <c r="D587" s="19" t="s">
        <v>2614</v>
      </c>
      <c r="E587" s="59" t="s">
        <v>2615</v>
      </c>
      <c r="F587" s="23" t="s">
        <v>2616</v>
      </c>
      <c r="G587" s="25" t="s">
        <v>2617</v>
      </c>
      <c r="H587" s="26" t="s">
        <v>102</v>
      </c>
      <c r="I587" s="26" t="s">
        <v>41</v>
      </c>
      <c r="J587" s="27" t="s">
        <v>119</v>
      </c>
      <c r="K587" s="27" t="s">
        <v>44</v>
      </c>
      <c r="L587" s="38" t="s">
        <v>64</v>
      </c>
      <c r="M587" s="38" t="s">
        <v>62</v>
      </c>
      <c r="N587" s="38" t="s">
        <v>63</v>
      </c>
      <c r="O587" s="38" t="s">
        <v>126</v>
      </c>
      <c r="P587" s="38" t="s">
        <v>64</v>
      </c>
      <c r="Q587" s="38" t="s">
        <v>126</v>
      </c>
      <c r="R587" s="38" t="s">
        <v>126</v>
      </c>
      <c r="S587" s="30"/>
      <c r="T587" s="30"/>
      <c r="U587" s="39" t="str">
        <f>IFERROR(__xludf.DUMMYFUNCTION("LET(
  angka_murni, ARRAYFORMULA(IFERROR(VALUE(REGEXREPLACE(L587:T587, ""[^0-9]"", """")), 0)),
  rata, IFERROR(AVERAGEIF(angka_murni, ""&gt;0""), 0),
  IF(rata &gt; 0,
    IF(rata &gt; 500, ""SANGAT OPTIMAL"",
    IF(rata &gt; 200, ""OPTIMAL"",
    IF(rata &gt; 100,"&amp;" ""KURANG OPTIMAL"", ""TIDAK OPTIMAL""))),
    IF(COUNTIF(L587:T587, ""*TIDAK TERDETEKSI*"") &gt; 0, ""TIDAK TERDETEKSI"",
    IF(COUNTIF(L587:T587, ""*TIDAK AKTIF*"") &gt; 0, ""TIDAK AKTIF"",
    IF(COUNTIF(L587:T587, ""*BELUM TERPASANG*"") &gt; 0, ""BELUM T"&amp;"ERPASANG"", ""TIDAK AKTIF"")))
  )
)"),"SANGAT OPTIMAL")</f>
        <v>SANGAT OPTIMAL</v>
      </c>
      <c r="V587" s="33" t="s">
        <v>67</v>
      </c>
      <c r="W587" s="34">
        <v>963.0</v>
      </c>
      <c r="X587" s="35" t="s">
        <v>485</v>
      </c>
      <c r="Y587" s="41">
        <v>1665000.0</v>
      </c>
      <c r="Z587" s="37" t="s">
        <v>2618</v>
      </c>
      <c r="AC587" s="43"/>
    </row>
    <row r="588" ht="12.0" customHeight="1">
      <c r="A588" s="20">
        <f t="shared" si="1"/>
        <v>586</v>
      </c>
      <c r="B588" s="19" t="s">
        <v>361</v>
      </c>
      <c r="C588" s="19" t="s">
        <v>480</v>
      </c>
      <c r="D588" s="19" t="s">
        <v>2619</v>
      </c>
      <c r="E588" s="19" t="s">
        <v>2430</v>
      </c>
      <c r="F588" s="23" t="s">
        <v>2620</v>
      </c>
      <c r="G588" s="25" t="s">
        <v>2621</v>
      </c>
      <c r="H588" s="26" t="s">
        <v>102</v>
      </c>
      <c r="I588" s="26" t="s">
        <v>41</v>
      </c>
      <c r="J588" s="27" t="s">
        <v>119</v>
      </c>
      <c r="K588" s="27" t="s">
        <v>44</v>
      </c>
      <c r="L588" s="29" t="s">
        <v>125</v>
      </c>
      <c r="M588" s="29" t="s">
        <v>64</v>
      </c>
      <c r="N588" s="29" t="s">
        <v>176</v>
      </c>
      <c r="O588" s="29" t="s">
        <v>91</v>
      </c>
      <c r="P588" s="29" t="s">
        <v>65</v>
      </c>
      <c r="Q588" s="38" t="s">
        <v>64</v>
      </c>
      <c r="R588" s="38" t="s">
        <v>126</v>
      </c>
      <c r="S588" s="30"/>
      <c r="T588" s="30"/>
      <c r="U588" s="31" t="str">
        <f>IFERROR(__xludf.DUMMYFUNCTION("LET(
  angka_murni, ARRAYFORMULA(IFERROR(VALUE(REGEXREPLACE(L588:T588, ""[^0-9]"", """")), 0)),
  rata, IFERROR(AVERAGEIF(angka_murni, ""&gt;0""), 0),
  IF(rata &gt; 0,
    IF(rata &gt; 500, ""SANGAT OPTIMAL"",
    IF(rata &gt; 200, ""OPTIMAL"",
    IF(rata &gt; 100,"&amp;" ""KURANG OPTIMAL"", ""TIDAK OPTIMAL""))),
    IF(COUNTIF(L588:T588, ""*TIDAK TERDETEKSI*"") &gt; 0, ""TIDAK TERDETEKSI"",
    IF(COUNTIF(L588:T588, ""*TIDAK AKTIF*"") &gt; 0, ""TIDAK AKTIF"",
    IF(COUNTIF(L588:T588, ""*BELUM TERPASANG*"") &gt; 0, ""BELUM T"&amp;"ERPASANG"", ""TIDAK AKTIF"")))
  )
)"),"OPTIMAL")</f>
        <v>OPTIMAL</v>
      </c>
      <c r="V588" s="33" t="s">
        <v>48</v>
      </c>
      <c r="W588" s="34">
        <v>1341.0</v>
      </c>
      <c r="X588" s="35" t="s">
        <v>485</v>
      </c>
      <c r="Y588" s="41">
        <v>1665000.0</v>
      </c>
      <c r="Z588" s="37" t="s">
        <v>2622</v>
      </c>
    </row>
    <row r="589" ht="12.0" customHeight="1">
      <c r="A589" s="20">
        <f t="shared" si="1"/>
        <v>587</v>
      </c>
      <c r="B589" s="19" t="s">
        <v>361</v>
      </c>
      <c r="C589" s="19" t="s">
        <v>480</v>
      </c>
      <c r="D589" s="19" t="s">
        <v>2623</v>
      </c>
      <c r="E589" s="19" t="s">
        <v>2624</v>
      </c>
      <c r="F589" s="23" t="s">
        <v>2625</v>
      </c>
      <c r="G589" s="25" t="s">
        <v>2626</v>
      </c>
      <c r="H589" s="26" t="s">
        <v>40</v>
      </c>
      <c r="I589" s="26" t="s">
        <v>42</v>
      </c>
      <c r="J589" s="28" t="s">
        <v>61</v>
      </c>
      <c r="K589" s="28" t="s">
        <v>44</v>
      </c>
      <c r="L589" s="29"/>
      <c r="M589" s="29"/>
      <c r="N589" s="29" t="s">
        <v>65</v>
      </c>
      <c r="O589" s="29" t="s">
        <v>65</v>
      </c>
      <c r="P589" s="29" t="s">
        <v>65</v>
      </c>
      <c r="Q589" s="29" t="s">
        <v>176</v>
      </c>
      <c r="R589" s="30" t="s">
        <v>64</v>
      </c>
      <c r="S589" s="30"/>
      <c r="T589" s="30"/>
      <c r="U589" s="39" t="str">
        <f>IFERROR(__xludf.DUMMYFUNCTION("LET(
  angka_murni, ARRAYFORMULA(IFERROR(VALUE(REGEXREPLACE(L589:T589, ""[^0-9]"", """")), 0)),
  rata, IFERROR(AVERAGEIF(angka_murni, ""&gt;0""), 0),
  IF(rata &gt; 0,
    IF(rata &gt; 500, ""SANGAT OPTIMAL"",
    IF(rata &gt; 200, ""OPTIMAL"",
    IF(rata &gt; 100,"&amp;" ""KURANG OPTIMAL"", ""TIDAK OPTIMAL""))),
    IF(COUNTIF(L589:T589, ""*TIDAK TERDETEKSI*"") &gt; 0, ""TIDAK TERDETEKSI"",
    IF(COUNTIF(L589:T589, ""*TIDAK AKTIF*"") &gt; 0, ""TIDAK AKTIF"",
    IF(COUNTIF(L589:T589, ""*BELUM TERPASANG*"") &gt; 0, ""BELUM T"&amp;"ERPASANG"", ""TIDAK AKTIF"")))
  )
)"),"OPTIMAL")</f>
        <v>OPTIMAL</v>
      </c>
      <c r="V589" s="33" t="s">
        <v>67</v>
      </c>
      <c r="W589" s="34">
        <v>860.0</v>
      </c>
      <c r="X589" s="35" t="s">
        <v>485</v>
      </c>
      <c r="Y589" s="36">
        <v>768950.0</v>
      </c>
      <c r="Z589" s="37" t="s">
        <v>2627</v>
      </c>
      <c r="AC589" s="43"/>
    </row>
    <row r="590" ht="12.0" customHeight="1">
      <c r="A590" s="20">
        <f t="shared" si="1"/>
        <v>588</v>
      </c>
      <c r="B590" s="19" t="s">
        <v>361</v>
      </c>
      <c r="C590" s="19" t="s">
        <v>2628</v>
      </c>
      <c r="D590" s="19" t="s">
        <v>2628</v>
      </c>
      <c r="E590" s="19" t="s">
        <v>2629</v>
      </c>
      <c r="F590" s="23" t="s">
        <v>2630</v>
      </c>
      <c r="G590" s="25" t="s">
        <v>2631</v>
      </c>
      <c r="H590" s="26" t="s">
        <v>39</v>
      </c>
      <c r="I590" s="26" t="s">
        <v>41</v>
      </c>
      <c r="J590" s="27" t="s">
        <v>43</v>
      </c>
      <c r="K590" s="27" t="s">
        <v>44</v>
      </c>
      <c r="L590" s="42"/>
      <c r="M590" s="42"/>
      <c r="N590" s="42"/>
      <c r="O590" s="42"/>
      <c r="P590" s="29"/>
      <c r="Q590" s="30"/>
      <c r="R590" s="30"/>
      <c r="S590" s="44"/>
      <c r="T590" s="44"/>
      <c r="U590" s="31" t="str">
        <f>IFERROR(__xludf.DUMMYFUNCTION("LET(
  angka_murni, ARRAYFORMULA(IFERROR(VALUE(REGEXREPLACE(L590:T590, ""[^0-9]"", """")), 0)),
  rata, IFERROR(AVERAGEIF(angka_murni, ""&gt;0""), 0),
  IF(rata &gt; 0,
    IF(rata &gt; 500, ""SANGAT OPTIMAL"",
    IF(rata &gt; 200, ""OPTIMAL"",
    IF(rata &gt; 100,"&amp;" ""KURANG OPTIMAL"", ""TIDAK OPTIMAL""))),
    IF(COUNTIF(L590:T590, ""*TIDAK TERDETEKSI*"") &gt; 0, ""TIDAK TERDETEKSI"",
    IF(COUNTIF(L590:T590, ""*TIDAK AKTIF*"") &gt; 0, ""TIDAK AKTIF"",
    IF(COUNTIF(L590:T590, ""*BELUM TERPASANG*"") &gt; 0, ""BELUM T"&amp;"ERPASANG"", ""TIDAK AKTIF"")))
  )
)"),"TIDAK AKTIF")</f>
        <v>TIDAK AKTIF</v>
      </c>
      <c r="V590" s="33" t="s">
        <v>48</v>
      </c>
      <c r="W590" s="34">
        <v>18879.0</v>
      </c>
      <c r="X590" s="35" t="s">
        <v>2727</v>
      </c>
      <c r="Y590" s="36">
        <v>638250.0</v>
      </c>
      <c r="Z590" s="37" t="s">
        <v>2628</v>
      </c>
    </row>
    <row r="591" ht="12.0" customHeight="1">
      <c r="A591" s="20">
        <f t="shared" si="1"/>
        <v>589</v>
      </c>
      <c r="B591" s="19" t="s">
        <v>361</v>
      </c>
      <c r="C591" s="19" t="s">
        <v>2628</v>
      </c>
      <c r="D591" s="19" t="s">
        <v>2634</v>
      </c>
      <c r="E591" s="21" t="s">
        <v>33</v>
      </c>
      <c r="F591" s="23" t="s">
        <v>2635</v>
      </c>
      <c r="G591" s="25" t="s">
        <v>2636</v>
      </c>
      <c r="H591" s="26" t="s">
        <v>39</v>
      </c>
      <c r="I591" s="26" t="s">
        <v>41</v>
      </c>
      <c r="J591" s="27" t="s">
        <v>43</v>
      </c>
      <c r="K591" s="27" t="s">
        <v>44</v>
      </c>
      <c r="L591" s="42"/>
      <c r="M591" s="42"/>
      <c r="N591" s="42"/>
      <c r="O591" s="42"/>
      <c r="P591" s="29"/>
      <c r="Q591" s="30"/>
      <c r="R591" s="30"/>
      <c r="S591" s="44"/>
      <c r="T591" s="44"/>
      <c r="U591" s="31" t="str">
        <f>IFERROR(__xludf.DUMMYFUNCTION("LET(
  angka_murni, ARRAYFORMULA(IFERROR(VALUE(REGEXREPLACE(L591:T591, ""[^0-9]"", """")), 0)),
  rata, IFERROR(AVERAGEIF(angka_murni, ""&gt;0""), 0),
  IF(rata &gt; 0,
    IF(rata &gt; 500, ""SANGAT OPTIMAL"",
    IF(rata &gt; 200, ""OPTIMAL"",
    IF(rata &gt; 100,"&amp;" ""KURANG OPTIMAL"", ""TIDAK OPTIMAL""))),
    IF(COUNTIF(L591:T591, ""*TIDAK TERDETEKSI*"") &gt; 0, ""TIDAK TERDETEKSI"",
    IF(COUNTIF(L591:T591, ""*TIDAK AKTIF*"") &gt; 0, ""TIDAK AKTIF"",
    IF(COUNTIF(L591:T591, ""*BELUM TERPASANG*"") &gt; 0, ""BELUM T"&amp;"ERPASANG"", ""TIDAK AKTIF"")))
  )
)"),"TIDAK AKTIF")</f>
        <v>TIDAK AKTIF</v>
      </c>
      <c r="V591" s="33" t="s">
        <v>48</v>
      </c>
      <c r="W591" s="34">
        <v>3387.0</v>
      </c>
      <c r="X591" s="35" t="s">
        <v>2727</v>
      </c>
      <c r="Y591" s="36">
        <v>638250.0</v>
      </c>
      <c r="Z591" s="37" t="s">
        <v>2637</v>
      </c>
    </row>
    <row r="592" ht="12.0" customHeight="1">
      <c r="A592" s="20">
        <f t="shared" si="1"/>
        <v>590</v>
      </c>
      <c r="B592" s="19" t="s">
        <v>361</v>
      </c>
      <c r="C592" s="19" t="s">
        <v>2628</v>
      </c>
      <c r="D592" s="19" t="s">
        <v>2638</v>
      </c>
      <c r="E592" s="59" t="s">
        <v>2732</v>
      </c>
      <c r="F592" s="68" t="s">
        <v>2734</v>
      </c>
      <c r="G592" s="69" t="s">
        <v>2735</v>
      </c>
      <c r="H592" s="26" t="s">
        <v>94</v>
      </c>
      <c r="I592" s="26" t="s">
        <v>105</v>
      </c>
      <c r="J592" s="27" t="s">
        <v>43</v>
      </c>
      <c r="K592" s="27" t="s">
        <v>44</v>
      </c>
      <c r="L592" s="29" t="s">
        <v>167</v>
      </c>
      <c r="M592" s="29" t="s">
        <v>167</v>
      </c>
      <c r="N592" s="29" t="s">
        <v>123</v>
      </c>
      <c r="O592" s="29" t="s">
        <v>123</v>
      </c>
      <c r="P592" s="29" t="s">
        <v>123</v>
      </c>
      <c r="Q592" s="30" t="s">
        <v>123</v>
      </c>
      <c r="R592" s="30"/>
      <c r="S592" s="30"/>
      <c r="T592" s="30"/>
      <c r="U592" s="31" t="str">
        <f>IFERROR(__xludf.DUMMYFUNCTION("LET(
  angka_murni, ARRAYFORMULA(IFERROR(VALUE(REGEXREPLACE(L592:T592, ""[^0-9]"", """")), 0)),
  rata, IFERROR(AVERAGEIF(angka_murni, ""&gt;0""), 0),
  IF(rata &gt; 0,
    IF(rata &gt; 500, ""SANGAT OPTIMAL"",
    IF(rata &gt; 200, ""OPTIMAL"",
    IF(rata &gt; 100,"&amp;" ""KURANG OPTIMAL"", ""TIDAK OPTIMAL""))),
    IF(COUNTIF(L592:T592, ""*TIDAK TERDETEKSI*"") &gt; 0, ""TIDAK TERDETEKSI"",
    IF(COUNTIF(L592:T592, ""*TIDAK AKTIF*"") &gt; 0, ""TIDAK AKTIF"",
    IF(COUNTIF(L592:T592, ""*BELUM TERPASANG*"") &gt; 0, ""BELUM T"&amp;"ERPASANG"", ""TIDAK AKTIF"")))
  )
)"),"SANGAT OPTIMAL")</f>
        <v>SANGAT OPTIMAL</v>
      </c>
      <c r="V592" s="33" t="s">
        <v>48</v>
      </c>
      <c r="W592" s="45">
        <v>1555.0</v>
      </c>
      <c r="X592" s="35" t="s">
        <v>2727</v>
      </c>
      <c r="Y592" s="36">
        <v>2300000.0</v>
      </c>
      <c r="Z592" s="46"/>
    </row>
    <row r="593" ht="12.0" customHeight="1">
      <c r="A593" s="20">
        <f t="shared" si="1"/>
        <v>591</v>
      </c>
      <c r="B593" s="19" t="s">
        <v>361</v>
      </c>
      <c r="C593" s="19" t="s">
        <v>2643</v>
      </c>
      <c r="D593" s="19" t="s">
        <v>2643</v>
      </c>
      <c r="E593" s="21" t="s">
        <v>33</v>
      </c>
      <c r="F593" s="23" t="s">
        <v>2644</v>
      </c>
      <c r="G593" s="25" t="s">
        <v>2645</v>
      </c>
      <c r="H593" s="26" t="s">
        <v>39</v>
      </c>
      <c r="I593" s="26" t="s">
        <v>41</v>
      </c>
      <c r="J593" s="27" t="s">
        <v>43</v>
      </c>
      <c r="K593" s="27" t="s">
        <v>44</v>
      </c>
      <c r="L593" s="42"/>
      <c r="M593" s="42"/>
      <c r="N593" s="42"/>
      <c r="O593" s="42"/>
      <c r="P593" s="29"/>
      <c r="Q593" s="29"/>
      <c r="R593" s="29"/>
      <c r="S593" s="44"/>
      <c r="T593" s="44"/>
      <c r="U593" s="31" t="str">
        <f>IFERROR(__xludf.DUMMYFUNCTION("LET(
  angka_murni, ARRAYFORMULA(IFERROR(VALUE(REGEXREPLACE(L593:T593, ""[^0-9]"", """")), 0)),
  rata, IFERROR(AVERAGEIF(angka_murni, ""&gt;0""), 0),
  IF(rata &gt; 0,
    IF(rata &gt; 500, ""SANGAT OPTIMAL"",
    IF(rata &gt; 200, ""OPTIMAL"",
    IF(rata &gt; 100,"&amp;" ""KURANG OPTIMAL"", ""TIDAK OPTIMAL""))),
    IF(COUNTIF(L593:T593, ""*TIDAK TERDETEKSI*"") &gt; 0, ""TIDAK TERDETEKSI"",
    IF(COUNTIF(L593:T593, ""*TIDAK AKTIF*"") &gt; 0, ""TIDAK AKTIF"",
    IF(COUNTIF(L593:T593, ""*BELUM TERPASANG*"") &gt; 0, ""BELUM T"&amp;"ERPASANG"", ""TIDAK AKTIF"")))
  )
)"),"TIDAK AKTIF")</f>
        <v>TIDAK AKTIF</v>
      </c>
      <c r="V593" s="33" t="s">
        <v>48</v>
      </c>
      <c r="W593" s="34">
        <v>60027.0</v>
      </c>
      <c r="X593" s="35" t="s">
        <v>2741</v>
      </c>
      <c r="Y593" s="36">
        <v>638250.0</v>
      </c>
      <c r="Z593" s="37" t="s">
        <v>2646</v>
      </c>
    </row>
    <row r="594" ht="12.0" customHeight="1">
      <c r="A594" s="20">
        <f t="shared" si="1"/>
        <v>592</v>
      </c>
      <c r="B594" s="19" t="s">
        <v>361</v>
      </c>
      <c r="C594" s="19" t="s">
        <v>2643</v>
      </c>
      <c r="D594" s="19" t="s">
        <v>2650</v>
      </c>
      <c r="E594" s="21" t="s">
        <v>509</v>
      </c>
      <c r="F594" s="23" t="s">
        <v>2651</v>
      </c>
      <c r="G594" s="25" t="s">
        <v>2652</v>
      </c>
      <c r="H594" s="26" t="s">
        <v>39</v>
      </c>
      <c r="I594" s="26" t="s">
        <v>41</v>
      </c>
      <c r="J594" s="27" t="s">
        <v>43</v>
      </c>
      <c r="K594" s="27" t="s">
        <v>44</v>
      </c>
      <c r="L594" s="42"/>
      <c r="M594" s="42"/>
      <c r="N594" s="42"/>
      <c r="O594" s="42"/>
      <c r="P594" s="29"/>
      <c r="Q594" s="29"/>
      <c r="R594" s="29"/>
      <c r="S594" s="44"/>
      <c r="T594" s="44"/>
      <c r="U594" s="31" t="str">
        <f>IFERROR(__xludf.DUMMYFUNCTION("LET(
  angka_murni, ARRAYFORMULA(IFERROR(VALUE(REGEXREPLACE(L594:T594, ""[^0-9]"", """")), 0)),
  rata, IFERROR(AVERAGEIF(angka_murni, ""&gt;0""), 0),
  IF(rata &gt; 0,
    IF(rata &gt; 500, ""SANGAT OPTIMAL"",
    IF(rata &gt; 200, ""OPTIMAL"",
    IF(rata &gt; 100,"&amp;" ""KURANG OPTIMAL"", ""TIDAK OPTIMAL""))),
    IF(COUNTIF(L594:T594, ""*TIDAK TERDETEKSI*"") &gt; 0, ""TIDAK TERDETEKSI"",
    IF(COUNTIF(L594:T594, ""*TIDAK AKTIF*"") &gt; 0, ""TIDAK AKTIF"",
    IF(COUNTIF(L594:T594, ""*BELUM TERPASANG*"") &gt; 0, ""BELUM T"&amp;"ERPASANG"", ""TIDAK AKTIF"")))
  )
)"),"TIDAK AKTIF")</f>
        <v>TIDAK AKTIF</v>
      </c>
      <c r="V594" s="33" t="s">
        <v>48</v>
      </c>
      <c r="W594" s="34">
        <v>19574.0</v>
      </c>
      <c r="X594" s="35" t="s">
        <v>2741</v>
      </c>
      <c r="Y594" s="36">
        <v>638250.0</v>
      </c>
      <c r="Z594" s="37" t="s">
        <v>2654</v>
      </c>
    </row>
    <row r="595" ht="12.0" customHeight="1">
      <c r="A595" s="20">
        <f t="shared" si="1"/>
        <v>593</v>
      </c>
      <c r="B595" s="19" t="s">
        <v>361</v>
      </c>
      <c r="C595" s="19" t="s">
        <v>2643</v>
      </c>
      <c r="D595" s="19" t="s">
        <v>2655</v>
      </c>
      <c r="E595" s="21" t="s">
        <v>33</v>
      </c>
      <c r="F595" s="23" t="s">
        <v>2656</v>
      </c>
      <c r="G595" s="25" t="s">
        <v>2657</v>
      </c>
      <c r="H595" s="26" t="s">
        <v>39</v>
      </c>
      <c r="I595" s="26" t="s">
        <v>41</v>
      </c>
      <c r="J595" s="27" t="s">
        <v>43</v>
      </c>
      <c r="K595" s="27" t="s">
        <v>44</v>
      </c>
      <c r="L595" s="42"/>
      <c r="M595" s="42"/>
      <c r="N595" s="42"/>
      <c r="O595" s="42"/>
      <c r="P595" s="29"/>
      <c r="Q595" s="29"/>
      <c r="R595" s="29"/>
      <c r="S595" s="44"/>
      <c r="T595" s="44"/>
      <c r="U595" s="31" t="str">
        <f>IFERROR(__xludf.DUMMYFUNCTION("LET(
  angka_murni, ARRAYFORMULA(IFERROR(VALUE(REGEXREPLACE(L595:T595, ""[^0-9]"", """")), 0)),
  rata, IFERROR(AVERAGEIF(angka_murni, ""&gt;0""), 0),
  IF(rata &gt; 0,
    IF(rata &gt; 500, ""SANGAT OPTIMAL"",
    IF(rata &gt; 200, ""OPTIMAL"",
    IF(rata &gt; 100,"&amp;" ""KURANG OPTIMAL"", ""TIDAK OPTIMAL""))),
    IF(COUNTIF(L595:T595, ""*TIDAK TERDETEKSI*"") &gt; 0, ""TIDAK TERDETEKSI"",
    IF(COUNTIF(L595:T595, ""*TIDAK AKTIF*"") &gt; 0, ""TIDAK AKTIF"",
    IF(COUNTIF(L595:T595, ""*BELUM TERPASANG*"") &gt; 0, ""BELUM T"&amp;"ERPASANG"", ""TIDAK AKTIF"")))
  )
)"),"TIDAK AKTIF")</f>
        <v>TIDAK AKTIF</v>
      </c>
      <c r="V595" s="33" t="s">
        <v>48</v>
      </c>
      <c r="W595" s="34">
        <v>20249.0</v>
      </c>
      <c r="X595" s="35" t="s">
        <v>2741</v>
      </c>
      <c r="Y595" s="36">
        <v>638250.0</v>
      </c>
      <c r="Z595" s="47" t="s">
        <v>2658</v>
      </c>
    </row>
    <row r="596" ht="12.0" customHeight="1">
      <c r="A596" s="20">
        <f t="shared" si="1"/>
        <v>594</v>
      </c>
      <c r="B596" s="19" t="s">
        <v>361</v>
      </c>
      <c r="C596" s="19" t="s">
        <v>496</v>
      </c>
      <c r="D596" s="19" t="s">
        <v>2661</v>
      </c>
      <c r="E596" s="21" t="s">
        <v>2662</v>
      </c>
      <c r="F596" s="23" t="s">
        <v>2663</v>
      </c>
      <c r="G596" s="25" t="s">
        <v>2664</v>
      </c>
      <c r="H596" s="26" t="s">
        <v>102</v>
      </c>
      <c r="I596" s="26" t="s">
        <v>41</v>
      </c>
      <c r="J596" s="27" t="s">
        <v>119</v>
      </c>
      <c r="K596" s="27" t="s">
        <v>44</v>
      </c>
      <c r="L596" s="29" t="s">
        <v>64</v>
      </c>
      <c r="M596" s="29" t="s">
        <v>62</v>
      </c>
      <c r="N596" s="29" t="s">
        <v>62</v>
      </c>
      <c r="O596" s="29" t="s">
        <v>91</v>
      </c>
      <c r="P596" s="38" t="s">
        <v>91</v>
      </c>
      <c r="Q596" s="38" t="s">
        <v>63</v>
      </c>
      <c r="R596" s="38" t="s">
        <v>91</v>
      </c>
      <c r="S596" s="30"/>
      <c r="T596" s="30"/>
      <c r="U596" s="31" t="str">
        <f>IFERROR(__xludf.DUMMYFUNCTION("LET(
  angka_murni, ARRAYFORMULA(IFERROR(VALUE(REGEXREPLACE(L596:T596, ""[^0-9]"", """")), 0)),
  rata, IFERROR(AVERAGEIF(angka_murni, ""&gt;0""), 0),
  IF(rata &gt; 0,
    IF(rata &gt; 500, ""SANGAT OPTIMAL"",
    IF(rata &gt; 200, ""OPTIMAL"",
    IF(rata &gt; 100,"&amp;" ""KURANG OPTIMAL"", ""TIDAK OPTIMAL""))),
    IF(COUNTIF(L596:T596, ""*TIDAK TERDETEKSI*"") &gt; 0, ""TIDAK TERDETEKSI"",
    IF(COUNTIF(L596:T596, ""*TIDAK AKTIF*"") &gt; 0, ""TIDAK AKTIF"",
    IF(COUNTIF(L596:T596, ""*BELUM TERPASANG*"") &gt; 0, ""BELUM T"&amp;"ERPASANG"", ""TIDAK AKTIF"")))
  )
)"),"KURANG OPTIMAL")</f>
        <v>KURANG OPTIMAL</v>
      </c>
      <c r="V596" s="33" t="s">
        <v>48</v>
      </c>
      <c r="W596" s="45">
        <v>3045.0</v>
      </c>
      <c r="X596" s="58" t="s">
        <v>503</v>
      </c>
      <c r="Y596" s="41">
        <v>1665000.0</v>
      </c>
      <c r="Z596" s="46"/>
    </row>
    <row r="597" ht="12.0" customHeight="1">
      <c r="A597" s="20">
        <f t="shared" si="1"/>
        <v>595</v>
      </c>
      <c r="B597" s="19" t="s">
        <v>361</v>
      </c>
      <c r="C597" s="19" t="s">
        <v>496</v>
      </c>
      <c r="D597" s="19" t="s">
        <v>497</v>
      </c>
      <c r="E597" s="21" t="s">
        <v>498</v>
      </c>
      <c r="F597" s="23" t="s">
        <v>499</v>
      </c>
      <c r="G597" s="25" t="s">
        <v>500</v>
      </c>
      <c r="H597" s="26" t="s">
        <v>102</v>
      </c>
      <c r="I597" s="26" t="s">
        <v>41</v>
      </c>
      <c r="J597" s="27" t="s">
        <v>119</v>
      </c>
      <c r="K597" s="27" t="s">
        <v>44</v>
      </c>
      <c r="L597" s="38" t="s">
        <v>360</v>
      </c>
      <c r="M597" s="38" t="s">
        <v>360</v>
      </c>
      <c r="N597" s="29" t="s">
        <v>65</v>
      </c>
      <c r="O597" s="29" t="s">
        <v>65</v>
      </c>
      <c r="P597" s="29" t="s">
        <v>65</v>
      </c>
      <c r="Q597" s="38" t="s">
        <v>360</v>
      </c>
      <c r="R597" s="38" t="s">
        <v>360</v>
      </c>
      <c r="S597" s="30"/>
      <c r="T597" s="30"/>
      <c r="U597" s="39" t="str">
        <f>IFERROR(__xludf.DUMMYFUNCTION("LET(
  angka_murni, ARRAYFORMULA(IFERROR(VALUE(REGEXREPLACE(L597:T597, ""[^0-9]"", """")), 0)),
  rata, IFERROR(AVERAGEIF(angka_murni, ""&gt;0""), 0),
  IF(rata &gt; 0,
    IF(rata &gt; 500, ""SANGAT OPTIMAL"",
    IF(rata &gt; 200, ""OPTIMAL"",
    IF(rata &gt; 100,"&amp;" ""KURANG OPTIMAL"", ""TIDAK OPTIMAL""))),
    IF(COUNTIF(L597:T597, ""*TIDAK TERDETEKSI*"") &gt; 0, ""TIDAK TERDETEKSI"",
    IF(COUNTIF(L597:T597, ""*TIDAK AKTIF*"") &gt; 0, ""TIDAK AKTIF"",
    IF(COUNTIF(L597:T597, ""*BELUM TERPASANG*"") &gt; 0, ""BELUM T"&amp;"ERPASANG"", ""TIDAK AKTIF"")))
  )
)"),"TIDAK OPTIMAL")</f>
        <v>TIDAK OPTIMAL</v>
      </c>
      <c r="V597" s="33" t="s">
        <v>67</v>
      </c>
      <c r="W597" s="34">
        <v>674.0</v>
      </c>
      <c r="X597" s="58" t="s">
        <v>503</v>
      </c>
      <c r="Y597" s="41">
        <v>1665000.0</v>
      </c>
      <c r="Z597" s="37" t="s">
        <v>504</v>
      </c>
      <c r="AC597" s="43"/>
    </row>
    <row r="598" ht="12.0" customHeight="1">
      <c r="A598" s="20">
        <f t="shared" si="1"/>
        <v>596</v>
      </c>
      <c r="B598" s="19" t="s">
        <v>361</v>
      </c>
      <c r="C598" s="19" t="s">
        <v>496</v>
      </c>
      <c r="D598" s="19" t="s">
        <v>2665</v>
      </c>
      <c r="E598" s="19" t="s">
        <v>33</v>
      </c>
      <c r="F598" s="23" t="s">
        <v>2666</v>
      </c>
      <c r="G598" s="25" t="s">
        <v>2667</v>
      </c>
      <c r="H598" s="26" t="s">
        <v>59</v>
      </c>
      <c r="I598" s="26" t="s">
        <v>60</v>
      </c>
      <c r="J598" s="27" t="s">
        <v>184</v>
      </c>
      <c r="K598" s="27" t="s">
        <v>44</v>
      </c>
      <c r="L598" s="29" t="s">
        <v>125</v>
      </c>
      <c r="M598" s="29" t="s">
        <v>62</v>
      </c>
      <c r="N598" s="29" t="s">
        <v>65</v>
      </c>
      <c r="O598" s="29" t="s">
        <v>62</v>
      </c>
      <c r="P598" s="29" t="s">
        <v>63</v>
      </c>
      <c r="Q598" s="30"/>
      <c r="R598" s="30"/>
      <c r="S598" s="30"/>
      <c r="T598" s="30"/>
      <c r="U598" s="39" t="str">
        <f>IFERROR(__xludf.DUMMYFUNCTION("LET(
  angka_murni, ARRAYFORMULA(IFERROR(VALUE(REGEXREPLACE(L598:T598, ""[^0-9]"", """")), 0)),
  rata, IFERROR(AVERAGEIF(angka_murni, ""&gt;0""), 0),
  IF(rata &gt; 0,
    IF(rata &gt; 500, ""SANGAT OPTIMAL"",
    IF(rata &gt; 200, ""OPTIMAL"",
    IF(rata &gt; 100,"&amp;" ""KURANG OPTIMAL"", ""TIDAK OPTIMAL""))),
    IF(COUNTIF(L598:T598, ""*TIDAK TERDETEKSI*"") &gt; 0, ""TIDAK TERDETEKSI"",
    IF(COUNTIF(L598:T598, ""*TIDAK AKTIF*"") &gt; 0, ""TIDAK AKTIF"",
    IF(COUNTIF(L598:T598, ""*BELUM TERPASANG*"") &gt; 0, ""BELUM T"&amp;"ERPASANG"", ""TIDAK AKTIF"")))
  )
)"),"KURANG OPTIMAL")</f>
        <v>KURANG OPTIMAL</v>
      </c>
      <c r="V598" s="33" t="s">
        <v>67</v>
      </c>
      <c r="W598" s="34">
        <v>1605.0</v>
      </c>
      <c r="X598" s="58" t="s">
        <v>503</v>
      </c>
      <c r="Y598" s="41">
        <v>2553000.0</v>
      </c>
      <c r="Z598" s="37" t="s">
        <v>2669</v>
      </c>
      <c r="AC598" s="43"/>
    </row>
    <row r="599" ht="12.0" customHeight="1">
      <c r="A599" s="20">
        <f t="shared" si="1"/>
        <v>597</v>
      </c>
      <c r="B599" s="19" t="s">
        <v>361</v>
      </c>
      <c r="C599" s="19" t="s">
        <v>496</v>
      </c>
      <c r="D599" s="19" t="s">
        <v>2670</v>
      </c>
      <c r="E599" s="19" t="s">
        <v>436</v>
      </c>
      <c r="F599" s="23" t="s">
        <v>2671</v>
      </c>
      <c r="G599" s="25" t="s">
        <v>2672</v>
      </c>
      <c r="H599" s="26" t="s">
        <v>40</v>
      </c>
      <c r="I599" s="26" t="s">
        <v>42</v>
      </c>
      <c r="J599" s="28" t="s">
        <v>61</v>
      </c>
      <c r="K599" s="28" t="s">
        <v>44</v>
      </c>
      <c r="L599" s="29"/>
      <c r="M599" s="29"/>
      <c r="N599" s="29" t="s">
        <v>125</v>
      </c>
      <c r="O599" s="29" t="s">
        <v>125</v>
      </c>
      <c r="P599" s="29" t="s">
        <v>125</v>
      </c>
      <c r="Q599" s="29" t="s">
        <v>63</v>
      </c>
      <c r="R599" s="30" t="s">
        <v>63</v>
      </c>
      <c r="S599" s="30"/>
      <c r="T599" s="30"/>
      <c r="U599" s="39" t="str">
        <f>IFERROR(__xludf.DUMMYFUNCTION("LET(
  angka_murni, ARRAYFORMULA(IFERROR(VALUE(REGEXREPLACE(L599:T599, ""[^0-9]"", """")), 0)),
  rata, IFERROR(AVERAGEIF(angka_murni, ""&gt;0""), 0),
  IF(rata &gt; 0,
    IF(rata &gt; 500, ""SANGAT OPTIMAL"",
    IF(rata &gt; 200, ""OPTIMAL"",
    IF(rata &gt; 100,"&amp;" ""KURANG OPTIMAL"", ""TIDAK OPTIMAL""))),
    IF(COUNTIF(L599:T599, ""*TIDAK TERDETEKSI*"") &gt; 0, ""TIDAK TERDETEKSI"",
    IF(COUNTIF(L599:T599, ""*TIDAK AKTIF*"") &gt; 0, ""TIDAK AKTIF"",
    IF(COUNTIF(L599:T599, ""*BELUM TERPASANG*"") &gt; 0, ""BELUM T"&amp;"ERPASANG"", ""TIDAK AKTIF"")))
  )
)"),"KURANG OPTIMAL")</f>
        <v>KURANG OPTIMAL</v>
      </c>
      <c r="V599" s="33" t="s">
        <v>67</v>
      </c>
      <c r="W599" s="56">
        <v>728.0</v>
      </c>
      <c r="X599" s="58" t="s">
        <v>503</v>
      </c>
      <c r="Y599" s="36">
        <v>768950.0</v>
      </c>
      <c r="Z599" s="57"/>
      <c r="AC599" s="43"/>
    </row>
    <row r="600" ht="12.0" customHeight="1">
      <c r="A600" s="20">
        <f t="shared" si="1"/>
        <v>598</v>
      </c>
      <c r="B600" s="19" t="s">
        <v>361</v>
      </c>
      <c r="C600" s="19" t="s">
        <v>496</v>
      </c>
      <c r="D600" s="19" t="s">
        <v>2674</v>
      </c>
      <c r="E600" s="19" t="s">
        <v>2675</v>
      </c>
      <c r="F600" s="23" t="s">
        <v>2676</v>
      </c>
      <c r="G600" s="69" t="s">
        <v>2761</v>
      </c>
      <c r="H600" s="26" t="s">
        <v>59</v>
      </c>
      <c r="I600" s="26" t="s">
        <v>60</v>
      </c>
      <c r="J600" s="27" t="s">
        <v>184</v>
      </c>
      <c r="K600" s="27" t="s">
        <v>44</v>
      </c>
      <c r="L600" s="29" t="s">
        <v>64</v>
      </c>
      <c r="M600" s="29" t="s">
        <v>64</v>
      </c>
      <c r="N600" s="29" t="s">
        <v>125</v>
      </c>
      <c r="O600" s="29" t="s">
        <v>63</v>
      </c>
      <c r="P600" s="29" t="s">
        <v>63</v>
      </c>
      <c r="Q600" s="30"/>
      <c r="R600" s="30"/>
      <c r="S600" s="30"/>
      <c r="T600" s="30"/>
      <c r="U600" s="39" t="str">
        <f>IFERROR(__xludf.DUMMYFUNCTION("LET(
  angka_murni, ARRAYFORMULA(IFERROR(VALUE(REGEXREPLACE(L600:T600, ""[^0-9]"", """")), 0)),
  rata, IFERROR(AVERAGEIF(angka_murni, ""&gt;0""), 0),
  IF(rata &gt; 0,
    IF(rata &gt; 500, ""SANGAT OPTIMAL"",
    IF(rata &gt; 200, ""OPTIMAL"",
    IF(rata &gt; 100,"&amp;" ""KURANG OPTIMAL"", ""TIDAK OPTIMAL""))),
    IF(COUNTIF(L600:T600, ""*TIDAK TERDETEKSI*"") &gt; 0, ""TIDAK TERDETEKSI"",
    IF(COUNTIF(L600:T600, ""*TIDAK AKTIF*"") &gt; 0, ""TIDAK AKTIF"",
    IF(COUNTIF(L600:T600, ""*BELUM TERPASANG*"") &gt; 0, ""BELUM T"&amp;"ERPASANG"", ""TIDAK AKTIF"")))
  )
)"),"OPTIMAL")</f>
        <v>OPTIMAL</v>
      </c>
      <c r="V600" s="33" t="s">
        <v>67</v>
      </c>
      <c r="W600" s="34">
        <v>965.0</v>
      </c>
      <c r="X600" s="58" t="s">
        <v>503</v>
      </c>
      <c r="Y600" s="41">
        <v>2553000.0</v>
      </c>
      <c r="Z600" s="37" t="s">
        <v>2678</v>
      </c>
      <c r="AC600" s="43"/>
    </row>
    <row r="601" ht="12.0" customHeight="1">
      <c r="A601" s="20">
        <f t="shared" si="1"/>
        <v>599</v>
      </c>
      <c r="B601" s="19" t="s">
        <v>361</v>
      </c>
      <c r="C601" s="19" t="s">
        <v>496</v>
      </c>
      <c r="D601" s="19" t="s">
        <v>2679</v>
      </c>
      <c r="E601" s="21" t="s">
        <v>2680</v>
      </c>
      <c r="F601" s="23" t="s">
        <v>2681</v>
      </c>
      <c r="G601" s="25" t="s">
        <v>2682</v>
      </c>
      <c r="H601" s="26" t="s">
        <v>39</v>
      </c>
      <c r="I601" s="26" t="s">
        <v>41</v>
      </c>
      <c r="J601" s="27" t="s">
        <v>43</v>
      </c>
      <c r="K601" s="27" t="s">
        <v>44</v>
      </c>
      <c r="L601" s="42"/>
      <c r="M601" s="42"/>
      <c r="N601" s="42"/>
      <c r="O601" s="29"/>
      <c r="P601" s="29"/>
      <c r="Q601" s="29"/>
      <c r="R601" s="30"/>
      <c r="S601" s="30"/>
      <c r="T601" s="30"/>
      <c r="U601" s="31" t="str">
        <f>IFERROR(__xludf.DUMMYFUNCTION("LET(
  angka_murni, ARRAYFORMULA(IFERROR(VALUE(REGEXREPLACE(L601:T601, ""[^0-9]"", """")), 0)),
  rata, IFERROR(AVERAGEIF(angka_murni, ""&gt;0""), 0),
  IF(rata &gt; 0,
    IF(rata &gt; 500, ""SANGAT OPTIMAL"",
    IF(rata &gt; 200, ""OPTIMAL"",
    IF(rata &gt; 100,"&amp;" ""KURANG OPTIMAL"", ""TIDAK OPTIMAL""))),
    IF(COUNTIF(L601:T601, ""*TIDAK TERDETEKSI*"") &gt; 0, ""TIDAK TERDETEKSI"",
    IF(COUNTIF(L601:T601, ""*TIDAK AKTIF*"") &gt; 0, ""TIDAK AKTIF"",
    IF(COUNTIF(L601:T601, ""*BELUM TERPASANG*"") &gt; 0, ""BELUM T"&amp;"ERPASANG"", ""TIDAK AKTIF"")))
  )
)"),"TIDAK AKTIF")</f>
        <v>TIDAK AKTIF</v>
      </c>
      <c r="V601" s="33" t="s">
        <v>48</v>
      </c>
      <c r="W601" s="34">
        <v>5840.0</v>
      </c>
      <c r="X601" s="58" t="s">
        <v>503</v>
      </c>
      <c r="Y601" s="36">
        <v>638250.0</v>
      </c>
      <c r="Z601" s="37" t="s">
        <v>2683</v>
      </c>
    </row>
    <row r="602" ht="12.0" customHeight="1">
      <c r="A602" s="20">
        <f t="shared" si="1"/>
        <v>600</v>
      </c>
      <c r="B602" s="19" t="s">
        <v>361</v>
      </c>
      <c r="C602" s="19" t="s">
        <v>496</v>
      </c>
      <c r="D602" s="19" t="s">
        <v>2684</v>
      </c>
      <c r="E602" s="21" t="s">
        <v>2685</v>
      </c>
      <c r="F602" s="23" t="s">
        <v>2686</v>
      </c>
      <c r="G602" s="25" t="s">
        <v>2687</v>
      </c>
      <c r="H602" s="26" t="s">
        <v>40</v>
      </c>
      <c r="I602" s="26" t="s">
        <v>42</v>
      </c>
      <c r="J602" s="28" t="s">
        <v>61</v>
      </c>
      <c r="K602" s="28" t="s">
        <v>44</v>
      </c>
      <c r="L602" s="29"/>
      <c r="M602" s="29"/>
      <c r="N602" s="29" t="s">
        <v>64</v>
      </c>
      <c r="O602" s="29" t="s">
        <v>64</v>
      </c>
      <c r="P602" s="29" t="s">
        <v>64</v>
      </c>
      <c r="Q602" s="29" t="s">
        <v>64</v>
      </c>
      <c r="R602" s="30" t="s">
        <v>64</v>
      </c>
      <c r="S602" s="30"/>
      <c r="T602" s="30"/>
      <c r="U602" s="31" t="str">
        <f>IFERROR(__xludf.DUMMYFUNCTION("LET(
  angka_murni, ARRAYFORMULA(IFERROR(VALUE(REGEXREPLACE(L602:T602, ""[^0-9]"", """")), 0)),
  rata, IFERROR(AVERAGEIF(angka_murni, ""&gt;0""), 0),
  IF(rata &gt; 0,
    IF(rata &gt; 500, ""SANGAT OPTIMAL"",
    IF(rata &gt; 200, ""OPTIMAL"",
    IF(rata &gt; 100,"&amp;" ""KURANG OPTIMAL"", ""TIDAK OPTIMAL""))),
    IF(COUNTIF(L602:T602, ""*TIDAK TERDETEKSI*"") &gt; 0, ""TIDAK TERDETEKSI"",
    IF(COUNTIF(L602:T602, ""*TIDAK AKTIF*"") &gt; 0, ""TIDAK AKTIF"",
    IF(COUNTIF(L602:T602, ""*BELUM TERPASANG*"") &gt; 0, ""BELUM T"&amp;"ERPASANG"", ""TIDAK AKTIF"")))
  )
)"),"OPTIMAL")</f>
        <v>OPTIMAL</v>
      </c>
      <c r="V602" s="33" t="s">
        <v>48</v>
      </c>
      <c r="W602" s="34">
        <v>1494.0</v>
      </c>
      <c r="X602" s="58" t="s">
        <v>503</v>
      </c>
      <c r="Y602" s="36">
        <v>768950.0</v>
      </c>
      <c r="Z602" s="47" t="s">
        <v>2688</v>
      </c>
    </row>
    <row r="603" ht="12.0" customHeight="1">
      <c r="A603" s="20">
        <f t="shared" si="1"/>
        <v>601</v>
      </c>
      <c r="B603" s="19" t="s">
        <v>361</v>
      </c>
      <c r="C603" s="19" t="s">
        <v>496</v>
      </c>
      <c r="D603" s="19" t="s">
        <v>508</v>
      </c>
      <c r="E603" s="19" t="s">
        <v>509</v>
      </c>
      <c r="F603" s="23" t="s">
        <v>510</v>
      </c>
      <c r="G603" s="25" t="s">
        <v>511</v>
      </c>
      <c r="H603" s="26" t="s">
        <v>102</v>
      </c>
      <c r="I603" s="26" t="s">
        <v>41</v>
      </c>
      <c r="J603" s="27" t="s">
        <v>119</v>
      </c>
      <c r="K603" s="27" t="s">
        <v>44</v>
      </c>
      <c r="L603" s="38" t="s">
        <v>167</v>
      </c>
      <c r="M603" s="38" t="s">
        <v>63</v>
      </c>
      <c r="N603" s="38" t="s">
        <v>62</v>
      </c>
      <c r="O603" s="29" t="s">
        <v>65</v>
      </c>
      <c r="P603" s="29" t="s">
        <v>65</v>
      </c>
      <c r="Q603" s="38" t="s">
        <v>360</v>
      </c>
      <c r="R603" s="38" t="s">
        <v>65</v>
      </c>
      <c r="S603" s="30"/>
      <c r="T603" s="30"/>
      <c r="U603" s="39" t="str">
        <f>IFERROR(__xludf.DUMMYFUNCTION("LET(
  angka_murni, ARRAYFORMULA(IFERROR(VALUE(REGEXREPLACE(L603:T603, ""[^0-9]"", """")), 0)),
  rata, IFERROR(AVERAGEIF(angka_murni, ""&gt;0""), 0),
  IF(rata &gt; 0,
    IF(rata &gt; 500, ""SANGAT OPTIMAL"",
    IF(rata &gt; 200, ""OPTIMAL"",
    IF(rata &gt; 100,"&amp;" ""KURANG OPTIMAL"", ""TIDAK OPTIMAL""))),
    IF(COUNTIF(L603:T603, ""*TIDAK TERDETEKSI*"") &gt; 0, ""TIDAK TERDETEKSI"",
    IF(COUNTIF(L603:T603, ""*TIDAK AKTIF*"") &gt; 0, ""TIDAK AKTIF"",
    IF(COUNTIF(L603:T603, ""*BELUM TERPASANG*"") &gt; 0, ""BELUM T"&amp;"ERPASANG"", ""TIDAK AKTIF"")))
  )
)"),"TIDAK OPTIMAL")</f>
        <v>TIDAK OPTIMAL</v>
      </c>
      <c r="V603" s="33" t="s">
        <v>67</v>
      </c>
      <c r="W603" s="34">
        <v>1921.0</v>
      </c>
      <c r="X603" s="58" t="s">
        <v>503</v>
      </c>
      <c r="Y603" s="41">
        <v>1665000.0</v>
      </c>
      <c r="Z603" s="37" t="s">
        <v>514</v>
      </c>
      <c r="AC603" s="43"/>
    </row>
    <row r="604" ht="12.0" customHeight="1">
      <c r="A604" s="20">
        <f t="shared" si="1"/>
        <v>602</v>
      </c>
      <c r="B604" s="19" t="s">
        <v>361</v>
      </c>
      <c r="C604" s="19" t="s">
        <v>496</v>
      </c>
      <c r="D604" s="19" t="s">
        <v>2689</v>
      </c>
      <c r="E604" s="21" t="s">
        <v>463</v>
      </c>
      <c r="F604" s="23" t="s">
        <v>2690</v>
      </c>
      <c r="G604" s="25" t="s">
        <v>2691</v>
      </c>
      <c r="H604" s="26" t="s">
        <v>59</v>
      </c>
      <c r="I604" s="26" t="s">
        <v>60</v>
      </c>
      <c r="J604" s="27" t="s">
        <v>184</v>
      </c>
      <c r="K604" s="27" t="s">
        <v>44</v>
      </c>
      <c r="L604" s="29" t="s">
        <v>64</v>
      </c>
      <c r="M604" s="29" t="s">
        <v>64</v>
      </c>
      <c r="N604" s="29" t="s">
        <v>126</v>
      </c>
      <c r="O604" s="29" t="s">
        <v>64</v>
      </c>
      <c r="P604" s="29" t="s">
        <v>64</v>
      </c>
      <c r="Q604" s="30"/>
      <c r="R604" s="30"/>
      <c r="S604" s="30"/>
      <c r="T604" s="30"/>
      <c r="U604" s="39" t="str">
        <f>IFERROR(__xludf.DUMMYFUNCTION("LET(
  angka_murni, ARRAYFORMULA(IFERROR(VALUE(REGEXREPLACE(L604:T604, ""[^0-9]"", """")), 0)),
  rata, IFERROR(AVERAGEIF(angka_murni, ""&gt;0""), 0),
  IF(rata &gt; 0,
    IF(rata &gt; 500, ""SANGAT OPTIMAL"",
    IF(rata &gt; 200, ""OPTIMAL"",
    IF(rata &gt; 100,"&amp;" ""KURANG OPTIMAL"", ""TIDAK OPTIMAL""))),
    IF(COUNTIF(L604:T604, ""*TIDAK TERDETEKSI*"") &gt; 0, ""TIDAK TERDETEKSI"",
    IF(COUNTIF(L604:T604, ""*TIDAK AKTIF*"") &gt; 0, ""TIDAK AKTIF"",
    IF(COUNTIF(L604:T604, ""*BELUM TERPASANG*"") &gt; 0, ""BELUM T"&amp;"ERPASANG"", ""TIDAK AKTIF"")))
  )
)"),"SANGAT OPTIMAL")</f>
        <v>SANGAT OPTIMAL</v>
      </c>
      <c r="V604" s="33" t="s">
        <v>67</v>
      </c>
      <c r="W604" s="34">
        <v>1620.0</v>
      </c>
      <c r="X604" s="58" t="s">
        <v>503</v>
      </c>
      <c r="Y604" s="41">
        <v>2553000.0</v>
      </c>
      <c r="Z604" s="47" t="s">
        <v>2692</v>
      </c>
      <c r="AC604" s="43"/>
    </row>
    <row r="605" ht="12.0" customHeight="1">
      <c r="A605" s="20">
        <f t="shared" si="1"/>
        <v>603</v>
      </c>
      <c r="B605" s="19" t="s">
        <v>361</v>
      </c>
      <c r="C605" s="19" t="s">
        <v>496</v>
      </c>
      <c r="D605" s="19" t="s">
        <v>518</v>
      </c>
      <c r="E605" s="19" t="s">
        <v>436</v>
      </c>
      <c r="F605" s="23" t="s">
        <v>519</v>
      </c>
      <c r="G605" s="25" t="s">
        <v>520</v>
      </c>
      <c r="H605" s="26" t="s">
        <v>40</v>
      </c>
      <c r="I605" s="26" t="s">
        <v>42</v>
      </c>
      <c r="J605" s="28" t="s">
        <v>61</v>
      </c>
      <c r="K605" s="28" t="s">
        <v>44</v>
      </c>
      <c r="L605" s="29"/>
      <c r="M605" s="29"/>
      <c r="N605" s="29" t="s">
        <v>65</v>
      </c>
      <c r="O605" s="29" t="s">
        <v>65</v>
      </c>
      <c r="P605" s="29" t="s">
        <v>65</v>
      </c>
      <c r="Q605" s="29" t="s">
        <v>65</v>
      </c>
      <c r="R605" s="30" t="s">
        <v>65</v>
      </c>
      <c r="S605" s="30"/>
      <c r="T605" s="30"/>
      <c r="U605" s="31" t="str">
        <f>IFERROR(__xludf.DUMMYFUNCTION("LET(
  angka_murni, ARRAYFORMULA(IFERROR(VALUE(REGEXREPLACE(L605:T605, ""[^0-9]"", """")), 0)),
  rata, IFERROR(AVERAGEIF(angka_murni, ""&gt;0""), 0),
  IF(rata &gt; 0,
    IF(rata &gt; 500, ""SANGAT OPTIMAL"",
    IF(rata &gt; 200, ""OPTIMAL"",
    IF(rata &gt; 100,"&amp;" ""KURANG OPTIMAL"", ""TIDAK OPTIMAL""))),
    IF(COUNTIF(L605:T605, ""*TIDAK TERDETEKSI*"") &gt; 0, ""TIDAK TERDETEKSI"",
    IF(COUNTIF(L605:T605, ""*TIDAK AKTIF*"") &gt; 0, ""TIDAK AKTIF"",
    IF(COUNTIF(L605:T605, ""*BELUM TERPASANG*"") &gt; 0, ""BELUM T"&amp;"ERPASANG"", ""TIDAK AKTIF"")))
  )
)"),"TIDAK AKTIF")</f>
        <v>TIDAK AKTIF</v>
      </c>
      <c r="V605" s="33" t="s">
        <v>48</v>
      </c>
      <c r="W605" s="34">
        <v>1339.0</v>
      </c>
      <c r="X605" s="58" t="s">
        <v>503</v>
      </c>
      <c r="Y605" s="36">
        <v>768950.0</v>
      </c>
      <c r="Z605" s="37" t="s">
        <v>524</v>
      </c>
    </row>
    <row r="606" ht="12.0" customHeight="1">
      <c r="A606" s="20">
        <f t="shared" si="1"/>
        <v>604</v>
      </c>
      <c r="B606" s="19" t="s">
        <v>361</v>
      </c>
      <c r="C606" s="19" t="s">
        <v>496</v>
      </c>
      <c r="D606" s="19" t="s">
        <v>2693</v>
      </c>
      <c r="E606" s="59" t="s">
        <v>2694</v>
      </c>
      <c r="F606" s="23" t="s">
        <v>2695</v>
      </c>
      <c r="G606" s="25" t="s">
        <v>2696</v>
      </c>
      <c r="H606" s="26" t="s">
        <v>39</v>
      </c>
      <c r="I606" s="26" t="s">
        <v>41</v>
      </c>
      <c r="J606" s="27" t="s">
        <v>43</v>
      </c>
      <c r="K606" s="27" t="s">
        <v>44</v>
      </c>
      <c r="L606" s="42"/>
      <c r="M606" s="42"/>
      <c r="N606" s="42"/>
      <c r="O606" s="29"/>
      <c r="P606" s="29"/>
      <c r="Q606" s="30"/>
      <c r="R606" s="30"/>
      <c r="S606" s="30"/>
      <c r="T606" s="30"/>
      <c r="U606" s="31" t="str">
        <f>IFERROR(__xludf.DUMMYFUNCTION("LET(
  angka_murni, ARRAYFORMULA(IFERROR(VALUE(REGEXREPLACE(L606:T606, ""[^0-9]"", """")), 0)),
  rata, IFERROR(AVERAGEIF(angka_murni, ""&gt;0""), 0),
  IF(rata &gt; 0,
    IF(rata &gt; 500, ""SANGAT OPTIMAL"",
    IF(rata &gt; 200, ""OPTIMAL"",
    IF(rata &gt; 100,"&amp;" ""KURANG OPTIMAL"", ""TIDAK OPTIMAL""))),
    IF(COUNTIF(L606:T606, ""*TIDAK TERDETEKSI*"") &gt; 0, ""TIDAK TERDETEKSI"",
    IF(COUNTIF(L606:T606, ""*TIDAK AKTIF*"") &gt; 0, ""TIDAK AKTIF"",
    IF(COUNTIF(L606:T606, ""*BELUM TERPASANG*"") &gt; 0, ""BELUM T"&amp;"ERPASANG"", ""TIDAK AKTIF"")))
  )
)"),"TIDAK AKTIF")</f>
        <v>TIDAK AKTIF</v>
      </c>
      <c r="V606" s="33" t="s">
        <v>48</v>
      </c>
      <c r="W606" s="45">
        <v>2800.0</v>
      </c>
      <c r="X606" s="58" t="s">
        <v>503</v>
      </c>
      <c r="Y606" s="36">
        <v>638250.0</v>
      </c>
      <c r="Z606" s="46"/>
    </row>
    <row r="607" ht="12.0" customHeight="1">
      <c r="A607" s="20">
        <f t="shared" si="1"/>
        <v>605</v>
      </c>
      <c r="B607" s="19" t="s">
        <v>361</v>
      </c>
      <c r="C607" s="19" t="s">
        <v>496</v>
      </c>
      <c r="D607" s="19" t="s">
        <v>2697</v>
      </c>
      <c r="E607" s="21" t="s">
        <v>2698</v>
      </c>
      <c r="F607" s="23" t="s">
        <v>2699</v>
      </c>
      <c r="G607" s="25" t="s">
        <v>2700</v>
      </c>
      <c r="H607" s="26" t="s">
        <v>102</v>
      </c>
      <c r="I607" s="26" t="s">
        <v>41</v>
      </c>
      <c r="J607" s="27" t="s">
        <v>119</v>
      </c>
      <c r="K607" s="27" t="s">
        <v>44</v>
      </c>
      <c r="L607" s="29" t="s">
        <v>64</v>
      </c>
      <c r="M607" s="29" t="s">
        <v>64</v>
      </c>
      <c r="N607" s="29" t="s">
        <v>126</v>
      </c>
      <c r="O607" s="29" t="s">
        <v>123</v>
      </c>
      <c r="P607" s="38" t="s">
        <v>126</v>
      </c>
      <c r="Q607" s="38" t="s">
        <v>126</v>
      </c>
      <c r="R607" s="38" t="s">
        <v>126</v>
      </c>
      <c r="S607" s="30"/>
      <c r="T607" s="30"/>
      <c r="U607" s="31" t="str">
        <f>IFERROR(__xludf.DUMMYFUNCTION("LET(
  angka_murni, ARRAYFORMULA(IFERROR(VALUE(REGEXREPLACE(L607:T607, ""[^0-9]"", """")), 0)),
  rata, IFERROR(AVERAGEIF(angka_murni, ""&gt;0""), 0),
  IF(rata &gt; 0,
    IF(rata &gt; 500, ""SANGAT OPTIMAL"",
    IF(rata &gt; 200, ""OPTIMAL"",
    IF(rata &gt; 100,"&amp;" ""KURANG OPTIMAL"", ""TIDAK OPTIMAL""))),
    IF(COUNTIF(L607:T607, ""*TIDAK TERDETEKSI*"") &gt; 0, ""TIDAK TERDETEKSI"",
    IF(COUNTIF(L607:T607, ""*TIDAK AKTIF*"") &gt; 0, ""TIDAK AKTIF"",
    IF(COUNTIF(L607:T607, ""*BELUM TERPASANG*"") &gt; 0, ""BELUM T"&amp;"ERPASANG"", ""TIDAK AKTIF"")))
  )
)"),"SANGAT OPTIMAL")</f>
        <v>SANGAT OPTIMAL</v>
      </c>
      <c r="V607" s="33" t="s">
        <v>48</v>
      </c>
      <c r="W607" s="45">
        <v>561.0</v>
      </c>
      <c r="X607" s="58" t="s">
        <v>503</v>
      </c>
      <c r="Y607" s="41">
        <v>1665000.0</v>
      </c>
      <c r="Z607" s="46"/>
    </row>
    <row r="608" ht="12.0" customHeight="1">
      <c r="A608" s="20">
        <f t="shared" si="1"/>
        <v>606</v>
      </c>
      <c r="B608" s="19" t="s">
        <v>361</v>
      </c>
      <c r="C608" s="19" t="s">
        <v>496</v>
      </c>
      <c r="D608" s="19" t="s">
        <v>2701</v>
      </c>
      <c r="E608" s="21" t="s">
        <v>2702</v>
      </c>
      <c r="F608" s="23" t="s">
        <v>2703</v>
      </c>
      <c r="G608" s="25" t="s">
        <v>2704</v>
      </c>
      <c r="H608" s="19"/>
      <c r="I608" s="19"/>
      <c r="J608" s="76"/>
      <c r="K608" s="76"/>
      <c r="L608" s="38" t="s">
        <v>108</v>
      </c>
      <c r="M608" s="38" t="s">
        <v>108</v>
      </c>
      <c r="N608" s="38" t="s">
        <v>108</v>
      </c>
      <c r="O608" s="38" t="s">
        <v>108</v>
      </c>
      <c r="P608" s="38" t="s">
        <v>108</v>
      </c>
      <c r="Q608" s="38"/>
      <c r="R608" s="38"/>
      <c r="S608" s="30"/>
      <c r="T608" s="30"/>
      <c r="U608" s="39" t="str">
        <f>IFERROR(__xludf.DUMMYFUNCTION("LET(
  angka_murni, ARRAYFORMULA(IFERROR(VALUE(REGEXREPLACE(L608:T608, ""[^0-9]"", """")), 0)),
  rata, IFERROR(AVERAGEIF(angka_murni, ""&gt;0""), 0),
  IF(rata &gt; 0,
    IF(rata &gt; 500, ""SANGAT OPTIMAL"",
    IF(rata &gt; 200, ""OPTIMAL"",
    IF(rata &gt; 100,"&amp;" ""KURANG OPTIMAL"", ""TIDAK OPTIMAL""))),
    IF(COUNTIF(L608:T608, ""*TIDAK TERDETEKSI*"") &gt; 0, ""TIDAK TERDETEKSI"",
    IF(COUNTIF(L608:T608, ""*TIDAK AKTIF*"") &gt; 0, ""TIDAK AKTIF"",
    IF(COUNTIF(L608:T608, ""*BELUM TERPASANG*"") &gt; 0, ""BELUM T"&amp;"ERPASANG"", ""TIDAK AKTIF"")))
  )
)"),"BELUM TERPASANG")</f>
        <v>BELUM TERPASANG</v>
      </c>
      <c r="V608" s="33" t="s">
        <v>2799</v>
      </c>
      <c r="W608" s="56">
        <v>807.0</v>
      </c>
      <c r="X608" s="58" t="s">
        <v>503</v>
      </c>
      <c r="Y608" s="41"/>
      <c r="Z608" s="57"/>
      <c r="AC608" s="43"/>
    </row>
    <row r="609" ht="12.0" customHeight="1">
      <c r="A609" s="20">
        <f t="shared" si="1"/>
        <v>607</v>
      </c>
      <c r="B609" s="19" t="s">
        <v>361</v>
      </c>
      <c r="C609" s="19" t="s">
        <v>496</v>
      </c>
      <c r="D609" s="19" t="s">
        <v>526</v>
      </c>
      <c r="E609" s="19" t="s">
        <v>528</v>
      </c>
      <c r="F609" s="23" t="s">
        <v>530</v>
      </c>
      <c r="G609" s="25" t="s">
        <v>531</v>
      </c>
      <c r="H609" s="26" t="s">
        <v>102</v>
      </c>
      <c r="I609" s="26" t="s">
        <v>41</v>
      </c>
      <c r="J609" s="27" t="s">
        <v>119</v>
      </c>
      <c r="K609" s="27" t="s">
        <v>44</v>
      </c>
      <c r="L609" s="29" t="s">
        <v>65</v>
      </c>
      <c r="M609" s="29" t="s">
        <v>65</v>
      </c>
      <c r="N609" s="29" t="s">
        <v>65</v>
      </c>
      <c r="O609" s="29" t="s">
        <v>65</v>
      </c>
      <c r="P609" s="38" t="s">
        <v>360</v>
      </c>
      <c r="Q609" s="38" t="s">
        <v>360</v>
      </c>
      <c r="R609" s="38" t="s">
        <v>64</v>
      </c>
      <c r="S609" s="30"/>
      <c r="T609" s="30"/>
      <c r="U609" s="39" t="str">
        <f>IFERROR(__xludf.DUMMYFUNCTION("LET(
  angka_murni, ARRAYFORMULA(IFERROR(VALUE(REGEXREPLACE(L609:T609, ""[^0-9]"", """")), 0)),
  rata, IFERROR(AVERAGEIF(angka_murni, ""&gt;0""), 0),
  IF(rata &gt; 0,
    IF(rata &gt; 500, ""SANGAT OPTIMAL"",
    IF(rata &gt; 200, ""OPTIMAL"",
    IF(rata &gt; 100,"&amp;" ""KURANG OPTIMAL"", ""TIDAK OPTIMAL""))),
    IF(COUNTIF(L609:T609, ""*TIDAK TERDETEKSI*"") &gt; 0, ""TIDAK TERDETEKSI"",
    IF(COUNTIF(L609:T609, ""*TIDAK AKTIF*"") &gt; 0, ""TIDAK AKTIF"",
    IF(COUNTIF(L609:T609, ""*BELUM TERPASANG*"") &gt; 0, ""BELUM T"&amp;"ERPASANG"", ""TIDAK AKTIF"")))
  )
)"),"KURANG OPTIMAL")</f>
        <v>KURANG OPTIMAL</v>
      </c>
      <c r="V609" s="33" t="s">
        <v>67</v>
      </c>
      <c r="W609" s="34">
        <v>589.0</v>
      </c>
      <c r="X609" s="58" t="s">
        <v>503</v>
      </c>
      <c r="Y609" s="41">
        <v>1665000.0</v>
      </c>
      <c r="Z609" s="37" t="s">
        <v>533</v>
      </c>
      <c r="AC609" s="43"/>
    </row>
    <row r="610" ht="12.0" customHeight="1">
      <c r="A610" s="20">
        <f t="shared" si="1"/>
        <v>608</v>
      </c>
      <c r="B610" s="19" t="s">
        <v>361</v>
      </c>
      <c r="C610" s="19" t="s">
        <v>496</v>
      </c>
      <c r="D610" s="19" t="s">
        <v>2706</v>
      </c>
      <c r="E610" s="19" t="s">
        <v>402</v>
      </c>
      <c r="F610" s="23" t="s">
        <v>2707</v>
      </c>
      <c r="G610" s="25" t="s">
        <v>2708</v>
      </c>
      <c r="H610" s="26" t="s">
        <v>40</v>
      </c>
      <c r="I610" s="26" t="s">
        <v>42</v>
      </c>
      <c r="J610" s="28" t="s">
        <v>61</v>
      </c>
      <c r="K610" s="28" t="s">
        <v>44</v>
      </c>
      <c r="L610" s="29"/>
      <c r="M610" s="29"/>
      <c r="N610" s="29" t="s">
        <v>64</v>
      </c>
      <c r="O610" s="29" t="s">
        <v>64</v>
      </c>
      <c r="P610" s="29" t="s">
        <v>64</v>
      </c>
      <c r="Q610" s="29" t="s">
        <v>91</v>
      </c>
      <c r="R610" s="30" t="s">
        <v>91</v>
      </c>
      <c r="S610" s="30"/>
      <c r="T610" s="30"/>
      <c r="U610" s="39" t="str">
        <f>IFERROR(__xludf.DUMMYFUNCTION("LET(
  angka_murni, ARRAYFORMULA(IFERROR(VALUE(REGEXREPLACE(L610:T610, ""[^0-9]"", """")), 0)),
  rata, IFERROR(AVERAGEIF(angka_murni, ""&gt;0""), 0),
  IF(rata &gt; 0,
    IF(rata &gt; 500, ""SANGAT OPTIMAL"",
    IF(rata &gt; 200, ""OPTIMAL"",
    IF(rata &gt; 100,"&amp;" ""KURANG OPTIMAL"", ""TIDAK OPTIMAL""))),
    IF(COUNTIF(L610:T610, ""*TIDAK TERDETEKSI*"") &gt; 0, ""TIDAK TERDETEKSI"",
    IF(COUNTIF(L610:T610, ""*TIDAK AKTIF*"") &gt; 0, ""TIDAK AKTIF"",
    IF(COUNTIF(L610:T610, ""*BELUM TERPASANG*"") &gt; 0, ""BELUM T"&amp;"ERPASANG"", ""TIDAK AKTIF"")))
  )
)"),"OPTIMAL")</f>
        <v>OPTIMAL</v>
      </c>
      <c r="V610" s="33" t="s">
        <v>67</v>
      </c>
      <c r="W610" s="34">
        <v>902.0</v>
      </c>
      <c r="X610" s="58" t="s">
        <v>503</v>
      </c>
      <c r="Y610" s="36">
        <v>768950.0</v>
      </c>
      <c r="Z610" s="37" t="s">
        <v>2709</v>
      </c>
      <c r="AC610" s="43"/>
    </row>
    <row r="611" ht="12.0" customHeight="1">
      <c r="A611" s="20">
        <f t="shared" si="1"/>
        <v>609</v>
      </c>
      <c r="B611" s="19" t="s">
        <v>361</v>
      </c>
      <c r="C611" s="19" t="s">
        <v>535</v>
      </c>
      <c r="D611" s="19" t="s">
        <v>2710</v>
      </c>
      <c r="E611" s="19" t="s">
        <v>2711</v>
      </c>
      <c r="F611" s="23" t="s">
        <v>2712</v>
      </c>
      <c r="G611" s="25" t="s">
        <v>2713</v>
      </c>
      <c r="H611" s="26" t="s">
        <v>40</v>
      </c>
      <c r="I611" s="26" t="s">
        <v>42</v>
      </c>
      <c r="J611" s="28" t="s">
        <v>61</v>
      </c>
      <c r="K611" s="28" t="s">
        <v>44</v>
      </c>
      <c r="L611" s="29"/>
      <c r="M611" s="29"/>
      <c r="N611" s="29" t="s">
        <v>125</v>
      </c>
      <c r="O611" s="29" t="s">
        <v>125</v>
      </c>
      <c r="P611" s="29" t="s">
        <v>125</v>
      </c>
      <c r="Q611" s="29" t="s">
        <v>91</v>
      </c>
      <c r="R611" s="30" t="s">
        <v>63</v>
      </c>
      <c r="S611" s="30"/>
      <c r="T611" s="30"/>
      <c r="U611" s="31" t="str">
        <f>IFERROR(__xludf.DUMMYFUNCTION("LET(
  angka_murni, ARRAYFORMULA(IFERROR(VALUE(REGEXREPLACE(L611:T611, ""[^0-9]"", """")), 0)),
  rata, IFERROR(AVERAGEIF(angka_murni, ""&gt;0""), 0),
  IF(rata &gt; 0,
    IF(rata &gt; 500, ""SANGAT OPTIMAL"",
    IF(rata &gt; 200, ""OPTIMAL"",
    IF(rata &gt; 100,"&amp;" ""KURANG OPTIMAL"", ""TIDAK OPTIMAL""))),
    IF(COUNTIF(L611:T611, ""*TIDAK TERDETEKSI*"") &gt; 0, ""TIDAK TERDETEKSI"",
    IF(COUNTIF(L611:T611, ""*TIDAK AKTIF*"") &gt; 0, ""TIDAK AKTIF"",
    IF(COUNTIF(L611:T611, ""*BELUM TERPASANG*"") &gt; 0, ""BELUM T"&amp;"ERPASANG"", ""TIDAK AKTIF"")))
  )
)"),"KURANG OPTIMAL")</f>
        <v>KURANG OPTIMAL</v>
      </c>
      <c r="V611" s="33" t="s">
        <v>48</v>
      </c>
      <c r="W611" s="45">
        <v>1763.0</v>
      </c>
      <c r="X611" s="58" t="s">
        <v>545</v>
      </c>
      <c r="Y611" s="36">
        <v>768950.0</v>
      </c>
      <c r="Z611" s="46"/>
    </row>
    <row r="612" ht="12.0" customHeight="1">
      <c r="A612" s="20">
        <f t="shared" si="1"/>
        <v>610</v>
      </c>
      <c r="B612" s="19" t="s">
        <v>361</v>
      </c>
      <c r="C612" s="19" t="s">
        <v>535</v>
      </c>
      <c r="D612" s="19" t="s">
        <v>2714</v>
      </c>
      <c r="E612" s="21" t="s">
        <v>2715</v>
      </c>
      <c r="F612" s="23" t="s">
        <v>2716</v>
      </c>
      <c r="G612" s="25" t="s">
        <v>2717</v>
      </c>
      <c r="H612" s="26" t="s">
        <v>40</v>
      </c>
      <c r="I612" s="26" t="s">
        <v>42</v>
      </c>
      <c r="J612" s="28" t="s">
        <v>61</v>
      </c>
      <c r="K612" s="28" t="s">
        <v>44</v>
      </c>
      <c r="L612" s="29"/>
      <c r="M612" s="29"/>
      <c r="N612" s="29" t="s">
        <v>91</v>
      </c>
      <c r="O612" s="29" t="s">
        <v>91</v>
      </c>
      <c r="P612" s="29" t="s">
        <v>91</v>
      </c>
      <c r="Q612" s="29" t="s">
        <v>63</v>
      </c>
      <c r="R612" s="30" t="s">
        <v>125</v>
      </c>
      <c r="S612" s="30"/>
      <c r="T612" s="30"/>
      <c r="U612" s="31" t="str">
        <f>IFERROR(__xludf.DUMMYFUNCTION("LET(
  angka_murni, ARRAYFORMULA(IFERROR(VALUE(REGEXREPLACE(L612:T612, ""[^0-9]"", """")), 0)),
  rata, IFERROR(AVERAGEIF(angka_murni, ""&gt;0""), 0),
  IF(rata &gt; 0,
    IF(rata &gt; 500, ""SANGAT OPTIMAL"",
    IF(rata &gt; 200, ""OPTIMAL"",
    IF(rata &gt; 100,"&amp;" ""KURANG OPTIMAL"", ""TIDAK OPTIMAL""))),
    IF(COUNTIF(L612:T612, ""*TIDAK TERDETEKSI*"") &gt; 0, ""TIDAK TERDETEKSI"",
    IF(COUNTIF(L612:T612, ""*TIDAK AKTIF*"") &gt; 0, ""TIDAK AKTIF"",
    IF(COUNTIF(L612:T612, ""*BELUM TERPASANG*"") &gt; 0, ""BELUM T"&amp;"ERPASANG"", ""TIDAK AKTIF"")))
  )
)"),"KURANG OPTIMAL")</f>
        <v>KURANG OPTIMAL</v>
      </c>
      <c r="V612" s="33" t="s">
        <v>48</v>
      </c>
      <c r="W612" s="45">
        <v>902.0</v>
      </c>
      <c r="X612" s="58" t="s">
        <v>545</v>
      </c>
      <c r="Y612" s="36">
        <v>768950.0</v>
      </c>
      <c r="Z612" s="46"/>
    </row>
    <row r="613" ht="12.0" customHeight="1">
      <c r="A613" s="20">
        <f t="shared" si="1"/>
        <v>611</v>
      </c>
      <c r="B613" s="19" t="s">
        <v>361</v>
      </c>
      <c r="C613" s="19" t="s">
        <v>535</v>
      </c>
      <c r="D613" s="19" t="s">
        <v>536</v>
      </c>
      <c r="E613" s="19" t="s">
        <v>537</v>
      </c>
      <c r="F613" s="23" t="s">
        <v>538</v>
      </c>
      <c r="G613" s="25" t="s">
        <v>539</v>
      </c>
      <c r="H613" s="26" t="s">
        <v>40</v>
      </c>
      <c r="I613" s="26" t="s">
        <v>42</v>
      </c>
      <c r="J613" s="28" t="s">
        <v>61</v>
      </c>
      <c r="K613" s="28" t="s">
        <v>44</v>
      </c>
      <c r="L613" s="29"/>
      <c r="M613" s="29"/>
      <c r="N613" s="29" t="s">
        <v>65</v>
      </c>
      <c r="O613" s="29" t="s">
        <v>65</v>
      </c>
      <c r="P613" s="29" t="s">
        <v>65</v>
      </c>
      <c r="Q613" s="29" t="s">
        <v>65</v>
      </c>
      <c r="R613" s="30" t="s">
        <v>65</v>
      </c>
      <c r="S613" s="30"/>
      <c r="T613" s="30"/>
      <c r="U613" s="31" t="str">
        <f>IFERROR(__xludf.DUMMYFUNCTION("LET(
  angka_murni, ARRAYFORMULA(IFERROR(VALUE(REGEXREPLACE(L613:T613, ""[^0-9]"", """")), 0)),
  rata, IFERROR(AVERAGEIF(angka_murni, ""&gt;0""), 0),
  IF(rata &gt; 0,
    IF(rata &gt; 500, ""SANGAT OPTIMAL"",
    IF(rata &gt; 200, ""OPTIMAL"",
    IF(rata &gt; 100,"&amp;" ""KURANG OPTIMAL"", ""TIDAK OPTIMAL""))),
    IF(COUNTIF(L613:T613, ""*TIDAK TERDETEKSI*"") &gt; 0, ""TIDAK TERDETEKSI"",
    IF(COUNTIF(L613:T613, ""*TIDAK AKTIF*"") &gt; 0, ""TIDAK AKTIF"",
    IF(COUNTIF(L613:T613, ""*BELUM TERPASANG*"") &gt; 0, ""BELUM T"&amp;"ERPASANG"", ""TIDAK AKTIF"")))
  )
)"),"TIDAK AKTIF")</f>
        <v>TIDAK AKTIF</v>
      </c>
      <c r="V613" s="33" t="s">
        <v>48</v>
      </c>
      <c r="W613" s="34">
        <v>1803.0</v>
      </c>
      <c r="X613" s="58" t="s">
        <v>545</v>
      </c>
      <c r="Y613" s="36">
        <v>768950.0</v>
      </c>
      <c r="Z613" s="37" t="s">
        <v>546</v>
      </c>
    </row>
    <row r="614" ht="12.0" customHeight="1">
      <c r="A614" s="20">
        <f t="shared" si="1"/>
        <v>612</v>
      </c>
      <c r="B614" s="19" t="s">
        <v>361</v>
      </c>
      <c r="C614" s="19" t="s">
        <v>535</v>
      </c>
      <c r="D614" s="19" t="s">
        <v>549</v>
      </c>
      <c r="E614" s="21" t="s">
        <v>550</v>
      </c>
      <c r="F614" s="23" t="s">
        <v>551</v>
      </c>
      <c r="G614" s="25" t="s">
        <v>552</v>
      </c>
      <c r="H614" s="26" t="s">
        <v>40</v>
      </c>
      <c r="I614" s="26" t="s">
        <v>42</v>
      </c>
      <c r="J614" s="28" t="s">
        <v>61</v>
      </c>
      <c r="K614" s="28" t="s">
        <v>44</v>
      </c>
      <c r="L614" s="29"/>
      <c r="M614" s="29"/>
      <c r="N614" s="29" t="s">
        <v>65</v>
      </c>
      <c r="O614" s="29" t="s">
        <v>65</v>
      </c>
      <c r="P614" s="29" t="s">
        <v>65</v>
      </c>
      <c r="Q614" s="29" t="s">
        <v>65</v>
      </c>
      <c r="R614" s="30" t="s">
        <v>65</v>
      </c>
      <c r="S614" s="30"/>
      <c r="T614" s="30"/>
      <c r="U614" s="31" t="str">
        <f>IFERROR(__xludf.DUMMYFUNCTION("LET(
  angka_murni, ARRAYFORMULA(IFERROR(VALUE(REGEXREPLACE(L614:T614, ""[^0-9]"", """")), 0)),
  rata, IFERROR(AVERAGEIF(angka_murni, ""&gt;0""), 0),
  IF(rata &gt; 0,
    IF(rata &gt; 500, ""SANGAT OPTIMAL"",
    IF(rata &gt; 200, ""OPTIMAL"",
    IF(rata &gt; 100,"&amp;" ""KURANG OPTIMAL"", ""TIDAK OPTIMAL""))),
    IF(COUNTIF(L614:T614, ""*TIDAK TERDETEKSI*"") &gt; 0, ""TIDAK TERDETEKSI"",
    IF(COUNTIF(L614:T614, ""*TIDAK AKTIF*"") &gt; 0, ""TIDAK AKTIF"",
    IF(COUNTIF(L614:T614, ""*BELUM TERPASANG*"") &gt; 0, ""BELUM T"&amp;"ERPASANG"", ""TIDAK AKTIF"")))
  )
)"),"TIDAK AKTIF")</f>
        <v>TIDAK AKTIF</v>
      </c>
      <c r="V614" s="33" t="s">
        <v>48</v>
      </c>
      <c r="W614" s="45">
        <v>684.0</v>
      </c>
      <c r="X614" s="58" t="s">
        <v>545</v>
      </c>
      <c r="Y614" s="36">
        <v>768950.0</v>
      </c>
      <c r="Z614" s="46"/>
    </row>
    <row r="615" ht="12.0" customHeight="1">
      <c r="A615" s="20">
        <f t="shared" si="1"/>
        <v>613</v>
      </c>
      <c r="B615" s="19" t="s">
        <v>361</v>
      </c>
      <c r="C615" s="19" t="s">
        <v>535</v>
      </c>
      <c r="D615" s="19" t="s">
        <v>2718</v>
      </c>
      <c r="E615" s="21" t="s">
        <v>2719</v>
      </c>
      <c r="F615" s="23" t="s">
        <v>2720</v>
      </c>
      <c r="G615" s="25" t="s">
        <v>2721</v>
      </c>
      <c r="H615" s="26" t="s">
        <v>102</v>
      </c>
      <c r="I615" s="26" t="s">
        <v>41</v>
      </c>
      <c r="J615" s="27" t="s">
        <v>119</v>
      </c>
      <c r="K615" s="27" t="s">
        <v>44</v>
      </c>
      <c r="L615" s="29" t="s">
        <v>91</v>
      </c>
      <c r="M615" s="29" t="s">
        <v>65</v>
      </c>
      <c r="N615" s="29" t="s">
        <v>65</v>
      </c>
      <c r="O615" s="29" t="s">
        <v>65</v>
      </c>
      <c r="P615" s="38" t="s">
        <v>64</v>
      </c>
      <c r="Q615" s="38" t="s">
        <v>123</v>
      </c>
      <c r="R615" s="38" t="s">
        <v>126</v>
      </c>
      <c r="S615" s="30"/>
      <c r="T615" s="30"/>
      <c r="U615" s="31" t="str">
        <f>IFERROR(__xludf.DUMMYFUNCTION("LET(
  angka_murni, ARRAYFORMULA(IFERROR(VALUE(REGEXREPLACE(L615:T615, ""[^0-9]"", """")), 0)),
  rata, IFERROR(AVERAGEIF(angka_murni, ""&gt;0""), 0),
  IF(rata &gt; 0,
    IF(rata &gt; 500, ""SANGAT OPTIMAL"",
    IF(rata &gt; 200, ""OPTIMAL"",
    IF(rata &gt; 100,"&amp;" ""KURANG OPTIMAL"", ""TIDAK OPTIMAL""))),
    IF(COUNTIF(L615:T615, ""*TIDAK TERDETEKSI*"") &gt; 0, ""TIDAK TERDETEKSI"",
    IF(COUNTIF(L615:T615, ""*TIDAK AKTIF*"") &gt; 0, ""TIDAK AKTIF"",
    IF(COUNTIF(L615:T615, ""*BELUM TERPASANG*"") &gt; 0, ""BELUM T"&amp;"ERPASANG"", ""TIDAK AKTIF"")))
  )
)"),"SANGAT OPTIMAL")</f>
        <v>SANGAT OPTIMAL</v>
      </c>
      <c r="V615" s="33" t="s">
        <v>48</v>
      </c>
      <c r="W615" s="45">
        <v>534.0</v>
      </c>
      <c r="X615" s="58" t="s">
        <v>545</v>
      </c>
      <c r="Y615" s="41">
        <v>1665000.0</v>
      </c>
      <c r="Z615" s="46"/>
    </row>
    <row r="616" ht="12.0" customHeight="1">
      <c r="A616" s="20">
        <f t="shared" si="1"/>
        <v>614</v>
      </c>
      <c r="B616" s="19" t="s">
        <v>361</v>
      </c>
      <c r="C616" s="19" t="s">
        <v>535</v>
      </c>
      <c r="D616" s="19" t="s">
        <v>2722</v>
      </c>
      <c r="E616" s="19" t="s">
        <v>2468</v>
      </c>
      <c r="F616" s="23" t="s">
        <v>2723</v>
      </c>
      <c r="G616" s="25" t="s">
        <v>2724</v>
      </c>
      <c r="H616" s="26" t="s">
        <v>40</v>
      </c>
      <c r="I616" s="26" t="s">
        <v>42</v>
      </c>
      <c r="J616" s="28" t="s">
        <v>61</v>
      </c>
      <c r="K616" s="28" t="s">
        <v>44</v>
      </c>
      <c r="L616" s="29"/>
      <c r="M616" s="29"/>
      <c r="N616" s="29" t="s">
        <v>64</v>
      </c>
      <c r="O616" s="29" t="s">
        <v>64</v>
      </c>
      <c r="P616" s="29" t="s">
        <v>64</v>
      </c>
      <c r="Q616" s="29" t="s">
        <v>64</v>
      </c>
      <c r="R616" s="30" t="s">
        <v>64</v>
      </c>
      <c r="S616" s="30"/>
      <c r="T616" s="30"/>
      <c r="U616" s="31" t="str">
        <f>IFERROR(__xludf.DUMMYFUNCTION("LET(
  angka_murni, ARRAYFORMULA(IFERROR(VALUE(REGEXREPLACE(L616:T616, ""[^0-9]"", """")), 0)),
  rata, IFERROR(AVERAGEIF(angka_murni, ""&gt;0""), 0),
  IF(rata &gt; 0,
    IF(rata &gt; 500, ""SANGAT OPTIMAL"",
    IF(rata &gt; 200, ""OPTIMAL"",
    IF(rata &gt; 100,"&amp;" ""KURANG OPTIMAL"", ""TIDAK OPTIMAL""))),
    IF(COUNTIF(L616:T616, ""*TIDAK TERDETEKSI*"") &gt; 0, ""TIDAK TERDETEKSI"",
    IF(COUNTIF(L616:T616, ""*TIDAK AKTIF*"") &gt; 0, ""TIDAK AKTIF"",
    IF(COUNTIF(L616:T616, ""*BELUM TERPASANG*"") &gt; 0, ""BELUM T"&amp;"ERPASANG"", ""TIDAK AKTIF"")))
  )
)"),"OPTIMAL")</f>
        <v>OPTIMAL</v>
      </c>
      <c r="V616" s="33" t="s">
        <v>48</v>
      </c>
      <c r="W616" s="45">
        <v>2438.0</v>
      </c>
      <c r="X616" s="58" t="s">
        <v>545</v>
      </c>
      <c r="Y616" s="36">
        <v>768950.0</v>
      </c>
      <c r="Z616" s="46"/>
    </row>
    <row r="617" ht="12.0" customHeight="1">
      <c r="A617" s="20">
        <f t="shared" si="1"/>
        <v>615</v>
      </c>
      <c r="B617" s="19" t="s">
        <v>361</v>
      </c>
      <c r="C617" s="19" t="s">
        <v>535</v>
      </c>
      <c r="D617" s="19" t="s">
        <v>700</v>
      </c>
      <c r="E617" s="19" t="s">
        <v>463</v>
      </c>
      <c r="F617" s="23" t="s">
        <v>2725</v>
      </c>
      <c r="G617" s="25" t="s">
        <v>2726</v>
      </c>
      <c r="H617" s="26" t="s">
        <v>59</v>
      </c>
      <c r="I617" s="26" t="s">
        <v>60</v>
      </c>
      <c r="J617" s="27" t="s">
        <v>184</v>
      </c>
      <c r="K617" s="27" t="s">
        <v>44</v>
      </c>
      <c r="L617" s="29" t="s">
        <v>62</v>
      </c>
      <c r="M617" s="29" t="s">
        <v>62</v>
      </c>
      <c r="N617" s="29" t="s">
        <v>64</v>
      </c>
      <c r="O617" s="29" t="s">
        <v>63</v>
      </c>
      <c r="P617" s="29" t="s">
        <v>65</v>
      </c>
      <c r="Q617" s="30"/>
      <c r="R617" s="30"/>
      <c r="S617" s="30"/>
      <c r="T617" s="30"/>
      <c r="U617" s="31" t="str">
        <f>IFERROR(__xludf.DUMMYFUNCTION("LET(
  angka_murni, ARRAYFORMULA(IFERROR(VALUE(REGEXREPLACE(L617:T617, ""[^0-9]"", """")), 0)),
  rata, IFERROR(AVERAGEIF(angka_murni, ""&gt;0""), 0),
  IF(rata &gt; 0,
    IF(rata &gt; 500, ""SANGAT OPTIMAL"",
    IF(rata &gt; 200, ""OPTIMAL"",
    IF(rata &gt; 100,"&amp;" ""KURANG OPTIMAL"", ""TIDAK OPTIMAL""))),
    IF(COUNTIF(L617:T617, ""*TIDAK TERDETEKSI*"") &gt; 0, ""TIDAK TERDETEKSI"",
    IF(COUNTIF(L617:T617, ""*TIDAK AKTIF*"") &gt; 0, ""TIDAK AKTIF"",
    IF(COUNTIF(L617:T617, ""*BELUM TERPASANG*"") &gt; 0, ""BELUM T"&amp;"ERPASANG"", ""TIDAK AKTIF"")))
  )
)"),"KURANG OPTIMAL")</f>
        <v>KURANG OPTIMAL</v>
      </c>
      <c r="V617" s="33" t="s">
        <v>48</v>
      </c>
      <c r="W617" s="45">
        <v>1446.0</v>
      </c>
      <c r="X617" s="58" t="s">
        <v>545</v>
      </c>
      <c r="Y617" s="41">
        <v>2553000.0</v>
      </c>
      <c r="Z617" s="46"/>
    </row>
    <row r="618" ht="12.0" customHeight="1">
      <c r="A618" s="20">
        <f t="shared" si="1"/>
        <v>616</v>
      </c>
      <c r="B618" s="19" t="s">
        <v>361</v>
      </c>
      <c r="C618" s="19" t="s">
        <v>535</v>
      </c>
      <c r="D618" s="19" t="s">
        <v>558</v>
      </c>
      <c r="E618" s="21" t="s">
        <v>559</v>
      </c>
      <c r="F618" s="23" t="s">
        <v>560</v>
      </c>
      <c r="G618" s="25" t="s">
        <v>562</v>
      </c>
      <c r="H618" s="26" t="s">
        <v>40</v>
      </c>
      <c r="I618" s="26" t="s">
        <v>42</v>
      </c>
      <c r="J618" s="28" t="s">
        <v>61</v>
      </c>
      <c r="K618" s="28" t="s">
        <v>44</v>
      </c>
      <c r="L618" s="29"/>
      <c r="M618" s="29"/>
      <c r="N618" s="29" t="s">
        <v>65</v>
      </c>
      <c r="O618" s="29" t="s">
        <v>65</v>
      </c>
      <c r="P618" s="29" t="s">
        <v>65</v>
      </c>
      <c r="Q618" s="29" t="s">
        <v>65</v>
      </c>
      <c r="R618" s="30" t="s">
        <v>65</v>
      </c>
      <c r="S618" s="30"/>
      <c r="T618" s="30"/>
      <c r="U618" s="31" t="str">
        <f>IFERROR(__xludf.DUMMYFUNCTION("LET(
  angka_murni, ARRAYFORMULA(IFERROR(VALUE(REGEXREPLACE(L618:T618, ""[^0-9]"", """")), 0)),
  rata, IFERROR(AVERAGEIF(angka_murni, ""&gt;0""), 0),
  IF(rata &gt; 0,
    IF(rata &gt; 500, ""SANGAT OPTIMAL"",
    IF(rata &gt; 200, ""OPTIMAL"",
    IF(rata &gt; 100,"&amp;" ""KURANG OPTIMAL"", ""TIDAK OPTIMAL""))),
    IF(COUNTIF(L618:T618, ""*TIDAK TERDETEKSI*"") &gt; 0, ""TIDAK TERDETEKSI"",
    IF(COUNTIF(L618:T618, ""*TIDAK AKTIF*"") &gt; 0, ""TIDAK AKTIF"",
    IF(COUNTIF(L618:T618, ""*BELUM TERPASANG*"") &gt; 0, ""BELUM T"&amp;"ERPASANG"", ""TIDAK AKTIF"")))
  )
)"),"TIDAK AKTIF")</f>
        <v>TIDAK AKTIF</v>
      </c>
      <c r="V618" s="33" t="s">
        <v>48</v>
      </c>
      <c r="W618" s="45">
        <v>588.0</v>
      </c>
      <c r="X618" s="58" t="s">
        <v>545</v>
      </c>
      <c r="Y618" s="36">
        <v>768950.0</v>
      </c>
      <c r="Z618" s="46"/>
    </row>
    <row r="619" ht="12.0" customHeight="1">
      <c r="A619" s="20">
        <f t="shared" si="1"/>
        <v>617</v>
      </c>
      <c r="B619" s="19" t="s">
        <v>361</v>
      </c>
      <c r="C619" s="19" t="s">
        <v>2728</v>
      </c>
      <c r="D619" s="19" t="s">
        <v>2728</v>
      </c>
      <c r="E619" s="19" t="s">
        <v>2729</v>
      </c>
      <c r="F619" s="23" t="s">
        <v>2730</v>
      </c>
      <c r="G619" s="25" t="s">
        <v>2731</v>
      </c>
      <c r="H619" s="26" t="s">
        <v>39</v>
      </c>
      <c r="I619" s="26" t="s">
        <v>41</v>
      </c>
      <c r="J619" s="27" t="s">
        <v>43</v>
      </c>
      <c r="K619" s="27" t="s">
        <v>44</v>
      </c>
      <c r="L619" s="29"/>
      <c r="M619" s="29"/>
      <c r="N619" s="29"/>
      <c r="O619" s="29"/>
      <c r="P619" s="29"/>
      <c r="Q619" s="29"/>
      <c r="R619" s="29"/>
      <c r="S619" s="29"/>
      <c r="T619" s="30"/>
      <c r="U619" s="31" t="str">
        <f>IFERROR(__xludf.DUMMYFUNCTION("LET(
  angka_murni, ARRAYFORMULA(IFERROR(VALUE(REGEXREPLACE(L619:T619, ""[^0-9]"", """")), 0)),
  rata, IFERROR(AVERAGEIF(angka_murni, ""&gt;0""), 0),
  IF(rata &gt; 0,
    IF(rata &gt; 500, ""SANGAT OPTIMAL"",
    IF(rata &gt; 200, ""OPTIMAL"",
    IF(rata &gt; 100,"&amp;" ""KURANG OPTIMAL"", ""TIDAK OPTIMAL""))),
    IF(COUNTIF(L619:T619, ""*TIDAK TERDETEKSI*"") &gt; 0, ""TIDAK TERDETEKSI"",
    IF(COUNTIF(L619:T619, ""*TIDAK AKTIF*"") &gt; 0, ""TIDAK AKTIF"",
    IF(COUNTIF(L619:T619, ""*BELUM TERPASANG*"") &gt; 0, ""BELUM T"&amp;"ERPASANG"", ""TIDAK AKTIF"")))
  )
)"),"TIDAK AKTIF")</f>
        <v>TIDAK AKTIF</v>
      </c>
      <c r="V619" s="33" t="s">
        <v>48</v>
      </c>
      <c r="W619" s="45">
        <v>3667.0</v>
      </c>
      <c r="X619" s="58" t="s">
        <v>2835</v>
      </c>
      <c r="Y619" s="36">
        <v>638250.0</v>
      </c>
      <c r="Z619" s="46"/>
    </row>
    <row r="620" ht="12.0" customHeight="1">
      <c r="A620" s="20">
        <f t="shared" si="1"/>
        <v>618</v>
      </c>
      <c r="B620" s="19" t="s">
        <v>361</v>
      </c>
      <c r="C620" s="19" t="s">
        <v>2728</v>
      </c>
      <c r="D620" s="19" t="s">
        <v>2733</v>
      </c>
      <c r="E620" s="19" t="s">
        <v>509</v>
      </c>
      <c r="F620" s="23" t="s">
        <v>2736</v>
      </c>
      <c r="G620" s="25" t="s">
        <v>2737</v>
      </c>
      <c r="H620" s="26" t="s">
        <v>39</v>
      </c>
      <c r="I620" s="26" t="s">
        <v>41</v>
      </c>
      <c r="J620" s="27" t="s">
        <v>43</v>
      </c>
      <c r="K620" s="27" t="s">
        <v>44</v>
      </c>
      <c r="L620" s="42"/>
      <c r="M620" s="42"/>
      <c r="N620" s="42"/>
      <c r="O620" s="42"/>
      <c r="P620" s="29"/>
      <c r="Q620" s="29"/>
      <c r="R620" s="29"/>
      <c r="S620" s="44"/>
      <c r="T620" s="44"/>
      <c r="U620" s="31" t="str">
        <f>IFERROR(__xludf.DUMMYFUNCTION("LET(
  angka_murni, ARRAYFORMULA(IFERROR(VALUE(REGEXREPLACE(L620:T620, ""[^0-9]"", """")), 0)),
  rata, IFERROR(AVERAGEIF(angka_murni, ""&gt;0""), 0),
  IF(rata &gt; 0,
    IF(rata &gt; 500, ""SANGAT OPTIMAL"",
    IF(rata &gt; 200, ""OPTIMAL"",
    IF(rata &gt; 100,"&amp;" ""KURANG OPTIMAL"", ""TIDAK OPTIMAL""))),
    IF(COUNTIF(L620:T620, ""*TIDAK TERDETEKSI*"") &gt; 0, ""TIDAK TERDETEKSI"",
    IF(COUNTIF(L620:T620, ""*TIDAK AKTIF*"") &gt; 0, ""TIDAK AKTIF"",
    IF(COUNTIF(L620:T620, ""*BELUM TERPASANG*"") &gt; 0, ""BELUM T"&amp;"ERPASANG"", ""TIDAK AKTIF"")))
  )
)"),"TIDAK AKTIF")</f>
        <v>TIDAK AKTIF</v>
      </c>
      <c r="V620" s="33" t="s">
        <v>48</v>
      </c>
      <c r="W620" s="45">
        <v>3657.0</v>
      </c>
      <c r="X620" s="58" t="s">
        <v>2835</v>
      </c>
      <c r="Y620" s="36">
        <v>638250.0</v>
      </c>
      <c r="Z620" s="46"/>
    </row>
    <row r="621" ht="12.0" customHeight="1">
      <c r="A621" s="20">
        <f t="shared" si="1"/>
        <v>619</v>
      </c>
      <c r="B621" s="19" t="s">
        <v>361</v>
      </c>
      <c r="C621" s="19" t="s">
        <v>2728</v>
      </c>
      <c r="D621" s="19" t="s">
        <v>1878</v>
      </c>
      <c r="E621" s="21" t="s">
        <v>2738</v>
      </c>
      <c r="F621" s="23" t="s">
        <v>2739</v>
      </c>
      <c r="G621" s="25" t="s">
        <v>2740</v>
      </c>
      <c r="H621" s="26" t="s">
        <v>102</v>
      </c>
      <c r="I621" s="26" t="s">
        <v>41</v>
      </c>
      <c r="J621" s="27" t="s">
        <v>119</v>
      </c>
      <c r="K621" s="27" t="s">
        <v>44</v>
      </c>
      <c r="L621" s="29" t="s">
        <v>108</v>
      </c>
      <c r="M621" s="29" t="s">
        <v>108</v>
      </c>
      <c r="N621" s="29" t="s">
        <v>108</v>
      </c>
      <c r="O621" s="29" t="s">
        <v>64</v>
      </c>
      <c r="P621" s="29" t="s">
        <v>64</v>
      </c>
      <c r="Q621" s="29" t="s">
        <v>126</v>
      </c>
      <c r="R621" s="29" t="s">
        <v>65</v>
      </c>
      <c r="S621" s="29"/>
      <c r="T621" s="29"/>
      <c r="U621" s="31" t="str">
        <f>IFERROR(__xludf.DUMMYFUNCTION("LET(
  angka_murni, ARRAYFORMULA(IFERROR(VALUE(REGEXREPLACE(L621:T621, ""[^0-9]"", """")), 0)),
  rata, IFERROR(AVERAGEIF(angka_murni, ""&gt;0""), 0),
  IF(rata &gt; 0,
    IF(rata &gt; 500, ""SANGAT OPTIMAL"",
    IF(rata &gt; 200, ""OPTIMAL"",
    IF(rata &gt; 100,"&amp;" ""KURANG OPTIMAL"", ""TIDAK OPTIMAL""))),
    IF(COUNTIF(L621:T621, ""*TIDAK TERDETEKSI*"") &gt; 0, ""TIDAK TERDETEKSI"",
    IF(COUNTIF(L621:T621, ""*TIDAK AKTIF*"") &gt; 0, ""TIDAK AKTIF"",
    IF(COUNTIF(L621:T621, ""*BELUM TERPASANG*"") &gt; 0, ""BELUM T"&amp;"ERPASANG"", ""TIDAK AKTIF"")))
  )
)"),"SANGAT OPTIMAL")</f>
        <v>SANGAT OPTIMAL</v>
      </c>
      <c r="V621" s="33" t="s">
        <v>48</v>
      </c>
      <c r="W621" s="45">
        <v>1772.0</v>
      </c>
      <c r="X621" s="58" t="s">
        <v>2835</v>
      </c>
      <c r="Y621" s="41">
        <v>1665000.0</v>
      </c>
      <c r="Z621" s="46"/>
    </row>
    <row r="622" ht="12.0" customHeight="1">
      <c r="A622" s="20">
        <f t="shared" si="1"/>
        <v>620</v>
      </c>
      <c r="B622" s="19" t="s">
        <v>361</v>
      </c>
      <c r="C622" s="19" t="s">
        <v>2728</v>
      </c>
      <c r="D622" s="19" t="s">
        <v>2742</v>
      </c>
      <c r="E622" s="21" t="s">
        <v>2743</v>
      </c>
      <c r="F622" s="23" t="s">
        <v>2744</v>
      </c>
      <c r="G622" s="25" t="s">
        <v>2745</v>
      </c>
      <c r="H622" s="26" t="s">
        <v>94</v>
      </c>
      <c r="I622" s="26" t="s">
        <v>105</v>
      </c>
      <c r="J622" s="27" t="s">
        <v>43</v>
      </c>
      <c r="K622" s="27" t="s">
        <v>44</v>
      </c>
      <c r="L622" s="29" t="s">
        <v>167</v>
      </c>
      <c r="M622" s="29" t="s">
        <v>167</v>
      </c>
      <c r="N622" s="29" t="s">
        <v>126</v>
      </c>
      <c r="O622" s="29" t="s">
        <v>126</v>
      </c>
      <c r="P622" s="29" t="s">
        <v>126</v>
      </c>
      <c r="Q622" s="29"/>
      <c r="R622" s="29"/>
      <c r="S622" s="29"/>
      <c r="T622" s="29"/>
      <c r="U622" s="31" t="str">
        <f>IFERROR(__xludf.DUMMYFUNCTION("LET(
  angka_murni, ARRAYFORMULA(IFERROR(VALUE(REGEXREPLACE(L622:T622, ""[^0-9]"", """")), 0)),
  rata, IFERROR(AVERAGEIF(angka_murni, ""&gt;0""), 0),
  IF(rata &gt; 0,
    IF(rata &gt; 500, ""SANGAT OPTIMAL"",
    IF(rata &gt; 200, ""OPTIMAL"",
    IF(rata &gt; 100,"&amp;" ""KURANG OPTIMAL"", ""TIDAK OPTIMAL""))),
    IF(COUNTIF(L622:T622, ""*TIDAK TERDETEKSI*"") &gt; 0, ""TIDAK TERDETEKSI"",
    IF(COUNTIF(L622:T622, ""*TIDAK AKTIF*"") &gt; 0, ""TIDAK AKTIF"",
    IF(COUNTIF(L622:T622, ""*BELUM TERPASANG*"") &gt; 0, ""BELUM T"&amp;"ERPASANG"", ""TIDAK AKTIF"")))
  )
)"),"SANGAT OPTIMAL")</f>
        <v>SANGAT OPTIMAL</v>
      </c>
      <c r="V622" s="33" t="s">
        <v>48</v>
      </c>
      <c r="W622" s="45">
        <v>1958.0</v>
      </c>
      <c r="X622" s="58" t="s">
        <v>2835</v>
      </c>
      <c r="Y622" s="36">
        <v>2300000.0</v>
      </c>
      <c r="Z622" s="46"/>
    </row>
    <row r="623" ht="12.0" customHeight="1">
      <c r="A623" s="20">
        <f t="shared" si="1"/>
        <v>621</v>
      </c>
      <c r="B623" s="19" t="s">
        <v>361</v>
      </c>
      <c r="C623" s="19" t="s">
        <v>2728</v>
      </c>
      <c r="D623" s="19" t="s">
        <v>2746</v>
      </c>
      <c r="E623" s="21" t="s">
        <v>2747</v>
      </c>
      <c r="F623" s="68" t="s">
        <v>2850</v>
      </c>
      <c r="G623" s="69" t="s">
        <v>2851</v>
      </c>
      <c r="H623" s="26" t="s">
        <v>94</v>
      </c>
      <c r="I623" s="26" t="s">
        <v>105</v>
      </c>
      <c r="J623" s="27" t="s">
        <v>43</v>
      </c>
      <c r="K623" s="27" t="s">
        <v>44</v>
      </c>
      <c r="L623" s="29" t="s">
        <v>167</v>
      </c>
      <c r="M623" s="29" t="s">
        <v>167</v>
      </c>
      <c r="N623" s="29" t="s">
        <v>126</v>
      </c>
      <c r="O623" s="29" t="s">
        <v>126</v>
      </c>
      <c r="P623" s="29" t="s">
        <v>126</v>
      </c>
      <c r="Q623" s="44"/>
      <c r="R623" s="30"/>
      <c r="S623" s="30"/>
      <c r="T623" s="30"/>
      <c r="U623" s="31" t="str">
        <f>IFERROR(__xludf.DUMMYFUNCTION("LET(
  angka_murni, ARRAYFORMULA(IFERROR(VALUE(REGEXREPLACE(L623:T623, ""[^0-9]"", """")), 0)),
  rata, IFERROR(AVERAGEIF(angka_murni, ""&gt;0""), 0),
  IF(rata &gt; 0,
    IF(rata &gt; 500, ""SANGAT OPTIMAL"",
    IF(rata &gt; 200, ""OPTIMAL"",
    IF(rata &gt; 100,"&amp;" ""KURANG OPTIMAL"", ""TIDAK OPTIMAL""))),
    IF(COUNTIF(L623:T623, ""*TIDAK TERDETEKSI*"") &gt; 0, ""TIDAK TERDETEKSI"",
    IF(COUNTIF(L623:T623, ""*TIDAK AKTIF*"") &gt; 0, ""TIDAK AKTIF"",
    IF(COUNTIF(L623:T623, ""*BELUM TERPASANG*"") &gt; 0, ""BELUM T"&amp;"ERPASANG"", ""TIDAK AKTIF"")))
  )
)"),"SANGAT OPTIMAL")</f>
        <v>SANGAT OPTIMAL</v>
      </c>
      <c r="V623" s="33" t="s">
        <v>48</v>
      </c>
      <c r="W623" s="34">
        <v>1763.0</v>
      </c>
      <c r="X623" s="58" t="s">
        <v>2835</v>
      </c>
      <c r="Y623" s="36">
        <v>2300000.0</v>
      </c>
      <c r="Z623" s="37" t="s">
        <v>2750</v>
      </c>
    </row>
    <row r="624" ht="12.0" customHeight="1">
      <c r="A624" s="20">
        <f t="shared" si="1"/>
        <v>622</v>
      </c>
      <c r="B624" s="19" t="s">
        <v>361</v>
      </c>
      <c r="C624" s="19" t="s">
        <v>2728</v>
      </c>
      <c r="D624" s="19" t="s">
        <v>2751</v>
      </c>
      <c r="E624" s="21" t="s">
        <v>2752</v>
      </c>
      <c r="F624" s="68" t="s">
        <v>2860</v>
      </c>
      <c r="G624" s="69" t="s">
        <v>2861</v>
      </c>
      <c r="H624" s="26" t="s">
        <v>94</v>
      </c>
      <c r="I624" s="26" t="s">
        <v>105</v>
      </c>
      <c r="J624" s="27" t="s">
        <v>43</v>
      </c>
      <c r="K624" s="27" t="s">
        <v>44</v>
      </c>
      <c r="L624" s="29" t="s">
        <v>167</v>
      </c>
      <c r="M624" s="29" t="s">
        <v>167</v>
      </c>
      <c r="N624" s="29" t="s">
        <v>123</v>
      </c>
      <c r="O624" s="29" t="s">
        <v>123</v>
      </c>
      <c r="P624" s="29" t="s">
        <v>123</v>
      </c>
      <c r="Q624" s="30" t="s">
        <v>123</v>
      </c>
      <c r="R624" s="30"/>
      <c r="S624" s="30"/>
      <c r="T624" s="30"/>
      <c r="U624" s="31" t="str">
        <f>IFERROR(__xludf.DUMMYFUNCTION("LET(
  angka_murni, ARRAYFORMULA(IFERROR(VALUE(REGEXREPLACE(L624:T624, ""[^0-9]"", """")), 0)),
  rata, IFERROR(AVERAGEIF(angka_murni, ""&gt;0""), 0),
  IF(rata &gt; 0,
    IF(rata &gt; 500, ""SANGAT OPTIMAL"",
    IF(rata &gt; 200, ""OPTIMAL"",
    IF(rata &gt; 100,"&amp;" ""KURANG OPTIMAL"", ""TIDAK OPTIMAL""))),
    IF(COUNTIF(L624:T624, ""*TIDAK TERDETEKSI*"") &gt; 0, ""TIDAK TERDETEKSI"",
    IF(COUNTIF(L624:T624, ""*TIDAK AKTIF*"") &gt; 0, ""TIDAK AKTIF"",
    IF(COUNTIF(L624:T624, ""*BELUM TERPASANG*"") &gt; 0, ""BELUM T"&amp;"ERPASANG"", ""TIDAK AKTIF"")))
  )
)"),"SANGAT OPTIMAL")</f>
        <v>SANGAT OPTIMAL</v>
      </c>
      <c r="V624" s="33" t="s">
        <v>48</v>
      </c>
      <c r="W624" s="34">
        <v>2178.0</v>
      </c>
      <c r="X624" s="58" t="s">
        <v>2835</v>
      </c>
      <c r="Y624" s="36">
        <v>2300000.0</v>
      </c>
      <c r="Z624" s="37" t="s">
        <v>2755</v>
      </c>
    </row>
    <row r="625" ht="12.0" customHeight="1">
      <c r="A625" s="20">
        <f t="shared" si="1"/>
        <v>623</v>
      </c>
      <c r="B625" s="19" t="s">
        <v>553</v>
      </c>
      <c r="C625" s="19" t="s">
        <v>567</v>
      </c>
      <c r="D625" s="19" t="s">
        <v>567</v>
      </c>
      <c r="E625" s="21" t="s">
        <v>33</v>
      </c>
      <c r="F625" s="23" t="s">
        <v>2756</v>
      </c>
      <c r="G625" s="25" t="s">
        <v>2757</v>
      </c>
      <c r="H625" s="26" t="s">
        <v>87</v>
      </c>
      <c r="I625" s="26" t="s">
        <v>60</v>
      </c>
      <c r="J625" s="27" t="s">
        <v>88</v>
      </c>
      <c r="K625" s="27" t="s">
        <v>44</v>
      </c>
      <c r="L625" s="29"/>
      <c r="M625" s="29"/>
      <c r="N625" s="29" t="s">
        <v>123</v>
      </c>
      <c r="O625" s="29" t="s">
        <v>123</v>
      </c>
      <c r="P625" s="29" t="s">
        <v>123</v>
      </c>
      <c r="Q625" s="30"/>
      <c r="R625" s="30"/>
      <c r="S625" s="30"/>
      <c r="T625" s="30"/>
      <c r="U625" s="39" t="str">
        <f>IFERROR(__xludf.DUMMYFUNCTION("LET(
  angka_murni, ARRAYFORMULA(IFERROR(VALUE(REGEXREPLACE(L625:T625, ""[^0-9]"", """")), 0)),
  rata, IFERROR(AVERAGEIF(angka_murni, ""&gt;0""), 0),
  IF(rata &gt; 0,
    IF(rata &gt; 500, ""SANGAT OPTIMAL"",
    IF(rata &gt; 200, ""OPTIMAL"",
    IF(rata &gt; 100,"&amp;" ""KURANG OPTIMAL"", ""TIDAK OPTIMAL""))),
    IF(COUNTIF(L625:T625, ""*TIDAK TERDETEKSI*"") &gt; 0, ""TIDAK TERDETEKSI"",
    IF(COUNTIF(L625:T625, ""*TIDAK AKTIF*"") &gt; 0, ""TIDAK AKTIF"",
    IF(COUNTIF(L625:T625, ""*BELUM TERPASANG*"") &gt; 0, ""BELUM T"&amp;"ERPASANG"", ""TIDAK AKTIF"")))
  )
)"),"SANGAT OPTIMAL")</f>
        <v>SANGAT OPTIMAL</v>
      </c>
      <c r="V625" s="33" t="s">
        <v>67</v>
      </c>
      <c r="W625" s="34">
        <v>1287.0</v>
      </c>
      <c r="X625" s="35"/>
      <c r="Y625" s="36">
        <v>1665000.0</v>
      </c>
      <c r="Z625" s="89"/>
      <c r="AC625" s="43"/>
    </row>
    <row r="626" ht="12.0" customHeight="1">
      <c r="A626" s="20">
        <f t="shared" si="1"/>
        <v>624</v>
      </c>
      <c r="B626" s="19" t="s">
        <v>553</v>
      </c>
      <c r="C626" s="19" t="s">
        <v>567</v>
      </c>
      <c r="D626" s="19" t="s">
        <v>568</v>
      </c>
      <c r="E626" s="21" t="s">
        <v>33</v>
      </c>
      <c r="F626" s="23" t="s">
        <v>569</v>
      </c>
      <c r="G626" s="25" t="s">
        <v>570</v>
      </c>
      <c r="H626" s="26" t="s">
        <v>87</v>
      </c>
      <c r="I626" s="26" t="s">
        <v>60</v>
      </c>
      <c r="J626" s="27" t="s">
        <v>88</v>
      </c>
      <c r="K626" s="27" t="s">
        <v>44</v>
      </c>
      <c r="L626" s="29"/>
      <c r="M626" s="29"/>
      <c r="N626" s="29" t="s">
        <v>65</v>
      </c>
      <c r="O626" s="29" t="s">
        <v>65</v>
      </c>
      <c r="P626" s="29" t="s">
        <v>65</v>
      </c>
      <c r="Q626" s="30"/>
      <c r="R626" s="30"/>
      <c r="S626" s="30"/>
      <c r="T626" s="30"/>
      <c r="U626" s="39" t="str">
        <f>IFERROR(__xludf.DUMMYFUNCTION("LET(
  angka_murni, ARRAYFORMULA(IFERROR(VALUE(REGEXREPLACE(L626:T626, ""[^0-9]"", """")), 0)),
  rata, IFERROR(AVERAGEIF(angka_murni, ""&gt;0""), 0),
  IF(rata &gt; 0,
    IF(rata &gt; 500, ""SANGAT OPTIMAL"",
    IF(rata &gt; 200, ""OPTIMAL"",
    IF(rata &gt; 100,"&amp;" ""KURANG OPTIMAL"", ""TIDAK OPTIMAL""))),
    IF(COUNTIF(L626:T626, ""*TIDAK TERDETEKSI*"") &gt; 0, ""TIDAK TERDETEKSI"",
    IF(COUNTIF(L626:T626, ""*TIDAK AKTIF*"") &gt; 0, ""TIDAK AKTIF"",
    IF(COUNTIF(L626:T626, ""*BELUM TERPASANG*"") &gt; 0, ""BELUM T"&amp;"ERPASANG"", ""TIDAK AKTIF"")))
  )
)"),"TIDAK AKTIF")</f>
        <v>TIDAK AKTIF</v>
      </c>
      <c r="V626" s="33" t="s">
        <v>67</v>
      </c>
      <c r="W626" s="34">
        <v>760.0</v>
      </c>
      <c r="X626" s="35"/>
      <c r="Y626" s="36">
        <v>1665000.0</v>
      </c>
      <c r="Z626" s="37" t="s">
        <v>572</v>
      </c>
      <c r="AC626" s="43"/>
    </row>
    <row r="627" ht="12.0" customHeight="1">
      <c r="A627" s="20">
        <f t="shared" si="1"/>
        <v>625</v>
      </c>
      <c r="B627" s="19" t="s">
        <v>553</v>
      </c>
      <c r="C627" s="19" t="s">
        <v>567</v>
      </c>
      <c r="D627" s="19" t="s">
        <v>576</v>
      </c>
      <c r="E627" s="21" t="s">
        <v>33</v>
      </c>
      <c r="F627" s="23" t="s">
        <v>577</v>
      </c>
      <c r="G627" s="25" t="s">
        <v>578</v>
      </c>
      <c r="H627" s="26" t="s">
        <v>40</v>
      </c>
      <c r="I627" s="26" t="s">
        <v>42</v>
      </c>
      <c r="J627" s="28" t="s">
        <v>61</v>
      </c>
      <c r="K627" s="28" t="s">
        <v>44</v>
      </c>
      <c r="L627" s="29"/>
      <c r="M627" s="29"/>
      <c r="N627" s="29" t="s">
        <v>65</v>
      </c>
      <c r="O627" s="29" t="s">
        <v>65</v>
      </c>
      <c r="P627" s="29" t="s">
        <v>65</v>
      </c>
      <c r="Q627" s="29" t="s">
        <v>65</v>
      </c>
      <c r="R627" s="30" t="s">
        <v>65</v>
      </c>
      <c r="S627" s="30"/>
      <c r="T627" s="30"/>
      <c r="U627" s="39" t="str">
        <f>IFERROR(__xludf.DUMMYFUNCTION("LET(
  angka_murni, ARRAYFORMULA(IFERROR(VALUE(REGEXREPLACE(L627:T627, ""[^0-9]"", """")), 0)),
  rata, IFERROR(AVERAGEIF(angka_murni, ""&gt;0""), 0),
  IF(rata &gt; 0,
    IF(rata &gt; 500, ""SANGAT OPTIMAL"",
    IF(rata &gt; 200, ""OPTIMAL"",
    IF(rata &gt; 100,"&amp;" ""KURANG OPTIMAL"", ""TIDAK OPTIMAL""))),
    IF(COUNTIF(L627:T627, ""*TIDAK TERDETEKSI*"") &gt; 0, ""TIDAK TERDETEKSI"",
    IF(COUNTIF(L627:T627, ""*TIDAK AKTIF*"") &gt; 0, ""TIDAK AKTIF"",
    IF(COUNTIF(L627:T627, ""*BELUM TERPASANG*"") &gt; 0, ""BELUM T"&amp;"ERPASANG"", ""TIDAK AKTIF"")))
  )
)"),"TIDAK AKTIF")</f>
        <v>TIDAK AKTIF</v>
      </c>
      <c r="V627" s="33" t="s">
        <v>67</v>
      </c>
      <c r="W627" s="56">
        <v>252.0</v>
      </c>
      <c r="X627" s="83"/>
      <c r="Y627" s="36">
        <v>768950.0</v>
      </c>
      <c r="Z627" s="57"/>
      <c r="AC627" s="43"/>
    </row>
    <row r="628" ht="12.0" customHeight="1">
      <c r="A628" s="20">
        <f t="shared" si="1"/>
        <v>626</v>
      </c>
      <c r="B628" s="19" t="s">
        <v>553</v>
      </c>
      <c r="C628" s="19" t="s">
        <v>567</v>
      </c>
      <c r="D628" s="19" t="s">
        <v>2758</v>
      </c>
      <c r="E628" s="21" t="s">
        <v>33</v>
      </c>
      <c r="F628" s="23" t="s">
        <v>2759</v>
      </c>
      <c r="G628" s="25" t="s">
        <v>2760</v>
      </c>
      <c r="H628" s="26" t="s">
        <v>59</v>
      </c>
      <c r="I628" s="26" t="s">
        <v>60</v>
      </c>
      <c r="J628" s="27" t="s">
        <v>184</v>
      </c>
      <c r="K628" s="27" t="s">
        <v>44</v>
      </c>
      <c r="L628" s="29" t="s">
        <v>62</v>
      </c>
      <c r="M628" s="29" t="s">
        <v>91</v>
      </c>
      <c r="N628" s="29" t="s">
        <v>91</v>
      </c>
      <c r="O628" s="29" t="s">
        <v>63</v>
      </c>
      <c r="P628" s="29" t="s">
        <v>125</v>
      </c>
      <c r="Q628" s="29"/>
      <c r="R628" s="29"/>
      <c r="S628" s="29"/>
      <c r="T628" s="30"/>
      <c r="U628" s="39" t="str">
        <f>IFERROR(__xludf.DUMMYFUNCTION("LET(
  angka_murni, ARRAYFORMULA(IFERROR(VALUE(REGEXREPLACE(L628:T628, ""[^0-9]"", """")), 0)),
  rata, IFERROR(AVERAGEIF(angka_murni, ""&gt;0""), 0),
  IF(rata &gt; 0,
    IF(rata &gt; 500, ""SANGAT OPTIMAL"",
    IF(rata &gt; 200, ""OPTIMAL"",
    IF(rata &gt; 100,"&amp;" ""KURANG OPTIMAL"", ""TIDAK OPTIMAL""))),
    IF(COUNTIF(L628:T628, ""*TIDAK TERDETEKSI*"") &gt; 0, ""TIDAK TERDETEKSI"",
    IF(COUNTIF(L628:T628, ""*TIDAK AKTIF*"") &gt; 0, ""TIDAK AKTIF"",
    IF(COUNTIF(L628:T628, ""*BELUM TERPASANG*"") &gt; 0, ""BELUM T"&amp;"ERPASANG"", ""TIDAK AKTIF"")))
  )
)"),"KURANG OPTIMAL")</f>
        <v>KURANG OPTIMAL</v>
      </c>
      <c r="V628" s="33" t="s">
        <v>67</v>
      </c>
      <c r="W628" s="56">
        <v>617.0</v>
      </c>
      <c r="X628" s="83"/>
      <c r="Y628" s="41">
        <v>2553000.0</v>
      </c>
      <c r="Z628" s="57"/>
      <c r="AC628" s="43"/>
    </row>
    <row r="629" ht="12.0" customHeight="1">
      <c r="A629" s="20">
        <f t="shared" si="1"/>
        <v>627</v>
      </c>
      <c r="B629" s="19" t="s">
        <v>553</v>
      </c>
      <c r="C629" s="19" t="s">
        <v>567</v>
      </c>
      <c r="D629" s="19" t="s">
        <v>2762</v>
      </c>
      <c r="E629" s="21" t="s">
        <v>33</v>
      </c>
      <c r="F629" s="23" t="s">
        <v>2763</v>
      </c>
      <c r="G629" s="25" t="s">
        <v>2764</v>
      </c>
      <c r="H629" s="26" t="s">
        <v>59</v>
      </c>
      <c r="I629" s="26" t="s">
        <v>60</v>
      </c>
      <c r="J629" s="27" t="s">
        <v>184</v>
      </c>
      <c r="K629" s="27" t="s">
        <v>44</v>
      </c>
      <c r="L629" s="29" t="s">
        <v>126</v>
      </c>
      <c r="M629" s="29" t="s">
        <v>126</v>
      </c>
      <c r="N629" s="29" t="s">
        <v>126</v>
      </c>
      <c r="O629" s="29" t="s">
        <v>63</v>
      </c>
      <c r="P629" s="29" t="s">
        <v>63</v>
      </c>
      <c r="Q629" s="29"/>
      <c r="R629" s="29"/>
      <c r="S629" s="29"/>
      <c r="T629" s="30"/>
      <c r="U629" s="39" t="str">
        <f>IFERROR(__xludf.DUMMYFUNCTION("LET(
  angka_murni, ARRAYFORMULA(IFERROR(VALUE(REGEXREPLACE(L629:T629, ""[^0-9]"", """")), 0)),
  rata, IFERROR(AVERAGEIF(angka_murni, ""&gt;0""), 0),
  IF(rata &gt; 0,
    IF(rata &gt; 500, ""SANGAT OPTIMAL"",
    IF(rata &gt; 200, ""OPTIMAL"",
    IF(rata &gt; 100,"&amp;" ""KURANG OPTIMAL"", ""TIDAK OPTIMAL""))),
    IF(COUNTIF(L629:T629, ""*TIDAK TERDETEKSI*"") &gt; 0, ""TIDAK TERDETEKSI"",
    IF(COUNTIF(L629:T629, ""*TIDAK AKTIF*"") &gt; 0, ""TIDAK AKTIF"",
    IF(COUNTIF(L629:T629, ""*BELUM TERPASANG*"") &gt; 0, ""BELUM T"&amp;"ERPASANG"", ""TIDAK AKTIF"")))
  )
)"),"SANGAT OPTIMAL")</f>
        <v>SANGAT OPTIMAL</v>
      </c>
      <c r="V629" s="33" t="s">
        <v>67</v>
      </c>
      <c r="W629" s="56">
        <v>273.0</v>
      </c>
      <c r="X629" s="40"/>
      <c r="Y629" s="41">
        <v>2553000.0</v>
      </c>
      <c r="Z629" s="204" t="s">
        <v>2884</v>
      </c>
      <c r="AC629" s="43"/>
    </row>
    <row r="630" ht="12.0" customHeight="1">
      <c r="A630" s="20">
        <f t="shared" si="1"/>
        <v>628</v>
      </c>
      <c r="B630" s="19" t="s">
        <v>553</v>
      </c>
      <c r="C630" s="19" t="s">
        <v>2765</v>
      </c>
      <c r="D630" s="19" t="s">
        <v>2766</v>
      </c>
      <c r="E630" s="21" t="s">
        <v>33</v>
      </c>
      <c r="F630" s="23" t="s">
        <v>2767</v>
      </c>
      <c r="G630" s="25" t="s">
        <v>2768</v>
      </c>
      <c r="H630" s="26" t="s">
        <v>59</v>
      </c>
      <c r="I630" s="26" t="s">
        <v>60</v>
      </c>
      <c r="J630" s="27" t="s">
        <v>184</v>
      </c>
      <c r="K630" s="27" t="s">
        <v>44</v>
      </c>
      <c r="L630" s="29" t="s">
        <v>91</v>
      </c>
      <c r="M630" s="29" t="s">
        <v>125</v>
      </c>
      <c r="N630" s="29" t="s">
        <v>63</v>
      </c>
      <c r="O630" s="29" t="s">
        <v>63</v>
      </c>
      <c r="P630" s="29" t="s">
        <v>125</v>
      </c>
      <c r="Q630" s="29"/>
      <c r="R630" s="29"/>
      <c r="S630" s="29"/>
      <c r="T630" s="30"/>
      <c r="U630" s="31" t="str">
        <f>IFERROR(__xludf.DUMMYFUNCTION("LET(
  angka_murni, ARRAYFORMULA(IFERROR(VALUE(REGEXREPLACE(L630:T630, ""[^0-9]"", """")), 0)),
  rata, IFERROR(AVERAGEIF(angka_murni, ""&gt;0""), 0),
  IF(rata &gt; 0,
    IF(rata &gt; 500, ""SANGAT OPTIMAL"",
    IF(rata &gt; 200, ""OPTIMAL"",
    IF(rata &gt; 100,"&amp;" ""KURANG OPTIMAL"", ""TIDAK OPTIMAL""))),
    IF(COUNTIF(L630:T630, ""*TIDAK TERDETEKSI*"") &gt; 0, ""TIDAK TERDETEKSI"",
    IF(COUNTIF(L630:T630, ""*TIDAK AKTIF*"") &gt; 0, ""TIDAK AKTIF"",
    IF(COUNTIF(L630:T630, ""*BELUM TERPASANG*"") &gt; 0, ""BELUM T"&amp;"ERPASANG"", ""TIDAK AKTIF"")))
  )
)"),"KURANG OPTIMAL")</f>
        <v>KURANG OPTIMAL</v>
      </c>
      <c r="V630" s="33" t="s">
        <v>48</v>
      </c>
      <c r="W630" s="45">
        <v>457.0</v>
      </c>
      <c r="X630" s="58" t="s">
        <v>2888</v>
      </c>
      <c r="Y630" s="41">
        <v>2553000.0</v>
      </c>
      <c r="Z630" s="46"/>
    </row>
    <row r="631" ht="12.0" customHeight="1">
      <c r="A631" s="20">
        <f t="shared" si="1"/>
        <v>629</v>
      </c>
      <c r="B631" s="19" t="s">
        <v>553</v>
      </c>
      <c r="C631" s="19" t="s">
        <v>2765</v>
      </c>
      <c r="D631" s="19" t="s">
        <v>2769</v>
      </c>
      <c r="E631" s="21" t="s">
        <v>33</v>
      </c>
      <c r="F631" s="23" t="s">
        <v>2770</v>
      </c>
      <c r="G631" s="25" t="s">
        <v>2771</v>
      </c>
      <c r="H631" s="26" t="s">
        <v>59</v>
      </c>
      <c r="I631" s="26" t="s">
        <v>60</v>
      </c>
      <c r="J631" s="27" t="s">
        <v>184</v>
      </c>
      <c r="K631" s="27" t="s">
        <v>44</v>
      </c>
      <c r="L631" s="29" t="s">
        <v>176</v>
      </c>
      <c r="M631" s="29" t="s">
        <v>65</v>
      </c>
      <c r="N631" s="29" t="s">
        <v>65</v>
      </c>
      <c r="O631" s="29" t="s">
        <v>65</v>
      </c>
      <c r="P631" s="29" t="s">
        <v>91</v>
      </c>
      <c r="Q631" s="29"/>
      <c r="R631" s="29"/>
      <c r="S631" s="29"/>
      <c r="T631" s="30"/>
      <c r="U631" s="31" t="str">
        <f>IFERROR(__xludf.DUMMYFUNCTION("LET(
  angka_murni, ARRAYFORMULA(IFERROR(VALUE(REGEXREPLACE(L631:T631, ""[^0-9]"", """")), 0)),
  rata, IFERROR(AVERAGEIF(angka_murni, ""&gt;0""), 0),
  IF(rata &gt; 0,
    IF(rata &gt; 500, ""SANGAT OPTIMAL"",
    IF(rata &gt; 200, ""OPTIMAL"",
    IF(rata &gt; 100,"&amp;" ""KURANG OPTIMAL"", ""TIDAK OPTIMAL""))),
    IF(COUNTIF(L631:T631, ""*TIDAK TERDETEKSI*"") &gt; 0, ""TIDAK TERDETEKSI"",
    IF(COUNTIF(L631:T631, ""*TIDAK AKTIF*"") &gt; 0, ""TIDAK AKTIF"",
    IF(COUNTIF(L631:T631, ""*BELUM TERPASANG*"") &gt; 0, ""BELUM T"&amp;"ERPASANG"", ""TIDAK AKTIF"")))
  )
)"),"TIDAK OPTIMAL")</f>
        <v>TIDAK OPTIMAL</v>
      </c>
      <c r="V631" s="33" t="s">
        <v>48</v>
      </c>
      <c r="W631" s="45">
        <v>505.0</v>
      </c>
      <c r="X631" s="58" t="s">
        <v>2888</v>
      </c>
      <c r="Y631" s="41">
        <v>2553000.0</v>
      </c>
      <c r="Z631" s="46"/>
    </row>
    <row r="632" ht="12.0" customHeight="1">
      <c r="A632" s="20">
        <f t="shared" si="1"/>
        <v>630</v>
      </c>
      <c r="B632" s="19" t="s">
        <v>553</v>
      </c>
      <c r="C632" s="19" t="s">
        <v>2765</v>
      </c>
      <c r="D632" s="19" t="s">
        <v>2772</v>
      </c>
      <c r="E632" s="21" t="s">
        <v>33</v>
      </c>
      <c r="F632" s="23" t="s">
        <v>2773</v>
      </c>
      <c r="G632" s="25" t="s">
        <v>2774</v>
      </c>
      <c r="H632" s="26" t="s">
        <v>59</v>
      </c>
      <c r="I632" s="26" t="s">
        <v>60</v>
      </c>
      <c r="J632" s="27" t="s">
        <v>184</v>
      </c>
      <c r="K632" s="27" t="s">
        <v>44</v>
      </c>
      <c r="L632" s="29" t="s">
        <v>91</v>
      </c>
      <c r="M632" s="29" t="s">
        <v>63</v>
      </c>
      <c r="N632" s="29" t="s">
        <v>62</v>
      </c>
      <c r="O632" s="29" t="s">
        <v>63</v>
      </c>
      <c r="P632" s="29" t="s">
        <v>63</v>
      </c>
      <c r="Q632" s="29"/>
      <c r="R632" s="29"/>
      <c r="S632" s="29"/>
      <c r="T632" s="30"/>
      <c r="U632" s="31" t="str">
        <f>IFERROR(__xludf.DUMMYFUNCTION("LET(
  angka_murni, ARRAYFORMULA(IFERROR(VALUE(REGEXREPLACE(L632:T632, ""[^0-9]"", """")), 0)),
  rata, IFERROR(AVERAGEIF(angka_murni, ""&gt;0""), 0),
  IF(rata &gt; 0,
    IF(rata &gt; 500, ""SANGAT OPTIMAL"",
    IF(rata &gt; 200, ""OPTIMAL"",
    IF(rata &gt; 100,"&amp;" ""KURANG OPTIMAL"", ""TIDAK OPTIMAL""))),
    IF(COUNTIF(L632:T632, ""*TIDAK TERDETEKSI*"") &gt; 0, ""TIDAK TERDETEKSI"",
    IF(COUNTIF(L632:T632, ""*TIDAK AKTIF*"") &gt; 0, ""TIDAK AKTIF"",
    IF(COUNTIF(L632:T632, ""*BELUM TERPASANG*"") &gt; 0, ""BELUM T"&amp;"ERPASANG"", ""TIDAK AKTIF"")))
  )
)"),"KURANG OPTIMAL")</f>
        <v>KURANG OPTIMAL</v>
      </c>
      <c r="V632" s="33" t="s">
        <v>48</v>
      </c>
      <c r="W632" s="45">
        <v>223.0</v>
      </c>
      <c r="X632" s="58" t="s">
        <v>2888</v>
      </c>
      <c r="Y632" s="41">
        <v>2553000.0</v>
      </c>
      <c r="Z632" s="46"/>
    </row>
    <row r="633" ht="12.0" customHeight="1">
      <c r="A633" s="20">
        <f t="shared" si="1"/>
        <v>631</v>
      </c>
      <c r="B633" s="19" t="s">
        <v>553</v>
      </c>
      <c r="C633" s="19" t="s">
        <v>2765</v>
      </c>
      <c r="D633" s="19" t="s">
        <v>2775</v>
      </c>
      <c r="E633" s="21" t="s">
        <v>33</v>
      </c>
      <c r="F633" s="23" t="s">
        <v>2776</v>
      </c>
      <c r="G633" s="25" t="s">
        <v>2777</v>
      </c>
      <c r="H633" s="26" t="s">
        <v>59</v>
      </c>
      <c r="I633" s="26" t="s">
        <v>60</v>
      </c>
      <c r="J633" s="27" t="s">
        <v>184</v>
      </c>
      <c r="K633" s="27" t="s">
        <v>44</v>
      </c>
      <c r="L633" s="29" t="s">
        <v>62</v>
      </c>
      <c r="M633" s="29" t="s">
        <v>62</v>
      </c>
      <c r="N633" s="29" t="s">
        <v>62</v>
      </c>
      <c r="O633" s="29" t="s">
        <v>91</v>
      </c>
      <c r="P633" s="29" t="s">
        <v>125</v>
      </c>
      <c r="Q633" s="29"/>
      <c r="R633" s="29"/>
      <c r="S633" s="29"/>
      <c r="T633" s="30"/>
      <c r="U633" s="31" t="str">
        <f>IFERROR(__xludf.DUMMYFUNCTION("LET(
  angka_murni, ARRAYFORMULA(IFERROR(VALUE(REGEXREPLACE(L633:T633, ""[^0-9]"", """")), 0)),
  rata, IFERROR(AVERAGEIF(angka_murni, ""&gt;0""), 0),
  IF(rata &gt; 0,
    IF(rata &gt; 500, ""SANGAT OPTIMAL"",
    IF(rata &gt; 200, ""OPTIMAL"",
    IF(rata &gt; 100,"&amp;" ""KURANG OPTIMAL"", ""TIDAK OPTIMAL""))),
    IF(COUNTIF(L633:T633, ""*TIDAK TERDETEKSI*"") &gt; 0, ""TIDAK TERDETEKSI"",
    IF(COUNTIF(L633:T633, ""*TIDAK AKTIF*"") &gt; 0, ""TIDAK AKTIF"",
    IF(COUNTIF(L633:T633, ""*BELUM TERPASANG*"") &gt; 0, ""BELUM T"&amp;"ERPASANG"", ""TIDAK AKTIF"")))
  )
)"),"TIDAK OPTIMAL")</f>
        <v>TIDAK OPTIMAL</v>
      </c>
      <c r="V633" s="33" t="s">
        <v>48</v>
      </c>
      <c r="W633" s="45">
        <v>805.0</v>
      </c>
      <c r="X633" s="58" t="s">
        <v>2888</v>
      </c>
      <c r="Y633" s="41">
        <v>2553000.0</v>
      </c>
      <c r="Z633" s="46"/>
    </row>
    <row r="634" ht="12.0" customHeight="1">
      <c r="A634" s="20">
        <f t="shared" si="1"/>
        <v>632</v>
      </c>
      <c r="B634" s="19" t="s">
        <v>553</v>
      </c>
      <c r="C634" s="19" t="s">
        <v>2765</v>
      </c>
      <c r="D634" s="19" t="s">
        <v>2778</v>
      </c>
      <c r="E634" s="21" t="s">
        <v>33</v>
      </c>
      <c r="F634" s="23" t="s">
        <v>2779</v>
      </c>
      <c r="G634" s="25" t="s">
        <v>2780</v>
      </c>
      <c r="H634" s="26" t="s">
        <v>59</v>
      </c>
      <c r="I634" s="26" t="s">
        <v>60</v>
      </c>
      <c r="J634" s="27" t="s">
        <v>184</v>
      </c>
      <c r="K634" s="27" t="s">
        <v>44</v>
      </c>
      <c r="L634" s="29" t="s">
        <v>176</v>
      </c>
      <c r="M634" s="29" t="s">
        <v>62</v>
      </c>
      <c r="N634" s="29" t="s">
        <v>63</v>
      </c>
      <c r="O634" s="29" t="s">
        <v>125</v>
      </c>
      <c r="P634" s="29" t="s">
        <v>63</v>
      </c>
      <c r="Q634" s="29"/>
      <c r="R634" s="29"/>
      <c r="S634" s="29"/>
      <c r="T634" s="30"/>
      <c r="U634" s="31" t="str">
        <f>IFERROR(__xludf.DUMMYFUNCTION("LET(
  angka_murni, ARRAYFORMULA(IFERROR(VALUE(REGEXREPLACE(L634:T634, ""[^0-9]"", """")), 0)),
  rata, IFERROR(AVERAGEIF(angka_murni, ""&gt;0""), 0),
  IF(rata &gt; 0,
    IF(rata &gt; 500, ""SANGAT OPTIMAL"",
    IF(rata &gt; 200, ""OPTIMAL"",
    IF(rata &gt; 100,"&amp;" ""KURANG OPTIMAL"", ""TIDAK OPTIMAL""))),
    IF(COUNTIF(L634:T634, ""*TIDAK TERDETEKSI*"") &gt; 0, ""TIDAK TERDETEKSI"",
    IF(COUNTIF(L634:T634, ""*TIDAK AKTIF*"") &gt; 0, ""TIDAK AKTIF"",
    IF(COUNTIF(L634:T634, ""*BELUM TERPASANG*"") &gt; 0, ""BELUM T"&amp;"ERPASANG"", ""TIDAK AKTIF"")))
  )
)"),"KURANG OPTIMAL")</f>
        <v>KURANG OPTIMAL</v>
      </c>
      <c r="V634" s="33" t="s">
        <v>48</v>
      </c>
      <c r="W634" s="45">
        <v>238.0</v>
      </c>
      <c r="X634" s="58" t="s">
        <v>2888</v>
      </c>
      <c r="Y634" s="41">
        <v>2553000.0</v>
      </c>
      <c r="Z634" s="46"/>
    </row>
    <row r="635" ht="12.0" customHeight="1">
      <c r="A635" s="20">
        <f t="shared" si="1"/>
        <v>633</v>
      </c>
      <c r="B635" s="19" t="s">
        <v>553</v>
      </c>
      <c r="C635" s="19" t="s">
        <v>2765</v>
      </c>
      <c r="D635" s="19" t="s">
        <v>2781</v>
      </c>
      <c r="E635" s="21" t="s">
        <v>33</v>
      </c>
      <c r="F635" s="23" t="s">
        <v>2782</v>
      </c>
      <c r="G635" s="25" t="s">
        <v>2783</v>
      </c>
      <c r="H635" s="26" t="s">
        <v>59</v>
      </c>
      <c r="I635" s="26" t="s">
        <v>60</v>
      </c>
      <c r="J635" s="27" t="s">
        <v>184</v>
      </c>
      <c r="K635" s="27" t="s">
        <v>44</v>
      </c>
      <c r="L635" s="29" t="s">
        <v>63</v>
      </c>
      <c r="M635" s="29" t="s">
        <v>63</v>
      </c>
      <c r="N635" s="29" t="s">
        <v>125</v>
      </c>
      <c r="O635" s="29" t="s">
        <v>63</v>
      </c>
      <c r="P635" s="29" t="s">
        <v>63</v>
      </c>
      <c r="Q635" s="29"/>
      <c r="R635" s="29"/>
      <c r="S635" s="29"/>
      <c r="T635" s="30"/>
      <c r="U635" s="31" t="str">
        <f>IFERROR(__xludf.DUMMYFUNCTION("LET(
  angka_murni, ARRAYFORMULA(IFERROR(VALUE(REGEXREPLACE(L635:T635, ""[^0-9]"", """")), 0)),
  rata, IFERROR(AVERAGEIF(angka_murni, ""&gt;0""), 0),
  IF(rata &gt; 0,
    IF(rata &gt; 500, ""SANGAT OPTIMAL"",
    IF(rata &gt; 200, ""OPTIMAL"",
    IF(rata &gt; 100,"&amp;" ""KURANG OPTIMAL"", ""TIDAK OPTIMAL""))),
    IF(COUNTIF(L635:T635, ""*TIDAK TERDETEKSI*"") &gt; 0, ""TIDAK TERDETEKSI"",
    IF(COUNTIF(L635:T635, ""*TIDAK AKTIF*"") &gt; 0, ""TIDAK AKTIF"",
    IF(COUNTIF(L635:T635, ""*BELUM TERPASANG*"") &gt; 0, ""BELUM T"&amp;"ERPASANG"", ""TIDAK AKTIF"")))
  )
)"),"KURANG OPTIMAL")</f>
        <v>KURANG OPTIMAL</v>
      </c>
      <c r="V635" s="33" t="s">
        <v>48</v>
      </c>
      <c r="W635" s="45">
        <v>632.0</v>
      </c>
      <c r="X635" s="58" t="s">
        <v>2888</v>
      </c>
      <c r="Y635" s="41">
        <v>2553000.0</v>
      </c>
      <c r="Z635" s="46"/>
    </row>
    <row r="636" ht="12.0" customHeight="1">
      <c r="A636" s="20">
        <f t="shared" si="1"/>
        <v>634</v>
      </c>
      <c r="B636" s="19" t="s">
        <v>553</v>
      </c>
      <c r="C636" s="19" t="s">
        <v>2765</v>
      </c>
      <c r="D636" s="19" t="s">
        <v>2784</v>
      </c>
      <c r="E636" s="21" t="s">
        <v>33</v>
      </c>
      <c r="F636" s="23" t="s">
        <v>2785</v>
      </c>
      <c r="G636" s="25" t="s">
        <v>2786</v>
      </c>
      <c r="H636" s="26" t="s">
        <v>59</v>
      </c>
      <c r="I636" s="26" t="s">
        <v>60</v>
      </c>
      <c r="J636" s="27" t="s">
        <v>184</v>
      </c>
      <c r="K636" s="27" t="s">
        <v>44</v>
      </c>
      <c r="L636" s="29" t="s">
        <v>64</v>
      </c>
      <c r="M636" s="29" t="s">
        <v>126</v>
      </c>
      <c r="N636" s="29" t="s">
        <v>126</v>
      </c>
      <c r="O636" s="29" t="s">
        <v>63</v>
      </c>
      <c r="P636" s="29" t="s">
        <v>63</v>
      </c>
      <c r="Q636" s="29"/>
      <c r="R636" s="29"/>
      <c r="S636" s="29"/>
      <c r="T636" s="30"/>
      <c r="U636" s="31" t="str">
        <f>IFERROR(__xludf.DUMMYFUNCTION("LET(
  angka_murni, ARRAYFORMULA(IFERROR(VALUE(REGEXREPLACE(L636:T636, ""[^0-9]"", """")), 0)),
  rata, IFERROR(AVERAGEIF(angka_murni, ""&gt;0""), 0),
  IF(rata &gt; 0,
    IF(rata &gt; 500, ""SANGAT OPTIMAL"",
    IF(rata &gt; 200, ""OPTIMAL"",
    IF(rata &gt; 100,"&amp;" ""KURANG OPTIMAL"", ""TIDAK OPTIMAL""))),
    IF(COUNTIF(L636:T636, ""*TIDAK TERDETEKSI*"") &gt; 0, ""TIDAK TERDETEKSI"",
    IF(COUNTIF(L636:T636, ""*TIDAK AKTIF*"") &gt; 0, ""TIDAK AKTIF"",
    IF(COUNTIF(L636:T636, ""*BELUM TERPASANG*"") &gt; 0, ""BELUM T"&amp;"ERPASANG"", ""TIDAK AKTIF"")))
  )
)"),"SANGAT OPTIMAL")</f>
        <v>SANGAT OPTIMAL</v>
      </c>
      <c r="V636" s="33" t="s">
        <v>48</v>
      </c>
      <c r="W636" s="45">
        <v>676.0</v>
      </c>
      <c r="X636" s="58" t="s">
        <v>2888</v>
      </c>
      <c r="Y636" s="41">
        <v>2553000.0</v>
      </c>
      <c r="Z636" s="46"/>
    </row>
    <row r="637" ht="12.0" customHeight="1">
      <c r="A637" s="20">
        <f t="shared" si="1"/>
        <v>635</v>
      </c>
      <c r="B637" s="19" t="s">
        <v>553</v>
      </c>
      <c r="C637" s="19" t="s">
        <v>2765</v>
      </c>
      <c r="D637" s="19" t="s">
        <v>2787</v>
      </c>
      <c r="E637" s="21" t="s">
        <v>33</v>
      </c>
      <c r="F637" s="23" t="s">
        <v>2788</v>
      </c>
      <c r="G637" s="25" t="s">
        <v>2789</v>
      </c>
      <c r="H637" s="26" t="s">
        <v>59</v>
      </c>
      <c r="I637" s="26" t="s">
        <v>60</v>
      </c>
      <c r="J637" s="27" t="s">
        <v>184</v>
      </c>
      <c r="K637" s="27" t="s">
        <v>44</v>
      </c>
      <c r="L637" s="29" t="s">
        <v>64</v>
      </c>
      <c r="M637" s="29" t="s">
        <v>63</v>
      </c>
      <c r="N637" s="29" t="s">
        <v>64</v>
      </c>
      <c r="O637" s="29" t="s">
        <v>63</v>
      </c>
      <c r="P637" s="29" t="s">
        <v>63</v>
      </c>
      <c r="Q637" s="29"/>
      <c r="R637" s="29"/>
      <c r="S637" s="29"/>
      <c r="T637" s="30"/>
      <c r="U637" s="39" t="str">
        <f>IFERROR(__xludf.DUMMYFUNCTION("LET(
  angka_murni, ARRAYFORMULA(IFERROR(VALUE(REGEXREPLACE(L637:T637, ""[^0-9]"", """")), 0)),
  rata, IFERROR(AVERAGEIF(angka_murni, ""&gt;0""), 0),
  IF(rata &gt; 0,
    IF(rata &gt; 500, ""SANGAT OPTIMAL"",
    IF(rata &gt; 200, ""OPTIMAL"",
    IF(rata &gt; 100,"&amp;" ""KURANG OPTIMAL"", ""TIDAK OPTIMAL""))),
    IF(COUNTIF(L637:T637, ""*TIDAK TERDETEKSI*"") &gt; 0, ""TIDAK TERDETEKSI"",
    IF(COUNTIF(L637:T637, ""*TIDAK AKTIF*"") &gt; 0, ""TIDAK AKTIF"",
    IF(COUNTIF(L637:T637, ""*BELUM TERPASANG*"") &gt; 0, ""BELUM T"&amp;"ERPASANG"", ""TIDAK AKTIF"")))
  )
)"),"OPTIMAL")</f>
        <v>OPTIMAL</v>
      </c>
      <c r="V637" s="33" t="s">
        <v>67</v>
      </c>
      <c r="W637" s="56">
        <v>302.0</v>
      </c>
      <c r="X637" s="58" t="s">
        <v>2888</v>
      </c>
      <c r="Y637" s="41">
        <v>2553000.0</v>
      </c>
      <c r="Z637" s="57"/>
      <c r="AC637" s="43"/>
    </row>
    <row r="638" ht="12.0" customHeight="1">
      <c r="A638" s="20">
        <f t="shared" si="1"/>
        <v>636</v>
      </c>
      <c r="B638" s="19" t="s">
        <v>553</v>
      </c>
      <c r="C638" s="19" t="s">
        <v>2765</v>
      </c>
      <c r="D638" s="19" t="s">
        <v>2790</v>
      </c>
      <c r="E638" s="21" t="s">
        <v>33</v>
      </c>
      <c r="F638" s="23" t="s">
        <v>2791</v>
      </c>
      <c r="G638" s="25" t="s">
        <v>2792</v>
      </c>
      <c r="H638" s="26" t="s">
        <v>59</v>
      </c>
      <c r="I638" s="26" t="s">
        <v>60</v>
      </c>
      <c r="J638" s="27" t="s">
        <v>184</v>
      </c>
      <c r="K638" s="27" t="s">
        <v>44</v>
      </c>
      <c r="L638" s="29" t="s">
        <v>176</v>
      </c>
      <c r="M638" s="29" t="s">
        <v>62</v>
      </c>
      <c r="N638" s="29" t="s">
        <v>91</v>
      </c>
      <c r="O638" s="29" t="s">
        <v>63</v>
      </c>
      <c r="P638" s="29" t="s">
        <v>63</v>
      </c>
      <c r="Q638" s="29"/>
      <c r="R638" s="29"/>
      <c r="S638" s="29"/>
      <c r="T638" s="30"/>
      <c r="U638" s="39" t="str">
        <f>IFERROR(__xludf.DUMMYFUNCTION("LET(
  angka_murni, ARRAYFORMULA(IFERROR(VALUE(REGEXREPLACE(L638:T638, ""[^0-9]"", """")), 0)),
  rata, IFERROR(AVERAGEIF(angka_murni, ""&gt;0""), 0),
  IF(rata &gt; 0,
    IF(rata &gt; 500, ""SANGAT OPTIMAL"",
    IF(rata &gt; 200, ""OPTIMAL"",
    IF(rata &gt; 100,"&amp;" ""KURANG OPTIMAL"", ""TIDAK OPTIMAL""))),
    IF(COUNTIF(L638:T638, ""*TIDAK TERDETEKSI*"") &gt; 0, ""TIDAK TERDETEKSI"",
    IF(COUNTIF(L638:T638, ""*TIDAK AKTIF*"") &gt; 0, ""TIDAK AKTIF"",
    IF(COUNTIF(L638:T638, ""*BELUM TERPASANG*"") &gt; 0, ""BELUM T"&amp;"ERPASANG"", ""TIDAK AKTIF"")))
  )
)"),"TIDAK OPTIMAL")</f>
        <v>TIDAK OPTIMAL</v>
      </c>
      <c r="V638" s="33" t="s">
        <v>67</v>
      </c>
      <c r="W638" s="56">
        <v>339.0</v>
      </c>
      <c r="X638" s="58" t="s">
        <v>2888</v>
      </c>
      <c r="Y638" s="41">
        <v>2553000.0</v>
      </c>
      <c r="Z638" s="57"/>
      <c r="AC638" s="43"/>
    </row>
    <row r="639" ht="12.0" customHeight="1">
      <c r="A639" s="20">
        <f t="shared" si="1"/>
        <v>637</v>
      </c>
      <c r="B639" s="19" t="s">
        <v>553</v>
      </c>
      <c r="C639" s="19" t="s">
        <v>2765</v>
      </c>
      <c r="D639" s="19" t="s">
        <v>2765</v>
      </c>
      <c r="E639" s="21" t="s">
        <v>33</v>
      </c>
      <c r="F639" s="23" t="s">
        <v>2793</v>
      </c>
      <c r="G639" s="25" t="s">
        <v>2794</v>
      </c>
      <c r="H639" s="26" t="s">
        <v>59</v>
      </c>
      <c r="I639" s="26" t="s">
        <v>60</v>
      </c>
      <c r="J639" s="27" t="s">
        <v>184</v>
      </c>
      <c r="K639" s="27" t="s">
        <v>44</v>
      </c>
      <c r="L639" s="29" t="s">
        <v>126</v>
      </c>
      <c r="M639" s="29" t="s">
        <v>126</v>
      </c>
      <c r="N639" s="29" t="s">
        <v>126</v>
      </c>
      <c r="O639" s="29" t="s">
        <v>125</v>
      </c>
      <c r="P639" s="29" t="s">
        <v>125</v>
      </c>
      <c r="Q639" s="29"/>
      <c r="R639" s="29"/>
      <c r="S639" s="29"/>
      <c r="T639" s="30"/>
      <c r="U639" s="39" t="str">
        <f>IFERROR(__xludf.DUMMYFUNCTION("LET(
  angka_murni, ARRAYFORMULA(IFERROR(VALUE(REGEXREPLACE(L639:T639, ""[^0-9]"", """")), 0)),
  rata, IFERROR(AVERAGEIF(angka_murni, ""&gt;0""), 0),
  IF(rata &gt; 0,
    IF(rata &gt; 500, ""SANGAT OPTIMAL"",
    IF(rata &gt; 200, ""OPTIMAL"",
    IF(rata &gt; 100,"&amp;" ""KURANG OPTIMAL"", ""TIDAK OPTIMAL""))),
    IF(COUNTIF(L639:T639, ""*TIDAK TERDETEKSI*"") &gt; 0, ""TIDAK TERDETEKSI"",
    IF(COUNTIF(L639:T639, ""*TIDAK AKTIF*"") &gt; 0, ""TIDAK AKTIF"",
    IF(COUNTIF(L639:T639, ""*BELUM TERPASANG*"") &gt; 0, ""BELUM T"&amp;"ERPASANG"", ""TIDAK AKTIF"")))
  )
)"),"SANGAT OPTIMAL")</f>
        <v>SANGAT OPTIMAL</v>
      </c>
      <c r="V639" s="33" t="s">
        <v>67</v>
      </c>
      <c r="W639" s="56">
        <v>588.0</v>
      </c>
      <c r="X639" s="58" t="s">
        <v>2888</v>
      </c>
      <c r="Y639" s="41">
        <v>2553000.0</v>
      </c>
      <c r="Z639" s="57"/>
      <c r="AC639" s="43"/>
    </row>
    <row r="640" ht="12.0" customHeight="1">
      <c r="A640" s="20">
        <f t="shared" si="1"/>
        <v>638</v>
      </c>
      <c r="B640" s="19" t="s">
        <v>553</v>
      </c>
      <c r="C640" s="19" t="s">
        <v>2795</v>
      </c>
      <c r="D640" s="19" t="s">
        <v>2796</v>
      </c>
      <c r="E640" s="21" t="s">
        <v>33</v>
      </c>
      <c r="F640" s="23" t="s">
        <v>2797</v>
      </c>
      <c r="G640" s="25" t="s">
        <v>2798</v>
      </c>
      <c r="H640" s="26" t="s">
        <v>59</v>
      </c>
      <c r="I640" s="26" t="s">
        <v>60</v>
      </c>
      <c r="J640" s="27" t="s">
        <v>184</v>
      </c>
      <c r="K640" s="27" t="s">
        <v>44</v>
      </c>
      <c r="L640" s="29" t="s">
        <v>62</v>
      </c>
      <c r="M640" s="29" t="s">
        <v>125</v>
      </c>
      <c r="N640" s="29" t="s">
        <v>62</v>
      </c>
      <c r="O640" s="29" t="s">
        <v>91</v>
      </c>
      <c r="P640" s="29" t="s">
        <v>63</v>
      </c>
      <c r="Q640" s="29"/>
      <c r="R640" s="29"/>
      <c r="S640" s="29"/>
      <c r="T640" s="30"/>
      <c r="U640" s="39" t="str">
        <f>IFERROR(__xludf.DUMMYFUNCTION("LET(
  angka_murni, ARRAYFORMULA(IFERROR(VALUE(REGEXREPLACE(L640:T640, ""[^0-9]"", """")), 0)),
  rata, IFERROR(AVERAGEIF(angka_murni, ""&gt;0""), 0),
  IF(rata &gt; 0,
    IF(rata &gt; 500, ""SANGAT OPTIMAL"",
    IF(rata &gt; 200, ""OPTIMAL"",
    IF(rata &gt; 100,"&amp;" ""KURANG OPTIMAL"", ""TIDAK OPTIMAL""))),
    IF(COUNTIF(L640:T640, ""*TIDAK TERDETEKSI*"") &gt; 0, ""TIDAK TERDETEKSI"",
    IF(COUNTIF(L640:T640, ""*TIDAK AKTIF*"") &gt; 0, ""TIDAK AKTIF"",
    IF(COUNTIF(L640:T640, ""*BELUM TERPASANG*"") &gt; 0, ""BELUM T"&amp;"ERPASANG"", ""TIDAK AKTIF"")))
  )
)"),"KURANG OPTIMAL")</f>
        <v>KURANG OPTIMAL</v>
      </c>
      <c r="V640" s="33" t="s">
        <v>67</v>
      </c>
      <c r="W640" s="56">
        <v>437.0</v>
      </c>
      <c r="X640" s="40" t="s">
        <v>2915</v>
      </c>
      <c r="Y640" s="41">
        <v>2553000.0</v>
      </c>
      <c r="Z640" s="57"/>
      <c r="AC640" s="43"/>
    </row>
    <row r="641" ht="12.0" customHeight="1">
      <c r="A641" s="20">
        <f t="shared" si="1"/>
        <v>639</v>
      </c>
      <c r="B641" s="19" t="s">
        <v>553</v>
      </c>
      <c r="C641" s="19" t="s">
        <v>2795</v>
      </c>
      <c r="D641" s="19" t="s">
        <v>2800</v>
      </c>
      <c r="E641" s="21" t="s">
        <v>33</v>
      </c>
      <c r="F641" s="23" t="s">
        <v>2801</v>
      </c>
      <c r="G641" s="25" t="s">
        <v>2802</v>
      </c>
      <c r="H641" s="26" t="s">
        <v>59</v>
      </c>
      <c r="I641" s="26" t="s">
        <v>60</v>
      </c>
      <c r="J641" s="27" t="s">
        <v>184</v>
      </c>
      <c r="K641" s="27" t="s">
        <v>44</v>
      </c>
      <c r="L641" s="29" t="s">
        <v>64</v>
      </c>
      <c r="M641" s="29" t="s">
        <v>126</v>
      </c>
      <c r="N641" s="29" t="s">
        <v>64</v>
      </c>
      <c r="O641" s="29" t="s">
        <v>64</v>
      </c>
      <c r="P641" s="29" t="s">
        <v>64</v>
      </c>
      <c r="Q641" s="29"/>
      <c r="R641" s="29"/>
      <c r="S641" s="29"/>
      <c r="T641" s="30"/>
      <c r="U641" s="31" t="str">
        <f>IFERROR(__xludf.DUMMYFUNCTION("LET(
  angka_murni, ARRAYFORMULA(IFERROR(VALUE(REGEXREPLACE(L641:T641, ""[^0-9]"", """")), 0)),
  rata, IFERROR(AVERAGEIF(angka_murni, ""&gt;0""), 0),
  IF(rata &gt; 0,
    IF(rata &gt; 500, ""SANGAT OPTIMAL"",
    IF(rata &gt; 200, ""OPTIMAL"",
    IF(rata &gt; 100,"&amp;" ""KURANG OPTIMAL"", ""TIDAK OPTIMAL""))),
    IF(COUNTIF(L641:T641, ""*TIDAK TERDETEKSI*"") &gt; 0, ""TIDAK TERDETEKSI"",
    IF(COUNTIF(L641:T641, ""*TIDAK AKTIF*"") &gt; 0, ""TIDAK AKTIF"",
    IF(COUNTIF(L641:T641, ""*BELUM TERPASANG*"") &gt; 0, ""BELUM T"&amp;"ERPASANG"", ""TIDAK AKTIF"")))
  )
)"),"SANGAT OPTIMAL")</f>
        <v>SANGAT OPTIMAL</v>
      </c>
      <c r="V641" s="33" t="s">
        <v>48</v>
      </c>
      <c r="W641" s="45">
        <v>2198.0</v>
      </c>
      <c r="X641" s="40" t="s">
        <v>2915</v>
      </c>
      <c r="Y641" s="41">
        <v>2553000.0</v>
      </c>
      <c r="Z641" s="46"/>
    </row>
    <row r="642" ht="12.0" customHeight="1">
      <c r="A642" s="20">
        <f t="shared" si="1"/>
        <v>640</v>
      </c>
      <c r="B642" s="19" t="s">
        <v>553</v>
      </c>
      <c r="C642" s="19" t="s">
        <v>2795</v>
      </c>
      <c r="D642" s="19" t="s">
        <v>2803</v>
      </c>
      <c r="E642" s="21" t="s">
        <v>33</v>
      </c>
      <c r="F642" s="23" t="s">
        <v>2804</v>
      </c>
      <c r="G642" s="25" t="s">
        <v>2805</v>
      </c>
      <c r="H642" s="26" t="s">
        <v>59</v>
      </c>
      <c r="I642" s="26" t="s">
        <v>60</v>
      </c>
      <c r="J642" s="27" t="s">
        <v>184</v>
      </c>
      <c r="K642" s="27" t="s">
        <v>44</v>
      </c>
      <c r="L642" s="29" t="s">
        <v>91</v>
      </c>
      <c r="M642" s="29" t="s">
        <v>125</v>
      </c>
      <c r="N642" s="29" t="s">
        <v>64</v>
      </c>
      <c r="O642" s="29" t="s">
        <v>125</v>
      </c>
      <c r="P642" s="29" t="s">
        <v>63</v>
      </c>
      <c r="Q642" s="29"/>
      <c r="R642" s="29"/>
      <c r="S642" s="29"/>
      <c r="T642" s="30"/>
      <c r="U642" s="31" t="str">
        <f>IFERROR(__xludf.DUMMYFUNCTION("LET(
  angka_murni, ARRAYFORMULA(IFERROR(VALUE(REGEXREPLACE(L642:T642, ""[^0-9]"", """")), 0)),
  rata, IFERROR(AVERAGEIF(angka_murni, ""&gt;0""), 0),
  IF(rata &gt; 0,
    IF(rata &gt; 500, ""SANGAT OPTIMAL"",
    IF(rata &gt; 200, ""OPTIMAL"",
    IF(rata &gt; 100,"&amp;" ""KURANG OPTIMAL"", ""TIDAK OPTIMAL""))),
    IF(COUNTIF(L642:T642, ""*TIDAK TERDETEKSI*"") &gt; 0, ""TIDAK TERDETEKSI"",
    IF(COUNTIF(L642:T642, ""*TIDAK AKTIF*"") &gt; 0, ""TIDAK AKTIF"",
    IF(COUNTIF(L642:T642, ""*BELUM TERPASANG*"") &gt; 0, ""BELUM T"&amp;"ERPASANG"", ""TIDAK AKTIF"")))
  )
)"),"OPTIMAL")</f>
        <v>OPTIMAL</v>
      </c>
      <c r="V642" s="33" t="s">
        <v>48</v>
      </c>
      <c r="W642" s="45">
        <v>1541.0</v>
      </c>
      <c r="X642" s="40" t="s">
        <v>2915</v>
      </c>
      <c r="Y642" s="41">
        <v>2553000.0</v>
      </c>
      <c r="Z642" s="46"/>
    </row>
    <row r="643" ht="12.0" customHeight="1">
      <c r="A643" s="20">
        <f t="shared" si="1"/>
        <v>641</v>
      </c>
      <c r="B643" s="19" t="s">
        <v>553</v>
      </c>
      <c r="C643" s="19" t="s">
        <v>2795</v>
      </c>
      <c r="D643" s="19" t="s">
        <v>2806</v>
      </c>
      <c r="E643" s="21" t="s">
        <v>33</v>
      </c>
      <c r="F643" s="23" t="s">
        <v>2807</v>
      </c>
      <c r="G643" s="25" t="s">
        <v>2808</v>
      </c>
      <c r="H643" s="26" t="s">
        <v>59</v>
      </c>
      <c r="I643" s="26" t="s">
        <v>60</v>
      </c>
      <c r="J643" s="27" t="s">
        <v>184</v>
      </c>
      <c r="K643" s="27" t="s">
        <v>44</v>
      </c>
      <c r="L643" s="29" t="s">
        <v>126</v>
      </c>
      <c r="M643" s="29" t="s">
        <v>126</v>
      </c>
      <c r="N643" s="29" t="s">
        <v>63</v>
      </c>
      <c r="O643" s="29" t="s">
        <v>64</v>
      </c>
      <c r="P643" s="29" t="s">
        <v>64</v>
      </c>
      <c r="Q643" s="29"/>
      <c r="R643" s="29"/>
      <c r="S643" s="29"/>
      <c r="T643" s="30"/>
      <c r="U643" s="31" t="str">
        <f>IFERROR(__xludf.DUMMYFUNCTION("LET(
  angka_murni, ARRAYFORMULA(IFERROR(VALUE(REGEXREPLACE(L643:T643, ""[^0-9]"", """")), 0)),
  rata, IFERROR(AVERAGEIF(angka_murni, ""&gt;0""), 0),
  IF(rata &gt; 0,
    IF(rata &gt; 500, ""SANGAT OPTIMAL"",
    IF(rata &gt; 200, ""OPTIMAL"",
    IF(rata &gt; 100,"&amp;" ""KURANG OPTIMAL"", ""TIDAK OPTIMAL""))),
    IF(COUNTIF(L643:T643, ""*TIDAK TERDETEKSI*"") &gt; 0, ""TIDAK TERDETEKSI"",
    IF(COUNTIF(L643:T643, ""*TIDAK AKTIF*"") &gt; 0, ""TIDAK AKTIF"",
    IF(COUNTIF(L643:T643, ""*BELUM TERPASANG*"") &gt; 0, ""BELUM T"&amp;"ERPASANG"", ""TIDAK AKTIF"")))
  )
)"),"SANGAT OPTIMAL")</f>
        <v>SANGAT OPTIMAL</v>
      </c>
      <c r="V643" s="33" t="s">
        <v>48</v>
      </c>
      <c r="W643" s="45">
        <v>360.0</v>
      </c>
      <c r="X643" s="40" t="s">
        <v>2915</v>
      </c>
      <c r="Y643" s="41">
        <v>2553000.0</v>
      </c>
      <c r="Z643" s="75" t="s">
        <v>2924</v>
      </c>
    </row>
    <row r="644" ht="12.0" customHeight="1">
      <c r="A644" s="20">
        <f t="shared" si="1"/>
        <v>642</v>
      </c>
      <c r="B644" s="19" t="s">
        <v>553</v>
      </c>
      <c r="C644" s="19" t="s">
        <v>2795</v>
      </c>
      <c r="D644" s="19" t="s">
        <v>2809</v>
      </c>
      <c r="E644" s="21" t="s">
        <v>33</v>
      </c>
      <c r="F644" s="23" t="s">
        <v>2810</v>
      </c>
      <c r="G644" s="25" t="s">
        <v>2811</v>
      </c>
      <c r="H644" s="26" t="s">
        <v>87</v>
      </c>
      <c r="I644" s="26" t="s">
        <v>60</v>
      </c>
      <c r="J644" s="27" t="s">
        <v>88</v>
      </c>
      <c r="K644" s="27" t="s">
        <v>44</v>
      </c>
      <c r="L644" s="29"/>
      <c r="M644" s="29"/>
      <c r="N644" s="29" t="s">
        <v>126</v>
      </c>
      <c r="O644" s="29" t="s">
        <v>64</v>
      </c>
      <c r="P644" s="29" t="s">
        <v>126</v>
      </c>
      <c r="Q644" s="30"/>
      <c r="R644" s="30"/>
      <c r="S644" s="30"/>
      <c r="T644" s="30"/>
      <c r="U644" s="31" t="str">
        <f>IFERROR(__xludf.DUMMYFUNCTION("LET(
  angka_murni, ARRAYFORMULA(IFERROR(VALUE(REGEXREPLACE(L644:T644, ""[^0-9]"", """")), 0)),
  rata, IFERROR(AVERAGEIF(angka_murni, ""&gt;0""), 0),
  IF(rata &gt; 0,
    IF(rata &gt; 500, ""SANGAT OPTIMAL"",
    IF(rata &gt; 200, ""OPTIMAL"",
    IF(rata &gt; 100,"&amp;" ""KURANG OPTIMAL"", ""TIDAK OPTIMAL""))),
    IF(COUNTIF(L644:T644, ""*TIDAK TERDETEKSI*"") &gt; 0, ""TIDAK TERDETEKSI"",
    IF(COUNTIF(L644:T644, ""*TIDAK AKTIF*"") &gt; 0, ""TIDAK AKTIF"",
    IF(COUNTIF(L644:T644, ""*BELUM TERPASANG*"") &gt; 0, ""BELUM T"&amp;"ERPASANG"", ""TIDAK AKTIF"")))
  )
)"),"SANGAT OPTIMAL")</f>
        <v>SANGAT OPTIMAL</v>
      </c>
      <c r="V644" s="33" t="s">
        <v>48</v>
      </c>
      <c r="W644" s="45">
        <v>1302.0</v>
      </c>
      <c r="X644" s="40" t="s">
        <v>2915</v>
      </c>
      <c r="Y644" s="36">
        <v>1665000.0</v>
      </c>
      <c r="Z644" s="46"/>
    </row>
    <row r="645" ht="12.0" customHeight="1">
      <c r="A645" s="20">
        <f t="shared" si="1"/>
        <v>643</v>
      </c>
      <c r="B645" s="19" t="s">
        <v>553</v>
      </c>
      <c r="C645" s="19" t="s">
        <v>2795</v>
      </c>
      <c r="D645" s="19" t="s">
        <v>2812</v>
      </c>
      <c r="E645" s="21" t="s">
        <v>33</v>
      </c>
      <c r="F645" s="23" t="s">
        <v>2813</v>
      </c>
      <c r="G645" s="25" t="s">
        <v>2814</v>
      </c>
      <c r="H645" s="26" t="s">
        <v>39</v>
      </c>
      <c r="I645" s="177" t="s">
        <v>41</v>
      </c>
      <c r="J645" s="27" t="s">
        <v>43</v>
      </c>
      <c r="K645" s="27" t="s">
        <v>44</v>
      </c>
      <c r="L645" s="29"/>
      <c r="M645" s="29"/>
      <c r="N645" s="29"/>
      <c r="O645" s="29"/>
      <c r="P645" s="29"/>
      <c r="Q645" s="30"/>
      <c r="R645" s="30"/>
      <c r="S645" s="30"/>
      <c r="T645" s="30"/>
      <c r="U645" s="31" t="str">
        <f>IFERROR(__xludf.DUMMYFUNCTION("LET(
  angka_murni, ARRAYFORMULA(IFERROR(VALUE(REGEXREPLACE(L645:T645, ""[^0-9]"", """")), 0)),
  rata, IFERROR(AVERAGEIF(angka_murni, ""&gt;0""), 0),
  IF(rata &gt; 0,
    IF(rata &gt; 500, ""SANGAT OPTIMAL"",
    IF(rata &gt; 200, ""OPTIMAL"",
    IF(rata &gt; 100,"&amp;" ""KURANG OPTIMAL"", ""TIDAK OPTIMAL""))),
    IF(COUNTIF(L645:T645, ""*TIDAK TERDETEKSI*"") &gt; 0, ""TIDAK TERDETEKSI"",
    IF(COUNTIF(L645:T645, ""*TIDAK AKTIF*"") &gt; 0, ""TIDAK AKTIF"",
    IF(COUNTIF(L645:T645, ""*BELUM TERPASANG*"") &gt; 0, ""BELUM T"&amp;"ERPASANG"", ""TIDAK AKTIF"")))
  )
)"),"TIDAK AKTIF")</f>
        <v>TIDAK AKTIF</v>
      </c>
      <c r="V645" s="33" t="s">
        <v>48</v>
      </c>
      <c r="W645" s="45">
        <v>5474.0</v>
      </c>
      <c r="X645" s="40" t="s">
        <v>2915</v>
      </c>
      <c r="Y645" s="36">
        <v>638250.0</v>
      </c>
      <c r="Z645" s="197" t="s">
        <v>2934</v>
      </c>
    </row>
    <row r="646" ht="12.0" customHeight="1">
      <c r="A646" s="20">
        <f t="shared" si="1"/>
        <v>644</v>
      </c>
      <c r="B646" s="19" t="s">
        <v>553</v>
      </c>
      <c r="C646" s="19" t="s">
        <v>2795</v>
      </c>
      <c r="D646" s="19" t="s">
        <v>2815</v>
      </c>
      <c r="E646" s="21" t="s">
        <v>33</v>
      </c>
      <c r="F646" s="23" t="s">
        <v>2816</v>
      </c>
      <c r="G646" s="25" t="s">
        <v>2817</v>
      </c>
      <c r="H646" s="26" t="s">
        <v>39</v>
      </c>
      <c r="I646" s="177" t="s">
        <v>41</v>
      </c>
      <c r="J646" s="27" t="s">
        <v>43</v>
      </c>
      <c r="K646" s="27" t="s">
        <v>44</v>
      </c>
      <c r="L646" s="29"/>
      <c r="M646" s="29"/>
      <c r="N646" s="29"/>
      <c r="O646" s="29"/>
      <c r="P646" s="29"/>
      <c r="Q646" s="30"/>
      <c r="R646" s="30"/>
      <c r="S646" s="30"/>
      <c r="T646" s="30"/>
      <c r="U646" s="31" t="str">
        <f>IFERROR(__xludf.DUMMYFUNCTION("LET(
  angka_murni, ARRAYFORMULA(IFERROR(VALUE(REGEXREPLACE(L646:T646, ""[^0-9]"", """")), 0)),
  rata, IFERROR(AVERAGEIF(angka_murni, ""&gt;0""), 0),
  IF(rata &gt; 0,
    IF(rata &gt; 500, ""SANGAT OPTIMAL"",
    IF(rata &gt; 200, ""OPTIMAL"",
    IF(rata &gt; 100,"&amp;" ""KURANG OPTIMAL"", ""TIDAK OPTIMAL""))),
    IF(COUNTIF(L646:T646, ""*TIDAK TERDETEKSI*"") &gt; 0, ""TIDAK TERDETEKSI"",
    IF(COUNTIF(L646:T646, ""*TIDAK AKTIF*"") &gt; 0, ""TIDAK AKTIF"",
    IF(COUNTIF(L646:T646, ""*BELUM TERPASANG*"") &gt; 0, ""BELUM T"&amp;"ERPASANG"", ""TIDAK AKTIF"")))
  )
)"),"TIDAK AKTIF")</f>
        <v>TIDAK AKTIF</v>
      </c>
      <c r="V646" s="33" t="s">
        <v>48</v>
      </c>
      <c r="W646" s="45">
        <v>1160.0</v>
      </c>
      <c r="X646" s="40" t="s">
        <v>2915</v>
      </c>
      <c r="Y646" s="36">
        <v>638250.0</v>
      </c>
      <c r="Z646" s="46"/>
    </row>
    <row r="647" ht="12.0" customHeight="1">
      <c r="A647" s="20">
        <f t="shared" si="1"/>
        <v>645</v>
      </c>
      <c r="B647" s="19" t="s">
        <v>553</v>
      </c>
      <c r="C647" s="19" t="s">
        <v>2795</v>
      </c>
      <c r="D647" s="19" t="s">
        <v>2818</v>
      </c>
      <c r="E647" s="21" t="s">
        <v>33</v>
      </c>
      <c r="F647" s="23" t="s">
        <v>2819</v>
      </c>
      <c r="G647" s="25" t="s">
        <v>2820</v>
      </c>
      <c r="H647" s="26" t="s">
        <v>39</v>
      </c>
      <c r="I647" s="177" t="s">
        <v>41</v>
      </c>
      <c r="J647" s="27" t="s">
        <v>43</v>
      </c>
      <c r="K647" s="27" t="s">
        <v>44</v>
      </c>
      <c r="L647" s="29"/>
      <c r="M647" s="29"/>
      <c r="N647" s="29"/>
      <c r="O647" s="29"/>
      <c r="P647" s="29"/>
      <c r="Q647" s="30"/>
      <c r="R647" s="30"/>
      <c r="S647" s="30"/>
      <c r="T647" s="30"/>
      <c r="U647" s="31" t="str">
        <f>IFERROR(__xludf.DUMMYFUNCTION("LET(
  angka_murni, ARRAYFORMULA(IFERROR(VALUE(REGEXREPLACE(L647:T647, ""[^0-9]"", """")), 0)),
  rata, IFERROR(AVERAGEIF(angka_murni, ""&gt;0""), 0),
  IF(rata &gt; 0,
    IF(rata &gt; 500, ""SANGAT OPTIMAL"",
    IF(rata &gt; 200, ""OPTIMAL"",
    IF(rata &gt; 100,"&amp;" ""KURANG OPTIMAL"", ""TIDAK OPTIMAL""))),
    IF(COUNTIF(L647:T647, ""*TIDAK TERDETEKSI*"") &gt; 0, ""TIDAK TERDETEKSI"",
    IF(COUNTIF(L647:T647, ""*TIDAK AKTIF*"") &gt; 0, ""TIDAK AKTIF"",
    IF(COUNTIF(L647:T647, ""*BELUM TERPASANG*"") &gt; 0, ""BELUM T"&amp;"ERPASANG"", ""TIDAK AKTIF"")))
  )
)"),"TIDAK AKTIF")</f>
        <v>TIDAK AKTIF</v>
      </c>
      <c r="V647" s="33" t="s">
        <v>48</v>
      </c>
      <c r="W647" s="45">
        <v>1693.0</v>
      </c>
      <c r="X647" s="40" t="s">
        <v>2915</v>
      </c>
      <c r="Y647" s="36">
        <v>638250.0</v>
      </c>
      <c r="Z647" s="46"/>
    </row>
    <row r="648" ht="12.0" customHeight="1">
      <c r="A648" s="20">
        <f t="shared" si="1"/>
        <v>646</v>
      </c>
      <c r="B648" s="19" t="s">
        <v>553</v>
      </c>
      <c r="C648" s="19" t="s">
        <v>2795</v>
      </c>
      <c r="D648" s="19" t="s">
        <v>2821</v>
      </c>
      <c r="E648" s="21" t="s">
        <v>33</v>
      </c>
      <c r="F648" s="23" t="s">
        <v>2822</v>
      </c>
      <c r="G648" s="25" t="s">
        <v>2823</v>
      </c>
      <c r="H648" s="26" t="s">
        <v>87</v>
      </c>
      <c r="I648" s="26" t="s">
        <v>60</v>
      </c>
      <c r="J648" s="27" t="s">
        <v>88</v>
      </c>
      <c r="K648" s="27" t="s">
        <v>44</v>
      </c>
      <c r="L648" s="29"/>
      <c r="M648" s="29"/>
      <c r="N648" s="29" t="s">
        <v>62</v>
      </c>
      <c r="O648" s="29" t="s">
        <v>63</v>
      </c>
      <c r="P648" s="29" t="s">
        <v>126</v>
      </c>
      <c r="Q648" s="30"/>
      <c r="R648" s="30"/>
      <c r="S648" s="30"/>
      <c r="T648" s="30"/>
      <c r="U648" s="31" t="str">
        <f>IFERROR(__xludf.DUMMYFUNCTION("LET(
  angka_murni, ARRAYFORMULA(IFERROR(VALUE(REGEXREPLACE(L648:T648, ""[^0-9]"", """")), 0)),
  rata, IFERROR(AVERAGEIF(angka_murni, ""&gt;0""), 0),
  IF(rata &gt; 0,
    IF(rata &gt; 500, ""SANGAT OPTIMAL"",
    IF(rata &gt; 200, ""OPTIMAL"",
    IF(rata &gt; 100,"&amp;" ""KURANG OPTIMAL"", ""TIDAK OPTIMAL""))),
    IF(COUNTIF(L648:T648, ""*TIDAK TERDETEKSI*"") &gt; 0, ""TIDAK TERDETEKSI"",
    IF(COUNTIF(L648:T648, ""*TIDAK AKTIF*"") &gt; 0, ""TIDAK AKTIF"",
    IF(COUNTIF(L648:T648, ""*BELUM TERPASANG*"") &gt; 0, ""BELUM T"&amp;"ERPASANG"", ""TIDAK AKTIF"")))
  )
)"),"OPTIMAL")</f>
        <v>OPTIMAL</v>
      </c>
      <c r="V648" s="33" t="s">
        <v>48</v>
      </c>
      <c r="W648" s="45">
        <v>1046.0</v>
      </c>
      <c r="X648" s="40" t="s">
        <v>2915</v>
      </c>
      <c r="Y648" s="36">
        <v>1665000.0</v>
      </c>
      <c r="Z648" s="46"/>
    </row>
    <row r="649" ht="12.0" customHeight="1">
      <c r="A649" s="20">
        <f t="shared" si="1"/>
        <v>647</v>
      </c>
      <c r="B649" s="19" t="s">
        <v>553</v>
      </c>
      <c r="C649" s="19" t="s">
        <v>2795</v>
      </c>
      <c r="D649" s="19" t="s">
        <v>2824</v>
      </c>
      <c r="E649" s="21" t="s">
        <v>33</v>
      </c>
      <c r="F649" s="23" t="s">
        <v>2825</v>
      </c>
      <c r="G649" s="25" t="s">
        <v>2826</v>
      </c>
      <c r="H649" s="26" t="s">
        <v>59</v>
      </c>
      <c r="I649" s="26" t="s">
        <v>60</v>
      </c>
      <c r="J649" s="27" t="s">
        <v>184</v>
      </c>
      <c r="K649" s="27" t="s">
        <v>44</v>
      </c>
      <c r="L649" s="29" t="s">
        <v>91</v>
      </c>
      <c r="M649" s="29" t="s">
        <v>64</v>
      </c>
      <c r="N649" s="29" t="s">
        <v>64</v>
      </c>
      <c r="O649" s="29" t="s">
        <v>63</v>
      </c>
      <c r="P649" s="29" t="s">
        <v>63</v>
      </c>
      <c r="Q649" s="29"/>
      <c r="R649" s="29"/>
      <c r="S649" s="29"/>
      <c r="T649" s="30"/>
      <c r="U649" s="39" t="str">
        <f>IFERROR(__xludf.DUMMYFUNCTION("LET(
  angka_murni, ARRAYFORMULA(IFERROR(VALUE(REGEXREPLACE(L649:T649, ""[^0-9]"", """")), 0)),
  rata, IFERROR(AVERAGEIF(angka_murni, ""&gt;0""), 0),
  IF(rata &gt; 0,
    IF(rata &gt; 500, ""SANGAT OPTIMAL"",
    IF(rata &gt; 200, ""OPTIMAL"",
    IF(rata &gt; 100,"&amp;" ""KURANG OPTIMAL"", ""TIDAK OPTIMAL""))),
    IF(COUNTIF(L649:T649, ""*TIDAK TERDETEKSI*"") &gt; 0, ""TIDAK TERDETEKSI"",
    IF(COUNTIF(L649:T649, ""*TIDAK AKTIF*"") &gt; 0, ""TIDAK AKTIF"",
    IF(COUNTIF(L649:T649, ""*BELUM TERPASANG*"") &gt; 0, ""BELUM T"&amp;"ERPASANG"", ""TIDAK AKTIF"")))
  )
)"),"OPTIMAL")</f>
        <v>OPTIMAL</v>
      </c>
      <c r="V649" s="33" t="s">
        <v>67</v>
      </c>
      <c r="W649" s="56">
        <v>540.0</v>
      </c>
      <c r="X649" s="40" t="s">
        <v>2915</v>
      </c>
      <c r="Y649" s="41">
        <v>2553000.0</v>
      </c>
      <c r="Z649" s="57"/>
      <c r="AC649" s="43"/>
    </row>
    <row r="650" ht="12.0" customHeight="1">
      <c r="A650" s="20">
        <f t="shared" si="1"/>
        <v>648</v>
      </c>
      <c r="B650" s="19" t="s">
        <v>553</v>
      </c>
      <c r="C650" s="19" t="s">
        <v>2795</v>
      </c>
      <c r="D650" s="19" t="s">
        <v>2827</v>
      </c>
      <c r="E650" s="21" t="s">
        <v>33</v>
      </c>
      <c r="F650" s="23" t="s">
        <v>2828</v>
      </c>
      <c r="G650" s="25" t="s">
        <v>2829</v>
      </c>
      <c r="H650" s="26" t="s">
        <v>59</v>
      </c>
      <c r="I650" s="26" t="s">
        <v>60</v>
      </c>
      <c r="J650" s="27" t="s">
        <v>184</v>
      </c>
      <c r="K650" s="27" t="s">
        <v>44</v>
      </c>
      <c r="L650" s="29" t="s">
        <v>91</v>
      </c>
      <c r="M650" s="29" t="s">
        <v>125</v>
      </c>
      <c r="N650" s="29" t="s">
        <v>63</v>
      </c>
      <c r="O650" s="29" t="s">
        <v>91</v>
      </c>
      <c r="P650" s="29" t="s">
        <v>63</v>
      </c>
      <c r="Q650" s="29"/>
      <c r="R650" s="29"/>
      <c r="S650" s="29"/>
      <c r="T650" s="30"/>
      <c r="U650" s="39" t="str">
        <f>IFERROR(__xludf.DUMMYFUNCTION("LET(
  angka_murni, ARRAYFORMULA(IFERROR(VALUE(REGEXREPLACE(L650:T650, ""[^0-9]"", """")), 0)),
  rata, IFERROR(AVERAGEIF(angka_murni, ""&gt;0""), 0),
  IF(rata &gt; 0,
    IF(rata &gt; 500, ""SANGAT OPTIMAL"",
    IF(rata &gt; 200, ""OPTIMAL"",
    IF(rata &gt; 100,"&amp;" ""KURANG OPTIMAL"", ""TIDAK OPTIMAL""))),
    IF(COUNTIF(L650:T650, ""*TIDAK TERDETEKSI*"") &gt; 0, ""TIDAK TERDETEKSI"",
    IF(COUNTIF(L650:T650, ""*TIDAK AKTIF*"") &gt; 0, ""TIDAK AKTIF"",
    IF(COUNTIF(L650:T650, ""*BELUM TERPASANG*"") &gt; 0, ""BELUM T"&amp;"ERPASANG"", ""TIDAK AKTIF"")))
  )
)"),"KURANG OPTIMAL")</f>
        <v>KURANG OPTIMAL</v>
      </c>
      <c r="V650" s="33" t="s">
        <v>67</v>
      </c>
      <c r="W650" s="56">
        <v>993.0</v>
      </c>
      <c r="X650" s="40" t="s">
        <v>2915</v>
      </c>
      <c r="Y650" s="41">
        <v>2553000.0</v>
      </c>
      <c r="Z650" s="204" t="s">
        <v>2951</v>
      </c>
      <c r="AC650" s="43"/>
    </row>
    <row r="651" ht="12.0" customHeight="1">
      <c r="A651" s="20">
        <f t="shared" si="1"/>
        <v>649</v>
      </c>
      <c r="B651" s="19" t="s">
        <v>553</v>
      </c>
      <c r="C651" s="19" t="s">
        <v>580</v>
      </c>
      <c r="D651" s="19" t="s">
        <v>580</v>
      </c>
      <c r="E651" s="21" t="s">
        <v>33</v>
      </c>
      <c r="F651" s="23" t="s">
        <v>2830</v>
      </c>
      <c r="G651" s="25" t="s">
        <v>2831</v>
      </c>
      <c r="H651" s="26" t="s">
        <v>40</v>
      </c>
      <c r="I651" s="26" t="s">
        <v>42</v>
      </c>
      <c r="J651" s="28" t="s">
        <v>61</v>
      </c>
      <c r="K651" s="28" t="s">
        <v>44</v>
      </c>
      <c r="L651" s="29"/>
      <c r="M651" s="29"/>
      <c r="N651" s="29" t="s">
        <v>125</v>
      </c>
      <c r="O651" s="29" t="s">
        <v>125</v>
      </c>
      <c r="P651" s="29" t="s">
        <v>125</v>
      </c>
      <c r="Q651" s="29" t="s">
        <v>64</v>
      </c>
      <c r="R651" s="30" t="s">
        <v>63</v>
      </c>
      <c r="S651" s="30"/>
      <c r="T651" s="30"/>
      <c r="U651" s="31" t="str">
        <f>IFERROR(__xludf.DUMMYFUNCTION("LET(
  angka_murni, ARRAYFORMULA(IFERROR(VALUE(REGEXREPLACE(L651:T651, ""[^0-9]"", """")), 0)),
  rata, IFERROR(AVERAGEIF(angka_murni, ""&gt;0""), 0),
  IF(rata &gt; 0,
    IF(rata &gt; 500, ""SANGAT OPTIMAL"",
    IF(rata &gt; 200, ""OPTIMAL"",
    IF(rata &gt; 100,"&amp;" ""KURANG OPTIMAL"", ""TIDAK OPTIMAL""))),
    IF(COUNTIF(L651:T651, ""*TIDAK TERDETEKSI*"") &gt; 0, ""TIDAK TERDETEKSI"",
    IF(COUNTIF(L651:T651, ""*TIDAK AKTIF*"") &gt; 0, ""TIDAK AKTIF"",
    IF(COUNTIF(L651:T651, ""*BELUM TERPASANG*"") &gt; 0, ""BELUM T"&amp;"ERPASANG"", ""TIDAK AKTIF"")))
  )
)"),"OPTIMAL")</f>
        <v>OPTIMAL</v>
      </c>
      <c r="V651" s="33" t="s">
        <v>48</v>
      </c>
      <c r="W651" s="45">
        <v>865.0</v>
      </c>
      <c r="X651" s="58" t="s">
        <v>590</v>
      </c>
      <c r="Y651" s="36">
        <v>768950.0</v>
      </c>
      <c r="Z651" s="46"/>
    </row>
    <row r="652" ht="12.0" customHeight="1">
      <c r="A652" s="20">
        <f t="shared" si="1"/>
        <v>650</v>
      </c>
      <c r="B652" s="19" t="s">
        <v>553</v>
      </c>
      <c r="C652" s="19" t="s">
        <v>580</v>
      </c>
      <c r="D652" s="19" t="s">
        <v>2832</v>
      </c>
      <c r="E652" s="21" t="s">
        <v>33</v>
      </c>
      <c r="F652" s="23" t="s">
        <v>2833</v>
      </c>
      <c r="G652" s="25" t="s">
        <v>2834</v>
      </c>
      <c r="H652" s="26" t="s">
        <v>59</v>
      </c>
      <c r="I652" s="26" t="s">
        <v>60</v>
      </c>
      <c r="J652" s="27" t="s">
        <v>184</v>
      </c>
      <c r="K652" s="27" t="s">
        <v>44</v>
      </c>
      <c r="L652" s="29" t="s">
        <v>62</v>
      </c>
      <c r="M652" s="29" t="s">
        <v>62</v>
      </c>
      <c r="N652" s="29" t="s">
        <v>62</v>
      </c>
      <c r="O652" s="29" t="s">
        <v>91</v>
      </c>
      <c r="P652" s="29" t="s">
        <v>91</v>
      </c>
      <c r="Q652" s="29"/>
      <c r="R652" s="29"/>
      <c r="S652" s="29"/>
      <c r="T652" s="30"/>
      <c r="U652" s="31" t="str">
        <f>IFERROR(__xludf.DUMMYFUNCTION("LET(
  angka_murni, ARRAYFORMULA(IFERROR(VALUE(REGEXREPLACE(L652:T652, ""[^0-9]"", """")), 0)),
  rata, IFERROR(AVERAGEIF(angka_murni, ""&gt;0""), 0),
  IF(rata &gt; 0,
    IF(rata &gt; 500, ""SANGAT OPTIMAL"",
    IF(rata &gt; 200, ""OPTIMAL"",
    IF(rata &gt; 100,"&amp;" ""KURANG OPTIMAL"", ""TIDAK OPTIMAL""))),
    IF(COUNTIF(L652:T652, ""*TIDAK TERDETEKSI*"") &gt; 0, ""TIDAK TERDETEKSI"",
    IF(COUNTIF(L652:T652, ""*TIDAK AKTIF*"") &gt; 0, ""TIDAK AKTIF"",
    IF(COUNTIF(L652:T652, ""*BELUM TERPASANG*"") &gt; 0, ""BELUM T"&amp;"ERPASANG"", ""TIDAK AKTIF"")))
  )
)"),"TIDAK OPTIMAL")</f>
        <v>TIDAK OPTIMAL</v>
      </c>
      <c r="V652" s="33" t="s">
        <v>48</v>
      </c>
      <c r="W652" s="45">
        <v>1457.0</v>
      </c>
      <c r="X652" s="58" t="s">
        <v>590</v>
      </c>
      <c r="Y652" s="41">
        <v>2553000.0</v>
      </c>
      <c r="Z652" s="46"/>
    </row>
    <row r="653" ht="12.0" customHeight="1">
      <c r="A653" s="20">
        <f t="shared" si="1"/>
        <v>651</v>
      </c>
      <c r="B653" s="19" t="s">
        <v>553</v>
      </c>
      <c r="C653" s="19" t="s">
        <v>580</v>
      </c>
      <c r="D653" s="19" t="s">
        <v>581</v>
      </c>
      <c r="E653" s="21" t="s">
        <v>33</v>
      </c>
      <c r="F653" s="23" t="s">
        <v>582</v>
      </c>
      <c r="G653" s="25" t="s">
        <v>583</v>
      </c>
      <c r="H653" s="26" t="s">
        <v>40</v>
      </c>
      <c r="I653" s="26" t="s">
        <v>42</v>
      </c>
      <c r="J653" s="28" t="s">
        <v>61</v>
      </c>
      <c r="K653" s="28" t="s">
        <v>44</v>
      </c>
      <c r="L653" s="29"/>
      <c r="M653" s="29"/>
      <c r="N653" s="29" t="s">
        <v>65</v>
      </c>
      <c r="O653" s="29" t="s">
        <v>65</v>
      </c>
      <c r="P653" s="29" t="s">
        <v>65</v>
      </c>
      <c r="Q653" s="29" t="s">
        <v>64</v>
      </c>
      <c r="R653" s="30" t="s">
        <v>64</v>
      </c>
      <c r="S653" s="30"/>
      <c r="T653" s="30"/>
      <c r="U653" s="31" t="str">
        <f>IFERROR(__xludf.DUMMYFUNCTION("LET(
  angka_murni, ARRAYFORMULA(IFERROR(VALUE(REGEXREPLACE(L653:T653, ""[^0-9]"", """")), 0)),
  rata, IFERROR(AVERAGEIF(angka_murni, ""&gt;0""), 0),
  IF(rata &gt; 0,
    IF(rata &gt; 500, ""SANGAT OPTIMAL"",
    IF(rata &gt; 200, ""OPTIMAL"",
    IF(rata &gt; 100,"&amp;" ""KURANG OPTIMAL"", ""TIDAK OPTIMAL""))),
    IF(COUNTIF(L653:T653, ""*TIDAK TERDETEKSI*"") &gt; 0, ""TIDAK TERDETEKSI"",
    IF(COUNTIF(L653:T653, ""*TIDAK AKTIF*"") &gt; 0, ""TIDAK AKTIF"",
    IF(COUNTIF(L653:T653, ""*BELUM TERPASANG*"") &gt; 0, ""BELUM T"&amp;"ERPASANG"", ""TIDAK AKTIF"")))
  )
)"),"OPTIMAL")</f>
        <v>OPTIMAL</v>
      </c>
      <c r="V653" s="33" t="s">
        <v>48</v>
      </c>
      <c r="W653" s="45">
        <v>957.0</v>
      </c>
      <c r="X653" s="58" t="s">
        <v>590</v>
      </c>
      <c r="Y653" s="36">
        <v>768950.0</v>
      </c>
      <c r="Z653" s="46"/>
    </row>
    <row r="654" ht="12.0" customHeight="1">
      <c r="A654" s="20">
        <f t="shared" si="1"/>
        <v>652</v>
      </c>
      <c r="B654" s="19" t="s">
        <v>553</v>
      </c>
      <c r="C654" s="19" t="s">
        <v>580</v>
      </c>
      <c r="D654" s="19" t="s">
        <v>2836</v>
      </c>
      <c r="E654" s="21" t="s">
        <v>33</v>
      </c>
      <c r="F654" s="23" t="s">
        <v>2837</v>
      </c>
      <c r="G654" s="25" t="s">
        <v>2838</v>
      </c>
      <c r="H654" s="26" t="s">
        <v>87</v>
      </c>
      <c r="I654" s="26" t="s">
        <v>60</v>
      </c>
      <c r="J654" s="27" t="s">
        <v>88</v>
      </c>
      <c r="K654" s="27" t="s">
        <v>44</v>
      </c>
      <c r="L654" s="29"/>
      <c r="M654" s="29"/>
      <c r="N654" s="29" t="s">
        <v>64</v>
      </c>
      <c r="O654" s="29" t="s">
        <v>64</v>
      </c>
      <c r="P654" s="29" t="s">
        <v>64</v>
      </c>
      <c r="Q654" s="30"/>
      <c r="R654" s="30"/>
      <c r="S654" s="30"/>
      <c r="T654" s="30"/>
      <c r="U654" s="39" t="str">
        <f>IFERROR(__xludf.DUMMYFUNCTION("LET(
  angka_murni, ARRAYFORMULA(IFERROR(VALUE(REGEXREPLACE(L654:T654, ""[^0-9]"", """")), 0)),
  rata, IFERROR(AVERAGEIF(angka_murni, ""&gt;0""), 0),
  IF(rata &gt; 0,
    IF(rata &gt; 500, ""SANGAT OPTIMAL"",
    IF(rata &gt; 200, ""OPTIMAL"",
    IF(rata &gt; 100,"&amp;" ""KURANG OPTIMAL"", ""TIDAK OPTIMAL""))),
    IF(COUNTIF(L654:T654, ""*TIDAK TERDETEKSI*"") &gt; 0, ""TIDAK TERDETEKSI"",
    IF(COUNTIF(L654:T654, ""*TIDAK AKTIF*"") &gt; 0, ""TIDAK AKTIF"",
    IF(COUNTIF(L654:T654, ""*BELUM TERPASANG*"") &gt; 0, ""BELUM T"&amp;"ERPASANG"", ""TIDAK AKTIF"")))
  )
)"),"OPTIMAL")</f>
        <v>OPTIMAL</v>
      </c>
      <c r="V654" s="33" t="s">
        <v>1226</v>
      </c>
      <c r="W654" s="56">
        <v>1027.0</v>
      </c>
      <c r="X654" s="58" t="s">
        <v>590</v>
      </c>
      <c r="Y654" s="36">
        <v>1665000.0</v>
      </c>
      <c r="Z654" s="57"/>
      <c r="AC654" s="43"/>
    </row>
    <row r="655" ht="12.0" customHeight="1">
      <c r="A655" s="20">
        <f t="shared" si="1"/>
        <v>653</v>
      </c>
      <c r="B655" s="19" t="s">
        <v>553</v>
      </c>
      <c r="C655" s="19" t="s">
        <v>580</v>
      </c>
      <c r="D655" s="19" t="s">
        <v>2839</v>
      </c>
      <c r="E655" s="21" t="s">
        <v>33</v>
      </c>
      <c r="F655" s="23" t="s">
        <v>2840</v>
      </c>
      <c r="G655" s="25" t="s">
        <v>2841</v>
      </c>
      <c r="H655" s="26" t="s">
        <v>87</v>
      </c>
      <c r="I655" s="26" t="s">
        <v>60</v>
      </c>
      <c r="J655" s="27" t="s">
        <v>88</v>
      </c>
      <c r="K655" s="27" t="s">
        <v>44</v>
      </c>
      <c r="L655" s="29"/>
      <c r="M655" s="29"/>
      <c r="N655" s="29" t="s">
        <v>64</v>
      </c>
      <c r="O655" s="29" t="s">
        <v>64</v>
      </c>
      <c r="P655" s="29" t="s">
        <v>64</v>
      </c>
      <c r="Q655" s="30"/>
      <c r="R655" s="30"/>
      <c r="S655" s="30"/>
      <c r="T655" s="30"/>
      <c r="U655" s="31" t="str">
        <f>IFERROR(__xludf.DUMMYFUNCTION("LET(
  angka_murni, ARRAYFORMULA(IFERROR(VALUE(REGEXREPLACE(L655:T655, ""[^0-9]"", """")), 0)),
  rata, IFERROR(AVERAGEIF(angka_murni, ""&gt;0""), 0),
  IF(rata &gt; 0,
    IF(rata &gt; 500, ""SANGAT OPTIMAL"",
    IF(rata &gt; 200, ""OPTIMAL"",
    IF(rata &gt; 100,"&amp;" ""KURANG OPTIMAL"", ""TIDAK OPTIMAL""))),
    IF(COUNTIF(L655:T655, ""*TIDAK TERDETEKSI*"") &gt; 0, ""TIDAK TERDETEKSI"",
    IF(COUNTIF(L655:T655, ""*TIDAK AKTIF*"") &gt; 0, ""TIDAK AKTIF"",
    IF(COUNTIF(L655:T655, ""*BELUM TERPASANG*"") &gt; 0, ""BELUM T"&amp;"ERPASANG"", ""TIDAK AKTIF"")))
  )
)"),"OPTIMAL")</f>
        <v>OPTIMAL</v>
      </c>
      <c r="V655" s="33" t="s">
        <v>48</v>
      </c>
      <c r="W655" s="45">
        <v>1664.0</v>
      </c>
      <c r="X655" s="58" t="s">
        <v>590</v>
      </c>
      <c r="Y655" s="36">
        <v>1665000.0</v>
      </c>
      <c r="Z655" s="46"/>
    </row>
    <row r="656" ht="12.0" customHeight="1">
      <c r="A656" s="20">
        <f t="shared" si="1"/>
        <v>654</v>
      </c>
      <c r="B656" s="19" t="s">
        <v>553</v>
      </c>
      <c r="C656" s="19" t="s">
        <v>580</v>
      </c>
      <c r="D656" s="19" t="s">
        <v>2842</v>
      </c>
      <c r="E656" s="21" t="s">
        <v>33</v>
      </c>
      <c r="F656" s="23" t="s">
        <v>2843</v>
      </c>
      <c r="G656" s="25" t="s">
        <v>2844</v>
      </c>
      <c r="H656" s="26" t="s">
        <v>87</v>
      </c>
      <c r="I656" s="26" t="s">
        <v>60</v>
      </c>
      <c r="J656" s="27" t="s">
        <v>88</v>
      </c>
      <c r="K656" s="27" t="s">
        <v>44</v>
      </c>
      <c r="L656" s="29"/>
      <c r="M656" s="29"/>
      <c r="N656" s="29" t="s">
        <v>126</v>
      </c>
      <c r="O656" s="29" t="s">
        <v>64</v>
      </c>
      <c r="P656" s="29" t="s">
        <v>64</v>
      </c>
      <c r="Q656" s="30"/>
      <c r="R656" s="30"/>
      <c r="S656" s="30"/>
      <c r="T656" s="30"/>
      <c r="U656" s="31" t="str">
        <f>IFERROR(__xludf.DUMMYFUNCTION("LET(
  angka_murni, ARRAYFORMULA(IFERROR(VALUE(REGEXREPLACE(L656:T656, ""[^0-9]"", """")), 0)),
  rata, IFERROR(AVERAGEIF(angka_murni, ""&gt;0""), 0),
  IF(rata &gt; 0,
    IF(rata &gt; 500, ""SANGAT OPTIMAL"",
    IF(rata &gt; 200, ""OPTIMAL"",
    IF(rata &gt; 100,"&amp;" ""KURANG OPTIMAL"", ""TIDAK OPTIMAL""))),
    IF(COUNTIF(L656:T656, ""*TIDAK TERDETEKSI*"") &gt; 0, ""TIDAK TERDETEKSI"",
    IF(COUNTIF(L656:T656, ""*TIDAK AKTIF*"") &gt; 0, ""TIDAK AKTIF"",
    IF(COUNTIF(L656:T656, ""*BELUM TERPASANG*"") &gt; 0, ""BELUM T"&amp;"ERPASANG"", ""TIDAK AKTIF"")))
  )
)"),"SANGAT OPTIMAL")</f>
        <v>SANGAT OPTIMAL</v>
      </c>
      <c r="V656" s="33" t="s">
        <v>48</v>
      </c>
      <c r="W656" s="45">
        <v>878.0</v>
      </c>
      <c r="X656" s="58" t="s">
        <v>590</v>
      </c>
      <c r="Y656" s="36">
        <v>1665000.0</v>
      </c>
      <c r="Z656" s="46"/>
    </row>
    <row r="657" ht="12.0" customHeight="1">
      <c r="A657" s="20">
        <f t="shared" si="1"/>
        <v>655</v>
      </c>
      <c r="B657" s="19" t="s">
        <v>553</v>
      </c>
      <c r="C657" s="19" t="s">
        <v>580</v>
      </c>
      <c r="D657" s="19" t="s">
        <v>2845</v>
      </c>
      <c r="E657" s="21" t="s">
        <v>33</v>
      </c>
      <c r="F657" s="23" t="s">
        <v>2846</v>
      </c>
      <c r="G657" s="25" t="s">
        <v>2847</v>
      </c>
      <c r="H657" s="26" t="s">
        <v>87</v>
      </c>
      <c r="I657" s="26" t="s">
        <v>60</v>
      </c>
      <c r="J657" s="27" t="s">
        <v>88</v>
      </c>
      <c r="K657" s="27" t="s">
        <v>44</v>
      </c>
      <c r="L657" s="29"/>
      <c r="M657" s="29"/>
      <c r="N657" s="29" t="s">
        <v>123</v>
      </c>
      <c r="O657" s="29" t="s">
        <v>126</v>
      </c>
      <c r="P657" s="29" t="s">
        <v>126</v>
      </c>
      <c r="Q657" s="30"/>
      <c r="R657" s="30"/>
      <c r="S657" s="30"/>
      <c r="T657" s="30"/>
      <c r="U657" s="39" t="str">
        <f>IFERROR(__xludf.DUMMYFUNCTION("LET(
  angka_murni, ARRAYFORMULA(IFERROR(VALUE(REGEXREPLACE(L657:T657, ""[^0-9]"", """")), 0)),
  rata, IFERROR(AVERAGEIF(angka_murni, ""&gt;0""), 0),
  IF(rata &gt; 0,
    IF(rata &gt; 500, ""SANGAT OPTIMAL"",
    IF(rata &gt; 200, ""OPTIMAL"",
    IF(rata &gt; 100,"&amp;" ""KURANG OPTIMAL"", ""TIDAK OPTIMAL""))),
    IF(COUNTIF(L657:T657, ""*TIDAK TERDETEKSI*"") &gt; 0, ""TIDAK TERDETEKSI"",
    IF(COUNTIF(L657:T657, ""*TIDAK AKTIF*"") &gt; 0, ""TIDAK AKTIF"",
    IF(COUNTIF(L657:T657, ""*BELUM TERPASANG*"") &gt; 0, ""BELUM T"&amp;"ERPASANG"", ""TIDAK AKTIF"")))
  )
)"),"SANGAT OPTIMAL")</f>
        <v>SANGAT OPTIMAL</v>
      </c>
      <c r="V657" s="33" t="s">
        <v>2976</v>
      </c>
      <c r="W657" s="56">
        <v>272.0</v>
      </c>
      <c r="X657" s="58" t="s">
        <v>590</v>
      </c>
      <c r="Y657" s="36">
        <v>1665000.0</v>
      </c>
      <c r="Z657" s="57"/>
      <c r="AC657" s="43"/>
    </row>
    <row r="658" ht="12.0" customHeight="1">
      <c r="A658" s="20">
        <f t="shared" si="1"/>
        <v>656</v>
      </c>
      <c r="B658" s="19" t="s">
        <v>553</v>
      </c>
      <c r="C658" s="19" t="s">
        <v>580</v>
      </c>
      <c r="D658" s="19" t="s">
        <v>2849</v>
      </c>
      <c r="E658" s="21" t="s">
        <v>33</v>
      </c>
      <c r="F658" s="23" t="s">
        <v>2852</v>
      </c>
      <c r="G658" s="25" t="s">
        <v>2853</v>
      </c>
      <c r="H658" s="26" t="s">
        <v>87</v>
      </c>
      <c r="I658" s="26" t="s">
        <v>60</v>
      </c>
      <c r="J658" s="27" t="s">
        <v>88</v>
      </c>
      <c r="K658" s="27" t="s">
        <v>44</v>
      </c>
      <c r="L658" s="29"/>
      <c r="M658" s="29"/>
      <c r="N658" s="29" t="s">
        <v>176</v>
      </c>
      <c r="O658" s="29" t="s">
        <v>125</v>
      </c>
      <c r="P658" s="29" t="s">
        <v>63</v>
      </c>
      <c r="Q658" s="30"/>
      <c r="R658" s="30"/>
      <c r="S658" s="30"/>
      <c r="T658" s="30"/>
      <c r="U658" s="39" t="str">
        <f>IFERROR(__xludf.DUMMYFUNCTION("LET(
  angka_murni, ARRAYFORMULA(IFERROR(VALUE(REGEXREPLACE(L658:T658, ""[^0-9]"", """")), 0)),
  rata, IFERROR(AVERAGEIF(angka_murni, ""&gt;0""), 0),
  IF(rata &gt; 0,
    IF(rata &gt; 500, ""SANGAT OPTIMAL"",
    IF(rata &gt; 200, ""OPTIMAL"",
    IF(rata &gt; 100,"&amp;" ""KURANG OPTIMAL"", ""TIDAK OPTIMAL""))),
    IF(COUNTIF(L658:T658, ""*TIDAK TERDETEKSI*"") &gt; 0, ""TIDAK TERDETEKSI"",
    IF(COUNTIF(L658:T658, ""*TIDAK AKTIF*"") &gt; 0, ""TIDAK AKTIF"",
    IF(COUNTIF(L658:T658, ""*BELUM TERPASANG*"") &gt; 0, ""BELUM T"&amp;"ERPASANG"", ""TIDAK AKTIF"")))
  )
)"),"KURANG OPTIMAL")</f>
        <v>KURANG OPTIMAL</v>
      </c>
      <c r="V658" s="33" t="s">
        <v>2976</v>
      </c>
      <c r="W658" s="56">
        <v>127.0</v>
      </c>
      <c r="X658" s="58" t="s">
        <v>590</v>
      </c>
      <c r="Y658" s="36">
        <v>1665000.0</v>
      </c>
      <c r="Z658" s="57"/>
      <c r="AC658" s="43"/>
    </row>
    <row r="659" ht="12.0" customHeight="1">
      <c r="A659" s="20">
        <f t="shared" si="1"/>
        <v>657</v>
      </c>
      <c r="B659" s="19" t="s">
        <v>553</v>
      </c>
      <c r="C659" s="19" t="s">
        <v>580</v>
      </c>
      <c r="D659" s="19" t="s">
        <v>2854</v>
      </c>
      <c r="E659" s="21" t="s">
        <v>33</v>
      </c>
      <c r="F659" s="23" t="s">
        <v>2855</v>
      </c>
      <c r="G659" s="25" t="s">
        <v>2856</v>
      </c>
      <c r="H659" s="26" t="s">
        <v>87</v>
      </c>
      <c r="I659" s="26" t="s">
        <v>60</v>
      </c>
      <c r="J659" s="27" t="s">
        <v>88</v>
      </c>
      <c r="K659" s="27" t="s">
        <v>44</v>
      </c>
      <c r="L659" s="29"/>
      <c r="M659" s="29"/>
      <c r="N659" s="29" t="s">
        <v>123</v>
      </c>
      <c r="O659" s="29" t="s">
        <v>123</v>
      </c>
      <c r="P659" s="29" t="s">
        <v>64</v>
      </c>
      <c r="Q659" s="30"/>
      <c r="R659" s="30"/>
      <c r="S659" s="30"/>
      <c r="T659" s="30"/>
      <c r="U659" s="31" t="str">
        <f>IFERROR(__xludf.DUMMYFUNCTION("LET(
  angka_murni, ARRAYFORMULA(IFERROR(VALUE(REGEXREPLACE(L659:T659, ""[^0-9]"", """")), 0)),
  rata, IFERROR(AVERAGEIF(angka_murni, ""&gt;0""), 0),
  IF(rata &gt; 0,
    IF(rata &gt; 500, ""SANGAT OPTIMAL"",
    IF(rata &gt; 200, ""OPTIMAL"",
    IF(rata &gt; 100,"&amp;" ""KURANG OPTIMAL"", ""TIDAK OPTIMAL""))),
    IF(COUNTIF(L659:T659, ""*TIDAK TERDETEKSI*"") &gt; 0, ""TIDAK TERDETEKSI"",
    IF(COUNTIF(L659:T659, ""*TIDAK AKTIF*"") &gt; 0, ""TIDAK AKTIF"",
    IF(COUNTIF(L659:T659, ""*BELUM TERPASANG*"") &gt; 0, ""BELUM T"&amp;"ERPASANG"", ""TIDAK AKTIF"")))
  )
)"),"SANGAT OPTIMAL")</f>
        <v>SANGAT OPTIMAL</v>
      </c>
      <c r="V659" s="33" t="s">
        <v>48</v>
      </c>
      <c r="W659" s="45">
        <v>1248.0</v>
      </c>
      <c r="X659" s="58" t="s">
        <v>590</v>
      </c>
      <c r="Y659" s="36">
        <v>1665000.0</v>
      </c>
      <c r="Z659" s="197" t="s">
        <v>2983</v>
      </c>
    </row>
    <row r="660" ht="12.0" customHeight="1">
      <c r="A660" s="20">
        <f t="shared" si="1"/>
        <v>658</v>
      </c>
      <c r="B660" s="19" t="s">
        <v>553</v>
      </c>
      <c r="C660" s="19" t="s">
        <v>580</v>
      </c>
      <c r="D660" s="19" t="s">
        <v>2857</v>
      </c>
      <c r="E660" s="21" t="s">
        <v>33</v>
      </c>
      <c r="F660" s="23" t="s">
        <v>2858</v>
      </c>
      <c r="G660" s="25" t="s">
        <v>2859</v>
      </c>
      <c r="H660" s="26" t="s">
        <v>40</v>
      </c>
      <c r="I660" s="26" t="s">
        <v>42</v>
      </c>
      <c r="J660" s="28" t="s">
        <v>61</v>
      </c>
      <c r="K660" s="28" t="s">
        <v>44</v>
      </c>
      <c r="L660" s="29"/>
      <c r="M660" s="29"/>
      <c r="N660" s="29" t="s">
        <v>64</v>
      </c>
      <c r="O660" s="29" t="s">
        <v>64</v>
      </c>
      <c r="P660" s="29" t="s">
        <v>64</v>
      </c>
      <c r="Q660" s="29" t="s">
        <v>64</v>
      </c>
      <c r="R660" s="30" t="s">
        <v>64</v>
      </c>
      <c r="S660" s="30"/>
      <c r="T660" s="30"/>
      <c r="U660" s="31" t="str">
        <f>IFERROR(__xludf.DUMMYFUNCTION("LET(
  angka_murni, ARRAYFORMULA(IFERROR(VALUE(REGEXREPLACE(L660:T660, ""[^0-9]"", """")), 0)),
  rata, IFERROR(AVERAGEIF(angka_murni, ""&gt;0""), 0),
  IF(rata &gt; 0,
    IF(rata &gt; 500, ""SANGAT OPTIMAL"",
    IF(rata &gt; 200, ""OPTIMAL"",
    IF(rata &gt; 100,"&amp;" ""KURANG OPTIMAL"", ""TIDAK OPTIMAL""))),
    IF(COUNTIF(L660:T660, ""*TIDAK TERDETEKSI*"") &gt; 0, ""TIDAK TERDETEKSI"",
    IF(COUNTIF(L660:T660, ""*TIDAK AKTIF*"") &gt; 0, ""TIDAK AKTIF"",
    IF(COUNTIF(L660:T660, ""*BELUM TERPASANG*"") &gt; 0, ""BELUM T"&amp;"ERPASANG"", ""TIDAK AKTIF"")))
  )
)"),"OPTIMAL")</f>
        <v>OPTIMAL</v>
      </c>
      <c r="V660" s="33" t="s">
        <v>48</v>
      </c>
      <c r="W660" s="45">
        <v>189.0</v>
      </c>
      <c r="X660" s="58" t="s">
        <v>590</v>
      </c>
      <c r="Y660" s="36">
        <v>768950.0</v>
      </c>
      <c r="Z660" s="46"/>
    </row>
    <row r="661" ht="12.0" customHeight="1">
      <c r="A661" s="20">
        <f t="shared" si="1"/>
        <v>659</v>
      </c>
      <c r="B661" s="19" t="s">
        <v>553</v>
      </c>
      <c r="C661" s="19" t="s">
        <v>580</v>
      </c>
      <c r="D661" s="19" t="s">
        <v>2862</v>
      </c>
      <c r="E661" s="21" t="s">
        <v>33</v>
      </c>
      <c r="F661" s="23" t="s">
        <v>2863</v>
      </c>
      <c r="G661" s="25" t="s">
        <v>2864</v>
      </c>
      <c r="H661" s="26" t="s">
        <v>40</v>
      </c>
      <c r="I661" s="26" t="s">
        <v>42</v>
      </c>
      <c r="J661" s="28" t="s">
        <v>61</v>
      </c>
      <c r="K661" s="28" t="s">
        <v>44</v>
      </c>
      <c r="L661" s="29"/>
      <c r="M661" s="29"/>
      <c r="N661" s="29" t="s">
        <v>62</v>
      </c>
      <c r="O661" s="29" t="s">
        <v>62</v>
      </c>
      <c r="P661" s="29" t="s">
        <v>62</v>
      </c>
      <c r="Q661" s="29" t="s">
        <v>62</v>
      </c>
      <c r="R661" s="30" t="s">
        <v>62</v>
      </c>
      <c r="S661" s="30"/>
      <c r="T661" s="30"/>
      <c r="U661" s="31" t="str">
        <f>IFERROR(__xludf.DUMMYFUNCTION("LET(
  angka_murni, ARRAYFORMULA(IFERROR(VALUE(REGEXREPLACE(L661:T661, ""[^0-9]"", """")), 0)),
  rata, IFERROR(AVERAGEIF(angka_murni, ""&gt;0""), 0),
  IF(rata &gt; 0,
    IF(rata &gt; 500, ""SANGAT OPTIMAL"",
    IF(rata &gt; 200, ""OPTIMAL"",
    IF(rata &gt; 100,"&amp;" ""KURANG OPTIMAL"", ""TIDAK OPTIMAL""))),
    IF(COUNTIF(L661:T661, ""*TIDAK TERDETEKSI*"") &gt; 0, ""TIDAK TERDETEKSI"",
    IF(COUNTIF(L661:T661, ""*TIDAK AKTIF*"") &gt; 0, ""TIDAK AKTIF"",
    IF(COUNTIF(L661:T661, ""*BELUM TERPASANG*"") &gt; 0, ""BELUM T"&amp;"ERPASANG"", ""TIDAK AKTIF"")))
  )
)"),"TIDAK OPTIMAL")</f>
        <v>TIDAK OPTIMAL</v>
      </c>
      <c r="V661" s="33" t="s">
        <v>48</v>
      </c>
      <c r="W661" s="45">
        <v>563.0</v>
      </c>
      <c r="X661" s="58" t="s">
        <v>590</v>
      </c>
      <c r="Y661" s="36">
        <v>768950.0</v>
      </c>
      <c r="Z661" s="46"/>
    </row>
    <row r="662" ht="12.0" customHeight="1">
      <c r="A662" s="20">
        <f t="shared" si="1"/>
        <v>660</v>
      </c>
      <c r="B662" s="19" t="s">
        <v>553</v>
      </c>
      <c r="C662" s="19" t="s">
        <v>591</v>
      </c>
      <c r="D662" s="19" t="s">
        <v>2865</v>
      </c>
      <c r="E662" s="21" t="s">
        <v>33</v>
      </c>
      <c r="F662" s="23" t="s">
        <v>2866</v>
      </c>
      <c r="G662" s="25" t="s">
        <v>2867</v>
      </c>
      <c r="H662" s="26" t="s">
        <v>59</v>
      </c>
      <c r="I662" s="26" t="s">
        <v>60</v>
      </c>
      <c r="J662" s="27" t="s">
        <v>184</v>
      </c>
      <c r="K662" s="27" t="s">
        <v>44</v>
      </c>
      <c r="L662" s="29" t="s">
        <v>64</v>
      </c>
      <c r="M662" s="29" t="s">
        <v>64</v>
      </c>
      <c r="N662" s="29" t="s">
        <v>63</v>
      </c>
      <c r="O662" s="29" t="s">
        <v>63</v>
      </c>
      <c r="P662" s="29" t="s">
        <v>63</v>
      </c>
      <c r="Q662" s="29"/>
      <c r="R662" s="29"/>
      <c r="S662" s="29"/>
      <c r="T662" s="30"/>
      <c r="U662" s="39" t="str">
        <f>IFERROR(__xludf.DUMMYFUNCTION("LET(
  angka_murni, ARRAYFORMULA(IFERROR(VALUE(REGEXREPLACE(L662:T662, ""[^0-9]"", """")), 0)),
  rata, IFERROR(AVERAGEIF(angka_murni, ""&gt;0""), 0),
  IF(rata &gt; 0,
    IF(rata &gt; 500, ""SANGAT OPTIMAL"",
    IF(rata &gt; 200, ""OPTIMAL"",
    IF(rata &gt; 100,"&amp;" ""KURANG OPTIMAL"", ""TIDAK OPTIMAL""))),
    IF(COUNTIF(L662:T662, ""*TIDAK TERDETEKSI*"") &gt; 0, ""TIDAK TERDETEKSI"",
    IF(COUNTIF(L662:T662, ""*TIDAK AKTIF*"") &gt; 0, ""TIDAK AKTIF"",
    IF(COUNTIF(L662:T662, ""*BELUM TERPASANG*"") &gt; 0, ""BELUM T"&amp;"ERPASANG"", ""TIDAK AKTIF"")))
  )
)"),"OPTIMAL")</f>
        <v>OPTIMAL</v>
      </c>
      <c r="V662" s="33" t="s">
        <v>2995</v>
      </c>
      <c r="W662" s="56">
        <v>214.0</v>
      </c>
      <c r="X662" s="40" t="s">
        <v>598</v>
      </c>
      <c r="Y662" s="41">
        <v>2553000.0</v>
      </c>
      <c r="Z662" s="57"/>
      <c r="AC662" s="43"/>
    </row>
    <row r="663" ht="12.0" customHeight="1">
      <c r="A663" s="20">
        <f t="shared" si="1"/>
        <v>661</v>
      </c>
      <c r="B663" s="19" t="s">
        <v>553</v>
      </c>
      <c r="C663" s="19" t="s">
        <v>591</v>
      </c>
      <c r="D663" s="19" t="s">
        <v>2869</v>
      </c>
      <c r="E663" s="21" t="s">
        <v>33</v>
      </c>
      <c r="F663" s="23" t="s">
        <v>2870</v>
      </c>
      <c r="G663" s="25" t="s">
        <v>2871</v>
      </c>
      <c r="H663" s="26" t="s">
        <v>59</v>
      </c>
      <c r="I663" s="26" t="s">
        <v>60</v>
      </c>
      <c r="J663" s="27" t="s">
        <v>184</v>
      </c>
      <c r="K663" s="27" t="s">
        <v>44</v>
      </c>
      <c r="L663" s="29" t="s">
        <v>126</v>
      </c>
      <c r="M663" s="29" t="s">
        <v>64</v>
      </c>
      <c r="N663" s="29" t="s">
        <v>126</v>
      </c>
      <c r="O663" s="29" t="s">
        <v>63</v>
      </c>
      <c r="P663" s="29" t="s">
        <v>63</v>
      </c>
      <c r="Q663" s="29"/>
      <c r="R663" s="29"/>
      <c r="S663" s="29"/>
      <c r="T663" s="30"/>
      <c r="U663" s="39" t="str">
        <f>IFERROR(__xludf.DUMMYFUNCTION("LET(
  angka_murni, ARRAYFORMULA(IFERROR(VALUE(REGEXREPLACE(L663:T663, ""[^0-9]"", """")), 0)),
  rata, IFERROR(AVERAGEIF(angka_murni, ""&gt;0""), 0),
  IF(rata &gt; 0,
    IF(rata &gt; 500, ""SANGAT OPTIMAL"",
    IF(rata &gt; 200, ""OPTIMAL"",
    IF(rata &gt; 100,"&amp;" ""KURANG OPTIMAL"", ""TIDAK OPTIMAL""))),
    IF(COUNTIF(L663:T663, ""*TIDAK TERDETEKSI*"") &gt; 0, ""TIDAK TERDETEKSI"",
    IF(COUNTIF(L663:T663, ""*TIDAK AKTIF*"") &gt; 0, ""TIDAK AKTIF"",
    IF(COUNTIF(L663:T663, ""*BELUM TERPASANG*"") &gt; 0, ""BELUM T"&amp;"ERPASANG"", ""TIDAK AKTIF"")))
  )
)"),"SANGAT OPTIMAL")</f>
        <v>SANGAT OPTIMAL</v>
      </c>
      <c r="V663" s="33" t="s">
        <v>2995</v>
      </c>
      <c r="W663" s="56">
        <v>705.0</v>
      </c>
      <c r="X663" s="40" t="s">
        <v>598</v>
      </c>
      <c r="Y663" s="41">
        <v>2553000.0</v>
      </c>
      <c r="Z663" s="57"/>
      <c r="AC663" s="43"/>
    </row>
    <row r="664" ht="12.0" customHeight="1">
      <c r="A664" s="20">
        <f t="shared" si="1"/>
        <v>662</v>
      </c>
      <c r="B664" s="19" t="s">
        <v>553</v>
      </c>
      <c r="C664" s="19" t="s">
        <v>591</v>
      </c>
      <c r="D664" s="19" t="s">
        <v>2872</v>
      </c>
      <c r="E664" s="21" t="s">
        <v>33</v>
      </c>
      <c r="F664" s="23" t="s">
        <v>2873</v>
      </c>
      <c r="G664" s="25" t="s">
        <v>2874</v>
      </c>
      <c r="H664" s="26" t="s">
        <v>59</v>
      </c>
      <c r="I664" s="26" t="s">
        <v>60</v>
      </c>
      <c r="J664" s="27" t="s">
        <v>184</v>
      </c>
      <c r="K664" s="27" t="s">
        <v>44</v>
      </c>
      <c r="L664" s="29" t="s">
        <v>91</v>
      </c>
      <c r="M664" s="29" t="s">
        <v>91</v>
      </c>
      <c r="N664" s="29" t="s">
        <v>125</v>
      </c>
      <c r="O664" s="29" t="s">
        <v>63</v>
      </c>
      <c r="P664" s="29" t="s">
        <v>63</v>
      </c>
      <c r="Q664" s="29"/>
      <c r="R664" s="29"/>
      <c r="S664" s="29"/>
      <c r="T664" s="30"/>
      <c r="U664" s="31" t="str">
        <f>IFERROR(__xludf.DUMMYFUNCTION("LET(
  angka_murni, ARRAYFORMULA(IFERROR(VALUE(REGEXREPLACE(L664:T664, ""[^0-9]"", """")), 0)),
  rata, IFERROR(AVERAGEIF(angka_murni, ""&gt;0""), 0),
  IF(rata &gt; 0,
    IF(rata &gt; 500, ""SANGAT OPTIMAL"",
    IF(rata &gt; 200, ""OPTIMAL"",
    IF(rata &gt; 100,"&amp;" ""KURANG OPTIMAL"", ""TIDAK OPTIMAL""))),
    IF(COUNTIF(L664:T664, ""*TIDAK TERDETEKSI*"") &gt; 0, ""TIDAK TERDETEKSI"",
    IF(COUNTIF(L664:T664, ""*TIDAK AKTIF*"") &gt; 0, ""TIDAK AKTIF"",
    IF(COUNTIF(L664:T664, ""*BELUM TERPASANG*"") &gt; 0, ""BELUM T"&amp;"ERPASANG"", ""TIDAK AKTIF"")))
  )
)"),"KURANG OPTIMAL")</f>
        <v>KURANG OPTIMAL</v>
      </c>
      <c r="V664" s="33" t="s">
        <v>48</v>
      </c>
      <c r="W664" s="45">
        <v>440.0</v>
      </c>
      <c r="X664" s="40" t="s">
        <v>598</v>
      </c>
      <c r="Y664" s="41">
        <v>2553000.0</v>
      </c>
      <c r="Z664" s="46"/>
    </row>
    <row r="665" ht="12.0" customHeight="1">
      <c r="A665" s="20">
        <f t="shared" si="1"/>
        <v>663</v>
      </c>
      <c r="B665" s="19" t="s">
        <v>553</v>
      </c>
      <c r="C665" s="19" t="s">
        <v>591</v>
      </c>
      <c r="D665" s="19" t="s">
        <v>2875</v>
      </c>
      <c r="E665" s="21" t="s">
        <v>33</v>
      </c>
      <c r="F665" s="23" t="s">
        <v>2876</v>
      </c>
      <c r="G665" s="25" t="s">
        <v>2877</v>
      </c>
      <c r="H665" s="26" t="s">
        <v>59</v>
      </c>
      <c r="I665" s="26" t="s">
        <v>60</v>
      </c>
      <c r="J665" s="27" t="s">
        <v>184</v>
      </c>
      <c r="K665" s="27" t="s">
        <v>44</v>
      </c>
      <c r="L665" s="29" t="s">
        <v>91</v>
      </c>
      <c r="M665" s="29" t="s">
        <v>62</v>
      </c>
      <c r="N665" s="29" t="s">
        <v>64</v>
      </c>
      <c r="O665" s="29" t="s">
        <v>63</v>
      </c>
      <c r="P665" s="29" t="s">
        <v>63</v>
      </c>
      <c r="Q665" s="29"/>
      <c r="R665" s="29"/>
      <c r="S665" s="29"/>
      <c r="T665" s="30"/>
      <c r="U665" s="31" t="str">
        <f>IFERROR(__xludf.DUMMYFUNCTION("LET(
  angka_murni, ARRAYFORMULA(IFERROR(VALUE(REGEXREPLACE(L665:T665, ""[^0-9]"", """")), 0)),
  rata, IFERROR(AVERAGEIF(angka_murni, ""&gt;0""), 0),
  IF(rata &gt; 0,
    IF(rata &gt; 500, ""SANGAT OPTIMAL"",
    IF(rata &gt; 200, ""OPTIMAL"",
    IF(rata &gt; 100,"&amp;" ""KURANG OPTIMAL"", ""TIDAK OPTIMAL""))),
    IF(COUNTIF(L665:T665, ""*TIDAK TERDETEKSI*"") &gt; 0, ""TIDAK TERDETEKSI"",
    IF(COUNTIF(L665:T665, ""*TIDAK AKTIF*"") &gt; 0, ""TIDAK AKTIF"",
    IF(COUNTIF(L665:T665, ""*BELUM TERPASANG*"") &gt; 0, ""BELUM T"&amp;"ERPASANG"", ""TIDAK AKTIF"")))
  )
)"),"KURANG OPTIMAL")</f>
        <v>KURANG OPTIMAL</v>
      </c>
      <c r="V665" s="33" t="s">
        <v>48</v>
      </c>
      <c r="W665" s="45">
        <v>447.0</v>
      </c>
      <c r="X665" s="40" t="s">
        <v>598</v>
      </c>
      <c r="Y665" s="41">
        <v>2553000.0</v>
      </c>
      <c r="Z665" s="46"/>
    </row>
    <row r="666" ht="12.0" customHeight="1">
      <c r="A666" s="20">
        <f t="shared" si="1"/>
        <v>664</v>
      </c>
      <c r="B666" s="19" t="s">
        <v>553</v>
      </c>
      <c r="C666" s="19" t="s">
        <v>591</v>
      </c>
      <c r="D666" s="19" t="s">
        <v>2878</v>
      </c>
      <c r="E666" s="21" t="s">
        <v>33</v>
      </c>
      <c r="F666" s="23" t="s">
        <v>2879</v>
      </c>
      <c r="G666" s="25" t="s">
        <v>2880</v>
      </c>
      <c r="H666" s="26" t="s">
        <v>59</v>
      </c>
      <c r="I666" s="26" t="s">
        <v>60</v>
      </c>
      <c r="J666" s="27" t="s">
        <v>184</v>
      </c>
      <c r="K666" s="27" t="s">
        <v>44</v>
      </c>
      <c r="L666" s="29" t="s">
        <v>62</v>
      </c>
      <c r="M666" s="29" t="s">
        <v>63</v>
      </c>
      <c r="N666" s="29" t="s">
        <v>63</v>
      </c>
      <c r="O666" s="29" t="s">
        <v>63</v>
      </c>
      <c r="P666" s="29" t="s">
        <v>63</v>
      </c>
      <c r="Q666" s="29"/>
      <c r="R666" s="29"/>
      <c r="S666" s="29"/>
      <c r="T666" s="30"/>
      <c r="U666" s="31" t="str">
        <f>IFERROR(__xludf.DUMMYFUNCTION("LET(
  angka_murni, ARRAYFORMULA(IFERROR(VALUE(REGEXREPLACE(L666:T666, ""[^0-9]"", """")), 0)),
  rata, IFERROR(AVERAGEIF(angka_murni, ""&gt;0""), 0),
  IF(rata &gt; 0,
    IF(rata &gt; 500, ""SANGAT OPTIMAL"",
    IF(rata &gt; 200, ""OPTIMAL"",
    IF(rata &gt; 100,"&amp;" ""KURANG OPTIMAL"", ""TIDAK OPTIMAL""))),
    IF(COUNTIF(L666:T666, ""*TIDAK TERDETEKSI*"") &gt; 0, ""TIDAK TERDETEKSI"",
    IF(COUNTIF(L666:T666, ""*TIDAK AKTIF*"") &gt; 0, ""TIDAK AKTIF"",
    IF(COUNTIF(L666:T666, ""*BELUM TERPASANG*"") &gt; 0, ""BELUM T"&amp;"ERPASANG"", ""TIDAK AKTIF"")))
  )
)"),"KURANG OPTIMAL")</f>
        <v>KURANG OPTIMAL</v>
      </c>
      <c r="V666" s="33" t="s">
        <v>48</v>
      </c>
      <c r="W666" s="45">
        <v>238.0</v>
      </c>
      <c r="X666" s="40" t="s">
        <v>598</v>
      </c>
      <c r="Y666" s="41">
        <v>2553000.0</v>
      </c>
      <c r="Z666" s="46"/>
    </row>
    <row r="667" ht="12.0" customHeight="1">
      <c r="A667" s="20">
        <f t="shared" si="1"/>
        <v>665</v>
      </c>
      <c r="B667" s="19" t="s">
        <v>553</v>
      </c>
      <c r="C667" s="19" t="s">
        <v>591</v>
      </c>
      <c r="D667" s="19" t="s">
        <v>2881</v>
      </c>
      <c r="E667" s="21" t="s">
        <v>33</v>
      </c>
      <c r="F667" s="23" t="s">
        <v>2882</v>
      </c>
      <c r="G667" s="25" t="s">
        <v>2883</v>
      </c>
      <c r="H667" s="26" t="s">
        <v>59</v>
      </c>
      <c r="I667" s="26" t="s">
        <v>60</v>
      </c>
      <c r="J667" s="27" t="s">
        <v>184</v>
      </c>
      <c r="K667" s="27" t="s">
        <v>44</v>
      </c>
      <c r="L667" s="29" t="s">
        <v>91</v>
      </c>
      <c r="M667" s="29" t="s">
        <v>63</v>
      </c>
      <c r="N667" s="29" t="s">
        <v>91</v>
      </c>
      <c r="O667" s="29" t="s">
        <v>63</v>
      </c>
      <c r="P667" s="29" t="s">
        <v>91</v>
      </c>
      <c r="Q667" s="29"/>
      <c r="R667" s="29"/>
      <c r="S667" s="29"/>
      <c r="T667" s="30"/>
      <c r="U667" s="31" t="str">
        <f>IFERROR(__xludf.DUMMYFUNCTION("LET(
  angka_murni, ARRAYFORMULA(IFERROR(VALUE(REGEXREPLACE(L667:T667, ""[^0-9]"", """")), 0)),
  rata, IFERROR(AVERAGEIF(angka_murni, ""&gt;0""), 0),
  IF(rata &gt; 0,
    IF(rata &gt; 500, ""SANGAT OPTIMAL"",
    IF(rata &gt; 200, ""OPTIMAL"",
    IF(rata &gt; 100,"&amp;" ""KURANG OPTIMAL"", ""TIDAK OPTIMAL""))),
    IF(COUNTIF(L667:T667, ""*TIDAK TERDETEKSI*"") &gt; 0, ""TIDAK TERDETEKSI"",
    IF(COUNTIF(L667:T667, ""*TIDAK AKTIF*"") &gt; 0, ""TIDAK AKTIF"",
    IF(COUNTIF(L667:T667, ""*BELUM TERPASANG*"") &gt; 0, ""BELUM T"&amp;"ERPASANG"", ""TIDAK AKTIF"")))
  )
)"),"KURANG OPTIMAL")</f>
        <v>KURANG OPTIMAL</v>
      </c>
      <c r="V667" s="33" t="s">
        <v>48</v>
      </c>
      <c r="W667" s="45">
        <v>278.0</v>
      </c>
      <c r="X667" s="40" t="s">
        <v>598</v>
      </c>
      <c r="Y667" s="41">
        <v>2553000.0</v>
      </c>
      <c r="Z667" s="46"/>
    </row>
    <row r="668" ht="12.0" customHeight="1">
      <c r="A668" s="20">
        <f t="shared" si="1"/>
        <v>666</v>
      </c>
      <c r="B668" s="19" t="s">
        <v>553</v>
      </c>
      <c r="C668" s="19" t="s">
        <v>591</v>
      </c>
      <c r="D668" s="19" t="s">
        <v>2885</v>
      </c>
      <c r="E668" s="21" t="s">
        <v>33</v>
      </c>
      <c r="F668" s="23" t="s">
        <v>2886</v>
      </c>
      <c r="G668" s="25" t="s">
        <v>2887</v>
      </c>
      <c r="H668" s="26" t="s">
        <v>59</v>
      </c>
      <c r="I668" s="26" t="s">
        <v>60</v>
      </c>
      <c r="J668" s="27" t="s">
        <v>184</v>
      </c>
      <c r="K668" s="27" t="s">
        <v>44</v>
      </c>
      <c r="L668" s="29" t="s">
        <v>63</v>
      </c>
      <c r="M668" s="29" t="s">
        <v>63</v>
      </c>
      <c r="N668" s="29" t="s">
        <v>63</v>
      </c>
      <c r="O668" s="29" t="s">
        <v>63</v>
      </c>
      <c r="P668" s="29" t="s">
        <v>63</v>
      </c>
      <c r="Q668" s="29"/>
      <c r="R668" s="29"/>
      <c r="S668" s="29"/>
      <c r="T668" s="30"/>
      <c r="U668" s="31" t="str">
        <f>IFERROR(__xludf.DUMMYFUNCTION("LET(
  angka_murni, ARRAYFORMULA(IFERROR(VALUE(REGEXREPLACE(L668:T668, ""[^0-9]"", """")), 0)),
  rata, IFERROR(AVERAGEIF(angka_murni, ""&gt;0""), 0),
  IF(rata &gt; 0,
    IF(rata &gt; 500, ""SANGAT OPTIMAL"",
    IF(rata &gt; 200, ""OPTIMAL"",
    IF(rata &gt; 100,"&amp;" ""KURANG OPTIMAL"", ""TIDAK OPTIMAL""))),
    IF(COUNTIF(L668:T668, ""*TIDAK TERDETEKSI*"") &gt; 0, ""TIDAK TERDETEKSI"",
    IF(COUNTIF(L668:T668, ""*TIDAK AKTIF*"") &gt; 0, ""TIDAK AKTIF"",
    IF(COUNTIF(L668:T668, ""*BELUM TERPASANG*"") &gt; 0, ""BELUM T"&amp;"ERPASANG"", ""TIDAK AKTIF"")))
  )
)"),"KURANG OPTIMAL")</f>
        <v>KURANG OPTIMAL</v>
      </c>
      <c r="V668" s="33" t="s">
        <v>48</v>
      </c>
      <c r="W668" s="45">
        <v>203.0</v>
      </c>
      <c r="X668" s="40" t="s">
        <v>598</v>
      </c>
      <c r="Y668" s="41">
        <v>2553000.0</v>
      </c>
      <c r="Z668" s="46"/>
    </row>
    <row r="669" ht="12.0" customHeight="1">
      <c r="A669" s="20">
        <f t="shared" si="1"/>
        <v>667</v>
      </c>
      <c r="B669" s="19" t="s">
        <v>553</v>
      </c>
      <c r="C669" s="19" t="s">
        <v>591</v>
      </c>
      <c r="D669" s="19" t="s">
        <v>592</v>
      </c>
      <c r="E669" s="21" t="s">
        <v>33</v>
      </c>
      <c r="F669" s="23" t="s">
        <v>593</v>
      </c>
      <c r="G669" s="25" t="s">
        <v>594</v>
      </c>
      <c r="H669" s="26" t="s">
        <v>40</v>
      </c>
      <c r="I669" s="26" t="s">
        <v>42</v>
      </c>
      <c r="J669" s="28" t="s">
        <v>61</v>
      </c>
      <c r="K669" s="28" t="s">
        <v>44</v>
      </c>
      <c r="L669" s="29"/>
      <c r="M669" s="29"/>
      <c r="N669" s="29" t="s">
        <v>65</v>
      </c>
      <c r="O669" s="29" t="s">
        <v>65</v>
      </c>
      <c r="P669" s="29" t="s">
        <v>65</v>
      </c>
      <c r="Q669" s="29" t="s">
        <v>65</v>
      </c>
      <c r="R669" s="30" t="s">
        <v>65</v>
      </c>
      <c r="S669" s="30"/>
      <c r="T669" s="30"/>
      <c r="U669" s="31" t="str">
        <f>IFERROR(__xludf.DUMMYFUNCTION("LET(
  angka_murni, ARRAYFORMULA(IFERROR(VALUE(REGEXREPLACE(L669:T669, ""[^0-9]"", """")), 0)),
  rata, IFERROR(AVERAGEIF(angka_murni, ""&gt;0""), 0),
  IF(rata &gt; 0,
    IF(rata &gt; 500, ""SANGAT OPTIMAL"",
    IF(rata &gt; 200, ""OPTIMAL"",
    IF(rata &gt; 100,"&amp;" ""KURANG OPTIMAL"", ""TIDAK OPTIMAL""))),
    IF(COUNTIF(L669:T669, ""*TIDAK TERDETEKSI*"") &gt; 0, ""TIDAK TERDETEKSI"",
    IF(COUNTIF(L669:T669, ""*TIDAK AKTIF*"") &gt; 0, ""TIDAK AKTIF"",
    IF(COUNTIF(L669:T669, ""*BELUM TERPASANG*"") &gt; 0, ""BELUM T"&amp;"ERPASANG"", ""TIDAK AKTIF"")))
  )
)"),"TIDAK AKTIF")</f>
        <v>TIDAK AKTIF</v>
      </c>
      <c r="V669" s="33" t="s">
        <v>48</v>
      </c>
      <c r="W669" s="45">
        <v>878.0</v>
      </c>
      <c r="X669" s="40" t="s">
        <v>598</v>
      </c>
      <c r="Y669" s="36">
        <v>768950.0</v>
      </c>
      <c r="Z669" s="46"/>
    </row>
    <row r="670" ht="12.0" customHeight="1">
      <c r="A670" s="20">
        <f t="shared" si="1"/>
        <v>668</v>
      </c>
      <c r="B670" s="19" t="s">
        <v>553</v>
      </c>
      <c r="C670" s="19" t="s">
        <v>591</v>
      </c>
      <c r="D670" s="19" t="s">
        <v>2889</v>
      </c>
      <c r="E670" s="21" t="s">
        <v>33</v>
      </c>
      <c r="F670" s="23" t="s">
        <v>2890</v>
      </c>
      <c r="G670" s="25" t="s">
        <v>2891</v>
      </c>
      <c r="H670" s="26" t="s">
        <v>59</v>
      </c>
      <c r="I670" s="26" t="s">
        <v>60</v>
      </c>
      <c r="J670" s="27" t="s">
        <v>184</v>
      </c>
      <c r="K670" s="27" t="s">
        <v>44</v>
      </c>
      <c r="L670" s="29" t="s">
        <v>360</v>
      </c>
      <c r="M670" s="29" t="s">
        <v>176</v>
      </c>
      <c r="N670" s="29" t="s">
        <v>360</v>
      </c>
      <c r="O670" s="29" t="s">
        <v>62</v>
      </c>
      <c r="P670" s="29" t="s">
        <v>63</v>
      </c>
      <c r="Q670" s="29"/>
      <c r="R670" s="29"/>
      <c r="S670" s="29"/>
      <c r="T670" s="30"/>
      <c r="U670" s="31" t="str">
        <f>IFERROR(__xludf.DUMMYFUNCTION("LET(
  angka_murni, ARRAYFORMULA(IFERROR(VALUE(REGEXREPLACE(L670:T670, ""[^0-9]"", """")), 0)),
  rata, IFERROR(AVERAGEIF(angka_murni, ""&gt;0""), 0),
  IF(rata &gt; 0,
    IF(rata &gt; 500, ""SANGAT OPTIMAL"",
    IF(rata &gt; 200, ""OPTIMAL"",
    IF(rata &gt; 100,"&amp;" ""KURANG OPTIMAL"", ""TIDAK OPTIMAL""))),
    IF(COUNTIF(L670:T670, ""*TIDAK TERDETEKSI*"") &gt; 0, ""TIDAK TERDETEKSI"",
    IF(COUNTIF(L670:T670, ""*TIDAK AKTIF*"") &gt; 0, ""TIDAK AKTIF"",
    IF(COUNTIF(L670:T670, ""*BELUM TERPASANG*"") &gt; 0, ""BELUM T"&amp;"ERPASANG"", ""TIDAK AKTIF"")))
  )
)"),"TIDAK OPTIMAL")</f>
        <v>TIDAK OPTIMAL</v>
      </c>
      <c r="V670" s="33" t="s">
        <v>48</v>
      </c>
      <c r="W670" s="45">
        <v>287.0</v>
      </c>
      <c r="X670" s="40" t="s">
        <v>598</v>
      </c>
      <c r="Y670" s="41">
        <v>2553000.0</v>
      </c>
      <c r="Z670" s="46"/>
    </row>
    <row r="671" ht="12.0" customHeight="1">
      <c r="A671" s="20">
        <f t="shared" si="1"/>
        <v>669</v>
      </c>
      <c r="B671" s="19" t="s">
        <v>553</v>
      </c>
      <c r="C671" s="19" t="s">
        <v>591</v>
      </c>
      <c r="D671" s="19" t="s">
        <v>599</v>
      </c>
      <c r="E671" s="21" t="s">
        <v>33</v>
      </c>
      <c r="F671" s="23" t="s">
        <v>600</v>
      </c>
      <c r="G671" s="25" t="s">
        <v>601</v>
      </c>
      <c r="H671" s="26" t="s">
        <v>40</v>
      </c>
      <c r="I671" s="26" t="s">
        <v>42</v>
      </c>
      <c r="J671" s="28" t="s">
        <v>61</v>
      </c>
      <c r="K671" s="28" t="s">
        <v>44</v>
      </c>
      <c r="L671" s="29"/>
      <c r="M671" s="29"/>
      <c r="N671" s="29" t="s">
        <v>65</v>
      </c>
      <c r="O671" s="29" t="s">
        <v>65</v>
      </c>
      <c r="P671" s="29" t="s">
        <v>65</v>
      </c>
      <c r="Q671" s="29" t="s">
        <v>65</v>
      </c>
      <c r="R671" s="30" t="s">
        <v>65</v>
      </c>
      <c r="S671" s="30"/>
      <c r="T671" s="30"/>
      <c r="U671" s="31" t="str">
        <f>IFERROR(__xludf.DUMMYFUNCTION("LET(
  angka_murni, ARRAYFORMULA(IFERROR(VALUE(REGEXREPLACE(L671:T671, ""[^0-9]"", """")), 0)),
  rata, IFERROR(AVERAGEIF(angka_murni, ""&gt;0""), 0),
  IF(rata &gt; 0,
    IF(rata &gt; 500, ""SANGAT OPTIMAL"",
    IF(rata &gt; 200, ""OPTIMAL"",
    IF(rata &gt; 100,"&amp;" ""KURANG OPTIMAL"", ""TIDAK OPTIMAL""))),
    IF(COUNTIF(L671:T671, ""*TIDAK TERDETEKSI*"") &gt; 0, ""TIDAK TERDETEKSI"",
    IF(COUNTIF(L671:T671, ""*TIDAK AKTIF*"") &gt; 0, ""TIDAK AKTIF"",
    IF(COUNTIF(L671:T671, ""*BELUM TERPASANG*"") &gt; 0, ""BELUM T"&amp;"ERPASANG"", ""TIDAK AKTIF"")))
  )
)"),"TIDAK AKTIF")</f>
        <v>TIDAK AKTIF</v>
      </c>
      <c r="V671" s="33" t="s">
        <v>48</v>
      </c>
      <c r="W671" s="45">
        <v>457.0</v>
      </c>
      <c r="X671" s="40" t="s">
        <v>598</v>
      </c>
      <c r="Y671" s="36">
        <v>768950.0</v>
      </c>
      <c r="Z671" s="46"/>
    </row>
    <row r="672" ht="12.0" customHeight="1">
      <c r="A672" s="20">
        <f t="shared" si="1"/>
        <v>670</v>
      </c>
      <c r="B672" s="19" t="s">
        <v>553</v>
      </c>
      <c r="C672" s="19" t="s">
        <v>591</v>
      </c>
      <c r="D672" s="19" t="s">
        <v>2892</v>
      </c>
      <c r="E672" s="21" t="s">
        <v>33</v>
      </c>
      <c r="F672" s="23" t="s">
        <v>2893</v>
      </c>
      <c r="G672" s="25" t="s">
        <v>2894</v>
      </c>
      <c r="H672" s="26" t="s">
        <v>59</v>
      </c>
      <c r="I672" s="26" t="s">
        <v>60</v>
      </c>
      <c r="J672" s="27" t="s">
        <v>184</v>
      </c>
      <c r="K672" s="27" t="s">
        <v>44</v>
      </c>
      <c r="L672" s="29" t="s">
        <v>62</v>
      </c>
      <c r="M672" s="29" t="s">
        <v>62</v>
      </c>
      <c r="N672" s="29" t="s">
        <v>62</v>
      </c>
      <c r="O672" s="29" t="s">
        <v>62</v>
      </c>
      <c r="P672" s="29" t="s">
        <v>62</v>
      </c>
      <c r="Q672" s="30"/>
      <c r="R672" s="30"/>
      <c r="S672" s="30"/>
      <c r="T672" s="30"/>
      <c r="U672" s="31" t="str">
        <f>IFERROR(__xludf.DUMMYFUNCTION("LET(
  angka_murni, ARRAYFORMULA(IFERROR(VALUE(REGEXREPLACE(L672:T672, ""[^0-9]"", """")), 0)),
  rata, IFERROR(AVERAGEIF(angka_murni, ""&gt;0""), 0),
  IF(rata &gt; 0,
    IF(rata &gt; 500, ""SANGAT OPTIMAL"",
    IF(rata &gt; 200, ""OPTIMAL"",
    IF(rata &gt; 100,"&amp;" ""KURANG OPTIMAL"", ""TIDAK OPTIMAL""))),
    IF(COUNTIF(L672:T672, ""*TIDAK TERDETEKSI*"") &gt; 0, ""TIDAK TERDETEKSI"",
    IF(COUNTIF(L672:T672, ""*TIDAK AKTIF*"") &gt; 0, ""TIDAK AKTIF"",
    IF(COUNTIF(L672:T672, ""*BELUM TERPASANG*"") &gt; 0, ""BELUM T"&amp;"ERPASANG"", ""TIDAK AKTIF"")))
  )
)"),"TIDAK OPTIMAL")</f>
        <v>TIDAK OPTIMAL</v>
      </c>
      <c r="V672" s="33" t="s">
        <v>48</v>
      </c>
      <c r="W672" s="45">
        <v>187.0</v>
      </c>
      <c r="X672" s="40" t="s">
        <v>598</v>
      </c>
      <c r="Y672" s="41">
        <v>2553000.0</v>
      </c>
      <c r="Z672" s="46"/>
    </row>
    <row r="673" ht="12.0" customHeight="1">
      <c r="A673" s="20">
        <f t="shared" si="1"/>
        <v>671</v>
      </c>
      <c r="B673" s="19" t="s">
        <v>553</v>
      </c>
      <c r="C673" s="19" t="s">
        <v>591</v>
      </c>
      <c r="D673" s="19" t="s">
        <v>2895</v>
      </c>
      <c r="E673" s="21" t="s">
        <v>33</v>
      </c>
      <c r="F673" s="23" t="s">
        <v>2896</v>
      </c>
      <c r="G673" s="25" t="s">
        <v>2897</v>
      </c>
      <c r="H673" s="26" t="s">
        <v>59</v>
      </c>
      <c r="I673" s="26" t="s">
        <v>60</v>
      </c>
      <c r="J673" s="27" t="s">
        <v>184</v>
      </c>
      <c r="K673" s="27" t="s">
        <v>44</v>
      </c>
      <c r="L673" s="29" t="s">
        <v>126</v>
      </c>
      <c r="M673" s="29" t="s">
        <v>126</v>
      </c>
      <c r="N673" s="29" t="s">
        <v>126</v>
      </c>
      <c r="O673" s="29" t="s">
        <v>63</v>
      </c>
      <c r="P673" s="29" t="s">
        <v>63</v>
      </c>
      <c r="Q673" s="30"/>
      <c r="R673" s="29"/>
      <c r="S673" s="29"/>
      <c r="T673" s="30"/>
      <c r="U673" s="39" t="str">
        <f>IFERROR(__xludf.DUMMYFUNCTION("LET(
  angka_murni, ARRAYFORMULA(IFERROR(VALUE(REGEXREPLACE(L673:T673, ""[^0-9]"", """")), 0)),
  rata, IFERROR(AVERAGEIF(angka_murni, ""&gt;0""), 0),
  IF(rata &gt; 0,
    IF(rata &gt; 500, ""SANGAT OPTIMAL"",
    IF(rata &gt; 200, ""OPTIMAL"",
    IF(rata &gt; 100,"&amp;" ""KURANG OPTIMAL"", ""TIDAK OPTIMAL""))),
    IF(COUNTIF(L673:T673, ""*TIDAK TERDETEKSI*"") &gt; 0, ""TIDAK TERDETEKSI"",
    IF(COUNTIF(L673:T673, ""*TIDAK AKTIF*"") &gt; 0, ""TIDAK AKTIF"",
    IF(COUNTIF(L673:T673, ""*BELUM TERPASANG*"") &gt; 0, ""BELUM T"&amp;"ERPASANG"", ""TIDAK AKTIF"")))
  )
)"),"SANGAT OPTIMAL")</f>
        <v>SANGAT OPTIMAL</v>
      </c>
      <c r="V673" s="33" t="s">
        <v>2995</v>
      </c>
      <c r="W673" s="56">
        <v>492.0</v>
      </c>
      <c r="X673" s="40" t="s">
        <v>598</v>
      </c>
      <c r="Y673" s="41">
        <v>2553000.0</v>
      </c>
      <c r="Z673" s="57"/>
      <c r="AC673" s="43"/>
    </row>
    <row r="674" ht="12.0" customHeight="1">
      <c r="A674" s="20">
        <f t="shared" si="1"/>
        <v>672</v>
      </c>
      <c r="B674" s="19" t="s">
        <v>553</v>
      </c>
      <c r="C674" s="19" t="s">
        <v>591</v>
      </c>
      <c r="D674" s="19" t="s">
        <v>2898</v>
      </c>
      <c r="E674" s="21" t="s">
        <v>33</v>
      </c>
      <c r="F674" s="23" t="s">
        <v>2899</v>
      </c>
      <c r="G674" s="25" t="s">
        <v>2900</v>
      </c>
      <c r="H674" s="26" t="s">
        <v>59</v>
      </c>
      <c r="I674" s="26" t="s">
        <v>60</v>
      </c>
      <c r="J674" s="27" t="s">
        <v>184</v>
      </c>
      <c r="K674" s="27" t="s">
        <v>44</v>
      </c>
      <c r="L674" s="29" t="s">
        <v>64</v>
      </c>
      <c r="M674" s="29" t="s">
        <v>64</v>
      </c>
      <c r="N674" s="29" t="s">
        <v>63</v>
      </c>
      <c r="O674" s="29" t="s">
        <v>63</v>
      </c>
      <c r="P674" s="29" t="s">
        <v>63</v>
      </c>
      <c r="Q674" s="30"/>
      <c r="R674" s="30"/>
      <c r="S674" s="30"/>
      <c r="T674" s="30"/>
      <c r="U674" s="31" t="str">
        <f>IFERROR(__xludf.DUMMYFUNCTION("LET(
  angka_murni, ARRAYFORMULA(IFERROR(VALUE(REGEXREPLACE(L674:T674, ""[^0-9]"", """")), 0)),
  rata, IFERROR(AVERAGEIF(angka_murni, ""&gt;0""), 0),
  IF(rata &gt; 0,
    IF(rata &gt; 500, ""SANGAT OPTIMAL"",
    IF(rata &gt; 200, ""OPTIMAL"",
    IF(rata &gt; 100,"&amp;" ""KURANG OPTIMAL"", ""TIDAK OPTIMAL""))),
    IF(COUNTIF(L674:T674, ""*TIDAK TERDETEKSI*"") &gt; 0, ""TIDAK TERDETEKSI"",
    IF(COUNTIF(L674:T674, ""*TIDAK AKTIF*"") &gt; 0, ""TIDAK AKTIF"",
    IF(COUNTIF(L674:T674, ""*BELUM TERPASANG*"") &gt; 0, ""BELUM T"&amp;"ERPASANG"", ""TIDAK AKTIF"")))
  )
)"),"OPTIMAL")</f>
        <v>OPTIMAL</v>
      </c>
      <c r="V674" s="33" t="s">
        <v>48</v>
      </c>
      <c r="W674" s="45">
        <v>548.0</v>
      </c>
      <c r="X674" s="40" t="s">
        <v>598</v>
      </c>
      <c r="Y674" s="41">
        <v>2553000.0</v>
      </c>
      <c r="Z674" s="46"/>
    </row>
    <row r="675" ht="12.0" customHeight="1">
      <c r="A675" s="20">
        <f t="shared" si="1"/>
        <v>673</v>
      </c>
      <c r="B675" s="19" t="s">
        <v>554</v>
      </c>
      <c r="C675" s="19" t="s">
        <v>604</v>
      </c>
      <c r="D675" s="73" t="s">
        <v>605</v>
      </c>
      <c r="E675" s="21" t="s">
        <v>33</v>
      </c>
      <c r="F675" s="68" t="s">
        <v>606</v>
      </c>
      <c r="G675" s="69" t="s">
        <v>607</v>
      </c>
      <c r="H675" s="26" t="s">
        <v>40</v>
      </c>
      <c r="I675" s="26" t="s">
        <v>107</v>
      </c>
      <c r="J675" s="27" t="s">
        <v>1563</v>
      </c>
      <c r="K675" s="27" t="s">
        <v>44</v>
      </c>
      <c r="L675" s="29" t="s">
        <v>125</v>
      </c>
      <c r="M675" s="29" t="s">
        <v>65</v>
      </c>
      <c r="N675" s="29" t="s">
        <v>65</v>
      </c>
      <c r="O675" s="29" t="s">
        <v>65</v>
      </c>
      <c r="P675" s="29" t="s">
        <v>65</v>
      </c>
      <c r="Q675" s="30"/>
      <c r="R675" s="30"/>
      <c r="S675" s="30"/>
      <c r="T675" s="44"/>
      <c r="U675" s="31" t="str">
        <f>IFERROR(__xludf.DUMMYFUNCTION("LET(
  angka_murni, ARRAYFORMULA(IFERROR(VALUE(REGEXREPLACE(L675:T675, ""[^0-9]"", """")), 0)),
  rata, IFERROR(AVERAGEIF(angka_murni, ""&gt;0""), 0),
  IF(rata &gt; 0,
    IF(rata &gt; 500, ""SANGAT OPTIMAL"",
    IF(rata &gt; 200, ""OPTIMAL"",
    IF(rata &gt; 100,"&amp;" ""KURANG OPTIMAL"", ""TIDAK OPTIMAL""))),
    IF(COUNTIF(L675:T675, ""*TIDAK TERDETEKSI*"") &gt; 0, ""TIDAK TERDETEKSI"",
    IF(COUNTIF(L675:T675, ""*TIDAK AKTIF*"") &gt; 0, ""TIDAK AKTIF"",
    IF(COUNTIF(L675:T675, ""*BELUM TERPASANG*"") &gt; 0, ""BELUM T"&amp;"ERPASANG"", ""TIDAK AKTIF"")))
  )
)"),"KURANG OPTIMAL")</f>
        <v>KURANG OPTIMAL</v>
      </c>
      <c r="V675" s="33" t="s">
        <v>48</v>
      </c>
      <c r="W675" s="87">
        <v>3373.0</v>
      </c>
      <c r="X675" s="88" t="s">
        <v>613</v>
      </c>
      <c r="Y675" s="36">
        <v>604950.0</v>
      </c>
      <c r="Z675" s="64" t="s">
        <v>614</v>
      </c>
    </row>
    <row r="676" ht="12.0" customHeight="1">
      <c r="A676" s="20">
        <f t="shared" si="1"/>
        <v>674</v>
      </c>
      <c r="B676" s="19" t="s">
        <v>554</v>
      </c>
      <c r="C676" s="19" t="s">
        <v>604</v>
      </c>
      <c r="D676" s="19" t="s">
        <v>2903</v>
      </c>
      <c r="E676" s="21" t="s">
        <v>33</v>
      </c>
      <c r="F676" s="23" t="s">
        <v>2904</v>
      </c>
      <c r="G676" s="25" t="s">
        <v>2905</v>
      </c>
      <c r="H676" s="26" t="s">
        <v>94</v>
      </c>
      <c r="I676" s="26" t="s">
        <v>105</v>
      </c>
      <c r="J676" s="27" t="s">
        <v>43</v>
      </c>
      <c r="K676" s="27" t="s">
        <v>44</v>
      </c>
      <c r="L676" s="29" t="s">
        <v>167</v>
      </c>
      <c r="M676" s="29" t="s">
        <v>167</v>
      </c>
      <c r="N676" s="29" t="s">
        <v>126</v>
      </c>
      <c r="O676" s="29" t="s">
        <v>126</v>
      </c>
      <c r="P676" s="29" t="s">
        <v>126</v>
      </c>
      <c r="Q676" s="29" t="s">
        <v>123</v>
      </c>
      <c r="R676" s="29"/>
      <c r="S676" s="29"/>
      <c r="T676" s="29"/>
      <c r="U676" s="31" t="str">
        <f>IFERROR(__xludf.DUMMYFUNCTION("LET(
  angka_murni, ARRAYFORMULA(IFERROR(VALUE(REGEXREPLACE(L676:T676, ""[^0-9]"", """")), 0)),
  rata, IFERROR(AVERAGEIF(angka_murni, ""&gt;0""), 0),
  IF(rata &gt; 0,
    IF(rata &gt; 500, ""SANGAT OPTIMAL"",
    IF(rata &gt; 200, ""OPTIMAL"",
    IF(rata &gt; 100,"&amp;" ""KURANG OPTIMAL"", ""TIDAK OPTIMAL""))),
    IF(COUNTIF(L676:T676, ""*TIDAK TERDETEKSI*"") &gt; 0, ""TIDAK TERDETEKSI"",
    IF(COUNTIF(L676:T676, ""*TIDAK AKTIF*"") &gt; 0, ""TIDAK AKTIF"",
    IF(COUNTIF(L676:T676, ""*BELUM TERPASANG*"") &gt; 0, ""BELUM T"&amp;"ERPASANG"", ""TIDAK AKTIF"")))
  )
)"),"SANGAT OPTIMAL")</f>
        <v>SANGAT OPTIMAL</v>
      </c>
      <c r="V676" s="33" t="s">
        <v>48</v>
      </c>
      <c r="W676" s="45">
        <v>800.0</v>
      </c>
      <c r="X676" s="88" t="s">
        <v>613</v>
      </c>
      <c r="Y676" s="36">
        <v>2300000.0</v>
      </c>
      <c r="Z676" s="75" t="s">
        <v>3039</v>
      </c>
    </row>
    <row r="677" ht="12.0" customHeight="1">
      <c r="A677" s="20">
        <f t="shared" si="1"/>
        <v>675</v>
      </c>
      <c r="B677" s="19" t="s">
        <v>554</v>
      </c>
      <c r="C677" s="19" t="s">
        <v>604</v>
      </c>
      <c r="D677" s="19" t="s">
        <v>2906</v>
      </c>
      <c r="E677" s="21" t="s">
        <v>33</v>
      </c>
      <c r="F677" s="23" t="s">
        <v>2907</v>
      </c>
      <c r="G677" s="25" t="s">
        <v>2908</v>
      </c>
      <c r="H677" s="26" t="s">
        <v>94</v>
      </c>
      <c r="I677" s="26" t="s">
        <v>105</v>
      </c>
      <c r="J677" s="27" t="s">
        <v>43</v>
      </c>
      <c r="K677" s="27" t="s">
        <v>44</v>
      </c>
      <c r="L677" s="29" t="s">
        <v>167</v>
      </c>
      <c r="M677" s="29" t="s">
        <v>167</v>
      </c>
      <c r="N677" s="29" t="s">
        <v>126</v>
      </c>
      <c r="O677" s="29" t="s">
        <v>126</v>
      </c>
      <c r="P677" s="29" t="s">
        <v>126</v>
      </c>
      <c r="Q677" s="29"/>
      <c r="R677" s="29"/>
      <c r="S677" s="29"/>
      <c r="T677" s="29"/>
      <c r="U677" s="31" t="str">
        <f>IFERROR(__xludf.DUMMYFUNCTION("LET(
  angka_murni, ARRAYFORMULA(IFERROR(VALUE(REGEXREPLACE(L677:T677, ""[^0-9]"", """")), 0)),
  rata, IFERROR(AVERAGEIF(angka_murni, ""&gt;0""), 0),
  IF(rata &gt; 0,
    IF(rata &gt; 500, ""SANGAT OPTIMAL"",
    IF(rata &gt; 200, ""OPTIMAL"",
    IF(rata &gt; 100,"&amp;" ""KURANG OPTIMAL"", ""TIDAK OPTIMAL""))),
    IF(COUNTIF(L677:T677, ""*TIDAK TERDETEKSI*"") &gt; 0, ""TIDAK TERDETEKSI"",
    IF(COUNTIF(L677:T677, ""*TIDAK AKTIF*"") &gt; 0, ""TIDAK AKTIF"",
    IF(COUNTIF(L677:T677, ""*BELUM TERPASANG*"") &gt; 0, ""BELUM T"&amp;"ERPASANG"", ""TIDAK AKTIF"")))
  )
)"),"SANGAT OPTIMAL")</f>
        <v>SANGAT OPTIMAL</v>
      </c>
      <c r="V677" s="33" t="s">
        <v>48</v>
      </c>
      <c r="W677" s="45">
        <v>637.0</v>
      </c>
      <c r="X677" s="88" t="s">
        <v>613</v>
      </c>
      <c r="Y677" s="36">
        <v>2300000.0</v>
      </c>
      <c r="Z677" s="46"/>
    </row>
    <row r="678" ht="12.0" customHeight="1">
      <c r="A678" s="20">
        <f t="shared" si="1"/>
        <v>676</v>
      </c>
      <c r="B678" s="19" t="s">
        <v>554</v>
      </c>
      <c r="C678" s="19" t="s">
        <v>604</v>
      </c>
      <c r="D678" s="19" t="s">
        <v>2909</v>
      </c>
      <c r="E678" s="21" t="s">
        <v>33</v>
      </c>
      <c r="F678" s="68" t="s">
        <v>3046</v>
      </c>
      <c r="G678" s="69" t="s">
        <v>3047</v>
      </c>
      <c r="H678" s="26" t="s">
        <v>40</v>
      </c>
      <c r="I678" s="26" t="s">
        <v>107</v>
      </c>
      <c r="J678" s="27" t="s">
        <v>1563</v>
      </c>
      <c r="K678" s="27" t="s">
        <v>44</v>
      </c>
      <c r="L678" s="29" t="s">
        <v>126</v>
      </c>
      <c r="M678" s="29" t="s">
        <v>65</v>
      </c>
      <c r="N678" s="29" t="s">
        <v>125</v>
      </c>
      <c r="O678" s="29" t="s">
        <v>125</v>
      </c>
      <c r="P678" s="29" t="s">
        <v>125</v>
      </c>
      <c r="Q678" s="30"/>
      <c r="R678" s="30"/>
      <c r="S678" s="30"/>
      <c r="T678" s="44"/>
      <c r="U678" s="31" t="str">
        <f>IFERROR(__xludf.DUMMYFUNCTION("LET(
  angka_murni, ARRAYFORMULA(IFERROR(VALUE(REGEXREPLACE(L678:T678, ""[^0-9]"", """")), 0)),
  rata, IFERROR(AVERAGEIF(angka_murni, ""&gt;0""), 0),
  IF(rata &gt; 0,
    IF(rata &gt; 500, ""SANGAT OPTIMAL"",
    IF(rata &gt; 200, ""OPTIMAL"",
    IF(rata &gt; 100,"&amp;" ""KURANG OPTIMAL"", ""TIDAK OPTIMAL""))),
    IF(COUNTIF(L678:T678, ""*TIDAK TERDETEKSI*"") &gt; 0, ""TIDAK TERDETEKSI"",
    IF(COUNTIF(L678:T678, ""*TIDAK AKTIF*"") &gt; 0, ""TIDAK AKTIF"",
    IF(COUNTIF(L678:T678, ""*BELUM TERPASANG*"") &gt; 0, ""BELUM T"&amp;"ERPASANG"", ""TIDAK AKTIF"")))
  )
)"),"OPTIMAL")</f>
        <v>OPTIMAL</v>
      </c>
      <c r="V678" s="33" t="s">
        <v>48</v>
      </c>
      <c r="W678" s="45">
        <v>2411.0</v>
      </c>
      <c r="X678" s="88" t="s">
        <v>613</v>
      </c>
      <c r="Y678" s="36">
        <v>604950.0</v>
      </c>
      <c r="Z678" s="75" t="s">
        <v>3051</v>
      </c>
    </row>
    <row r="679" ht="12.0" customHeight="1">
      <c r="A679" s="20">
        <f t="shared" si="1"/>
        <v>677</v>
      </c>
      <c r="B679" s="19" t="s">
        <v>554</v>
      </c>
      <c r="C679" s="19" t="s">
        <v>604</v>
      </c>
      <c r="D679" s="19" t="s">
        <v>2912</v>
      </c>
      <c r="E679" s="21" t="s">
        <v>33</v>
      </c>
      <c r="F679" s="23" t="s">
        <v>2913</v>
      </c>
      <c r="G679" s="25" t="s">
        <v>2914</v>
      </c>
      <c r="H679" s="26" t="s">
        <v>94</v>
      </c>
      <c r="I679" s="26" t="s">
        <v>105</v>
      </c>
      <c r="J679" s="27" t="s">
        <v>43</v>
      </c>
      <c r="K679" s="27" t="s">
        <v>44</v>
      </c>
      <c r="L679" s="29" t="s">
        <v>167</v>
      </c>
      <c r="M679" s="29" t="s">
        <v>167</v>
      </c>
      <c r="N679" s="29" t="s">
        <v>126</v>
      </c>
      <c r="O679" s="29" t="s">
        <v>126</v>
      </c>
      <c r="P679" s="29" t="s">
        <v>126</v>
      </c>
      <c r="Q679" s="29"/>
      <c r="R679" s="29"/>
      <c r="S679" s="29"/>
      <c r="T679" s="29"/>
      <c r="U679" s="31" t="str">
        <f>IFERROR(__xludf.DUMMYFUNCTION("LET(
  angka_murni, ARRAYFORMULA(IFERROR(VALUE(REGEXREPLACE(L679:T679, ""[^0-9]"", """")), 0)),
  rata, IFERROR(AVERAGEIF(angka_murni, ""&gt;0""), 0),
  IF(rata &gt; 0,
    IF(rata &gt; 500, ""SANGAT OPTIMAL"",
    IF(rata &gt; 200, ""OPTIMAL"",
    IF(rata &gt; 100,"&amp;" ""KURANG OPTIMAL"", ""TIDAK OPTIMAL""))),
    IF(COUNTIF(L679:T679, ""*TIDAK TERDETEKSI*"") &gt; 0, ""TIDAK TERDETEKSI"",
    IF(COUNTIF(L679:T679, ""*TIDAK AKTIF*"") &gt; 0, ""TIDAK AKTIF"",
    IF(COUNTIF(L679:T679, ""*BELUM TERPASANG*"") &gt; 0, ""BELUM T"&amp;"ERPASANG"", ""TIDAK AKTIF"")))
  )
)"),"SANGAT OPTIMAL")</f>
        <v>SANGAT OPTIMAL</v>
      </c>
      <c r="V679" s="33" t="s">
        <v>48</v>
      </c>
      <c r="W679" s="45">
        <v>1578.0</v>
      </c>
      <c r="X679" s="88" t="s">
        <v>613</v>
      </c>
      <c r="Y679" s="36">
        <v>2300000.0</v>
      </c>
      <c r="Z679" s="75" t="s">
        <v>3058</v>
      </c>
    </row>
    <row r="680" ht="12.0" customHeight="1">
      <c r="A680" s="20">
        <f t="shared" si="1"/>
        <v>678</v>
      </c>
      <c r="B680" s="19" t="s">
        <v>554</v>
      </c>
      <c r="C680" s="19" t="s">
        <v>604</v>
      </c>
      <c r="D680" s="19" t="s">
        <v>2916</v>
      </c>
      <c r="E680" s="21" t="s">
        <v>33</v>
      </c>
      <c r="F680" s="23" t="s">
        <v>2917</v>
      </c>
      <c r="G680" s="25" t="s">
        <v>2918</v>
      </c>
      <c r="H680" s="26" t="s">
        <v>94</v>
      </c>
      <c r="I680" s="26" t="s">
        <v>105</v>
      </c>
      <c r="J680" s="27" t="s">
        <v>43</v>
      </c>
      <c r="K680" s="27" t="s">
        <v>44</v>
      </c>
      <c r="L680" s="29" t="s">
        <v>167</v>
      </c>
      <c r="M680" s="29" t="s">
        <v>167</v>
      </c>
      <c r="N680" s="29" t="s">
        <v>123</v>
      </c>
      <c r="O680" s="29" t="s">
        <v>123</v>
      </c>
      <c r="P680" s="29" t="s">
        <v>123</v>
      </c>
      <c r="Q680" s="29" t="s">
        <v>123</v>
      </c>
      <c r="R680" s="29"/>
      <c r="S680" s="29"/>
      <c r="T680" s="29"/>
      <c r="U680" s="31" t="str">
        <f>IFERROR(__xludf.DUMMYFUNCTION("LET(
  angka_murni, ARRAYFORMULA(IFERROR(VALUE(REGEXREPLACE(L680:T680, ""[^0-9]"", """")), 0)),
  rata, IFERROR(AVERAGEIF(angka_murni, ""&gt;0""), 0),
  IF(rata &gt; 0,
    IF(rata &gt; 500, ""SANGAT OPTIMAL"",
    IF(rata &gt; 200, ""OPTIMAL"",
    IF(rata &gt; 100,"&amp;" ""KURANG OPTIMAL"", ""TIDAK OPTIMAL""))),
    IF(COUNTIF(L680:T680, ""*TIDAK TERDETEKSI*"") &gt; 0, ""TIDAK TERDETEKSI"",
    IF(COUNTIF(L680:T680, ""*TIDAK AKTIF*"") &gt; 0, ""TIDAK AKTIF"",
    IF(COUNTIF(L680:T680, ""*BELUM TERPASANG*"") &gt; 0, ""BELUM T"&amp;"ERPASANG"", ""TIDAK AKTIF"")))
  )
)"),"SANGAT OPTIMAL")</f>
        <v>SANGAT OPTIMAL</v>
      </c>
      <c r="V680" s="33" t="s">
        <v>48</v>
      </c>
      <c r="W680" s="45">
        <v>591.0</v>
      </c>
      <c r="X680" s="88" t="s">
        <v>613</v>
      </c>
      <c r="Y680" s="36">
        <v>2300000.0</v>
      </c>
      <c r="Z680" s="75" t="s">
        <v>3062</v>
      </c>
    </row>
    <row r="681" ht="12.0" customHeight="1">
      <c r="A681" s="20">
        <f t="shared" si="1"/>
        <v>679</v>
      </c>
      <c r="B681" s="19" t="s">
        <v>554</v>
      </c>
      <c r="C681" s="19" t="s">
        <v>604</v>
      </c>
      <c r="D681" s="19" t="s">
        <v>2919</v>
      </c>
      <c r="E681" s="21" t="s">
        <v>33</v>
      </c>
      <c r="F681" s="68" t="s">
        <v>3066</v>
      </c>
      <c r="G681" s="69" t="s">
        <v>3067</v>
      </c>
      <c r="H681" s="26" t="s">
        <v>40</v>
      </c>
      <c r="I681" s="26" t="s">
        <v>107</v>
      </c>
      <c r="J681" s="27" t="s">
        <v>1563</v>
      </c>
      <c r="K681" s="27" t="s">
        <v>44</v>
      </c>
      <c r="L681" s="29" t="s">
        <v>62</v>
      </c>
      <c r="M681" s="29" t="s">
        <v>62</v>
      </c>
      <c r="N681" s="29" t="s">
        <v>62</v>
      </c>
      <c r="O681" s="29" t="s">
        <v>62</v>
      </c>
      <c r="P681" s="29" t="s">
        <v>176</v>
      </c>
      <c r="Q681" s="30"/>
      <c r="R681" s="30"/>
      <c r="S681" s="30"/>
      <c r="T681" s="44"/>
      <c r="U681" s="31" t="str">
        <f>IFERROR(__xludf.DUMMYFUNCTION("LET(
  angka_murni, ARRAYFORMULA(IFERROR(VALUE(REGEXREPLACE(L681:T681, ""[^0-9]"", """")), 0)),
  rata, IFERROR(AVERAGEIF(angka_murni, ""&gt;0""), 0),
  IF(rata &gt; 0,
    IF(rata &gt; 500, ""SANGAT OPTIMAL"",
    IF(rata &gt; 200, ""OPTIMAL"",
    IF(rata &gt; 100,"&amp;" ""KURANG OPTIMAL"", ""TIDAK OPTIMAL""))),
    IF(COUNTIF(L681:T681, ""*TIDAK TERDETEKSI*"") &gt; 0, ""TIDAK TERDETEKSI"",
    IF(COUNTIF(L681:T681, ""*TIDAK AKTIF*"") &gt; 0, ""TIDAK AKTIF"",
    IF(COUNTIF(L681:T681, ""*BELUM TERPASANG*"") &gt; 0, ""BELUM T"&amp;"ERPASANG"", ""TIDAK AKTIF"")))
  )
)"),"TIDAK OPTIMAL")</f>
        <v>TIDAK OPTIMAL</v>
      </c>
      <c r="V681" s="33" t="s">
        <v>48</v>
      </c>
      <c r="W681" s="45">
        <v>3069.0</v>
      </c>
      <c r="X681" s="88" t="s">
        <v>613</v>
      </c>
      <c r="Y681" s="36">
        <v>604950.0</v>
      </c>
      <c r="Z681" s="75" t="s">
        <v>3070</v>
      </c>
    </row>
    <row r="682" ht="12.0" customHeight="1">
      <c r="A682" s="20">
        <f t="shared" si="1"/>
        <v>680</v>
      </c>
      <c r="B682" s="19" t="s">
        <v>554</v>
      </c>
      <c r="C682" s="19" t="s">
        <v>604</v>
      </c>
      <c r="D682" s="19" t="s">
        <v>615</v>
      </c>
      <c r="E682" s="21" t="s">
        <v>33</v>
      </c>
      <c r="F682" s="68" t="s">
        <v>616</v>
      </c>
      <c r="G682" s="69" t="s">
        <v>617</v>
      </c>
      <c r="H682" s="26" t="s">
        <v>40</v>
      </c>
      <c r="I682" s="26" t="s">
        <v>107</v>
      </c>
      <c r="J682" s="27" t="s">
        <v>1563</v>
      </c>
      <c r="K682" s="27" t="s">
        <v>44</v>
      </c>
      <c r="L682" s="29" t="s">
        <v>65</v>
      </c>
      <c r="M682" s="29" t="s">
        <v>65</v>
      </c>
      <c r="N682" s="29" t="s">
        <v>65</v>
      </c>
      <c r="O682" s="29" t="s">
        <v>65</v>
      </c>
      <c r="P682" s="29" t="s">
        <v>65</v>
      </c>
      <c r="Q682" s="30"/>
      <c r="R682" s="30"/>
      <c r="S682" s="30"/>
      <c r="T682" s="44"/>
      <c r="U682" s="31" t="str">
        <f>IFERROR(__xludf.DUMMYFUNCTION("LET(
  angka_murni, ARRAYFORMULA(IFERROR(VALUE(REGEXREPLACE(L682:T682, ""[^0-9]"", """")), 0)),
  rata, IFERROR(AVERAGEIF(angka_murni, ""&gt;0""), 0),
  IF(rata &gt; 0,
    IF(rata &gt; 500, ""SANGAT OPTIMAL"",
    IF(rata &gt; 200, ""OPTIMAL"",
    IF(rata &gt; 100,"&amp;" ""KURANG OPTIMAL"", ""TIDAK OPTIMAL""))),
    IF(COUNTIF(L682:T682, ""*TIDAK TERDETEKSI*"") &gt; 0, ""TIDAK TERDETEKSI"",
    IF(COUNTIF(L682:T682, ""*TIDAK AKTIF*"") &gt; 0, ""TIDAK AKTIF"",
    IF(COUNTIF(L682:T682, ""*BELUM TERPASANG*"") &gt; 0, ""BELUM T"&amp;"ERPASANG"", ""TIDAK AKTIF"")))
  )
)"),"TIDAK AKTIF")</f>
        <v>TIDAK AKTIF</v>
      </c>
      <c r="V682" s="33" t="s">
        <v>48</v>
      </c>
      <c r="W682" s="45">
        <v>1441.0</v>
      </c>
      <c r="X682" s="88" t="s">
        <v>613</v>
      </c>
      <c r="Y682" s="36">
        <v>604950.0</v>
      </c>
      <c r="Z682" s="46"/>
    </row>
    <row r="683" ht="12.0" customHeight="1">
      <c r="A683" s="20">
        <f t="shared" si="1"/>
        <v>681</v>
      </c>
      <c r="B683" s="19" t="s">
        <v>554</v>
      </c>
      <c r="C683" s="19" t="s">
        <v>604</v>
      </c>
      <c r="D683" s="19" t="s">
        <v>2925</v>
      </c>
      <c r="E683" s="21" t="s">
        <v>33</v>
      </c>
      <c r="F683" s="23" t="s">
        <v>2926</v>
      </c>
      <c r="G683" s="25" t="s">
        <v>2927</v>
      </c>
      <c r="H683" s="26" t="s">
        <v>94</v>
      </c>
      <c r="I683" s="26" t="s">
        <v>105</v>
      </c>
      <c r="J683" s="27" t="s">
        <v>43</v>
      </c>
      <c r="K683" s="27" t="s">
        <v>44</v>
      </c>
      <c r="L683" s="29" t="s">
        <v>167</v>
      </c>
      <c r="M683" s="29" t="s">
        <v>167</v>
      </c>
      <c r="N683" s="29" t="s">
        <v>126</v>
      </c>
      <c r="O683" s="29" t="s">
        <v>126</v>
      </c>
      <c r="P683" s="29" t="s">
        <v>126</v>
      </c>
      <c r="Q683" s="29"/>
      <c r="R683" s="29"/>
      <c r="S683" s="29"/>
      <c r="T683" s="29"/>
      <c r="U683" s="31" t="str">
        <f>IFERROR(__xludf.DUMMYFUNCTION("LET(
  angka_murni, ARRAYFORMULA(IFERROR(VALUE(REGEXREPLACE(L683:T683, ""[^0-9]"", """")), 0)),
  rata, IFERROR(AVERAGEIF(angka_murni, ""&gt;0""), 0),
  IF(rata &gt; 0,
    IF(rata &gt; 500, ""SANGAT OPTIMAL"",
    IF(rata &gt; 200, ""OPTIMAL"",
    IF(rata &gt; 100,"&amp;" ""KURANG OPTIMAL"", ""TIDAK OPTIMAL""))),
    IF(COUNTIF(L683:T683, ""*TIDAK TERDETEKSI*"") &gt; 0, ""TIDAK TERDETEKSI"",
    IF(COUNTIF(L683:T683, ""*TIDAK AKTIF*"") &gt; 0, ""TIDAK AKTIF"",
    IF(COUNTIF(L683:T683, ""*BELUM TERPASANG*"") &gt; 0, ""BELUM T"&amp;"ERPASANG"", ""TIDAK AKTIF"")))
  )
)"),"SANGAT OPTIMAL")</f>
        <v>SANGAT OPTIMAL</v>
      </c>
      <c r="V683" s="33" t="s">
        <v>48</v>
      </c>
      <c r="W683" s="45">
        <v>2828.0</v>
      </c>
      <c r="X683" s="88" t="s">
        <v>613</v>
      </c>
      <c r="Y683" s="36">
        <v>2300000.0</v>
      </c>
      <c r="Z683" s="75" t="s">
        <v>3080</v>
      </c>
    </row>
    <row r="684" ht="12.0" customHeight="1">
      <c r="A684" s="20">
        <f t="shared" si="1"/>
        <v>682</v>
      </c>
      <c r="B684" s="19" t="s">
        <v>554</v>
      </c>
      <c r="C684" s="19" t="s">
        <v>604</v>
      </c>
      <c r="D684" s="19" t="s">
        <v>2928</v>
      </c>
      <c r="E684" s="21" t="s">
        <v>33</v>
      </c>
      <c r="F684" s="23" t="s">
        <v>2929</v>
      </c>
      <c r="G684" s="25" t="s">
        <v>2930</v>
      </c>
      <c r="H684" s="26" t="s">
        <v>94</v>
      </c>
      <c r="I684" s="26" t="s">
        <v>105</v>
      </c>
      <c r="J684" s="27" t="s">
        <v>43</v>
      </c>
      <c r="K684" s="27" t="s">
        <v>44</v>
      </c>
      <c r="L684" s="29" t="s">
        <v>167</v>
      </c>
      <c r="M684" s="29" t="s">
        <v>167</v>
      </c>
      <c r="N684" s="29" t="s">
        <v>126</v>
      </c>
      <c r="O684" s="29" t="s">
        <v>126</v>
      </c>
      <c r="P684" s="29" t="s">
        <v>126</v>
      </c>
      <c r="Q684" s="29"/>
      <c r="R684" s="29"/>
      <c r="S684" s="29"/>
      <c r="T684" s="29"/>
      <c r="U684" s="31" t="str">
        <f>IFERROR(__xludf.DUMMYFUNCTION("LET(
  angka_murni, ARRAYFORMULA(IFERROR(VALUE(REGEXREPLACE(L684:T684, ""[^0-9]"", """")), 0)),
  rata, IFERROR(AVERAGEIF(angka_murni, ""&gt;0""), 0),
  IF(rata &gt; 0,
    IF(rata &gt; 500, ""SANGAT OPTIMAL"",
    IF(rata &gt; 200, ""OPTIMAL"",
    IF(rata &gt; 100,"&amp;" ""KURANG OPTIMAL"", ""TIDAK OPTIMAL""))),
    IF(COUNTIF(L684:T684, ""*TIDAK TERDETEKSI*"") &gt; 0, ""TIDAK TERDETEKSI"",
    IF(COUNTIF(L684:T684, ""*TIDAK AKTIF*"") &gt; 0, ""TIDAK AKTIF"",
    IF(COUNTIF(L684:T684, ""*BELUM TERPASANG*"") &gt; 0, ""BELUM T"&amp;"ERPASANG"", ""TIDAK AKTIF"")))
  )
)"),"SANGAT OPTIMAL")</f>
        <v>SANGAT OPTIMAL</v>
      </c>
      <c r="V684" s="33" t="s">
        <v>48</v>
      </c>
      <c r="W684" s="45">
        <v>930.0</v>
      </c>
      <c r="X684" s="88" t="s">
        <v>613</v>
      </c>
      <c r="Y684" s="36">
        <v>2300000.0</v>
      </c>
      <c r="Z684" s="75" t="s">
        <v>3088</v>
      </c>
    </row>
    <row r="685" ht="12.0" customHeight="1">
      <c r="A685" s="20">
        <f t="shared" si="1"/>
        <v>683</v>
      </c>
      <c r="B685" s="19" t="s">
        <v>554</v>
      </c>
      <c r="C685" s="19" t="s">
        <v>604</v>
      </c>
      <c r="D685" s="19" t="s">
        <v>2931</v>
      </c>
      <c r="E685" s="21" t="s">
        <v>33</v>
      </c>
      <c r="F685" s="23" t="s">
        <v>2932</v>
      </c>
      <c r="G685" s="25" t="s">
        <v>2933</v>
      </c>
      <c r="H685" s="26" t="s">
        <v>40</v>
      </c>
      <c r="I685" s="26" t="s">
        <v>42</v>
      </c>
      <c r="J685" s="28" t="s">
        <v>61</v>
      </c>
      <c r="K685" s="28" t="s">
        <v>44</v>
      </c>
      <c r="L685" s="29"/>
      <c r="M685" s="29"/>
      <c r="N685" s="29" t="s">
        <v>64</v>
      </c>
      <c r="O685" s="29" t="s">
        <v>64</v>
      </c>
      <c r="P685" s="29" t="s">
        <v>64</v>
      </c>
      <c r="Q685" s="29" t="s">
        <v>125</v>
      </c>
      <c r="R685" s="30" t="s">
        <v>125</v>
      </c>
      <c r="S685" s="30"/>
      <c r="T685" s="30"/>
      <c r="U685" s="31" t="str">
        <f>IFERROR(__xludf.DUMMYFUNCTION("LET(
  angka_murni, ARRAYFORMULA(IFERROR(VALUE(REGEXREPLACE(L685:T685, ""[^0-9]"", """")), 0)),
  rata, IFERROR(AVERAGEIF(angka_murni, ""&gt;0""), 0),
  IF(rata &gt; 0,
    IF(rata &gt; 500, ""SANGAT OPTIMAL"",
    IF(rata &gt; 200, ""OPTIMAL"",
    IF(rata &gt; 100,"&amp;" ""KURANG OPTIMAL"", ""TIDAK OPTIMAL""))),
    IF(COUNTIF(L685:T685, ""*TIDAK TERDETEKSI*"") &gt; 0, ""TIDAK TERDETEKSI"",
    IF(COUNTIF(L685:T685, ""*TIDAK AKTIF*"") &gt; 0, ""TIDAK AKTIF"",
    IF(COUNTIF(L685:T685, ""*BELUM TERPASANG*"") &gt; 0, ""BELUM T"&amp;"ERPASANG"", ""TIDAK AKTIF"")))
  )
)"),"OPTIMAL")</f>
        <v>OPTIMAL</v>
      </c>
      <c r="V685" s="33" t="s">
        <v>48</v>
      </c>
      <c r="W685" s="45">
        <v>1015.0</v>
      </c>
      <c r="X685" s="88" t="s">
        <v>613</v>
      </c>
      <c r="Y685" s="36">
        <v>768950.0</v>
      </c>
      <c r="Z685" s="46"/>
    </row>
    <row r="686" ht="12.0" customHeight="1">
      <c r="A686" s="20">
        <f t="shared" si="1"/>
        <v>684</v>
      </c>
      <c r="B686" s="19" t="s">
        <v>554</v>
      </c>
      <c r="C686" s="19" t="s">
        <v>604</v>
      </c>
      <c r="D686" s="19" t="s">
        <v>2935</v>
      </c>
      <c r="E686" s="21" t="s">
        <v>33</v>
      </c>
      <c r="F686" s="23" t="s">
        <v>2936</v>
      </c>
      <c r="G686" s="25" t="s">
        <v>2937</v>
      </c>
      <c r="H686" s="26" t="s">
        <v>94</v>
      </c>
      <c r="I686" s="26" t="s">
        <v>105</v>
      </c>
      <c r="J686" s="27" t="s">
        <v>43</v>
      </c>
      <c r="K686" s="27" t="s">
        <v>44</v>
      </c>
      <c r="L686" s="29" t="s">
        <v>167</v>
      </c>
      <c r="M686" s="29" t="s">
        <v>167</v>
      </c>
      <c r="N686" s="29" t="s">
        <v>123</v>
      </c>
      <c r="O686" s="29" t="s">
        <v>123</v>
      </c>
      <c r="P686" s="29" t="s">
        <v>123</v>
      </c>
      <c r="Q686" s="29"/>
      <c r="R686" s="29"/>
      <c r="S686" s="29"/>
      <c r="T686" s="29"/>
      <c r="U686" s="31" t="str">
        <f>IFERROR(__xludf.DUMMYFUNCTION("LET(
  angka_murni, ARRAYFORMULA(IFERROR(VALUE(REGEXREPLACE(L686:T686, ""[^0-9]"", """")), 0)),
  rata, IFERROR(AVERAGEIF(angka_murni, ""&gt;0""), 0),
  IF(rata &gt; 0,
    IF(rata &gt; 500, ""SANGAT OPTIMAL"",
    IF(rata &gt; 200, ""OPTIMAL"",
    IF(rata &gt; 100,"&amp;" ""KURANG OPTIMAL"", ""TIDAK OPTIMAL""))),
    IF(COUNTIF(L686:T686, ""*TIDAK TERDETEKSI*"") &gt; 0, ""TIDAK TERDETEKSI"",
    IF(COUNTIF(L686:T686, ""*TIDAK AKTIF*"") &gt; 0, ""TIDAK AKTIF"",
    IF(COUNTIF(L686:T686, ""*BELUM TERPASANG*"") &gt; 0, ""BELUM T"&amp;"ERPASANG"", ""TIDAK AKTIF"")))
  )
)"),"SANGAT OPTIMAL")</f>
        <v>SANGAT OPTIMAL</v>
      </c>
      <c r="V686" s="33" t="s">
        <v>48</v>
      </c>
      <c r="W686" s="45">
        <v>721.0</v>
      </c>
      <c r="X686" s="88" t="s">
        <v>613</v>
      </c>
      <c r="Y686" s="36">
        <v>2300000.0</v>
      </c>
      <c r="Z686" s="75" t="s">
        <v>3095</v>
      </c>
    </row>
    <row r="687" ht="12.0" customHeight="1">
      <c r="A687" s="20">
        <f t="shared" si="1"/>
        <v>685</v>
      </c>
      <c r="B687" s="19" t="s">
        <v>554</v>
      </c>
      <c r="C687" s="19" t="s">
        <v>604</v>
      </c>
      <c r="D687" s="19" t="s">
        <v>2938</v>
      </c>
      <c r="E687" s="21" t="s">
        <v>33</v>
      </c>
      <c r="F687" s="68" t="s">
        <v>3099</v>
      </c>
      <c r="G687" s="69" t="s">
        <v>3100</v>
      </c>
      <c r="H687" s="26" t="s">
        <v>40</v>
      </c>
      <c r="I687" s="26" t="s">
        <v>107</v>
      </c>
      <c r="J687" s="27" t="s">
        <v>1563</v>
      </c>
      <c r="K687" s="27" t="s">
        <v>44</v>
      </c>
      <c r="L687" s="29" t="s">
        <v>63</v>
      </c>
      <c r="M687" s="29" t="s">
        <v>64</v>
      </c>
      <c r="N687" s="29" t="s">
        <v>64</v>
      </c>
      <c r="O687" s="29" t="s">
        <v>64</v>
      </c>
      <c r="P687" s="29" t="s">
        <v>125</v>
      </c>
      <c r="Q687" s="30"/>
      <c r="R687" s="30"/>
      <c r="S687" s="30"/>
      <c r="T687" s="44"/>
      <c r="U687" s="31" t="str">
        <f>IFERROR(__xludf.DUMMYFUNCTION("LET(
  angka_murni, ARRAYFORMULA(IFERROR(VALUE(REGEXREPLACE(L687:T687, ""[^0-9]"", """")), 0)),
  rata, IFERROR(AVERAGEIF(angka_murni, ""&gt;0""), 0),
  IF(rata &gt; 0,
    IF(rata &gt; 500, ""SANGAT OPTIMAL"",
    IF(rata &gt; 200, ""OPTIMAL"",
    IF(rata &gt; 100,"&amp;" ""KURANG OPTIMAL"", ""TIDAK OPTIMAL""))),
    IF(COUNTIF(L687:T687, ""*TIDAK TERDETEKSI*"") &gt; 0, ""TIDAK TERDETEKSI"",
    IF(COUNTIF(L687:T687, ""*TIDAK AKTIF*"") &gt; 0, ""TIDAK AKTIF"",
    IF(COUNTIF(L687:T687, ""*BELUM TERPASANG*"") &gt; 0, ""BELUM T"&amp;"ERPASANG"", ""TIDAK AKTIF"")))
  )
)"),"OPTIMAL")</f>
        <v>OPTIMAL</v>
      </c>
      <c r="V687" s="33" t="s">
        <v>48</v>
      </c>
      <c r="W687" s="45">
        <v>2007.0</v>
      </c>
      <c r="X687" s="88" t="s">
        <v>613</v>
      </c>
      <c r="Y687" s="36">
        <v>604950.0</v>
      </c>
      <c r="Z687" s="46"/>
    </row>
    <row r="688" ht="12.0" customHeight="1">
      <c r="A688" s="20">
        <f t="shared" si="1"/>
        <v>686</v>
      </c>
      <c r="B688" s="19" t="s">
        <v>554</v>
      </c>
      <c r="C688" s="19" t="s">
        <v>618</v>
      </c>
      <c r="D688" s="19" t="s">
        <v>2941</v>
      </c>
      <c r="E688" s="21" t="s">
        <v>33</v>
      </c>
      <c r="F688" s="23" t="s">
        <v>2942</v>
      </c>
      <c r="G688" s="25" t="s">
        <v>2943</v>
      </c>
      <c r="H688" s="26" t="s">
        <v>94</v>
      </c>
      <c r="I688" s="26" t="s">
        <v>105</v>
      </c>
      <c r="J688" s="27" t="s">
        <v>43</v>
      </c>
      <c r="K688" s="27" t="s">
        <v>44</v>
      </c>
      <c r="L688" s="29" t="s">
        <v>167</v>
      </c>
      <c r="M688" s="29" t="s">
        <v>167</v>
      </c>
      <c r="N688" s="29" t="s">
        <v>126</v>
      </c>
      <c r="O688" s="29" t="s">
        <v>126</v>
      </c>
      <c r="P688" s="29" t="s">
        <v>126</v>
      </c>
      <c r="Q688" s="29"/>
      <c r="R688" s="29"/>
      <c r="S688" s="29"/>
      <c r="T688" s="29"/>
      <c r="U688" s="31" t="str">
        <f>IFERROR(__xludf.DUMMYFUNCTION("LET(
  angka_murni, ARRAYFORMULA(IFERROR(VALUE(REGEXREPLACE(L688:T688, ""[^0-9]"", """")), 0)),
  rata, IFERROR(AVERAGEIF(angka_murni, ""&gt;0""), 0),
  IF(rata &gt; 0,
    IF(rata &gt; 500, ""SANGAT OPTIMAL"",
    IF(rata &gt; 200, ""OPTIMAL"",
    IF(rata &gt; 100,"&amp;" ""KURANG OPTIMAL"", ""TIDAK OPTIMAL""))),
    IF(COUNTIF(L688:T688, ""*TIDAK TERDETEKSI*"") &gt; 0, ""TIDAK TERDETEKSI"",
    IF(COUNTIF(L688:T688, ""*TIDAK AKTIF*"") &gt; 0, ""TIDAK AKTIF"",
    IF(COUNTIF(L688:T688, ""*BELUM TERPASANG*"") &gt; 0, ""BELUM T"&amp;"ERPASANG"", ""TIDAK AKTIF"")))
  )
)"),"SANGAT OPTIMAL")</f>
        <v>SANGAT OPTIMAL</v>
      </c>
      <c r="V688" s="33" t="s">
        <v>48</v>
      </c>
      <c r="W688" s="45">
        <v>1032.0</v>
      </c>
      <c r="X688" s="58" t="s">
        <v>626</v>
      </c>
      <c r="Y688" s="36">
        <v>2300000.0</v>
      </c>
      <c r="Z688" s="75" t="s">
        <v>3107</v>
      </c>
    </row>
    <row r="689" ht="12.0" customHeight="1">
      <c r="A689" s="20">
        <f t="shared" si="1"/>
        <v>687</v>
      </c>
      <c r="B689" s="19" t="s">
        <v>554</v>
      </c>
      <c r="C689" s="19" t="s">
        <v>618</v>
      </c>
      <c r="D689" s="19" t="s">
        <v>2944</v>
      </c>
      <c r="E689" s="21" t="s">
        <v>33</v>
      </c>
      <c r="F689" s="68" t="s">
        <v>3111</v>
      </c>
      <c r="G689" s="69" t="s">
        <v>3112</v>
      </c>
      <c r="H689" s="26" t="s">
        <v>40</v>
      </c>
      <c r="I689" s="26" t="s">
        <v>107</v>
      </c>
      <c r="J689" s="27" t="s">
        <v>1563</v>
      </c>
      <c r="K689" s="27" t="s">
        <v>44</v>
      </c>
      <c r="L689" s="29" t="s">
        <v>64</v>
      </c>
      <c r="M689" s="29" t="s">
        <v>64</v>
      </c>
      <c r="N689" s="29" t="s">
        <v>126</v>
      </c>
      <c r="O689" s="29" t="s">
        <v>126</v>
      </c>
      <c r="P689" s="29" t="s">
        <v>64</v>
      </c>
      <c r="Q689" s="30"/>
      <c r="R689" s="30"/>
      <c r="S689" s="30"/>
      <c r="T689" s="44"/>
      <c r="U689" s="31" t="str">
        <f>IFERROR(__xludf.DUMMYFUNCTION("LET(
  angka_murni, ARRAYFORMULA(IFERROR(VALUE(REGEXREPLACE(L689:T689, ""[^0-9]"", """")), 0)),
  rata, IFERROR(AVERAGEIF(angka_murni, ""&gt;0""), 0),
  IF(rata &gt; 0,
    IF(rata &gt; 500, ""SANGAT OPTIMAL"",
    IF(rata &gt; 200, ""OPTIMAL"",
    IF(rata &gt; 100,"&amp;" ""KURANG OPTIMAL"", ""TIDAK OPTIMAL""))),
    IF(COUNTIF(L689:T689, ""*TIDAK TERDETEKSI*"") &gt; 0, ""TIDAK TERDETEKSI"",
    IF(COUNTIF(L689:T689, ""*TIDAK AKTIF*"") &gt; 0, ""TIDAK AKTIF"",
    IF(COUNTIF(L689:T689, ""*BELUM TERPASANG*"") &gt; 0, ""BELUM T"&amp;"ERPASANG"", ""TIDAK AKTIF"")))
  )
)"),"SANGAT OPTIMAL")</f>
        <v>SANGAT OPTIMAL</v>
      </c>
      <c r="V689" s="33" t="s">
        <v>48</v>
      </c>
      <c r="W689" s="45">
        <v>1612.0</v>
      </c>
      <c r="X689" s="58" t="s">
        <v>626</v>
      </c>
      <c r="Y689" s="36">
        <v>604950.0</v>
      </c>
      <c r="Z689" s="75" t="s">
        <v>3113</v>
      </c>
    </row>
    <row r="690" ht="12.0" customHeight="1">
      <c r="A690" s="20">
        <f t="shared" si="1"/>
        <v>688</v>
      </c>
      <c r="B690" s="19" t="s">
        <v>554</v>
      </c>
      <c r="C690" s="19" t="s">
        <v>618</v>
      </c>
      <c r="D690" s="19" t="s">
        <v>2948</v>
      </c>
      <c r="E690" s="21" t="s">
        <v>33</v>
      </c>
      <c r="F690" s="23" t="s">
        <v>2949</v>
      </c>
      <c r="G690" s="25" t="s">
        <v>2950</v>
      </c>
      <c r="H690" s="26" t="s">
        <v>39</v>
      </c>
      <c r="I690" s="26" t="s">
        <v>41</v>
      </c>
      <c r="J690" s="27" t="s">
        <v>43</v>
      </c>
      <c r="K690" s="27" t="s">
        <v>44</v>
      </c>
      <c r="L690" s="29"/>
      <c r="M690" s="29"/>
      <c r="N690" s="29"/>
      <c r="O690" s="29"/>
      <c r="P690" s="29"/>
      <c r="Q690" s="29"/>
      <c r="R690" s="29"/>
      <c r="S690" s="29"/>
      <c r="T690" s="30"/>
      <c r="U690" s="31" t="str">
        <f>IFERROR(__xludf.DUMMYFUNCTION("LET(
  angka_murni, ARRAYFORMULA(IFERROR(VALUE(REGEXREPLACE(L690:T690, ""[^0-9]"", """")), 0)),
  rata, IFERROR(AVERAGEIF(angka_murni, ""&gt;0""), 0),
  IF(rata &gt; 0,
    IF(rata &gt; 500, ""SANGAT OPTIMAL"",
    IF(rata &gt; 200, ""OPTIMAL"",
    IF(rata &gt; 100,"&amp;" ""KURANG OPTIMAL"", ""TIDAK OPTIMAL""))),
    IF(COUNTIF(L690:T690, ""*TIDAK TERDETEKSI*"") &gt; 0, ""TIDAK TERDETEKSI"",
    IF(COUNTIF(L690:T690, ""*TIDAK AKTIF*"") &gt; 0, ""TIDAK AKTIF"",
    IF(COUNTIF(L690:T690, ""*BELUM TERPASANG*"") &gt; 0, ""BELUM T"&amp;"ERPASANG"", ""TIDAK AKTIF"")))
  )
)"),"TIDAK AKTIF")</f>
        <v>TIDAK AKTIF</v>
      </c>
      <c r="V690" s="33" t="s">
        <v>48</v>
      </c>
      <c r="W690" s="45">
        <v>18162.0</v>
      </c>
      <c r="X690" s="58" t="s">
        <v>626</v>
      </c>
      <c r="Y690" s="36">
        <v>638250.0</v>
      </c>
      <c r="Z690" s="75" t="s">
        <v>3120</v>
      </c>
    </row>
    <row r="691" ht="12.0" customHeight="1">
      <c r="A691" s="20">
        <f t="shared" si="1"/>
        <v>689</v>
      </c>
      <c r="B691" s="19" t="s">
        <v>554</v>
      </c>
      <c r="C691" s="19" t="s">
        <v>618</v>
      </c>
      <c r="D691" s="19" t="s">
        <v>2952</v>
      </c>
      <c r="E691" s="21" t="s">
        <v>33</v>
      </c>
      <c r="F691" s="68" t="s">
        <v>3124</v>
      </c>
      <c r="G691" s="69" t="s">
        <v>3125</v>
      </c>
      <c r="H691" s="26" t="s">
        <v>40</v>
      </c>
      <c r="I691" s="26" t="s">
        <v>107</v>
      </c>
      <c r="J691" s="27" t="s">
        <v>1563</v>
      </c>
      <c r="K691" s="27" t="s">
        <v>44</v>
      </c>
      <c r="L691" s="29" t="s">
        <v>91</v>
      </c>
      <c r="M691" s="29" t="s">
        <v>62</v>
      </c>
      <c r="N691" s="29" t="s">
        <v>176</v>
      </c>
      <c r="O691" s="29" t="s">
        <v>62</v>
      </c>
      <c r="P691" s="29" t="s">
        <v>91</v>
      </c>
      <c r="Q691" s="30"/>
      <c r="R691" s="30"/>
      <c r="S691" s="30"/>
      <c r="T691" s="44"/>
      <c r="U691" s="31" t="str">
        <f>IFERROR(__xludf.DUMMYFUNCTION("LET(
  angka_murni, ARRAYFORMULA(IFERROR(VALUE(REGEXREPLACE(L691:T691, ""[^0-9]"", """")), 0)),
  rata, IFERROR(AVERAGEIF(angka_murni, ""&gt;0""), 0),
  IF(rata &gt; 0,
    IF(rata &gt; 500, ""SANGAT OPTIMAL"",
    IF(rata &gt; 200, ""OPTIMAL"",
    IF(rata &gt; 100,"&amp;" ""KURANG OPTIMAL"", ""TIDAK OPTIMAL""))),
    IF(COUNTIF(L691:T691, ""*TIDAK TERDETEKSI*"") &gt; 0, ""TIDAK TERDETEKSI"",
    IF(COUNTIF(L691:T691, ""*TIDAK AKTIF*"") &gt; 0, ""TIDAK AKTIF"",
    IF(COUNTIF(L691:T691, ""*BELUM TERPASANG*"") &gt; 0, ""BELUM T"&amp;"ERPASANG"", ""TIDAK AKTIF"")))
  )
)"),"TIDAK OPTIMAL")</f>
        <v>TIDAK OPTIMAL</v>
      </c>
      <c r="V691" s="33" t="s">
        <v>48</v>
      </c>
      <c r="W691" s="45">
        <v>1386.0</v>
      </c>
      <c r="X691" s="58" t="s">
        <v>626</v>
      </c>
      <c r="Y691" s="36">
        <v>604950.0</v>
      </c>
      <c r="Z691" s="75" t="s">
        <v>3128</v>
      </c>
    </row>
    <row r="692" ht="12.0" customHeight="1">
      <c r="A692" s="20">
        <f t="shared" si="1"/>
        <v>690</v>
      </c>
      <c r="B692" s="19" t="s">
        <v>554</v>
      </c>
      <c r="C692" s="19" t="s">
        <v>618</v>
      </c>
      <c r="D692" s="19" t="s">
        <v>2956</v>
      </c>
      <c r="E692" s="21" t="s">
        <v>33</v>
      </c>
      <c r="F692" s="68" t="s">
        <v>645</v>
      </c>
      <c r="G692" s="69" t="s">
        <v>3130</v>
      </c>
      <c r="H692" s="26" t="s">
        <v>40</v>
      </c>
      <c r="I692" s="26" t="s">
        <v>107</v>
      </c>
      <c r="J692" s="27" t="s">
        <v>1563</v>
      </c>
      <c r="K692" s="27" t="s">
        <v>44</v>
      </c>
      <c r="L692" s="29" t="s">
        <v>125</v>
      </c>
      <c r="M692" s="29" t="s">
        <v>91</v>
      </c>
      <c r="N692" s="29" t="s">
        <v>62</v>
      </c>
      <c r="O692" s="29" t="s">
        <v>91</v>
      </c>
      <c r="P692" s="29" t="s">
        <v>125</v>
      </c>
      <c r="Q692" s="30"/>
      <c r="R692" s="30"/>
      <c r="S692" s="30"/>
      <c r="T692" s="44"/>
      <c r="U692" s="31" t="str">
        <f>IFERROR(__xludf.DUMMYFUNCTION("LET(
  angka_murni, ARRAYFORMULA(IFERROR(VALUE(REGEXREPLACE(L692:T692, ""[^0-9]"", """")), 0)),
  rata, IFERROR(AVERAGEIF(angka_murni, ""&gt;0""), 0),
  IF(rata &gt; 0,
    IF(rata &gt; 500, ""SANGAT OPTIMAL"",
    IF(rata &gt; 200, ""OPTIMAL"",
    IF(rata &gt; 100,"&amp;" ""KURANG OPTIMAL"", ""TIDAK OPTIMAL""))),
    IF(COUNTIF(L692:T692, ""*TIDAK TERDETEKSI*"") &gt; 0, ""TIDAK TERDETEKSI"",
    IF(COUNTIF(L692:T692, ""*TIDAK AKTIF*"") &gt; 0, ""TIDAK AKTIF"",
    IF(COUNTIF(L692:T692, ""*BELUM TERPASANG*"") &gt; 0, ""BELUM T"&amp;"ERPASANG"", ""TIDAK AKTIF"")))
  )
)"),"KURANG OPTIMAL")</f>
        <v>KURANG OPTIMAL</v>
      </c>
      <c r="V692" s="33" t="s">
        <v>48</v>
      </c>
      <c r="W692" s="45">
        <v>2560.0</v>
      </c>
      <c r="X692" s="58" t="s">
        <v>626</v>
      </c>
      <c r="Y692" s="36">
        <v>604950.0</v>
      </c>
      <c r="Z692" s="197" t="s">
        <v>3134</v>
      </c>
    </row>
    <row r="693" ht="12.0" customHeight="1">
      <c r="A693" s="20">
        <f t="shared" si="1"/>
        <v>691</v>
      </c>
      <c r="B693" s="19" t="s">
        <v>554</v>
      </c>
      <c r="C693" s="19" t="s">
        <v>618</v>
      </c>
      <c r="D693" s="19" t="s">
        <v>2959</v>
      </c>
      <c r="E693" s="21" t="s">
        <v>33</v>
      </c>
      <c r="F693" s="23" t="s">
        <v>2960</v>
      </c>
      <c r="G693" s="25" t="s">
        <v>2961</v>
      </c>
      <c r="H693" s="26" t="s">
        <v>39</v>
      </c>
      <c r="I693" s="26" t="s">
        <v>41</v>
      </c>
      <c r="J693" s="27" t="s">
        <v>43</v>
      </c>
      <c r="K693" s="27" t="s">
        <v>44</v>
      </c>
      <c r="L693" s="29"/>
      <c r="M693" s="29"/>
      <c r="N693" s="29"/>
      <c r="O693" s="29"/>
      <c r="P693" s="29"/>
      <c r="Q693" s="29"/>
      <c r="R693" s="29"/>
      <c r="S693" s="29"/>
      <c r="T693" s="30"/>
      <c r="U693" s="31" t="str">
        <f>IFERROR(__xludf.DUMMYFUNCTION("LET(
  angka_murni, ARRAYFORMULA(IFERROR(VALUE(REGEXREPLACE(L693:T693, ""[^0-9]"", """")), 0)),
  rata, IFERROR(AVERAGEIF(angka_murni, ""&gt;0""), 0),
  IF(rata &gt; 0,
    IF(rata &gt; 500, ""SANGAT OPTIMAL"",
    IF(rata &gt; 200, ""OPTIMAL"",
    IF(rata &gt; 100,"&amp;" ""KURANG OPTIMAL"", ""TIDAK OPTIMAL""))),
    IF(COUNTIF(L693:T693, ""*TIDAK TERDETEKSI*"") &gt; 0, ""TIDAK TERDETEKSI"",
    IF(COUNTIF(L693:T693, ""*TIDAK AKTIF*"") &gt; 0, ""TIDAK AKTIF"",
    IF(COUNTIF(L693:T693, ""*BELUM TERPASANG*"") &gt; 0, ""BELUM T"&amp;"ERPASANG"", ""TIDAK AKTIF"")))
  )
)"),"TIDAK AKTIF")</f>
        <v>TIDAK AKTIF</v>
      </c>
      <c r="V693" s="33" t="s">
        <v>48</v>
      </c>
      <c r="W693" s="45">
        <v>909.0</v>
      </c>
      <c r="X693" s="58" t="s">
        <v>626</v>
      </c>
      <c r="Y693" s="36">
        <v>638250.0</v>
      </c>
      <c r="Z693" s="46"/>
    </row>
    <row r="694" ht="12.0" customHeight="1">
      <c r="A694" s="20">
        <f t="shared" si="1"/>
        <v>692</v>
      </c>
      <c r="B694" s="19" t="s">
        <v>554</v>
      </c>
      <c r="C694" s="19" t="s">
        <v>618</v>
      </c>
      <c r="D694" s="19" t="s">
        <v>2962</v>
      </c>
      <c r="E694" s="21" t="s">
        <v>33</v>
      </c>
      <c r="F694" s="23" t="s">
        <v>2963</v>
      </c>
      <c r="G694" s="25" t="s">
        <v>2964</v>
      </c>
      <c r="H694" s="26" t="s">
        <v>94</v>
      </c>
      <c r="I694" s="26" t="s">
        <v>60</v>
      </c>
      <c r="J694" s="28" t="s">
        <v>952</v>
      </c>
      <c r="K694" s="28" t="s">
        <v>44</v>
      </c>
      <c r="L694" s="132"/>
      <c r="M694" s="132"/>
      <c r="N694" s="29" t="s">
        <v>64</v>
      </c>
      <c r="O694" s="29" t="s">
        <v>64</v>
      </c>
      <c r="P694" s="29" t="s">
        <v>64</v>
      </c>
      <c r="Q694" s="44"/>
      <c r="R694" s="44"/>
      <c r="S694" s="30"/>
      <c r="T694" s="30"/>
      <c r="U694" s="39" t="str">
        <f>IFERROR(__xludf.DUMMYFUNCTION("LET(
  angka_murni, ARRAYFORMULA(IFERROR(VALUE(REGEXREPLACE(L694:T694, ""[^0-9]"", """")), 0)),
  rata, IFERROR(AVERAGEIF(angka_murni, ""&gt;0""), 0),
  IF(rata &gt; 0,
    IF(rata &gt; 500, ""SANGAT OPTIMAL"",
    IF(rata &gt; 200, ""OPTIMAL"",
    IF(rata &gt; 100,"&amp;" ""KURANG OPTIMAL"", ""TIDAK OPTIMAL""))),
    IF(COUNTIF(L694:T694, ""*TIDAK TERDETEKSI*"") &gt; 0, ""TIDAK TERDETEKSI"",
    IF(COUNTIF(L694:T694, ""*TIDAK AKTIF*"") &gt; 0, ""TIDAK AKTIF"",
    IF(COUNTIF(L694:T694, ""*BELUM TERPASANG*"") &gt; 0, ""BELUM T"&amp;"ERPASANG"", ""TIDAK AKTIF"")))
  )
)"),"OPTIMAL")</f>
        <v>OPTIMAL</v>
      </c>
      <c r="V694" s="33" t="s">
        <v>484</v>
      </c>
      <c r="W694" s="56">
        <v>162.0</v>
      </c>
      <c r="X694" s="58" t="s">
        <v>626</v>
      </c>
      <c r="Y694" s="41">
        <v>2719500.0</v>
      </c>
      <c r="Z694" s="205" t="s">
        <v>3139</v>
      </c>
      <c r="AC694" s="43"/>
    </row>
    <row r="695" ht="12.0" customHeight="1">
      <c r="A695" s="20">
        <f t="shared" si="1"/>
        <v>693</v>
      </c>
      <c r="B695" s="19" t="s">
        <v>554</v>
      </c>
      <c r="C695" s="19" t="s">
        <v>618</v>
      </c>
      <c r="D695" s="19" t="s">
        <v>2965</v>
      </c>
      <c r="E695" s="21" t="s">
        <v>33</v>
      </c>
      <c r="F695" s="23" t="s">
        <v>2966</v>
      </c>
      <c r="G695" s="25" t="s">
        <v>2967</v>
      </c>
      <c r="H695" s="26" t="s">
        <v>94</v>
      </c>
      <c r="I695" s="26" t="s">
        <v>60</v>
      </c>
      <c r="J695" s="28" t="s">
        <v>952</v>
      </c>
      <c r="K695" s="28" t="s">
        <v>44</v>
      </c>
      <c r="L695" s="132"/>
      <c r="M695" s="132"/>
      <c r="N695" s="29" t="s">
        <v>64</v>
      </c>
      <c r="O695" s="29" t="s">
        <v>64</v>
      </c>
      <c r="P695" s="29" t="s">
        <v>64</v>
      </c>
      <c r="Q695" s="44"/>
      <c r="R695" s="44"/>
      <c r="S695" s="30"/>
      <c r="T695" s="30"/>
      <c r="U695" s="39" t="str">
        <f>IFERROR(__xludf.DUMMYFUNCTION("LET(
  angka_murni, ARRAYFORMULA(IFERROR(VALUE(REGEXREPLACE(L695:T695, ""[^0-9]"", """")), 0)),
  rata, IFERROR(AVERAGEIF(angka_murni, ""&gt;0""), 0),
  IF(rata &gt; 0,
    IF(rata &gt; 500, ""SANGAT OPTIMAL"",
    IF(rata &gt; 200, ""OPTIMAL"",
    IF(rata &gt; 100,"&amp;" ""KURANG OPTIMAL"", ""TIDAK OPTIMAL""))),
    IF(COUNTIF(L695:T695, ""*TIDAK TERDETEKSI*"") &gt; 0, ""TIDAK TERDETEKSI"",
    IF(COUNTIF(L695:T695, ""*TIDAK AKTIF*"") &gt; 0, ""TIDAK AKTIF"",
    IF(COUNTIF(L695:T695, ""*BELUM TERPASANG*"") &gt; 0, ""BELUM T"&amp;"ERPASANG"", ""TIDAK AKTIF"")))
  )
)"),"OPTIMAL")</f>
        <v>OPTIMAL</v>
      </c>
      <c r="V695" s="33" t="s">
        <v>994</v>
      </c>
      <c r="W695" s="56">
        <v>206.0</v>
      </c>
      <c r="X695" s="58" t="s">
        <v>626</v>
      </c>
      <c r="Y695" s="41">
        <v>2719500.0</v>
      </c>
      <c r="Z695" s="57"/>
      <c r="AC695" s="43"/>
    </row>
    <row r="696" ht="12.0" customHeight="1">
      <c r="A696" s="20">
        <f t="shared" si="1"/>
        <v>694</v>
      </c>
      <c r="B696" s="19" t="s">
        <v>554</v>
      </c>
      <c r="C696" s="19" t="s">
        <v>618</v>
      </c>
      <c r="D696" s="19" t="s">
        <v>619</v>
      </c>
      <c r="E696" s="21" t="s">
        <v>33</v>
      </c>
      <c r="F696" s="68" t="s">
        <v>620</v>
      </c>
      <c r="G696" s="69" t="s">
        <v>621</v>
      </c>
      <c r="H696" s="26" t="s">
        <v>40</v>
      </c>
      <c r="I696" s="26" t="s">
        <v>107</v>
      </c>
      <c r="J696" s="27" t="s">
        <v>1563</v>
      </c>
      <c r="K696" s="27" t="s">
        <v>44</v>
      </c>
      <c r="L696" s="29" t="s">
        <v>62</v>
      </c>
      <c r="M696" s="29" t="s">
        <v>176</v>
      </c>
      <c r="N696" s="29" t="s">
        <v>65</v>
      </c>
      <c r="O696" s="29" t="s">
        <v>65</v>
      </c>
      <c r="P696" s="29" t="s">
        <v>65</v>
      </c>
      <c r="Q696" s="30"/>
      <c r="R696" s="30"/>
      <c r="S696" s="30"/>
      <c r="T696" s="44"/>
      <c r="U696" s="31" t="str">
        <f>IFERROR(__xludf.DUMMYFUNCTION("LET(
  angka_murni, ARRAYFORMULA(IFERROR(VALUE(REGEXREPLACE(L696:T696, ""[^0-9]"", """")), 0)),
  rata, IFERROR(AVERAGEIF(angka_murni, ""&gt;0""), 0),
  IF(rata &gt; 0,
    IF(rata &gt; 500, ""SANGAT OPTIMAL"",
    IF(rata &gt; 200, ""OPTIMAL"",
    IF(rata &gt; 100,"&amp;" ""KURANG OPTIMAL"", ""TIDAK OPTIMAL""))),
    IF(COUNTIF(L696:T696, ""*TIDAK TERDETEKSI*"") &gt; 0, ""TIDAK TERDETEKSI"",
    IF(COUNTIF(L696:T696, ""*TIDAK AKTIF*"") &gt; 0, ""TIDAK AKTIF"",
    IF(COUNTIF(L696:T696, ""*BELUM TERPASANG*"") &gt; 0, ""BELUM T"&amp;"ERPASANG"", ""TIDAK AKTIF"")))
  )
)"),"TIDAK OPTIMAL")</f>
        <v>TIDAK OPTIMAL</v>
      </c>
      <c r="V696" s="33" t="s">
        <v>48</v>
      </c>
      <c r="W696" s="45">
        <v>3845.0</v>
      </c>
      <c r="X696" s="58" t="s">
        <v>626</v>
      </c>
      <c r="Y696" s="36">
        <v>604950.0</v>
      </c>
      <c r="Z696" s="75" t="s">
        <v>627</v>
      </c>
    </row>
    <row r="697" ht="12.0" customHeight="1">
      <c r="A697" s="20">
        <f t="shared" si="1"/>
        <v>695</v>
      </c>
      <c r="B697" s="19" t="s">
        <v>554</v>
      </c>
      <c r="C697" s="19" t="s">
        <v>633</v>
      </c>
      <c r="D697" s="19" t="s">
        <v>2970</v>
      </c>
      <c r="E697" s="21" t="s">
        <v>33</v>
      </c>
      <c r="F697" s="23" t="s">
        <v>2971</v>
      </c>
      <c r="G697" s="25" t="s">
        <v>2972</v>
      </c>
      <c r="H697" s="19"/>
      <c r="I697" s="19"/>
      <c r="J697" s="144"/>
      <c r="K697" s="144"/>
      <c r="L697" s="38" t="s">
        <v>108</v>
      </c>
      <c r="M697" s="38" t="s">
        <v>108</v>
      </c>
      <c r="N697" s="38" t="s">
        <v>108</v>
      </c>
      <c r="O697" s="38" t="s">
        <v>108</v>
      </c>
      <c r="P697" s="38" t="s">
        <v>108</v>
      </c>
      <c r="Q697" s="29"/>
      <c r="R697" s="29"/>
      <c r="S697" s="29"/>
      <c r="T697" s="29"/>
      <c r="U697" s="31" t="str">
        <f>IFERROR(__xludf.DUMMYFUNCTION("LET(
  angka_murni, ARRAYFORMULA(IFERROR(VALUE(REGEXREPLACE(L697:T697, ""[^0-9]"", """")), 0)),
  rata, IFERROR(AVERAGEIF(angka_murni, ""&gt;0""), 0),
  IF(rata &gt; 0,
    IF(rata &gt; 500, ""SANGAT OPTIMAL"",
    IF(rata &gt; 200, ""OPTIMAL"",
    IF(rata &gt; 100,"&amp;" ""KURANG OPTIMAL"", ""TIDAK OPTIMAL""))),
    IF(COUNTIF(L697:T697, ""*TIDAK TERDETEKSI*"") &gt; 0, ""TIDAK TERDETEKSI"",
    IF(COUNTIF(L697:T697, ""*TIDAK AKTIF*"") &gt; 0, ""TIDAK AKTIF"",
    IF(COUNTIF(L697:T697, ""*BELUM TERPASANG*"") &gt; 0, ""BELUM T"&amp;"ERPASANG"", ""TIDAK AKTIF"")))
  )
)"),"BELUM TERPASANG")</f>
        <v>BELUM TERPASANG</v>
      </c>
      <c r="V697" s="33" t="s">
        <v>48</v>
      </c>
      <c r="W697" s="45">
        <v>1499.0</v>
      </c>
      <c r="X697" s="58" t="s">
        <v>640</v>
      </c>
      <c r="Y697" s="41"/>
      <c r="Z697" s="75" t="s">
        <v>3154</v>
      </c>
    </row>
    <row r="698" ht="12.0" customHeight="1">
      <c r="A698" s="20">
        <f t="shared" si="1"/>
        <v>696</v>
      </c>
      <c r="B698" s="19" t="s">
        <v>554</v>
      </c>
      <c r="C698" s="19" t="s">
        <v>633</v>
      </c>
      <c r="D698" s="19" t="s">
        <v>2973</v>
      </c>
      <c r="E698" s="21" t="s">
        <v>33</v>
      </c>
      <c r="F698" s="68" t="s">
        <v>3158</v>
      </c>
      <c r="G698" s="69" t="s">
        <v>3159</v>
      </c>
      <c r="H698" s="26" t="s">
        <v>40</v>
      </c>
      <c r="I698" s="26" t="s">
        <v>107</v>
      </c>
      <c r="J698" s="27" t="s">
        <v>1563</v>
      </c>
      <c r="K698" s="27" t="s">
        <v>44</v>
      </c>
      <c r="L698" s="29" t="s">
        <v>91</v>
      </c>
      <c r="M698" s="29" t="s">
        <v>91</v>
      </c>
      <c r="N698" s="29" t="s">
        <v>62</v>
      </c>
      <c r="O698" s="29" t="s">
        <v>91</v>
      </c>
      <c r="P698" s="29" t="s">
        <v>91</v>
      </c>
      <c r="Q698" s="30"/>
      <c r="R698" s="30"/>
      <c r="S698" s="30"/>
      <c r="T698" s="44"/>
      <c r="U698" s="31" t="str">
        <f>IFERROR(__xludf.DUMMYFUNCTION("LET(
  angka_murni, ARRAYFORMULA(IFERROR(VALUE(REGEXREPLACE(L698:T698, ""[^0-9]"", """")), 0)),
  rata, IFERROR(AVERAGEIF(angka_murni, ""&gt;0""), 0),
  IF(rata &gt; 0,
    IF(rata &gt; 500, ""SANGAT OPTIMAL"",
    IF(rata &gt; 200, ""OPTIMAL"",
    IF(rata &gt; 100,"&amp;" ""KURANG OPTIMAL"", ""TIDAK OPTIMAL""))),
    IF(COUNTIF(L698:T698, ""*TIDAK TERDETEKSI*"") &gt; 0, ""TIDAK TERDETEKSI"",
    IF(COUNTIF(L698:T698, ""*TIDAK AKTIF*"") &gt; 0, ""TIDAK AKTIF"",
    IF(COUNTIF(L698:T698, ""*BELUM TERPASANG*"") &gt; 0, ""BELUM T"&amp;"ERPASANG"", ""TIDAK AKTIF"")))
  )
)"),"TIDAK OPTIMAL")</f>
        <v>TIDAK OPTIMAL</v>
      </c>
      <c r="V698" s="33" t="s">
        <v>48</v>
      </c>
      <c r="W698" s="45">
        <v>1491.0</v>
      </c>
      <c r="X698" s="58" t="s">
        <v>640</v>
      </c>
      <c r="Y698" s="36">
        <v>604950.0</v>
      </c>
      <c r="Z698" s="75" t="s">
        <v>3160</v>
      </c>
    </row>
    <row r="699" ht="12.0" customHeight="1">
      <c r="A699" s="20">
        <f t="shared" si="1"/>
        <v>697</v>
      </c>
      <c r="B699" s="19" t="s">
        <v>554</v>
      </c>
      <c r="C699" s="19" t="s">
        <v>633</v>
      </c>
      <c r="D699" s="19" t="s">
        <v>2977</v>
      </c>
      <c r="E699" s="21" t="s">
        <v>33</v>
      </c>
      <c r="F699" s="23" t="s">
        <v>2978</v>
      </c>
      <c r="G699" s="25" t="s">
        <v>2979</v>
      </c>
      <c r="H699" s="26" t="s">
        <v>94</v>
      </c>
      <c r="I699" s="26" t="s">
        <v>60</v>
      </c>
      <c r="J699" s="28" t="s">
        <v>952</v>
      </c>
      <c r="K699" s="28" t="s">
        <v>44</v>
      </c>
      <c r="L699" s="132"/>
      <c r="M699" s="132"/>
      <c r="N699" s="29" t="s">
        <v>64</v>
      </c>
      <c r="O699" s="29" t="s">
        <v>64</v>
      </c>
      <c r="P699" s="29" t="s">
        <v>64</v>
      </c>
      <c r="Q699" s="44"/>
      <c r="R699" s="44"/>
      <c r="S699" s="30"/>
      <c r="T699" s="30"/>
      <c r="U699" s="39" t="str">
        <f>IFERROR(__xludf.DUMMYFUNCTION("LET(
  angka_murni, ARRAYFORMULA(IFERROR(VALUE(REGEXREPLACE(L699:T699, ""[^0-9]"", """")), 0)),
  rata, IFERROR(AVERAGEIF(angka_murni, ""&gt;0""), 0),
  IF(rata &gt; 0,
    IF(rata &gt; 500, ""SANGAT OPTIMAL"",
    IF(rata &gt; 200, ""OPTIMAL"",
    IF(rata &gt; 100,"&amp;" ""KURANG OPTIMAL"", ""TIDAK OPTIMAL""))),
    IF(COUNTIF(L699:T699, ""*TIDAK TERDETEKSI*"") &gt; 0, ""TIDAK TERDETEKSI"",
    IF(COUNTIF(L699:T699, ""*TIDAK AKTIF*"") &gt; 0, ""TIDAK AKTIF"",
    IF(COUNTIF(L699:T699, ""*BELUM TERPASANG*"") &gt; 0, ""BELUM T"&amp;"ERPASANG"", ""TIDAK AKTIF"")))
  )
)"),"OPTIMAL")</f>
        <v>OPTIMAL</v>
      </c>
      <c r="V699" s="33" t="s">
        <v>67</v>
      </c>
      <c r="W699" s="56">
        <v>788.0</v>
      </c>
      <c r="X699" s="58" t="s">
        <v>640</v>
      </c>
      <c r="Y699" s="41">
        <v>2719500.0</v>
      </c>
      <c r="Z699" s="205" t="s">
        <v>3166</v>
      </c>
      <c r="AC699" s="43"/>
    </row>
    <row r="700" ht="12.0" customHeight="1">
      <c r="A700" s="20">
        <f t="shared" si="1"/>
        <v>698</v>
      </c>
      <c r="B700" s="19" t="s">
        <v>554</v>
      </c>
      <c r="C700" s="19" t="s">
        <v>633</v>
      </c>
      <c r="D700" s="19" t="s">
        <v>2980</v>
      </c>
      <c r="E700" s="21" t="s">
        <v>33</v>
      </c>
      <c r="F700" s="23" t="s">
        <v>2981</v>
      </c>
      <c r="G700" s="25" t="s">
        <v>2982</v>
      </c>
      <c r="H700" s="26" t="s">
        <v>95</v>
      </c>
      <c r="I700" s="26" t="s">
        <v>106</v>
      </c>
      <c r="J700" s="27" t="s">
        <v>952</v>
      </c>
      <c r="K700" s="27" t="s">
        <v>44</v>
      </c>
      <c r="L700" s="29" t="s">
        <v>65</v>
      </c>
      <c r="M700" s="29" t="s">
        <v>62</v>
      </c>
      <c r="N700" s="29" t="s">
        <v>176</v>
      </c>
      <c r="O700" s="29" t="s">
        <v>62</v>
      </c>
      <c r="P700" s="29" t="s">
        <v>176</v>
      </c>
      <c r="Q700" s="44"/>
      <c r="R700" s="44"/>
      <c r="S700" s="44"/>
      <c r="T700" s="30"/>
      <c r="U700" s="31" t="str">
        <f>IFERROR(__xludf.DUMMYFUNCTION("LET(
  angka_murni, ARRAYFORMULA(IFERROR(VALUE(REGEXREPLACE(L700:T700, ""[^0-9]"", """")), 0)),
  rata, IFERROR(AVERAGEIF(angka_murni, ""&gt;0""), 0),
  IF(rata &gt; 0,
    IF(rata &gt; 500, ""SANGAT OPTIMAL"",
    IF(rata &gt; 200, ""OPTIMAL"",
    IF(rata &gt; 100,"&amp;" ""KURANG OPTIMAL"", ""TIDAK OPTIMAL""))),
    IF(COUNTIF(L700:T700, ""*TIDAK TERDETEKSI*"") &gt; 0, ""TIDAK TERDETEKSI"",
    IF(COUNTIF(L700:T700, ""*TIDAK AKTIF*"") &gt; 0, ""TIDAK AKTIF"",
    IF(COUNTIF(L700:T700, ""*BELUM TERPASANG*"") &gt; 0, ""BELUM T"&amp;"ERPASANG"", ""TIDAK AKTIF"")))
  )
)"),"TIDAK OPTIMAL")</f>
        <v>TIDAK OPTIMAL</v>
      </c>
      <c r="V700" s="33" t="s">
        <v>48</v>
      </c>
      <c r="W700" s="45">
        <v>811.0</v>
      </c>
      <c r="X700" s="58" t="s">
        <v>640</v>
      </c>
      <c r="Y700" s="41">
        <v>2886000.0</v>
      </c>
      <c r="Z700" s="75" t="s">
        <v>3170</v>
      </c>
    </row>
    <row r="701" ht="12.0" customHeight="1">
      <c r="A701" s="20">
        <f t="shared" si="1"/>
        <v>699</v>
      </c>
      <c r="B701" s="19" t="s">
        <v>554</v>
      </c>
      <c r="C701" s="19" t="s">
        <v>633</v>
      </c>
      <c r="D701" s="19" t="s">
        <v>2984</v>
      </c>
      <c r="E701" s="21" t="s">
        <v>33</v>
      </c>
      <c r="F701" s="68" t="s">
        <v>3174</v>
      </c>
      <c r="G701" s="69" t="s">
        <v>3175</v>
      </c>
      <c r="H701" s="26" t="s">
        <v>40</v>
      </c>
      <c r="I701" s="26" t="s">
        <v>107</v>
      </c>
      <c r="J701" s="27" t="s">
        <v>1563</v>
      </c>
      <c r="K701" s="27" t="s">
        <v>44</v>
      </c>
      <c r="L701" s="29" t="s">
        <v>64</v>
      </c>
      <c r="M701" s="29" t="s">
        <v>125</v>
      </c>
      <c r="N701" s="29" t="s">
        <v>64</v>
      </c>
      <c r="O701" s="29" t="s">
        <v>64</v>
      </c>
      <c r="P701" s="29" t="s">
        <v>64</v>
      </c>
      <c r="Q701" s="30"/>
      <c r="R701" s="30"/>
      <c r="S701" s="30"/>
      <c r="T701" s="44"/>
      <c r="U701" s="31" t="str">
        <f>IFERROR(__xludf.DUMMYFUNCTION("LET(
  angka_murni, ARRAYFORMULA(IFERROR(VALUE(REGEXREPLACE(L701:T701, ""[^0-9]"", """")), 0)),
  rata, IFERROR(AVERAGEIF(angka_murni, ""&gt;0""), 0),
  IF(rata &gt; 0,
    IF(rata &gt; 500, ""SANGAT OPTIMAL"",
    IF(rata &gt; 200, ""OPTIMAL"",
    IF(rata &gt; 100,"&amp;" ""KURANG OPTIMAL"", ""TIDAK OPTIMAL""))),
    IF(COUNTIF(L701:T701, ""*TIDAK TERDETEKSI*"") &gt; 0, ""TIDAK TERDETEKSI"",
    IF(COUNTIF(L701:T701, ""*TIDAK AKTIF*"") &gt; 0, ""TIDAK AKTIF"",
    IF(COUNTIF(L701:T701, ""*BELUM TERPASANG*"") &gt; 0, ""BELUM T"&amp;"ERPASANG"", ""TIDAK AKTIF"")))
  )
)"),"OPTIMAL")</f>
        <v>OPTIMAL</v>
      </c>
      <c r="V701" s="33" t="s">
        <v>48</v>
      </c>
      <c r="W701" s="45">
        <v>1134.0</v>
      </c>
      <c r="X701" s="58" t="s">
        <v>640</v>
      </c>
      <c r="Y701" s="36">
        <v>604950.0</v>
      </c>
      <c r="Z701" s="75" t="s">
        <v>3180</v>
      </c>
    </row>
    <row r="702" ht="12.0" customHeight="1">
      <c r="A702" s="20">
        <f t="shared" si="1"/>
        <v>700</v>
      </c>
      <c r="B702" s="19" t="s">
        <v>554</v>
      </c>
      <c r="C702" s="19" t="s">
        <v>633</v>
      </c>
      <c r="D702" s="19" t="s">
        <v>634</v>
      </c>
      <c r="E702" s="21" t="s">
        <v>33</v>
      </c>
      <c r="F702" s="68" t="s">
        <v>635</v>
      </c>
      <c r="G702" s="69" t="s">
        <v>636</v>
      </c>
      <c r="H702" s="26" t="s">
        <v>40</v>
      </c>
      <c r="I702" s="26" t="s">
        <v>107</v>
      </c>
      <c r="J702" s="27" t="s">
        <v>1563</v>
      </c>
      <c r="K702" s="27" t="s">
        <v>44</v>
      </c>
      <c r="L702" s="29" t="s">
        <v>126</v>
      </c>
      <c r="M702" s="29" t="s">
        <v>126</v>
      </c>
      <c r="N702" s="29" t="s">
        <v>64</v>
      </c>
      <c r="O702" s="29" t="s">
        <v>65</v>
      </c>
      <c r="P702" s="29" t="s">
        <v>65</v>
      </c>
      <c r="Q702" s="30"/>
      <c r="R702" s="30"/>
      <c r="S702" s="30"/>
      <c r="T702" s="44"/>
      <c r="U702" s="31" t="str">
        <f>IFERROR(__xludf.DUMMYFUNCTION("LET(
  angka_murni, ARRAYFORMULA(IFERROR(VALUE(REGEXREPLACE(L702:T702, ""[^0-9]"", """")), 0)),
  rata, IFERROR(AVERAGEIF(angka_murni, ""&gt;0""), 0),
  IF(rata &gt; 0,
    IF(rata &gt; 500, ""SANGAT OPTIMAL"",
    IF(rata &gt; 200, ""OPTIMAL"",
    IF(rata &gt; 100,"&amp;" ""KURANG OPTIMAL"", ""TIDAK OPTIMAL""))),
    IF(COUNTIF(L702:T702, ""*TIDAK TERDETEKSI*"") &gt; 0, ""TIDAK TERDETEKSI"",
    IF(COUNTIF(L702:T702, ""*TIDAK AKTIF*"") &gt; 0, ""TIDAK AKTIF"",
    IF(COUNTIF(L702:T702, ""*BELUM TERPASANG*"") &gt; 0, ""BELUM T"&amp;"ERPASANG"", ""TIDAK AKTIF"")))
  )
)"),"SANGAT OPTIMAL")</f>
        <v>SANGAT OPTIMAL</v>
      </c>
      <c r="V702" s="33" t="s">
        <v>48</v>
      </c>
      <c r="W702" s="45">
        <v>1134.0</v>
      </c>
      <c r="X702" s="58" t="s">
        <v>640</v>
      </c>
      <c r="Y702" s="36">
        <v>604950.0</v>
      </c>
      <c r="Z702" s="75" t="s">
        <v>642</v>
      </c>
    </row>
    <row r="703" ht="12.0" customHeight="1">
      <c r="A703" s="20">
        <f t="shared" si="1"/>
        <v>701</v>
      </c>
      <c r="B703" s="19" t="s">
        <v>554</v>
      </c>
      <c r="C703" s="19" t="s">
        <v>633</v>
      </c>
      <c r="D703" s="19" t="s">
        <v>2989</v>
      </c>
      <c r="E703" s="21" t="s">
        <v>33</v>
      </c>
      <c r="F703" s="68" t="s">
        <v>3185</v>
      </c>
      <c r="G703" s="69" t="s">
        <v>3186</v>
      </c>
      <c r="H703" s="26" t="s">
        <v>40</v>
      </c>
      <c r="I703" s="26" t="s">
        <v>107</v>
      </c>
      <c r="J703" s="27" t="s">
        <v>1563</v>
      </c>
      <c r="K703" s="27" t="s">
        <v>44</v>
      </c>
      <c r="L703" s="29" t="s">
        <v>176</v>
      </c>
      <c r="M703" s="29" t="s">
        <v>176</v>
      </c>
      <c r="N703" s="29" t="s">
        <v>65</v>
      </c>
      <c r="O703" s="29" t="s">
        <v>176</v>
      </c>
      <c r="P703" s="29" t="s">
        <v>62</v>
      </c>
      <c r="Q703" s="30"/>
      <c r="R703" s="30"/>
      <c r="S703" s="30"/>
      <c r="T703" s="44"/>
      <c r="U703" s="31" t="str">
        <f>IFERROR(__xludf.DUMMYFUNCTION("LET(
  angka_murni, ARRAYFORMULA(IFERROR(VALUE(REGEXREPLACE(L703:T703, ""[^0-9]"", """")), 0)),
  rata, IFERROR(AVERAGEIF(angka_murni, ""&gt;0""), 0),
  IF(rata &gt; 0,
    IF(rata &gt; 500, ""SANGAT OPTIMAL"",
    IF(rata &gt; 200, ""OPTIMAL"",
    IF(rata &gt; 100,"&amp;" ""KURANG OPTIMAL"", ""TIDAK OPTIMAL""))),
    IF(COUNTIF(L703:T703, ""*TIDAK TERDETEKSI*"") &gt; 0, ""TIDAK TERDETEKSI"",
    IF(COUNTIF(L703:T703, ""*TIDAK AKTIF*"") &gt; 0, ""TIDAK AKTIF"",
    IF(COUNTIF(L703:T703, ""*BELUM TERPASANG*"") &gt; 0, ""BELUM T"&amp;"ERPASANG"", ""TIDAK AKTIF"")))
  )
)"),"TIDAK OPTIMAL")</f>
        <v>TIDAK OPTIMAL</v>
      </c>
      <c r="V703" s="33" t="s">
        <v>48</v>
      </c>
      <c r="W703" s="45">
        <v>1734.0</v>
      </c>
      <c r="X703" s="58" t="s">
        <v>640</v>
      </c>
      <c r="Y703" s="36">
        <v>604950.0</v>
      </c>
      <c r="Z703" s="75" t="s">
        <v>3190</v>
      </c>
    </row>
    <row r="704" ht="12.0" customHeight="1">
      <c r="A704" s="20">
        <f t="shared" si="1"/>
        <v>702</v>
      </c>
      <c r="B704" s="19" t="s">
        <v>554</v>
      </c>
      <c r="C704" s="19" t="s">
        <v>633</v>
      </c>
      <c r="D704" s="19" t="s">
        <v>2992</v>
      </c>
      <c r="E704" s="21" t="s">
        <v>33</v>
      </c>
      <c r="F704" s="23" t="s">
        <v>2993</v>
      </c>
      <c r="G704" s="25" t="s">
        <v>2994</v>
      </c>
      <c r="H704" s="26" t="s">
        <v>95</v>
      </c>
      <c r="I704" s="26" t="s">
        <v>106</v>
      </c>
      <c r="J704" s="27" t="s">
        <v>952</v>
      </c>
      <c r="K704" s="27" t="s">
        <v>44</v>
      </c>
      <c r="L704" s="29" t="s">
        <v>65</v>
      </c>
      <c r="M704" s="29" t="s">
        <v>176</v>
      </c>
      <c r="N704" s="29" t="s">
        <v>360</v>
      </c>
      <c r="O704" s="29" t="s">
        <v>360</v>
      </c>
      <c r="P704" s="29" t="s">
        <v>176</v>
      </c>
      <c r="Q704" s="44"/>
      <c r="R704" s="44"/>
      <c r="S704" s="44"/>
      <c r="T704" s="30"/>
      <c r="U704" s="31" t="str">
        <f>IFERROR(__xludf.DUMMYFUNCTION("LET(
  angka_murni, ARRAYFORMULA(IFERROR(VALUE(REGEXREPLACE(L704:T704, ""[^0-9]"", """")), 0)),
  rata, IFERROR(AVERAGEIF(angka_murni, ""&gt;0""), 0),
  IF(rata &gt; 0,
    IF(rata &gt; 500, ""SANGAT OPTIMAL"",
    IF(rata &gt; 200, ""OPTIMAL"",
    IF(rata &gt; 100,"&amp;" ""KURANG OPTIMAL"", ""TIDAK OPTIMAL""))),
    IF(COUNTIF(L704:T704, ""*TIDAK TERDETEKSI*"") &gt; 0, ""TIDAK TERDETEKSI"",
    IF(COUNTIF(L704:T704, ""*TIDAK AKTIF*"") &gt; 0, ""TIDAK AKTIF"",
    IF(COUNTIF(L704:T704, ""*BELUM TERPASANG*"") &gt; 0, ""BELUM T"&amp;"ERPASANG"", ""TIDAK AKTIF"")))
  )
)"),"TIDAK OPTIMAL")</f>
        <v>TIDAK OPTIMAL</v>
      </c>
      <c r="V704" s="33" t="s">
        <v>48</v>
      </c>
      <c r="W704" s="45">
        <v>1164.0</v>
      </c>
      <c r="X704" s="58" t="s">
        <v>640</v>
      </c>
      <c r="Y704" s="41">
        <v>2886000.0</v>
      </c>
      <c r="Z704" s="46"/>
    </row>
    <row r="705" ht="12.0" customHeight="1">
      <c r="A705" s="20">
        <f t="shared" si="1"/>
        <v>703</v>
      </c>
      <c r="B705" s="19" t="s">
        <v>554</v>
      </c>
      <c r="C705" s="19" t="s">
        <v>633</v>
      </c>
      <c r="D705" s="19" t="s">
        <v>2996</v>
      </c>
      <c r="E705" s="21" t="s">
        <v>33</v>
      </c>
      <c r="F705" s="23" t="s">
        <v>2997</v>
      </c>
      <c r="G705" s="25" t="s">
        <v>2998</v>
      </c>
      <c r="H705" s="19"/>
      <c r="I705" s="19"/>
      <c r="J705" s="144"/>
      <c r="K705" s="144"/>
      <c r="L705" s="38" t="s">
        <v>108</v>
      </c>
      <c r="M705" s="38" t="s">
        <v>108</v>
      </c>
      <c r="N705" s="38" t="s">
        <v>108</v>
      </c>
      <c r="O705" s="38" t="s">
        <v>108</v>
      </c>
      <c r="P705" s="38" t="s">
        <v>108</v>
      </c>
      <c r="Q705" s="29"/>
      <c r="R705" s="29"/>
      <c r="S705" s="29"/>
      <c r="T705" s="29"/>
      <c r="U705" s="31" t="str">
        <f>IFERROR(__xludf.DUMMYFUNCTION("LET(
  angka_murni, ARRAYFORMULA(IFERROR(VALUE(REGEXREPLACE(L705:T705, ""[^0-9]"", """")), 0)),
  rata, IFERROR(AVERAGEIF(angka_murni, ""&gt;0""), 0),
  IF(rata &gt; 0,
    IF(rata &gt; 500, ""SANGAT OPTIMAL"",
    IF(rata &gt; 200, ""OPTIMAL"",
    IF(rata &gt; 100,"&amp;" ""KURANG OPTIMAL"", ""TIDAK OPTIMAL""))),
    IF(COUNTIF(L705:T705, ""*TIDAK TERDETEKSI*"") &gt; 0, ""TIDAK TERDETEKSI"",
    IF(COUNTIF(L705:T705, ""*TIDAK AKTIF*"") &gt; 0, ""TIDAK AKTIF"",
    IF(COUNTIF(L705:T705, ""*BELUM TERPASANG*"") &gt; 0, ""BELUM T"&amp;"ERPASANG"", ""TIDAK AKTIF"")))
  )
)"),"BELUM TERPASANG")</f>
        <v>BELUM TERPASANG</v>
      </c>
      <c r="V705" s="33" t="s">
        <v>48</v>
      </c>
      <c r="W705" s="45">
        <v>1110.0</v>
      </c>
      <c r="X705" s="58" t="s">
        <v>640</v>
      </c>
      <c r="Y705" s="41"/>
      <c r="Z705" s="75" t="s">
        <v>3200</v>
      </c>
    </row>
    <row r="706" ht="12.0" customHeight="1">
      <c r="A706" s="20">
        <f t="shared" si="1"/>
        <v>704</v>
      </c>
      <c r="B706" s="19" t="s">
        <v>554</v>
      </c>
      <c r="C706" s="19" t="s">
        <v>633</v>
      </c>
      <c r="D706" s="19" t="s">
        <v>2999</v>
      </c>
      <c r="E706" s="21" t="s">
        <v>33</v>
      </c>
      <c r="F706" s="68" t="s">
        <v>3204</v>
      </c>
      <c r="G706" s="69" t="s">
        <v>3205</v>
      </c>
      <c r="H706" s="26" t="s">
        <v>40</v>
      </c>
      <c r="I706" s="26" t="s">
        <v>107</v>
      </c>
      <c r="J706" s="27" t="s">
        <v>1563</v>
      </c>
      <c r="K706" s="27" t="s">
        <v>44</v>
      </c>
      <c r="L706" s="29" t="s">
        <v>62</v>
      </c>
      <c r="M706" s="29" t="s">
        <v>62</v>
      </c>
      <c r="N706" s="29" t="s">
        <v>91</v>
      </c>
      <c r="O706" s="29" t="s">
        <v>62</v>
      </c>
      <c r="P706" s="29" t="s">
        <v>62</v>
      </c>
      <c r="Q706" s="30"/>
      <c r="R706" s="30"/>
      <c r="S706" s="30"/>
      <c r="T706" s="44"/>
      <c r="U706" s="31" t="str">
        <f>IFERROR(__xludf.DUMMYFUNCTION("LET(
  angka_murni, ARRAYFORMULA(IFERROR(VALUE(REGEXREPLACE(L706:T706, ""[^0-9]"", """")), 0)),
  rata, IFERROR(AVERAGEIF(angka_murni, ""&gt;0""), 0),
  IF(rata &gt; 0,
    IF(rata &gt; 500, ""SANGAT OPTIMAL"",
    IF(rata &gt; 200, ""OPTIMAL"",
    IF(rata &gt; 100,"&amp;" ""KURANG OPTIMAL"", ""TIDAK OPTIMAL""))),
    IF(COUNTIF(L706:T706, ""*TIDAK TERDETEKSI*"") &gt; 0, ""TIDAK TERDETEKSI"",
    IF(COUNTIF(L706:T706, ""*TIDAK AKTIF*"") &gt; 0, ""TIDAK AKTIF"",
    IF(COUNTIF(L706:T706, ""*BELUM TERPASANG*"") &gt; 0, ""BELUM T"&amp;"ERPASANG"", ""TIDAK AKTIF"")))
  )
)"),"TIDAK OPTIMAL")</f>
        <v>TIDAK OPTIMAL</v>
      </c>
      <c r="V706" s="33" t="s">
        <v>48</v>
      </c>
      <c r="W706" s="45">
        <v>774.0</v>
      </c>
      <c r="X706" s="58" t="s">
        <v>640</v>
      </c>
      <c r="Y706" s="36">
        <v>604950.0</v>
      </c>
      <c r="Z706" s="46"/>
    </row>
    <row r="707" ht="12.0" customHeight="1">
      <c r="A707" s="20">
        <f t="shared" si="1"/>
        <v>705</v>
      </c>
      <c r="B707" s="19" t="s">
        <v>554</v>
      </c>
      <c r="C707" s="19" t="s">
        <v>633</v>
      </c>
      <c r="D707" s="19" t="s">
        <v>644</v>
      </c>
      <c r="E707" s="21" t="s">
        <v>33</v>
      </c>
      <c r="F707" s="68" t="s">
        <v>645</v>
      </c>
      <c r="G707" s="69" t="s">
        <v>646</v>
      </c>
      <c r="H707" s="26" t="s">
        <v>40</v>
      </c>
      <c r="I707" s="26" t="s">
        <v>107</v>
      </c>
      <c r="J707" s="27" t="s">
        <v>1563</v>
      </c>
      <c r="K707" s="27" t="s">
        <v>44</v>
      </c>
      <c r="L707" s="29" t="s">
        <v>65</v>
      </c>
      <c r="M707" s="29" t="s">
        <v>65</v>
      </c>
      <c r="N707" s="29" t="s">
        <v>65</v>
      </c>
      <c r="O707" s="29" t="s">
        <v>65</v>
      </c>
      <c r="P707" s="29" t="s">
        <v>65</v>
      </c>
      <c r="Q707" s="30"/>
      <c r="R707" s="30"/>
      <c r="S707" s="30"/>
      <c r="T707" s="44"/>
      <c r="U707" s="31" t="str">
        <f>IFERROR(__xludf.DUMMYFUNCTION("LET(
  angka_murni, ARRAYFORMULA(IFERROR(VALUE(REGEXREPLACE(L707:T707, ""[^0-9]"", """")), 0)),
  rata, IFERROR(AVERAGEIF(angka_murni, ""&gt;0""), 0),
  IF(rata &gt; 0,
    IF(rata &gt; 500, ""SANGAT OPTIMAL"",
    IF(rata &gt; 200, ""OPTIMAL"",
    IF(rata &gt; 100,"&amp;" ""KURANG OPTIMAL"", ""TIDAK OPTIMAL""))),
    IF(COUNTIF(L707:T707, ""*TIDAK TERDETEKSI*"") &gt; 0, ""TIDAK TERDETEKSI"",
    IF(COUNTIF(L707:T707, ""*TIDAK AKTIF*"") &gt; 0, ""TIDAK AKTIF"",
    IF(COUNTIF(L707:T707, ""*BELUM TERPASANG*"") &gt; 0, ""BELUM T"&amp;"ERPASANG"", ""TIDAK AKTIF"")))
  )
)"),"TIDAK AKTIF")</f>
        <v>TIDAK AKTIF</v>
      </c>
      <c r="V707" s="33" t="s">
        <v>48</v>
      </c>
      <c r="W707" s="45">
        <v>760.0</v>
      </c>
      <c r="X707" s="58" t="s">
        <v>640</v>
      </c>
      <c r="Y707" s="36">
        <v>604950.0</v>
      </c>
      <c r="Z707" s="75" t="s">
        <v>649</v>
      </c>
    </row>
    <row r="708" ht="12.0" customHeight="1">
      <c r="A708" s="20">
        <f t="shared" si="1"/>
        <v>706</v>
      </c>
      <c r="B708" s="19" t="s">
        <v>554</v>
      </c>
      <c r="C708" s="19" t="s">
        <v>633</v>
      </c>
      <c r="D708" s="19" t="s">
        <v>3004</v>
      </c>
      <c r="E708" s="21" t="s">
        <v>33</v>
      </c>
      <c r="F708" s="23" t="s">
        <v>3005</v>
      </c>
      <c r="G708" s="25" t="s">
        <v>3006</v>
      </c>
      <c r="H708" s="19"/>
      <c r="I708" s="19"/>
      <c r="J708" s="144"/>
      <c r="K708" s="144"/>
      <c r="L708" s="38" t="s">
        <v>108</v>
      </c>
      <c r="M708" s="38" t="s">
        <v>108</v>
      </c>
      <c r="N708" s="38" t="s">
        <v>108</v>
      </c>
      <c r="O708" s="38" t="s">
        <v>108</v>
      </c>
      <c r="P708" s="38" t="s">
        <v>108</v>
      </c>
      <c r="Q708" s="29"/>
      <c r="R708" s="29"/>
      <c r="S708" s="29"/>
      <c r="T708" s="29"/>
      <c r="U708" s="31" t="str">
        <f>IFERROR(__xludf.DUMMYFUNCTION("LET(
  angka_murni, ARRAYFORMULA(IFERROR(VALUE(REGEXREPLACE(L708:T708, ""[^0-9]"", """")), 0)),
  rata, IFERROR(AVERAGEIF(angka_murni, ""&gt;0""), 0),
  IF(rata &gt; 0,
    IF(rata &gt; 500, ""SANGAT OPTIMAL"",
    IF(rata &gt; 200, ""OPTIMAL"",
    IF(rata &gt; 100,"&amp;" ""KURANG OPTIMAL"", ""TIDAK OPTIMAL""))),
    IF(COUNTIF(L708:T708, ""*TIDAK TERDETEKSI*"") &gt; 0, ""TIDAK TERDETEKSI"",
    IF(COUNTIF(L708:T708, ""*TIDAK AKTIF*"") &gt; 0, ""TIDAK AKTIF"",
    IF(COUNTIF(L708:T708, ""*BELUM TERPASANG*"") &gt; 0, ""BELUM T"&amp;"ERPASANG"", ""TIDAK AKTIF"")))
  )
)"),"BELUM TERPASANG")</f>
        <v>BELUM TERPASANG</v>
      </c>
      <c r="V708" s="33" t="s">
        <v>48</v>
      </c>
      <c r="W708" s="45">
        <v>1726.0</v>
      </c>
      <c r="X708" s="58" t="s">
        <v>640</v>
      </c>
      <c r="Y708" s="41"/>
      <c r="Z708" s="46"/>
    </row>
    <row r="709" ht="12.0" customHeight="1">
      <c r="A709" s="20">
        <f t="shared" si="1"/>
        <v>707</v>
      </c>
      <c r="B709" s="19" t="s">
        <v>554</v>
      </c>
      <c r="C709" s="19" t="s">
        <v>653</v>
      </c>
      <c r="D709" s="19" t="s">
        <v>3007</v>
      </c>
      <c r="E709" s="21" t="s">
        <v>33</v>
      </c>
      <c r="F709" s="23" t="s">
        <v>3008</v>
      </c>
      <c r="G709" s="25" t="s">
        <v>3009</v>
      </c>
      <c r="H709" s="71" t="s">
        <v>94</v>
      </c>
      <c r="I709" s="26" t="s">
        <v>105</v>
      </c>
      <c r="J709" s="27" t="s">
        <v>43</v>
      </c>
      <c r="K709" s="27" t="s">
        <v>44</v>
      </c>
      <c r="L709" s="29" t="s">
        <v>167</v>
      </c>
      <c r="M709" s="29" t="s">
        <v>167</v>
      </c>
      <c r="N709" s="29" t="s">
        <v>126</v>
      </c>
      <c r="O709" s="29" t="s">
        <v>126</v>
      </c>
      <c r="P709" s="29" t="s">
        <v>126</v>
      </c>
      <c r="Q709" s="44"/>
      <c r="R709" s="30"/>
      <c r="S709" s="30"/>
      <c r="T709" s="30"/>
      <c r="U709" s="31" t="str">
        <f>IFERROR(__xludf.DUMMYFUNCTION("LET(
  angka_murni, ARRAYFORMULA(IFERROR(VALUE(REGEXREPLACE(L709:T709, ""[^0-9]"", """")), 0)),
  rata, IFERROR(AVERAGEIF(angka_murni, ""&gt;0""), 0),
  IF(rata &gt; 0,
    IF(rata &gt; 500, ""SANGAT OPTIMAL"",
    IF(rata &gt; 200, ""OPTIMAL"",
    IF(rata &gt; 100,"&amp;" ""KURANG OPTIMAL"", ""TIDAK OPTIMAL""))),
    IF(COUNTIF(L709:T709, ""*TIDAK TERDETEKSI*"") &gt; 0, ""TIDAK TERDETEKSI"",
    IF(COUNTIF(L709:T709, ""*TIDAK AKTIF*"") &gt; 0, ""TIDAK AKTIF"",
    IF(COUNTIF(L709:T709, ""*BELUM TERPASANG*"") &gt; 0, ""BELUM T"&amp;"ERPASANG"", ""TIDAK AKTIF"")))
  )
)"),"SANGAT OPTIMAL")</f>
        <v>SANGAT OPTIMAL</v>
      </c>
      <c r="V709" s="33" t="s">
        <v>48</v>
      </c>
      <c r="W709" s="45">
        <v>1794.0</v>
      </c>
      <c r="X709" s="58" t="s">
        <v>657</v>
      </c>
      <c r="Y709" s="36">
        <v>2300000.0</v>
      </c>
      <c r="Z709" s="75" t="s">
        <v>3220</v>
      </c>
    </row>
    <row r="710" ht="12.0" customHeight="1">
      <c r="A710" s="20">
        <f t="shared" si="1"/>
        <v>708</v>
      </c>
      <c r="B710" s="19" t="s">
        <v>554</v>
      </c>
      <c r="C710" s="19" t="s">
        <v>653</v>
      </c>
      <c r="D710" s="19" t="s">
        <v>3010</v>
      </c>
      <c r="E710" s="21" t="s">
        <v>33</v>
      </c>
      <c r="F710" s="23" t="s">
        <v>3011</v>
      </c>
      <c r="G710" s="25" t="s">
        <v>3012</v>
      </c>
      <c r="H710" s="26" t="s">
        <v>94</v>
      </c>
      <c r="I710" s="26" t="s">
        <v>60</v>
      </c>
      <c r="J710" s="28" t="s">
        <v>952</v>
      </c>
      <c r="K710" s="28" t="s">
        <v>44</v>
      </c>
      <c r="L710" s="42"/>
      <c r="M710" s="42"/>
      <c r="N710" s="29" t="s">
        <v>64</v>
      </c>
      <c r="O710" s="29" t="s">
        <v>64</v>
      </c>
      <c r="P710" s="29" t="s">
        <v>64</v>
      </c>
      <c r="Q710" s="44"/>
      <c r="R710" s="44"/>
      <c r="S710" s="30"/>
      <c r="T710" s="30"/>
      <c r="U710" s="31" t="str">
        <f>IFERROR(__xludf.DUMMYFUNCTION("LET(
  angka_murni, ARRAYFORMULA(IFERROR(VALUE(REGEXREPLACE(L710:T710, ""[^0-9]"", """")), 0)),
  rata, IFERROR(AVERAGEIF(angka_murni, ""&gt;0""), 0),
  IF(rata &gt; 0,
    IF(rata &gt; 500, ""SANGAT OPTIMAL"",
    IF(rata &gt; 200, ""OPTIMAL"",
    IF(rata &gt; 100,"&amp;" ""KURANG OPTIMAL"", ""TIDAK OPTIMAL""))),
    IF(COUNTIF(L710:T710, ""*TIDAK TERDETEKSI*"") &gt; 0, ""TIDAK TERDETEKSI"",
    IF(COUNTIF(L710:T710, ""*TIDAK AKTIF*"") &gt; 0, ""TIDAK AKTIF"",
    IF(COUNTIF(L710:T710, ""*BELUM TERPASANG*"") &gt; 0, ""BELUM T"&amp;"ERPASANG"", ""TIDAK AKTIF"")))
  )
)"),"OPTIMAL")</f>
        <v>OPTIMAL</v>
      </c>
      <c r="V710" s="33" t="s">
        <v>48</v>
      </c>
      <c r="W710" s="45">
        <v>2000.0</v>
      </c>
      <c r="X710" s="58" t="s">
        <v>657</v>
      </c>
      <c r="Y710" s="41">
        <v>2719500.0</v>
      </c>
      <c r="Z710" s="46"/>
    </row>
    <row r="711" ht="12.0" customHeight="1">
      <c r="A711" s="20">
        <f t="shared" si="1"/>
        <v>709</v>
      </c>
      <c r="B711" s="19" t="s">
        <v>554</v>
      </c>
      <c r="C711" s="19" t="s">
        <v>653</v>
      </c>
      <c r="D711" s="19" t="s">
        <v>3013</v>
      </c>
      <c r="E711" s="21" t="s">
        <v>33</v>
      </c>
      <c r="F711" s="68" t="s">
        <v>3228</v>
      </c>
      <c r="G711" s="69" t="s">
        <v>3229</v>
      </c>
      <c r="H711" s="26" t="s">
        <v>40</v>
      </c>
      <c r="I711" s="26" t="s">
        <v>107</v>
      </c>
      <c r="J711" s="27" t="s">
        <v>1563</v>
      </c>
      <c r="K711" s="27" t="s">
        <v>44</v>
      </c>
      <c r="L711" s="29" t="s">
        <v>360</v>
      </c>
      <c r="M711" s="29" t="s">
        <v>126</v>
      </c>
      <c r="N711" s="29" t="s">
        <v>126</v>
      </c>
      <c r="O711" s="29" t="s">
        <v>126</v>
      </c>
      <c r="P711" s="29" t="s">
        <v>126</v>
      </c>
      <c r="Q711" s="30"/>
      <c r="R711" s="30"/>
      <c r="S711" s="44"/>
      <c r="T711" s="44"/>
      <c r="U711" s="31" t="str">
        <f>IFERROR(__xludf.DUMMYFUNCTION("LET(
  angka_murni, ARRAYFORMULA(IFERROR(VALUE(REGEXREPLACE(L711:T711, ""[^0-9]"", """")), 0)),
  rata, IFERROR(AVERAGEIF(angka_murni, ""&gt;0""), 0),
  IF(rata &gt; 0,
    IF(rata &gt; 500, ""SANGAT OPTIMAL"",
    IF(rata &gt; 200, ""OPTIMAL"",
    IF(rata &gt; 100,"&amp;" ""KURANG OPTIMAL"", ""TIDAK OPTIMAL""))),
    IF(COUNTIF(L711:T711, ""*TIDAK TERDETEKSI*"") &gt; 0, ""TIDAK TERDETEKSI"",
    IF(COUNTIF(L711:T711, ""*TIDAK AKTIF*"") &gt; 0, ""TIDAK AKTIF"",
    IF(COUNTIF(L711:T711, ""*BELUM TERPASANG*"") &gt; 0, ""BELUM T"&amp;"ERPASANG"", ""TIDAK AKTIF"")))
  )
)"),"SANGAT OPTIMAL")</f>
        <v>SANGAT OPTIMAL</v>
      </c>
      <c r="V711" s="33" t="s">
        <v>48</v>
      </c>
      <c r="W711" s="45">
        <v>3000.0</v>
      </c>
      <c r="X711" s="58" t="s">
        <v>657</v>
      </c>
      <c r="Y711" s="36">
        <v>604950.0</v>
      </c>
      <c r="Z711" s="46"/>
    </row>
    <row r="712" ht="12.0" customHeight="1">
      <c r="A712" s="20">
        <f t="shared" si="1"/>
        <v>710</v>
      </c>
      <c r="B712" s="19" t="s">
        <v>554</v>
      </c>
      <c r="C712" s="19" t="s">
        <v>653</v>
      </c>
      <c r="D712" s="19" t="s">
        <v>654</v>
      </c>
      <c r="E712" s="21" t="s">
        <v>33</v>
      </c>
      <c r="F712" s="68" t="s">
        <v>655</v>
      </c>
      <c r="G712" s="69" t="s">
        <v>656</v>
      </c>
      <c r="H712" s="26" t="s">
        <v>40</v>
      </c>
      <c r="I712" s="26" t="s">
        <v>107</v>
      </c>
      <c r="J712" s="27" t="s">
        <v>1563</v>
      </c>
      <c r="K712" s="27" t="s">
        <v>44</v>
      </c>
      <c r="L712" s="29" t="s">
        <v>65</v>
      </c>
      <c r="M712" s="29" t="s">
        <v>65</v>
      </c>
      <c r="N712" s="29" t="s">
        <v>65</v>
      </c>
      <c r="O712" s="29" t="s">
        <v>65</v>
      </c>
      <c r="P712" s="29" t="s">
        <v>65</v>
      </c>
      <c r="Q712" s="30"/>
      <c r="R712" s="30"/>
      <c r="S712" s="30"/>
      <c r="T712" s="44"/>
      <c r="U712" s="31" t="str">
        <f>IFERROR(__xludf.DUMMYFUNCTION("LET(
  angka_murni, ARRAYFORMULA(IFERROR(VALUE(REGEXREPLACE(L712:T712, ""[^0-9]"", """")), 0)),
  rata, IFERROR(AVERAGEIF(angka_murni, ""&gt;0""), 0),
  IF(rata &gt; 0,
    IF(rata &gt; 500, ""SANGAT OPTIMAL"",
    IF(rata &gt; 200, ""OPTIMAL"",
    IF(rata &gt; 100,"&amp;" ""KURANG OPTIMAL"", ""TIDAK OPTIMAL""))),
    IF(COUNTIF(L712:T712, ""*TIDAK TERDETEKSI*"") &gt; 0, ""TIDAK TERDETEKSI"",
    IF(COUNTIF(L712:T712, ""*TIDAK AKTIF*"") &gt; 0, ""TIDAK AKTIF"",
    IF(COUNTIF(L712:T712, ""*BELUM TERPASANG*"") &gt; 0, ""BELUM T"&amp;"ERPASANG"", ""TIDAK AKTIF"")))
  )
)"),"TIDAK AKTIF")</f>
        <v>TIDAK AKTIF</v>
      </c>
      <c r="V712" s="33" t="s">
        <v>48</v>
      </c>
      <c r="W712" s="45">
        <v>4229.0</v>
      </c>
      <c r="X712" s="58" t="s">
        <v>657</v>
      </c>
      <c r="Y712" s="36">
        <v>604950.0</v>
      </c>
      <c r="Z712" s="75" t="s">
        <v>658</v>
      </c>
    </row>
    <row r="713" ht="12.0" customHeight="1">
      <c r="A713" s="20">
        <f t="shared" si="1"/>
        <v>711</v>
      </c>
      <c r="B713" s="19" t="s">
        <v>554</v>
      </c>
      <c r="C713" s="19" t="s">
        <v>653</v>
      </c>
      <c r="D713" s="19" t="s">
        <v>3018</v>
      </c>
      <c r="E713" s="21" t="s">
        <v>33</v>
      </c>
      <c r="F713" s="23" t="s">
        <v>3019</v>
      </c>
      <c r="G713" s="25" t="s">
        <v>3020</v>
      </c>
      <c r="H713" s="19"/>
      <c r="I713" s="19"/>
      <c r="J713" s="144"/>
      <c r="K713" s="144"/>
      <c r="L713" s="38" t="s">
        <v>108</v>
      </c>
      <c r="M713" s="38" t="s">
        <v>108</v>
      </c>
      <c r="N713" s="38" t="s">
        <v>108</v>
      </c>
      <c r="O713" s="38" t="s">
        <v>108</v>
      </c>
      <c r="P713" s="38" t="s">
        <v>108</v>
      </c>
      <c r="Q713" s="29"/>
      <c r="R713" s="29"/>
      <c r="S713" s="29"/>
      <c r="T713" s="29"/>
      <c r="U713" s="31" t="str">
        <f>IFERROR(__xludf.DUMMYFUNCTION("LET(
  angka_murni, ARRAYFORMULA(IFERROR(VALUE(REGEXREPLACE(L713:T713, ""[^0-9]"", """")), 0)),
  rata, IFERROR(AVERAGEIF(angka_murni, ""&gt;0""), 0),
  IF(rata &gt; 0,
    IF(rata &gt; 500, ""SANGAT OPTIMAL"",
    IF(rata &gt; 200, ""OPTIMAL"",
    IF(rata &gt; 100,"&amp;" ""KURANG OPTIMAL"", ""TIDAK OPTIMAL""))),
    IF(COUNTIF(L713:T713, ""*TIDAK TERDETEKSI*"") &gt; 0, ""TIDAK TERDETEKSI"",
    IF(COUNTIF(L713:T713, ""*TIDAK AKTIF*"") &gt; 0, ""TIDAK AKTIF"",
    IF(COUNTIF(L713:T713, ""*BELUM TERPASANG*"") &gt; 0, ""BELUM T"&amp;"ERPASANG"", ""TIDAK AKTIF"")))
  )
)"),"BELUM TERPASANG")</f>
        <v>BELUM TERPASANG</v>
      </c>
      <c r="V713" s="33" t="s">
        <v>48</v>
      </c>
      <c r="W713" s="45">
        <v>3000.0</v>
      </c>
      <c r="X713" s="58" t="s">
        <v>657</v>
      </c>
      <c r="Y713" s="41"/>
      <c r="Z713" s="75" t="s">
        <v>3242</v>
      </c>
    </row>
    <row r="714" ht="12.0" customHeight="1">
      <c r="A714" s="20">
        <f t="shared" si="1"/>
        <v>712</v>
      </c>
      <c r="B714" s="19" t="s">
        <v>554</v>
      </c>
      <c r="C714" s="19" t="s">
        <v>653</v>
      </c>
      <c r="D714" s="19" t="s">
        <v>3021</v>
      </c>
      <c r="E714" s="21" t="s">
        <v>33</v>
      </c>
      <c r="F714" s="68" t="s">
        <v>3246</v>
      </c>
      <c r="G714" s="69" t="s">
        <v>3247</v>
      </c>
      <c r="H714" s="26" t="s">
        <v>40</v>
      </c>
      <c r="I714" s="26" t="s">
        <v>107</v>
      </c>
      <c r="J714" s="27" t="s">
        <v>1563</v>
      </c>
      <c r="K714" s="27" t="s">
        <v>44</v>
      </c>
      <c r="L714" s="29" t="s">
        <v>125</v>
      </c>
      <c r="M714" s="29" t="s">
        <v>62</v>
      </c>
      <c r="N714" s="29" t="s">
        <v>62</v>
      </c>
      <c r="O714" s="29" t="s">
        <v>64</v>
      </c>
      <c r="P714" s="29" t="s">
        <v>64</v>
      </c>
      <c r="Q714" s="30"/>
      <c r="R714" s="30"/>
      <c r="S714" s="30"/>
      <c r="T714" s="44"/>
      <c r="U714" s="31" t="str">
        <f>IFERROR(__xludf.DUMMYFUNCTION("LET(
  angka_murni, ARRAYFORMULA(IFERROR(VALUE(REGEXREPLACE(L714:T714, ""[^0-9]"", """")), 0)),
  rata, IFERROR(AVERAGEIF(angka_murni, ""&gt;0""), 0),
  IF(rata &gt; 0,
    IF(rata &gt; 500, ""SANGAT OPTIMAL"",
    IF(rata &gt; 200, ""OPTIMAL"",
    IF(rata &gt; 100,"&amp;" ""KURANG OPTIMAL"", ""TIDAK OPTIMAL""))),
    IF(COUNTIF(L714:T714, ""*TIDAK TERDETEKSI*"") &gt; 0, ""TIDAK TERDETEKSI"",
    IF(COUNTIF(L714:T714, ""*TIDAK AKTIF*"") &gt; 0, ""TIDAK AKTIF"",
    IF(COUNTIF(L714:T714, ""*BELUM TERPASANG*"") &gt; 0, ""BELUM T"&amp;"ERPASANG"", ""TIDAK AKTIF"")))
  )
)"),"OPTIMAL")</f>
        <v>OPTIMAL</v>
      </c>
      <c r="V714" s="33" t="s">
        <v>48</v>
      </c>
      <c r="W714" s="45">
        <v>3661.0</v>
      </c>
      <c r="X714" s="58" t="s">
        <v>657</v>
      </c>
      <c r="Y714" s="36">
        <v>604950.0</v>
      </c>
      <c r="Z714" s="75" t="s">
        <v>3251</v>
      </c>
    </row>
    <row r="715" ht="12.0" customHeight="1">
      <c r="A715" s="20">
        <f t="shared" si="1"/>
        <v>713</v>
      </c>
      <c r="B715" s="19" t="s">
        <v>554</v>
      </c>
      <c r="C715" s="19" t="s">
        <v>653</v>
      </c>
      <c r="D715" s="19" t="s">
        <v>3024</v>
      </c>
      <c r="E715" s="21" t="s">
        <v>33</v>
      </c>
      <c r="F715" s="68" t="s">
        <v>3252</v>
      </c>
      <c r="G715" s="69" t="s">
        <v>3254</v>
      </c>
      <c r="H715" s="26" t="s">
        <v>40</v>
      </c>
      <c r="I715" s="26" t="s">
        <v>107</v>
      </c>
      <c r="J715" s="27" t="s">
        <v>1563</v>
      </c>
      <c r="K715" s="27" t="s">
        <v>44</v>
      </c>
      <c r="L715" s="29" t="s">
        <v>64</v>
      </c>
      <c r="M715" s="29" t="s">
        <v>126</v>
      </c>
      <c r="N715" s="29" t="s">
        <v>126</v>
      </c>
      <c r="O715" s="29" t="s">
        <v>126</v>
      </c>
      <c r="P715" s="29" t="s">
        <v>126</v>
      </c>
      <c r="Q715" s="30"/>
      <c r="R715" s="30"/>
      <c r="S715" s="30"/>
      <c r="T715" s="44"/>
      <c r="U715" s="31" t="str">
        <f>IFERROR(__xludf.DUMMYFUNCTION("LET(
  angka_murni, ARRAYFORMULA(IFERROR(VALUE(REGEXREPLACE(L715:T715, ""[^0-9]"", """")), 0)),
  rata, IFERROR(AVERAGEIF(angka_murni, ""&gt;0""), 0),
  IF(rata &gt; 0,
    IF(rata &gt; 500, ""SANGAT OPTIMAL"",
    IF(rata &gt; 200, ""OPTIMAL"",
    IF(rata &gt; 100,"&amp;" ""KURANG OPTIMAL"", ""TIDAK OPTIMAL""))),
    IF(COUNTIF(L715:T715, ""*TIDAK TERDETEKSI*"") &gt; 0, ""TIDAK TERDETEKSI"",
    IF(COUNTIF(L715:T715, ""*TIDAK AKTIF*"") &gt; 0, ""TIDAK AKTIF"",
    IF(COUNTIF(L715:T715, ""*BELUM TERPASANG*"") &gt; 0, ""BELUM T"&amp;"ERPASANG"", ""TIDAK AKTIF"")))
  )
)"),"SANGAT OPTIMAL")</f>
        <v>SANGAT OPTIMAL</v>
      </c>
      <c r="V715" s="33" t="s">
        <v>48</v>
      </c>
      <c r="W715" s="45">
        <v>1335.0</v>
      </c>
      <c r="X715" s="58" t="s">
        <v>657</v>
      </c>
      <c r="Y715" s="36">
        <v>604950.0</v>
      </c>
      <c r="Z715" s="75" t="s">
        <v>3257</v>
      </c>
    </row>
    <row r="716" ht="12.0" customHeight="1">
      <c r="A716" s="20">
        <f t="shared" si="1"/>
        <v>714</v>
      </c>
      <c r="B716" s="19" t="s">
        <v>554</v>
      </c>
      <c r="C716" s="19" t="s">
        <v>653</v>
      </c>
      <c r="D716" s="19" t="s">
        <v>3027</v>
      </c>
      <c r="E716" s="21" t="s">
        <v>33</v>
      </c>
      <c r="F716" s="23" t="s">
        <v>3028</v>
      </c>
      <c r="G716" s="25" t="s">
        <v>3029</v>
      </c>
      <c r="H716" s="26" t="s">
        <v>39</v>
      </c>
      <c r="I716" s="26" t="s">
        <v>41</v>
      </c>
      <c r="J716" s="27" t="s">
        <v>43</v>
      </c>
      <c r="K716" s="27" t="s">
        <v>44</v>
      </c>
      <c r="L716" s="29"/>
      <c r="M716" s="29"/>
      <c r="N716" s="29"/>
      <c r="O716" s="29"/>
      <c r="P716" s="29"/>
      <c r="Q716" s="29"/>
      <c r="R716" s="29"/>
      <c r="S716" s="29"/>
      <c r="T716" s="30"/>
      <c r="U716" s="31" t="str">
        <f>IFERROR(__xludf.DUMMYFUNCTION("LET(
  angka_murni, ARRAYFORMULA(IFERROR(VALUE(REGEXREPLACE(L716:T716, ""[^0-9]"", """")), 0)),
  rata, IFERROR(AVERAGEIF(angka_murni, ""&gt;0""), 0),
  IF(rata &gt; 0,
    IF(rata &gt; 500, ""SANGAT OPTIMAL"",
    IF(rata &gt; 200, ""OPTIMAL"",
    IF(rata &gt; 100,"&amp;" ""KURANG OPTIMAL"", ""TIDAK OPTIMAL""))),
    IF(COUNTIF(L716:T716, ""*TIDAK TERDETEKSI*"") &gt; 0, ""TIDAK TERDETEKSI"",
    IF(COUNTIF(L716:T716, ""*TIDAK AKTIF*"") &gt; 0, ""TIDAK AKTIF"",
    IF(COUNTIF(L716:T716, ""*BELUM TERPASANG*"") &gt; 0, ""BELUM T"&amp;"ERPASANG"", ""TIDAK AKTIF"")))
  )
)"),"TIDAK AKTIF")</f>
        <v>TIDAK AKTIF</v>
      </c>
      <c r="V716" s="33" t="s">
        <v>48</v>
      </c>
      <c r="W716" s="45">
        <v>1204.0</v>
      </c>
      <c r="X716" s="58" t="s">
        <v>657</v>
      </c>
      <c r="Y716" s="36">
        <v>638250.0</v>
      </c>
      <c r="Z716" s="75" t="s">
        <v>3265</v>
      </c>
    </row>
    <row r="717" ht="12.0" customHeight="1">
      <c r="A717" s="20">
        <f t="shared" si="1"/>
        <v>715</v>
      </c>
      <c r="B717" s="19" t="s">
        <v>554</v>
      </c>
      <c r="C717" s="19" t="s">
        <v>653</v>
      </c>
      <c r="D717" s="19" t="s">
        <v>3030</v>
      </c>
      <c r="E717" s="21" t="s">
        <v>33</v>
      </c>
      <c r="F717" s="23" t="s">
        <v>3031</v>
      </c>
      <c r="G717" s="25" t="s">
        <v>3032</v>
      </c>
      <c r="H717" s="26" t="s">
        <v>39</v>
      </c>
      <c r="I717" s="26" t="s">
        <v>41</v>
      </c>
      <c r="J717" s="27" t="s">
        <v>43</v>
      </c>
      <c r="K717" s="27" t="s">
        <v>44</v>
      </c>
      <c r="L717" s="29"/>
      <c r="M717" s="29"/>
      <c r="N717" s="29"/>
      <c r="O717" s="29"/>
      <c r="P717" s="29"/>
      <c r="Q717" s="29"/>
      <c r="R717" s="29"/>
      <c r="S717" s="29"/>
      <c r="T717" s="30"/>
      <c r="U717" s="31" t="str">
        <f>IFERROR(__xludf.DUMMYFUNCTION("LET(
  angka_murni, ARRAYFORMULA(IFERROR(VALUE(REGEXREPLACE(L717:T717, ""[^0-9]"", """")), 0)),
  rata, IFERROR(AVERAGEIF(angka_murni, ""&gt;0""), 0),
  IF(rata &gt; 0,
    IF(rata &gt; 500, ""SANGAT OPTIMAL"",
    IF(rata &gt; 200, ""OPTIMAL"",
    IF(rata &gt; 100,"&amp;" ""KURANG OPTIMAL"", ""TIDAK OPTIMAL""))),
    IF(COUNTIF(L717:T717, ""*TIDAK TERDETEKSI*"") &gt; 0, ""TIDAK TERDETEKSI"",
    IF(COUNTIF(L717:T717, ""*TIDAK AKTIF*"") &gt; 0, ""TIDAK AKTIF"",
    IF(COUNTIF(L717:T717, ""*BELUM TERPASANG*"") &gt; 0, ""BELUM T"&amp;"ERPASANG"", ""TIDAK AKTIF"")))
  )
)"),"TIDAK AKTIF")</f>
        <v>TIDAK AKTIF</v>
      </c>
      <c r="V717" s="33" t="s">
        <v>48</v>
      </c>
      <c r="W717" s="45">
        <v>1828.0</v>
      </c>
      <c r="X717" s="58" t="s">
        <v>657</v>
      </c>
      <c r="Y717" s="36">
        <v>638250.0</v>
      </c>
      <c r="Z717" s="46"/>
    </row>
    <row r="718" ht="12.0" customHeight="1">
      <c r="A718" s="20">
        <f t="shared" si="1"/>
        <v>716</v>
      </c>
      <c r="B718" s="19" t="s">
        <v>554</v>
      </c>
      <c r="C718" s="19" t="s">
        <v>653</v>
      </c>
      <c r="D718" s="19" t="s">
        <v>3033</v>
      </c>
      <c r="E718" s="21" t="s">
        <v>33</v>
      </c>
      <c r="F718" s="23" t="s">
        <v>3034</v>
      </c>
      <c r="G718" s="25" t="s">
        <v>3035</v>
      </c>
      <c r="H718" s="26" t="s">
        <v>94</v>
      </c>
      <c r="I718" s="26" t="s">
        <v>105</v>
      </c>
      <c r="J718" s="27" t="s">
        <v>43</v>
      </c>
      <c r="K718" s="27" t="s">
        <v>44</v>
      </c>
      <c r="L718" s="29" t="s">
        <v>167</v>
      </c>
      <c r="M718" s="29" t="s">
        <v>167</v>
      </c>
      <c r="N718" s="29" t="s">
        <v>126</v>
      </c>
      <c r="O718" s="29" t="s">
        <v>126</v>
      </c>
      <c r="P718" s="29" t="s">
        <v>126</v>
      </c>
      <c r="Q718" s="29"/>
      <c r="R718" s="29"/>
      <c r="S718" s="29"/>
      <c r="T718" s="29"/>
      <c r="U718" s="31" t="str">
        <f>IFERROR(__xludf.DUMMYFUNCTION("LET(
  angka_murni, ARRAYFORMULA(IFERROR(VALUE(REGEXREPLACE(L718:T718, ""[^0-9]"", """")), 0)),
  rata, IFERROR(AVERAGEIF(angka_murni, ""&gt;0""), 0),
  IF(rata &gt; 0,
    IF(rata &gt; 500, ""SANGAT OPTIMAL"",
    IF(rata &gt; 200, ""OPTIMAL"",
    IF(rata &gt; 100,"&amp;" ""KURANG OPTIMAL"", ""TIDAK OPTIMAL""))),
    IF(COUNTIF(L718:T718, ""*TIDAK TERDETEKSI*"") &gt; 0, ""TIDAK TERDETEKSI"",
    IF(COUNTIF(L718:T718, ""*TIDAK AKTIF*"") &gt; 0, ""TIDAK AKTIF"",
    IF(COUNTIF(L718:T718, ""*BELUM TERPASANG*"") &gt; 0, ""BELUM T"&amp;"ERPASANG"", ""TIDAK AKTIF"")))
  )
)"),"SANGAT OPTIMAL")</f>
        <v>SANGAT OPTIMAL</v>
      </c>
      <c r="V718" s="33" t="s">
        <v>48</v>
      </c>
      <c r="W718" s="45">
        <v>2638.0</v>
      </c>
      <c r="X718" s="58" t="s">
        <v>657</v>
      </c>
      <c r="Y718" s="36">
        <v>2300000.0</v>
      </c>
      <c r="Z718" s="46"/>
    </row>
    <row r="719" ht="12.0" customHeight="1">
      <c r="A719" s="20">
        <f t="shared" si="1"/>
        <v>717</v>
      </c>
      <c r="B719" s="19" t="s">
        <v>554</v>
      </c>
      <c r="C719" s="19" t="s">
        <v>653</v>
      </c>
      <c r="D719" s="19" t="s">
        <v>3036</v>
      </c>
      <c r="E719" s="21" t="s">
        <v>33</v>
      </c>
      <c r="F719" s="23" t="s">
        <v>3037</v>
      </c>
      <c r="G719" s="25" t="s">
        <v>3038</v>
      </c>
      <c r="H719" s="26" t="s">
        <v>40</v>
      </c>
      <c r="I719" s="26" t="s">
        <v>42</v>
      </c>
      <c r="J719" s="28" t="s">
        <v>61</v>
      </c>
      <c r="K719" s="28" t="s">
        <v>44</v>
      </c>
      <c r="L719" s="29"/>
      <c r="M719" s="29"/>
      <c r="N719" s="29" t="s">
        <v>64</v>
      </c>
      <c r="O719" s="29" t="s">
        <v>64</v>
      </c>
      <c r="P719" s="29" t="s">
        <v>64</v>
      </c>
      <c r="Q719" s="29" t="s">
        <v>64</v>
      </c>
      <c r="R719" s="30" t="s">
        <v>64</v>
      </c>
      <c r="S719" s="30"/>
      <c r="T719" s="30"/>
      <c r="U719" s="31" t="str">
        <f>IFERROR(__xludf.DUMMYFUNCTION("LET(
  angka_murni, ARRAYFORMULA(IFERROR(VALUE(REGEXREPLACE(L719:T719, ""[^0-9]"", """")), 0)),
  rata, IFERROR(AVERAGEIF(angka_murni, ""&gt;0""), 0),
  IF(rata &gt; 0,
    IF(rata &gt; 500, ""SANGAT OPTIMAL"",
    IF(rata &gt; 200, ""OPTIMAL"",
    IF(rata &gt; 100,"&amp;" ""KURANG OPTIMAL"", ""TIDAK OPTIMAL""))),
    IF(COUNTIF(L719:T719, ""*TIDAK TERDETEKSI*"") &gt; 0, ""TIDAK TERDETEKSI"",
    IF(COUNTIF(L719:T719, ""*TIDAK AKTIF*"") &gt; 0, ""TIDAK AKTIF"",
    IF(COUNTIF(L719:T719, ""*BELUM TERPASANG*"") &gt; 0, ""BELUM T"&amp;"ERPASANG"", ""TIDAK AKTIF"")))
  )
)"),"OPTIMAL")</f>
        <v>OPTIMAL</v>
      </c>
      <c r="V719" s="33" t="s">
        <v>48</v>
      </c>
      <c r="W719" s="45">
        <v>1043.0</v>
      </c>
      <c r="X719" s="58" t="s">
        <v>657</v>
      </c>
      <c r="Y719" s="36">
        <v>768950.0</v>
      </c>
      <c r="Z719" s="75" t="s">
        <v>3278</v>
      </c>
    </row>
    <row r="720" ht="12.0" customHeight="1">
      <c r="A720" s="20">
        <f t="shared" si="1"/>
        <v>718</v>
      </c>
      <c r="B720" s="19" t="s">
        <v>554</v>
      </c>
      <c r="C720" s="19" t="s">
        <v>653</v>
      </c>
      <c r="D720" s="19" t="s">
        <v>3040</v>
      </c>
      <c r="E720" s="21" t="s">
        <v>33</v>
      </c>
      <c r="F720" s="68" t="s">
        <v>3282</v>
      </c>
      <c r="G720" s="69" t="s">
        <v>3283</v>
      </c>
      <c r="H720" s="26" t="s">
        <v>40</v>
      </c>
      <c r="I720" s="26" t="s">
        <v>107</v>
      </c>
      <c r="J720" s="27" t="s">
        <v>1563</v>
      </c>
      <c r="K720" s="27" t="s">
        <v>44</v>
      </c>
      <c r="L720" s="29" t="s">
        <v>65</v>
      </c>
      <c r="M720" s="29" t="s">
        <v>65</v>
      </c>
      <c r="N720" s="29" t="s">
        <v>65</v>
      </c>
      <c r="O720" s="29" t="s">
        <v>91</v>
      </c>
      <c r="P720" s="29" t="s">
        <v>176</v>
      </c>
      <c r="Q720" s="30"/>
      <c r="R720" s="30"/>
      <c r="S720" s="30"/>
      <c r="T720" s="44"/>
      <c r="U720" s="31" t="str">
        <f>IFERROR(__xludf.DUMMYFUNCTION("LET(
  angka_murni, ARRAYFORMULA(IFERROR(VALUE(REGEXREPLACE(L720:T720, ""[^0-9]"", """")), 0)),
  rata, IFERROR(AVERAGEIF(angka_murni, ""&gt;0""), 0),
  IF(rata &gt; 0,
    IF(rata &gt; 500, ""SANGAT OPTIMAL"",
    IF(rata &gt; 200, ""OPTIMAL"",
    IF(rata &gt; 100,"&amp;" ""KURANG OPTIMAL"", ""TIDAK OPTIMAL""))),
    IF(COUNTIF(L720:T720, ""*TIDAK TERDETEKSI*"") &gt; 0, ""TIDAK TERDETEKSI"",
    IF(COUNTIF(L720:T720, ""*TIDAK AKTIF*"") &gt; 0, ""TIDAK AKTIF"",
    IF(COUNTIF(L720:T720, ""*BELUM TERPASANG*"") &gt; 0, ""BELUM T"&amp;"ERPASANG"", ""TIDAK AKTIF"")))
  )
)"),"TIDAK OPTIMAL")</f>
        <v>TIDAK OPTIMAL</v>
      </c>
      <c r="V720" s="33" t="s">
        <v>48</v>
      </c>
      <c r="W720" s="45">
        <v>656.0</v>
      </c>
      <c r="X720" s="58" t="s">
        <v>657</v>
      </c>
      <c r="Y720" s="36">
        <v>604950.0</v>
      </c>
      <c r="Z720" s="75" t="s">
        <v>3287</v>
      </c>
    </row>
    <row r="721" ht="12.0" customHeight="1">
      <c r="A721" s="20">
        <f t="shared" si="1"/>
        <v>719</v>
      </c>
      <c r="B721" s="19" t="s">
        <v>554</v>
      </c>
      <c r="C721" s="19" t="s">
        <v>653</v>
      </c>
      <c r="D721" s="19" t="s">
        <v>3043</v>
      </c>
      <c r="E721" s="21" t="s">
        <v>33</v>
      </c>
      <c r="F721" s="23" t="s">
        <v>3044</v>
      </c>
      <c r="G721" s="25" t="s">
        <v>3045</v>
      </c>
      <c r="H721" s="26" t="s">
        <v>94</v>
      </c>
      <c r="I721" s="26" t="s">
        <v>105</v>
      </c>
      <c r="J721" s="27" t="s">
        <v>43</v>
      </c>
      <c r="K721" s="27" t="s">
        <v>44</v>
      </c>
      <c r="L721" s="29" t="s">
        <v>167</v>
      </c>
      <c r="M721" s="29" t="s">
        <v>167</v>
      </c>
      <c r="N721" s="29" t="s">
        <v>126</v>
      </c>
      <c r="O721" s="29" t="s">
        <v>126</v>
      </c>
      <c r="P721" s="29" t="s">
        <v>126</v>
      </c>
      <c r="Q721" s="29"/>
      <c r="R721" s="29"/>
      <c r="S721" s="29"/>
      <c r="T721" s="29"/>
      <c r="U721" s="31" t="str">
        <f>IFERROR(__xludf.DUMMYFUNCTION("LET(
  angka_murni, ARRAYFORMULA(IFERROR(VALUE(REGEXREPLACE(L721:T721, ""[^0-9]"", """")), 0)),
  rata, IFERROR(AVERAGEIF(angka_murni, ""&gt;0""), 0),
  IF(rata &gt; 0,
    IF(rata &gt; 500, ""SANGAT OPTIMAL"",
    IF(rata &gt; 200, ""OPTIMAL"",
    IF(rata &gt; 100,"&amp;" ""KURANG OPTIMAL"", ""TIDAK OPTIMAL""))),
    IF(COUNTIF(L721:T721, ""*TIDAK TERDETEKSI*"") &gt; 0, ""TIDAK TERDETEKSI"",
    IF(COUNTIF(L721:T721, ""*TIDAK AKTIF*"") &gt; 0, ""TIDAK AKTIF"",
    IF(COUNTIF(L721:T721, ""*BELUM TERPASANG*"") &gt; 0, ""BELUM T"&amp;"ERPASANG"", ""TIDAK AKTIF"")))
  )
)"),"SANGAT OPTIMAL")</f>
        <v>SANGAT OPTIMAL</v>
      </c>
      <c r="V721" s="33" t="s">
        <v>48</v>
      </c>
      <c r="W721" s="45">
        <v>953.0</v>
      </c>
      <c r="X721" s="58" t="s">
        <v>657</v>
      </c>
      <c r="Y721" s="36">
        <v>2300000.0</v>
      </c>
      <c r="Z721" s="75" t="s">
        <v>3295</v>
      </c>
    </row>
    <row r="722" ht="12.0" customHeight="1">
      <c r="A722" s="20">
        <f t="shared" si="1"/>
        <v>720</v>
      </c>
      <c r="B722" s="19" t="s">
        <v>554</v>
      </c>
      <c r="C722" s="19" t="s">
        <v>653</v>
      </c>
      <c r="D722" s="19" t="s">
        <v>3048</v>
      </c>
      <c r="E722" s="21" t="s">
        <v>33</v>
      </c>
      <c r="F722" s="68" t="s">
        <v>3299</v>
      </c>
      <c r="G722" s="69" t="s">
        <v>3300</v>
      </c>
      <c r="H722" s="26" t="s">
        <v>40</v>
      </c>
      <c r="I722" s="26" t="s">
        <v>107</v>
      </c>
      <c r="J722" s="27" t="s">
        <v>1563</v>
      </c>
      <c r="K722" s="27" t="s">
        <v>44</v>
      </c>
      <c r="L722" s="29" t="s">
        <v>63</v>
      </c>
      <c r="M722" s="29" t="s">
        <v>64</v>
      </c>
      <c r="N722" s="29" t="s">
        <v>64</v>
      </c>
      <c r="O722" s="29" t="s">
        <v>126</v>
      </c>
      <c r="P722" s="29" t="s">
        <v>64</v>
      </c>
      <c r="Q722" s="30"/>
      <c r="R722" s="30"/>
      <c r="S722" s="30"/>
      <c r="T722" s="44"/>
      <c r="U722" s="31" t="str">
        <f>IFERROR(__xludf.DUMMYFUNCTION("LET(
  angka_murni, ARRAYFORMULA(IFERROR(VALUE(REGEXREPLACE(L722:T722, ""[^0-9]"", """")), 0)),
  rata, IFERROR(AVERAGEIF(angka_murni, ""&gt;0""), 0),
  IF(rata &gt; 0,
    IF(rata &gt; 500, ""SANGAT OPTIMAL"",
    IF(rata &gt; 200, ""OPTIMAL"",
    IF(rata &gt; 100,"&amp;" ""KURANG OPTIMAL"", ""TIDAK OPTIMAL""))),
    IF(COUNTIF(L722:T722, ""*TIDAK TERDETEKSI*"") &gt; 0, ""TIDAK TERDETEKSI"",
    IF(COUNTIF(L722:T722, ""*TIDAK AKTIF*"") &gt; 0, ""TIDAK AKTIF"",
    IF(COUNTIF(L722:T722, ""*BELUM TERPASANG*"") &gt; 0, ""BELUM T"&amp;"ERPASANG"", ""TIDAK AKTIF"")))
  )
)"),"SANGAT OPTIMAL")</f>
        <v>SANGAT OPTIMAL</v>
      </c>
      <c r="V722" s="33" t="s">
        <v>48</v>
      </c>
      <c r="W722" s="45">
        <v>1390.0</v>
      </c>
      <c r="X722" s="58" t="s">
        <v>657</v>
      </c>
      <c r="Y722" s="36">
        <v>604950.0</v>
      </c>
      <c r="Z722" s="75" t="s">
        <v>3304</v>
      </c>
    </row>
    <row r="723" ht="12.0" customHeight="1">
      <c r="A723" s="20">
        <f t="shared" si="1"/>
        <v>721</v>
      </c>
      <c r="B723" s="19" t="s">
        <v>554</v>
      </c>
      <c r="C723" s="19" t="s">
        <v>653</v>
      </c>
      <c r="D723" s="19" t="s">
        <v>3052</v>
      </c>
      <c r="E723" s="21" t="s">
        <v>33</v>
      </c>
      <c r="F723" s="68" t="s">
        <v>3246</v>
      </c>
      <c r="G723" s="69" t="s">
        <v>3308</v>
      </c>
      <c r="H723" s="26" t="s">
        <v>40</v>
      </c>
      <c r="I723" s="26" t="s">
        <v>107</v>
      </c>
      <c r="J723" s="27" t="s">
        <v>1563</v>
      </c>
      <c r="K723" s="27" t="s">
        <v>44</v>
      </c>
      <c r="L723" s="29" t="s">
        <v>62</v>
      </c>
      <c r="M723" s="29" t="s">
        <v>91</v>
      </c>
      <c r="N723" s="29" t="s">
        <v>63</v>
      </c>
      <c r="O723" s="29" t="s">
        <v>91</v>
      </c>
      <c r="P723" s="29" t="s">
        <v>91</v>
      </c>
      <c r="Q723" s="30"/>
      <c r="R723" s="30"/>
      <c r="S723" s="30"/>
      <c r="T723" s="44"/>
      <c r="U723" s="31" t="str">
        <f>IFERROR(__xludf.DUMMYFUNCTION("LET(
  angka_murni, ARRAYFORMULA(IFERROR(VALUE(REGEXREPLACE(L723:T723, ""[^0-9]"", """")), 0)),
  rata, IFERROR(AVERAGEIF(angka_murni, ""&gt;0""), 0),
  IF(rata &gt; 0,
    IF(rata &gt; 500, ""SANGAT OPTIMAL"",
    IF(rata &gt; 200, ""OPTIMAL"",
    IF(rata &gt; 100,"&amp;" ""KURANG OPTIMAL"", ""TIDAK OPTIMAL""))),
    IF(COUNTIF(L723:T723, ""*TIDAK TERDETEKSI*"") &gt; 0, ""TIDAK TERDETEKSI"",
    IF(COUNTIF(L723:T723, ""*TIDAK AKTIF*"") &gt; 0, ""TIDAK AKTIF"",
    IF(COUNTIF(L723:T723, ""*BELUM TERPASANG*"") &gt; 0, ""BELUM T"&amp;"ERPASANG"", ""TIDAK AKTIF"")))
  )
)"),"TIDAK OPTIMAL")</f>
        <v>TIDAK OPTIMAL</v>
      </c>
      <c r="V723" s="33" t="s">
        <v>48</v>
      </c>
      <c r="W723" s="87">
        <v>1421.0</v>
      </c>
      <c r="X723" s="58" t="s">
        <v>657</v>
      </c>
      <c r="Y723" s="36">
        <v>604950.0</v>
      </c>
      <c r="Z723" s="64" t="s">
        <v>3312</v>
      </c>
    </row>
    <row r="724" ht="12.0" customHeight="1">
      <c r="A724" s="20">
        <f t="shared" si="1"/>
        <v>722</v>
      </c>
      <c r="B724" s="19" t="s">
        <v>554</v>
      </c>
      <c r="C724" s="19" t="s">
        <v>653</v>
      </c>
      <c r="D724" s="19" t="s">
        <v>3055</v>
      </c>
      <c r="E724" s="21" t="s">
        <v>33</v>
      </c>
      <c r="F724" s="23" t="s">
        <v>3056</v>
      </c>
      <c r="G724" s="25" t="s">
        <v>3057</v>
      </c>
      <c r="H724" s="26" t="s">
        <v>40</v>
      </c>
      <c r="I724" s="26" t="s">
        <v>42</v>
      </c>
      <c r="J724" s="28" t="s">
        <v>61</v>
      </c>
      <c r="K724" s="28" t="s">
        <v>44</v>
      </c>
      <c r="L724" s="29"/>
      <c r="M724" s="29"/>
      <c r="N724" s="29" t="s">
        <v>64</v>
      </c>
      <c r="O724" s="29" t="s">
        <v>64</v>
      </c>
      <c r="P724" s="29" t="s">
        <v>64</v>
      </c>
      <c r="Q724" s="29" t="s">
        <v>64</v>
      </c>
      <c r="R724" s="30" t="s">
        <v>64</v>
      </c>
      <c r="S724" s="30"/>
      <c r="T724" s="30"/>
      <c r="U724" s="31" t="str">
        <f>IFERROR(__xludf.DUMMYFUNCTION("LET(
  angka_murni, ARRAYFORMULA(IFERROR(VALUE(REGEXREPLACE(L724:T724, ""[^0-9]"", """")), 0)),
  rata, IFERROR(AVERAGEIF(angka_murni, ""&gt;0""), 0),
  IF(rata &gt; 0,
    IF(rata &gt; 500, ""SANGAT OPTIMAL"",
    IF(rata &gt; 200, ""OPTIMAL"",
    IF(rata &gt; 100,"&amp;" ""KURANG OPTIMAL"", ""TIDAK OPTIMAL""))),
    IF(COUNTIF(L724:T724, ""*TIDAK TERDETEKSI*"") &gt; 0, ""TIDAK TERDETEKSI"",
    IF(COUNTIF(L724:T724, ""*TIDAK AKTIF*"") &gt; 0, ""TIDAK AKTIF"",
    IF(COUNTIF(L724:T724, ""*BELUM TERPASANG*"") &gt; 0, ""BELUM T"&amp;"ERPASANG"", ""TIDAK AKTIF"")))
  )
)"),"OPTIMAL")</f>
        <v>OPTIMAL</v>
      </c>
      <c r="V724" s="33" t="s">
        <v>48</v>
      </c>
      <c r="W724" s="45">
        <v>274.0</v>
      </c>
      <c r="X724" s="58" t="s">
        <v>657</v>
      </c>
      <c r="Y724" s="36">
        <v>768950.0</v>
      </c>
      <c r="Z724" s="75" t="s">
        <v>3316</v>
      </c>
    </row>
    <row r="725" ht="12.0" customHeight="1">
      <c r="A725" s="20">
        <f t="shared" si="1"/>
        <v>723</v>
      </c>
      <c r="B725" s="19" t="s">
        <v>554</v>
      </c>
      <c r="C725" s="19" t="s">
        <v>653</v>
      </c>
      <c r="D725" s="19" t="s">
        <v>3059</v>
      </c>
      <c r="E725" s="21" t="s">
        <v>33</v>
      </c>
      <c r="F725" s="23" t="s">
        <v>3060</v>
      </c>
      <c r="G725" s="25" t="s">
        <v>3061</v>
      </c>
      <c r="H725" s="26" t="s">
        <v>94</v>
      </c>
      <c r="I725" s="26" t="s">
        <v>105</v>
      </c>
      <c r="J725" s="27" t="s">
        <v>43</v>
      </c>
      <c r="K725" s="27" t="s">
        <v>44</v>
      </c>
      <c r="L725" s="29" t="s">
        <v>167</v>
      </c>
      <c r="M725" s="29" t="s">
        <v>167</v>
      </c>
      <c r="N725" s="29" t="s">
        <v>123</v>
      </c>
      <c r="O725" s="29" t="s">
        <v>123</v>
      </c>
      <c r="P725" s="29" t="s">
        <v>123</v>
      </c>
      <c r="Q725" s="30" t="s">
        <v>123</v>
      </c>
      <c r="R725" s="30"/>
      <c r="S725" s="30"/>
      <c r="T725" s="30"/>
      <c r="U725" s="31" t="str">
        <f>IFERROR(__xludf.DUMMYFUNCTION("LET(
  angka_murni, ARRAYFORMULA(IFERROR(VALUE(REGEXREPLACE(L725:T725, ""[^0-9]"", """")), 0)),
  rata, IFERROR(AVERAGEIF(angka_murni, ""&gt;0""), 0),
  IF(rata &gt; 0,
    IF(rata &gt; 500, ""SANGAT OPTIMAL"",
    IF(rata &gt; 200, ""OPTIMAL"",
    IF(rata &gt; 100,"&amp;" ""KURANG OPTIMAL"", ""TIDAK OPTIMAL""))),
    IF(COUNTIF(L725:T725, ""*TIDAK TERDETEKSI*"") &gt; 0, ""TIDAK TERDETEKSI"",
    IF(COUNTIF(L725:T725, ""*TIDAK AKTIF*"") &gt; 0, ""TIDAK AKTIF"",
    IF(COUNTIF(L725:T725, ""*BELUM TERPASANG*"") &gt; 0, ""BELUM T"&amp;"ERPASANG"", ""TIDAK AKTIF"")))
  )
)"),"SANGAT OPTIMAL")</f>
        <v>SANGAT OPTIMAL</v>
      </c>
      <c r="V725" s="33" t="s">
        <v>48</v>
      </c>
      <c r="W725" s="34">
        <v>1204.0</v>
      </c>
      <c r="X725" s="58" t="s">
        <v>657</v>
      </c>
      <c r="Y725" s="36">
        <v>2300000.0</v>
      </c>
      <c r="Z725" s="37" t="s">
        <v>3265</v>
      </c>
    </row>
    <row r="726" ht="12.0" customHeight="1">
      <c r="A726" s="20">
        <f t="shared" si="1"/>
        <v>724</v>
      </c>
      <c r="B726" s="19" t="s">
        <v>554</v>
      </c>
      <c r="C726" s="19" t="s">
        <v>653</v>
      </c>
      <c r="D726" s="19" t="s">
        <v>3063</v>
      </c>
      <c r="E726" s="21" t="s">
        <v>33</v>
      </c>
      <c r="F726" s="68" t="s">
        <v>662</v>
      </c>
      <c r="G726" s="69" t="s">
        <v>3326</v>
      </c>
      <c r="H726" s="26" t="s">
        <v>40</v>
      </c>
      <c r="I726" s="26" t="s">
        <v>107</v>
      </c>
      <c r="J726" s="27" t="s">
        <v>1563</v>
      </c>
      <c r="K726" s="27" t="s">
        <v>44</v>
      </c>
      <c r="L726" s="29" t="s">
        <v>62</v>
      </c>
      <c r="M726" s="29" t="s">
        <v>176</v>
      </c>
      <c r="N726" s="29" t="s">
        <v>62</v>
      </c>
      <c r="O726" s="29" t="s">
        <v>176</v>
      </c>
      <c r="P726" s="29" t="s">
        <v>62</v>
      </c>
      <c r="Q726" s="30"/>
      <c r="R726" s="30"/>
      <c r="S726" s="30"/>
      <c r="T726" s="44"/>
      <c r="U726" s="31" t="str">
        <f>IFERROR(__xludf.DUMMYFUNCTION("LET(
  angka_murni, ARRAYFORMULA(IFERROR(VALUE(REGEXREPLACE(L726:T726, ""[^0-9]"", """")), 0)),
  rata, IFERROR(AVERAGEIF(angka_murni, ""&gt;0""), 0),
  IF(rata &gt; 0,
    IF(rata &gt; 500, ""SANGAT OPTIMAL"",
    IF(rata &gt; 200, ""OPTIMAL"",
    IF(rata &gt; 100,"&amp;" ""KURANG OPTIMAL"", ""TIDAK OPTIMAL""))),
    IF(COUNTIF(L726:T726, ""*TIDAK TERDETEKSI*"") &gt; 0, ""TIDAK TERDETEKSI"",
    IF(COUNTIF(L726:T726, ""*TIDAK AKTIF*"") &gt; 0, ""TIDAK AKTIF"",
    IF(COUNTIF(L726:T726, ""*BELUM TERPASANG*"") &gt; 0, ""BELUM T"&amp;"ERPASANG"", ""TIDAK AKTIF"")))
  )
)"),"TIDAK OPTIMAL")</f>
        <v>TIDAK OPTIMAL</v>
      </c>
      <c r="V726" s="33" t="s">
        <v>48</v>
      </c>
      <c r="W726" s="45">
        <v>352.0</v>
      </c>
      <c r="X726" s="58" t="s">
        <v>657</v>
      </c>
      <c r="Y726" s="36">
        <v>604950.0</v>
      </c>
      <c r="Z726" s="75" t="s">
        <v>3330</v>
      </c>
    </row>
    <row r="727" ht="12.0" customHeight="1">
      <c r="A727" s="20">
        <f t="shared" si="1"/>
        <v>725</v>
      </c>
      <c r="B727" s="19" t="s">
        <v>554</v>
      </c>
      <c r="C727" s="19" t="s">
        <v>653</v>
      </c>
      <c r="D727" s="19" t="s">
        <v>660</v>
      </c>
      <c r="E727" s="21" t="s">
        <v>33</v>
      </c>
      <c r="F727" s="68" t="s">
        <v>662</v>
      </c>
      <c r="G727" s="69" t="s">
        <v>664</v>
      </c>
      <c r="H727" s="26" t="s">
        <v>40</v>
      </c>
      <c r="I727" s="26" t="s">
        <v>107</v>
      </c>
      <c r="J727" s="27" t="s">
        <v>1563</v>
      </c>
      <c r="K727" s="27" t="s">
        <v>44</v>
      </c>
      <c r="L727" s="29" t="s">
        <v>65</v>
      </c>
      <c r="M727" s="29" t="s">
        <v>65</v>
      </c>
      <c r="N727" s="29" t="s">
        <v>65</v>
      </c>
      <c r="O727" s="29" t="s">
        <v>65</v>
      </c>
      <c r="P727" s="29" t="s">
        <v>65</v>
      </c>
      <c r="Q727" s="29"/>
      <c r="R727" s="29"/>
      <c r="S727" s="29"/>
      <c r="T727" s="29"/>
      <c r="U727" s="31" t="str">
        <f>IFERROR(__xludf.DUMMYFUNCTION("LET(
  angka_murni, ARRAYFORMULA(IFERROR(VALUE(REGEXREPLACE(L727:T727, ""[^0-9]"", """")), 0)),
  rata, IFERROR(AVERAGEIF(angka_murni, ""&gt;0""), 0),
  IF(rata &gt; 0,
    IF(rata &gt; 500, ""SANGAT OPTIMAL"",
    IF(rata &gt; 200, ""OPTIMAL"",
    IF(rata &gt; 100,"&amp;" ""KURANG OPTIMAL"", ""TIDAK OPTIMAL""))),
    IF(COUNTIF(L727:T727, ""*TIDAK TERDETEKSI*"") &gt; 0, ""TIDAK TERDETEKSI"",
    IF(COUNTIF(L727:T727, ""*TIDAK AKTIF*"") &gt; 0, ""TIDAK AKTIF"",
    IF(COUNTIF(L727:T727, ""*BELUM TERPASANG*"") &gt; 0, ""BELUM T"&amp;"ERPASANG"", ""TIDAK AKTIF"")))
  )
)"),"TIDAK AKTIF")</f>
        <v>TIDAK AKTIF</v>
      </c>
      <c r="V727" s="33" t="s">
        <v>48</v>
      </c>
      <c r="W727" s="45">
        <v>1500.0</v>
      </c>
      <c r="X727" s="58" t="s">
        <v>657</v>
      </c>
      <c r="Y727" s="36">
        <v>604950.0</v>
      </c>
      <c r="Z727" s="46"/>
    </row>
    <row r="728" ht="12.0" customHeight="1">
      <c r="A728" s="20">
        <f t="shared" si="1"/>
        <v>726</v>
      </c>
      <c r="B728" s="19" t="s">
        <v>554</v>
      </c>
      <c r="C728" s="19" t="s">
        <v>653</v>
      </c>
      <c r="D728" s="19" t="s">
        <v>3071</v>
      </c>
      <c r="E728" s="21" t="s">
        <v>33</v>
      </c>
      <c r="F728" s="68" t="s">
        <v>3341</v>
      </c>
      <c r="G728" s="69" t="s">
        <v>3342</v>
      </c>
      <c r="H728" s="26" t="s">
        <v>40</v>
      </c>
      <c r="I728" s="26" t="s">
        <v>107</v>
      </c>
      <c r="J728" s="27" t="s">
        <v>1563</v>
      </c>
      <c r="K728" s="27" t="s">
        <v>44</v>
      </c>
      <c r="L728" s="29" t="s">
        <v>62</v>
      </c>
      <c r="M728" s="29" t="s">
        <v>176</v>
      </c>
      <c r="N728" s="29" t="s">
        <v>176</v>
      </c>
      <c r="O728" s="29" t="s">
        <v>360</v>
      </c>
      <c r="P728" s="29" t="s">
        <v>65</v>
      </c>
      <c r="Q728" s="30"/>
      <c r="R728" s="30"/>
      <c r="S728" s="30"/>
      <c r="T728" s="44"/>
      <c r="U728" s="31" t="str">
        <f>IFERROR(__xludf.DUMMYFUNCTION("LET(
  angka_murni, ARRAYFORMULA(IFERROR(VALUE(REGEXREPLACE(L728:T728, ""[^0-9]"", """")), 0)),
  rata, IFERROR(AVERAGEIF(angka_murni, ""&gt;0""), 0),
  IF(rata &gt; 0,
    IF(rata &gt; 500, ""SANGAT OPTIMAL"",
    IF(rata &gt; 200, ""OPTIMAL"",
    IF(rata &gt; 100,"&amp;" ""KURANG OPTIMAL"", ""TIDAK OPTIMAL""))),
    IF(COUNTIF(L728:T728, ""*TIDAK TERDETEKSI*"") &gt; 0, ""TIDAK TERDETEKSI"",
    IF(COUNTIF(L728:T728, ""*TIDAK AKTIF*"") &gt; 0, ""TIDAK AKTIF"",
    IF(COUNTIF(L728:T728, ""*BELUM TERPASANG*"") &gt; 0, ""BELUM T"&amp;"ERPASANG"", ""TIDAK AKTIF"")))
  )
)"),"TIDAK OPTIMAL")</f>
        <v>TIDAK OPTIMAL</v>
      </c>
      <c r="V728" s="33" t="s">
        <v>48</v>
      </c>
      <c r="W728" s="45">
        <v>1508.0</v>
      </c>
      <c r="X728" s="58" t="s">
        <v>657</v>
      </c>
      <c r="Y728" s="36">
        <v>604950.0</v>
      </c>
      <c r="Z728" s="75" t="s">
        <v>3346</v>
      </c>
    </row>
    <row r="729" ht="12.0" customHeight="1">
      <c r="A729" s="20">
        <f t="shared" si="1"/>
        <v>727</v>
      </c>
      <c r="B729" s="19" t="s">
        <v>554</v>
      </c>
      <c r="C729" s="19" t="s">
        <v>653</v>
      </c>
      <c r="D729" s="19" t="s">
        <v>3074</v>
      </c>
      <c r="E729" s="21" t="s">
        <v>33</v>
      </c>
      <c r="F729" s="23" t="s">
        <v>3075</v>
      </c>
      <c r="G729" s="25" t="s">
        <v>3076</v>
      </c>
      <c r="H729" s="19"/>
      <c r="I729" s="19"/>
      <c r="J729" s="144"/>
      <c r="K729" s="144"/>
      <c r="L729" s="38" t="s">
        <v>108</v>
      </c>
      <c r="M729" s="38" t="s">
        <v>108</v>
      </c>
      <c r="N729" s="38" t="s">
        <v>108</v>
      </c>
      <c r="O729" s="38" t="s">
        <v>108</v>
      </c>
      <c r="P729" s="38" t="s">
        <v>108</v>
      </c>
      <c r="Q729" s="29"/>
      <c r="R729" s="29"/>
      <c r="S729" s="29"/>
      <c r="T729" s="29"/>
      <c r="U729" s="31" t="str">
        <f>IFERROR(__xludf.DUMMYFUNCTION("LET(
  angka_murni, ARRAYFORMULA(IFERROR(VALUE(REGEXREPLACE(L729:T729, ""[^0-9]"", """")), 0)),
  rata, IFERROR(AVERAGEIF(angka_murni, ""&gt;0""), 0),
  IF(rata &gt; 0,
    IF(rata &gt; 500, ""SANGAT OPTIMAL"",
    IF(rata &gt; 200, ""OPTIMAL"",
    IF(rata &gt; 100,"&amp;" ""KURANG OPTIMAL"", ""TIDAK OPTIMAL""))),
    IF(COUNTIF(L729:T729, ""*TIDAK TERDETEKSI*"") &gt; 0, ""TIDAK TERDETEKSI"",
    IF(COUNTIF(L729:T729, ""*TIDAK AKTIF*"") &gt; 0, ""TIDAK AKTIF"",
    IF(COUNTIF(L729:T729, ""*BELUM TERPASANG*"") &gt; 0, ""BELUM T"&amp;"ERPASANG"", ""TIDAK AKTIF"")))
  )
)"),"BELUM TERPASANG")</f>
        <v>BELUM TERPASANG</v>
      </c>
      <c r="V729" s="33" t="s">
        <v>48</v>
      </c>
      <c r="W729" s="45">
        <v>1527.0</v>
      </c>
      <c r="X729" s="58" t="s">
        <v>657</v>
      </c>
      <c r="Y729" s="41"/>
      <c r="Z729" s="75" t="s">
        <v>3359</v>
      </c>
    </row>
    <row r="730" ht="12.0" customHeight="1">
      <c r="A730" s="20">
        <f t="shared" si="1"/>
        <v>728</v>
      </c>
      <c r="B730" s="19" t="s">
        <v>554</v>
      </c>
      <c r="C730" s="19" t="s">
        <v>653</v>
      </c>
      <c r="D730" s="19" t="s">
        <v>3077</v>
      </c>
      <c r="E730" s="21" t="s">
        <v>33</v>
      </c>
      <c r="F730" s="23" t="s">
        <v>3078</v>
      </c>
      <c r="G730" s="25" t="s">
        <v>3079</v>
      </c>
      <c r="H730" s="26" t="s">
        <v>94</v>
      </c>
      <c r="I730" s="26" t="s">
        <v>105</v>
      </c>
      <c r="J730" s="27" t="s">
        <v>43</v>
      </c>
      <c r="K730" s="27" t="s">
        <v>44</v>
      </c>
      <c r="L730" s="29" t="s">
        <v>167</v>
      </c>
      <c r="M730" s="29" t="s">
        <v>167</v>
      </c>
      <c r="N730" s="29" t="s">
        <v>126</v>
      </c>
      <c r="O730" s="29" t="s">
        <v>126</v>
      </c>
      <c r="P730" s="29" t="s">
        <v>126</v>
      </c>
      <c r="Q730" s="44"/>
      <c r="R730" s="30"/>
      <c r="S730" s="30"/>
      <c r="T730" s="30"/>
      <c r="U730" s="31" t="str">
        <f>IFERROR(__xludf.DUMMYFUNCTION("LET(
  angka_murni, ARRAYFORMULA(IFERROR(VALUE(REGEXREPLACE(L730:T730, ""[^0-9]"", """")), 0)),
  rata, IFERROR(AVERAGEIF(angka_murni, ""&gt;0""), 0),
  IF(rata &gt; 0,
    IF(rata &gt; 500, ""SANGAT OPTIMAL"",
    IF(rata &gt; 200, ""OPTIMAL"",
    IF(rata &gt; 100,"&amp;" ""KURANG OPTIMAL"", ""TIDAK OPTIMAL""))),
    IF(COUNTIF(L730:T730, ""*TIDAK TERDETEKSI*"") &gt; 0, ""TIDAK TERDETEKSI"",
    IF(COUNTIF(L730:T730, ""*TIDAK AKTIF*"") &gt; 0, ""TIDAK AKTIF"",
    IF(COUNTIF(L730:T730, ""*BELUM TERPASANG*"") &gt; 0, ""BELUM T"&amp;"ERPASANG"", ""TIDAK AKTIF"")))
  )
)"),"SANGAT OPTIMAL")</f>
        <v>SANGAT OPTIMAL</v>
      </c>
      <c r="V730" s="33" t="s">
        <v>48</v>
      </c>
      <c r="W730" s="45">
        <v>1218.0</v>
      </c>
      <c r="X730" s="58" t="s">
        <v>657</v>
      </c>
      <c r="Y730" s="36">
        <v>2300000.0</v>
      </c>
      <c r="Z730" s="75" t="s">
        <v>3362</v>
      </c>
    </row>
    <row r="731" ht="12.0" customHeight="1">
      <c r="A731" s="20">
        <f t="shared" si="1"/>
        <v>729</v>
      </c>
      <c r="B731" s="19" t="s">
        <v>554</v>
      </c>
      <c r="C731" s="19" t="s">
        <v>653</v>
      </c>
      <c r="D731" s="19" t="s">
        <v>3081</v>
      </c>
      <c r="E731" s="21" t="s">
        <v>33</v>
      </c>
      <c r="F731" s="68" t="s">
        <v>3369</v>
      </c>
      <c r="G731" s="69" t="s">
        <v>3370</v>
      </c>
      <c r="H731" s="26" t="s">
        <v>40</v>
      </c>
      <c r="I731" s="26" t="s">
        <v>107</v>
      </c>
      <c r="J731" s="27" t="s">
        <v>1563</v>
      </c>
      <c r="K731" s="27" t="s">
        <v>44</v>
      </c>
      <c r="L731" s="29" t="s">
        <v>65</v>
      </c>
      <c r="M731" s="29" t="s">
        <v>65</v>
      </c>
      <c r="N731" s="29" t="s">
        <v>65</v>
      </c>
      <c r="O731" s="29" t="s">
        <v>91</v>
      </c>
      <c r="P731" s="29" t="s">
        <v>126</v>
      </c>
      <c r="Q731" s="30"/>
      <c r="R731" s="30"/>
      <c r="S731" s="30"/>
      <c r="T731" s="44"/>
      <c r="U731" s="31" t="str">
        <f>IFERROR(__xludf.DUMMYFUNCTION("LET(
  angka_murni, ARRAYFORMULA(IFERROR(VALUE(REGEXREPLACE(L731:T731, ""[^0-9]"", """")), 0)),
  rata, IFERROR(AVERAGEIF(angka_murni, ""&gt;0""), 0),
  IF(rata &gt; 0,
    IF(rata &gt; 500, ""SANGAT OPTIMAL"",
    IF(rata &gt; 200, ""OPTIMAL"",
    IF(rata &gt; 100,"&amp;" ""KURANG OPTIMAL"", ""TIDAK OPTIMAL""))),
    IF(COUNTIF(L731:T731, ""*TIDAK TERDETEKSI*"") &gt; 0, ""TIDAK TERDETEKSI"",
    IF(COUNTIF(L731:T731, ""*TIDAK AKTIF*"") &gt; 0, ""TIDAK AKTIF"",
    IF(COUNTIF(L731:T731, ""*BELUM TERPASANG*"") &gt; 0, ""BELUM T"&amp;"ERPASANG"", ""TIDAK AKTIF"")))
  )
)"),"SANGAT OPTIMAL")</f>
        <v>SANGAT OPTIMAL</v>
      </c>
      <c r="V731" s="33" t="s">
        <v>48</v>
      </c>
      <c r="W731" s="45">
        <v>1670.0</v>
      </c>
      <c r="X731" s="58" t="s">
        <v>657</v>
      </c>
      <c r="Y731" s="36">
        <v>604950.0</v>
      </c>
      <c r="Z731" s="46"/>
    </row>
    <row r="732" ht="12.0" customHeight="1">
      <c r="A732" s="20">
        <f t="shared" si="1"/>
        <v>730</v>
      </c>
      <c r="B732" s="19" t="s">
        <v>554</v>
      </c>
      <c r="C732" s="19" t="s">
        <v>653</v>
      </c>
      <c r="D732" s="19" t="s">
        <v>3085</v>
      </c>
      <c r="E732" s="21" t="s">
        <v>33</v>
      </c>
      <c r="F732" s="23" t="s">
        <v>3086</v>
      </c>
      <c r="G732" s="25" t="s">
        <v>3087</v>
      </c>
      <c r="H732" s="26" t="s">
        <v>94</v>
      </c>
      <c r="I732" s="26" t="s">
        <v>105</v>
      </c>
      <c r="J732" s="27" t="s">
        <v>43</v>
      </c>
      <c r="K732" s="27" t="s">
        <v>44</v>
      </c>
      <c r="L732" s="29" t="s">
        <v>167</v>
      </c>
      <c r="M732" s="29" t="s">
        <v>167</v>
      </c>
      <c r="N732" s="29" t="s">
        <v>126</v>
      </c>
      <c r="O732" s="29" t="s">
        <v>123</v>
      </c>
      <c r="P732" s="29" t="s">
        <v>123</v>
      </c>
      <c r="Q732" s="30" t="s">
        <v>123</v>
      </c>
      <c r="R732" s="30"/>
      <c r="S732" s="30"/>
      <c r="T732" s="30"/>
      <c r="U732" s="31" t="str">
        <f>IFERROR(__xludf.DUMMYFUNCTION("LET(
  angka_murni, ARRAYFORMULA(IFERROR(VALUE(REGEXREPLACE(L732:T732, ""[^0-9]"", """")), 0)),
  rata, IFERROR(AVERAGEIF(angka_murni, ""&gt;0""), 0),
  IF(rata &gt; 0,
    IF(rata &gt; 500, ""SANGAT OPTIMAL"",
    IF(rata &gt; 200, ""OPTIMAL"",
    IF(rata &gt; 100,"&amp;" ""KURANG OPTIMAL"", ""TIDAK OPTIMAL""))),
    IF(COUNTIF(L732:T732, ""*TIDAK TERDETEKSI*"") &gt; 0, ""TIDAK TERDETEKSI"",
    IF(COUNTIF(L732:T732, ""*TIDAK AKTIF*"") &gt; 0, ""TIDAK AKTIF"",
    IF(COUNTIF(L732:T732, ""*BELUM TERPASANG*"") &gt; 0, ""BELUM T"&amp;"ERPASANG"", ""TIDAK AKTIF"")))
  )
)"),"SANGAT OPTIMAL")</f>
        <v>SANGAT OPTIMAL</v>
      </c>
      <c r="V732" s="33" t="s">
        <v>48</v>
      </c>
      <c r="W732" s="45">
        <v>5429.0</v>
      </c>
      <c r="X732" s="58" t="s">
        <v>657</v>
      </c>
      <c r="Y732" s="36">
        <v>2300000.0</v>
      </c>
      <c r="Z732" s="46"/>
    </row>
    <row r="733" ht="12.0" customHeight="1">
      <c r="A733" s="20">
        <f t="shared" si="1"/>
        <v>731</v>
      </c>
      <c r="B733" s="19" t="s">
        <v>554</v>
      </c>
      <c r="C733" s="19" t="s">
        <v>653</v>
      </c>
      <c r="D733" s="19" t="s">
        <v>3089</v>
      </c>
      <c r="E733" s="21" t="s">
        <v>33</v>
      </c>
      <c r="F733" s="68" t="s">
        <v>3381</v>
      </c>
      <c r="G733" s="69" t="s">
        <v>3382</v>
      </c>
      <c r="H733" s="26" t="s">
        <v>40</v>
      </c>
      <c r="I733" s="26" t="s">
        <v>107</v>
      </c>
      <c r="J733" s="27" t="s">
        <v>1563</v>
      </c>
      <c r="K733" s="27" t="s">
        <v>44</v>
      </c>
      <c r="L733" s="29" t="s">
        <v>176</v>
      </c>
      <c r="M733" s="29" t="s">
        <v>360</v>
      </c>
      <c r="N733" s="29" t="s">
        <v>360</v>
      </c>
      <c r="O733" s="29" t="s">
        <v>176</v>
      </c>
      <c r="P733" s="29" t="s">
        <v>176</v>
      </c>
      <c r="Q733" s="30"/>
      <c r="R733" s="30"/>
      <c r="S733" s="30"/>
      <c r="T733" s="44"/>
      <c r="U733" s="31" t="str">
        <f>IFERROR(__xludf.DUMMYFUNCTION("LET(
  angka_murni, ARRAYFORMULA(IFERROR(VALUE(REGEXREPLACE(L733:T733, ""[^0-9]"", """")), 0)),
  rata, IFERROR(AVERAGEIF(angka_murni, ""&gt;0""), 0),
  IF(rata &gt; 0,
    IF(rata &gt; 500, ""SANGAT OPTIMAL"",
    IF(rata &gt; 200, ""OPTIMAL"",
    IF(rata &gt; 100,"&amp;" ""KURANG OPTIMAL"", ""TIDAK OPTIMAL""))),
    IF(COUNTIF(L733:T733, ""*TIDAK TERDETEKSI*"") &gt; 0, ""TIDAK TERDETEKSI"",
    IF(COUNTIF(L733:T733, ""*TIDAK AKTIF*"") &gt; 0, ""TIDAK AKTIF"",
    IF(COUNTIF(L733:T733, ""*BELUM TERPASANG*"") &gt; 0, ""BELUM T"&amp;"ERPASANG"", ""TIDAK AKTIF"")))
  )
)"),"TIDAK OPTIMAL")</f>
        <v>TIDAK OPTIMAL</v>
      </c>
      <c r="V733" s="33" t="s">
        <v>48</v>
      </c>
      <c r="W733" s="45">
        <v>1162.0</v>
      </c>
      <c r="X733" s="58" t="s">
        <v>657</v>
      </c>
      <c r="Y733" s="36">
        <v>604950.0</v>
      </c>
      <c r="Z733" s="75" t="s">
        <v>3389</v>
      </c>
    </row>
    <row r="734" ht="12.0" customHeight="1">
      <c r="A734" s="20">
        <f t="shared" si="1"/>
        <v>732</v>
      </c>
      <c r="B734" s="19" t="s">
        <v>554</v>
      </c>
      <c r="C734" s="19" t="s">
        <v>668</v>
      </c>
      <c r="D734" s="19" t="s">
        <v>3092</v>
      </c>
      <c r="E734" s="21" t="s">
        <v>33</v>
      </c>
      <c r="F734" s="23" t="s">
        <v>3093</v>
      </c>
      <c r="G734" s="25" t="s">
        <v>3094</v>
      </c>
      <c r="H734" s="26" t="s">
        <v>40</v>
      </c>
      <c r="I734" s="26" t="s">
        <v>42</v>
      </c>
      <c r="J734" s="28" t="s">
        <v>61</v>
      </c>
      <c r="K734" s="28" t="s">
        <v>44</v>
      </c>
      <c r="L734" s="29"/>
      <c r="M734" s="29"/>
      <c r="N734" s="29" t="s">
        <v>63</v>
      </c>
      <c r="O734" s="29" t="s">
        <v>63</v>
      </c>
      <c r="P734" s="29" t="s">
        <v>63</v>
      </c>
      <c r="Q734" s="29" t="s">
        <v>63</v>
      </c>
      <c r="R734" s="30" t="s">
        <v>63</v>
      </c>
      <c r="S734" s="30"/>
      <c r="T734" s="30"/>
      <c r="U734" s="31" t="str">
        <f>IFERROR(__xludf.DUMMYFUNCTION("LET(
  angka_murni, ARRAYFORMULA(IFERROR(VALUE(REGEXREPLACE(L734:T734, ""[^0-9]"", """")), 0)),
  rata, IFERROR(AVERAGEIF(angka_murni, ""&gt;0""), 0),
  IF(rata &gt; 0,
    IF(rata &gt; 500, ""SANGAT OPTIMAL"",
    IF(rata &gt; 200, ""OPTIMAL"",
    IF(rata &gt; 100,"&amp;" ""KURANG OPTIMAL"", ""TIDAK OPTIMAL""))),
    IF(COUNTIF(L734:T734, ""*TIDAK TERDETEKSI*"") &gt; 0, ""TIDAK TERDETEKSI"",
    IF(COUNTIF(L734:T734, ""*TIDAK AKTIF*"") &gt; 0, ""TIDAK AKTIF"",
    IF(COUNTIF(L734:T734, ""*BELUM TERPASANG*"") &gt; 0, ""BELUM T"&amp;"ERPASANG"", ""TIDAK AKTIF"")))
  )
)"),"KURANG OPTIMAL")</f>
        <v>KURANG OPTIMAL</v>
      </c>
      <c r="V734" s="33" t="s">
        <v>48</v>
      </c>
      <c r="W734" s="45">
        <v>2445.0</v>
      </c>
      <c r="X734" s="58" t="s">
        <v>677</v>
      </c>
      <c r="Y734" s="36">
        <v>768950.0</v>
      </c>
      <c r="Z734" s="75" t="s">
        <v>3398</v>
      </c>
    </row>
    <row r="735" ht="12.0" customHeight="1">
      <c r="A735" s="20">
        <f t="shared" si="1"/>
        <v>733</v>
      </c>
      <c r="B735" s="19" t="s">
        <v>554</v>
      </c>
      <c r="C735" s="19" t="s">
        <v>668</v>
      </c>
      <c r="D735" s="19" t="s">
        <v>3096</v>
      </c>
      <c r="E735" s="21" t="s">
        <v>33</v>
      </c>
      <c r="F735" s="23" t="s">
        <v>3097</v>
      </c>
      <c r="G735" s="25" t="s">
        <v>3098</v>
      </c>
      <c r="H735" s="26" t="s">
        <v>94</v>
      </c>
      <c r="I735" s="26" t="s">
        <v>60</v>
      </c>
      <c r="J735" s="28" t="s">
        <v>952</v>
      </c>
      <c r="K735" s="28" t="s">
        <v>44</v>
      </c>
      <c r="L735" s="42"/>
      <c r="M735" s="42"/>
      <c r="N735" s="29" t="s">
        <v>64</v>
      </c>
      <c r="O735" s="29" t="s">
        <v>64</v>
      </c>
      <c r="P735" s="29" t="s">
        <v>64</v>
      </c>
      <c r="Q735" s="44"/>
      <c r="R735" s="44"/>
      <c r="S735" s="30"/>
      <c r="T735" s="30"/>
      <c r="U735" s="31" t="str">
        <f>IFERROR(__xludf.DUMMYFUNCTION("LET(
  angka_murni, ARRAYFORMULA(IFERROR(VALUE(REGEXREPLACE(L735:T735, ""[^0-9]"", """")), 0)),
  rata, IFERROR(AVERAGEIF(angka_murni, ""&gt;0""), 0),
  IF(rata &gt; 0,
    IF(rata &gt; 500, ""SANGAT OPTIMAL"",
    IF(rata &gt; 200, ""OPTIMAL"",
    IF(rata &gt; 100,"&amp;" ""KURANG OPTIMAL"", ""TIDAK OPTIMAL""))),
    IF(COUNTIF(L735:T735, ""*TIDAK TERDETEKSI*"") &gt; 0, ""TIDAK TERDETEKSI"",
    IF(COUNTIF(L735:T735, ""*TIDAK AKTIF*"") &gt; 0, ""TIDAK AKTIF"",
    IF(COUNTIF(L735:T735, ""*BELUM TERPASANG*"") &gt; 0, ""BELUM T"&amp;"ERPASANG"", ""TIDAK AKTIF"")))
  )
)"),"OPTIMAL")</f>
        <v>OPTIMAL</v>
      </c>
      <c r="V735" s="33" t="s">
        <v>48</v>
      </c>
      <c r="W735" s="45">
        <v>1274.0</v>
      </c>
      <c r="X735" s="58" t="s">
        <v>677</v>
      </c>
      <c r="Y735" s="41">
        <v>2719500.0</v>
      </c>
      <c r="Z735" s="75" t="s">
        <v>3406</v>
      </c>
    </row>
    <row r="736" ht="12.0" customHeight="1">
      <c r="A736" s="20">
        <f t="shared" si="1"/>
        <v>734</v>
      </c>
      <c r="B736" s="19" t="s">
        <v>554</v>
      </c>
      <c r="C736" s="19" t="s">
        <v>668</v>
      </c>
      <c r="D736" s="19" t="s">
        <v>3101</v>
      </c>
      <c r="E736" s="21" t="s">
        <v>33</v>
      </c>
      <c r="F736" s="23" t="s">
        <v>3102</v>
      </c>
      <c r="G736" s="25" t="s">
        <v>3103</v>
      </c>
      <c r="H736" s="26" t="s">
        <v>94</v>
      </c>
      <c r="I736" s="26" t="s">
        <v>105</v>
      </c>
      <c r="J736" s="27" t="s">
        <v>43</v>
      </c>
      <c r="K736" s="27" t="s">
        <v>44</v>
      </c>
      <c r="L736" s="29" t="s">
        <v>167</v>
      </c>
      <c r="M736" s="29" t="s">
        <v>167</v>
      </c>
      <c r="N736" s="29" t="s">
        <v>123</v>
      </c>
      <c r="O736" s="29" t="s">
        <v>123</v>
      </c>
      <c r="P736" s="29" t="s">
        <v>123</v>
      </c>
      <c r="Q736" s="30" t="s">
        <v>123</v>
      </c>
      <c r="R736" s="30"/>
      <c r="S736" s="30"/>
      <c r="T736" s="30"/>
      <c r="U736" s="31" t="str">
        <f>IFERROR(__xludf.DUMMYFUNCTION("LET(
  angka_murni, ARRAYFORMULA(IFERROR(VALUE(REGEXREPLACE(L736:T736, ""[^0-9]"", """")), 0)),
  rata, IFERROR(AVERAGEIF(angka_murni, ""&gt;0""), 0),
  IF(rata &gt; 0,
    IF(rata &gt; 500, ""SANGAT OPTIMAL"",
    IF(rata &gt; 200, ""OPTIMAL"",
    IF(rata &gt; 100,"&amp;" ""KURANG OPTIMAL"", ""TIDAK OPTIMAL""))),
    IF(COUNTIF(L736:T736, ""*TIDAK TERDETEKSI*"") &gt; 0, ""TIDAK TERDETEKSI"",
    IF(COUNTIF(L736:T736, ""*TIDAK AKTIF*"") &gt; 0, ""TIDAK AKTIF"",
    IF(COUNTIF(L736:T736, ""*BELUM TERPASANG*"") &gt; 0, ""BELUM T"&amp;"ERPASANG"", ""TIDAK AKTIF"")))
  )
)"),"SANGAT OPTIMAL")</f>
        <v>SANGAT OPTIMAL</v>
      </c>
      <c r="V736" s="33" t="s">
        <v>48</v>
      </c>
      <c r="W736" s="45">
        <v>1525.0</v>
      </c>
      <c r="X736" s="58" t="s">
        <v>677</v>
      </c>
      <c r="Y736" s="36">
        <v>2300000.0</v>
      </c>
      <c r="Z736" s="75" t="s">
        <v>3419</v>
      </c>
    </row>
    <row r="737" ht="12.0" customHeight="1">
      <c r="A737" s="20">
        <f t="shared" si="1"/>
        <v>735</v>
      </c>
      <c r="B737" s="19" t="s">
        <v>554</v>
      </c>
      <c r="C737" s="19" t="s">
        <v>668</v>
      </c>
      <c r="D737" s="19" t="s">
        <v>3104</v>
      </c>
      <c r="E737" s="21" t="s">
        <v>33</v>
      </c>
      <c r="F737" s="23" t="s">
        <v>3105</v>
      </c>
      <c r="G737" s="25" t="s">
        <v>3106</v>
      </c>
      <c r="H737" s="26" t="s">
        <v>95</v>
      </c>
      <c r="I737" s="26" t="s">
        <v>106</v>
      </c>
      <c r="J737" s="27" t="s">
        <v>952</v>
      </c>
      <c r="K737" s="27" t="s">
        <v>44</v>
      </c>
      <c r="L737" s="29" t="s">
        <v>91</v>
      </c>
      <c r="M737" s="29" t="s">
        <v>176</v>
      </c>
      <c r="N737" s="29" t="s">
        <v>176</v>
      </c>
      <c r="O737" s="29" t="s">
        <v>360</v>
      </c>
      <c r="P737" s="29" t="s">
        <v>176</v>
      </c>
      <c r="Q737" s="44"/>
      <c r="R737" s="44"/>
      <c r="S737" s="44"/>
      <c r="T737" s="30"/>
      <c r="U737" s="31" t="str">
        <f>IFERROR(__xludf.DUMMYFUNCTION("LET(
  angka_murni, ARRAYFORMULA(IFERROR(VALUE(REGEXREPLACE(L737:T737, ""[^0-9]"", """")), 0)),
  rata, IFERROR(AVERAGEIF(angka_murni, ""&gt;0""), 0),
  IF(rata &gt; 0,
    IF(rata &gt; 500, ""SANGAT OPTIMAL"",
    IF(rata &gt; 200, ""OPTIMAL"",
    IF(rata &gt; 100,"&amp;" ""KURANG OPTIMAL"", ""TIDAK OPTIMAL""))),
    IF(COUNTIF(L737:T737, ""*TIDAK TERDETEKSI*"") &gt; 0, ""TIDAK TERDETEKSI"",
    IF(COUNTIF(L737:T737, ""*TIDAK AKTIF*"") &gt; 0, ""TIDAK AKTIF"",
    IF(COUNTIF(L737:T737, ""*BELUM TERPASANG*"") &gt; 0, ""BELUM T"&amp;"ERPASANG"", ""TIDAK AKTIF"")))
  )
)"),"TIDAK OPTIMAL")</f>
        <v>TIDAK OPTIMAL</v>
      </c>
      <c r="V737" s="33" t="s">
        <v>48</v>
      </c>
      <c r="W737" s="45">
        <v>3908.0</v>
      </c>
      <c r="X737" s="58" t="s">
        <v>677</v>
      </c>
      <c r="Y737" s="41">
        <v>2886000.0</v>
      </c>
      <c r="Z737" s="75" t="s">
        <v>3428</v>
      </c>
    </row>
    <row r="738" ht="12.0" customHeight="1">
      <c r="A738" s="20">
        <f t="shared" si="1"/>
        <v>736</v>
      </c>
      <c r="B738" s="19" t="s">
        <v>554</v>
      </c>
      <c r="C738" s="19" t="s">
        <v>668</v>
      </c>
      <c r="D738" s="19" t="s">
        <v>3108</v>
      </c>
      <c r="E738" s="21" t="s">
        <v>33</v>
      </c>
      <c r="F738" s="23" t="s">
        <v>3109</v>
      </c>
      <c r="G738" s="25" t="s">
        <v>3110</v>
      </c>
      <c r="H738" s="26" t="s">
        <v>94</v>
      </c>
      <c r="I738" s="26" t="s">
        <v>60</v>
      </c>
      <c r="J738" s="28" t="s">
        <v>952</v>
      </c>
      <c r="K738" s="28" t="s">
        <v>44</v>
      </c>
      <c r="L738" s="42"/>
      <c r="M738" s="42"/>
      <c r="N738" s="29" t="s">
        <v>63</v>
      </c>
      <c r="O738" s="29" t="s">
        <v>64</v>
      </c>
      <c r="P738" s="29" t="s">
        <v>91</v>
      </c>
      <c r="Q738" s="44"/>
      <c r="R738" s="44"/>
      <c r="S738" s="30"/>
      <c r="T738" s="30"/>
      <c r="U738" s="31" t="str">
        <f>IFERROR(__xludf.DUMMYFUNCTION("LET(
  angka_murni, ARRAYFORMULA(IFERROR(VALUE(REGEXREPLACE(L738:T738, ""[^0-9]"", """")), 0)),
  rata, IFERROR(AVERAGEIF(angka_murni, ""&gt;0""), 0),
  IF(rata &gt; 0,
    IF(rata &gt; 500, ""SANGAT OPTIMAL"",
    IF(rata &gt; 200, ""OPTIMAL"",
    IF(rata &gt; 100,"&amp;" ""KURANG OPTIMAL"", ""TIDAK OPTIMAL""))),
    IF(COUNTIF(L738:T738, ""*TIDAK TERDETEKSI*"") &gt; 0, ""TIDAK TERDETEKSI"",
    IF(COUNTIF(L738:T738, ""*TIDAK AKTIF*"") &gt; 0, ""TIDAK AKTIF"",
    IF(COUNTIF(L738:T738, ""*BELUM TERPASANG*"") &gt; 0, ""BELUM T"&amp;"ERPASANG"", ""TIDAK AKTIF"")))
  )
)"),"OPTIMAL")</f>
        <v>OPTIMAL</v>
      </c>
      <c r="V738" s="33" t="s">
        <v>48</v>
      </c>
      <c r="W738" s="45">
        <v>759.0</v>
      </c>
      <c r="X738" s="58" t="s">
        <v>677</v>
      </c>
      <c r="Y738" s="41">
        <v>2719500.0</v>
      </c>
      <c r="Z738" s="46"/>
    </row>
    <row r="739" ht="12.0" customHeight="1">
      <c r="A739" s="20">
        <f t="shared" si="1"/>
        <v>737</v>
      </c>
      <c r="B739" s="19" t="s">
        <v>554</v>
      </c>
      <c r="C739" s="19" t="s">
        <v>668</v>
      </c>
      <c r="D739" s="19" t="s">
        <v>3114</v>
      </c>
      <c r="E739" s="21" t="s">
        <v>33</v>
      </c>
      <c r="F739" s="23" t="s">
        <v>3115</v>
      </c>
      <c r="G739" s="25" t="s">
        <v>3116</v>
      </c>
      <c r="H739" s="26" t="s">
        <v>94</v>
      </c>
      <c r="I739" s="26" t="s">
        <v>60</v>
      </c>
      <c r="J739" s="28" t="s">
        <v>952</v>
      </c>
      <c r="K739" s="28" t="s">
        <v>44</v>
      </c>
      <c r="L739" s="42"/>
      <c r="M739" s="42"/>
      <c r="N739" s="29" t="s">
        <v>64</v>
      </c>
      <c r="O739" s="29" t="s">
        <v>64</v>
      </c>
      <c r="P739" s="29" t="s">
        <v>64</v>
      </c>
      <c r="Q739" s="44"/>
      <c r="R739" s="44"/>
      <c r="S739" s="30"/>
      <c r="T739" s="30"/>
      <c r="U739" s="31" t="str">
        <f>IFERROR(__xludf.DUMMYFUNCTION("LET(
  angka_murni, ARRAYFORMULA(IFERROR(VALUE(REGEXREPLACE(L739:T739, ""[^0-9]"", """")), 0)),
  rata, IFERROR(AVERAGEIF(angka_murni, ""&gt;0""), 0),
  IF(rata &gt; 0,
    IF(rata &gt; 500, ""SANGAT OPTIMAL"",
    IF(rata &gt; 200, ""OPTIMAL"",
    IF(rata &gt; 100,"&amp;" ""KURANG OPTIMAL"", ""TIDAK OPTIMAL""))),
    IF(COUNTIF(L739:T739, ""*TIDAK TERDETEKSI*"") &gt; 0, ""TIDAK TERDETEKSI"",
    IF(COUNTIF(L739:T739, ""*TIDAK AKTIF*"") &gt; 0, ""TIDAK AKTIF"",
    IF(COUNTIF(L739:T739, ""*BELUM TERPASANG*"") &gt; 0, ""BELUM T"&amp;"ERPASANG"", ""TIDAK AKTIF"")))
  )
)"),"OPTIMAL")</f>
        <v>OPTIMAL</v>
      </c>
      <c r="V739" s="33" t="s">
        <v>48</v>
      </c>
      <c r="W739" s="45">
        <v>645.0</v>
      </c>
      <c r="X739" s="58" t="s">
        <v>677</v>
      </c>
      <c r="Y739" s="41">
        <v>2719500.0</v>
      </c>
      <c r="Z739" s="75" t="s">
        <v>3447</v>
      </c>
    </row>
    <row r="740" ht="12.0" customHeight="1">
      <c r="A740" s="20">
        <f t="shared" si="1"/>
        <v>738</v>
      </c>
      <c r="B740" s="19" t="s">
        <v>554</v>
      </c>
      <c r="C740" s="19" t="s">
        <v>668</v>
      </c>
      <c r="D740" s="19" t="s">
        <v>3117</v>
      </c>
      <c r="E740" s="21" t="s">
        <v>33</v>
      </c>
      <c r="F740" s="23" t="s">
        <v>3118</v>
      </c>
      <c r="G740" s="25" t="s">
        <v>3119</v>
      </c>
      <c r="H740" s="26" t="s">
        <v>94</v>
      </c>
      <c r="I740" s="26" t="s">
        <v>60</v>
      </c>
      <c r="J740" s="28" t="s">
        <v>952</v>
      </c>
      <c r="K740" s="28" t="s">
        <v>44</v>
      </c>
      <c r="L740" s="42"/>
      <c r="M740" s="42"/>
      <c r="N740" s="29" t="s">
        <v>125</v>
      </c>
      <c r="O740" s="29" t="s">
        <v>64</v>
      </c>
      <c r="P740" s="29" t="s">
        <v>125</v>
      </c>
      <c r="Q740" s="44"/>
      <c r="R740" s="44"/>
      <c r="S740" s="30"/>
      <c r="T740" s="30"/>
      <c r="U740" s="31" t="str">
        <f>IFERROR(__xludf.DUMMYFUNCTION("LET(
  angka_murni, ARRAYFORMULA(IFERROR(VALUE(REGEXREPLACE(L740:T740, ""[^0-9]"", """")), 0)),
  rata, IFERROR(AVERAGEIF(angka_murni, ""&gt;0""), 0),
  IF(rata &gt; 0,
    IF(rata &gt; 500, ""SANGAT OPTIMAL"",
    IF(rata &gt; 200, ""OPTIMAL"",
    IF(rata &gt; 100,"&amp;" ""KURANG OPTIMAL"", ""TIDAK OPTIMAL""))),
    IF(COUNTIF(L740:T740, ""*TIDAK TERDETEKSI*"") &gt; 0, ""TIDAK TERDETEKSI"",
    IF(COUNTIF(L740:T740, ""*TIDAK AKTIF*"") &gt; 0, ""TIDAK AKTIF"",
    IF(COUNTIF(L740:T740, ""*BELUM TERPASANG*"") &gt; 0, ""BELUM T"&amp;"ERPASANG"", ""TIDAK AKTIF"")))
  )
)"),"OPTIMAL")</f>
        <v>OPTIMAL</v>
      </c>
      <c r="V740" s="33" t="s">
        <v>48</v>
      </c>
      <c r="W740" s="45">
        <v>894.0</v>
      </c>
      <c r="X740" s="58" t="s">
        <v>677</v>
      </c>
      <c r="Y740" s="41">
        <v>2719500.0</v>
      </c>
      <c r="Z740" s="46"/>
    </row>
    <row r="741" ht="12.0" customHeight="1">
      <c r="A741" s="20">
        <f t="shared" si="1"/>
        <v>739</v>
      </c>
      <c r="B741" s="19" t="s">
        <v>554</v>
      </c>
      <c r="C741" s="19" t="s">
        <v>668</v>
      </c>
      <c r="D741" s="19" t="s">
        <v>3121</v>
      </c>
      <c r="E741" s="21" t="s">
        <v>33</v>
      </c>
      <c r="F741" s="23" t="s">
        <v>3122</v>
      </c>
      <c r="G741" s="25" t="s">
        <v>3123</v>
      </c>
      <c r="H741" s="26" t="s">
        <v>94</v>
      </c>
      <c r="I741" s="26" t="s">
        <v>105</v>
      </c>
      <c r="J741" s="27" t="s">
        <v>43</v>
      </c>
      <c r="K741" s="27" t="s">
        <v>44</v>
      </c>
      <c r="L741" s="29" t="s">
        <v>167</v>
      </c>
      <c r="M741" s="29" t="s">
        <v>167</v>
      </c>
      <c r="N741" s="29" t="s">
        <v>126</v>
      </c>
      <c r="O741" s="29" t="s">
        <v>126</v>
      </c>
      <c r="P741" s="29" t="s">
        <v>126</v>
      </c>
      <c r="Q741" s="44"/>
      <c r="R741" s="30"/>
      <c r="S741" s="30"/>
      <c r="T741" s="30"/>
      <c r="U741" s="31" t="str">
        <f>IFERROR(__xludf.DUMMYFUNCTION("LET(
  angka_murni, ARRAYFORMULA(IFERROR(VALUE(REGEXREPLACE(L741:T741, ""[^0-9]"", """")), 0)),
  rata, IFERROR(AVERAGEIF(angka_murni, ""&gt;0""), 0),
  IF(rata &gt; 0,
    IF(rata &gt; 500, ""SANGAT OPTIMAL"",
    IF(rata &gt; 200, ""OPTIMAL"",
    IF(rata &gt; 100,"&amp;" ""KURANG OPTIMAL"", ""TIDAK OPTIMAL""))),
    IF(COUNTIF(L741:T741, ""*TIDAK TERDETEKSI*"") &gt; 0, ""TIDAK TERDETEKSI"",
    IF(COUNTIF(L741:T741, ""*TIDAK AKTIF*"") &gt; 0, ""TIDAK AKTIF"",
    IF(COUNTIF(L741:T741, ""*BELUM TERPASANG*"") &gt; 0, ""BELUM T"&amp;"ERPASANG"", ""TIDAK AKTIF"")))
  )
)"),"SANGAT OPTIMAL")</f>
        <v>SANGAT OPTIMAL</v>
      </c>
      <c r="V741" s="33" t="s">
        <v>48</v>
      </c>
      <c r="W741" s="45">
        <v>314.0</v>
      </c>
      <c r="X741" s="58" t="s">
        <v>677</v>
      </c>
      <c r="Y741" s="36">
        <v>2300000.0</v>
      </c>
      <c r="Z741" s="46"/>
    </row>
    <row r="742" ht="12.0" customHeight="1">
      <c r="A742" s="20">
        <f t="shared" si="1"/>
        <v>740</v>
      </c>
      <c r="B742" s="19" t="s">
        <v>554</v>
      </c>
      <c r="C742" s="19" t="s">
        <v>668</v>
      </c>
      <c r="D742" s="19" t="s">
        <v>3126</v>
      </c>
      <c r="E742" s="21" t="s">
        <v>33</v>
      </c>
      <c r="F742" s="23" t="s">
        <v>3127</v>
      </c>
      <c r="G742" s="25" t="s">
        <v>3129</v>
      </c>
      <c r="H742" s="26" t="s">
        <v>94</v>
      </c>
      <c r="I742" s="26" t="s">
        <v>105</v>
      </c>
      <c r="J742" s="27" t="s">
        <v>43</v>
      </c>
      <c r="K742" s="27" t="s">
        <v>44</v>
      </c>
      <c r="L742" s="29" t="s">
        <v>167</v>
      </c>
      <c r="M742" s="29" t="s">
        <v>167</v>
      </c>
      <c r="N742" s="29" t="s">
        <v>126</v>
      </c>
      <c r="O742" s="29" t="s">
        <v>126</v>
      </c>
      <c r="P742" s="29" t="s">
        <v>126</v>
      </c>
      <c r="Q742" s="29"/>
      <c r="R742" s="29"/>
      <c r="S742" s="29"/>
      <c r="T742" s="29"/>
      <c r="U742" s="31" t="str">
        <f>IFERROR(__xludf.DUMMYFUNCTION("LET(
  angka_murni, ARRAYFORMULA(IFERROR(VALUE(REGEXREPLACE(L742:T742, ""[^0-9]"", """")), 0)),
  rata, IFERROR(AVERAGEIF(angka_murni, ""&gt;0""), 0),
  IF(rata &gt; 0,
    IF(rata &gt; 500, ""SANGAT OPTIMAL"",
    IF(rata &gt; 200, ""OPTIMAL"",
    IF(rata &gt; 100,"&amp;" ""KURANG OPTIMAL"", ""TIDAK OPTIMAL""))),
    IF(COUNTIF(L742:T742, ""*TIDAK TERDETEKSI*"") &gt; 0, ""TIDAK TERDETEKSI"",
    IF(COUNTIF(L742:T742, ""*TIDAK AKTIF*"") &gt; 0, ""TIDAK AKTIF"",
    IF(COUNTIF(L742:T742, ""*BELUM TERPASANG*"") &gt; 0, ""BELUM T"&amp;"ERPASANG"", ""TIDAK AKTIF"")))
  )
)"),"SANGAT OPTIMAL")</f>
        <v>SANGAT OPTIMAL</v>
      </c>
      <c r="V742" s="33" t="s">
        <v>48</v>
      </c>
      <c r="W742" s="45">
        <v>497.0</v>
      </c>
      <c r="X742" s="58" t="s">
        <v>677</v>
      </c>
      <c r="Y742" s="36">
        <v>2300000.0</v>
      </c>
      <c r="Z742" s="46"/>
    </row>
    <row r="743" ht="12.0" customHeight="1">
      <c r="A743" s="20">
        <f t="shared" si="1"/>
        <v>741</v>
      </c>
      <c r="B743" s="19" t="s">
        <v>554</v>
      </c>
      <c r="C743" s="19" t="s">
        <v>668</v>
      </c>
      <c r="D743" s="19" t="s">
        <v>3131</v>
      </c>
      <c r="E743" s="21" t="s">
        <v>33</v>
      </c>
      <c r="F743" s="23" t="s">
        <v>3132</v>
      </c>
      <c r="G743" s="25" t="s">
        <v>3133</v>
      </c>
      <c r="H743" s="26" t="s">
        <v>94</v>
      </c>
      <c r="I743" s="26" t="s">
        <v>105</v>
      </c>
      <c r="J743" s="27" t="s">
        <v>43</v>
      </c>
      <c r="K743" s="27" t="s">
        <v>44</v>
      </c>
      <c r="L743" s="29" t="s">
        <v>167</v>
      </c>
      <c r="M743" s="29" t="s">
        <v>167</v>
      </c>
      <c r="N743" s="29" t="s">
        <v>126</v>
      </c>
      <c r="O743" s="29" t="s">
        <v>126</v>
      </c>
      <c r="P743" s="29" t="s">
        <v>123</v>
      </c>
      <c r="Q743" s="30" t="s">
        <v>123</v>
      </c>
      <c r="R743" s="30"/>
      <c r="S743" s="30"/>
      <c r="T743" s="30"/>
      <c r="U743" s="31" t="str">
        <f>IFERROR(__xludf.DUMMYFUNCTION("LET(
  angka_murni, ARRAYFORMULA(IFERROR(VALUE(REGEXREPLACE(L743:T743, ""[^0-9]"", """")), 0)),
  rata, IFERROR(AVERAGEIF(angka_murni, ""&gt;0""), 0),
  IF(rata &gt; 0,
    IF(rata &gt; 500, ""SANGAT OPTIMAL"",
    IF(rata &gt; 200, ""OPTIMAL"",
    IF(rata &gt; 100,"&amp;" ""KURANG OPTIMAL"", ""TIDAK OPTIMAL""))),
    IF(COUNTIF(L743:T743, ""*TIDAK TERDETEKSI*"") &gt; 0, ""TIDAK TERDETEKSI"",
    IF(COUNTIF(L743:T743, ""*TIDAK AKTIF*"") &gt; 0, ""TIDAK AKTIF"",
    IF(COUNTIF(L743:T743, ""*BELUM TERPASANG*"") &gt; 0, ""BELUM T"&amp;"ERPASANG"", ""TIDAK AKTIF"")))
  )
)"),"SANGAT OPTIMAL")</f>
        <v>SANGAT OPTIMAL</v>
      </c>
      <c r="V743" s="33" t="s">
        <v>48</v>
      </c>
      <c r="W743" s="45">
        <v>700.0</v>
      </c>
      <c r="X743" s="58" t="s">
        <v>677</v>
      </c>
      <c r="Y743" s="36">
        <v>2300000.0</v>
      </c>
      <c r="Z743" s="75" t="s">
        <v>3473</v>
      </c>
    </row>
    <row r="744" ht="12.0" customHeight="1">
      <c r="A744" s="20">
        <f t="shared" si="1"/>
        <v>742</v>
      </c>
      <c r="B744" s="19" t="s">
        <v>554</v>
      </c>
      <c r="C744" s="19" t="s">
        <v>668</v>
      </c>
      <c r="D744" s="19" t="s">
        <v>3135</v>
      </c>
      <c r="E744" s="21" t="s">
        <v>33</v>
      </c>
      <c r="F744" s="23" t="s">
        <v>3136</v>
      </c>
      <c r="G744" s="25" t="s">
        <v>3137</v>
      </c>
      <c r="H744" s="26" t="s">
        <v>94</v>
      </c>
      <c r="I744" s="26" t="s">
        <v>60</v>
      </c>
      <c r="J744" s="28" t="s">
        <v>952</v>
      </c>
      <c r="K744" s="28" t="s">
        <v>44</v>
      </c>
      <c r="L744" s="132"/>
      <c r="M744" s="132"/>
      <c r="N744" s="29" t="s">
        <v>126</v>
      </c>
      <c r="O744" s="29" t="s">
        <v>126</v>
      </c>
      <c r="P744" s="29" t="s">
        <v>64</v>
      </c>
      <c r="Q744" s="44"/>
      <c r="R744" s="44"/>
      <c r="S744" s="30"/>
      <c r="T744" s="30"/>
      <c r="U744" s="39" t="str">
        <f>IFERROR(__xludf.DUMMYFUNCTION("LET(
  angka_murni, ARRAYFORMULA(IFERROR(VALUE(REGEXREPLACE(L744:T744, ""[^0-9]"", """")), 0)),
  rata, IFERROR(AVERAGEIF(angka_murni, ""&gt;0""), 0),
  IF(rata &gt; 0,
    IF(rata &gt; 500, ""SANGAT OPTIMAL"",
    IF(rata &gt; 200, ""OPTIMAL"",
    IF(rata &gt; 100,"&amp;" ""KURANG OPTIMAL"", ""TIDAK OPTIMAL""))),
    IF(COUNTIF(L744:T744, ""*TIDAK TERDETEKSI*"") &gt; 0, ""TIDAK TERDETEKSI"",
    IF(COUNTIF(L744:T744, ""*TIDAK AKTIF*"") &gt; 0, ""TIDAK AKTIF"",
    IF(COUNTIF(L744:T744, ""*BELUM TERPASANG*"") &gt; 0, ""BELUM T"&amp;"ERPASANG"", ""TIDAK AKTIF"")))
  )
)"),"SANGAT OPTIMAL")</f>
        <v>SANGAT OPTIMAL</v>
      </c>
      <c r="V744" s="33" t="s">
        <v>67</v>
      </c>
      <c r="W744" s="56">
        <v>230.0</v>
      </c>
      <c r="X744" s="58" t="s">
        <v>677</v>
      </c>
      <c r="Y744" s="41">
        <v>2719500.0</v>
      </c>
      <c r="Z744" s="57"/>
      <c r="AC744" s="43"/>
    </row>
    <row r="745" ht="12.0" customHeight="1">
      <c r="A745" s="20">
        <f t="shared" si="1"/>
        <v>743</v>
      </c>
      <c r="B745" s="19" t="s">
        <v>554</v>
      </c>
      <c r="C745" s="19" t="s">
        <v>668</v>
      </c>
      <c r="D745" s="19" t="s">
        <v>669</v>
      </c>
      <c r="E745" s="21" t="s">
        <v>33</v>
      </c>
      <c r="F745" s="23" t="s">
        <v>670</v>
      </c>
      <c r="G745" s="25" t="s">
        <v>671</v>
      </c>
      <c r="H745" s="26" t="s">
        <v>40</v>
      </c>
      <c r="I745" s="26" t="s">
        <v>42</v>
      </c>
      <c r="J745" s="28" t="s">
        <v>61</v>
      </c>
      <c r="K745" s="28" t="s">
        <v>44</v>
      </c>
      <c r="L745" s="29"/>
      <c r="M745" s="29"/>
      <c r="N745" s="29" t="s">
        <v>65</v>
      </c>
      <c r="O745" s="29" t="s">
        <v>65</v>
      </c>
      <c r="P745" s="29" t="s">
        <v>65</v>
      </c>
      <c r="Q745" s="29" t="s">
        <v>65</v>
      </c>
      <c r="R745" s="30" t="s">
        <v>65</v>
      </c>
      <c r="S745" s="30"/>
      <c r="T745" s="30"/>
      <c r="U745" s="31" t="str">
        <f>IFERROR(__xludf.DUMMYFUNCTION("LET(
  angka_murni, ARRAYFORMULA(IFERROR(VALUE(REGEXREPLACE(L745:T745, ""[^0-9]"", """")), 0)),
  rata, IFERROR(AVERAGEIF(angka_murni, ""&gt;0""), 0),
  IF(rata &gt; 0,
    IF(rata &gt; 500, ""SANGAT OPTIMAL"",
    IF(rata &gt; 200, ""OPTIMAL"",
    IF(rata &gt; 100,"&amp;" ""KURANG OPTIMAL"", ""TIDAK OPTIMAL""))),
    IF(COUNTIF(L745:T745, ""*TIDAK TERDETEKSI*"") &gt; 0, ""TIDAK TERDETEKSI"",
    IF(COUNTIF(L745:T745, ""*TIDAK AKTIF*"") &gt; 0, ""TIDAK AKTIF"",
    IF(COUNTIF(L745:T745, ""*BELUM TERPASANG*"") &gt; 0, ""BELUM T"&amp;"ERPASANG"", ""TIDAK AKTIF"")))
  )
)"),"TIDAK AKTIF")</f>
        <v>TIDAK AKTIF</v>
      </c>
      <c r="V745" s="33" t="s">
        <v>48</v>
      </c>
      <c r="W745" s="45">
        <v>1019.0</v>
      </c>
      <c r="X745" s="58" t="s">
        <v>677</v>
      </c>
      <c r="Y745" s="36">
        <v>768950.0</v>
      </c>
      <c r="Z745" s="46"/>
    </row>
    <row r="746" ht="12.0" customHeight="1">
      <c r="A746" s="20">
        <f t="shared" si="1"/>
        <v>744</v>
      </c>
      <c r="B746" s="19" t="s">
        <v>554</v>
      </c>
      <c r="C746" s="19" t="s">
        <v>668</v>
      </c>
      <c r="D746" s="19" t="s">
        <v>3138</v>
      </c>
      <c r="E746" s="21" t="s">
        <v>33</v>
      </c>
      <c r="F746" s="23" t="s">
        <v>3140</v>
      </c>
      <c r="G746" s="25" t="s">
        <v>3141</v>
      </c>
      <c r="H746" s="26" t="s">
        <v>40</v>
      </c>
      <c r="I746" s="26" t="s">
        <v>42</v>
      </c>
      <c r="J746" s="28" t="s">
        <v>61</v>
      </c>
      <c r="K746" s="28" t="s">
        <v>44</v>
      </c>
      <c r="L746" s="29"/>
      <c r="M746" s="29"/>
      <c r="N746" s="29" t="s">
        <v>63</v>
      </c>
      <c r="O746" s="29" t="s">
        <v>63</v>
      </c>
      <c r="P746" s="29" t="s">
        <v>63</v>
      </c>
      <c r="Q746" s="29" t="s">
        <v>63</v>
      </c>
      <c r="R746" s="30" t="s">
        <v>63</v>
      </c>
      <c r="S746" s="30"/>
      <c r="T746" s="30"/>
      <c r="U746" s="31" t="str">
        <f>IFERROR(__xludf.DUMMYFUNCTION("LET(
  angka_murni, ARRAYFORMULA(IFERROR(VALUE(REGEXREPLACE(L746:T746, ""[^0-9]"", """")), 0)),
  rata, IFERROR(AVERAGEIF(angka_murni, ""&gt;0""), 0),
  IF(rata &gt; 0,
    IF(rata &gt; 500, ""SANGAT OPTIMAL"",
    IF(rata &gt; 200, ""OPTIMAL"",
    IF(rata &gt; 100,"&amp;" ""KURANG OPTIMAL"", ""TIDAK OPTIMAL""))),
    IF(COUNTIF(L746:T746, ""*TIDAK TERDETEKSI*"") &gt; 0, ""TIDAK TERDETEKSI"",
    IF(COUNTIF(L746:T746, ""*TIDAK AKTIF*"") &gt; 0, ""TIDAK AKTIF"",
    IF(COUNTIF(L746:T746, ""*BELUM TERPASANG*"") &gt; 0, ""BELUM T"&amp;"ERPASANG"", ""TIDAK AKTIF"")))
  )
)"),"KURANG OPTIMAL")</f>
        <v>KURANG OPTIMAL</v>
      </c>
      <c r="V746" s="33" t="s">
        <v>48</v>
      </c>
      <c r="W746" s="45">
        <v>1022.0</v>
      </c>
      <c r="X746" s="58" t="s">
        <v>677</v>
      </c>
      <c r="Y746" s="36">
        <v>768950.0</v>
      </c>
      <c r="Z746" s="46"/>
    </row>
    <row r="747" ht="12.0" customHeight="1">
      <c r="A747" s="20">
        <f t="shared" si="1"/>
        <v>745</v>
      </c>
      <c r="B747" s="19" t="s">
        <v>554</v>
      </c>
      <c r="C747" s="19" t="s">
        <v>668</v>
      </c>
      <c r="D747" s="19" t="s">
        <v>3142</v>
      </c>
      <c r="E747" s="21" t="s">
        <v>33</v>
      </c>
      <c r="F747" s="23" t="s">
        <v>3143</v>
      </c>
      <c r="G747" s="25" t="s">
        <v>3144</v>
      </c>
      <c r="H747" s="26" t="s">
        <v>94</v>
      </c>
      <c r="I747" s="26" t="s">
        <v>60</v>
      </c>
      <c r="J747" s="28" t="s">
        <v>952</v>
      </c>
      <c r="K747" s="28" t="s">
        <v>44</v>
      </c>
      <c r="L747" s="42"/>
      <c r="M747" s="42"/>
      <c r="N747" s="29" t="s">
        <v>64</v>
      </c>
      <c r="O747" s="29" t="s">
        <v>64</v>
      </c>
      <c r="P747" s="29" t="s">
        <v>63</v>
      </c>
      <c r="Q747" s="44"/>
      <c r="R747" s="44"/>
      <c r="S747" s="30"/>
      <c r="T747" s="30"/>
      <c r="U747" s="31" t="str">
        <f>IFERROR(__xludf.DUMMYFUNCTION("LET(
  angka_murni, ARRAYFORMULA(IFERROR(VALUE(REGEXREPLACE(L747:T747, ""[^0-9]"", """")), 0)),
  rata, IFERROR(AVERAGEIF(angka_murni, ""&gt;0""), 0),
  IF(rata &gt; 0,
    IF(rata &gt; 500, ""SANGAT OPTIMAL"",
    IF(rata &gt; 200, ""OPTIMAL"",
    IF(rata &gt; 100,"&amp;" ""KURANG OPTIMAL"", ""TIDAK OPTIMAL""))),
    IF(COUNTIF(L747:T747, ""*TIDAK TERDETEKSI*"") &gt; 0, ""TIDAK TERDETEKSI"",
    IF(COUNTIF(L747:T747, ""*TIDAK AKTIF*"") &gt; 0, ""TIDAK AKTIF"",
    IF(COUNTIF(L747:T747, ""*BELUM TERPASANG*"") &gt; 0, ""BELUM T"&amp;"ERPASANG"", ""TIDAK AKTIF"")))
  )
)"),"OPTIMAL")</f>
        <v>OPTIMAL</v>
      </c>
      <c r="V747" s="33" t="s">
        <v>48</v>
      </c>
      <c r="W747" s="45">
        <v>779.0</v>
      </c>
      <c r="X747" s="58" t="s">
        <v>677</v>
      </c>
      <c r="Y747" s="41">
        <v>2719500.0</v>
      </c>
      <c r="Z747" s="46"/>
    </row>
    <row r="748" ht="12.0" customHeight="1">
      <c r="A748" s="20">
        <f t="shared" si="1"/>
        <v>746</v>
      </c>
      <c r="B748" s="19" t="s">
        <v>554</v>
      </c>
      <c r="C748" s="19" t="s">
        <v>668</v>
      </c>
      <c r="D748" s="19" t="s">
        <v>3145</v>
      </c>
      <c r="E748" s="21" t="s">
        <v>33</v>
      </c>
      <c r="F748" s="23" t="s">
        <v>3146</v>
      </c>
      <c r="G748" s="25" t="s">
        <v>3147</v>
      </c>
      <c r="H748" s="26" t="s">
        <v>94</v>
      </c>
      <c r="I748" s="26" t="s">
        <v>105</v>
      </c>
      <c r="J748" s="27" t="s">
        <v>43</v>
      </c>
      <c r="K748" s="27" t="s">
        <v>44</v>
      </c>
      <c r="L748" s="29" t="s">
        <v>167</v>
      </c>
      <c r="M748" s="29" t="s">
        <v>167</v>
      </c>
      <c r="N748" s="29" t="s">
        <v>126</v>
      </c>
      <c r="O748" s="29" t="s">
        <v>126</v>
      </c>
      <c r="P748" s="29" t="s">
        <v>126</v>
      </c>
      <c r="Q748" s="44"/>
      <c r="R748" s="30"/>
      <c r="S748" s="30"/>
      <c r="T748" s="30"/>
      <c r="U748" s="31" t="str">
        <f>IFERROR(__xludf.DUMMYFUNCTION("LET(
  angka_murni, ARRAYFORMULA(IFERROR(VALUE(REGEXREPLACE(L748:T748, ""[^0-9]"", """")), 0)),
  rata, IFERROR(AVERAGEIF(angka_murni, ""&gt;0""), 0),
  IF(rata &gt; 0,
    IF(rata &gt; 500, ""SANGAT OPTIMAL"",
    IF(rata &gt; 200, ""OPTIMAL"",
    IF(rata &gt; 100,"&amp;" ""KURANG OPTIMAL"", ""TIDAK OPTIMAL""))),
    IF(COUNTIF(L748:T748, ""*TIDAK TERDETEKSI*"") &gt; 0, ""TIDAK TERDETEKSI"",
    IF(COUNTIF(L748:T748, ""*TIDAK AKTIF*"") &gt; 0, ""TIDAK AKTIF"",
    IF(COUNTIF(L748:T748, ""*BELUM TERPASANG*"") &gt; 0, ""BELUM T"&amp;"ERPASANG"", ""TIDAK AKTIF"")))
  )
)"),"SANGAT OPTIMAL")</f>
        <v>SANGAT OPTIMAL</v>
      </c>
      <c r="V748" s="33" t="s">
        <v>48</v>
      </c>
      <c r="W748" s="45">
        <v>1411.0</v>
      </c>
      <c r="X748" s="58" t="s">
        <v>677</v>
      </c>
      <c r="Y748" s="36">
        <v>2300000.0</v>
      </c>
      <c r="Z748" s="75" t="s">
        <v>3488</v>
      </c>
    </row>
    <row r="749" ht="12.0" customHeight="1">
      <c r="A749" s="20">
        <f t="shared" si="1"/>
        <v>747</v>
      </c>
      <c r="B749" s="19" t="s">
        <v>554</v>
      </c>
      <c r="C749" s="19" t="s">
        <v>668</v>
      </c>
      <c r="D749" s="19" t="s">
        <v>3148</v>
      </c>
      <c r="E749" s="21" t="s">
        <v>33</v>
      </c>
      <c r="F749" s="23" t="s">
        <v>3149</v>
      </c>
      <c r="G749" s="25" t="s">
        <v>3150</v>
      </c>
      <c r="H749" s="26" t="s">
        <v>94</v>
      </c>
      <c r="I749" s="26" t="s">
        <v>105</v>
      </c>
      <c r="J749" s="27" t="s">
        <v>43</v>
      </c>
      <c r="K749" s="27" t="s">
        <v>44</v>
      </c>
      <c r="L749" s="29" t="s">
        <v>167</v>
      </c>
      <c r="M749" s="29" t="s">
        <v>167</v>
      </c>
      <c r="N749" s="29" t="s">
        <v>126</v>
      </c>
      <c r="O749" s="29" t="s">
        <v>126</v>
      </c>
      <c r="P749" s="29" t="s">
        <v>126</v>
      </c>
      <c r="Q749" s="44"/>
      <c r="R749" s="30"/>
      <c r="S749" s="30"/>
      <c r="T749" s="30"/>
      <c r="U749" s="31" t="str">
        <f>IFERROR(__xludf.DUMMYFUNCTION("LET(
  angka_murni, ARRAYFORMULA(IFERROR(VALUE(REGEXREPLACE(L749:T749, ""[^0-9]"", """")), 0)),
  rata, IFERROR(AVERAGEIF(angka_murni, ""&gt;0""), 0),
  IF(rata &gt; 0,
    IF(rata &gt; 500, ""SANGAT OPTIMAL"",
    IF(rata &gt; 200, ""OPTIMAL"",
    IF(rata &gt; 100,"&amp;" ""KURANG OPTIMAL"", ""TIDAK OPTIMAL""))),
    IF(COUNTIF(L749:T749, ""*TIDAK TERDETEKSI*"") &gt; 0, ""TIDAK TERDETEKSI"",
    IF(COUNTIF(L749:T749, ""*TIDAK AKTIF*"") &gt; 0, ""TIDAK AKTIF"",
    IF(COUNTIF(L749:T749, ""*BELUM TERPASANG*"") &gt; 0, ""BELUM T"&amp;"ERPASANG"", ""TIDAK AKTIF"")))
  )
)"),"SANGAT OPTIMAL")</f>
        <v>SANGAT OPTIMAL</v>
      </c>
      <c r="V749" s="33" t="s">
        <v>48</v>
      </c>
      <c r="W749" s="45">
        <v>947.0</v>
      </c>
      <c r="X749" s="58" t="s">
        <v>677</v>
      </c>
      <c r="Y749" s="36">
        <v>2300000.0</v>
      </c>
      <c r="Z749" s="75" t="s">
        <v>3489</v>
      </c>
    </row>
    <row r="750" ht="12.0" customHeight="1">
      <c r="A750" s="20">
        <f t="shared" si="1"/>
        <v>748</v>
      </c>
      <c r="B750" s="19" t="s">
        <v>554</v>
      </c>
      <c r="C750" s="19" t="s">
        <v>668</v>
      </c>
      <c r="D750" s="19" t="s">
        <v>3151</v>
      </c>
      <c r="E750" s="21" t="s">
        <v>33</v>
      </c>
      <c r="F750" s="23" t="s">
        <v>3152</v>
      </c>
      <c r="G750" s="25" t="s">
        <v>3153</v>
      </c>
      <c r="H750" s="26" t="s">
        <v>94</v>
      </c>
      <c r="I750" s="26" t="s">
        <v>105</v>
      </c>
      <c r="J750" s="27" t="s">
        <v>43</v>
      </c>
      <c r="K750" s="27" t="s">
        <v>44</v>
      </c>
      <c r="L750" s="29" t="s">
        <v>167</v>
      </c>
      <c r="M750" s="29" t="s">
        <v>167</v>
      </c>
      <c r="N750" s="29" t="s">
        <v>126</v>
      </c>
      <c r="O750" s="29" t="s">
        <v>126</v>
      </c>
      <c r="P750" s="29" t="s">
        <v>126</v>
      </c>
      <c r="Q750" s="44"/>
      <c r="R750" s="30"/>
      <c r="S750" s="30"/>
      <c r="T750" s="30"/>
      <c r="U750" s="31" t="str">
        <f>IFERROR(__xludf.DUMMYFUNCTION("LET(
  angka_murni, ARRAYFORMULA(IFERROR(VALUE(REGEXREPLACE(L750:T750, ""[^0-9]"", """")), 0)),
  rata, IFERROR(AVERAGEIF(angka_murni, ""&gt;0""), 0),
  IF(rata &gt; 0,
    IF(rata &gt; 500, ""SANGAT OPTIMAL"",
    IF(rata &gt; 200, ""OPTIMAL"",
    IF(rata &gt; 100,"&amp;" ""KURANG OPTIMAL"", ""TIDAK OPTIMAL""))),
    IF(COUNTIF(L750:T750, ""*TIDAK TERDETEKSI*"") &gt; 0, ""TIDAK TERDETEKSI"",
    IF(COUNTIF(L750:T750, ""*TIDAK AKTIF*"") &gt; 0, ""TIDAK AKTIF"",
    IF(COUNTIF(L750:T750, ""*BELUM TERPASANG*"") &gt; 0, ""BELUM T"&amp;"ERPASANG"", ""TIDAK AKTIF"")))
  )
)"),"SANGAT OPTIMAL")</f>
        <v>SANGAT OPTIMAL</v>
      </c>
      <c r="V750" s="33" t="s">
        <v>48</v>
      </c>
      <c r="W750" s="45">
        <v>275.0</v>
      </c>
      <c r="X750" s="58" t="s">
        <v>677</v>
      </c>
      <c r="Y750" s="36">
        <v>2300000.0</v>
      </c>
      <c r="Z750" s="46"/>
    </row>
    <row r="751" ht="12.0" customHeight="1">
      <c r="A751" s="20">
        <f t="shared" si="1"/>
        <v>749</v>
      </c>
      <c r="B751" s="19" t="s">
        <v>554</v>
      </c>
      <c r="C751" s="19" t="s">
        <v>668</v>
      </c>
      <c r="D751" s="19" t="s">
        <v>3155</v>
      </c>
      <c r="E751" s="21" t="s">
        <v>33</v>
      </c>
      <c r="F751" s="23" t="s">
        <v>3156</v>
      </c>
      <c r="G751" s="25" t="s">
        <v>3157</v>
      </c>
      <c r="H751" s="26" t="s">
        <v>94</v>
      </c>
      <c r="I751" s="26" t="s">
        <v>105</v>
      </c>
      <c r="J751" s="27" t="s">
        <v>43</v>
      </c>
      <c r="K751" s="27" t="s">
        <v>44</v>
      </c>
      <c r="L751" s="29" t="s">
        <v>167</v>
      </c>
      <c r="M751" s="29" t="s">
        <v>167</v>
      </c>
      <c r="N751" s="29" t="s">
        <v>126</v>
      </c>
      <c r="O751" s="29" t="s">
        <v>126</v>
      </c>
      <c r="P751" s="29" t="s">
        <v>126</v>
      </c>
      <c r="Q751" s="29"/>
      <c r="R751" s="29"/>
      <c r="S751" s="29"/>
      <c r="T751" s="29"/>
      <c r="U751" s="31" t="str">
        <f>IFERROR(__xludf.DUMMYFUNCTION("LET(
  angka_murni, ARRAYFORMULA(IFERROR(VALUE(REGEXREPLACE(L751:T751, ""[^0-9]"", """")), 0)),
  rata, IFERROR(AVERAGEIF(angka_murni, ""&gt;0""), 0),
  IF(rata &gt; 0,
    IF(rata &gt; 500, ""SANGAT OPTIMAL"",
    IF(rata &gt; 200, ""OPTIMAL"",
    IF(rata &gt; 100,"&amp;" ""KURANG OPTIMAL"", ""TIDAK OPTIMAL""))),
    IF(COUNTIF(L751:T751, ""*TIDAK TERDETEKSI*"") &gt; 0, ""TIDAK TERDETEKSI"",
    IF(COUNTIF(L751:T751, ""*TIDAK AKTIF*"") &gt; 0, ""TIDAK AKTIF"",
    IF(COUNTIF(L751:T751, ""*BELUM TERPASANG*"") &gt; 0, ""BELUM T"&amp;"ERPASANG"", ""TIDAK AKTIF"")))
  )
)"),"SANGAT OPTIMAL")</f>
        <v>SANGAT OPTIMAL</v>
      </c>
      <c r="V751" s="33" t="s">
        <v>48</v>
      </c>
      <c r="W751" s="45">
        <v>879.0</v>
      </c>
      <c r="X751" s="58" t="s">
        <v>677</v>
      </c>
      <c r="Y751" s="36">
        <v>2300000.0</v>
      </c>
      <c r="Z751" s="46"/>
    </row>
    <row r="752" ht="12.0" customHeight="1">
      <c r="A752" s="20">
        <f t="shared" si="1"/>
        <v>750</v>
      </c>
      <c r="B752" s="19" t="s">
        <v>554</v>
      </c>
      <c r="C752" s="19" t="s">
        <v>668</v>
      </c>
      <c r="D752" s="19" t="s">
        <v>3161</v>
      </c>
      <c r="E752" s="21" t="s">
        <v>33</v>
      </c>
      <c r="F752" s="23" t="s">
        <v>3162</v>
      </c>
      <c r="G752" s="25" t="s">
        <v>3163</v>
      </c>
      <c r="H752" s="26" t="s">
        <v>94</v>
      </c>
      <c r="I752" s="26" t="s">
        <v>105</v>
      </c>
      <c r="J752" s="27" t="s">
        <v>43</v>
      </c>
      <c r="K752" s="27" t="s">
        <v>44</v>
      </c>
      <c r="L752" s="29" t="s">
        <v>167</v>
      </c>
      <c r="M752" s="29" t="s">
        <v>167</v>
      </c>
      <c r="N752" s="29" t="s">
        <v>126</v>
      </c>
      <c r="O752" s="29" t="s">
        <v>126</v>
      </c>
      <c r="P752" s="29" t="s">
        <v>126</v>
      </c>
      <c r="Q752" s="44"/>
      <c r="R752" s="30"/>
      <c r="S752" s="30"/>
      <c r="T752" s="30"/>
      <c r="U752" s="31" t="str">
        <f>IFERROR(__xludf.DUMMYFUNCTION("LET(
  angka_murni, ARRAYFORMULA(IFERROR(VALUE(REGEXREPLACE(L752:T752, ""[^0-9]"", """")), 0)),
  rata, IFERROR(AVERAGEIF(angka_murni, ""&gt;0""), 0),
  IF(rata &gt; 0,
    IF(rata &gt; 500, ""SANGAT OPTIMAL"",
    IF(rata &gt; 200, ""OPTIMAL"",
    IF(rata &gt; 100,"&amp;" ""KURANG OPTIMAL"", ""TIDAK OPTIMAL""))),
    IF(COUNTIF(L752:T752, ""*TIDAK TERDETEKSI*"") &gt; 0, ""TIDAK TERDETEKSI"",
    IF(COUNTIF(L752:T752, ""*TIDAK AKTIF*"") &gt; 0, ""TIDAK AKTIF"",
    IF(COUNTIF(L752:T752, ""*BELUM TERPASANG*"") &gt; 0, ""BELUM T"&amp;"ERPASANG"", ""TIDAK AKTIF"")))
  )
)"),"SANGAT OPTIMAL")</f>
        <v>SANGAT OPTIMAL</v>
      </c>
      <c r="V752" s="33" t="s">
        <v>48</v>
      </c>
      <c r="W752" s="45">
        <v>753.0</v>
      </c>
      <c r="X752" s="58" t="s">
        <v>677</v>
      </c>
      <c r="Y752" s="36">
        <v>2300000.0</v>
      </c>
      <c r="Z752" s="46"/>
    </row>
    <row r="753" ht="12.0" customHeight="1">
      <c r="A753" s="20">
        <f t="shared" si="1"/>
        <v>751</v>
      </c>
      <c r="B753" s="19" t="s">
        <v>554</v>
      </c>
      <c r="C753" s="19" t="s">
        <v>668</v>
      </c>
      <c r="D753" s="19" t="s">
        <v>2447</v>
      </c>
      <c r="E753" s="21" t="s">
        <v>33</v>
      </c>
      <c r="F753" s="23" t="s">
        <v>3164</v>
      </c>
      <c r="G753" s="25" t="s">
        <v>3165</v>
      </c>
      <c r="H753" s="26" t="s">
        <v>40</v>
      </c>
      <c r="I753" s="26" t="s">
        <v>42</v>
      </c>
      <c r="J753" s="28" t="s">
        <v>61</v>
      </c>
      <c r="K753" s="28" t="s">
        <v>44</v>
      </c>
      <c r="L753" s="29"/>
      <c r="M753" s="29"/>
      <c r="N753" s="29" t="s">
        <v>176</v>
      </c>
      <c r="O753" s="29" t="s">
        <v>176</v>
      </c>
      <c r="P753" s="29" t="s">
        <v>176</v>
      </c>
      <c r="Q753" s="29" t="s">
        <v>62</v>
      </c>
      <c r="R753" s="30" t="s">
        <v>62</v>
      </c>
      <c r="S753" s="30"/>
      <c r="T753" s="30"/>
      <c r="U753" s="31" t="str">
        <f>IFERROR(__xludf.DUMMYFUNCTION("LET(
  angka_murni, ARRAYFORMULA(IFERROR(VALUE(REGEXREPLACE(L753:T753, ""[^0-9]"", """")), 0)),
  rata, IFERROR(AVERAGEIF(angka_murni, ""&gt;0""), 0),
  IF(rata &gt; 0,
    IF(rata &gt; 500, ""SANGAT OPTIMAL"",
    IF(rata &gt; 200, ""OPTIMAL"",
    IF(rata &gt; 100,"&amp;" ""KURANG OPTIMAL"", ""TIDAK OPTIMAL""))),
    IF(COUNTIF(L753:T753, ""*TIDAK TERDETEKSI*"") &gt; 0, ""TIDAK TERDETEKSI"",
    IF(COUNTIF(L753:T753, ""*TIDAK AKTIF*"") &gt; 0, ""TIDAK AKTIF"",
    IF(COUNTIF(L753:T753, ""*BELUM TERPASANG*"") &gt; 0, ""BELUM T"&amp;"ERPASANG"", ""TIDAK AKTIF"")))
  )
)"),"TIDAK OPTIMAL")</f>
        <v>TIDAK OPTIMAL</v>
      </c>
      <c r="V753" s="33" t="s">
        <v>48</v>
      </c>
      <c r="W753" s="45">
        <v>1422.0</v>
      </c>
      <c r="X753" s="58" t="s">
        <v>677</v>
      </c>
      <c r="Y753" s="36">
        <v>768950.0</v>
      </c>
      <c r="Z753" s="75" t="s">
        <v>3490</v>
      </c>
    </row>
    <row r="754" ht="12.0" customHeight="1">
      <c r="A754" s="20">
        <f t="shared" si="1"/>
        <v>752</v>
      </c>
      <c r="B754" s="19" t="s">
        <v>554</v>
      </c>
      <c r="C754" s="19" t="s">
        <v>668</v>
      </c>
      <c r="D754" s="19" t="s">
        <v>3167</v>
      </c>
      <c r="E754" s="21" t="s">
        <v>33</v>
      </c>
      <c r="F754" s="23" t="s">
        <v>3168</v>
      </c>
      <c r="G754" s="25" t="s">
        <v>3169</v>
      </c>
      <c r="H754" s="71" t="s">
        <v>39</v>
      </c>
      <c r="I754" s="26" t="s">
        <v>41</v>
      </c>
      <c r="J754" s="27" t="s">
        <v>43</v>
      </c>
      <c r="K754" s="27" t="s">
        <v>44</v>
      </c>
      <c r="L754" s="29"/>
      <c r="M754" s="29"/>
      <c r="N754" s="29"/>
      <c r="O754" s="29"/>
      <c r="P754" s="29"/>
      <c r="Q754" s="29"/>
      <c r="R754" s="29"/>
      <c r="S754" s="29"/>
      <c r="T754" s="30"/>
      <c r="U754" s="31" t="str">
        <f>IFERROR(__xludf.DUMMYFUNCTION("LET(
  angka_murni, ARRAYFORMULA(IFERROR(VALUE(REGEXREPLACE(L754:T754, ""[^0-9]"", """")), 0)),
  rata, IFERROR(AVERAGEIF(angka_murni, ""&gt;0""), 0),
  IF(rata &gt; 0,
    IF(rata &gt; 500, ""SANGAT OPTIMAL"",
    IF(rata &gt; 200, ""OPTIMAL"",
    IF(rata &gt; 100,"&amp;" ""KURANG OPTIMAL"", ""TIDAK OPTIMAL""))),
    IF(COUNTIF(L754:T754, ""*TIDAK TERDETEKSI*"") &gt; 0, ""TIDAK TERDETEKSI"",
    IF(COUNTIF(L754:T754, ""*TIDAK AKTIF*"") &gt; 0, ""TIDAK AKTIF"",
    IF(COUNTIF(L754:T754, ""*BELUM TERPASANG*"") &gt; 0, ""BELUM T"&amp;"ERPASANG"", ""TIDAK AKTIF"")))
  )
)"),"TIDAK AKTIF")</f>
        <v>TIDAK AKTIF</v>
      </c>
      <c r="V754" s="33" t="s">
        <v>48</v>
      </c>
      <c r="W754" s="45">
        <v>844.0</v>
      </c>
      <c r="X754" s="58" t="s">
        <v>677</v>
      </c>
      <c r="Y754" s="36">
        <v>638250.0</v>
      </c>
      <c r="Z754" s="46"/>
    </row>
    <row r="755" ht="12.0" customHeight="1">
      <c r="A755" s="20">
        <f t="shared" si="1"/>
        <v>753</v>
      </c>
      <c r="B755" s="19" t="s">
        <v>554</v>
      </c>
      <c r="C755" s="19" t="s">
        <v>668</v>
      </c>
      <c r="D755" s="19" t="s">
        <v>3171</v>
      </c>
      <c r="E755" s="21" t="s">
        <v>33</v>
      </c>
      <c r="F755" s="68" t="s">
        <v>3491</v>
      </c>
      <c r="G755" s="69" t="s">
        <v>3492</v>
      </c>
      <c r="H755" s="26" t="s">
        <v>40</v>
      </c>
      <c r="I755" s="26" t="s">
        <v>107</v>
      </c>
      <c r="J755" s="27" t="s">
        <v>1563</v>
      </c>
      <c r="K755" s="27" t="s">
        <v>44</v>
      </c>
      <c r="L755" s="29" t="s">
        <v>65</v>
      </c>
      <c r="M755" s="29" t="s">
        <v>65</v>
      </c>
      <c r="N755" s="29" t="s">
        <v>65</v>
      </c>
      <c r="O755" s="29" t="s">
        <v>62</v>
      </c>
      <c r="P755" s="29" t="s">
        <v>62</v>
      </c>
      <c r="Q755" s="30"/>
      <c r="R755" s="30"/>
      <c r="S755" s="30"/>
      <c r="T755" s="44"/>
      <c r="U755" s="31" t="str">
        <f>IFERROR(__xludf.DUMMYFUNCTION("LET(
  angka_murni, ARRAYFORMULA(IFERROR(VALUE(REGEXREPLACE(L755:T755, ""[^0-9]"", """")), 0)),
  rata, IFERROR(AVERAGEIF(angka_murni, ""&gt;0""), 0),
  IF(rata &gt; 0,
    IF(rata &gt; 500, ""SANGAT OPTIMAL"",
    IF(rata &gt; 200, ""OPTIMAL"",
    IF(rata &gt; 100,"&amp;" ""KURANG OPTIMAL"", ""TIDAK OPTIMAL""))),
    IF(COUNTIF(L755:T755, ""*TIDAK TERDETEKSI*"") &gt; 0, ""TIDAK TERDETEKSI"",
    IF(COUNTIF(L755:T755, ""*TIDAK AKTIF*"") &gt; 0, ""TIDAK AKTIF"",
    IF(COUNTIF(L755:T755, ""*BELUM TERPASANG*"") &gt; 0, ""BELUM T"&amp;"ERPASANG"", ""TIDAK AKTIF"")))
  )
)"),"TIDAK OPTIMAL")</f>
        <v>TIDAK OPTIMAL</v>
      </c>
      <c r="V755" s="33" t="s">
        <v>48</v>
      </c>
      <c r="W755" s="45">
        <v>1010.0</v>
      </c>
      <c r="X755" s="58" t="s">
        <v>677</v>
      </c>
      <c r="Y755" s="36">
        <v>604950.0</v>
      </c>
      <c r="Z755" s="46"/>
    </row>
    <row r="756" ht="12.0" customHeight="1">
      <c r="A756" s="20">
        <f t="shared" si="1"/>
        <v>754</v>
      </c>
      <c r="B756" s="19" t="s">
        <v>554</v>
      </c>
      <c r="C756" s="19" t="s">
        <v>3176</v>
      </c>
      <c r="D756" s="19" t="s">
        <v>3177</v>
      </c>
      <c r="E756" s="21" t="s">
        <v>33</v>
      </c>
      <c r="F756" s="68" t="s">
        <v>3493</v>
      </c>
      <c r="G756" s="69" t="s">
        <v>3494</v>
      </c>
      <c r="H756" s="26" t="s">
        <v>40</v>
      </c>
      <c r="I756" s="26" t="s">
        <v>107</v>
      </c>
      <c r="J756" s="27" t="s">
        <v>1563</v>
      </c>
      <c r="K756" s="27" t="s">
        <v>44</v>
      </c>
      <c r="L756" s="29" t="s">
        <v>65</v>
      </c>
      <c r="M756" s="228" t="s">
        <v>62</v>
      </c>
      <c r="N756" s="228" t="s">
        <v>64</v>
      </c>
      <c r="O756" s="228" t="s">
        <v>125</v>
      </c>
      <c r="P756" s="228" t="s">
        <v>63</v>
      </c>
      <c r="Q756" s="209"/>
      <c r="R756" s="209"/>
      <c r="S756" s="209"/>
      <c r="T756" s="210"/>
      <c r="U756" s="211" t="str">
        <f>IFERROR(__xludf.DUMMYFUNCTION("LET(
  angka_murni, ARRAYFORMULA(IFERROR(VALUE(REGEXREPLACE(L756:T756, ""[^0-9]"", """")), 0)),
  rata, IFERROR(AVERAGEIF(angka_murni, ""&gt;0""), 0),
  IF(rata &gt; 0,
    IF(rata &gt; 500, ""SANGAT OPTIMAL"",
    IF(rata &gt; 200, ""OPTIMAL"",
    IF(rata &gt; 100,"&amp;" ""KURANG OPTIMAL"", ""TIDAK OPTIMAL""))),
    IF(COUNTIF(L756:T756, ""*TIDAK TERDETEKSI*"") &gt; 0, ""TIDAK TERDETEKSI"",
    IF(COUNTIF(L756:T756, ""*TIDAK AKTIF*"") &gt; 0, ""TIDAK AKTIF"",
    IF(COUNTIF(L756:T756, ""*BELUM TERPASANG*"") &gt; 0, ""BELUM T"&amp;"ERPASANG"", ""TIDAK AKTIF"")))
  )
)"),"OPTIMAL")</f>
        <v>OPTIMAL</v>
      </c>
      <c r="V756" s="33" t="s">
        <v>48</v>
      </c>
      <c r="W756" s="45">
        <v>2306.0</v>
      </c>
      <c r="X756" s="58" t="s">
        <v>3495</v>
      </c>
      <c r="Y756" s="36">
        <v>604950.0</v>
      </c>
      <c r="Z756" s="75" t="s">
        <v>3496</v>
      </c>
    </row>
    <row r="757" ht="12.0" customHeight="1">
      <c r="A757" s="20">
        <f t="shared" si="1"/>
        <v>755</v>
      </c>
      <c r="B757" s="19" t="s">
        <v>554</v>
      </c>
      <c r="C757" s="19" t="s">
        <v>3176</v>
      </c>
      <c r="D757" s="19" t="s">
        <v>3182</v>
      </c>
      <c r="E757" s="21" t="s">
        <v>33</v>
      </c>
      <c r="F757" s="23" t="s">
        <v>3183</v>
      </c>
      <c r="G757" s="25" t="s">
        <v>3184</v>
      </c>
      <c r="H757" s="26" t="s">
        <v>40</v>
      </c>
      <c r="I757" s="26" t="s">
        <v>42</v>
      </c>
      <c r="J757" s="28" t="s">
        <v>61</v>
      </c>
      <c r="K757" s="28" t="s">
        <v>44</v>
      </c>
      <c r="L757" s="29"/>
      <c r="M757" s="29"/>
      <c r="N757" s="29" t="s">
        <v>64</v>
      </c>
      <c r="O757" s="29" t="s">
        <v>64</v>
      </c>
      <c r="P757" s="29" t="s">
        <v>64</v>
      </c>
      <c r="Q757" s="29" t="s">
        <v>91</v>
      </c>
      <c r="R757" s="30" t="s">
        <v>62</v>
      </c>
      <c r="S757" s="30"/>
      <c r="T757" s="30"/>
      <c r="U757" s="31" t="str">
        <f>IFERROR(__xludf.DUMMYFUNCTION("LET(
  angka_murni, ARRAYFORMULA(IFERROR(VALUE(REGEXREPLACE(L757:T757, ""[^0-9]"", """")), 0)),
  rata, IFERROR(AVERAGEIF(angka_murni, ""&gt;0""), 0),
  IF(rata &gt; 0,
    IF(rata &gt; 500, ""SANGAT OPTIMAL"",
    IF(rata &gt; 200, ""OPTIMAL"",
    IF(rata &gt; 100,"&amp;" ""KURANG OPTIMAL"", ""TIDAK OPTIMAL""))),
    IF(COUNTIF(L757:T757, ""*TIDAK TERDETEKSI*"") &gt; 0, ""TIDAK TERDETEKSI"",
    IF(COUNTIF(L757:T757, ""*TIDAK AKTIF*"") &gt; 0, ""TIDAK AKTIF"",
    IF(COUNTIF(L757:T757, ""*BELUM TERPASANG*"") &gt; 0, ""BELUM T"&amp;"ERPASANG"", ""TIDAK AKTIF"")))
  )
)"),"OPTIMAL")</f>
        <v>OPTIMAL</v>
      </c>
      <c r="V757" s="33" t="s">
        <v>48</v>
      </c>
      <c r="W757" s="45">
        <v>387.0</v>
      </c>
      <c r="X757" s="58" t="s">
        <v>3495</v>
      </c>
      <c r="Y757" s="36">
        <v>768950.0</v>
      </c>
      <c r="Z757" s="75" t="s">
        <v>3497</v>
      </c>
    </row>
    <row r="758" ht="12.0" customHeight="1">
      <c r="A758" s="20">
        <f t="shared" si="1"/>
        <v>756</v>
      </c>
      <c r="B758" s="19" t="s">
        <v>554</v>
      </c>
      <c r="C758" s="19" t="s">
        <v>3176</v>
      </c>
      <c r="D758" s="19" t="s">
        <v>3187</v>
      </c>
      <c r="E758" s="21" t="s">
        <v>33</v>
      </c>
      <c r="F758" s="23" t="s">
        <v>3188</v>
      </c>
      <c r="G758" s="25" t="s">
        <v>3189</v>
      </c>
      <c r="H758" s="26" t="s">
        <v>39</v>
      </c>
      <c r="I758" s="26" t="s">
        <v>41</v>
      </c>
      <c r="J758" s="27" t="s">
        <v>43</v>
      </c>
      <c r="K758" s="27" t="s">
        <v>44</v>
      </c>
      <c r="L758" s="44"/>
      <c r="M758" s="44"/>
      <c r="N758" s="44"/>
      <c r="O758" s="44"/>
      <c r="P758" s="44"/>
      <c r="Q758" s="44"/>
      <c r="R758" s="44"/>
      <c r="S758" s="44"/>
      <c r="T758" s="30"/>
      <c r="U758" s="31" t="str">
        <f>IFERROR(__xludf.DUMMYFUNCTION("LET(
  angka_murni, ARRAYFORMULA(IFERROR(VALUE(REGEXREPLACE(L758:T758, ""[^0-9]"", """")), 0)),
  rata, IFERROR(AVERAGEIF(angka_murni, ""&gt;0""), 0),
  IF(rata &gt; 0,
    IF(rata &gt; 500, ""SANGAT OPTIMAL"",
    IF(rata &gt; 200, ""OPTIMAL"",
    IF(rata &gt; 100,"&amp;" ""KURANG OPTIMAL"", ""TIDAK OPTIMAL""))),
    IF(COUNTIF(L758:T758, ""*TIDAK TERDETEKSI*"") &gt; 0, ""TIDAK TERDETEKSI"",
    IF(COUNTIF(L758:T758, ""*TIDAK AKTIF*"") &gt; 0, ""TIDAK AKTIF"",
    IF(COUNTIF(L758:T758, ""*BELUM TERPASANG*"") &gt; 0, ""BELUM T"&amp;"ERPASANG"", ""TIDAK AKTIF"")))
  )
)"),"TIDAK AKTIF")</f>
        <v>TIDAK AKTIF</v>
      </c>
      <c r="V758" s="33" t="s">
        <v>48</v>
      </c>
      <c r="W758" s="45">
        <v>2143.0</v>
      </c>
      <c r="X758" s="58" t="s">
        <v>3495</v>
      </c>
      <c r="Y758" s="36">
        <v>638250.0</v>
      </c>
      <c r="Z758" s="46"/>
    </row>
    <row r="759" ht="12.0" customHeight="1">
      <c r="A759" s="20">
        <f t="shared" si="1"/>
        <v>757</v>
      </c>
      <c r="B759" s="19" t="s">
        <v>554</v>
      </c>
      <c r="C759" s="19" t="s">
        <v>3176</v>
      </c>
      <c r="D759" s="19" t="s">
        <v>3191</v>
      </c>
      <c r="E759" s="21" t="s">
        <v>33</v>
      </c>
      <c r="F759" s="23" t="s">
        <v>3192</v>
      </c>
      <c r="G759" s="25" t="s">
        <v>3193</v>
      </c>
      <c r="H759" s="26" t="s">
        <v>40</v>
      </c>
      <c r="I759" s="26" t="s">
        <v>42</v>
      </c>
      <c r="J759" s="28" t="s">
        <v>61</v>
      </c>
      <c r="K759" s="28" t="s">
        <v>44</v>
      </c>
      <c r="L759" s="29"/>
      <c r="M759" s="29"/>
      <c r="N759" s="29" t="s">
        <v>91</v>
      </c>
      <c r="O759" s="29" t="s">
        <v>91</v>
      </c>
      <c r="P759" s="29" t="s">
        <v>91</v>
      </c>
      <c r="Q759" s="29" t="s">
        <v>62</v>
      </c>
      <c r="R759" s="30" t="s">
        <v>91</v>
      </c>
      <c r="S759" s="30"/>
      <c r="T759" s="30"/>
      <c r="U759" s="31" t="str">
        <f>IFERROR(__xludf.DUMMYFUNCTION("LET(
  angka_murni, ARRAYFORMULA(IFERROR(VALUE(REGEXREPLACE(L759:T759, ""[^0-9]"", """")), 0)),
  rata, IFERROR(AVERAGEIF(angka_murni, ""&gt;0""), 0),
  IF(rata &gt; 0,
    IF(rata &gt; 500, ""SANGAT OPTIMAL"",
    IF(rata &gt; 200, ""OPTIMAL"",
    IF(rata &gt; 100,"&amp;" ""KURANG OPTIMAL"", ""TIDAK OPTIMAL""))),
    IF(COUNTIF(L759:T759, ""*TIDAK TERDETEKSI*"") &gt; 0, ""TIDAK TERDETEKSI"",
    IF(COUNTIF(L759:T759, ""*TIDAK AKTIF*"") &gt; 0, ""TIDAK AKTIF"",
    IF(COUNTIF(L759:T759, ""*BELUM TERPASANG*"") &gt; 0, ""BELUM T"&amp;"ERPASANG"", ""TIDAK AKTIF"")))
  )
)"),"TIDAK OPTIMAL")</f>
        <v>TIDAK OPTIMAL</v>
      </c>
      <c r="V759" s="33" t="s">
        <v>48</v>
      </c>
      <c r="W759" s="45">
        <v>533.0</v>
      </c>
      <c r="X759" s="58" t="s">
        <v>3495</v>
      </c>
      <c r="Y759" s="36">
        <v>768950.0</v>
      </c>
      <c r="Z759" s="46"/>
    </row>
    <row r="760" ht="12.0" customHeight="1">
      <c r="A760" s="20">
        <f t="shared" si="1"/>
        <v>758</v>
      </c>
      <c r="B760" s="19" t="s">
        <v>554</v>
      </c>
      <c r="C760" s="19" t="s">
        <v>3176</v>
      </c>
      <c r="D760" s="19" t="s">
        <v>3194</v>
      </c>
      <c r="E760" s="21" t="s">
        <v>33</v>
      </c>
      <c r="F760" s="23" t="s">
        <v>3195</v>
      </c>
      <c r="G760" s="25" t="s">
        <v>3196</v>
      </c>
      <c r="H760" s="26" t="s">
        <v>94</v>
      </c>
      <c r="I760" s="26" t="s">
        <v>105</v>
      </c>
      <c r="J760" s="27" t="s">
        <v>43</v>
      </c>
      <c r="K760" s="27" t="s">
        <v>44</v>
      </c>
      <c r="L760" s="29" t="s">
        <v>167</v>
      </c>
      <c r="M760" s="29" t="s">
        <v>167</v>
      </c>
      <c r="N760" s="29" t="s">
        <v>126</v>
      </c>
      <c r="O760" s="29" t="s">
        <v>126</v>
      </c>
      <c r="P760" s="29" t="s">
        <v>126</v>
      </c>
      <c r="Q760" s="29"/>
      <c r="R760" s="29"/>
      <c r="S760" s="29"/>
      <c r="T760" s="29"/>
      <c r="U760" s="31" t="str">
        <f>IFERROR(__xludf.DUMMYFUNCTION("LET(
  angka_murni, ARRAYFORMULA(IFERROR(VALUE(REGEXREPLACE(L760:T760, ""[^0-9]"", """")), 0)),
  rata, IFERROR(AVERAGEIF(angka_murni, ""&gt;0""), 0),
  IF(rata &gt; 0,
    IF(rata &gt; 500, ""SANGAT OPTIMAL"",
    IF(rata &gt; 200, ""OPTIMAL"",
    IF(rata &gt; 100,"&amp;" ""KURANG OPTIMAL"", ""TIDAK OPTIMAL""))),
    IF(COUNTIF(L760:T760, ""*TIDAK TERDETEKSI*"") &gt; 0, ""TIDAK TERDETEKSI"",
    IF(COUNTIF(L760:T760, ""*TIDAK AKTIF*"") &gt; 0, ""TIDAK AKTIF"",
    IF(COUNTIF(L760:T760, ""*BELUM TERPASANG*"") &gt; 0, ""BELUM T"&amp;"ERPASANG"", ""TIDAK AKTIF"")))
  )
)"),"SANGAT OPTIMAL")</f>
        <v>SANGAT OPTIMAL</v>
      </c>
      <c r="V760" s="33" t="s">
        <v>48</v>
      </c>
      <c r="W760" s="45">
        <v>513.0</v>
      </c>
      <c r="X760" s="58" t="s">
        <v>3495</v>
      </c>
      <c r="Y760" s="36">
        <v>2300000.0</v>
      </c>
      <c r="Z760" s="46"/>
    </row>
    <row r="761" ht="12.0" customHeight="1">
      <c r="A761" s="20">
        <f t="shared" si="1"/>
        <v>759</v>
      </c>
      <c r="B761" s="19" t="s">
        <v>554</v>
      </c>
      <c r="C761" s="19" t="s">
        <v>3176</v>
      </c>
      <c r="D761" s="19" t="s">
        <v>3197</v>
      </c>
      <c r="E761" s="21" t="s">
        <v>33</v>
      </c>
      <c r="F761" s="23" t="s">
        <v>3198</v>
      </c>
      <c r="G761" s="25" t="s">
        <v>3199</v>
      </c>
      <c r="H761" s="26" t="s">
        <v>94</v>
      </c>
      <c r="I761" s="26" t="s">
        <v>105</v>
      </c>
      <c r="J761" s="27" t="s">
        <v>43</v>
      </c>
      <c r="K761" s="27" t="s">
        <v>44</v>
      </c>
      <c r="L761" s="29" t="s">
        <v>167</v>
      </c>
      <c r="M761" s="29" t="s">
        <v>167</v>
      </c>
      <c r="N761" s="29" t="s">
        <v>126</v>
      </c>
      <c r="O761" s="29" t="s">
        <v>126</v>
      </c>
      <c r="P761" s="29" t="s">
        <v>126</v>
      </c>
      <c r="Q761" s="29"/>
      <c r="R761" s="29"/>
      <c r="S761" s="29"/>
      <c r="T761" s="29"/>
      <c r="U761" s="31" t="str">
        <f>IFERROR(__xludf.DUMMYFUNCTION("LET(
  angka_murni, ARRAYFORMULA(IFERROR(VALUE(REGEXREPLACE(L761:T761, ""[^0-9]"", """")), 0)),
  rata, IFERROR(AVERAGEIF(angka_murni, ""&gt;0""), 0),
  IF(rata &gt; 0,
    IF(rata &gt; 500, ""SANGAT OPTIMAL"",
    IF(rata &gt; 200, ""OPTIMAL"",
    IF(rata &gt; 100,"&amp;" ""KURANG OPTIMAL"", ""TIDAK OPTIMAL""))),
    IF(COUNTIF(L761:T761, ""*TIDAK TERDETEKSI*"") &gt; 0, ""TIDAK TERDETEKSI"",
    IF(COUNTIF(L761:T761, ""*TIDAK AKTIF*"") &gt; 0, ""TIDAK AKTIF"",
    IF(COUNTIF(L761:T761, ""*BELUM TERPASANG*"") &gt; 0, ""BELUM T"&amp;"ERPASANG"", ""TIDAK AKTIF"")))
  )
)"),"SANGAT OPTIMAL")</f>
        <v>SANGAT OPTIMAL</v>
      </c>
      <c r="V761" s="33" t="s">
        <v>48</v>
      </c>
      <c r="W761" s="45">
        <v>286.0</v>
      </c>
      <c r="X761" s="58" t="s">
        <v>3495</v>
      </c>
      <c r="Y761" s="36">
        <v>2300000.0</v>
      </c>
      <c r="Z761" s="75" t="s">
        <v>3498</v>
      </c>
    </row>
    <row r="762" ht="12.0" customHeight="1">
      <c r="A762" s="20">
        <f t="shared" si="1"/>
        <v>760</v>
      </c>
      <c r="B762" s="19" t="s">
        <v>554</v>
      </c>
      <c r="C762" s="19" t="s">
        <v>3176</v>
      </c>
      <c r="D762" s="19" t="s">
        <v>3201</v>
      </c>
      <c r="E762" s="21" t="s">
        <v>33</v>
      </c>
      <c r="F762" s="23" t="s">
        <v>3202</v>
      </c>
      <c r="G762" s="25" t="s">
        <v>3203</v>
      </c>
      <c r="H762" s="26" t="s">
        <v>94</v>
      </c>
      <c r="I762" s="26" t="s">
        <v>105</v>
      </c>
      <c r="J762" s="27" t="s">
        <v>43</v>
      </c>
      <c r="K762" s="27" t="s">
        <v>44</v>
      </c>
      <c r="L762" s="29" t="s">
        <v>167</v>
      </c>
      <c r="M762" s="29" t="s">
        <v>167</v>
      </c>
      <c r="N762" s="29" t="s">
        <v>126</v>
      </c>
      <c r="O762" s="29" t="s">
        <v>126</v>
      </c>
      <c r="P762" s="29" t="s">
        <v>126</v>
      </c>
      <c r="Q762" s="44"/>
      <c r="R762" s="30"/>
      <c r="S762" s="30"/>
      <c r="T762" s="30"/>
      <c r="U762" s="31" t="str">
        <f>IFERROR(__xludf.DUMMYFUNCTION("LET(
  angka_murni, ARRAYFORMULA(IFERROR(VALUE(REGEXREPLACE(L762:T762, ""[^0-9]"", """")), 0)),
  rata, IFERROR(AVERAGEIF(angka_murni, ""&gt;0""), 0),
  IF(rata &gt; 0,
    IF(rata &gt; 500, ""SANGAT OPTIMAL"",
    IF(rata &gt; 200, ""OPTIMAL"",
    IF(rata &gt; 100,"&amp;" ""KURANG OPTIMAL"", ""TIDAK OPTIMAL""))),
    IF(COUNTIF(L762:T762, ""*TIDAK TERDETEKSI*"") &gt; 0, ""TIDAK TERDETEKSI"",
    IF(COUNTIF(L762:T762, ""*TIDAK AKTIF*"") &gt; 0, ""TIDAK AKTIF"",
    IF(COUNTIF(L762:T762, ""*BELUM TERPASANG*"") &gt; 0, ""BELUM T"&amp;"ERPASANG"", ""TIDAK AKTIF"")))
  )
)"),"SANGAT OPTIMAL")</f>
        <v>SANGAT OPTIMAL</v>
      </c>
      <c r="V762" s="33" t="s">
        <v>48</v>
      </c>
      <c r="W762" s="45">
        <v>243.0</v>
      </c>
      <c r="X762" s="58" t="s">
        <v>3495</v>
      </c>
      <c r="Y762" s="36">
        <v>2300000.0</v>
      </c>
      <c r="Z762" s="75" t="s">
        <v>3499</v>
      </c>
    </row>
    <row r="763" ht="12.0" customHeight="1">
      <c r="A763" s="20">
        <f t="shared" si="1"/>
        <v>761</v>
      </c>
      <c r="B763" s="19" t="s">
        <v>554</v>
      </c>
      <c r="C763" s="19" t="s">
        <v>3176</v>
      </c>
      <c r="D763" s="19" t="s">
        <v>3206</v>
      </c>
      <c r="E763" s="21" t="s">
        <v>33</v>
      </c>
      <c r="F763" s="23" t="s">
        <v>3207</v>
      </c>
      <c r="G763" s="25" t="s">
        <v>3208</v>
      </c>
      <c r="H763" s="26" t="s">
        <v>94</v>
      </c>
      <c r="I763" s="26" t="s">
        <v>105</v>
      </c>
      <c r="J763" s="27" t="s">
        <v>43</v>
      </c>
      <c r="K763" s="27" t="s">
        <v>44</v>
      </c>
      <c r="L763" s="29" t="s">
        <v>167</v>
      </c>
      <c r="M763" s="29" t="s">
        <v>167</v>
      </c>
      <c r="N763" s="29" t="s">
        <v>126</v>
      </c>
      <c r="O763" s="29" t="s">
        <v>126</v>
      </c>
      <c r="P763" s="29" t="s">
        <v>126</v>
      </c>
      <c r="Q763" s="44"/>
      <c r="R763" s="30"/>
      <c r="S763" s="30"/>
      <c r="T763" s="30"/>
      <c r="U763" s="31" t="str">
        <f>IFERROR(__xludf.DUMMYFUNCTION("LET(
  angka_murni, ARRAYFORMULA(IFERROR(VALUE(REGEXREPLACE(L763:T763, ""[^0-9]"", """")), 0)),
  rata, IFERROR(AVERAGEIF(angka_murni, ""&gt;0""), 0),
  IF(rata &gt; 0,
    IF(rata &gt; 500, ""SANGAT OPTIMAL"",
    IF(rata &gt; 200, ""OPTIMAL"",
    IF(rata &gt; 100,"&amp;" ""KURANG OPTIMAL"", ""TIDAK OPTIMAL""))),
    IF(COUNTIF(L763:T763, ""*TIDAK TERDETEKSI*"") &gt; 0, ""TIDAK TERDETEKSI"",
    IF(COUNTIF(L763:T763, ""*TIDAK AKTIF*"") &gt; 0, ""TIDAK AKTIF"",
    IF(COUNTIF(L763:T763, ""*BELUM TERPASANG*"") &gt; 0, ""BELUM T"&amp;"ERPASANG"", ""TIDAK AKTIF"")))
  )
)"),"SANGAT OPTIMAL")</f>
        <v>SANGAT OPTIMAL</v>
      </c>
      <c r="V763" s="33" t="s">
        <v>48</v>
      </c>
      <c r="W763" s="45">
        <v>692.0</v>
      </c>
      <c r="X763" s="58" t="s">
        <v>3495</v>
      </c>
      <c r="Y763" s="36">
        <v>2300000.0</v>
      </c>
      <c r="Z763" s="46"/>
    </row>
    <row r="764" ht="12.0" customHeight="1">
      <c r="A764" s="20">
        <f t="shared" si="1"/>
        <v>762</v>
      </c>
      <c r="B764" s="19" t="s">
        <v>554</v>
      </c>
      <c r="C764" s="19" t="s">
        <v>3176</v>
      </c>
      <c r="D764" s="19" t="s">
        <v>3209</v>
      </c>
      <c r="E764" s="21" t="s">
        <v>33</v>
      </c>
      <c r="F764" s="23" t="s">
        <v>3210</v>
      </c>
      <c r="G764" s="25" t="s">
        <v>3211</v>
      </c>
      <c r="H764" s="26" t="s">
        <v>94</v>
      </c>
      <c r="I764" s="26" t="s">
        <v>105</v>
      </c>
      <c r="J764" s="27" t="s">
        <v>43</v>
      </c>
      <c r="K764" s="27" t="s">
        <v>44</v>
      </c>
      <c r="L764" s="29" t="s">
        <v>167</v>
      </c>
      <c r="M764" s="29" t="s">
        <v>167</v>
      </c>
      <c r="N764" s="29" t="s">
        <v>126</v>
      </c>
      <c r="O764" s="29" t="s">
        <v>126</v>
      </c>
      <c r="P764" s="29" t="s">
        <v>126</v>
      </c>
      <c r="Q764" s="44"/>
      <c r="R764" s="30"/>
      <c r="S764" s="30"/>
      <c r="T764" s="30"/>
      <c r="U764" s="31" t="str">
        <f>IFERROR(__xludf.DUMMYFUNCTION("LET(
  angka_murni, ARRAYFORMULA(IFERROR(VALUE(REGEXREPLACE(L764:T764, ""[^0-9]"", """")), 0)),
  rata, IFERROR(AVERAGEIF(angka_murni, ""&gt;0""), 0),
  IF(rata &gt; 0,
    IF(rata &gt; 500, ""SANGAT OPTIMAL"",
    IF(rata &gt; 200, ""OPTIMAL"",
    IF(rata &gt; 100,"&amp;" ""KURANG OPTIMAL"", ""TIDAK OPTIMAL""))),
    IF(COUNTIF(L764:T764, ""*TIDAK TERDETEKSI*"") &gt; 0, ""TIDAK TERDETEKSI"",
    IF(COUNTIF(L764:T764, ""*TIDAK AKTIF*"") &gt; 0, ""TIDAK AKTIF"",
    IF(COUNTIF(L764:T764, ""*BELUM TERPASANG*"") &gt; 0, ""BELUM T"&amp;"ERPASANG"", ""TIDAK AKTIF"")))
  )
)"),"SANGAT OPTIMAL")</f>
        <v>SANGAT OPTIMAL</v>
      </c>
      <c r="V764" s="33" t="s">
        <v>48</v>
      </c>
      <c r="W764" s="45">
        <v>456.0</v>
      </c>
      <c r="X764" s="58" t="s">
        <v>3495</v>
      </c>
      <c r="Y764" s="36">
        <v>2300000.0</v>
      </c>
      <c r="Z764" s="46"/>
    </row>
    <row r="765" ht="12.0" customHeight="1">
      <c r="A765" s="20">
        <f t="shared" si="1"/>
        <v>763</v>
      </c>
      <c r="B765" s="19" t="s">
        <v>554</v>
      </c>
      <c r="C765" s="19" t="s">
        <v>3176</v>
      </c>
      <c r="D765" s="19" t="s">
        <v>3212</v>
      </c>
      <c r="E765" s="21" t="s">
        <v>33</v>
      </c>
      <c r="F765" s="23" t="s">
        <v>3213</v>
      </c>
      <c r="G765" s="25" t="s">
        <v>3214</v>
      </c>
      <c r="H765" s="26" t="s">
        <v>94</v>
      </c>
      <c r="I765" s="26" t="s">
        <v>60</v>
      </c>
      <c r="J765" s="28" t="s">
        <v>952</v>
      </c>
      <c r="K765" s="28" t="s">
        <v>44</v>
      </c>
      <c r="L765" s="42"/>
      <c r="M765" s="42"/>
      <c r="N765" s="29" t="s">
        <v>91</v>
      </c>
      <c r="O765" s="29" t="s">
        <v>62</v>
      </c>
      <c r="P765" s="29" t="s">
        <v>62</v>
      </c>
      <c r="Q765" s="44"/>
      <c r="R765" s="44"/>
      <c r="S765" s="30"/>
      <c r="T765" s="30"/>
      <c r="U765" s="31" t="str">
        <f>IFERROR(__xludf.DUMMYFUNCTION("LET(
  angka_murni, ARRAYFORMULA(IFERROR(VALUE(REGEXREPLACE(L765:T765, ""[^0-9]"", """")), 0)),
  rata, IFERROR(AVERAGEIF(angka_murni, ""&gt;0""), 0),
  IF(rata &gt; 0,
    IF(rata &gt; 500, ""SANGAT OPTIMAL"",
    IF(rata &gt; 200, ""OPTIMAL"",
    IF(rata &gt; 100,"&amp;" ""KURANG OPTIMAL"", ""TIDAK OPTIMAL""))),
    IF(COUNTIF(L765:T765, ""*TIDAK TERDETEKSI*"") &gt; 0, ""TIDAK TERDETEKSI"",
    IF(COUNTIF(L765:T765, ""*TIDAK AKTIF*"") &gt; 0, ""TIDAK AKTIF"",
    IF(COUNTIF(L765:T765, ""*BELUM TERPASANG*"") &gt; 0, ""BELUM T"&amp;"ERPASANG"", ""TIDAK AKTIF"")))
  )
)"),"TIDAK OPTIMAL")</f>
        <v>TIDAK OPTIMAL</v>
      </c>
      <c r="V765" s="33" t="s">
        <v>48</v>
      </c>
      <c r="W765" s="45">
        <v>602.0</v>
      </c>
      <c r="X765" s="58" t="s">
        <v>3495</v>
      </c>
      <c r="Y765" s="41">
        <v>2719500.0</v>
      </c>
      <c r="Z765" s="46"/>
    </row>
    <row r="766" ht="12.0" customHeight="1">
      <c r="A766" s="20">
        <f t="shared" si="1"/>
        <v>764</v>
      </c>
      <c r="B766" s="19" t="s">
        <v>554</v>
      </c>
      <c r="C766" s="19" t="s">
        <v>3176</v>
      </c>
      <c r="D766" s="19" t="s">
        <v>3215</v>
      </c>
      <c r="E766" s="21" t="s">
        <v>33</v>
      </c>
      <c r="F766" s="23" t="s">
        <v>3216</v>
      </c>
      <c r="G766" s="25" t="s">
        <v>3217</v>
      </c>
      <c r="H766" s="26" t="s">
        <v>94</v>
      </c>
      <c r="I766" s="26" t="s">
        <v>105</v>
      </c>
      <c r="J766" s="27" t="s">
        <v>43</v>
      </c>
      <c r="K766" s="27" t="s">
        <v>44</v>
      </c>
      <c r="L766" s="29" t="s">
        <v>167</v>
      </c>
      <c r="M766" s="29" t="s">
        <v>167</v>
      </c>
      <c r="N766" s="29" t="s">
        <v>126</v>
      </c>
      <c r="O766" s="29" t="s">
        <v>126</v>
      </c>
      <c r="P766" s="29" t="s">
        <v>126</v>
      </c>
      <c r="Q766" s="44"/>
      <c r="R766" s="30"/>
      <c r="S766" s="30"/>
      <c r="T766" s="30"/>
      <c r="U766" s="31" t="str">
        <f>IFERROR(__xludf.DUMMYFUNCTION("LET(
  angka_murni, ARRAYFORMULA(IFERROR(VALUE(REGEXREPLACE(L766:T766, ""[^0-9]"", """")), 0)),
  rata, IFERROR(AVERAGEIF(angka_murni, ""&gt;0""), 0),
  IF(rata &gt; 0,
    IF(rata &gt; 500, ""SANGAT OPTIMAL"",
    IF(rata &gt; 200, ""OPTIMAL"",
    IF(rata &gt; 100,"&amp;" ""KURANG OPTIMAL"", ""TIDAK OPTIMAL""))),
    IF(COUNTIF(L766:T766, ""*TIDAK TERDETEKSI*"") &gt; 0, ""TIDAK TERDETEKSI"",
    IF(COUNTIF(L766:T766, ""*TIDAK AKTIF*"") &gt; 0, ""TIDAK AKTIF"",
    IF(COUNTIF(L766:T766, ""*BELUM TERPASANG*"") &gt; 0, ""BELUM T"&amp;"ERPASANG"", ""TIDAK AKTIF"")))
  )
)"),"SANGAT OPTIMAL")</f>
        <v>SANGAT OPTIMAL</v>
      </c>
      <c r="V766" s="33" t="s">
        <v>48</v>
      </c>
      <c r="W766" s="45">
        <v>816.0</v>
      </c>
      <c r="X766" s="58" t="s">
        <v>3495</v>
      </c>
      <c r="Y766" s="36">
        <v>2300000.0</v>
      </c>
      <c r="Z766" s="75" t="s">
        <v>3500</v>
      </c>
    </row>
    <row r="767" ht="12.0" customHeight="1">
      <c r="A767" s="20">
        <f t="shared" si="1"/>
        <v>765</v>
      </c>
      <c r="B767" s="19" t="s">
        <v>554</v>
      </c>
      <c r="C767" s="19" t="s">
        <v>3176</v>
      </c>
      <c r="D767" s="19" t="s">
        <v>2089</v>
      </c>
      <c r="E767" s="21" t="s">
        <v>33</v>
      </c>
      <c r="F767" s="68" t="s">
        <v>3501</v>
      </c>
      <c r="G767" s="69" t="s">
        <v>3502</v>
      </c>
      <c r="H767" s="26" t="s">
        <v>39</v>
      </c>
      <c r="I767" s="26" t="s">
        <v>41</v>
      </c>
      <c r="J767" s="27" t="s">
        <v>43</v>
      </c>
      <c r="K767" s="27" t="s">
        <v>44</v>
      </c>
      <c r="L767" s="44"/>
      <c r="M767" s="44"/>
      <c r="N767" s="44"/>
      <c r="O767" s="44"/>
      <c r="P767" s="44"/>
      <c r="Q767" s="44"/>
      <c r="R767" s="44"/>
      <c r="S767" s="44"/>
      <c r="T767" s="30"/>
      <c r="U767" s="31" t="str">
        <f>IFERROR(__xludf.DUMMYFUNCTION("LET(
  angka_murni, ARRAYFORMULA(IFERROR(VALUE(REGEXREPLACE(L767:T767, ""[^0-9]"", """")), 0)),
  rata, IFERROR(AVERAGEIF(angka_murni, ""&gt;0""), 0),
  IF(rata &gt; 0,
    IF(rata &gt; 500, ""SANGAT OPTIMAL"",
    IF(rata &gt; 200, ""OPTIMAL"",
    IF(rata &gt; 100,"&amp;" ""KURANG OPTIMAL"", ""TIDAK OPTIMAL""))),
    IF(COUNTIF(L767:T767, ""*TIDAK TERDETEKSI*"") &gt; 0, ""TIDAK TERDETEKSI"",
    IF(COUNTIF(L767:T767, ""*TIDAK AKTIF*"") &gt; 0, ""TIDAK AKTIF"",
    IF(COUNTIF(L767:T767, ""*BELUM TERPASANG*"") &gt; 0, ""BELUM T"&amp;"ERPASANG"", ""TIDAK AKTIF"")))
  )
)"),"TIDAK AKTIF")</f>
        <v>TIDAK AKTIF</v>
      </c>
      <c r="V767" s="33" t="s">
        <v>48</v>
      </c>
      <c r="W767" s="45">
        <v>1229.0</v>
      </c>
      <c r="X767" s="58" t="s">
        <v>3495</v>
      </c>
      <c r="Y767" s="36">
        <v>638250.0</v>
      </c>
      <c r="Z767" s="75" t="s">
        <v>3503</v>
      </c>
    </row>
    <row r="768" ht="12.0" customHeight="1">
      <c r="A768" s="20">
        <f t="shared" si="1"/>
        <v>766</v>
      </c>
      <c r="B768" s="19" t="s">
        <v>554</v>
      </c>
      <c r="C768" s="19" t="s">
        <v>3221</v>
      </c>
      <c r="D768" s="19" t="s">
        <v>3222</v>
      </c>
      <c r="E768" s="21" t="s">
        <v>33</v>
      </c>
      <c r="F768" s="23" t="s">
        <v>3223</v>
      </c>
      <c r="G768" s="25" t="s">
        <v>3224</v>
      </c>
      <c r="H768" s="26" t="s">
        <v>94</v>
      </c>
      <c r="I768" s="26" t="s">
        <v>105</v>
      </c>
      <c r="J768" s="27" t="s">
        <v>43</v>
      </c>
      <c r="K768" s="27" t="s">
        <v>44</v>
      </c>
      <c r="L768" s="29" t="s">
        <v>167</v>
      </c>
      <c r="M768" s="29" t="s">
        <v>167</v>
      </c>
      <c r="N768" s="29" t="s">
        <v>126</v>
      </c>
      <c r="O768" s="29" t="s">
        <v>126</v>
      </c>
      <c r="P768" s="29" t="s">
        <v>126</v>
      </c>
      <c r="Q768" s="29"/>
      <c r="R768" s="29"/>
      <c r="S768" s="29"/>
      <c r="T768" s="29"/>
      <c r="U768" s="31" t="str">
        <f>IFERROR(__xludf.DUMMYFUNCTION("LET(
  angka_murni, ARRAYFORMULA(IFERROR(VALUE(REGEXREPLACE(L768:T768, ""[^0-9]"", """")), 0)),
  rata, IFERROR(AVERAGEIF(angka_murni, ""&gt;0""), 0),
  IF(rata &gt; 0,
    IF(rata &gt; 500, ""SANGAT OPTIMAL"",
    IF(rata &gt; 200, ""OPTIMAL"",
    IF(rata &gt; 100,"&amp;" ""KURANG OPTIMAL"", ""TIDAK OPTIMAL""))),
    IF(COUNTIF(L768:T768, ""*TIDAK TERDETEKSI*"") &gt; 0, ""TIDAK TERDETEKSI"",
    IF(COUNTIF(L768:T768, ""*TIDAK AKTIF*"") &gt; 0, ""TIDAK AKTIF"",
    IF(COUNTIF(L768:T768, ""*BELUM TERPASANG*"") &gt; 0, ""BELUM T"&amp;"ERPASANG"", ""TIDAK AKTIF"")))
  )
)"),"SANGAT OPTIMAL")</f>
        <v>SANGAT OPTIMAL</v>
      </c>
      <c r="V768" s="33" t="s">
        <v>48</v>
      </c>
      <c r="W768" s="45">
        <v>499.0</v>
      </c>
      <c r="X768" s="58" t="s">
        <v>3504</v>
      </c>
      <c r="Y768" s="36">
        <v>2300000.0</v>
      </c>
      <c r="Z768" s="46"/>
    </row>
    <row r="769" ht="12.0" customHeight="1">
      <c r="A769" s="20">
        <f t="shared" si="1"/>
        <v>767</v>
      </c>
      <c r="B769" s="19" t="s">
        <v>554</v>
      </c>
      <c r="C769" s="19" t="s">
        <v>3221</v>
      </c>
      <c r="D769" s="19" t="s">
        <v>3225</v>
      </c>
      <c r="E769" s="21" t="s">
        <v>33</v>
      </c>
      <c r="F769" s="23" t="s">
        <v>3226</v>
      </c>
      <c r="G769" s="25" t="s">
        <v>3227</v>
      </c>
      <c r="H769" s="26" t="s">
        <v>94</v>
      </c>
      <c r="I769" s="26" t="s">
        <v>105</v>
      </c>
      <c r="J769" s="27" t="s">
        <v>43</v>
      </c>
      <c r="K769" s="27" t="s">
        <v>44</v>
      </c>
      <c r="L769" s="29" t="s">
        <v>167</v>
      </c>
      <c r="M769" s="29" t="s">
        <v>167</v>
      </c>
      <c r="N769" s="29" t="s">
        <v>126</v>
      </c>
      <c r="O769" s="29" t="s">
        <v>126</v>
      </c>
      <c r="P769" s="29" t="s">
        <v>126</v>
      </c>
      <c r="Q769" s="29"/>
      <c r="R769" s="29"/>
      <c r="S769" s="29"/>
      <c r="T769" s="29"/>
      <c r="U769" s="31" t="str">
        <f>IFERROR(__xludf.DUMMYFUNCTION("LET(
  angka_murni, ARRAYFORMULA(IFERROR(VALUE(REGEXREPLACE(L769:T769, ""[^0-9]"", """")), 0)),
  rata, IFERROR(AVERAGEIF(angka_murni, ""&gt;0""), 0),
  IF(rata &gt; 0,
    IF(rata &gt; 500, ""SANGAT OPTIMAL"",
    IF(rata &gt; 200, ""OPTIMAL"",
    IF(rata &gt; 100,"&amp;" ""KURANG OPTIMAL"", ""TIDAK OPTIMAL""))),
    IF(COUNTIF(L769:T769, ""*TIDAK TERDETEKSI*"") &gt; 0, ""TIDAK TERDETEKSI"",
    IF(COUNTIF(L769:T769, ""*TIDAK AKTIF*"") &gt; 0, ""TIDAK AKTIF"",
    IF(COUNTIF(L769:T769, ""*BELUM TERPASANG*"") &gt; 0, ""BELUM T"&amp;"ERPASANG"", ""TIDAK AKTIF"")))
  )
)"),"SANGAT OPTIMAL")</f>
        <v>SANGAT OPTIMAL</v>
      </c>
      <c r="V769" s="33" t="s">
        <v>48</v>
      </c>
      <c r="W769" s="45">
        <v>1184.0</v>
      </c>
      <c r="X769" s="58" t="s">
        <v>3504</v>
      </c>
      <c r="Y769" s="36">
        <v>2300000.0</v>
      </c>
      <c r="Z769" s="46"/>
    </row>
    <row r="770" ht="12.0" customHeight="1">
      <c r="A770" s="20">
        <f t="shared" si="1"/>
        <v>768</v>
      </c>
      <c r="B770" s="19" t="s">
        <v>554</v>
      </c>
      <c r="C770" s="19" t="s">
        <v>3221</v>
      </c>
      <c r="D770" s="19" t="s">
        <v>3230</v>
      </c>
      <c r="E770" s="21" t="s">
        <v>33</v>
      </c>
      <c r="F770" s="23" t="s">
        <v>3231</v>
      </c>
      <c r="G770" s="25" t="s">
        <v>3232</v>
      </c>
      <c r="H770" s="26" t="s">
        <v>40</v>
      </c>
      <c r="I770" s="26" t="s">
        <v>42</v>
      </c>
      <c r="J770" s="28" t="s">
        <v>61</v>
      </c>
      <c r="K770" s="28" t="s">
        <v>44</v>
      </c>
      <c r="L770" s="29"/>
      <c r="M770" s="29"/>
      <c r="N770" s="29" t="s">
        <v>64</v>
      </c>
      <c r="O770" s="29" t="s">
        <v>64</v>
      </c>
      <c r="P770" s="29" t="s">
        <v>64</v>
      </c>
      <c r="Q770" s="29" t="s">
        <v>125</v>
      </c>
      <c r="R770" s="30" t="s">
        <v>63</v>
      </c>
      <c r="S770" s="30"/>
      <c r="T770" s="30"/>
      <c r="U770" s="31" t="str">
        <f>IFERROR(__xludf.DUMMYFUNCTION("LET(
  angka_murni, ARRAYFORMULA(IFERROR(VALUE(REGEXREPLACE(L770:T770, ""[^0-9]"", """")), 0)),
  rata, IFERROR(AVERAGEIF(angka_murni, ""&gt;0""), 0),
  IF(rata &gt; 0,
    IF(rata &gt; 500, ""SANGAT OPTIMAL"",
    IF(rata &gt; 200, ""OPTIMAL"",
    IF(rata &gt; 100,"&amp;" ""KURANG OPTIMAL"", ""TIDAK OPTIMAL""))),
    IF(COUNTIF(L770:T770, ""*TIDAK TERDETEKSI*"") &gt; 0, ""TIDAK TERDETEKSI"",
    IF(COUNTIF(L770:T770, ""*TIDAK AKTIF*"") &gt; 0, ""TIDAK AKTIF"",
    IF(COUNTIF(L770:T770, ""*BELUM TERPASANG*"") &gt; 0, ""BELUM T"&amp;"ERPASANG"", ""TIDAK AKTIF"")))
  )
)"),"OPTIMAL")</f>
        <v>OPTIMAL</v>
      </c>
      <c r="V770" s="33" t="s">
        <v>48</v>
      </c>
      <c r="W770" s="45">
        <v>1328.0</v>
      </c>
      <c r="X770" s="58" t="s">
        <v>3504</v>
      </c>
      <c r="Y770" s="36">
        <v>768950.0</v>
      </c>
      <c r="Z770" s="75" t="s">
        <v>3505</v>
      </c>
    </row>
    <row r="771" ht="12.0" customHeight="1">
      <c r="A771" s="20">
        <f t="shared" si="1"/>
        <v>769</v>
      </c>
      <c r="B771" s="19" t="s">
        <v>554</v>
      </c>
      <c r="C771" s="19" t="s">
        <v>3221</v>
      </c>
      <c r="D771" s="19" t="s">
        <v>3233</v>
      </c>
      <c r="E771" s="21" t="s">
        <v>33</v>
      </c>
      <c r="F771" s="23" t="s">
        <v>3234</v>
      </c>
      <c r="G771" s="25" t="s">
        <v>3235</v>
      </c>
      <c r="H771" s="26" t="s">
        <v>94</v>
      </c>
      <c r="I771" s="26" t="s">
        <v>105</v>
      </c>
      <c r="J771" s="27" t="s">
        <v>43</v>
      </c>
      <c r="K771" s="27" t="s">
        <v>44</v>
      </c>
      <c r="L771" s="29" t="s">
        <v>167</v>
      </c>
      <c r="M771" s="29" t="s">
        <v>167</v>
      </c>
      <c r="N771" s="29" t="s">
        <v>126</v>
      </c>
      <c r="O771" s="29" t="s">
        <v>126</v>
      </c>
      <c r="P771" s="29" t="s">
        <v>126</v>
      </c>
      <c r="Q771" s="29"/>
      <c r="R771" s="29"/>
      <c r="S771" s="29"/>
      <c r="T771" s="29"/>
      <c r="U771" s="31" t="str">
        <f>IFERROR(__xludf.DUMMYFUNCTION("LET(
  angka_murni, ARRAYFORMULA(IFERROR(VALUE(REGEXREPLACE(L771:T771, ""[^0-9]"", """")), 0)),
  rata, IFERROR(AVERAGEIF(angka_murni, ""&gt;0""), 0),
  IF(rata &gt; 0,
    IF(rata &gt; 500, ""SANGAT OPTIMAL"",
    IF(rata &gt; 200, ""OPTIMAL"",
    IF(rata &gt; 100,"&amp;" ""KURANG OPTIMAL"", ""TIDAK OPTIMAL""))),
    IF(COUNTIF(L771:T771, ""*TIDAK TERDETEKSI*"") &gt; 0, ""TIDAK TERDETEKSI"",
    IF(COUNTIF(L771:T771, ""*TIDAK AKTIF*"") &gt; 0, ""TIDAK AKTIF"",
    IF(COUNTIF(L771:T771, ""*BELUM TERPASANG*"") &gt; 0, ""BELUM T"&amp;"ERPASANG"", ""TIDAK AKTIF"")))
  )
)"),"SANGAT OPTIMAL")</f>
        <v>SANGAT OPTIMAL</v>
      </c>
      <c r="V771" s="33" t="s">
        <v>48</v>
      </c>
      <c r="W771" s="45">
        <v>644.0</v>
      </c>
      <c r="X771" s="58" t="s">
        <v>3504</v>
      </c>
      <c r="Y771" s="36">
        <v>2300000.0</v>
      </c>
      <c r="Z771" s="75" t="s">
        <v>3506</v>
      </c>
    </row>
    <row r="772" ht="12.0" customHeight="1">
      <c r="A772" s="20">
        <f t="shared" si="1"/>
        <v>770</v>
      </c>
      <c r="B772" s="19" t="s">
        <v>554</v>
      </c>
      <c r="C772" s="19" t="s">
        <v>3221</v>
      </c>
      <c r="D772" s="19" t="s">
        <v>3236</v>
      </c>
      <c r="E772" s="21" t="s">
        <v>33</v>
      </c>
      <c r="F772" s="23" t="s">
        <v>3237</v>
      </c>
      <c r="G772" s="25" t="s">
        <v>3238</v>
      </c>
      <c r="H772" s="26" t="s">
        <v>94</v>
      </c>
      <c r="I772" s="26" t="s">
        <v>105</v>
      </c>
      <c r="J772" s="27" t="s">
        <v>43</v>
      </c>
      <c r="K772" s="27" t="s">
        <v>44</v>
      </c>
      <c r="L772" s="29" t="s">
        <v>167</v>
      </c>
      <c r="M772" s="29" t="s">
        <v>167</v>
      </c>
      <c r="N772" s="29" t="s">
        <v>126</v>
      </c>
      <c r="O772" s="29" t="s">
        <v>126</v>
      </c>
      <c r="P772" s="29" t="s">
        <v>126</v>
      </c>
      <c r="Q772" s="44"/>
      <c r="R772" s="30"/>
      <c r="S772" s="30"/>
      <c r="T772" s="30"/>
      <c r="U772" s="31" t="str">
        <f>IFERROR(__xludf.DUMMYFUNCTION("LET(
  angka_murni, ARRAYFORMULA(IFERROR(VALUE(REGEXREPLACE(L772:T772, ""[^0-9]"", """")), 0)),
  rata, IFERROR(AVERAGEIF(angka_murni, ""&gt;0""), 0),
  IF(rata &gt; 0,
    IF(rata &gt; 500, ""SANGAT OPTIMAL"",
    IF(rata &gt; 200, ""OPTIMAL"",
    IF(rata &gt; 100,"&amp;" ""KURANG OPTIMAL"", ""TIDAK OPTIMAL""))),
    IF(COUNTIF(L772:T772, ""*TIDAK TERDETEKSI*"") &gt; 0, ""TIDAK TERDETEKSI"",
    IF(COUNTIF(L772:T772, ""*TIDAK AKTIF*"") &gt; 0, ""TIDAK AKTIF"",
    IF(COUNTIF(L772:T772, ""*BELUM TERPASANG*"") &gt; 0, ""BELUM T"&amp;"ERPASANG"", ""TIDAK AKTIF"")))
  )
)"),"SANGAT OPTIMAL")</f>
        <v>SANGAT OPTIMAL</v>
      </c>
      <c r="V772" s="33" t="s">
        <v>48</v>
      </c>
      <c r="W772" s="45">
        <v>1144.0</v>
      </c>
      <c r="X772" s="58" t="s">
        <v>3504</v>
      </c>
      <c r="Y772" s="36">
        <v>2300000.0</v>
      </c>
      <c r="Z772" s="46"/>
    </row>
    <row r="773" ht="12.0" customHeight="1">
      <c r="A773" s="20">
        <f t="shared" si="1"/>
        <v>771</v>
      </c>
      <c r="B773" s="19" t="s">
        <v>554</v>
      </c>
      <c r="C773" s="19" t="s">
        <v>3221</v>
      </c>
      <c r="D773" s="19" t="s">
        <v>3239</v>
      </c>
      <c r="E773" s="21" t="s">
        <v>33</v>
      </c>
      <c r="F773" s="23" t="s">
        <v>3240</v>
      </c>
      <c r="G773" s="25" t="s">
        <v>3241</v>
      </c>
      <c r="H773" s="26" t="s">
        <v>94</v>
      </c>
      <c r="I773" s="26" t="s">
        <v>105</v>
      </c>
      <c r="J773" s="27" t="s">
        <v>43</v>
      </c>
      <c r="K773" s="27" t="s">
        <v>44</v>
      </c>
      <c r="L773" s="29" t="s">
        <v>167</v>
      </c>
      <c r="M773" s="29" t="s">
        <v>167</v>
      </c>
      <c r="N773" s="29" t="s">
        <v>126</v>
      </c>
      <c r="O773" s="29" t="s">
        <v>126</v>
      </c>
      <c r="P773" s="29" t="s">
        <v>126</v>
      </c>
      <c r="Q773" s="29"/>
      <c r="R773" s="29"/>
      <c r="S773" s="29"/>
      <c r="T773" s="29"/>
      <c r="U773" s="31" t="str">
        <f>IFERROR(__xludf.DUMMYFUNCTION("LET(
  angka_murni, ARRAYFORMULA(IFERROR(VALUE(REGEXREPLACE(L773:T773, ""[^0-9]"", """")), 0)),
  rata, IFERROR(AVERAGEIF(angka_murni, ""&gt;0""), 0),
  IF(rata &gt; 0,
    IF(rata &gt; 500, ""SANGAT OPTIMAL"",
    IF(rata &gt; 200, ""OPTIMAL"",
    IF(rata &gt; 100,"&amp;" ""KURANG OPTIMAL"", ""TIDAK OPTIMAL""))),
    IF(COUNTIF(L773:T773, ""*TIDAK TERDETEKSI*"") &gt; 0, ""TIDAK TERDETEKSI"",
    IF(COUNTIF(L773:T773, ""*TIDAK AKTIF*"") &gt; 0, ""TIDAK AKTIF"",
    IF(COUNTIF(L773:T773, ""*BELUM TERPASANG*"") &gt; 0, ""BELUM T"&amp;"ERPASANG"", ""TIDAK AKTIF"")))
  )
)"),"SANGAT OPTIMAL")</f>
        <v>SANGAT OPTIMAL</v>
      </c>
      <c r="V773" s="33" t="s">
        <v>48</v>
      </c>
      <c r="W773" s="45">
        <v>1294.0</v>
      </c>
      <c r="X773" s="58" t="s">
        <v>3504</v>
      </c>
      <c r="Y773" s="36">
        <v>2300000.0</v>
      </c>
      <c r="Z773" s="75" t="s">
        <v>3507</v>
      </c>
    </row>
    <row r="774" ht="12.0" customHeight="1">
      <c r="A774" s="20">
        <f t="shared" si="1"/>
        <v>772</v>
      </c>
      <c r="B774" s="19" t="s">
        <v>554</v>
      </c>
      <c r="C774" s="19" t="s">
        <v>3221</v>
      </c>
      <c r="D774" s="19" t="s">
        <v>3243</v>
      </c>
      <c r="E774" s="21" t="s">
        <v>33</v>
      </c>
      <c r="F774" s="23" t="s">
        <v>3244</v>
      </c>
      <c r="G774" s="25" t="s">
        <v>3245</v>
      </c>
      <c r="H774" s="26" t="s">
        <v>94</v>
      </c>
      <c r="I774" s="26" t="s">
        <v>105</v>
      </c>
      <c r="J774" s="27" t="s">
        <v>43</v>
      </c>
      <c r="K774" s="27" t="s">
        <v>44</v>
      </c>
      <c r="L774" s="29" t="s">
        <v>167</v>
      </c>
      <c r="M774" s="29" t="s">
        <v>167</v>
      </c>
      <c r="N774" s="29" t="s">
        <v>126</v>
      </c>
      <c r="O774" s="29" t="s">
        <v>123</v>
      </c>
      <c r="P774" s="29" t="s">
        <v>123</v>
      </c>
      <c r="Q774" s="29" t="s">
        <v>123</v>
      </c>
      <c r="R774" s="29"/>
      <c r="S774" s="29"/>
      <c r="T774" s="29"/>
      <c r="U774" s="31" t="str">
        <f>IFERROR(__xludf.DUMMYFUNCTION("LET(
  angka_murni, ARRAYFORMULA(IFERROR(VALUE(REGEXREPLACE(L774:T774, ""[^0-9]"", """")), 0)),
  rata, IFERROR(AVERAGEIF(angka_murni, ""&gt;0""), 0),
  IF(rata &gt; 0,
    IF(rata &gt; 500, ""SANGAT OPTIMAL"",
    IF(rata &gt; 200, ""OPTIMAL"",
    IF(rata &gt; 100,"&amp;" ""KURANG OPTIMAL"", ""TIDAK OPTIMAL""))),
    IF(COUNTIF(L774:T774, ""*TIDAK TERDETEKSI*"") &gt; 0, ""TIDAK TERDETEKSI"",
    IF(COUNTIF(L774:T774, ""*TIDAK AKTIF*"") &gt; 0, ""TIDAK AKTIF"",
    IF(COUNTIF(L774:T774, ""*BELUM TERPASANG*"") &gt; 0, ""BELUM T"&amp;"ERPASANG"", ""TIDAK AKTIF"")))
  )
)"),"SANGAT OPTIMAL")</f>
        <v>SANGAT OPTIMAL</v>
      </c>
      <c r="V774" s="33" t="s">
        <v>48</v>
      </c>
      <c r="W774" s="45">
        <v>993.0</v>
      </c>
      <c r="X774" s="58" t="s">
        <v>3504</v>
      </c>
      <c r="Y774" s="36">
        <v>2300000.0</v>
      </c>
      <c r="Z774" s="75" t="s">
        <v>3508</v>
      </c>
    </row>
    <row r="775" ht="12.0" customHeight="1">
      <c r="A775" s="20">
        <f t="shared" si="1"/>
        <v>773</v>
      </c>
      <c r="B775" s="19" t="s">
        <v>554</v>
      </c>
      <c r="C775" s="19" t="s">
        <v>3221</v>
      </c>
      <c r="D775" s="19" t="s">
        <v>3248</v>
      </c>
      <c r="E775" s="21" t="s">
        <v>33</v>
      </c>
      <c r="F775" s="23" t="s">
        <v>3249</v>
      </c>
      <c r="G775" s="25" t="s">
        <v>3250</v>
      </c>
      <c r="H775" s="26" t="s">
        <v>94</v>
      </c>
      <c r="I775" s="26" t="s">
        <v>105</v>
      </c>
      <c r="J775" s="27" t="s">
        <v>43</v>
      </c>
      <c r="K775" s="27" t="s">
        <v>44</v>
      </c>
      <c r="L775" s="29" t="s">
        <v>167</v>
      </c>
      <c r="M775" s="29" t="s">
        <v>167</v>
      </c>
      <c r="N775" s="29" t="s">
        <v>126</v>
      </c>
      <c r="O775" s="29" t="s">
        <v>126</v>
      </c>
      <c r="P775" s="29" t="s">
        <v>126</v>
      </c>
      <c r="Q775" s="29"/>
      <c r="R775" s="29"/>
      <c r="S775" s="29"/>
      <c r="T775" s="29"/>
      <c r="U775" s="31" t="str">
        <f>IFERROR(__xludf.DUMMYFUNCTION("LET(
  angka_murni, ARRAYFORMULA(IFERROR(VALUE(REGEXREPLACE(L775:T775, ""[^0-9]"", """")), 0)),
  rata, IFERROR(AVERAGEIF(angka_murni, ""&gt;0""), 0),
  IF(rata &gt; 0,
    IF(rata &gt; 500, ""SANGAT OPTIMAL"",
    IF(rata &gt; 200, ""OPTIMAL"",
    IF(rata &gt; 100,"&amp;" ""KURANG OPTIMAL"", ""TIDAK OPTIMAL""))),
    IF(COUNTIF(L775:T775, ""*TIDAK TERDETEKSI*"") &gt; 0, ""TIDAK TERDETEKSI"",
    IF(COUNTIF(L775:T775, ""*TIDAK AKTIF*"") &gt; 0, ""TIDAK AKTIF"",
    IF(COUNTIF(L775:T775, ""*BELUM TERPASANG*"") &gt; 0, ""BELUM T"&amp;"ERPASANG"", ""TIDAK AKTIF"")))
  )
)"),"SANGAT OPTIMAL")</f>
        <v>SANGAT OPTIMAL</v>
      </c>
      <c r="V775" s="33" t="s">
        <v>48</v>
      </c>
      <c r="W775" s="45">
        <v>585.0</v>
      </c>
      <c r="X775" s="58" t="s">
        <v>3504</v>
      </c>
      <c r="Y775" s="36">
        <v>2300000.0</v>
      </c>
      <c r="Z775" s="46"/>
    </row>
    <row r="776" ht="12.0" customHeight="1">
      <c r="A776" s="20">
        <f t="shared" si="1"/>
        <v>774</v>
      </c>
      <c r="B776" s="19" t="s">
        <v>554</v>
      </c>
      <c r="C776" s="19" t="s">
        <v>3221</v>
      </c>
      <c r="D776" s="19" t="s">
        <v>3253</v>
      </c>
      <c r="E776" s="21" t="s">
        <v>33</v>
      </c>
      <c r="F776" s="23" t="s">
        <v>3255</v>
      </c>
      <c r="G776" s="25" t="s">
        <v>3256</v>
      </c>
      <c r="H776" s="26" t="s">
        <v>94</v>
      </c>
      <c r="I776" s="26" t="s">
        <v>105</v>
      </c>
      <c r="J776" s="27" t="s">
        <v>43</v>
      </c>
      <c r="K776" s="27" t="s">
        <v>44</v>
      </c>
      <c r="L776" s="29" t="s">
        <v>167</v>
      </c>
      <c r="M776" s="29" t="s">
        <v>167</v>
      </c>
      <c r="N776" s="29" t="s">
        <v>126</v>
      </c>
      <c r="O776" s="29" t="s">
        <v>126</v>
      </c>
      <c r="P776" s="29" t="s">
        <v>126</v>
      </c>
      <c r="Q776" s="29"/>
      <c r="R776" s="29"/>
      <c r="S776" s="29"/>
      <c r="T776" s="29"/>
      <c r="U776" s="31" t="str">
        <f>IFERROR(__xludf.DUMMYFUNCTION("LET(
  angka_murni, ARRAYFORMULA(IFERROR(VALUE(REGEXREPLACE(L776:T776, ""[^0-9]"", """")), 0)),
  rata, IFERROR(AVERAGEIF(angka_murni, ""&gt;0""), 0),
  IF(rata &gt; 0,
    IF(rata &gt; 500, ""SANGAT OPTIMAL"",
    IF(rata &gt; 200, ""OPTIMAL"",
    IF(rata &gt; 100,"&amp;" ""KURANG OPTIMAL"", ""TIDAK OPTIMAL""))),
    IF(COUNTIF(L776:T776, ""*TIDAK TERDETEKSI*"") &gt; 0, ""TIDAK TERDETEKSI"",
    IF(COUNTIF(L776:T776, ""*TIDAK AKTIF*"") &gt; 0, ""TIDAK AKTIF"",
    IF(COUNTIF(L776:T776, ""*BELUM TERPASANG*"") &gt; 0, ""BELUM T"&amp;"ERPASANG"", ""TIDAK AKTIF"")))
  )
)"),"SANGAT OPTIMAL")</f>
        <v>SANGAT OPTIMAL</v>
      </c>
      <c r="V776" s="33" t="s">
        <v>48</v>
      </c>
      <c r="W776" s="45">
        <v>365.0</v>
      </c>
      <c r="X776" s="58" t="s">
        <v>3504</v>
      </c>
      <c r="Y776" s="36">
        <v>2300000.0</v>
      </c>
      <c r="Z776" s="46"/>
    </row>
    <row r="777" ht="12.0" customHeight="1">
      <c r="A777" s="20">
        <f t="shared" si="1"/>
        <v>775</v>
      </c>
      <c r="B777" s="19" t="s">
        <v>554</v>
      </c>
      <c r="C777" s="19" t="s">
        <v>3258</v>
      </c>
      <c r="D777" s="19" t="s">
        <v>3259</v>
      </c>
      <c r="E777" s="21" t="s">
        <v>33</v>
      </c>
      <c r="F777" s="23" t="s">
        <v>3260</v>
      </c>
      <c r="G777" s="25" t="s">
        <v>3261</v>
      </c>
      <c r="H777" s="26" t="s">
        <v>40</v>
      </c>
      <c r="I777" s="26" t="s">
        <v>42</v>
      </c>
      <c r="J777" s="28" t="s">
        <v>61</v>
      </c>
      <c r="K777" s="28" t="s">
        <v>44</v>
      </c>
      <c r="L777" s="29"/>
      <c r="M777" s="29"/>
      <c r="N777" s="29" t="s">
        <v>64</v>
      </c>
      <c r="O777" s="29" t="s">
        <v>64</v>
      </c>
      <c r="P777" s="29" t="s">
        <v>64</v>
      </c>
      <c r="Q777" s="29" t="s">
        <v>64</v>
      </c>
      <c r="R777" s="30" t="s">
        <v>64</v>
      </c>
      <c r="S777" s="30"/>
      <c r="T777" s="30"/>
      <c r="U777" s="31" t="str">
        <f>IFERROR(__xludf.DUMMYFUNCTION("LET(
  angka_murni, ARRAYFORMULA(IFERROR(VALUE(REGEXREPLACE(L777:T777, ""[^0-9]"", """")), 0)),
  rata, IFERROR(AVERAGEIF(angka_murni, ""&gt;0""), 0),
  IF(rata &gt; 0,
    IF(rata &gt; 500, ""SANGAT OPTIMAL"",
    IF(rata &gt; 200, ""OPTIMAL"",
    IF(rata &gt; 100,"&amp;" ""KURANG OPTIMAL"", ""TIDAK OPTIMAL""))),
    IF(COUNTIF(L777:T777, ""*TIDAK TERDETEKSI*"") &gt; 0, ""TIDAK TERDETEKSI"",
    IF(COUNTIF(L777:T777, ""*TIDAK AKTIF*"") &gt; 0, ""TIDAK AKTIF"",
    IF(COUNTIF(L777:T777, ""*BELUM TERPASANG*"") &gt; 0, ""BELUM T"&amp;"ERPASANG"", ""TIDAK AKTIF"")))
  )
)"),"OPTIMAL")</f>
        <v>OPTIMAL</v>
      </c>
      <c r="V777" s="33" t="s">
        <v>48</v>
      </c>
      <c r="W777" s="45">
        <v>833.0</v>
      </c>
      <c r="X777" s="58" t="s">
        <v>3509</v>
      </c>
      <c r="Y777" s="36">
        <v>768950.0</v>
      </c>
      <c r="Z777" s="75" t="s">
        <v>3510</v>
      </c>
    </row>
    <row r="778" ht="12.0" customHeight="1">
      <c r="A778" s="20">
        <f t="shared" si="1"/>
        <v>776</v>
      </c>
      <c r="B778" s="19" t="s">
        <v>554</v>
      </c>
      <c r="C778" s="19" t="s">
        <v>3258</v>
      </c>
      <c r="D778" s="19" t="s">
        <v>3262</v>
      </c>
      <c r="E778" s="21" t="s">
        <v>33</v>
      </c>
      <c r="F778" s="68" t="s">
        <v>3511</v>
      </c>
      <c r="G778" s="69" t="s">
        <v>3512</v>
      </c>
      <c r="H778" s="26" t="s">
        <v>40</v>
      </c>
      <c r="I778" s="26" t="s">
        <v>107</v>
      </c>
      <c r="J778" s="27" t="s">
        <v>1563</v>
      </c>
      <c r="K778" s="27" t="s">
        <v>44</v>
      </c>
      <c r="L778" s="29" t="s">
        <v>126</v>
      </c>
      <c r="M778" s="29" t="s">
        <v>64</v>
      </c>
      <c r="N778" s="29" t="s">
        <v>64</v>
      </c>
      <c r="O778" s="29" t="s">
        <v>64</v>
      </c>
      <c r="P778" s="29" t="s">
        <v>64</v>
      </c>
      <c r="Q778" s="30"/>
      <c r="R778" s="30"/>
      <c r="S778" s="30"/>
      <c r="T778" s="44"/>
      <c r="U778" s="31" t="str">
        <f>IFERROR(__xludf.DUMMYFUNCTION("LET(
  angka_murni, ARRAYFORMULA(IFERROR(VALUE(REGEXREPLACE(L778:T778, ""[^0-9]"", """")), 0)),
  rata, IFERROR(AVERAGEIF(angka_murni, ""&gt;0""), 0),
  IF(rata &gt; 0,
    IF(rata &gt; 500, ""SANGAT OPTIMAL"",
    IF(rata &gt; 200, ""OPTIMAL"",
    IF(rata &gt; 100,"&amp;" ""KURANG OPTIMAL"", ""TIDAK OPTIMAL""))),
    IF(COUNTIF(L778:T778, ""*TIDAK TERDETEKSI*"") &gt; 0, ""TIDAK TERDETEKSI"",
    IF(COUNTIF(L778:T778, ""*TIDAK AKTIF*"") &gt; 0, ""TIDAK AKTIF"",
    IF(COUNTIF(L778:T778, ""*BELUM TERPASANG*"") &gt; 0, ""BELUM T"&amp;"ERPASANG"", ""TIDAK AKTIF"")))
  )
)"),"SANGAT OPTIMAL")</f>
        <v>SANGAT OPTIMAL</v>
      </c>
      <c r="V778" s="33" t="s">
        <v>48</v>
      </c>
      <c r="W778" s="45">
        <v>1880.0</v>
      </c>
      <c r="X778" s="58" t="s">
        <v>3509</v>
      </c>
      <c r="Y778" s="36">
        <v>604950.0</v>
      </c>
      <c r="Z778" s="75" t="s">
        <v>3513</v>
      </c>
    </row>
    <row r="779" ht="12.0" customHeight="1">
      <c r="A779" s="20">
        <f t="shared" si="1"/>
        <v>777</v>
      </c>
      <c r="B779" s="19" t="s">
        <v>554</v>
      </c>
      <c r="C779" s="19" t="s">
        <v>3258</v>
      </c>
      <c r="D779" s="19" t="s">
        <v>3266</v>
      </c>
      <c r="E779" s="21" t="s">
        <v>33</v>
      </c>
      <c r="F779" s="68" t="s">
        <v>3514</v>
      </c>
      <c r="G779" s="69" t="s">
        <v>3515</v>
      </c>
      <c r="H779" s="26" t="s">
        <v>40</v>
      </c>
      <c r="I779" s="26" t="s">
        <v>107</v>
      </c>
      <c r="J779" s="27" t="s">
        <v>1563</v>
      </c>
      <c r="K779" s="27" t="s">
        <v>44</v>
      </c>
      <c r="L779" s="29" t="s">
        <v>126</v>
      </c>
      <c r="M779" s="29" t="s">
        <v>64</v>
      </c>
      <c r="N779" s="29" t="s">
        <v>126</v>
      </c>
      <c r="O779" s="29" t="s">
        <v>126</v>
      </c>
      <c r="P779" s="29" t="s">
        <v>126</v>
      </c>
      <c r="Q779" s="30"/>
      <c r="R779" s="30"/>
      <c r="S779" s="30"/>
      <c r="T779" s="44"/>
      <c r="U779" s="31" t="str">
        <f>IFERROR(__xludf.DUMMYFUNCTION("LET(
  angka_murni, ARRAYFORMULA(IFERROR(VALUE(REGEXREPLACE(L779:T779, ""[^0-9]"", """")), 0)),
  rata, IFERROR(AVERAGEIF(angka_murni, ""&gt;0""), 0),
  IF(rata &gt; 0,
    IF(rata &gt; 500, ""SANGAT OPTIMAL"",
    IF(rata &gt; 200, ""OPTIMAL"",
    IF(rata &gt; 100,"&amp;" ""KURANG OPTIMAL"", ""TIDAK OPTIMAL""))),
    IF(COUNTIF(L779:T779, ""*TIDAK TERDETEKSI*"") &gt; 0, ""TIDAK TERDETEKSI"",
    IF(COUNTIF(L779:T779, ""*TIDAK AKTIF*"") &gt; 0, ""TIDAK AKTIF"",
    IF(COUNTIF(L779:T779, ""*BELUM TERPASANG*"") &gt; 0, ""BELUM T"&amp;"ERPASANG"", ""TIDAK AKTIF"")))
  )
)"),"SANGAT OPTIMAL")</f>
        <v>SANGAT OPTIMAL</v>
      </c>
      <c r="V779" s="33" t="s">
        <v>48</v>
      </c>
      <c r="W779" s="45">
        <v>3995.0</v>
      </c>
      <c r="X779" s="58" t="s">
        <v>3509</v>
      </c>
      <c r="Y779" s="36">
        <v>604950.0</v>
      </c>
      <c r="Z779" s="75" t="s">
        <v>3516</v>
      </c>
    </row>
    <row r="780" ht="12.0" customHeight="1">
      <c r="A780" s="20">
        <f t="shared" si="1"/>
        <v>778</v>
      </c>
      <c r="B780" s="19" t="s">
        <v>554</v>
      </c>
      <c r="C780" s="19" t="s">
        <v>3258</v>
      </c>
      <c r="D780" s="19" t="s">
        <v>3269</v>
      </c>
      <c r="E780" s="21" t="s">
        <v>33</v>
      </c>
      <c r="F780" s="68" t="s">
        <v>3517</v>
      </c>
      <c r="G780" s="69" t="s">
        <v>3159</v>
      </c>
      <c r="H780" s="26" t="s">
        <v>40</v>
      </c>
      <c r="I780" s="26" t="s">
        <v>107</v>
      </c>
      <c r="J780" s="27" t="s">
        <v>1563</v>
      </c>
      <c r="K780" s="27" t="s">
        <v>44</v>
      </c>
      <c r="L780" s="29" t="s">
        <v>65</v>
      </c>
      <c r="M780" s="29" t="s">
        <v>65</v>
      </c>
      <c r="N780" s="29" t="s">
        <v>65</v>
      </c>
      <c r="O780" s="29" t="s">
        <v>64</v>
      </c>
      <c r="P780" s="29" t="s">
        <v>65</v>
      </c>
      <c r="Q780" s="30"/>
      <c r="R780" s="30"/>
      <c r="S780" s="30"/>
      <c r="T780" s="44"/>
      <c r="U780" s="31" t="str">
        <f>IFERROR(__xludf.DUMMYFUNCTION("LET(
  angka_murni, ARRAYFORMULA(IFERROR(VALUE(REGEXREPLACE(L780:T780, ""[^0-9]"", """")), 0)),
  rata, IFERROR(AVERAGEIF(angka_murni, ""&gt;0""), 0),
  IF(rata &gt; 0,
    IF(rata &gt; 500, ""SANGAT OPTIMAL"",
    IF(rata &gt; 200, ""OPTIMAL"",
    IF(rata &gt; 100,"&amp;" ""KURANG OPTIMAL"", ""TIDAK OPTIMAL""))),
    IF(COUNTIF(L780:T780, ""*TIDAK TERDETEKSI*"") &gt; 0, ""TIDAK TERDETEKSI"",
    IF(COUNTIF(L780:T780, ""*TIDAK AKTIF*"") &gt; 0, ""TIDAK AKTIF"",
    IF(COUNTIF(L780:T780, ""*BELUM TERPASANG*"") &gt; 0, ""BELUM T"&amp;"ERPASANG"", ""TIDAK AKTIF"")))
  )
)"),"OPTIMAL")</f>
        <v>OPTIMAL</v>
      </c>
      <c r="V780" s="33" t="s">
        <v>48</v>
      </c>
      <c r="W780" s="45">
        <v>1738.0</v>
      </c>
      <c r="X780" s="58" t="s">
        <v>3509</v>
      </c>
      <c r="Y780" s="36">
        <v>604950.0</v>
      </c>
      <c r="Z780" s="46"/>
    </row>
    <row r="781" ht="12.0" customHeight="1">
      <c r="A781" s="20">
        <f t="shared" si="1"/>
        <v>779</v>
      </c>
      <c r="B781" s="19" t="s">
        <v>554</v>
      </c>
      <c r="C781" s="19" t="s">
        <v>3258</v>
      </c>
      <c r="D781" s="19" t="s">
        <v>3272</v>
      </c>
      <c r="E781" s="21" t="s">
        <v>33</v>
      </c>
      <c r="F781" s="23" t="s">
        <v>3273</v>
      </c>
      <c r="G781" s="25" t="s">
        <v>3274</v>
      </c>
      <c r="H781" s="26" t="s">
        <v>39</v>
      </c>
      <c r="I781" s="26" t="s">
        <v>41</v>
      </c>
      <c r="J781" s="27" t="s">
        <v>43</v>
      </c>
      <c r="K781" s="27" t="s">
        <v>44</v>
      </c>
      <c r="L781" s="29"/>
      <c r="M781" s="29"/>
      <c r="N781" s="29"/>
      <c r="O781" s="29"/>
      <c r="P781" s="29"/>
      <c r="Q781" s="29"/>
      <c r="R781" s="29"/>
      <c r="S781" s="29"/>
      <c r="T781" s="30"/>
      <c r="U781" s="31" t="str">
        <f>IFERROR(__xludf.DUMMYFUNCTION("LET(
  angka_murni, ARRAYFORMULA(IFERROR(VALUE(REGEXREPLACE(L781:T781, ""[^0-9]"", """")), 0)),
  rata, IFERROR(AVERAGEIF(angka_murni, ""&gt;0""), 0),
  IF(rata &gt; 0,
    IF(rata &gt; 500, ""SANGAT OPTIMAL"",
    IF(rata &gt; 200, ""OPTIMAL"",
    IF(rata &gt; 100,"&amp;" ""KURANG OPTIMAL"", ""TIDAK OPTIMAL""))),
    IF(COUNTIF(L781:T781, ""*TIDAK TERDETEKSI*"") &gt; 0, ""TIDAK TERDETEKSI"",
    IF(COUNTIF(L781:T781, ""*TIDAK AKTIF*"") &gt; 0, ""TIDAK AKTIF"",
    IF(COUNTIF(L781:T781, ""*BELUM TERPASANG*"") &gt; 0, ""BELUM T"&amp;"ERPASANG"", ""TIDAK AKTIF"")))
  )
)"),"TIDAK AKTIF")</f>
        <v>TIDAK AKTIF</v>
      </c>
      <c r="V781" s="33" t="s">
        <v>48</v>
      </c>
      <c r="W781" s="45">
        <v>3602.0</v>
      </c>
      <c r="X781" s="58" t="s">
        <v>3509</v>
      </c>
      <c r="Y781" s="36">
        <v>638250.0</v>
      </c>
      <c r="Z781" s="75" t="s">
        <v>3518</v>
      </c>
    </row>
    <row r="782" ht="12.0" customHeight="1">
      <c r="A782" s="20">
        <f t="shared" si="1"/>
        <v>780</v>
      </c>
      <c r="B782" s="19" t="s">
        <v>554</v>
      </c>
      <c r="C782" s="19" t="s">
        <v>3258</v>
      </c>
      <c r="D782" s="19" t="s">
        <v>3275</v>
      </c>
      <c r="E782" s="21" t="s">
        <v>33</v>
      </c>
      <c r="F782" s="68" t="s">
        <v>3519</v>
      </c>
      <c r="G782" s="69" t="s">
        <v>3520</v>
      </c>
      <c r="H782" s="26" t="s">
        <v>40</v>
      </c>
      <c r="I782" s="26" t="s">
        <v>107</v>
      </c>
      <c r="J782" s="27" t="s">
        <v>1563</v>
      </c>
      <c r="K782" s="27" t="s">
        <v>44</v>
      </c>
      <c r="L782" s="29" t="s">
        <v>125</v>
      </c>
      <c r="M782" s="29" t="s">
        <v>63</v>
      </c>
      <c r="N782" s="29" t="s">
        <v>125</v>
      </c>
      <c r="O782" s="29" t="s">
        <v>63</v>
      </c>
      <c r="P782" s="29" t="s">
        <v>91</v>
      </c>
      <c r="Q782" s="30"/>
      <c r="R782" s="30"/>
      <c r="S782" s="30"/>
      <c r="T782" s="44"/>
      <c r="U782" s="31" t="str">
        <f>IFERROR(__xludf.DUMMYFUNCTION("LET(
  angka_murni, ARRAYFORMULA(IFERROR(VALUE(REGEXREPLACE(L782:T782, ""[^0-9]"", """")), 0)),
  rata, IFERROR(AVERAGEIF(angka_murni, ""&gt;0""), 0),
  IF(rata &gt; 0,
    IF(rata &gt; 500, ""SANGAT OPTIMAL"",
    IF(rata &gt; 200, ""OPTIMAL"",
    IF(rata &gt; 100,"&amp;" ""KURANG OPTIMAL"", ""TIDAK OPTIMAL""))),
    IF(COUNTIF(L782:T782, ""*TIDAK TERDETEKSI*"") &gt; 0, ""TIDAK TERDETEKSI"",
    IF(COUNTIF(L782:T782, ""*TIDAK AKTIF*"") &gt; 0, ""TIDAK AKTIF"",
    IF(COUNTIF(L782:T782, ""*BELUM TERPASANG*"") &gt; 0, ""BELUM T"&amp;"ERPASANG"", ""TIDAK AKTIF"")))
  )
)"),"KURANG OPTIMAL")</f>
        <v>KURANG OPTIMAL</v>
      </c>
      <c r="V782" s="33" t="s">
        <v>48</v>
      </c>
      <c r="W782" s="45">
        <v>3518.0</v>
      </c>
      <c r="X782" s="58" t="s">
        <v>3509</v>
      </c>
      <c r="Y782" s="36">
        <v>604950.0</v>
      </c>
      <c r="Z782" s="75" t="s">
        <v>3521</v>
      </c>
    </row>
    <row r="783" ht="12.0" customHeight="1">
      <c r="A783" s="20">
        <f t="shared" si="1"/>
        <v>781</v>
      </c>
      <c r="B783" s="19" t="s">
        <v>554</v>
      </c>
      <c r="C783" s="19" t="s">
        <v>3258</v>
      </c>
      <c r="D783" s="19" t="s">
        <v>3279</v>
      </c>
      <c r="E783" s="21" t="s">
        <v>33</v>
      </c>
      <c r="F783" s="68" t="s">
        <v>3522</v>
      </c>
      <c r="G783" s="69" t="s">
        <v>3523</v>
      </c>
      <c r="H783" s="26" t="s">
        <v>40</v>
      </c>
      <c r="I783" s="26" t="s">
        <v>107</v>
      </c>
      <c r="J783" s="27" t="s">
        <v>1563</v>
      </c>
      <c r="K783" s="27" t="s">
        <v>44</v>
      </c>
      <c r="L783" s="29" t="s">
        <v>126</v>
      </c>
      <c r="M783" s="29" t="s">
        <v>126</v>
      </c>
      <c r="N783" s="29" t="s">
        <v>126</v>
      </c>
      <c r="O783" s="29" t="s">
        <v>126</v>
      </c>
      <c r="P783" s="29" t="s">
        <v>64</v>
      </c>
      <c r="Q783" s="30"/>
      <c r="R783" s="30"/>
      <c r="S783" s="30"/>
      <c r="T783" s="44"/>
      <c r="U783" s="31" t="str">
        <f>IFERROR(__xludf.DUMMYFUNCTION("LET(
  angka_murni, ARRAYFORMULA(IFERROR(VALUE(REGEXREPLACE(L783:T783, ""[^0-9]"", """")), 0)),
  rata, IFERROR(AVERAGEIF(angka_murni, ""&gt;0""), 0),
  IF(rata &gt; 0,
    IF(rata &gt; 500, ""SANGAT OPTIMAL"",
    IF(rata &gt; 200, ""OPTIMAL"",
    IF(rata &gt; 100,"&amp;" ""KURANG OPTIMAL"", ""TIDAK OPTIMAL""))),
    IF(COUNTIF(L783:T783, ""*TIDAK TERDETEKSI*"") &gt; 0, ""TIDAK TERDETEKSI"",
    IF(COUNTIF(L783:T783, ""*TIDAK AKTIF*"") &gt; 0, ""TIDAK AKTIF"",
    IF(COUNTIF(L783:T783, ""*BELUM TERPASANG*"") &gt; 0, ""BELUM T"&amp;"ERPASANG"", ""TIDAK AKTIF"")))
  )
)"),"SANGAT OPTIMAL")</f>
        <v>SANGAT OPTIMAL</v>
      </c>
      <c r="V783" s="33" t="s">
        <v>48</v>
      </c>
      <c r="W783" s="45">
        <v>2331.0</v>
      </c>
      <c r="X783" s="58" t="s">
        <v>3509</v>
      </c>
      <c r="Y783" s="36">
        <v>604950.0</v>
      </c>
      <c r="Z783" s="46"/>
    </row>
    <row r="784" ht="12.0" customHeight="1">
      <c r="A784" s="20">
        <f t="shared" si="1"/>
        <v>782</v>
      </c>
      <c r="B784" s="19" t="s">
        <v>554</v>
      </c>
      <c r="C784" s="19" t="s">
        <v>3258</v>
      </c>
      <c r="D784" s="19" t="s">
        <v>3284</v>
      </c>
      <c r="E784" s="21" t="s">
        <v>33</v>
      </c>
      <c r="F784" s="68" t="s">
        <v>3524</v>
      </c>
      <c r="G784" s="69" t="s">
        <v>3525</v>
      </c>
      <c r="H784" s="26" t="s">
        <v>40</v>
      </c>
      <c r="I784" s="26" t="s">
        <v>107</v>
      </c>
      <c r="J784" s="27" t="s">
        <v>1563</v>
      </c>
      <c r="K784" s="27" t="s">
        <v>44</v>
      </c>
      <c r="L784" s="29" t="s">
        <v>65</v>
      </c>
      <c r="M784" s="29" t="s">
        <v>65</v>
      </c>
      <c r="N784" s="29" t="s">
        <v>65</v>
      </c>
      <c r="O784" s="29" t="s">
        <v>65</v>
      </c>
      <c r="P784" s="29" t="s">
        <v>64</v>
      </c>
      <c r="Q784" s="30"/>
      <c r="R784" s="30"/>
      <c r="S784" s="30"/>
      <c r="T784" s="44"/>
      <c r="U784" s="31" t="str">
        <f>IFERROR(__xludf.DUMMYFUNCTION("LET(
  angka_murni, ARRAYFORMULA(IFERROR(VALUE(REGEXREPLACE(L784:T784, ""[^0-9]"", """")), 0)),
  rata, IFERROR(AVERAGEIF(angka_murni, ""&gt;0""), 0),
  IF(rata &gt; 0,
    IF(rata &gt; 500, ""SANGAT OPTIMAL"",
    IF(rata &gt; 200, ""OPTIMAL"",
    IF(rata &gt; 100,"&amp;" ""KURANG OPTIMAL"", ""TIDAK OPTIMAL""))),
    IF(COUNTIF(L784:T784, ""*TIDAK TERDETEKSI*"") &gt; 0, ""TIDAK TERDETEKSI"",
    IF(COUNTIF(L784:T784, ""*TIDAK AKTIF*"") &gt; 0, ""TIDAK AKTIF"",
    IF(COUNTIF(L784:T784, ""*BELUM TERPASANG*"") &gt; 0, ""BELUM T"&amp;"ERPASANG"", ""TIDAK AKTIF"")))
  )
)"),"OPTIMAL")</f>
        <v>OPTIMAL</v>
      </c>
      <c r="V784" s="33" t="s">
        <v>48</v>
      </c>
      <c r="W784" s="45">
        <v>2374.0</v>
      </c>
      <c r="X784" s="58" t="s">
        <v>3509</v>
      </c>
      <c r="Y784" s="36">
        <v>604950.0</v>
      </c>
      <c r="Z784" s="75" t="s">
        <v>3526</v>
      </c>
    </row>
    <row r="785" ht="12.0" customHeight="1">
      <c r="A785" s="20">
        <f t="shared" si="1"/>
        <v>783</v>
      </c>
      <c r="B785" s="19" t="s">
        <v>554</v>
      </c>
      <c r="C785" s="19" t="s">
        <v>3258</v>
      </c>
      <c r="D785" s="19" t="s">
        <v>3288</v>
      </c>
      <c r="E785" s="21" t="s">
        <v>33</v>
      </c>
      <c r="F785" s="68" t="s">
        <v>3527</v>
      </c>
      <c r="G785" s="69" t="s">
        <v>3528</v>
      </c>
      <c r="H785" s="26" t="s">
        <v>40</v>
      </c>
      <c r="I785" s="26" t="s">
        <v>107</v>
      </c>
      <c r="J785" s="27" t="s">
        <v>1563</v>
      </c>
      <c r="K785" s="27" t="s">
        <v>44</v>
      </c>
      <c r="L785" s="38" t="s">
        <v>108</v>
      </c>
      <c r="M785" s="38" t="s">
        <v>108</v>
      </c>
      <c r="N785" s="38" t="s">
        <v>108</v>
      </c>
      <c r="O785" s="38" t="s">
        <v>108</v>
      </c>
      <c r="P785" s="38" t="s">
        <v>108</v>
      </c>
      <c r="Q785" s="30"/>
      <c r="R785" s="30"/>
      <c r="S785" s="30"/>
      <c r="T785" s="30"/>
      <c r="U785" s="31" t="str">
        <f>IFERROR(__xludf.DUMMYFUNCTION("LET(
  angka_murni, ARRAYFORMULA(IFERROR(VALUE(REGEXREPLACE(L785:T785, ""[^0-9]"", """")), 0)),
  rata, IFERROR(AVERAGEIF(angka_murni, ""&gt;0""), 0),
  IF(rata &gt; 0,
    IF(rata &gt; 500, ""SANGAT OPTIMAL"",
    IF(rata &gt; 200, ""OPTIMAL"",
    IF(rata &gt; 100,"&amp;" ""KURANG OPTIMAL"", ""TIDAK OPTIMAL""))),
    IF(COUNTIF(L785:T785, ""*TIDAK TERDETEKSI*"") &gt; 0, ""TIDAK TERDETEKSI"",
    IF(COUNTIF(L785:T785, ""*TIDAK AKTIF*"") &gt; 0, ""TIDAK AKTIF"",
    IF(COUNTIF(L785:T785, ""*BELUM TERPASANG*"") &gt; 0, ""BELUM T"&amp;"ERPASANG"", ""TIDAK AKTIF"")))
  )
)"),"BELUM TERPASANG")</f>
        <v>BELUM TERPASANG</v>
      </c>
      <c r="V785" s="33" t="s">
        <v>48</v>
      </c>
      <c r="W785" s="45">
        <v>3602.0</v>
      </c>
      <c r="X785" s="58" t="s">
        <v>3509</v>
      </c>
      <c r="Y785" s="36">
        <v>604950.0</v>
      </c>
      <c r="Z785" s="75" t="s">
        <v>3518</v>
      </c>
    </row>
    <row r="786" ht="12.0" customHeight="1">
      <c r="A786" s="20">
        <f t="shared" si="1"/>
        <v>784</v>
      </c>
      <c r="B786" s="19" t="s">
        <v>554</v>
      </c>
      <c r="C786" s="19" t="s">
        <v>3258</v>
      </c>
      <c r="D786" s="19" t="s">
        <v>3291</v>
      </c>
      <c r="E786" s="21" t="s">
        <v>33</v>
      </c>
      <c r="F786" s="68" t="s">
        <v>3529</v>
      </c>
      <c r="G786" s="69" t="s">
        <v>3530</v>
      </c>
      <c r="H786" s="26" t="s">
        <v>40</v>
      </c>
      <c r="I786" s="26" t="s">
        <v>107</v>
      </c>
      <c r="J786" s="27" t="s">
        <v>1563</v>
      </c>
      <c r="K786" s="27" t="s">
        <v>44</v>
      </c>
      <c r="L786" s="29" t="s">
        <v>64</v>
      </c>
      <c r="M786" s="29" t="s">
        <v>64</v>
      </c>
      <c r="N786" s="29" t="s">
        <v>125</v>
      </c>
      <c r="O786" s="29" t="s">
        <v>125</v>
      </c>
      <c r="P786" s="29" t="s">
        <v>125</v>
      </c>
      <c r="Q786" s="30"/>
      <c r="R786" s="30"/>
      <c r="S786" s="30"/>
      <c r="T786" s="44"/>
      <c r="U786" s="31" t="str">
        <f>IFERROR(__xludf.DUMMYFUNCTION("LET(
  angka_murni, ARRAYFORMULA(IFERROR(VALUE(REGEXREPLACE(L786:T786, ""[^0-9]"", """")), 0)),
  rata, IFERROR(AVERAGEIF(angka_murni, ""&gt;0""), 0),
  IF(rata &gt; 0,
    IF(rata &gt; 500, ""SANGAT OPTIMAL"",
    IF(rata &gt; 200, ""OPTIMAL"",
    IF(rata &gt; 100,"&amp;" ""KURANG OPTIMAL"", ""TIDAK OPTIMAL""))),
    IF(COUNTIF(L786:T786, ""*TIDAK TERDETEKSI*"") &gt; 0, ""TIDAK TERDETEKSI"",
    IF(COUNTIF(L786:T786, ""*TIDAK AKTIF*"") &gt; 0, ""TIDAK AKTIF"",
    IF(COUNTIF(L786:T786, ""*BELUM TERPASANG*"") &gt; 0, ""BELUM T"&amp;"ERPASANG"", ""TIDAK AKTIF"")))
  )
)"),"OPTIMAL")</f>
        <v>OPTIMAL</v>
      </c>
      <c r="V786" s="33" t="s">
        <v>48</v>
      </c>
      <c r="W786" s="45">
        <v>3076.0</v>
      </c>
      <c r="X786" s="58" t="s">
        <v>3509</v>
      </c>
      <c r="Y786" s="36">
        <v>604950.0</v>
      </c>
      <c r="Z786" s="75" t="s">
        <v>3531</v>
      </c>
    </row>
    <row r="787" ht="12.0" customHeight="1">
      <c r="A787" s="20">
        <f t="shared" si="1"/>
        <v>785</v>
      </c>
      <c r="B787" s="19" t="s">
        <v>554</v>
      </c>
      <c r="C787" s="19" t="s">
        <v>3258</v>
      </c>
      <c r="D787" s="19" t="s">
        <v>3296</v>
      </c>
      <c r="E787" s="21" t="s">
        <v>33</v>
      </c>
      <c r="F787" s="23" t="s">
        <v>3297</v>
      </c>
      <c r="G787" s="25" t="s">
        <v>3298</v>
      </c>
      <c r="H787" s="26" t="s">
        <v>39</v>
      </c>
      <c r="I787" s="26" t="s">
        <v>41</v>
      </c>
      <c r="J787" s="27" t="s">
        <v>43</v>
      </c>
      <c r="K787" s="27" t="s">
        <v>44</v>
      </c>
      <c r="L787" s="29"/>
      <c r="M787" s="29"/>
      <c r="N787" s="29"/>
      <c r="O787" s="29"/>
      <c r="P787" s="29"/>
      <c r="Q787" s="29"/>
      <c r="R787" s="29"/>
      <c r="S787" s="29"/>
      <c r="T787" s="30"/>
      <c r="U787" s="31" t="str">
        <f>IFERROR(__xludf.DUMMYFUNCTION("LET(
  angka_murni, ARRAYFORMULA(IFERROR(VALUE(REGEXREPLACE(L787:T787, ""[^0-9]"", """")), 0)),
  rata, IFERROR(AVERAGEIF(angka_murni, ""&gt;0""), 0),
  IF(rata &gt; 0,
    IF(rata &gt; 500, ""SANGAT OPTIMAL"",
    IF(rata &gt; 200, ""OPTIMAL"",
    IF(rata &gt; 100,"&amp;" ""KURANG OPTIMAL"", ""TIDAK OPTIMAL""))),
    IF(COUNTIF(L787:T787, ""*TIDAK TERDETEKSI*"") &gt; 0, ""TIDAK TERDETEKSI"",
    IF(COUNTIF(L787:T787, ""*TIDAK AKTIF*"") &gt; 0, ""TIDAK AKTIF"",
    IF(COUNTIF(L787:T787, ""*BELUM TERPASANG*"") &gt; 0, ""BELUM T"&amp;"ERPASANG"", ""TIDAK AKTIF"")))
  )
)"),"TIDAK AKTIF")</f>
        <v>TIDAK AKTIF</v>
      </c>
      <c r="V787" s="33" t="s">
        <v>48</v>
      </c>
      <c r="W787" s="45">
        <v>2459.0</v>
      </c>
      <c r="X787" s="58" t="s">
        <v>3509</v>
      </c>
      <c r="Y787" s="36">
        <v>638250.0</v>
      </c>
      <c r="Z787" s="75" t="s">
        <v>3526</v>
      </c>
    </row>
    <row r="788" ht="12.0" customHeight="1">
      <c r="A788" s="20">
        <f t="shared" si="1"/>
        <v>786</v>
      </c>
      <c r="B788" s="19" t="s">
        <v>554</v>
      </c>
      <c r="C788" s="19" t="s">
        <v>3258</v>
      </c>
      <c r="D788" s="19" t="s">
        <v>3301</v>
      </c>
      <c r="E788" s="21" t="s">
        <v>33</v>
      </c>
      <c r="F788" s="68" t="s">
        <v>3532</v>
      </c>
      <c r="G788" s="69" t="s">
        <v>3533</v>
      </c>
      <c r="H788" s="26" t="s">
        <v>40</v>
      </c>
      <c r="I788" s="26" t="s">
        <v>107</v>
      </c>
      <c r="J788" s="27" t="s">
        <v>1563</v>
      </c>
      <c r="K788" s="27" t="s">
        <v>44</v>
      </c>
      <c r="L788" s="29" t="s">
        <v>62</v>
      </c>
      <c r="M788" s="29" t="s">
        <v>65</v>
      </c>
      <c r="N788" s="29" t="s">
        <v>65</v>
      </c>
      <c r="O788" s="29" t="s">
        <v>91</v>
      </c>
      <c r="P788" s="29" t="s">
        <v>63</v>
      </c>
      <c r="Q788" s="30"/>
      <c r="R788" s="30"/>
      <c r="S788" s="30"/>
      <c r="T788" s="44"/>
      <c r="U788" s="31" t="str">
        <f>IFERROR(__xludf.DUMMYFUNCTION("LET(
  angka_murni, ARRAYFORMULA(IFERROR(VALUE(REGEXREPLACE(L788:T788, ""[^0-9]"", """")), 0)),
  rata, IFERROR(AVERAGEIF(angka_murni, ""&gt;0""), 0),
  IF(rata &gt; 0,
    IF(rata &gt; 500, ""SANGAT OPTIMAL"",
    IF(rata &gt; 200, ""OPTIMAL"",
    IF(rata &gt; 100,"&amp;" ""KURANG OPTIMAL"", ""TIDAK OPTIMAL""))),
    IF(COUNTIF(L788:T788, ""*TIDAK TERDETEKSI*"") &gt; 0, ""TIDAK TERDETEKSI"",
    IF(COUNTIF(L788:T788, ""*TIDAK AKTIF*"") &gt; 0, ""TIDAK AKTIF"",
    IF(COUNTIF(L788:T788, ""*BELUM TERPASANG*"") &gt; 0, ""BELUM T"&amp;"ERPASANG"", ""TIDAK AKTIF"")))
  )
)"),"TIDAK OPTIMAL")</f>
        <v>TIDAK OPTIMAL</v>
      </c>
      <c r="V788" s="33" t="s">
        <v>48</v>
      </c>
      <c r="W788" s="45">
        <v>1583.0</v>
      </c>
      <c r="X788" s="58" t="s">
        <v>3509</v>
      </c>
      <c r="Y788" s="36">
        <v>604950.0</v>
      </c>
      <c r="Z788" s="46"/>
    </row>
    <row r="789" ht="12.0" customHeight="1">
      <c r="A789" s="20">
        <f t="shared" si="1"/>
        <v>787</v>
      </c>
      <c r="B789" s="19" t="s">
        <v>554</v>
      </c>
      <c r="C789" s="19" t="s">
        <v>3258</v>
      </c>
      <c r="D789" s="19" t="s">
        <v>3305</v>
      </c>
      <c r="E789" s="21" t="s">
        <v>33</v>
      </c>
      <c r="F789" s="23" t="s">
        <v>3306</v>
      </c>
      <c r="G789" s="25" t="s">
        <v>3307</v>
      </c>
      <c r="H789" s="26" t="s">
        <v>94</v>
      </c>
      <c r="I789" s="26" t="s">
        <v>60</v>
      </c>
      <c r="J789" s="28" t="s">
        <v>952</v>
      </c>
      <c r="K789" s="28" t="s">
        <v>44</v>
      </c>
      <c r="L789" s="42"/>
      <c r="M789" s="42"/>
      <c r="N789" s="29" t="s">
        <v>62</v>
      </c>
      <c r="O789" s="29" t="s">
        <v>176</v>
      </c>
      <c r="P789" s="29" t="s">
        <v>62</v>
      </c>
      <c r="Q789" s="44"/>
      <c r="R789" s="44"/>
      <c r="S789" s="30"/>
      <c r="T789" s="30"/>
      <c r="U789" s="31" t="str">
        <f>IFERROR(__xludf.DUMMYFUNCTION("LET(
  angka_murni, ARRAYFORMULA(IFERROR(VALUE(REGEXREPLACE(L789:T789, ""[^0-9]"", """")), 0)),
  rata, IFERROR(AVERAGEIF(angka_murni, ""&gt;0""), 0),
  IF(rata &gt; 0,
    IF(rata &gt; 500, ""SANGAT OPTIMAL"",
    IF(rata &gt; 200, ""OPTIMAL"",
    IF(rata &gt; 100,"&amp;" ""KURANG OPTIMAL"", ""TIDAK OPTIMAL""))),
    IF(COUNTIF(L789:T789, ""*TIDAK TERDETEKSI*"") &gt; 0, ""TIDAK TERDETEKSI"",
    IF(COUNTIF(L789:T789, ""*TIDAK AKTIF*"") &gt; 0, ""TIDAK AKTIF"",
    IF(COUNTIF(L789:T789, ""*BELUM TERPASANG*"") &gt; 0, ""BELUM T"&amp;"ERPASANG"", ""TIDAK AKTIF"")))
  )
)"),"TIDAK OPTIMAL")</f>
        <v>TIDAK OPTIMAL</v>
      </c>
      <c r="V789" s="33" t="s">
        <v>48</v>
      </c>
      <c r="W789" s="45">
        <v>807.0</v>
      </c>
      <c r="X789" s="58" t="s">
        <v>3509</v>
      </c>
      <c r="Y789" s="41">
        <v>2719500.0</v>
      </c>
      <c r="Z789" s="46"/>
    </row>
    <row r="790" ht="12.0" customHeight="1">
      <c r="A790" s="20">
        <f t="shared" si="1"/>
        <v>788</v>
      </c>
      <c r="B790" s="19" t="s">
        <v>554</v>
      </c>
      <c r="C790" s="19" t="s">
        <v>3258</v>
      </c>
      <c r="D790" s="19" t="s">
        <v>3309</v>
      </c>
      <c r="E790" s="21" t="s">
        <v>33</v>
      </c>
      <c r="F790" s="68" t="s">
        <v>3534</v>
      </c>
      <c r="G790" s="69" t="s">
        <v>3535</v>
      </c>
      <c r="H790" s="26" t="s">
        <v>40</v>
      </c>
      <c r="I790" s="26" t="s">
        <v>107</v>
      </c>
      <c r="J790" s="27" t="s">
        <v>1563</v>
      </c>
      <c r="K790" s="27" t="s">
        <v>44</v>
      </c>
      <c r="L790" s="29" t="s">
        <v>125</v>
      </c>
      <c r="M790" s="29" t="s">
        <v>64</v>
      </c>
      <c r="N790" s="29" t="s">
        <v>63</v>
      </c>
      <c r="O790" s="29" t="s">
        <v>64</v>
      </c>
      <c r="P790" s="29" t="s">
        <v>125</v>
      </c>
      <c r="Q790" s="30"/>
      <c r="R790" s="30"/>
      <c r="S790" s="30"/>
      <c r="T790" s="44"/>
      <c r="U790" s="31" t="str">
        <f>IFERROR(__xludf.DUMMYFUNCTION("LET(
  angka_murni, ARRAYFORMULA(IFERROR(VALUE(REGEXREPLACE(L790:T790, ""[^0-9]"", """")), 0)),
  rata, IFERROR(AVERAGEIF(angka_murni, ""&gt;0""), 0),
  IF(rata &gt; 0,
    IF(rata &gt; 500, ""SANGAT OPTIMAL"",
    IF(rata &gt; 200, ""OPTIMAL"",
    IF(rata &gt; 100,"&amp;" ""KURANG OPTIMAL"", ""TIDAK OPTIMAL""))),
    IF(COUNTIF(L790:T790, ""*TIDAK TERDETEKSI*"") &gt; 0, ""TIDAK TERDETEKSI"",
    IF(COUNTIF(L790:T790, ""*TIDAK AKTIF*"") &gt; 0, ""TIDAK AKTIF"",
    IF(COUNTIF(L790:T790, ""*BELUM TERPASANG*"") &gt; 0, ""BELUM T"&amp;"ERPASANG"", ""TIDAK AKTIF"")))
  )
)"),"OPTIMAL")</f>
        <v>OPTIMAL</v>
      </c>
      <c r="V790" s="33" t="s">
        <v>48</v>
      </c>
      <c r="W790" s="45">
        <v>1372.0</v>
      </c>
      <c r="X790" s="58" t="s">
        <v>3509</v>
      </c>
      <c r="Y790" s="36">
        <v>604950.0</v>
      </c>
      <c r="Z790" s="75" t="s">
        <v>3536</v>
      </c>
    </row>
    <row r="791" ht="12.0" customHeight="1">
      <c r="A791" s="20">
        <f t="shared" si="1"/>
        <v>789</v>
      </c>
      <c r="B791" s="19" t="s">
        <v>554</v>
      </c>
      <c r="C791" s="19" t="s">
        <v>3258</v>
      </c>
      <c r="D791" s="19" t="s">
        <v>3313</v>
      </c>
      <c r="E791" s="21" t="s">
        <v>33</v>
      </c>
      <c r="F791" s="23" t="s">
        <v>3314</v>
      </c>
      <c r="G791" s="25" t="s">
        <v>3315</v>
      </c>
      <c r="H791" s="26" t="s">
        <v>94</v>
      </c>
      <c r="I791" s="26" t="s">
        <v>105</v>
      </c>
      <c r="J791" s="27" t="s">
        <v>43</v>
      </c>
      <c r="K791" s="27" t="s">
        <v>44</v>
      </c>
      <c r="L791" s="29" t="s">
        <v>167</v>
      </c>
      <c r="M791" s="29" t="s">
        <v>167</v>
      </c>
      <c r="N791" s="29" t="s">
        <v>126</v>
      </c>
      <c r="O791" s="29" t="s">
        <v>126</v>
      </c>
      <c r="P791" s="29" t="s">
        <v>126</v>
      </c>
      <c r="Q791" s="44"/>
      <c r="R791" s="30"/>
      <c r="S791" s="30"/>
      <c r="T791" s="30"/>
      <c r="U791" s="31" t="str">
        <f>IFERROR(__xludf.DUMMYFUNCTION("LET(
  angka_murni, ARRAYFORMULA(IFERROR(VALUE(REGEXREPLACE(L791:T791, ""[^0-9]"", """")), 0)),
  rata, IFERROR(AVERAGEIF(angka_murni, ""&gt;0""), 0),
  IF(rata &gt; 0,
    IF(rata &gt; 500, ""SANGAT OPTIMAL"",
    IF(rata &gt; 200, ""OPTIMAL"",
    IF(rata &gt; 100,"&amp;" ""KURANG OPTIMAL"", ""TIDAK OPTIMAL""))),
    IF(COUNTIF(L791:T791, ""*TIDAK TERDETEKSI*"") &gt; 0, ""TIDAK TERDETEKSI"",
    IF(COUNTIF(L791:T791, ""*TIDAK AKTIF*"") &gt; 0, ""TIDAK AKTIF"",
    IF(COUNTIF(L791:T791, ""*BELUM TERPASANG*"") &gt; 0, ""BELUM T"&amp;"ERPASANG"", ""TIDAK AKTIF"")))
  )
)"),"SANGAT OPTIMAL")</f>
        <v>SANGAT OPTIMAL</v>
      </c>
      <c r="V791" s="33" t="s">
        <v>48</v>
      </c>
      <c r="W791" s="45">
        <v>640.0</v>
      </c>
      <c r="X791" s="58" t="s">
        <v>3509</v>
      </c>
      <c r="Y791" s="36">
        <v>2300000.0</v>
      </c>
      <c r="Z791" s="46"/>
    </row>
    <row r="792" ht="12.0" customHeight="1">
      <c r="A792" s="20">
        <f t="shared" si="1"/>
        <v>790</v>
      </c>
      <c r="B792" s="19" t="s">
        <v>554</v>
      </c>
      <c r="C792" s="19" t="s">
        <v>678</v>
      </c>
      <c r="D792" s="19" t="s">
        <v>3317</v>
      </c>
      <c r="E792" s="21" t="s">
        <v>33</v>
      </c>
      <c r="F792" s="23" t="s">
        <v>3318</v>
      </c>
      <c r="G792" s="25" t="s">
        <v>3319</v>
      </c>
      <c r="H792" s="19"/>
      <c r="I792" s="19"/>
      <c r="J792" s="144"/>
      <c r="K792" s="144"/>
      <c r="L792" s="38" t="s">
        <v>108</v>
      </c>
      <c r="M792" s="38" t="s">
        <v>108</v>
      </c>
      <c r="N792" s="38" t="s">
        <v>108</v>
      </c>
      <c r="O792" s="38" t="s">
        <v>108</v>
      </c>
      <c r="P792" s="38" t="s">
        <v>108</v>
      </c>
      <c r="Q792" s="29"/>
      <c r="R792" s="29"/>
      <c r="S792" s="29"/>
      <c r="T792" s="29"/>
      <c r="U792" s="31" t="str">
        <f>IFERROR(__xludf.DUMMYFUNCTION("LET(
  angka_murni, ARRAYFORMULA(IFERROR(VALUE(REGEXREPLACE(L792:T792, ""[^0-9]"", """")), 0)),
  rata, IFERROR(AVERAGEIF(angka_murni, ""&gt;0""), 0),
  IF(rata &gt; 0,
    IF(rata &gt; 500, ""SANGAT OPTIMAL"",
    IF(rata &gt; 200, ""OPTIMAL"",
    IF(rata &gt; 100,"&amp;" ""KURANG OPTIMAL"", ""TIDAK OPTIMAL""))),
    IF(COUNTIF(L792:T792, ""*TIDAK TERDETEKSI*"") &gt; 0, ""TIDAK TERDETEKSI"",
    IF(COUNTIF(L792:T792, ""*TIDAK AKTIF*"") &gt; 0, ""TIDAK AKTIF"",
    IF(COUNTIF(L792:T792, ""*BELUM TERPASANG*"") &gt; 0, ""BELUM T"&amp;"ERPASANG"", ""TIDAK AKTIF"")))
  )
)"),"BELUM TERPASANG")</f>
        <v>BELUM TERPASANG</v>
      </c>
      <c r="V792" s="33" t="s">
        <v>48</v>
      </c>
      <c r="W792" s="45">
        <v>3027.0</v>
      </c>
      <c r="X792" s="90" t="s">
        <v>685</v>
      </c>
      <c r="Y792" s="229"/>
      <c r="Z792" s="75" t="s">
        <v>3537</v>
      </c>
    </row>
    <row r="793" ht="12.0" customHeight="1">
      <c r="A793" s="20">
        <f t="shared" si="1"/>
        <v>791</v>
      </c>
      <c r="B793" s="19" t="s">
        <v>554</v>
      </c>
      <c r="C793" s="19" t="s">
        <v>678</v>
      </c>
      <c r="D793" s="19" t="s">
        <v>3320</v>
      </c>
      <c r="E793" s="21" t="s">
        <v>33</v>
      </c>
      <c r="F793" s="68" t="s">
        <v>3538</v>
      </c>
      <c r="G793" s="69" t="s">
        <v>3539</v>
      </c>
      <c r="H793" s="26" t="s">
        <v>40</v>
      </c>
      <c r="I793" s="26" t="s">
        <v>107</v>
      </c>
      <c r="J793" s="27" t="s">
        <v>1563</v>
      </c>
      <c r="K793" s="27" t="s">
        <v>44</v>
      </c>
      <c r="L793" s="29" t="s">
        <v>360</v>
      </c>
      <c r="M793" s="29" t="s">
        <v>65</v>
      </c>
      <c r="N793" s="29" t="s">
        <v>91</v>
      </c>
      <c r="O793" s="29" t="s">
        <v>91</v>
      </c>
      <c r="P793" s="29" t="s">
        <v>64</v>
      </c>
      <c r="Q793" s="30"/>
      <c r="R793" s="30"/>
      <c r="S793" s="30"/>
      <c r="T793" s="44"/>
      <c r="U793" s="31" t="str">
        <f>IFERROR(__xludf.DUMMYFUNCTION("LET(
  angka_murni, ARRAYFORMULA(IFERROR(VALUE(REGEXREPLACE(L793:T793, ""[^0-9]"", """")), 0)),
  rata, IFERROR(AVERAGEIF(angka_murni, ""&gt;0""), 0),
  IF(rata &gt; 0,
    IF(rata &gt; 500, ""SANGAT OPTIMAL"",
    IF(rata &gt; 200, ""OPTIMAL"",
    IF(rata &gt; 100,"&amp;" ""KURANG OPTIMAL"", ""TIDAK OPTIMAL""))),
    IF(COUNTIF(L793:T793, ""*TIDAK TERDETEKSI*"") &gt; 0, ""TIDAK TERDETEKSI"",
    IF(COUNTIF(L793:T793, ""*TIDAK AKTIF*"") &gt; 0, ""TIDAK AKTIF"",
    IF(COUNTIF(L793:T793, ""*BELUM TERPASANG*"") &gt; 0, ""BELUM T"&amp;"ERPASANG"", ""TIDAK AKTIF"")))
  )
)"),"KURANG OPTIMAL")</f>
        <v>KURANG OPTIMAL</v>
      </c>
      <c r="V793" s="33" t="s">
        <v>48</v>
      </c>
      <c r="W793" s="45">
        <v>6705.0</v>
      </c>
      <c r="X793" s="90" t="s">
        <v>685</v>
      </c>
      <c r="Y793" s="36">
        <v>604950.0</v>
      </c>
      <c r="Z793" s="75" t="s">
        <v>3540</v>
      </c>
    </row>
    <row r="794" ht="12.0" customHeight="1">
      <c r="A794" s="20">
        <f t="shared" si="1"/>
        <v>792</v>
      </c>
      <c r="B794" s="19" t="s">
        <v>554</v>
      </c>
      <c r="C794" s="19" t="s">
        <v>678</v>
      </c>
      <c r="D794" s="19" t="s">
        <v>679</v>
      </c>
      <c r="E794" s="21" t="s">
        <v>33</v>
      </c>
      <c r="F794" s="68" t="s">
        <v>680</v>
      </c>
      <c r="G794" s="69" t="s">
        <v>681</v>
      </c>
      <c r="H794" s="26" t="s">
        <v>40</v>
      </c>
      <c r="I794" s="26" t="s">
        <v>107</v>
      </c>
      <c r="J794" s="27" t="s">
        <v>1563</v>
      </c>
      <c r="K794" s="27" t="s">
        <v>44</v>
      </c>
      <c r="L794" s="29" t="s">
        <v>65</v>
      </c>
      <c r="M794" s="29" t="s">
        <v>65</v>
      </c>
      <c r="N794" s="29" t="s">
        <v>65</v>
      </c>
      <c r="O794" s="29" t="s">
        <v>65</v>
      </c>
      <c r="P794" s="29" t="s">
        <v>65</v>
      </c>
      <c r="Q794" s="30"/>
      <c r="R794" s="30"/>
      <c r="S794" s="30"/>
      <c r="T794" s="44"/>
      <c r="U794" s="31" t="str">
        <f>IFERROR(__xludf.DUMMYFUNCTION("LET(
  angka_murni, ARRAYFORMULA(IFERROR(VALUE(REGEXREPLACE(L794:T794, ""[^0-9]"", """")), 0)),
  rata, IFERROR(AVERAGEIF(angka_murni, ""&gt;0""), 0),
  IF(rata &gt; 0,
    IF(rata &gt; 500, ""SANGAT OPTIMAL"",
    IF(rata &gt; 200, ""OPTIMAL"",
    IF(rata &gt; 100,"&amp;" ""KURANG OPTIMAL"", ""TIDAK OPTIMAL""))),
    IF(COUNTIF(L794:T794, ""*TIDAK TERDETEKSI*"") &gt; 0, ""TIDAK TERDETEKSI"",
    IF(COUNTIF(L794:T794, ""*TIDAK AKTIF*"") &gt; 0, ""TIDAK AKTIF"",
    IF(COUNTIF(L794:T794, ""*BELUM TERPASANG*"") &gt; 0, ""BELUM T"&amp;"ERPASANG"", ""TIDAK AKTIF"")))
  )
)"),"TIDAK AKTIF")</f>
        <v>TIDAK AKTIF</v>
      </c>
      <c r="V794" s="33" t="s">
        <v>48</v>
      </c>
      <c r="W794" s="45">
        <v>4506.0</v>
      </c>
      <c r="X794" s="90" t="s">
        <v>685</v>
      </c>
      <c r="Y794" s="36">
        <v>604950.0</v>
      </c>
      <c r="Z794" s="75" t="s">
        <v>686</v>
      </c>
    </row>
    <row r="795" ht="12.0" customHeight="1">
      <c r="A795" s="20">
        <f t="shared" si="1"/>
        <v>793</v>
      </c>
      <c r="B795" s="19" t="s">
        <v>554</v>
      </c>
      <c r="C795" s="19" t="s">
        <v>678</v>
      </c>
      <c r="D795" s="19" t="s">
        <v>3327</v>
      </c>
      <c r="E795" s="21" t="s">
        <v>33</v>
      </c>
      <c r="F795" s="23" t="s">
        <v>3328</v>
      </c>
      <c r="G795" s="25" t="s">
        <v>3329</v>
      </c>
      <c r="H795" s="26" t="s">
        <v>94</v>
      </c>
      <c r="I795" s="26" t="s">
        <v>105</v>
      </c>
      <c r="J795" s="27" t="s">
        <v>43</v>
      </c>
      <c r="K795" s="27" t="s">
        <v>44</v>
      </c>
      <c r="L795" s="29" t="s">
        <v>167</v>
      </c>
      <c r="M795" s="29" t="s">
        <v>167</v>
      </c>
      <c r="N795" s="29" t="s">
        <v>123</v>
      </c>
      <c r="O795" s="29" t="s">
        <v>123</v>
      </c>
      <c r="P795" s="29" t="s">
        <v>123</v>
      </c>
      <c r="Q795" s="29"/>
      <c r="R795" s="29"/>
      <c r="S795" s="29"/>
      <c r="T795" s="29"/>
      <c r="U795" s="31" t="str">
        <f>IFERROR(__xludf.DUMMYFUNCTION("LET(
  angka_murni, ARRAYFORMULA(IFERROR(VALUE(REGEXREPLACE(L795:T795, ""[^0-9]"", """")), 0)),
  rata, IFERROR(AVERAGEIF(angka_murni, ""&gt;0""), 0),
  IF(rata &gt; 0,
    IF(rata &gt; 500, ""SANGAT OPTIMAL"",
    IF(rata &gt; 200, ""OPTIMAL"",
    IF(rata &gt; 100,"&amp;" ""KURANG OPTIMAL"", ""TIDAK OPTIMAL""))),
    IF(COUNTIF(L795:T795, ""*TIDAK TERDETEKSI*"") &gt; 0, ""TIDAK TERDETEKSI"",
    IF(COUNTIF(L795:T795, ""*TIDAK AKTIF*"") &gt; 0, ""TIDAK AKTIF"",
    IF(COUNTIF(L795:T795, ""*BELUM TERPASANG*"") &gt; 0, ""BELUM T"&amp;"ERPASANG"", ""TIDAK AKTIF"")))
  )
)"),"SANGAT OPTIMAL")</f>
        <v>SANGAT OPTIMAL</v>
      </c>
      <c r="V795" s="33" t="s">
        <v>48</v>
      </c>
      <c r="W795" s="45">
        <v>1051.0</v>
      </c>
      <c r="X795" s="90" t="s">
        <v>685</v>
      </c>
      <c r="Y795" s="36">
        <v>2300000.0</v>
      </c>
      <c r="Z795" s="46"/>
    </row>
    <row r="796" ht="12.0" customHeight="1">
      <c r="A796" s="20">
        <f t="shared" si="1"/>
        <v>794</v>
      </c>
      <c r="B796" s="19" t="s">
        <v>554</v>
      </c>
      <c r="C796" s="19" t="s">
        <v>678</v>
      </c>
      <c r="D796" s="19" t="s">
        <v>3331</v>
      </c>
      <c r="E796" s="21" t="s">
        <v>33</v>
      </c>
      <c r="F796" s="68" t="s">
        <v>3541</v>
      </c>
      <c r="G796" s="69" t="s">
        <v>3542</v>
      </c>
      <c r="H796" s="26" t="s">
        <v>40</v>
      </c>
      <c r="I796" s="26" t="s">
        <v>107</v>
      </c>
      <c r="J796" s="27" t="s">
        <v>1563</v>
      </c>
      <c r="K796" s="27" t="s">
        <v>44</v>
      </c>
      <c r="L796" s="29" t="s">
        <v>91</v>
      </c>
      <c r="M796" s="29" t="s">
        <v>64</v>
      </c>
      <c r="N796" s="29" t="s">
        <v>64</v>
      </c>
      <c r="O796" s="29" t="s">
        <v>125</v>
      </c>
      <c r="P796" s="29" t="s">
        <v>91</v>
      </c>
      <c r="Q796" s="30"/>
      <c r="R796" s="30"/>
      <c r="S796" s="30"/>
      <c r="T796" s="44"/>
      <c r="U796" s="31" t="str">
        <f>IFERROR(__xludf.DUMMYFUNCTION("LET(
  angka_murni, ARRAYFORMULA(IFERROR(VALUE(REGEXREPLACE(L796:T796, ""[^0-9]"", """")), 0)),
  rata, IFERROR(AVERAGEIF(angka_murni, ""&gt;0""), 0),
  IF(rata &gt; 0,
    IF(rata &gt; 500, ""SANGAT OPTIMAL"",
    IF(rata &gt; 200, ""OPTIMAL"",
    IF(rata &gt; 100,"&amp;" ""KURANG OPTIMAL"", ""TIDAK OPTIMAL""))),
    IF(COUNTIF(L796:T796, ""*TIDAK TERDETEKSI*"") &gt; 0, ""TIDAK TERDETEKSI"",
    IF(COUNTIF(L796:T796, ""*TIDAK AKTIF*"") &gt; 0, ""TIDAK AKTIF"",
    IF(COUNTIF(L796:T796, ""*BELUM TERPASANG*"") &gt; 0, ""BELUM T"&amp;"ERPASANG"", ""TIDAK AKTIF"")))
  )
)"),"OPTIMAL")</f>
        <v>OPTIMAL</v>
      </c>
      <c r="V796" s="33" t="s">
        <v>48</v>
      </c>
      <c r="W796" s="45">
        <v>2390.0</v>
      </c>
      <c r="X796" s="90" t="s">
        <v>685</v>
      </c>
      <c r="Y796" s="36">
        <v>604950.0</v>
      </c>
      <c r="Z796" s="75" t="s">
        <v>3543</v>
      </c>
    </row>
    <row r="797" ht="12.0" customHeight="1">
      <c r="A797" s="20">
        <f t="shared" si="1"/>
        <v>795</v>
      </c>
      <c r="B797" s="19" t="s">
        <v>554</v>
      </c>
      <c r="C797" s="19" t="s">
        <v>678</v>
      </c>
      <c r="D797" s="19" t="s">
        <v>688</v>
      </c>
      <c r="E797" s="21" t="s">
        <v>33</v>
      </c>
      <c r="F797" s="68" t="s">
        <v>689</v>
      </c>
      <c r="G797" s="69" t="s">
        <v>690</v>
      </c>
      <c r="H797" s="26" t="s">
        <v>40</v>
      </c>
      <c r="I797" s="26" t="s">
        <v>107</v>
      </c>
      <c r="J797" s="27" t="s">
        <v>1563</v>
      </c>
      <c r="K797" s="27" t="s">
        <v>44</v>
      </c>
      <c r="L797" s="29" t="s">
        <v>65</v>
      </c>
      <c r="M797" s="29" t="s">
        <v>65</v>
      </c>
      <c r="N797" s="29" t="s">
        <v>65</v>
      </c>
      <c r="O797" s="29" t="s">
        <v>65</v>
      </c>
      <c r="P797" s="29" t="s">
        <v>65</v>
      </c>
      <c r="Q797" s="30"/>
      <c r="R797" s="30"/>
      <c r="S797" s="30"/>
      <c r="T797" s="44"/>
      <c r="U797" s="31" t="str">
        <f>IFERROR(__xludf.DUMMYFUNCTION("LET(
  angka_murni, ARRAYFORMULA(IFERROR(VALUE(REGEXREPLACE(L797:T797, ""[^0-9]"", """")), 0)),
  rata, IFERROR(AVERAGEIF(angka_murni, ""&gt;0""), 0),
  IF(rata &gt; 0,
    IF(rata &gt; 500, ""SANGAT OPTIMAL"",
    IF(rata &gt; 200, ""OPTIMAL"",
    IF(rata &gt; 100,"&amp;" ""KURANG OPTIMAL"", ""TIDAK OPTIMAL""))),
    IF(COUNTIF(L797:T797, ""*TIDAK TERDETEKSI*"") &gt; 0, ""TIDAK TERDETEKSI"",
    IF(COUNTIF(L797:T797, ""*TIDAK AKTIF*"") &gt; 0, ""TIDAK AKTIF"",
    IF(COUNTIF(L797:T797, ""*BELUM TERPASANG*"") &gt; 0, ""BELUM T"&amp;"ERPASANG"", ""TIDAK AKTIF"")))
  )
)"),"TIDAK AKTIF")</f>
        <v>TIDAK AKTIF</v>
      </c>
      <c r="V797" s="33" t="s">
        <v>48</v>
      </c>
      <c r="W797" s="45">
        <v>2002.0</v>
      </c>
      <c r="X797" s="90" t="s">
        <v>685</v>
      </c>
      <c r="Y797" s="36">
        <v>604950.0</v>
      </c>
      <c r="Z797" s="75" t="s">
        <v>694</v>
      </c>
    </row>
    <row r="798" ht="12.0" customHeight="1">
      <c r="A798" s="20">
        <f t="shared" si="1"/>
        <v>796</v>
      </c>
      <c r="B798" s="19" t="s">
        <v>554</v>
      </c>
      <c r="C798" s="19" t="s">
        <v>678</v>
      </c>
      <c r="D798" s="19" t="s">
        <v>3336</v>
      </c>
      <c r="E798" s="21" t="s">
        <v>33</v>
      </c>
      <c r="F798" s="23" t="s">
        <v>3337</v>
      </c>
      <c r="G798" s="25" t="s">
        <v>3338</v>
      </c>
      <c r="H798" s="19"/>
      <c r="I798" s="19"/>
      <c r="J798" s="144"/>
      <c r="K798" s="144"/>
      <c r="L798" s="38" t="s">
        <v>108</v>
      </c>
      <c r="M798" s="38" t="s">
        <v>108</v>
      </c>
      <c r="N798" s="38" t="s">
        <v>108</v>
      </c>
      <c r="O798" s="38" t="s">
        <v>108</v>
      </c>
      <c r="P798" s="38" t="s">
        <v>108</v>
      </c>
      <c r="Q798" s="29"/>
      <c r="R798" s="29"/>
      <c r="S798" s="29"/>
      <c r="T798" s="29"/>
      <c r="U798" s="31" t="str">
        <f>IFERROR(__xludf.DUMMYFUNCTION("LET(
  angka_murni, ARRAYFORMULA(IFERROR(VALUE(REGEXREPLACE(L798:T798, ""[^0-9]"", """")), 0)),
  rata, IFERROR(AVERAGEIF(angka_murni, ""&gt;0""), 0),
  IF(rata &gt; 0,
    IF(rata &gt; 500, ""SANGAT OPTIMAL"",
    IF(rata &gt; 200, ""OPTIMAL"",
    IF(rata &gt; 100,"&amp;" ""KURANG OPTIMAL"", ""TIDAK OPTIMAL""))),
    IF(COUNTIF(L798:T798, ""*TIDAK TERDETEKSI*"") &gt; 0, ""TIDAK TERDETEKSI"",
    IF(COUNTIF(L798:T798, ""*TIDAK AKTIF*"") &gt; 0, ""TIDAK AKTIF"",
    IF(COUNTIF(L798:T798, ""*BELUM TERPASANG*"") &gt; 0, ""BELUM T"&amp;"ERPASANG"", ""TIDAK AKTIF"")))
  )
)"),"BELUM TERPASANG")</f>
        <v>BELUM TERPASANG</v>
      </c>
      <c r="V798" s="33" t="s">
        <v>48</v>
      </c>
      <c r="W798" s="45">
        <v>9251.0</v>
      </c>
      <c r="X798" s="90" t="s">
        <v>685</v>
      </c>
      <c r="Y798" s="229"/>
      <c r="Z798" s="46"/>
    </row>
    <row r="799" ht="12.0" customHeight="1">
      <c r="A799" s="20">
        <f t="shared" si="1"/>
        <v>797</v>
      </c>
      <c r="B799" s="19" t="s">
        <v>554</v>
      </c>
      <c r="C799" s="19" t="s">
        <v>678</v>
      </c>
      <c r="D799" s="19" t="s">
        <v>700</v>
      </c>
      <c r="E799" s="21" t="s">
        <v>33</v>
      </c>
      <c r="F799" s="23" t="s">
        <v>3339</v>
      </c>
      <c r="G799" s="25" t="s">
        <v>3340</v>
      </c>
      <c r="H799" s="26" t="s">
        <v>94</v>
      </c>
      <c r="I799" s="26" t="s">
        <v>105</v>
      </c>
      <c r="J799" s="27" t="s">
        <v>43</v>
      </c>
      <c r="K799" s="27" t="s">
        <v>44</v>
      </c>
      <c r="L799" s="29" t="s">
        <v>167</v>
      </c>
      <c r="M799" s="29" t="s">
        <v>167</v>
      </c>
      <c r="N799" s="29" t="s">
        <v>123</v>
      </c>
      <c r="O799" s="29" t="s">
        <v>123</v>
      </c>
      <c r="P799" s="29" t="s">
        <v>123</v>
      </c>
      <c r="Q799" s="29"/>
      <c r="R799" s="29"/>
      <c r="S799" s="29"/>
      <c r="T799" s="29"/>
      <c r="U799" s="31" t="str">
        <f>IFERROR(__xludf.DUMMYFUNCTION("LET(
  angka_murni, ARRAYFORMULA(IFERROR(VALUE(REGEXREPLACE(L799:T799, ""[^0-9]"", """")), 0)),
  rata, IFERROR(AVERAGEIF(angka_murni, ""&gt;0""), 0),
  IF(rata &gt; 0,
    IF(rata &gt; 500, ""SANGAT OPTIMAL"",
    IF(rata &gt; 200, ""OPTIMAL"",
    IF(rata &gt; 100,"&amp;" ""KURANG OPTIMAL"", ""TIDAK OPTIMAL""))),
    IF(COUNTIF(L799:T799, ""*TIDAK TERDETEKSI*"") &gt; 0, ""TIDAK TERDETEKSI"",
    IF(COUNTIF(L799:T799, ""*TIDAK AKTIF*"") &gt; 0, ""TIDAK AKTIF"",
    IF(COUNTIF(L799:T799, ""*BELUM TERPASANG*"") &gt; 0, ""BELUM T"&amp;"ERPASANG"", ""TIDAK AKTIF"")))
  )
)"),"SANGAT OPTIMAL")</f>
        <v>SANGAT OPTIMAL</v>
      </c>
      <c r="V799" s="33" t="s">
        <v>48</v>
      </c>
      <c r="W799" s="45">
        <v>1612.0</v>
      </c>
      <c r="X799" s="90" t="s">
        <v>685</v>
      </c>
      <c r="Y799" s="36">
        <v>2300000.0</v>
      </c>
      <c r="Z799" s="46"/>
    </row>
    <row r="800" ht="12.0" customHeight="1">
      <c r="A800" s="20">
        <f t="shared" si="1"/>
        <v>798</v>
      </c>
      <c r="B800" s="19" t="s">
        <v>554</v>
      </c>
      <c r="C800" s="19" t="s">
        <v>678</v>
      </c>
      <c r="D800" s="19" t="s">
        <v>3343</v>
      </c>
      <c r="E800" s="21" t="s">
        <v>33</v>
      </c>
      <c r="F800" s="23" t="s">
        <v>3344</v>
      </c>
      <c r="G800" s="25" t="s">
        <v>3345</v>
      </c>
      <c r="H800" s="26" t="s">
        <v>39</v>
      </c>
      <c r="I800" s="26" t="s">
        <v>41</v>
      </c>
      <c r="J800" s="27" t="s">
        <v>43</v>
      </c>
      <c r="K800" s="27" t="s">
        <v>44</v>
      </c>
      <c r="L800" s="29"/>
      <c r="M800" s="29"/>
      <c r="N800" s="29"/>
      <c r="O800" s="29"/>
      <c r="P800" s="29"/>
      <c r="Q800" s="29"/>
      <c r="R800" s="29"/>
      <c r="S800" s="29"/>
      <c r="T800" s="30"/>
      <c r="U800" s="31" t="str">
        <f>IFERROR(__xludf.DUMMYFUNCTION("LET(
  angka_murni, ARRAYFORMULA(IFERROR(VALUE(REGEXREPLACE(L800:T800, ""[^0-9]"", """")), 0)),
  rata, IFERROR(AVERAGEIF(angka_murni, ""&gt;0""), 0),
  IF(rata &gt; 0,
    IF(rata &gt; 500, ""SANGAT OPTIMAL"",
    IF(rata &gt; 200, ""OPTIMAL"",
    IF(rata &gt; 100,"&amp;" ""KURANG OPTIMAL"", ""TIDAK OPTIMAL""))),
    IF(COUNTIF(L800:T800, ""*TIDAK TERDETEKSI*"") &gt; 0, ""TIDAK TERDETEKSI"",
    IF(COUNTIF(L800:T800, ""*TIDAK AKTIF*"") &gt; 0, ""TIDAK AKTIF"",
    IF(COUNTIF(L800:T800, ""*BELUM TERPASANG*"") &gt; 0, ""BELUM T"&amp;"ERPASANG"", ""TIDAK AKTIF"")))
  )
)"),"TIDAK AKTIF")</f>
        <v>TIDAK AKTIF</v>
      </c>
      <c r="V800" s="33" t="s">
        <v>48</v>
      </c>
      <c r="W800" s="45">
        <v>3647.0</v>
      </c>
      <c r="X800" s="90" t="s">
        <v>685</v>
      </c>
      <c r="Y800" s="36">
        <v>638250.0</v>
      </c>
      <c r="Z800" s="46"/>
    </row>
    <row r="801" ht="12.0" customHeight="1">
      <c r="A801" s="20">
        <f t="shared" si="1"/>
        <v>799</v>
      </c>
      <c r="B801" s="19" t="s">
        <v>554</v>
      </c>
      <c r="C801" s="19" t="s">
        <v>678</v>
      </c>
      <c r="D801" s="19" t="s">
        <v>3347</v>
      </c>
      <c r="E801" s="21" t="s">
        <v>33</v>
      </c>
      <c r="F801" s="68" t="s">
        <v>3544</v>
      </c>
      <c r="G801" s="69" t="s">
        <v>3545</v>
      </c>
      <c r="H801" s="26" t="s">
        <v>40</v>
      </c>
      <c r="I801" s="26" t="s">
        <v>107</v>
      </c>
      <c r="J801" s="27" t="s">
        <v>1563</v>
      </c>
      <c r="K801" s="27" t="s">
        <v>44</v>
      </c>
      <c r="L801" s="29" t="s">
        <v>62</v>
      </c>
      <c r="M801" s="29" t="s">
        <v>62</v>
      </c>
      <c r="N801" s="29" t="s">
        <v>63</v>
      </c>
      <c r="O801" s="29" t="s">
        <v>91</v>
      </c>
      <c r="P801" s="29" t="s">
        <v>91</v>
      </c>
      <c r="Q801" s="30"/>
      <c r="R801" s="30"/>
      <c r="S801" s="30"/>
      <c r="T801" s="44"/>
      <c r="U801" s="31" t="str">
        <f>IFERROR(__xludf.DUMMYFUNCTION("LET(
  angka_murni, ARRAYFORMULA(IFERROR(VALUE(REGEXREPLACE(L801:T801, ""[^0-9]"", """")), 0)),
  rata, IFERROR(AVERAGEIF(angka_murni, ""&gt;0""), 0),
  IF(rata &gt; 0,
    IF(rata &gt; 500, ""SANGAT OPTIMAL"",
    IF(rata &gt; 200, ""OPTIMAL"",
    IF(rata &gt; 100,"&amp;" ""KURANG OPTIMAL"", ""TIDAK OPTIMAL""))),
    IF(COUNTIF(L801:T801, ""*TIDAK TERDETEKSI*"") &gt; 0, ""TIDAK TERDETEKSI"",
    IF(COUNTIF(L801:T801, ""*TIDAK AKTIF*"") &gt; 0, ""TIDAK AKTIF"",
    IF(COUNTIF(L801:T801, ""*BELUM TERPASANG*"") &gt; 0, ""BELUM T"&amp;"ERPASANG"", ""TIDAK AKTIF"")))
  )
)"),"TIDAK OPTIMAL")</f>
        <v>TIDAK OPTIMAL</v>
      </c>
      <c r="V801" s="33" t="s">
        <v>48</v>
      </c>
      <c r="W801" s="45">
        <v>4169.0</v>
      </c>
      <c r="X801" s="90" t="s">
        <v>685</v>
      </c>
      <c r="Y801" s="36">
        <v>604950.0</v>
      </c>
      <c r="Z801" s="75" t="s">
        <v>3546</v>
      </c>
    </row>
    <row r="802" ht="12.0" customHeight="1">
      <c r="A802" s="20">
        <f t="shared" si="1"/>
        <v>800</v>
      </c>
      <c r="B802" s="19" t="s">
        <v>554</v>
      </c>
      <c r="C802" s="19" t="s">
        <v>678</v>
      </c>
      <c r="D802" s="19" t="s">
        <v>3350</v>
      </c>
      <c r="E802" s="21" t="s">
        <v>33</v>
      </c>
      <c r="F802" s="23" t="s">
        <v>3351</v>
      </c>
      <c r="G802" s="25" t="s">
        <v>3352</v>
      </c>
      <c r="H802" s="26" t="s">
        <v>94</v>
      </c>
      <c r="I802" s="26" t="s">
        <v>60</v>
      </c>
      <c r="J802" s="28" t="s">
        <v>952</v>
      </c>
      <c r="K802" s="28" t="s">
        <v>44</v>
      </c>
      <c r="L802" s="42"/>
      <c r="M802" s="42"/>
      <c r="N802" s="29" t="s">
        <v>64</v>
      </c>
      <c r="O802" s="29" t="s">
        <v>64</v>
      </c>
      <c r="P802" s="29" t="s">
        <v>64</v>
      </c>
      <c r="Q802" s="44"/>
      <c r="R802" s="44"/>
      <c r="S802" s="30"/>
      <c r="T802" s="30"/>
      <c r="U802" s="31" t="str">
        <f>IFERROR(__xludf.DUMMYFUNCTION("LET(
  angka_murni, ARRAYFORMULA(IFERROR(VALUE(REGEXREPLACE(L802:T802, ""[^0-9]"", """")), 0)),
  rata, IFERROR(AVERAGEIF(angka_murni, ""&gt;0""), 0),
  IF(rata &gt; 0,
    IF(rata &gt; 500, ""SANGAT OPTIMAL"",
    IF(rata &gt; 200, ""OPTIMAL"",
    IF(rata &gt; 100,"&amp;" ""KURANG OPTIMAL"", ""TIDAK OPTIMAL""))),
    IF(COUNTIF(L802:T802, ""*TIDAK TERDETEKSI*"") &gt; 0, ""TIDAK TERDETEKSI"",
    IF(COUNTIF(L802:T802, ""*TIDAK AKTIF*"") &gt; 0, ""TIDAK AKTIF"",
    IF(COUNTIF(L802:T802, ""*BELUM TERPASANG*"") &gt; 0, ""BELUM T"&amp;"ERPASANG"", ""TIDAK AKTIF"")))
  )
)"),"OPTIMAL")</f>
        <v>OPTIMAL</v>
      </c>
      <c r="V802" s="33" t="s">
        <v>48</v>
      </c>
      <c r="W802" s="45">
        <v>569.0</v>
      </c>
      <c r="X802" s="90" t="s">
        <v>685</v>
      </c>
      <c r="Y802" s="41">
        <v>2719500.0</v>
      </c>
      <c r="Z802" s="75" t="s">
        <v>3547</v>
      </c>
    </row>
    <row r="803" ht="12.0" customHeight="1">
      <c r="A803" s="20">
        <f t="shared" si="1"/>
        <v>801</v>
      </c>
      <c r="B803" s="19" t="s">
        <v>554</v>
      </c>
      <c r="C803" s="19" t="s">
        <v>678</v>
      </c>
      <c r="D803" s="19" t="s">
        <v>3353</v>
      </c>
      <c r="E803" s="21" t="s">
        <v>33</v>
      </c>
      <c r="F803" s="23" t="s">
        <v>3354</v>
      </c>
      <c r="G803" s="25" t="s">
        <v>3355</v>
      </c>
      <c r="H803" s="26" t="s">
        <v>94</v>
      </c>
      <c r="I803" s="26" t="s">
        <v>105</v>
      </c>
      <c r="J803" s="27" t="s">
        <v>43</v>
      </c>
      <c r="K803" s="27" t="s">
        <v>44</v>
      </c>
      <c r="L803" s="29" t="s">
        <v>167</v>
      </c>
      <c r="M803" s="29" t="s">
        <v>167</v>
      </c>
      <c r="N803" s="29" t="s">
        <v>126</v>
      </c>
      <c r="O803" s="29" t="s">
        <v>126</v>
      </c>
      <c r="P803" s="29" t="s">
        <v>126</v>
      </c>
      <c r="Q803" s="29"/>
      <c r="R803" s="29"/>
      <c r="S803" s="29"/>
      <c r="T803" s="29"/>
      <c r="U803" s="31" t="str">
        <f>IFERROR(__xludf.DUMMYFUNCTION("LET(
  angka_murni, ARRAYFORMULA(IFERROR(VALUE(REGEXREPLACE(L803:T803, ""[^0-9]"", """")), 0)),
  rata, IFERROR(AVERAGEIF(angka_murni, ""&gt;0""), 0),
  IF(rata &gt; 0,
    IF(rata &gt; 500, ""SANGAT OPTIMAL"",
    IF(rata &gt; 200, ""OPTIMAL"",
    IF(rata &gt; 100,"&amp;" ""KURANG OPTIMAL"", ""TIDAK OPTIMAL""))),
    IF(COUNTIF(L803:T803, ""*TIDAK TERDETEKSI*"") &gt; 0, ""TIDAK TERDETEKSI"",
    IF(COUNTIF(L803:T803, ""*TIDAK AKTIF*"") &gt; 0, ""TIDAK AKTIF"",
    IF(COUNTIF(L803:T803, ""*BELUM TERPASANG*"") &gt; 0, ""BELUM T"&amp;"ERPASANG"", ""TIDAK AKTIF"")))
  )
)"),"SANGAT OPTIMAL")</f>
        <v>SANGAT OPTIMAL</v>
      </c>
      <c r="V803" s="33" t="s">
        <v>48</v>
      </c>
      <c r="W803" s="45">
        <v>1044.0</v>
      </c>
      <c r="X803" s="90" t="s">
        <v>685</v>
      </c>
      <c r="Y803" s="36">
        <v>2300000.0</v>
      </c>
      <c r="Z803" s="46"/>
    </row>
    <row r="804" ht="12.0" customHeight="1">
      <c r="A804" s="20">
        <f t="shared" si="1"/>
        <v>802</v>
      </c>
      <c r="B804" s="19" t="s">
        <v>554</v>
      </c>
      <c r="C804" s="19" t="s">
        <v>678</v>
      </c>
      <c r="D804" s="19" t="s">
        <v>3356</v>
      </c>
      <c r="E804" s="21" t="s">
        <v>33</v>
      </c>
      <c r="F804" s="23" t="s">
        <v>3357</v>
      </c>
      <c r="G804" s="25" t="s">
        <v>3358</v>
      </c>
      <c r="H804" s="26" t="s">
        <v>94</v>
      </c>
      <c r="I804" s="26" t="s">
        <v>60</v>
      </c>
      <c r="J804" s="28" t="s">
        <v>952</v>
      </c>
      <c r="K804" s="28" t="s">
        <v>44</v>
      </c>
      <c r="L804" s="42"/>
      <c r="M804" s="42"/>
      <c r="N804" s="29" t="s">
        <v>62</v>
      </c>
      <c r="O804" s="29" t="s">
        <v>91</v>
      </c>
      <c r="P804" s="29" t="s">
        <v>64</v>
      </c>
      <c r="Q804" s="44"/>
      <c r="R804" s="44"/>
      <c r="S804" s="30"/>
      <c r="T804" s="30"/>
      <c r="U804" s="31" t="str">
        <f>IFERROR(__xludf.DUMMYFUNCTION("LET(
  angka_murni, ARRAYFORMULA(IFERROR(VALUE(REGEXREPLACE(L804:T804, ""[^0-9]"", """")), 0)),
  rata, IFERROR(AVERAGEIF(angka_murni, ""&gt;0""), 0),
  IF(rata &gt; 0,
    IF(rata &gt; 500, ""SANGAT OPTIMAL"",
    IF(rata &gt; 200, ""OPTIMAL"",
    IF(rata &gt; 100,"&amp;" ""KURANG OPTIMAL"", ""TIDAK OPTIMAL""))),
    IF(COUNTIF(L804:T804, ""*TIDAK TERDETEKSI*"") &gt; 0, ""TIDAK TERDETEKSI"",
    IF(COUNTIF(L804:T804, ""*TIDAK AKTIF*"") &gt; 0, ""TIDAK AKTIF"",
    IF(COUNTIF(L804:T804, ""*BELUM TERPASANG*"") &gt; 0, ""BELUM T"&amp;"ERPASANG"", ""TIDAK AKTIF"")))
  )
)"),"OPTIMAL")</f>
        <v>OPTIMAL</v>
      </c>
      <c r="V804" s="33" t="s">
        <v>48</v>
      </c>
      <c r="W804" s="45">
        <v>416.0</v>
      </c>
      <c r="X804" s="90" t="s">
        <v>685</v>
      </c>
      <c r="Y804" s="41">
        <v>2719500.0</v>
      </c>
      <c r="Z804" s="46"/>
    </row>
    <row r="805" ht="12.0" customHeight="1">
      <c r="A805" s="20">
        <f t="shared" si="1"/>
        <v>803</v>
      </c>
      <c r="B805" s="19" t="s">
        <v>554</v>
      </c>
      <c r="C805" s="19" t="s">
        <v>678</v>
      </c>
      <c r="D805" s="19" t="s">
        <v>696</v>
      </c>
      <c r="E805" s="21" t="s">
        <v>33</v>
      </c>
      <c r="F805" s="68" t="s">
        <v>697</v>
      </c>
      <c r="G805" s="69" t="s">
        <v>698</v>
      </c>
      <c r="H805" s="26" t="s">
        <v>40</v>
      </c>
      <c r="I805" s="26" t="s">
        <v>107</v>
      </c>
      <c r="J805" s="27" t="s">
        <v>1563</v>
      </c>
      <c r="K805" s="27" t="s">
        <v>44</v>
      </c>
      <c r="L805" s="29" t="s">
        <v>64</v>
      </c>
      <c r="M805" s="29" t="s">
        <v>63</v>
      </c>
      <c r="N805" s="29" t="s">
        <v>176</v>
      </c>
      <c r="O805" s="29" t="s">
        <v>65</v>
      </c>
      <c r="P805" s="29" t="s">
        <v>65</v>
      </c>
      <c r="Q805" s="30"/>
      <c r="R805" s="30"/>
      <c r="S805" s="30"/>
      <c r="T805" s="44"/>
      <c r="U805" s="31" t="str">
        <f>IFERROR(__xludf.DUMMYFUNCTION("LET(
  angka_murni, ARRAYFORMULA(IFERROR(VALUE(REGEXREPLACE(L805:T805, ""[^0-9]"", """")), 0)),
  rata, IFERROR(AVERAGEIF(angka_murni, ""&gt;0""), 0),
  IF(rata &gt; 0,
    IF(rata &gt; 500, ""SANGAT OPTIMAL"",
    IF(rata &gt; 200, ""OPTIMAL"",
    IF(rata &gt; 100,"&amp;" ""KURANG OPTIMAL"", ""TIDAK OPTIMAL""))),
    IF(COUNTIF(L805:T805, ""*TIDAK TERDETEKSI*"") &gt; 0, ""TIDAK TERDETEKSI"",
    IF(COUNTIF(L805:T805, ""*TIDAK AKTIF*"") &gt; 0, ""TIDAK AKTIF"",
    IF(COUNTIF(L805:T805, ""*BELUM TERPASANG*"") &gt; 0, ""BELUM T"&amp;"ERPASANG"", ""TIDAK AKTIF"")))
  )
)"),"OPTIMAL")</f>
        <v>OPTIMAL</v>
      </c>
      <c r="V805" s="33" t="s">
        <v>48</v>
      </c>
      <c r="W805" s="45">
        <v>5283.0</v>
      </c>
      <c r="X805" s="90" t="s">
        <v>685</v>
      </c>
      <c r="Y805" s="36">
        <v>604950.0</v>
      </c>
      <c r="Z805" s="75" t="s">
        <v>699</v>
      </c>
    </row>
    <row r="806" ht="12.0" customHeight="1">
      <c r="A806" s="20">
        <f t="shared" si="1"/>
        <v>804</v>
      </c>
      <c r="B806" s="19" t="s">
        <v>554</v>
      </c>
      <c r="C806" s="19" t="s">
        <v>678</v>
      </c>
      <c r="D806" s="19" t="s">
        <v>3363</v>
      </c>
      <c r="E806" s="21" t="s">
        <v>33</v>
      </c>
      <c r="F806" s="23" t="s">
        <v>3364</v>
      </c>
      <c r="G806" s="25" t="s">
        <v>3365</v>
      </c>
      <c r="H806" s="26" t="s">
        <v>39</v>
      </c>
      <c r="I806" s="26" t="s">
        <v>41</v>
      </c>
      <c r="J806" s="27" t="s">
        <v>43</v>
      </c>
      <c r="K806" s="27" t="s">
        <v>44</v>
      </c>
      <c r="L806" s="29"/>
      <c r="M806" s="29"/>
      <c r="N806" s="29"/>
      <c r="O806" s="29"/>
      <c r="P806" s="29"/>
      <c r="Q806" s="29"/>
      <c r="R806" s="29"/>
      <c r="S806" s="29"/>
      <c r="T806" s="29"/>
      <c r="U806" s="31" t="str">
        <f>IFERROR(__xludf.DUMMYFUNCTION("LET(
  angka_murni, ARRAYFORMULA(IFERROR(VALUE(REGEXREPLACE(L806:T806, ""[^0-9]"", """")), 0)),
  rata, IFERROR(AVERAGEIF(angka_murni, ""&gt;0""), 0),
  IF(rata &gt; 0,
    IF(rata &gt; 500, ""SANGAT OPTIMAL"",
    IF(rata &gt; 200, ""OPTIMAL"",
    IF(rata &gt; 100,"&amp;" ""KURANG OPTIMAL"", ""TIDAK OPTIMAL""))),
    IF(COUNTIF(L806:T806, ""*TIDAK TERDETEKSI*"") &gt; 0, ""TIDAK TERDETEKSI"",
    IF(COUNTIF(L806:T806, ""*TIDAK AKTIF*"") &gt; 0, ""TIDAK AKTIF"",
    IF(COUNTIF(L806:T806, ""*BELUM TERPASANG*"") &gt; 0, ""BELUM T"&amp;"ERPASANG"", ""TIDAK AKTIF"")))
  )
)"),"TIDAK AKTIF")</f>
        <v>TIDAK AKTIF</v>
      </c>
      <c r="V806" s="33" t="s">
        <v>48</v>
      </c>
      <c r="W806" s="45">
        <v>9030.0</v>
      </c>
      <c r="X806" s="90" t="s">
        <v>685</v>
      </c>
      <c r="Y806" s="36">
        <v>638250.0</v>
      </c>
      <c r="Z806" s="75" t="s">
        <v>3548</v>
      </c>
    </row>
    <row r="807" ht="12.0" customHeight="1">
      <c r="A807" s="20">
        <f t="shared" si="1"/>
        <v>805</v>
      </c>
      <c r="B807" s="19" t="s">
        <v>554</v>
      </c>
      <c r="C807" s="19" t="s">
        <v>310</v>
      </c>
      <c r="D807" s="19" t="s">
        <v>3366</v>
      </c>
      <c r="E807" s="21" t="s">
        <v>33</v>
      </c>
      <c r="F807" s="23" t="s">
        <v>3367</v>
      </c>
      <c r="G807" s="25" t="s">
        <v>3368</v>
      </c>
      <c r="H807" s="26" t="s">
        <v>94</v>
      </c>
      <c r="I807" s="26" t="s">
        <v>60</v>
      </c>
      <c r="J807" s="28" t="s">
        <v>952</v>
      </c>
      <c r="K807" s="28" t="s">
        <v>44</v>
      </c>
      <c r="L807" s="42"/>
      <c r="M807" s="42"/>
      <c r="N807" s="29" t="s">
        <v>125</v>
      </c>
      <c r="O807" s="29" t="s">
        <v>64</v>
      </c>
      <c r="P807" s="29" t="s">
        <v>64</v>
      </c>
      <c r="Q807" s="44"/>
      <c r="R807" s="44"/>
      <c r="S807" s="30"/>
      <c r="T807" s="30"/>
      <c r="U807" s="31" t="str">
        <f>IFERROR(__xludf.DUMMYFUNCTION("LET(
  angka_murni, ARRAYFORMULA(IFERROR(VALUE(REGEXREPLACE(L807:T807, ""[^0-9]"", """")), 0)),
  rata, IFERROR(AVERAGEIF(angka_murni, ""&gt;0""), 0),
  IF(rata &gt; 0,
    IF(rata &gt; 500, ""SANGAT OPTIMAL"",
    IF(rata &gt; 200, ""OPTIMAL"",
    IF(rata &gt; 100,"&amp;" ""KURANG OPTIMAL"", ""TIDAK OPTIMAL""))),
    IF(COUNTIF(L807:T807, ""*TIDAK TERDETEKSI*"") &gt; 0, ""TIDAK TERDETEKSI"",
    IF(COUNTIF(L807:T807, ""*TIDAK AKTIF*"") &gt; 0, ""TIDAK AKTIF"",
    IF(COUNTIF(L807:T807, ""*BELUM TERPASANG*"") &gt; 0, ""BELUM T"&amp;"ERPASANG"", ""TIDAK AKTIF"")))
  )
)"),"OPTIMAL")</f>
        <v>OPTIMAL</v>
      </c>
      <c r="V807" s="33" t="s">
        <v>48</v>
      </c>
      <c r="W807" s="45">
        <v>727.0</v>
      </c>
      <c r="X807" s="58" t="s">
        <v>3549</v>
      </c>
      <c r="Y807" s="41">
        <v>2719500.0</v>
      </c>
      <c r="Z807" s="46"/>
    </row>
    <row r="808" ht="12.0" customHeight="1">
      <c r="A808" s="20">
        <f t="shared" si="1"/>
        <v>806</v>
      </c>
      <c r="B808" s="19" t="s">
        <v>554</v>
      </c>
      <c r="C808" s="19" t="s">
        <v>310</v>
      </c>
      <c r="D808" s="19" t="s">
        <v>3371</v>
      </c>
      <c r="E808" s="21" t="s">
        <v>33</v>
      </c>
      <c r="F808" s="23" t="s">
        <v>3372</v>
      </c>
      <c r="G808" s="25" t="s">
        <v>3373</v>
      </c>
      <c r="H808" s="26" t="s">
        <v>94</v>
      </c>
      <c r="I808" s="26" t="s">
        <v>60</v>
      </c>
      <c r="J808" s="28" t="s">
        <v>952</v>
      </c>
      <c r="K808" s="28" t="s">
        <v>44</v>
      </c>
      <c r="L808" s="42"/>
      <c r="M808" s="42"/>
      <c r="N808" s="29" t="s">
        <v>64</v>
      </c>
      <c r="O808" s="29" t="s">
        <v>64</v>
      </c>
      <c r="P808" s="29" t="s">
        <v>64</v>
      </c>
      <c r="Q808" s="44"/>
      <c r="R808" s="44"/>
      <c r="S808" s="30"/>
      <c r="T808" s="30"/>
      <c r="U808" s="31" t="str">
        <f>IFERROR(__xludf.DUMMYFUNCTION("LET(
  angka_murni, ARRAYFORMULA(IFERROR(VALUE(REGEXREPLACE(L808:T808, ""[^0-9]"", """")), 0)),
  rata, IFERROR(AVERAGEIF(angka_murni, ""&gt;0""), 0),
  IF(rata &gt; 0,
    IF(rata &gt; 500, ""SANGAT OPTIMAL"",
    IF(rata &gt; 200, ""OPTIMAL"",
    IF(rata &gt; 100,"&amp;" ""KURANG OPTIMAL"", ""TIDAK OPTIMAL""))),
    IF(COUNTIF(L808:T808, ""*TIDAK TERDETEKSI*"") &gt; 0, ""TIDAK TERDETEKSI"",
    IF(COUNTIF(L808:T808, ""*TIDAK AKTIF*"") &gt; 0, ""TIDAK AKTIF"",
    IF(COUNTIF(L808:T808, ""*BELUM TERPASANG*"") &gt; 0, ""BELUM T"&amp;"ERPASANG"", ""TIDAK AKTIF"")))
  )
)"),"OPTIMAL")</f>
        <v>OPTIMAL</v>
      </c>
      <c r="V808" s="33" t="s">
        <v>48</v>
      </c>
      <c r="W808" s="45">
        <v>2775.0</v>
      </c>
      <c r="X808" s="58" t="s">
        <v>3549</v>
      </c>
      <c r="Y808" s="41">
        <v>2719500.0</v>
      </c>
      <c r="Z808" s="75" t="s">
        <v>3550</v>
      </c>
    </row>
    <row r="809" ht="12.0" customHeight="1">
      <c r="A809" s="20">
        <f t="shared" si="1"/>
        <v>807</v>
      </c>
      <c r="B809" s="19" t="s">
        <v>554</v>
      </c>
      <c r="C809" s="19" t="s">
        <v>310</v>
      </c>
      <c r="D809" s="19" t="s">
        <v>3374</v>
      </c>
      <c r="E809" s="21" t="s">
        <v>33</v>
      </c>
      <c r="F809" s="23" t="s">
        <v>3375</v>
      </c>
      <c r="G809" s="25" t="s">
        <v>3376</v>
      </c>
      <c r="H809" s="26" t="s">
        <v>94</v>
      </c>
      <c r="I809" s="26" t="s">
        <v>60</v>
      </c>
      <c r="J809" s="28" t="s">
        <v>952</v>
      </c>
      <c r="K809" s="28" t="s">
        <v>44</v>
      </c>
      <c r="L809" s="132"/>
      <c r="M809" s="132"/>
      <c r="N809" s="29" t="s">
        <v>64</v>
      </c>
      <c r="O809" s="29" t="s">
        <v>64</v>
      </c>
      <c r="P809" s="29" t="s">
        <v>64</v>
      </c>
      <c r="Q809" s="44"/>
      <c r="R809" s="44"/>
      <c r="S809" s="30"/>
      <c r="T809" s="30"/>
      <c r="U809" s="39" t="str">
        <f>IFERROR(__xludf.DUMMYFUNCTION("LET(
  angka_murni, ARRAYFORMULA(IFERROR(VALUE(REGEXREPLACE(L809:T809, ""[^0-9]"", """")), 0)),
  rata, IFERROR(AVERAGEIF(angka_murni, ""&gt;0""), 0),
  IF(rata &gt; 0,
    IF(rata &gt; 500, ""SANGAT OPTIMAL"",
    IF(rata &gt; 200, ""OPTIMAL"",
    IF(rata &gt; 100,"&amp;" ""KURANG OPTIMAL"", ""TIDAK OPTIMAL""))),
    IF(COUNTIF(L809:T809, ""*TIDAK TERDETEKSI*"") &gt; 0, ""TIDAK TERDETEKSI"",
    IF(COUNTIF(L809:T809, ""*TIDAK AKTIF*"") &gt; 0, ""TIDAK AKTIF"",
    IF(COUNTIF(L809:T809, ""*BELUM TERPASANG*"") &gt; 0, ""BELUM T"&amp;"ERPASANG"", ""TIDAK AKTIF"")))
  )
)"),"OPTIMAL")</f>
        <v>OPTIMAL</v>
      </c>
      <c r="V809" s="33" t="s">
        <v>3552</v>
      </c>
      <c r="W809" s="56">
        <v>744.0</v>
      </c>
      <c r="X809" s="58" t="s">
        <v>3549</v>
      </c>
      <c r="Y809" s="41">
        <v>2719500.0</v>
      </c>
      <c r="Z809" s="57"/>
      <c r="AC809" s="43"/>
    </row>
    <row r="810" ht="12.0" customHeight="1">
      <c r="A810" s="20">
        <f t="shared" si="1"/>
        <v>808</v>
      </c>
      <c r="B810" s="19" t="s">
        <v>554</v>
      </c>
      <c r="C810" s="19" t="s">
        <v>310</v>
      </c>
      <c r="D810" s="19" t="s">
        <v>3378</v>
      </c>
      <c r="E810" s="21" t="s">
        <v>33</v>
      </c>
      <c r="F810" s="23" t="s">
        <v>3379</v>
      </c>
      <c r="G810" s="25" t="s">
        <v>3380</v>
      </c>
      <c r="H810" s="26" t="s">
        <v>94</v>
      </c>
      <c r="I810" s="26" t="s">
        <v>105</v>
      </c>
      <c r="J810" s="27" t="s">
        <v>43</v>
      </c>
      <c r="K810" s="27" t="s">
        <v>44</v>
      </c>
      <c r="L810" s="29" t="s">
        <v>167</v>
      </c>
      <c r="M810" s="29" t="s">
        <v>167</v>
      </c>
      <c r="N810" s="29" t="s">
        <v>123</v>
      </c>
      <c r="O810" s="29" t="s">
        <v>123</v>
      </c>
      <c r="P810" s="29" t="s">
        <v>123</v>
      </c>
      <c r="Q810" s="30" t="s">
        <v>123</v>
      </c>
      <c r="R810" s="30"/>
      <c r="S810" s="30"/>
      <c r="T810" s="30"/>
      <c r="U810" s="31" t="str">
        <f>IFERROR(__xludf.DUMMYFUNCTION("LET(
  angka_murni, ARRAYFORMULA(IFERROR(VALUE(REGEXREPLACE(L810:T810, ""[^0-9]"", """")), 0)),
  rata, IFERROR(AVERAGEIF(angka_murni, ""&gt;0""), 0),
  IF(rata &gt; 0,
    IF(rata &gt; 500, ""SANGAT OPTIMAL"",
    IF(rata &gt; 200, ""OPTIMAL"",
    IF(rata &gt; 100,"&amp;" ""KURANG OPTIMAL"", ""TIDAK OPTIMAL""))),
    IF(COUNTIF(L810:T810, ""*TIDAK TERDETEKSI*"") &gt; 0, ""TIDAK TERDETEKSI"",
    IF(COUNTIF(L810:T810, ""*TIDAK AKTIF*"") &gt; 0, ""TIDAK AKTIF"",
    IF(COUNTIF(L810:T810, ""*BELUM TERPASANG*"") &gt; 0, ""BELUM T"&amp;"ERPASANG"", ""TIDAK AKTIF"")))
  )
)"),"SANGAT OPTIMAL")</f>
        <v>SANGAT OPTIMAL</v>
      </c>
      <c r="V810" s="33" t="s">
        <v>48</v>
      </c>
      <c r="W810" s="45">
        <v>2617.0</v>
      </c>
      <c r="X810" s="58" t="s">
        <v>3549</v>
      </c>
      <c r="Y810" s="36">
        <v>2300000.0</v>
      </c>
      <c r="Z810" s="46"/>
    </row>
    <row r="811" ht="12.0" customHeight="1">
      <c r="A811" s="20">
        <f t="shared" si="1"/>
        <v>809</v>
      </c>
      <c r="B811" s="19" t="s">
        <v>554</v>
      </c>
      <c r="C811" s="19" t="s">
        <v>310</v>
      </c>
      <c r="D811" s="19" t="s">
        <v>3383</v>
      </c>
      <c r="E811" s="21" t="s">
        <v>33</v>
      </c>
      <c r="F811" s="23" t="s">
        <v>3384</v>
      </c>
      <c r="G811" s="25" t="s">
        <v>3385</v>
      </c>
      <c r="H811" s="26" t="s">
        <v>94</v>
      </c>
      <c r="I811" s="26" t="s">
        <v>60</v>
      </c>
      <c r="J811" s="28" t="s">
        <v>952</v>
      </c>
      <c r="K811" s="28" t="s">
        <v>44</v>
      </c>
      <c r="L811" s="132"/>
      <c r="M811" s="132"/>
      <c r="N811" s="29" t="s">
        <v>64</v>
      </c>
      <c r="O811" s="29" t="s">
        <v>64</v>
      </c>
      <c r="P811" s="29" t="s">
        <v>64</v>
      </c>
      <c r="Q811" s="44"/>
      <c r="R811" s="44"/>
      <c r="S811" s="30"/>
      <c r="T811" s="30"/>
      <c r="U811" s="39" t="str">
        <f>IFERROR(__xludf.DUMMYFUNCTION("LET(
  angka_murni, ARRAYFORMULA(IFERROR(VALUE(REGEXREPLACE(L811:T811, ""[^0-9]"", """")), 0)),
  rata, IFERROR(AVERAGEIF(angka_murni, ""&gt;0""), 0),
  IF(rata &gt; 0,
    IF(rata &gt; 500, ""SANGAT OPTIMAL"",
    IF(rata &gt; 200, ""OPTIMAL"",
    IF(rata &gt; 100,"&amp;" ""KURANG OPTIMAL"", ""TIDAK OPTIMAL""))),
    IF(COUNTIF(L811:T811, ""*TIDAK TERDETEKSI*"") &gt; 0, ""TIDAK TERDETEKSI"",
    IF(COUNTIF(L811:T811, ""*TIDAK AKTIF*"") &gt; 0, ""TIDAK AKTIF"",
    IF(COUNTIF(L811:T811, ""*BELUM TERPASANG*"") &gt; 0, ""BELUM T"&amp;"ERPASANG"", ""TIDAK AKTIF"")))
  )
)"),"OPTIMAL")</f>
        <v>OPTIMAL</v>
      </c>
      <c r="V811" s="33" t="s">
        <v>1937</v>
      </c>
      <c r="W811" s="56">
        <v>635.0</v>
      </c>
      <c r="X811" s="58" t="s">
        <v>3549</v>
      </c>
      <c r="Y811" s="41">
        <v>2719500.0</v>
      </c>
      <c r="Z811" s="57"/>
      <c r="AC811" s="43"/>
    </row>
    <row r="812" ht="12.0" customHeight="1">
      <c r="A812" s="20">
        <f t="shared" si="1"/>
        <v>810</v>
      </c>
      <c r="B812" s="19" t="s">
        <v>554</v>
      </c>
      <c r="C812" s="19" t="s">
        <v>310</v>
      </c>
      <c r="D812" s="19" t="s">
        <v>3386</v>
      </c>
      <c r="E812" s="21" t="s">
        <v>33</v>
      </c>
      <c r="F812" s="23" t="s">
        <v>3387</v>
      </c>
      <c r="G812" s="25" t="s">
        <v>3388</v>
      </c>
      <c r="H812" s="26" t="s">
        <v>94</v>
      </c>
      <c r="I812" s="26" t="s">
        <v>60</v>
      </c>
      <c r="J812" s="28" t="s">
        <v>952</v>
      </c>
      <c r="K812" s="28" t="s">
        <v>44</v>
      </c>
      <c r="L812" s="42"/>
      <c r="M812" s="42"/>
      <c r="N812" s="29" t="s">
        <v>64</v>
      </c>
      <c r="O812" s="29" t="s">
        <v>64</v>
      </c>
      <c r="P812" s="29" t="s">
        <v>64</v>
      </c>
      <c r="Q812" s="44"/>
      <c r="R812" s="44"/>
      <c r="S812" s="30"/>
      <c r="T812" s="30"/>
      <c r="U812" s="31" t="str">
        <f>IFERROR(__xludf.DUMMYFUNCTION("LET(
  angka_murni, ARRAYFORMULA(IFERROR(VALUE(REGEXREPLACE(L812:T812, ""[^0-9]"", """")), 0)),
  rata, IFERROR(AVERAGEIF(angka_murni, ""&gt;0""), 0),
  IF(rata &gt; 0,
    IF(rata &gt; 500, ""SANGAT OPTIMAL"",
    IF(rata &gt; 200, ""OPTIMAL"",
    IF(rata &gt; 100,"&amp;" ""KURANG OPTIMAL"", ""TIDAK OPTIMAL""))),
    IF(COUNTIF(L812:T812, ""*TIDAK TERDETEKSI*"") &gt; 0, ""TIDAK TERDETEKSI"",
    IF(COUNTIF(L812:T812, ""*TIDAK AKTIF*"") &gt; 0, ""TIDAK AKTIF"",
    IF(COUNTIF(L812:T812, ""*BELUM TERPASANG*"") &gt; 0, ""BELUM T"&amp;"ERPASANG"", ""TIDAK AKTIF"")))
  )
)"),"OPTIMAL")</f>
        <v>OPTIMAL</v>
      </c>
      <c r="V812" s="33" t="s">
        <v>48</v>
      </c>
      <c r="W812" s="45">
        <v>700.0</v>
      </c>
      <c r="X812" s="58" t="s">
        <v>3549</v>
      </c>
      <c r="Y812" s="41">
        <v>2719500.0</v>
      </c>
      <c r="Z812" s="46"/>
    </row>
    <row r="813" ht="12.0" customHeight="1">
      <c r="A813" s="20">
        <f t="shared" si="1"/>
        <v>811</v>
      </c>
      <c r="B813" s="19" t="s">
        <v>554</v>
      </c>
      <c r="C813" s="19" t="s">
        <v>310</v>
      </c>
      <c r="D813" s="19" t="s">
        <v>3390</v>
      </c>
      <c r="E813" s="21" t="s">
        <v>33</v>
      </c>
      <c r="F813" s="23" t="s">
        <v>3391</v>
      </c>
      <c r="G813" s="25" t="s">
        <v>3392</v>
      </c>
      <c r="H813" s="26" t="s">
        <v>94</v>
      </c>
      <c r="I813" s="26" t="s">
        <v>60</v>
      </c>
      <c r="J813" s="28" t="s">
        <v>952</v>
      </c>
      <c r="K813" s="28" t="s">
        <v>44</v>
      </c>
      <c r="L813" s="42"/>
      <c r="M813" s="42"/>
      <c r="N813" s="29" t="s">
        <v>91</v>
      </c>
      <c r="O813" s="29" t="s">
        <v>63</v>
      </c>
      <c r="P813" s="29" t="s">
        <v>91</v>
      </c>
      <c r="Q813" s="44"/>
      <c r="R813" s="44"/>
      <c r="S813" s="30"/>
      <c r="T813" s="30"/>
      <c r="U813" s="31" t="str">
        <f>IFERROR(__xludf.DUMMYFUNCTION("LET(
  angka_murni, ARRAYFORMULA(IFERROR(VALUE(REGEXREPLACE(L813:T813, ""[^0-9]"", """")), 0)),
  rata, IFERROR(AVERAGEIF(angka_murni, ""&gt;0""), 0),
  IF(rata &gt; 0,
    IF(rata &gt; 500, ""SANGAT OPTIMAL"",
    IF(rata &gt; 200, ""OPTIMAL"",
    IF(rata &gt; 100,"&amp;" ""KURANG OPTIMAL"", ""TIDAK OPTIMAL""))),
    IF(COUNTIF(L813:T813, ""*TIDAK TERDETEKSI*"") &gt; 0, ""TIDAK TERDETEKSI"",
    IF(COUNTIF(L813:T813, ""*TIDAK AKTIF*"") &gt; 0, ""TIDAK AKTIF"",
    IF(COUNTIF(L813:T813, ""*BELUM TERPASANG*"") &gt; 0, ""BELUM T"&amp;"ERPASANG"", ""TIDAK AKTIF"")))
  )
)"),"KURANG OPTIMAL")</f>
        <v>KURANG OPTIMAL</v>
      </c>
      <c r="V813" s="33" t="s">
        <v>48</v>
      </c>
      <c r="W813" s="45">
        <v>1040.0</v>
      </c>
      <c r="X813" s="58" t="s">
        <v>3549</v>
      </c>
      <c r="Y813" s="41">
        <v>2719500.0</v>
      </c>
      <c r="Z813" s="46"/>
    </row>
    <row r="814" ht="12.0" customHeight="1">
      <c r="A814" s="20">
        <f t="shared" si="1"/>
        <v>812</v>
      </c>
      <c r="B814" s="19" t="s">
        <v>555</v>
      </c>
      <c r="C814" s="19" t="s">
        <v>703</v>
      </c>
      <c r="D814" s="19" t="s">
        <v>704</v>
      </c>
      <c r="E814" s="21" t="s">
        <v>33</v>
      </c>
      <c r="F814" s="68" t="s">
        <v>705</v>
      </c>
      <c r="G814" s="69" t="s">
        <v>706</v>
      </c>
      <c r="H814" s="26" t="s">
        <v>40</v>
      </c>
      <c r="I814" s="26" t="s">
        <v>107</v>
      </c>
      <c r="J814" s="27" t="s">
        <v>1563</v>
      </c>
      <c r="K814" s="27" t="s">
        <v>44</v>
      </c>
      <c r="L814" s="29" t="s">
        <v>91</v>
      </c>
      <c r="M814" s="29" t="s">
        <v>62</v>
      </c>
      <c r="N814" s="29" t="s">
        <v>65</v>
      </c>
      <c r="O814" s="29" t="s">
        <v>65</v>
      </c>
      <c r="P814" s="29" t="s">
        <v>65</v>
      </c>
      <c r="Q814" s="30"/>
      <c r="R814" s="30"/>
      <c r="S814" s="30"/>
      <c r="T814" s="44"/>
      <c r="U814" s="31" t="str">
        <f>IFERROR(__xludf.DUMMYFUNCTION("LET(
  angka_murni, ARRAYFORMULA(IFERROR(VALUE(REGEXREPLACE(L814:T814, ""[^0-9]"", """")), 0)),
  rata, IFERROR(AVERAGEIF(angka_murni, ""&gt;0""), 0),
  IF(rata &gt; 0,
    IF(rata &gt; 500, ""SANGAT OPTIMAL"",
    IF(rata &gt; 200, ""OPTIMAL"",
    IF(rata &gt; 100,"&amp;" ""KURANG OPTIMAL"", ""TIDAK OPTIMAL""))),
    IF(COUNTIF(L814:T814, ""*TIDAK TERDETEKSI*"") &gt; 0, ""TIDAK TERDETEKSI"",
    IF(COUNTIF(L814:T814, ""*TIDAK AKTIF*"") &gt; 0, ""TIDAK AKTIF"",
    IF(COUNTIF(L814:T814, ""*BELUM TERPASANG*"") &gt; 0, ""BELUM T"&amp;"ERPASANG"", ""TIDAK AKTIF"")))
  )
)"),"TIDAK OPTIMAL")</f>
        <v>TIDAK OPTIMAL</v>
      </c>
      <c r="V814" s="33" t="s">
        <v>48</v>
      </c>
      <c r="W814" s="45">
        <v>11961.0</v>
      </c>
      <c r="X814" s="58" t="s">
        <v>707</v>
      </c>
      <c r="Y814" s="36">
        <v>604950.0</v>
      </c>
      <c r="Z814" s="46"/>
    </row>
    <row r="815" ht="12.0" customHeight="1">
      <c r="A815" s="20">
        <f t="shared" si="1"/>
        <v>813</v>
      </c>
      <c r="B815" s="19" t="s">
        <v>555</v>
      </c>
      <c r="C815" s="19" t="s">
        <v>703</v>
      </c>
      <c r="D815" s="19" t="s">
        <v>3395</v>
      </c>
      <c r="E815" s="21" t="s">
        <v>33</v>
      </c>
      <c r="F815" s="68" t="s">
        <v>3553</v>
      </c>
      <c r="G815" s="69" t="s">
        <v>3554</v>
      </c>
      <c r="H815" s="26" t="s">
        <v>40</v>
      </c>
      <c r="I815" s="26" t="s">
        <v>107</v>
      </c>
      <c r="J815" s="27" t="s">
        <v>1563</v>
      </c>
      <c r="K815" s="27" t="s">
        <v>44</v>
      </c>
      <c r="L815" s="29" t="s">
        <v>63</v>
      </c>
      <c r="M815" s="29" t="s">
        <v>63</v>
      </c>
      <c r="N815" s="29" t="s">
        <v>63</v>
      </c>
      <c r="O815" s="29" t="s">
        <v>63</v>
      </c>
      <c r="P815" s="29" t="s">
        <v>125</v>
      </c>
      <c r="Q815" s="30"/>
      <c r="R815" s="30"/>
      <c r="S815" s="30"/>
      <c r="T815" s="44"/>
      <c r="U815" s="31" t="str">
        <f>IFERROR(__xludf.DUMMYFUNCTION("LET(
  angka_murni, ARRAYFORMULA(IFERROR(VALUE(REGEXREPLACE(L815:T815, ""[^0-9]"", """")), 0)),
  rata, IFERROR(AVERAGEIF(angka_murni, ""&gt;0""), 0),
  IF(rata &gt; 0,
    IF(rata &gt; 500, ""SANGAT OPTIMAL"",
    IF(rata &gt; 200, ""OPTIMAL"",
    IF(rata &gt; 100,"&amp;" ""KURANG OPTIMAL"", ""TIDAK OPTIMAL""))),
    IF(COUNTIF(L815:T815, ""*TIDAK TERDETEKSI*"") &gt; 0, ""TIDAK TERDETEKSI"",
    IF(COUNTIF(L815:T815, ""*TIDAK AKTIF*"") &gt; 0, ""TIDAK AKTIF"",
    IF(COUNTIF(L815:T815, ""*BELUM TERPASANG*"") &gt; 0, ""BELUM T"&amp;"ERPASANG"", ""TIDAK AKTIF"")))
  )
)"),"KURANG OPTIMAL")</f>
        <v>KURANG OPTIMAL</v>
      </c>
      <c r="V815" s="33" t="s">
        <v>48</v>
      </c>
      <c r="W815" s="45">
        <v>4000.0</v>
      </c>
      <c r="X815" s="58" t="s">
        <v>707</v>
      </c>
      <c r="Y815" s="36">
        <v>604950.0</v>
      </c>
      <c r="Z815" s="46"/>
    </row>
    <row r="816" ht="12.0" customHeight="1">
      <c r="A816" s="20">
        <f t="shared" si="1"/>
        <v>814</v>
      </c>
      <c r="B816" s="19" t="s">
        <v>555</v>
      </c>
      <c r="C816" s="19" t="s">
        <v>703</v>
      </c>
      <c r="D816" s="19" t="s">
        <v>3400</v>
      </c>
      <c r="E816" s="21" t="s">
        <v>33</v>
      </c>
      <c r="F816" s="23" t="s">
        <v>3401</v>
      </c>
      <c r="G816" s="25" t="s">
        <v>3402</v>
      </c>
      <c r="H816" s="26" t="s">
        <v>40</v>
      </c>
      <c r="I816" s="26" t="s">
        <v>42</v>
      </c>
      <c r="J816" s="28" t="s">
        <v>61</v>
      </c>
      <c r="K816" s="28" t="s">
        <v>44</v>
      </c>
      <c r="L816" s="29"/>
      <c r="M816" s="29"/>
      <c r="N816" s="29" t="s">
        <v>91</v>
      </c>
      <c r="O816" s="29" t="s">
        <v>91</v>
      </c>
      <c r="P816" s="29" t="s">
        <v>91</v>
      </c>
      <c r="Q816" s="29" t="s">
        <v>64</v>
      </c>
      <c r="R816" s="30" t="s">
        <v>64</v>
      </c>
      <c r="S816" s="30"/>
      <c r="T816" s="30"/>
      <c r="U816" s="31" t="str">
        <f>IFERROR(__xludf.DUMMYFUNCTION("LET(
  angka_murni, ARRAYFORMULA(IFERROR(VALUE(REGEXREPLACE(L816:T816, ""[^0-9]"", """")), 0)),
  rata, IFERROR(AVERAGEIF(angka_murni, ""&gt;0""), 0),
  IF(rata &gt; 0,
    IF(rata &gt; 500, ""SANGAT OPTIMAL"",
    IF(rata &gt; 200, ""OPTIMAL"",
    IF(rata &gt; 100,"&amp;" ""KURANG OPTIMAL"", ""TIDAK OPTIMAL""))),
    IF(COUNTIF(L816:T816, ""*TIDAK TERDETEKSI*"") &gt; 0, ""TIDAK TERDETEKSI"",
    IF(COUNTIF(L816:T816, ""*TIDAK AKTIF*"") &gt; 0, ""TIDAK AKTIF"",
    IF(COUNTIF(L816:T816, ""*BELUM TERPASANG*"") &gt; 0, ""BELUM T"&amp;"ERPASANG"", ""TIDAK AKTIF"")))
  )
)"),"OPTIMAL")</f>
        <v>OPTIMAL</v>
      </c>
      <c r="V816" s="33" t="s">
        <v>48</v>
      </c>
      <c r="W816" s="45">
        <v>4486.0</v>
      </c>
      <c r="X816" s="58" t="s">
        <v>707</v>
      </c>
      <c r="Y816" s="36">
        <v>768950.0</v>
      </c>
      <c r="Z816" s="46"/>
    </row>
    <row r="817" ht="12.0" customHeight="1">
      <c r="A817" s="20">
        <f t="shared" si="1"/>
        <v>815</v>
      </c>
      <c r="B817" s="19" t="s">
        <v>555</v>
      </c>
      <c r="C817" s="19" t="s">
        <v>703</v>
      </c>
      <c r="D817" s="19" t="s">
        <v>3403</v>
      </c>
      <c r="E817" s="21" t="s">
        <v>33</v>
      </c>
      <c r="F817" s="68" t="s">
        <v>3555</v>
      </c>
      <c r="G817" s="69" t="s">
        <v>3556</v>
      </c>
      <c r="H817" s="26" t="s">
        <v>40</v>
      </c>
      <c r="I817" s="26" t="s">
        <v>107</v>
      </c>
      <c r="J817" s="27" t="s">
        <v>1563</v>
      </c>
      <c r="K817" s="27" t="s">
        <v>44</v>
      </c>
      <c r="L817" s="29" t="s">
        <v>64</v>
      </c>
      <c r="M817" s="29" t="s">
        <v>64</v>
      </c>
      <c r="N817" s="29" t="s">
        <v>64</v>
      </c>
      <c r="O817" s="29" t="s">
        <v>64</v>
      </c>
      <c r="P817" s="29" t="s">
        <v>125</v>
      </c>
      <c r="Q817" s="30"/>
      <c r="R817" s="30"/>
      <c r="S817" s="30"/>
      <c r="T817" s="44"/>
      <c r="U817" s="31" t="str">
        <f>IFERROR(__xludf.DUMMYFUNCTION("LET(
  angka_murni, ARRAYFORMULA(IFERROR(VALUE(REGEXREPLACE(L817:T817, ""[^0-9]"", """")), 0)),
  rata, IFERROR(AVERAGEIF(angka_murni, ""&gt;0""), 0),
  IF(rata &gt; 0,
    IF(rata &gt; 500, ""SANGAT OPTIMAL"",
    IF(rata &gt; 200, ""OPTIMAL"",
    IF(rata &gt; 100,"&amp;" ""KURANG OPTIMAL"", ""TIDAK OPTIMAL""))),
    IF(COUNTIF(L817:T817, ""*TIDAK TERDETEKSI*"") &gt; 0, ""TIDAK TERDETEKSI"",
    IF(COUNTIF(L817:T817, ""*TIDAK AKTIF*"") &gt; 0, ""TIDAK AKTIF"",
    IF(COUNTIF(L817:T817, ""*BELUM TERPASANG*"") &gt; 0, ""BELUM T"&amp;"ERPASANG"", ""TIDAK AKTIF"")))
  )
)"),"OPTIMAL")</f>
        <v>OPTIMAL</v>
      </c>
      <c r="V817" s="33" t="s">
        <v>48</v>
      </c>
      <c r="W817" s="45">
        <v>3427.0</v>
      </c>
      <c r="X817" s="58" t="s">
        <v>707</v>
      </c>
      <c r="Y817" s="36">
        <v>604950.0</v>
      </c>
      <c r="Z817" s="46"/>
    </row>
    <row r="818" ht="12.0" customHeight="1">
      <c r="A818" s="20">
        <f t="shared" si="1"/>
        <v>816</v>
      </c>
      <c r="B818" s="19" t="s">
        <v>555</v>
      </c>
      <c r="C818" s="19" t="s">
        <v>703</v>
      </c>
      <c r="D818" s="19" t="s">
        <v>3407</v>
      </c>
      <c r="E818" s="21" t="s">
        <v>33</v>
      </c>
      <c r="F818" s="23" t="s">
        <v>3408</v>
      </c>
      <c r="G818" s="25" t="s">
        <v>3409</v>
      </c>
      <c r="H818" s="26" t="s">
        <v>94</v>
      </c>
      <c r="I818" s="26" t="s">
        <v>105</v>
      </c>
      <c r="J818" s="27" t="s">
        <v>43</v>
      </c>
      <c r="K818" s="27" t="s">
        <v>44</v>
      </c>
      <c r="L818" s="29" t="s">
        <v>167</v>
      </c>
      <c r="M818" s="29" t="s">
        <v>167</v>
      </c>
      <c r="N818" s="29" t="s">
        <v>126</v>
      </c>
      <c r="O818" s="29" t="s">
        <v>126</v>
      </c>
      <c r="P818" s="29" t="s">
        <v>126</v>
      </c>
      <c r="Q818" s="44"/>
      <c r="R818" s="30"/>
      <c r="S818" s="30"/>
      <c r="T818" s="30"/>
      <c r="U818" s="39" t="str">
        <f>IFERROR(__xludf.DUMMYFUNCTION("LET(
  angka_murni, ARRAYFORMULA(IFERROR(VALUE(REGEXREPLACE(L818:T818, ""[^0-9]"", """")), 0)),
  rata, IFERROR(AVERAGEIF(angka_murni, ""&gt;0""), 0),
  IF(rata &gt; 0,
    IF(rata &gt; 500, ""SANGAT OPTIMAL"",
    IF(rata &gt; 200, ""OPTIMAL"",
    IF(rata &gt; 100,"&amp;" ""KURANG OPTIMAL"", ""TIDAK OPTIMAL""))),
    IF(COUNTIF(L818:T818, ""*TIDAK TERDETEKSI*"") &gt; 0, ""TIDAK TERDETEKSI"",
    IF(COUNTIF(L818:T818, ""*TIDAK AKTIF*"") &gt; 0, ""TIDAK AKTIF"",
    IF(COUNTIF(L818:T818, ""*BELUM TERPASANG*"") &gt; 0, ""BELUM T"&amp;"ERPASANG"", ""TIDAK AKTIF"")))
  )
)"),"SANGAT OPTIMAL")</f>
        <v>SANGAT OPTIMAL</v>
      </c>
      <c r="V818" s="33" t="s">
        <v>48</v>
      </c>
      <c r="W818" s="56">
        <v>2384.0</v>
      </c>
      <c r="X818" s="58" t="s">
        <v>707</v>
      </c>
      <c r="Y818" s="36">
        <v>2300000.0</v>
      </c>
      <c r="Z818" s="204" t="s">
        <v>3557</v>
      </c>
    </row>
    <row r="819" ht="12.0" customHeight="1">
      <c r="A819" s="20">
        <f t="shared" si="1"/>
        <v>817</v>
      </c>
      <c r="B819" s="19" t="s">
        <v>555</v>
      </c>
      <c r="C819" s="19" t="s">
        <v>703</v>
      </c>
      <c r="D819" s="19" t="s">
        <v>3410</v>
      </c>
      <c r="E819" s="21" t="s">
        <v>33</v>
      </c>
      <c r="F819" s="68" t="s">
        <v>3558</v>
      </c>
      <c r="G819" s="69" t="s">
        <v>3559</v>
      </c>
      <c r="H819" s="26" t="s">
        <v>40</v>
      </c>
      <c r="I819" s="26" t="s">
        <v>107</v>
      </c>
      <c r="J819" s="27" t="s">
        <v>1563</v>
      </c>
      <c r="K819" s="27" t="s">
        <v>44</v>
      </c>
      <c r="L819" s="29" t="s">
        <v>63</v>
      </c>
      <c r="M819" s="29" t="s">
        <v>63</v>
      </c>
      <c r="N819" s="29" t="s">
        <v>91</v>
      </c>
      <c r="O819" s="29" t="s">
        <v>91</v>
      </c>
      <c r="P819" s="29" t="s">
        <v>62</v>
      </c>
      <c r="Q819" s="30"/>
      <c r="R819" s="30"/>
      <c r="S819" s="30"/>
      <c r="T819" s="44"/>
      <c r="U819" s="31" t="str">
        <f>IFERROR(__xludf.DUMMYFUNCTION("LET(
  angka_murni, ARRAYFORMULA(IFERROR(VALUE(REGEXREPLACE(L819:T819, ""[^0-9]"", """")), 0)),
  rata, IFERROR(AVERAGEIF(angka_murni, ""&gt;0""), 0),
  IF(rata &gt; 0,
    IF(rata &gt; 500, ""SANGAT OPTIMAL"",
    IF(rata &gt; 200, ""OPTIMAL"",
    IF(rata &gt; 100,"&amp;" ""KURANG OPTIMAL"", ""TIDAK OPTIMAL""))),
    IF(COUNTIF(L819:T819, ""*TIDAK TERDETEKSI*"") &gt; 0, ""TIDAK TERDETEKSI"",
    IF(COUNTIF(L819:T819, ""*TIDAK AKTIF*"") &gt; 0, ""TIDAK AKTIF"",
    IF(COUNTIF(L819:T819, ""*BELUM TERPASANG*"") &gt; 0, ""BELUM T"&amp;"ERPASANG"", ""TIDAK AKTIF"")))
  )
)"),"KURANG OPTIMAL")</f>
        <v>KURANG OPTIMAL</v>
      </c>
      <c r="V819" s="33" t="s">
        <v>48</v>
      </c>
      <c r="W819" s="45">
        <v>1876.0</v>
      </c>
      <c r="X819" s="58" t="s">
        <v>707</v>
      </c>
      <c r="Y819" s="36">
        <v>604950.0</v>
      </c>
      <c r="Z819" s="46"/>
    </row>
    <row r="820" ht="12.0" customHeight="1">
      <c r="A820" s="20">
        <f t="shared" si="1"/>
        <v>818</v>
      </c>
      <c r="B820" s="19" t="s">
        <v>555</v>
      </c>
      <c r="C820" s="19" t="s">
        <v>703</v>
      </c>
      <c r="D820" s="19" t="s">
        <v>3413</v>
      </c>
      <c r="E820" s="21" t="s">
        <v>33</v>
      </c>
      <c r="F820" s="23" t="s">
        <v>3414</v>
      </c>
      <c r="G820" s="25" t="s">
        <v>3415</v>
      </c>
      <c r="H820" s="26" t="s">
        <v>40</v>
      </c>
      <c r="I820" s="26" t="s">
        <v>42</v>
      </c>
      <c r="J820" s="28" t="s">
        <v>61</v>
      </c>
      <c r="K820" s="28" t="s">
        <v>44</v>
      </c>
      <c r="L820" s="29"/>
      <c r="M820" s="29"/>
      <c r="N820" s="29" t="s">
        <v>91</v>
      </c>
      <c r="O820" s="29" t="s">
        <v>91</v>
      </c>
      <c r="P820" s="29" t="s">
        <v>91</v>
      </c>
      <c r="Q820" s="29" t="s">
        <v>125</v>
      </c>
      <c r="R820" s="30" t="s">
        <v>125</v>
      </c>
      <c r="S820" s="30"/>
      <c r="T820" s="30"/>
      <c r="U820" s="39" t="str">
        <f>IFERROR(__xludf.DUMMYFUNCTION("LET(
  angka_murni, ARRAYFORMULA(IFERROR(VALUE(REGEXREPLACE(L820:T820, ""[^0-9]"", """")), 0)),
  rata, IFERROR(AVERAGEIF(angka_murni, ""&gt;0""), 0),
  IF(rata &gt; 0,
    IF(rata &gt; 500, ""SANGAT OPTIMAL"",
    IF(rata &gt; 200, ""OPTIMAL"",
    IF(rata &gt; 100,"&amp;" ""KURANG OPTIMAL"", ""TIDAK OPTIMAL""))),
    IF(COUNTIF(L820:T820, ""*TIDAK TERDETEKSI*"") &gt; 0, ""TIDAK TERDETEKSI"",
    IF(COUNTIF(L820:T820, ""*TIDAK AKTIF*"") &gt; 0, ""TIDAK AKTIF"",
    IF(COUNTIF(L820:T820, ""*BELUM TERPASANG*"") &gt; 0, ""BELUM T"&amp;"ERPASANG"", ""TIDAK AKTIF"")))
  )
)"),"KURANG OPTIMAL")</f>
        <v>KURANG OPTIMAL</v>
      </c>
      <c r="V820" s="33" t="s">
        <v>48</v>
      </c>
      <c r="W820" s="56">
        <v>1834.0</v>
      </c>
      <c r="X820" s="58" t="s">
        <v>707</v>
      </c>
      <c r="Y820" s="36">
        <v>768950.0</v>
      </c>
      <c r="Z820" s="57"/>
    </row>
    <row r="821" ht="12.0" customHeight="1">
      <c r="A821" s="20">
        <f t="shared" si="1"/>
        <v>819</v>
      </c>
      <c r="B821" s="19" t="s">
        <v>555</v>
      </c>
      <c r="C821" s="19" t="s">
        <v>703</v>
      </c>
      <c r="D821" s="19" t="s">
        <v>3416</v>
      </c>
      <c r="E821" s="21" t="s">
        <v>33</v>
      </c>
      <c r="F821" s="23" t="s">
        <v>3417</v>
      </c>
      <c r="G821" s="25" t="s">
        <v>3418</v>
      </c>
      <c r="H821" s="26" t="s">
        <v>94</v>
      </c>
      <c r="I821" s="26" t="s">
        <v>105</v>
      </c>
      <c r="J821" s="27" t="s">
        <v>43</v>
      </c>
      <c r="K821" s="27" t="s">
        <v>44</v>
      </c>
      <c r="L821" s="29" t="s">
        <v>167</v>
      </c>
      <c r="M821" s="29" t="s">
        <v>167</v>
      </c>
      <c r="N821" s="29" t="s">
        <v>126</v>
      </c>
      <c r="O821" s="29" t="s">
        <v>126</v>
      </c>
      <c r="P821" s="29" t="s">
        <v>126</v>
      </c>
      <c r="Q821" s="44"/>
      <c r="R821" s="30"/>
      <c r="S821" s="30"/>
      <c r="T821" s="30"/>
      <c r="U821" s="31" t="str">
        <f>IFERROR(__xludf.DUMMYFUNCTION("LET(
  angka_murni, ARRAYFORMULA(IFERROR(VALUE(REGEXREPLACE(L821:T821, ""[^0-9]"", """")), 0)),
  rata, IFERROR(AVERAGEIF(angka_murni, ""&gt;0""), 0),
  IF(rata &gt; 0,
    IF(rata &gt; 500, ""SANGAT OPTIMAL"",
    IF(rata &gt; 200, ""OPTIMAL"",
    IF(rata &gt; 100,"&amp;" ""KURANG OPTIMAL"", ""TIDAK OPTIMAL""))),
    IF(COUNTIF(L821:T821, ""*TIDAK TERDETEKSI*"") &gt; 0, ""TIDAK TERDETEKSI"",
    IF(COUNTIF(L821:T821, ""*TIDAK AKTIF*"") &gt; 0, ""TIDAK AKTIF"",
    IF(COUNTIF(L821:T821, ""*BELUM TERPASANG*"") &gt; 0, ""BELUM T"&amp;"ERPASANG"", ""TIDAK AKTIF"")))
  )
)"),"SANGAT OPTIMAL")</f>
        <v>SANGAT OPTIMAL</v>
      </c>
      <c r="V821" s="33" t="s">
        <v>48</v>
      </c>
      <c r="W821" s="45">
        <v>1445.0</v>
      </c>
      <c r="X821" s="58" t="s">
        <v>707</v>
      </c>
      <c r="Y821" s="36">
        <v>2300000.0</v>
      </c>
      <c r="Z821" s="46"/>
    </row>
    <row r="822" ht="12.0" customHeight="1">
      <c r="A822" s="20">
        <f t="shared" si="1"/>
        <v>820</v>
      </c>
      <c r="B822" s="19" t="s">
        <v>555</v>
      </c>
      <c r="C822" s="19" t="s">
        <v>703</v>
      </c>
      <c r="D822" s="19" t="s">
        <v>943</v>
      </c>
      <c r="E822" s="21" t="s">
        <v>33</v>
      </c>
      <c r="F822" s="68" t="s">
        <v>3560</v>
      </c>
      <c r="G822" s="69" t="s">
        <v>3561</v>
      </c>
      <c r="H822" s="26" t="s">
        <v>40</v>
      </c>
      <c r="I822" s="26" t="s">
        <v>107</v>
      </c>
      <c r="J822" s="27" t="s">
        <v>1563</v>
      </c>
      <c r="K822" s="27" t="s">
        <v>44</v>
      </c>
      <c r="L822" s="29" t="s">
        <v>91</v>
      </c>
      <c r="M822" s="29" t="s">
        <v>176</v>
      </c>
      <c r="N822" s="29" t="s">
        <v>64</v>
      </c>
      <c r="O822" s="29" t="s">
        <v>91</v>
      </c>
      <c r="P822" s="29" t="s">
        <v>91</v>
      </c>
      <c r="Q822" s="30"/>
      <c r="R822" s="30"/>
      <c r="S822" s="30"/>
      <c r="T822" s="44"/>
      <c r="U822" s="31" t="str">
        <f>IFERROR(__xludf.DUMMYFUNCTION("LET(
  angka_murni, ARRAYFORMULA(IFERROR(VALUE(REGEXREPLACE(L822:T822, ""[^0-9]"", """")), 0)),
  rata, IFERROR(AVERAGEIF(angka_murni, ""&gt;0""), 0),
  IF(rata &gt; 0,
    IF(rata &gt; 500, ""SANGAT OPTIMAL"",
    IF(rata &gt; 200, ""OPTIMAL"",
    IF(rata &gt; 100,"&amp;" ""KURANG OPTIMAL"", ""TIDAK OPTIMAL""))),
    IF(COUNTIF(L822:T822, ""*TIDAK TERDETEKSI*"") &gt; 0, ""TIDAK TERDETEKSI"",
    IF(COUNTIF(L822:T822, ""*TIDAK AKTIF*"") &gt; 0, ""TIDAK AKTIF"",
    IF(COUNTIF(L822:T822, ""*BELUM TERPASANG*"") &gt; 0, ""BELUM T"&amp;"ERPASANG"", ""TIDAK AKTIF"")))
  )
)"),"KURANG OPTIMAL")</f>
        <v>KURANG OPTIMAL</v>
      </c>
      <c r="V822" s="33" t="s">
        <v>48</v>
      </c>
      <c r="W822" s="45">
        <v>1714.0</v>
      </c>
      <c r="X822" s="58" t="s">
        <v>707</v>
      </c>
      <c r="Y822" s="36">
        <v>604950.0</v>
      </c>
      <c r="Z822" s="46"/>
    </row>
    <row r="823" ht="12.0" customHeight="1">
      <c r="A823" s="20">
        <f t="shared" si="1"/>
        <v>821</v>
      </c>
      <c r="B823" s="19" t="s">
        <v>555</v>
      </c>
      <c r="C823" s="19" t="s">
        <v>703</v>
      </c>
      <c r="D823" s="19" t="s">
        <v>3422</v>
      </c>
      <c r="E823" s="21" t="s">
        <v>33</v>
      </c>
      <c r="F823" s="68" t="s">
        <v>3562</v>
      </c>
      <c r="G823" s="69" t="s">
        <v>3563</v>
      </c>
      <c r="H823" s="26" t="s">
        <v>40</v>
      </c>
      <c r="I823" s="26" t="s">
        <v>107</v>
      </c>
      <c r="J823" s="27" t="s">
        <v>1563</v>
      </c>
      <c r="K823" s="27" t="s">
        <v>44</v>
      </c>
      <c r="L823" s="29" t="s">
        <v>63</v>
      </c>
      <c r="M823" s="29" t="s">
        <v>64</v>
      </c>
      <c r="N823" s="29" t="s">
        <v>64</v>
      </c>
      <c r="O823" s="29" t="s">
        <v>63</v>
      </c>
      <c r="P823" s="29" t="s">
        <v>64</v>
      </c>
      <c r="Q823" s="30"/>
      <c r="R823" s="30"/>
      <c r="S823" s="30"/>
      <c r="T823" s="44"/>
      <c r="U823" s="31" t="str">
        <f>IFERROR(__xludf.DUMMYFUNCTION("LET(
  angka_murni, ARRAYFORMULA(IFERROR(VALUE(REGEXREPLACE(L823:T823, ""[^0-9]"", """")), 0)),
  rata, IFERROR(AVERAGEIF(angka_murni, ""&gt;0""), 0),
  IF(rata &gt; 0,
    IF(rata &gt; 500, ""SANGAT OPTIMAL"",
    IF(rata &gt; 200, ""OPTIMAL"",
    IF(rata &gt; 100,"&amp;" ""KURANG OPTIMAL"", ""TIDAK OPTIMAL""))),
    IF(COUNTIF(L823:T823, ""*TIDAK TERDETEKSI*"") &gt; 0, ""TIDAK TERDETEKSI"",
    IF(COUNTIF(L823:T823, ""*TIDAK AKTIF*"") &gt; 0, ""TIDAK AKTIF"",
    IF(COUNTIF(L823:T823, ""*BELUM TERPASANG*"") &gt; 0, ""BELUM T"&amp;"ERPASANG"", ""TIDAK AKTIF"")))
  )
)"),"OPTIMAL")</f>
        <v>OPTIMAL</v>
      </c>
      <c r="V823" s="33" t="s">
        <v>48</v>
      </c>
      <c r="W823" s="45">
        <v>2204.0</v>
      </c>
      <c r="X823" s="58" t="s">
        <v>707</v>
      </c>
      <c r="Y823" s="36">
        <v>604950.0</v>
      </c>
      <c r="Z823" s="176"/>
    </row>
    <row r="824" ht="12.0" customHeight="1">
      <c r="A824" s="20">
        <f t="shared" si="1"/>
        <v>822</v>
      </c>
      <c r="B824" s="19" t="s">
        <v>555</v>
      </c>
      <c r="C824" s="19" t="s">
        <v>703</v>
      </c>
      <c r="D824" s="19" t="s">
        <v>3425</v>
      </c>
      <c r="E824" s="21" t="s">
        <v>33</v>
      </c>
      <c r="F824" s="68" t="s">
        <v>3564</v>
      </c>
      <c r="G824" s="69" t="s">
        <v>3565</v>
      </c>
      <c r="H824" s="26" t="s">
        <v>40</v>
      </c>
      <c r="I824" s="26" t="s">
        <v>107</v>
      </c>
      <c r="J824" s="27" t="s">
        <v>1563</v>
      </c>
      <c r="K824" s="27" t="s">
        <v>44</v>
      </c>
      <c r="L824" s="29" t="s">
        <v>91</v>
      </c>
      <c r="M824" s="29" t="s">
        <v>176</v>
      </c>
      <c r="N824" s="29" t="s">
        <v>176</v>
      </c>
      <c r="O824" s="29" t="s">
        <v>176</v>
      </c>
      <c r="P824" s="29" t="s">
        <v>65</v>
      </c>
      <c r="Q824" s="30"/>
      <c r="R824" s="30"/>
      <c r="S824" s="30"/>
      <c r="T824" s="44"/>
      <c r="U824" s="31" t="str">
        <f>IFERROR(__xludf.DUMMYFUNCTION("LET(
  angka_murni, ARRAYFORMULA(IFERROR(VALUE(REGEXREPLACE(L824:T824, ""[^0-9]"", """")), 0)),
  rata, IFERROR(AVERAGEIF(angka_murni, ""&gt;0""), 0),
  IF(rata &gt; 0,
    IF(rata &gt; 500, ""SANGAT OPTIMAL"",
    IF(rata &gt; 200, ""OPTIMAL"",
    IF(rata &gt; 100,"&amp;" ""KURANG OPTIMAL"", ""TIDAK OPTIMAL""))),
    IF(COUNTIF(L824:T824, ""*TIDAK TERDETEKSI*"") &gt; 0, ""TIDAK TERDETEKSI"",
    IF(COUNTIF(L824:T824, ""*TIDAK AKTIF*"") &gt; 0, ""TIDAK AKTIF"",
    IF(COUNTIF(L824:T824, ""*BELUM TERPASANG*"") &gt; 0, ""BELUM T"&amp;"ERPASANG"", ""TIDAK AKTIF"")))
  )
)"),"TIDAK OPTIMAL")</f>
        <v>TIDAK OPTIMAL</v>
      </c>
      <c r="V824" s="33" t="s">
        <v>48</v>
      </c>
      <c r="W824" s="45">
        <v>2659.0</v>
      </c>
      <c r="X824" s="58" t="s">
        <v>707</v>
      </c>
      <c r="Y824" s="36">
        <v>604950.0</v>
      </c>
      <c r="Z824" s="46"/>
    </row>
    <row r="825" ht="12.0" customHeight="1">
      <c r="A825" s="20">
        <f t="shared" si="1"/>
        <v>823</v>
      </c>
      <c r="B825" s="19" t="s">
        <v>555</v>
      </c>
      <c r="C825" s="19" t="s">
        <v>703</v>
      </c>
      <c r="D825" s="19" t="s">
        <v>3429</v>
      </c>
      <c r="E825" s="21" t="s">
        <v>33</v>
      </c>
      <c r="F825" s="68" t="s">
        <v>3566</v>
      </c>
      <c r="G825" s="69" t="s">
        <v>3567</v>
      </c>
      <c r="H825" s="26" t="s">
        <v>40</v>
      </c>
      <c r="I825" s="26" t="s">
        <v>107</v>
      </c>
      <c r="J825" s="27" t="s">
        <v>1563</v>
      </c>
      <c r="K825" s="27" t="s">
        <v>44</v>
      </c>
      <c r="L825" s="29" t="s">
        <v>360</v>
      </c>
      <c r="M825" s="29" t="s">
        <v>63</v>
      </c>
      <c r="N825" s="29" t="s">
        <v>176</v>
      </c>
      <c r="O825" s="29" t="s">
        <v>176</v>
      </c>
      <c r="P825" s="29" t="s">
        <v>125</v>
      </c>
      <c r="Q825" s="30"/>
      <c r="R825" s="30"/>
      <c r="S825" s="30"/>
      <c r="T825" s="44"/>
      <c r="U825" s="31" t="str">
        <f>IFERROR(__xludf.DUMMYFUNCTION("LET(
  angka_murni, ARRAYFORMULA(IFERROR(VALUE(REGEXREPLACE(L825:T825, ""[^0-9]"", """")), 0)),
  rata, IFERROR(AVERAGEIF(angka_murni, ""&gt;0""), 0),
  IF(rata &gt; 0,
    IF(rata &gt; 500, ""SANGAT OPTIMAL"",
    IF(rata &gt; 200, ""OPTIMAL"",
    IF(rata &gt; 100,"&amp;" ""KURANG OPTIMAL"", ""TIDAK OPTIMAL""))),
    IF(COUNTIF(L825:T825, ""*TIDAK TERDETEKSI*"") &gt; 0, ""TIDAK TERDETEKSI"",
    IF(COUNTIF(L825:T825, ""*TIDAK AKTIF*"") &gt; 0, ""TIDAK AKTIF"",
    IF(COUNTIF(L825:T825, ""*BELUM TERPASANG*"") &gt; 0, ""BELUM T"&amp;"ERPASANG"", ""TIDAK AKTIF"")))
  )
)"),"TIDAK OPTIMAL")</f>
        <v>TIDAK OPTIMAL</v>
      </c>
      <c r="V825" s="33" t="s">
        <v>48</v>
      </c>
      <c r="W825" s="45">
        <v>3267.0</v>
      </c>
      <c r="X825" s="58" t="s">
        <v>707</v>
      </c>
      <c r="Y825" s="36">
        <v>604950.0</v>
      </c>
      <c r="Z825" s="46"/>
    </row>
    <row r="826" ht="12.0" customHeight="1">
      <c r="A826" s="20">
        <f t="shared" si="1"/>
        <v>824</v>
      </c>
      <c r="B826" s="19" t="s">
        <v>555</v>
      </c>
      <c r="C826" s="19" t="s">
        <v>708</v>
      </c>
      <c r="D826" s="19" t="s">
        <v>3432</v>
      </c>
      <c r="E826" s="21" t="s">
        <v>33</v>
      </c>
      <c r="F826" s="68" t="s">
        <v>3568</v>
      </c>
      <c r="G826" s="69" t="s">
        <v>3569</v>
      </c>
      <c r="H826" s="26" t="s">
        <v>40</v>
      </c>
      <c r="I826" s="26" t="s">
        <v>107</v>
      </c>
      <c r="J826" s="27" t="s">
        <v>1563</v>
      </c>
      <c r="K826" s="27" t="s">
        <v>44</v>
      </c>
      <c r="L826" s="29" t="s">
        <v>64</v>
      </c>
      <c r="M826" s="29" t="s">
        <v>126</v>
      </c>
      <c r="N826" s="29" t="s">
        <v>64</v>
      </c>
      <c r="O826" s="29" t="s">
        <v>64</v>
      </c>
      <c r="P826" s="29" t="s">
        <v>64</v>
      </c>
      <c r="Q826" s="30"/>
      <c r="R826" s="30"/>
      <c r="S826" s="30"/>
      <c r="T826" s="44"/>
      <c r="U826" s="31" t="str">
        <f>IFERROR(__xludf.DUMMYFUNCTION("LET(
  angka_murni, ARRAYFORMULA(IFERROR(VALUE(REGEXREPLACE(L826:T826, ""[^0-9]"", """")), 0)),
  rata, IFERROR(AVERAGEIF(angka_murni, ""&gt;0""), 0),
  IF(rata &gt; 0,
    IF(rata &gt; 500, ""SANGAT OPTIMAL"",
    IF(rata &gt; 200, ""OPTIMAL"",
    IF(rata &gt; 100,"&amp;" ""KURANG OPTIMAL"", ""TIDAK OPTIMAL""))),
    IF(COUNTIF(L826:T826, ""*TIDAK TERDETEKSI*"") &gt; 0, ""TIDAK TERDETEKSI"",
    IF(COUNTIF(L826:T826, ""*TIDAK AKTIF*"") &gt; 0, ""TIDAK AKTIF"",
    IF(COUNTIF(L826:T826, ""*BELUM TERPASANG*"") &gt; 0, ""BELUM T"&amp;"ERPASANG"", ""TIDAK AKTIF"")))
  )
)"),"SANGAT OPTIMAL")</f>
        <v>SANGAT OPTIMAL</v>
      </c>
      <c r="V826" s="33" t="s">
        <v>48</v>
      </c>
      <c r="W826" s="45">
        <v>8553.0</v>
      </c>
      <c r="X826" s="58" t="s">
        <v>713</v>
      </c>
      <c r="Y826" s="36">
        <v>604950.0</v>
      </c>
      <c r="Z826" s="75" t="s">
        <v>3570</v>
      </c>
    </row>
    <row r="827" ht="12.0" customHeight="1">
      <c r="A827" s="20">
        <f t="shared" si="1"/>
        <v>825</v>
      </c>
      <c r="B827" s="19" t="s">
        <v>555</v>
      </c>
      <c r="C827" s="19" t="s">
        <v>708</v>
      </c>
      <c r="D827" s="19" t="s">
        <v>3435</v>
      </c>
      <c r="E827" s="21" t="s">
        <v>33</v>
      </c>
      <c r="F827" s="23" t="s">
        <v>3436</v>
      </c>
      <c r="G827" s="25" t="s">
        <v>3437</v>
      </c>
      <c r="H827" s="26" t="s">
        <v>40</v>
      </c>
      <c r="I827" s="26" t="s">
        <v>42</v>
      </c>
      <c r="J827" s="28" t="s">
        <v>61</v>
      </c>
      <c r="K827" s="28" t="s">
        <v>44</v>
      </c>
      <c r="L827" s="29"/>
      <c r="M827" s="29"/>
      <c r="N827" s="29" t="s">
        <v>63</v>
      </c>
      <c r="O827" s="29" t="s">
        <v>63</v>
      </c>
      <c r="P827" s="29" t="s">
        <v>63</v>
      </c>
      <c r="Q827" s="29" t="s">
        <v>64</v>
      </c>
      <c r="R827" s="30" t="s">
        <v>64</v>
      </c>
      <c r="S827" s="30"/>
      <c r="T827" s="30"/>
      <c r="U827" s="39" t="str">
        <f>IFERROR(__xludf.DUMMYFUNCTION("LET(
  angka_murni, ARRAYFORMULA(IFERROR(VALUE(REGEXREPLACE(L827:T827, ""[^0-9]"", """")), 0)),
  rata, IFERROR(AVERAGEIF(angka_murni, ""&gt;0""), 0),
  IF(rata &gt; 0,
    IF(rata &gt; 500, ""SANGAT OPTIMAL"",
    IF(rata &gt; 200, ""OPTIMAL"",
    IF(rata &gt; 100,"&amp;" ""KURANG OPTIMAL"", ""TIDAK OPTIMAL""))),
    IF(COUNTIF(L827:T827, ""*TIDAK TERDETEKSI*"") &gt; 0, ""TIDAK TERDETEKSI"",
    IF(COUNTIF(L827:T827, ""*TIDAK AKTIF*"") &gt; 0, ""TIDAK AKTIF"",
    IF(COUNTIF(L827:T827, ""*BELUM TERPASANG*"") &gt; 0, ""BELUM T"&amp;"ERPASANG"", ""TIDAK AKTIF"")))
  )
)"),"OPTIMAL")</f>
        <v>OPTIMAL</v>
      </c>
      <c r="V827" s="33" t="s">
        <v>3571</v>
      </c>
      <c r="W827" s="56">
        <v>1011.0</v>
      </c>
      <c r="X827" s="58" t="s">
        <v>713</v>
      </c>
      <c r="Y827" s="36">
        <v>768950.0</v>
      </c>
      <c r="Z827" s="57"/>
      <c r="AC827" s="43"/>
    </row>
    <row r="828" ht="12.0" customHeight="1">
      <c r="A828" s="20">
        <f t="shared" si="1"/>
        <v>826</v>
      </c>
      <c r="B828" s="19" t="s">
        <v>555</v>
      </c>
      <c r="C828" s="19" t="s">
        <v>708</v>
      </c>
      <c r="D828" s="19" t="s">
        <v>3439</v>
      </c>
      <c r="E828" s="21" t="s">
        <v>33</v>
      </c>
      <c r="F828" s="68" t="s">
        <v>3572</v>
      </c>
      <c r="G828" s="69" t="s">
        <v>3569</v>
      </c>
      <c r="H828" s="26" t="s">
        <v>40</v>
      </c>
      <c r="I828" s="26" t="s">
        <v>107</v>
      </c>
      <c r="J828" s="27" t="s">
        <v>1563</v>
      </c>
      <c r="K828" s="27" t="s">
        <v>44</v>
      </c>
      <c r="L828" s="29" t="s">
        <v>125</v>
      </c>
      <c r="M828" s="29" t="s">
        <v>63</v>
      </c>
      <c r="N828" s="29" t="s">
        <v>125</v>
      </c>
      <c r="O828" s="29" t="s">
        <v>126</v>
      </c>
      <c r="P828" s="29" t="s">
        <v>64</v>
      </c>
      <c r="Q828" s="30"/>
      <c r="R828" s="30"/>
      <c r="S828" s="30"/>
      <c r="T828" s="44"/>
      <c r="U828" s="31" t="str">
        <f>IFERROR(__xludf.DUMMYFUNCTION("LET(
  angka_murni, ARRAYFORMULA(IFERROR(VALUE(REGEXREPLACE(L828:T828, ""[^0-9]"", """")), 0)),
  rata, IFERROR(AVERAGEIF(angka_murni, ""&gt;0""), 0),
  IF(rata &gt; 0,
    IF(rata &gt; 500, ""SANGAT OPTIMAL"",
    IF(rata &gt; 200, ""OPTIMAL"",
    IF(rata &gt; 100,"&amp;" ""KURANG OPTIMAL"", ""TIDAK OPTIMAL""))),
    IF(COUNTIF(L828:T828, ""*TIDAK TERDETEKSI*"") &gt; 0, ""TIDAK TERDETEKSI"",
    IF(COUNTIF(L828:T828, ""*TIDAK AKTIF*"") &gt; 0, ""TIDAK AKTIF"",
    IF(COUNTIF(L828:T828, ""*BELUM TERPASANG*"") &gt; 0, ""BELUM T"&amp;"ERPASANG"", ""TIDAK AKTIF"")))
  )
)"),"OPTIMAL")</f>
        <v>OPTIMAL</v>
      </c>
      <c r="V828" s="33" t="s">
        <v>48</v>
      </c>
      <c r="W828" s="45">
        <v>3238.0</v>
      </c>
      <c r="X828" s="58" t="s">
        <v>713</v>
      </c>
      <c r="Y828" s="36">
        <v>604950.0</v>
      </c>
      <c r="Z828" s="46"/>
    </row>
    <row r="829" ht="12.0" customHeight="1">
      <c r="A829" s="20">
        <f t="shared" si="1"/>
        <v>827</v>
      </c>
      <c r="B829" s="19" t="s">
        <v>555</v>
      </c>
      <c r="C829" s="19" t="s">
        <v>708</v>
      </c>
      <c r="D829" s="19" t="s">
        <v>709</v>
      </c>
      <c r="E829" s="21" t="s">
        <v>33</v>
      </c>
      <c r="F829" s="68" t="s">
        <v>710</v>
      </c>
      <c r="G829" s="69" t="s">
        <v>711</v>
      </c>
      <c r="H829" s="26" t="s">
        <v>40</v>
      </c>
      <c r="I829" s="26" t="s">
        <v>107</v>
      </c>
      <c r="J829" s="27" t="s">
        <v>1563</v>
      </c>
      <c r="K829" s="27" t="s">
        <v>44</v>
      </c>
      <c r="L829" s="29" t="s">
        <v>360</v>
      </c>
      <c r="M829" s="29" t="s">
        <v>65</v>
      </c>
      <c r="N829" s="29" t="s">
        <v>65</v>
      </c>
      <c r="O829" s="29" t="s">
        <v>65</v>
      </c>
      <c r="P829" s="29" t="s">
        <v>65</v>
      </c>
      <c r="Q829" s="30"/>
      <c r="R829" s="30"/>
      <c r="S829" s="30"/>
      <c r="T829" s="44"/>
      <c r="U829" s="31" t="str">
        <f>IFERROR(__xludf.DUMMYFUNCTION("LET(
  angka_murni, ARRAYFORMULA(IFERROR(VALUE(REGEXREPLACE(L829:T829, ""[^0-9]"", """")), 0)),
  rata, IFERROR(AVERAGEIF(angka_murni, ""&gt;0""), 0),
  IF(rata &gt; 0,
    IF(rata &gt; 500, ""SANGAT OPTIMAL"",
    IF(rata &gt; 200, ""OPTIMAL"",
    IF(rata &gt; 100,"&amp;" ""KURANG OPTIMAL"", ""TIDAK OPTIMAL""))),
    IF(COUNTIF(L829:T829, ""*TIDAK TERDETEKSI*"") &gt; 0, ""TIDAK TERDETEKSI"",
    IF(COUNTIF(L829:T829, ""*TIDAK AKTIF*"") &gt; 0, ""TIDAK AKTIF"",
    IF(COUNTIF(L829:T829, ""*BELUM TERPASANG*"") &gt; 0, ""BELUM T"&amp;"ERPASANG"", ""TIDAK AKTIF"")))
  )
)"),"TIDAK OPTIMAL")</f>
        <v>TIDAK OPTIMAL</v>
      </c>
      <c r="V829" s="33" t="s">
        <v>48</v>
      </c>
      <c r="W829" s="45">
        <v>4890.0</v>
      </c>
      <c r="X829" s="58" t="s">
        <v>713</v>
      </c>
      <c r="Y829" s="36">
        <v>604950.0</v>
      </c>
      <c r="Z829" s="46"/>
    </row>
    <row r="830" ht="12.0" customHeight="1">
      <c r="A830" s="20">
        <f t="shared" si="1"/>
        <v>828</v>
      </c>
      <c r="B830" s="19" t="s">
        <v>555</v>
      </c>
      <c r="C830" s="19" t="s">
        <v>714</v>
      </c>
      <c r="D830" s="19" t="s">
        <v>3444</v>
      </c>
      <c r="E830" s="21" t="s">
        <v>33</v>
      </c>
      <c r="F830" s="68" t="s">
        <v>3573</v>
      </c>
      <c r="G830" s="69" t="s">
        <v>3574</v>
      </c>
      <c r="H830" s="26" t="s">
        <v>40</v>
      </c>
      <c r="I830" s="26" t="s">
        <v>107</v>
      </c>
      <c r="J830" s="27" t="s">
        <v>1563</v>
      </c>
      <c r="K830" s="27" t="s">
        <v>44</v>
      </c>
      <c r="L830" s="29" t="s">
        <v>125</v>
      </c>
      <c r="M830" s="29" t="s">
        <v>63</v>
      </c>
      <c r="N830" s="29" t="s">
        <v>64</v>
      </c>
      <c r="O830" s="29" t="s">
        <v>64</v>
      </c>
      <c r="P830" s="29" t="s">
        <v>63</v>
      </c>
      <c r="Q830" s="30"/>
      <c r="R830" s="30"/>
      <c r="S830" s="30"/>
      <c r="T830" s="44"/>
      <c r="U830" s="31" t="str">
        <f>IFERROR(__xludf.DUMMYFUNCTION("LET(
  angka_murni, ARRAYFORMULA(IFERROR(VALUE(REGEXREPLACE(L830:T830, ""[^0-9]"", """")), 0)),
  rata, IFERROR(AVERAGEIF(angka_murni, ""&gt;0""), 0),
  IF(rata &gt; 0,
    IF(rata &gt; 500, ""SANGAT OPTIMAL"",
    IF(rata &gt; 200, ""OPTIMAL"",
    IF(rata &gt; 100,"&amp;" ""KURANG OPTIMAL"", ""TIDAK OPTIMAL""))),
    IF(COUNTIF(L830:T830, ""*TIDAK TERDETEKSI*"") &gt; 0, ""TIDAK TERDETEKSI"",
    IF(COUNTIF(L830:T830, ""*TIDAK AKTIF*"") &gt; 0, ""TIDAK AKTIF"",
    IF(COUNTIF(L830:T830, ""*BELUM TERPASANG*"") &gt; 0, ""BELUM T"&amp;"ERPASANG"", ""TIDAK AKTIF"")))
  )
)"),"OPTIMAL")</f>
        <v>OPTIMAL</v>
      </c>
      <c r="V830" s="33" t="s">
        <v>48</v>
      </c>
      <c r="W830" s="45">
        <v>4547.0</v>
      </c>
      <c r="X830" s="58" t="s">
        <v>718</v>
      </c>
      <c r="Y830" s="36">
        <v>604950.0</v>
      </c>
      <c r="Z830" s="75" t="s">
        <v>3575</v>
      </c>
    </row>
    <row r="831" ht="12.0" customHeight="1">
      <c r="A831" s="20">
        <f t="shared" si="1"/>
        <v>829</v>
      </c>
      <c r="B831" s="19" t="s">
        <v>555</v>
      </c>
      <c r="C831" s="19" t="s">
        <v>714</v>
      </c>
      <c r="D831" s="19" t="s">
        <v>2072</v>
      </c>
      <c r="E831" s="21" t="s">
        <v>33</v>
      </c>
      <c r="F831" s="68" t="s">
        <v>3576</v>
      </c>
      <c r="G831" s="69" t="s">
        <v>3577</v>
      </c>
      <c r="H831" s="26" t="s">
        <v>40</v>
      </c>
      <c r="I831" s="26" t="s">
        <v>107</v>
      </c>
      <c r="J831" s="27" t="s">
        <v>1563</v>
      </c>
      <c r="K831" s="27" t="s">
        <v>44</v>
      </c>
      <c r="L831" s="29" t="s">
        <v>176</v>
      </c>
      <c r="M831" s="29" t="s">
        <v>360</v>
      </c>
      <c r="N831" s="29" t="s">
        <v>360</v>
      </c>
      <c r="O831" s="29" t="s">
        <v>360</v>
      </c>
      <c r="P831" s="29" t="s">
        <v>360</v>
      </c>
      <c r="Q831" s="30"/>
      <c r="R831" s="30"/>
      <c r="S831" s="30"/>
      <c r="T831" s="44"/>
      <c r="U831" s="31" t="str">
        <f>IFERROR(__xludf.DUMMYFUNCTION("LET(
  angka_murni, ARRAYFORMULA(IFERROR(VALUE(REGEXREPLACE(L831:T831, ""[^0-9]"", """")), 0)),
  rata, IFERROR(AVERAGEIF(angka_murni, ""&gt;0""), 0),
  IF(rata &gt; 0,
    IF(rata &gt; 500, ""SANGAT OPTIMAL"",
    IF(rata &gt; 200, ""OPTIMAL"",
    IF(rata &gt; 100,"&amp;" ""KURANG OPTIMAL"", ""TIDAK OPTIMAL""))),
    IF(COUNTIF(L831:T831, ""*TIDAK TERDETEKSI*"") &gt; 0, ""TIDAK TERDETEKSI"",
    IF(COUNTIF(L831:T831, ""*TIDAK AKTIF*"") &gt; 0, ""TIDAK AKTIF"",
    IF(COUNTIF(L831:T831, ""*BELUM TERPASANG*"") &gt; 0, ""BELUM T"&amp;"ERPASANG"", ""TIDAK AKTIF"")))
  )
)"),"TIDAK OPTIMAL")</f>
        <v>TIDAK OPTIMAL</v>
      </c>
      <c r="V831" s="33" t="s">
        <v>48</v>
      </c>
      <c r="W831" s="45">
        <v>3385.0</v>
      </c>
      <c r="X831" s="58" t="s">
        <v>718</v>
      </c>
      <c r="Y831" s="36">
        <v>604950.0</v>
      </c>
      <c r="Z831" s="46"/>
    </row>
    <row r="832" ht="12.0" customHeight="1">
      <c r="A832" s="20">
        <f t="shared" si="1"/>
        <v>830</v>
      </c>
      <c r="B832" s="19" t="s">
        <v>555</v>
      </c>
      <c r="C832" s="19" t="s">
        <v>714</v>
      </c>
      <c r="D832" s="19" t="s">
        <v>3450</v>
      </c>
      <c r="E832" s="21" t="s">
        <v>33</v>
      </c>
      <c r="F832" s="68" t="s">
        <v>3578</v>
      </c>
      <c r="G832" s="69" t="s">
        <v>3579</v>
      </c>
      <c r="H832" s="26" t="s">
        <v>40</v>
      </c>
      <c r="I832" s="26" t="s">
        <v>107</v>
      </c>
      <c r="J832" s="27" t="s">
        <v>1563</v>
      </c>
      <c r="K832" s="27" t="s">
        <v>44</v>
      </c>
      <c r="L832" s="29" t="s">
        <v>125</v>
      </c>
      <c r="M832" s="29" t="s">
        <v>64</v>
      </c>
      <c r="N832" s="29" t="s">
        <v>91</v>
      </c>
      <c r="O832" s="29" t="s">
        <v>125</v>
      </c>
      <c r="P832" s="29" t="s">
        <v>64</v>
      </c>
      <c r="Q832" s="30"/>
      <c r="R832" s="30"/>
      <c r="S832" s="30"/>
      <c r="T832" s="44"/>
      <c r="U832" s="31" t="str">
        <f>IFERROR(__xludf.DUMMYFUNCTION("LET(
  angka_murni, ARRAYFORMULA(IFERROR(VALUE(REGEXREPLACE(L832:T832, ""[^0-9]"", """")), 0)),
  rata, IFERROR(AVERAGEIF(angka_murni, ""&gt;0""), 0),
  IF(rata &gt; 0,
    IF(rata &gt; 500, ""SANGAT OPTIMAL"",
    IF(rata &gt; 200, ""OPTIMAL"",
    IF(rata &gt; 100,"&amp;" ""KURANG OPTIMAL"", ""TIDAK OPTIMAL""))),
    IF(COUNTIF(L832:T832, ""*TIDAK TERDETEKSI*"") &gt; 0, ""TIDAK TERDETEKSI"",
    IF(COUNTIF(L832:T832, ""*TIDAK AKTIF*"") &gt; 0, ""TIDAK AKTIF"",
    IF(COUNTIF(L832:T832, ""*BELUM TERPASANG*"") &gt; 0, ""BELUM T"&amp;"ERPASANG"", ""TIDAK AKTIF"")))
  )
)"),"OPTIMAL")</f>
        <v>OPTIMAL</v>
      </c>
      <c r="V832" s="33" t="s">
        <v>48</v>
      </c>
      <c r="W832" s="45">
        <v>4605.0</v>
      </c>
      <c r="X832" s="58" t="s">
        <v>718</v>
      </c>
      <c r="Y832" s="36">
        <v>604950.0</v>
      </c>
      <c r="Z832" s="46"/>
    </row>
    <row r="833" ht="12.0" customHeight="1">
      <c r="A833" s="20">
        <f t="shared" si="1"/>
        <v>831</v>
      </c>
      <c r="B833" s="19" t="s">
        <v>555</v>
      </c>
      <c r="C833" s="19" t="s">
        <v>714</v>
      </c>
      <c r="D833" s="19" t="s">
        <v>3453</v>
      </c>
      <c r="E833" s="21" t="s">
        <v>33</v>
      </c>
      <c r="F833" s="68" t="s">
        <v>3580</v>
      </c>
      <c r="G833" s="69" t="s">
        <v>3581</v>
      </c>
      <c r="H833" s="26" t="s">
        <v>40</v>
      </c>
      <c r="I833" s="26" t="s">
        <v>107</v>
      </c>
      <c r="J833" s="27" t="s">
        <v>1563</v>
      </c>
      <c r="K833" s="27" t="s">
        <v>44</v>
      </c>
      <c r="L833" s="29" t="s">
        <v>62</v>
      </c>
      <c r="M833" s="29" t="s">
        <v>91</v>
      </c>
      <c r="N833" s="29" t="s">
        <v>91</v>
      </c>
      <c r="O833" s="29" t="s">
        <v>91</v>
      </c>
      <c r="P833" s="29" t="s">
        <v>62</v>
      </c>
      <c r="Q833" s="30"/>
      <c r="R833" s="30"/>
      <c r="S833" s="30"/>
      <c r="T833" s="44"/>
      <c r="U833" s="31" t="str">
        <f>IFERROR(__xludf.DUMMYFUNCTION("LET(
  angka_murni, ARRAYFORMULA(IFERROR(VALUE(REGEXREPLACE(L833:T833, ""[^0-9]"", """")), 0)),
  rata, IFERROR(AVERAGEIF(angka_murni, ""&gt;0""), 0),
  IF(rata &gt; 0,
    IF(rata &gt; 500, ""SANGAT OPTIMAL"",
    IF(rata &gt; 200, ""OPTIMAL"",
    IF(rata &gt; 100,"&amp;" ""KURANG OPTIMAL"", ""TIDAK OPTIMAL""))),
    IF(COUNTIF(L833:T833, ""*TIDAK TERDETEKSI*"") &gt; 0, ""TIDAK TERDETEKSI"",
    IF(COUNTIF(L833:T833, ""*TIDAK AKTIF*"") &gt; 0, ""TIDAK AKTIF"",
    IF(COUNTIF(L833:T833, ""*BELUM TERPASANG*"") &gt; 0, ""BELUM T"&amp;"ERPASANG"", ""TIDAK AKTIF"")))
  )
)"),"TIDAK OPTIMAL")</f>
        <v>TIDAK OPTIMAL</v>
      </c>
      <c r="V833" s="33" t="s">
        <v>48</v>
      </c>
      <c r="W833" s="45">
        <v>2636.0</v>
      </c>
      <c r="X833" s="58" t="s">
        <v>718</v>
      </c>
      <c r="Y833" s="36">
        <v>604950.0</v>
      </c>
      <c r="Z833" s="75" t="s">
        <v>3582</v>
      </c>
    </row>
    <row r="834" ht="12.0" customHeight="1">
      <c r="A834" s="20">
        <f t="shared" si="1"/>
        <v>832</v>
      </c>
      <c r="B834" s="19" t="s">
        <v>555</v>
      </c>
      <c r="C834" s="19" t="s">
        <v>714</v>
      </c>
      <c r="D834" s="19" t="s">
        <v>3456</v>
      </c>
      <c r="E834" s="21" t="s">
        <v>33</v>
      </c>
      <c r="F834" s="68" t="s">
        <v>3583</v>
      </c>
      <c r="G834" s="69" t="s">
        <v>3584</v>
      </c>
      <c r="H834" s="26" t="s">
        <v>40</v>
      </c>
      <c r="I834" s="26" t="s">
        <v>107</v>
      </c>
      <c r="J834" s="27" t="s">
        <v>1563</v>
      </c>
      <c r="K834" s="27" t="s">
        <v>44</v>
      </c>
      <c r="L834" s="29" t="s">
        <v>63</v>
      </c>
      <c r="M834" s="29" t="s">
        <v>125</v>
      </c>
      <c r="N834" s="29" t="s">
        <v>63</v>
      </c>
      <c r="O834" s="29" t="s">
        <v>63</v>
      </c>
      <c r="P834" s="29" t="s">
        <v>64</v>
      </c>
      <c r="Q834" s="30"/>
      <c r="R834" s="30"/>
      <c r="S834" s="44"/>
      <c r="T834" s="44"/>
      <c r="U834" s="31" t="str">
        <f>IFERROR(__xludf.DUMMYFUNCTION("LET(
  angka_murni, ARRAYFORMULA(IFERROR(VALUE(REGEXREPLACE(L834:T834, ""[^0-9]"", """")), 0)),
  rata, IFERROR(AVERAGEIF(angka_murni, ""&gt;0""), 0),
  IF(rata &gt; 0,
    IF(rata &gt; 500, ""SANGAT OPTIMAL"",
    IF(rata &gt; 200, ""OPTIMAL"",
    IF(rata &gt; 100,"&amp;" ""KURANG OPTIMAL"", ""TIDAK OPTIMAL""))),
    IF(COUNTIF(L834:T834, ""*TIDAK TERDETEKSI*"") &gt; 0, ""TIDAK TERDETEKSI"",
    IF(COUNTIF(L834:T834, ""*TIDAK AKTIF*"") &gt; 0, ""TIDAK AKTIF"",
    IF(COUNTIF(L834:T834, ""*BELUM TERPASANG*"") &gt; 0, ""BELUM T"&amp;"ERPASANG"", ""TIDAK AKTIF"")))
  )
)"),"OPTIMAL")</f>
        <v>OPTIMAL</v>
      </c>
      <c r="V834" s="33" t="s">
        <v>48</v>
      </c>
      <c r="W834" s="45">
        <v>3523.0</v>
      </c>
      <c r="X834" s="58" t="s">
        <v>718</v>
      </c>
      <c r="Y834" s="36">
        <v>604950.0</v>
      </c>
      <c r="Z834" s="46"/>
    </row>
    <row r="835" ht="12.0" customHeight="1">
      <c r="A835" s="20">
        <f t="shared" si="1"/>
        <v>833</v>
      </c>
      <c r="B835" s="19" t="s">
        <v>555</v>
      </c>
      <c r="C835" s="19" t="s">
        <v>714</v>
      </c>
      <c r="D835" s="19" t="s">
        <v>3459</v>
      </c>
      <c r="E835" s="21" t="s">
        <v>33</v>
      </c>
      <c r="F835" s="68" t="s">
        <v>3585</v>
      </c>
      <c r="G835" s="69" t="s">
        <v>3586</v>
      </c>
      <c r="H835" s="26" t="s">
        <v>40</v>
      </c>
      <c r="I835" s="26" t="s">
        <v>107</v>
      </c>
      <c r="J835" s="27" t="s">
        <v>1563</v>
      </c>
      <c r="K835" s="27" t="s">
        <v>44</v>
      </c>
      <c r="L835" s="29" t="s">
        <v>176</v>
      </c>
      <c r="M835" s="29" t="s">
        <v>176</v>
      </c>
      <c r="N835" s="29" t="s">
        <v>176</v>
      </c>
      <c r="O835" s="29" t="s">
        <v>62</v>
      </c>
      <c r="P835" s="29" t="s">
        <v>65</v>
      </c>
      <c r="Q835" s="30"/>
      <c r="R835" s="30"/>
      <c r="S835" s="30"/>
      <c r="T835" s="44"/>
      <c r="U835" s="31" t="str">
        <f>IFERROR(__xludf.DUMMYFUNCTION("LET(
  angka_murni, ARRAYFORMULA(IFERROR(VALUE(REGEXREPLACE(L835:T835, ""[^0-9]"", """")), 0)),
  rata, IFERROR(AVERAGEIF(angka_murni, ""&gt;0""), 0),
  IF(rata &gt; 0,
    IF(rata &gt; 500, ""SANGAT OPTIMAL"",
    IF(rata &gt; 200, ""OPTIMAL"",
    IF(rata &gt; 100,"&amp;" ""KURANG OPTIMAL"", ""TIDAK OPTIMAL""))),
    IF(COUNTIF(L835:T835, ""*TIDAK TERDETEKSI*"") &gt; 0, ""TIDAK TERDETEKSI"",
    IF(COUNTIF(L835:T835, ""*TIDAK AKTIF*"") &gt; 0, ""TIDAK AKTIF"",
    IF(COUNTIF(L835:T835, ""*BELUM TERPASANG*"") &gt; 0, ""BELUM T"&amp;"ERPASANG"", ""TIDAK AKTIF"")))
  )
)"),"TIDAK OPTIMAL")</f>
        <v>TIDAK OPTIMAL</v>
      </c>
      <c r="V835" s="33" t="s">
        <v>48</v>
      </c>
      <c r="W835" s="45">
        <v>3482.0</v>
      </c>
      <c r="X835" s="58" t="s">
        <v>718</v>
      </c>
      <c r="Y835" s="36">
        <v>604950.0</v>
      </c>
      <c r="Z835" s="176"/>
    </row>
    <row r="836" ht="12.0" customHeight="1">
      <c r="A836" s="20">
        <f t="shared" si="1"/>
        <v>834</v>
      </c>
      <c r="B836" s="19" t="s">
        <v>555</v>
      </c>
      <c r="C836" s="19" t="s">
        <v>714</v>
      </c>
      <c r="D836" s="19" t="s">
        <v>715</v>
      </c>
      <c r="E836" s="21" t="s">
        <v>33</v>
      </c>
      <c r="F836" s="68" t="s">
        <v>716</v>
      </c>
      <c r="G836" s="69" t="s">
        <v>717</v>
      </c>
      <c r="H836" s="26" t="s">
        <v>40</v>
      </c>
      <c r="I836" s="26" t="s">
        <v>107</v>
      </c>
      <c r="J836" s="27" t="s">
        <v>1563</v>
      </c>
      <c r="K836" s="27" t="s">
        <v>44</v>
      </c>
      <c r="L836" s="29" t="s">
        <v>125</v>
      </c>
      <c r="M836" s="29" t="s">
        <v>63</v>
      </c>
      <c r="N836" s="29" t="s">
        <v>65</v>
      </c>
      <c r="O836" s="29" t="s">
        <v>65</v>
      </c>
      <c r="P836" s="29" t="s">
        <v>65</v>
      </c>
      <c r="Q836" s="30"/>
      <c r="R836" s="30"/>
      <c r="S836" s="30"/>
      <c r="T836" s="44"/>
      <c r="U836" s="31" t="str">
        <f>IFERROR(__xludf.DUMMYFUNCTION("LET(
  angka_murni, ARRAYFORMULA(IFERROR(VALUE(REGEXREPLACE(L836:T836, ""[^0-9]"", """")), 0)),
  rata, IFERROR(AVERAGEIF(angka_murni, ""&gt;0""), 0),
  IF(rata &gt; 0,
    IF(rata &gt; 500, ""SANGAT OPTIMAL"",
    IF(rata &gt; 200, ""OPTIMAL"",
    IF(rata &gt; 100,"&amp;" ""KURANG OPTIMAL"", ""TIDAK OPTIMAL""))),
    IF(COUNTIF(L836:T836, ""*TIDAK TERDETEKSI*"") &gt; 0, ""TIDAK TERDETEKSI"",
    IF(COUNTIF(L836:T836, ""*TIDAK AKTIF*"") &gt; 0, ""TIDAK AKTIF"",
    IF(COUNTIF(L836:T836, ""*BELUM TERPASANG*"") &gt; 0, ""BELUM T"&amp;"ERPASANG"", ""TIDAK AKTIF"")))
  )
)"),"KURANG OPTIMAL")</f>
        <v>KURANG OPTIMAL</v>
      </c>
      <c r="V836" s="33" t="s">
        <v>48</v>
      </c>
      <c r="W836" s="45">
        <v>2334.0</v>
      </c>
      <c r="X836" s="58" t="s">
        <v>718</v>
      </c>
      <c r="Y836" s="36">
        <v>604950.0</v>
      </c>
      <c r="Z836" s="46"/>
    </row>
    <row r="837" ht="12.0" customHeight="1">
      <c r="A837" s="20">
        <f t="shared" si="1"/>
        <v>835</v>
      </c>
      <c r="B837" s="19" t="s">
        <v>555</v>
      </c>
      <c r="C837" s="19" t="s">
        <v>714</v>
      </c>
      <c r="D837" s="19" t="s">
        <v>3464</v>
      </c>
      <c r="E837" s="21" t="s">
        <v>33</v>
      </c>
      <c r="F837" s="68" t="s">
        <v>3587</v>
      </c>
      <c r="G837" s="69" t="s">
        <v>3588</v>
      </c>
      <c r="H837" s="26" t="s">
        <v>40</v>
      </c>
      <c r="I837" s="26" t="s">
        <v>107</v>
      </c>
      <c r="J837" s="27" t="s">
        <v>1563</v>
      </c>
      <c r="K837" s="27" t="s">
        <v>44</v>
      </c>
      <c r="L837" s="29" t="s">
        <v>91</v>
      </c>
      <c r="M837" s="29" t="s">
        <v>91</v>
      </c>
      <c r="N837" s="29" t="s">
        <v>91</v>
      </c>
      <c r="O837" s="29" t="s">
        <v>64</v>
      </c>
      <c r="P837" s="29" t="s">
        <v>64</v>
      </c>
      <c r="Q837" s="30"/>
      <c r="R837" s="30"/>
      <c r="S837" s="30"/>
      <c r="T837" s="44"/>
      <c r="U837" s="31" t="str">
        <f>IFERROR(__xludf.DUMMYFUNCTION("LET(
  angka_murni, ARRAYFORMULA(IFERROR(VALUE(REGEXREPLACE(L837:T837, ""[^0-9]"", """")), 0)),
  rata, IFERROR(AVERAGEIF(angka_murni, ""&gt;0""), 0),
  IF(rata &gt; 0,
    IF(rata &gt; 500, ""SANGAT OPTIMAL"",
    IF(rata &gt; 200, ""OPTIMAL"",
    IF(rata &gt; 100,"&amp;" ""KURANG OPTIMAL"", ""TIDAK OPTIMAL""))),
    IF(COUNTIF(L837:T837, ""*TIDAK TERDETEKSI*"") &gt; 0, ""TIDAK TERDETEKSI"",
    IF(COUNTIF(L837:T837, ""*TIDAK AKTIF*"") &gt; 0, ""TIDAK AKTIF"",
    IF(COUNTIF(L837:T837, ""*BELUM TERPASANG*"") &gt; 0, ""BELUM T"&amp;"ERPASANG"", ""TIDAK AKTIF"")))
  )
)"),"OPTIMAL")</f>
        <v>OPTIMAL</v>
      </c>
      <c r="V837" s="33" t="s">
        <v>48</v>
      </c>
      <c r="W837" s="45">
        <v>1367.0</v>
      </c>
      <c r="X837" s="58" t="s">
        <v>718</v>
      </c>
      <c r="Y837" s="36">
        <v>604950.0</v>
      </c>
      <c r="Z837" s="75" t="s">
        <v>3589</v>
      </c>
    </row>
    <row r="838" ht="12.0" customHeight="1">
      <c r="A838" s="20">
        <f t="shared" si="1"/>
        <v>836</v>
      </c>
      <c r="B838" s="19" t="s">
        <v>555</v>
      </c>
      <c r="C838" s="19" t="s">
        <v>714</v>
      </c>
      <c r="D838" s="19" t="s">
        <v>3467</v>
      </c>
      <c r="E838" s="21" t="s">
        <v>33</v>
      </c>
      <c r="F838" s="68" t="s">
        <v>3590</v>
      </c>
      <c r="G838" s="69" t="s">
        <v>3591</v>
      </c>
      <c r="H838" s="26" t="s">
        <v>40</v>
      </c>
      <c r="I838" s="26" t="s">
        <v>107</v>
      </c>
      <c r="J838" s="27" t="s">
        <v>1563</v>
      </c>
      <c r="K838" s="27" t="s">
        <v>44</v>
      </c>
      <c r="L838" s="29" t="s">
        <v>62</v>
      </c>
      <c r="M838" s="29" t="s">
        <v>176</v>
      </c>
      <c r="N838" s="29" t="s">
        <v>176</v>
      </c>
      <c r="O838" s="29" t="s">
        <v>176</v>
      </c>
      <c r="P838" s="29" t="s">
        <v>176</v>
      </c>
      <c r="Q838" s="30"/>
      <c r="R838" s="30"/>
      <c r="S838" s="30"/>
      <c r="T838" s="44"/>
      <c r="U838" s="31" t="str">
        <f>IFERROR(__xludf.DUMMYFUNCTION("LET(
  angka_murni, ARRAYFORMULA(IFERROR(VALUE(REGEXREPLACE(L838:T838, ""[^0-9]"", """")), 0)),
  rata, IFERROR(AVERAGEIF(angka_murni, ""&gt;0""), 0),
  IF(rata &gt; 0,
    IF(rata &gt; 500, ""SANGAT OPTIMAL"",
    IF(rata &gt; 200, ""OPTIMAL"",
    IF(rata &gt; 100,"&amp;" ""KURANG OPTIMAL"", ""TIDAK OPTIMAL""))),
    IF(COUNTIF(L838:T838, ""*TIDAK TERDETEKSI*"") &gt; 0, ""TIDAK TERDETEKSI"",
    IF(COUNTIF(L838:T838, ""*TIDAK AKTIF*"") &gt; 0, ""TIDAK AKTIF"",
    IF(COUNTIF(L838:T838, ""*BELUM TERPASANG*"") &gt; 0, ""BELUM T"&amp;"ERPASANG"", ""TIDAK AKTIF"")))
  )
)"),"TIDAK OPTIMAL")</f>
        <v>TIDAK OPTIMAL</v>
      </c>
      <c r="V838" s="33" t="s">
        <v>48</v>
      </c>
      <c r="W838" s="45">
        <v>1239.0</v>
      </c>
      <c r="X838" s="58" t="s">
        <v>718</v>
      </c>
      <c r="Y838" s="36">
        <v>604950.0</v>
      </c>
      <c r="Z838" s="46"/>
    </row>
    <row r="839" ht="12.0" customHeight="1">
      <c r="A839" s="20">
        <f t="shared" si="1"/>
        <v>837</v>
      </c>
      <c r="B839" s="19" t="s">
        <v>555</v>
      </c>
      <c r="C839" s="19" t="s">
        <v>714</v>
      </c>
      <c r="D839" s="19" t="s">
        <v>3470</v>
      </c>
      <c r="E839" s="21" t="s">
        <v>33</v>
      </c>
      <c r="F839" s="23" t="s">
        <v>3471</v>
      </c>
      <c r="G839" s="25" t="s">
        <v>3472</v>
      </c>
      <c r="H839" s="26" t="s">
        <v>94</v>
      </c>
      <c r="I839" s="26" t="s">
        <v>105</v>
      </c>
      <c r="J839" s="27" t="s">
        <v>43</v>
      </c>
      <c r="K839" s="27" t="s">
        <v>44</v>
      </c>
      <c r="L839" s="29" t="s">
        <v>167</v>
      </c>
      <c r="M839" s="29" t="s">
        <v>167</v>
      </c>
      <c r="N839" s="29" t="s">
        <v>126</v>
      </c>
      <c r="O839" s="29" t="s">
        <v>126</v>
      </c>
      <c r="P839" s="29" t="s">
        <v>126</v>
      </c>
      <c r="Q839" s="44"/>
      <c r="R839" s="30"/>
      <c r="S839" s="30"/>
      <c r="T839" s="30"/>
      <c r="U839" s="31" t="str">
        <f>IFERROR(__xludf.DUMMYFUNCTION("LET(
  angka_murni, ARRAYFORMULA(IFERROR(VALUE(REGEXREPLACE(L839:T839, ""[^0-9]"", """")), 0)),
  rata, IFERROR(AVERAGEIF(angka_murni, ""&gt;0""), 0),
  IF(rata &gt; 0,
    IF(rata &gt; 500, ""SANGAT OPTIMAL"",
    IF(rata &gt; 200, ""OPTIMAL"",
    IF(rata &gt; 100,"&amp;" ""KURANG OPTIMAL"", ""TIDAK OPTIMAL""))),
    IF(COUNTIF(L839:T839, ""*TIDAK TERDETEKSI*"") &gt; 0, ""TIDAK TERDETEKSI"",
    IF(COUNTIF(L839:T839, ""*TIDAK AKTIF*"") &gt; 0, ""TIDAK AKTIF"",
    IF(COUNTIF(L839:T839, ""*BELUM TERPASANG*"") &gt; 0, ""BELUM T"&amp;"ERPASANG"", ""TIDAK AKTIF"")))
  )
)"),"SANGAT OPTIMAL")</f>
        <v>SANGAT OPTIMAL</v>
      </c>
      <c r="V839" s="33" t="s">
        <v>48</v>
      </c>
      <c r="W839" s="45">
        <v>2322.0</v>
      </c>
      <c r="X839" s="58" t="s">
        <v>718</v>
      </c>
      <c r="Y839" s="36">
        <v>2300000.0</v>
      </c>
      <c r="Z839" s="46"/>
    </row>
    <row r="840" ht="12.0" customHeight="1">
      <c r="A840" s="20">
        <f t="shared" si="1"/>
        <v>838</v>
      </c>
      <c r="B840" s="19" t="s">
        <v>555</v>
      </c>
      <c r="C840" s="19" t="s">
        <v>714</v>
      </c>
      <c r="D840" s="19" t="s">
        <v>3474</v>
      </c>
      <c r="E840" s="21" t="s">
        <v>33</v>
      </c>
      <c r="F840" s="23" t="s">
        <v>3475</v>
      </c>
      <c r="G840" s="25" t="s">
        <v>3476</v>
      </c>
      <c r="H840" s="26" t="s">
        <v>95</v>
      </c>
      <c r="I840" s="26" t="s">
        <v>106</v>
      </c>
      <c r="J840" s="27" t="s">
        <v>952</v>
      </c>
      <c r="K840" s="27" t="s">
        <v>44</v>
      </c>
      <c r="L840" s="29" t="s">
        <v>62</v>
      </c>
      <c r="M840" s="29" t="s">
        <v>65</v>
      </c>
      <c r="N840" s="29" t="s">
        <v>176</v>
      </c>
      <c r="O840" s="29" t="s">
        <v>91</v>
      </c>
      <c r="P840" s="29" t="s">
        <v>63</v>
      </c>
      <c r="Q840" s="44"/>
      <c r="R840" s="44"/>
      <c r="S840" s="44"/>
      <c r="T840" s="30"/>
      <c r="U840" s="31" t="str">
        <f>IFERROR(__xludf.DUMMYFUNCTION("LET(
  angka_murni, ARRAYFORMULA(IFERROR(VALUE(REGEXREPLACE(L840:T840, ""[^0-9]"", """")), 0)),
  rata, IFERROR(AVERAGEIF(angka_murni, ""&gt;0""), 0),
  IF(rata &gt; 0,
    IF(rata &gt; 500, ""SANGAT OPTIMAL"",
    IF(rata &gt; 200, ""OPTIMAL"",
    IF(rata &gt; 100,"&amp;" ""KURANG OPTIMAL"", ""TIDAK OPTIMAL""))),
    IF(COUNTIF(L840:T840, ""*TIDAK TERDETEKSI*"") &gt; 0, ""TIDAK TERDETEKSI"",
    IF(COUNTIF(L840:T840, ""*TIDAK AKTIF*"") &gt; 0, ""TIDAK AKTIF"",
    IF(COUNTIF(L840:T840, ""*BELUM TERPASANG*"") &gt; 0, ""BELUM T"&amp;"ERPASANG"", ""TIDAK AKTIF"")))
  )
)"),"TIDAK OPTIMAL")</f>
        <v>TIDAK OPTIMAL</v>
      </c>
      <c r="V840" s="33" t="s">
        <v>48</v>
      </c>
      <c r="W840" s="45">
        <v>3713.0</v>
      </c>
      <c r="X840" s="58" t="s">
        <v>718</v>
      </c>
      <c r="Y840" s="41">
        <v>2886000.0</v>
      </c>
      <c r="Z840" s="46"/>
    </row>
    <row r="841" ht="12.0" customHeight="1">
      <c r="A841" s="20">
        <f t="shared" si="1"/>
        <v>839</v>
      </c>
      <c r="B841" s="19" t="s">
        <v>555</v>
      </c>
      <c r="C841" s="19" t="s">
        <v>3477</v>
      </c>
      <c r="D841" s="19" t="s">
        <v>3478</v>
      </c>
      <c r="E841" s="21" t="s">
        <v>33</v>
      </c>
      <c r="F841" s="23" t="s">
        <v>3479</v>
      </c>
      <c r="G841" s="25" t="s">
        <v>3480</v>
      </c>
      <c r="H841" s="26" t="s">
        <v>94</v>
      </c>
      <c r="I841" s="26" t="s">
        <v>105</v>
      </c>
      <c r="J841" s="27" t="s">
        <v>43</v>
      </c>
      <c r="K841" s="27" t="s">
        <v>44</v>
      </c>
      <c r="L841" s="29" t="s">
        <v>167</v>
      </c>
      <c r="M841" s="29" t="s">
        <v>167</v>
      </c>
      <c r="N841" s="29" t="s">
        <v>126</v>
      </c>
      <c r="O841" s="29" t="s">
        <v>126</v>
      </c>
      <c r="P841" s="29" t="s">
        <v>126</v>
      </c>
      <c r="Q841" s="44"/>
      <c r="R841" s="30"/>
      <c r="S841" s="30"/>
      <c r="T841" s="30"/>
      <c r="U841" s="39" t="str">
        <f>IFERROR(__xludf.DUMMYFUNCTION("LET(
  angka_murni, ARRAYFORMULA(IFERROR(VALUE(REGEXREPLACE(L841:T841, ""[^0-9]"", """")), 0)),
  rata, IFERROR(AVERAGEIF(angka_murni, ""&gt;0""), 0),
  IF(rata &gt; 0,
    IF(rata &gt; 500, ""SANGAT OPTIMAL"",
    IF(rata &gt; 200, ""OPTIMAL"",
    IF(rata &gt; 100,"&amp;" ""KURANG OPTIMAL"", ""TIDAK OPTIMAL""))),
    IF(COUNTIF(L841:T841, ""*TIDAK TERDETEKSI*"") &gt; 0, ""TIDAK TERDETEKSI"",
    IF(COUNTIF(L841:T841, ""*TIDAK AKTIF*"") &gt; 0, ""TIDAK AKTIF"",
    IF(COUNTIF(L841:T841, ""*BELUM TERPASANG*"") &gt; 0, ""BELUM T"&amp;"ERPASANG"", ""TIDAK AKTIF"")))
  )
)"),"SANGAT OPTIMAL")</f>
        <v>SANGAT OPTIMAL</v>
      </c>
      <c r="V841" s="33" t="s">
        <v>48</v>
      </c>
      <c r="W841" s="56">
        <v>2521.0</v>
      </c>
      <c r="X841" s="40" t="s">
        <v>3592</v>
      </c>
      <c r="Y841" s="36">
        <v>2300000.0</v>
      </c>
      <c r="Z841" s="57"/>
    </row>
    <row r="842" ht="12.0" customHeight="1">
      <c r="A842" s="20">
        <f t="shared" si="1"/>
        <v>840</v>
      </c>
      <c r="B842" s="19" t="s">
        <v>555</v>
      </c>
      <c r="C842" s="19" t="s">
        <v>3477</v>
      </c>
      <c r="D842" s="19" t="s">
        <v>3481</v>
      </c>
      <c r="E842" s="21" t="s">
        <v>33</v>
      </c>
      <c r="F842" s="68" t="s">
        <v>3593</v>
      </c>
      <c r="G842" s="69" t="s">
        <v>3594</v>
      </c>
      <c r="H842" s="26" t="s">
        <v>40</v>
      </c>
      <c r="I842" s="26" t="s">
        <v>107</v>
      </c>
      <c r="J842" s="27" t="s">
        <v>1563</v>
      </c>
      <c r="K842" s="27" t="s">
        <v>44</v>
      </c>
      <c r="L842" s="29" t="s">
        <v>65</v>
      </c>
      <c r="M842" s="29" t="s">
        <v>65</v>
      </c>
      <c r="N842" s="29" t="s">
        <v>65</v>
      </c>
      <c r="O842" s="29" t="s">
        <v>63</v>
      </c>
      <c r="P842" s="29" t="s">
        <v>62</v>
      </c>
      <c r="Q842" s="30"/>
      <c r="R842" s="30"/>
      <c r="S842" s="30"/>
      <c r="T842" s="44"/>
      <c r="U842" s="31" t="str">
        <f>IFERROR(__xludf.DUMMYFUNCTION("LET(
  angka_murni, ARRAYFORMULA(IFERROR(VALUE(REGEXREPLACE(L842:T842, ""[^0-9]"", """")), 0)),
  rata, IFERROR(AVERAGEIF(angka_murni, ""&gt;0""), 0),
  IF(rata &gt; 0,
    IF(rata &gt; 500, ""SANGAT OPTIMAL"",
    IF(rata &gt; 200, ""OPTIMAL"",
    IF(rata &gt; 100,"&amp;" ""KURANG OPTIMAL"", ""TIDAK OPTIMAL""))),
    IF(COUNTIF(L842:T842, ""*TIDAK TERDETEKSI*"") &gt; 0, ""TIDAK TERDETEKSI"",
    IF(COUNTIF(L842:T842, ""*TIDAK AKTIF*"") &gt; 0, ""TIDAK AKTIF"",
    IF(COUNTIF(L842:T842, ""*BELUM TERPASANG*"") &gt; 0, ""BELUM T"&amp;"ERPASANG"", ""TIDAK AKTIF"")))
  )
)"),"TIDAK OPTIMAL")</f>
        <v>TIDAK OPTIMAL</v>
      </c>
      <c r="V842" s="33" t="s">
        <v>48</v>
      </c>
      <c r="W842" s="45">
        <v>4226.0</v>
      </c>
      <c r="X842" s="58" t="s">
        <v>3592</v>
      </c>
      <c r="Y842" s="36">
        <v>604950.0</v>
      </c>
      <c r="Z842" s="46"/>
    </row>
    <row r="843" ht="12.0" customHeight="1">
      <c r="A843" s="212">
        <f t="shared" si="1"/>
        <v>841</v>
      </c>
      <c r="B843" s="213" t="s">
        <v>555</v>
      </c>
      <c r="C843" s="213" t="s">
        <v>3477</v>
      </c>
      <c r="D843" s="213" t="s">
        <v>3484</v>
      </c>
      <c r="E843" s="214" t="s">
        <v>33</v>
      </c>
      <c r="F843" s="234" t="s">
        <v>3595</v>
      </c>
      <c r="G843" s="235" t="s">
        <v>3596</v>
      </c>
      <c r="H843" s="236" t="s">
        <v>40</v>
      </c>
      <c r="I843" s="236" t="s">
        <v>107</v>
      </c>
      <c r="J843" s="27" t="s">
        <v>1563</v>
      </c>
      <c r="K843" s="237" t="s">
        <v>44</v>
      </c>
      <c r="L843" s="238" t="s">
        <v>62</v>
      </c>
      <c r="M843" s="238" t="s">
        <v>62</v>
      </c>
      <c r="N843" s="238" t="s">
        <v>62</v>
      </c>
      <c r="O843" s="238" t="s">
        <v>62</v>
      </c>
      <c r="P843" s="238" t="s">
        <v>62</v>
      </c>
      <c r="Q843" s="221"/>
      <c r="R843" s="221"/>
      <c r="S843" s="222"/>
      <c r="T843" s="222"/>
      <c r="U843" s="223" t="str">
        <f>IFERROR(__xludf.DUMMYFUNCTION("LET(
  angka_murni, ARRAYFORMULA(IFERROR(VALUE(REGEXREPLACE(L843:T843, ""[^0-9]"", """")), 0)),
  rata, IFERROR(AVERAGEIF(angka_murni, ""&gt;0""), 0),
  IF(rata &gt; 0,
    IF(rata &gt; 500, ""SANGAT OPTIMAL"",
    IF(rata &gt; 200, ""OPTIMAL"",
    IF(rata &gt; 100,"&amp;" ""KURANG OPTIMAL"", ""TIDAK OPTIMAL""))),
    IF(COUNTIF(L843:T843, ""*TIDAK TERDETEKSI*"") &gt; 0, ""TIDAK TERDETEKSI"",
    IF(COUNTIF(L843:T843, ""*TIDAK AKTIF*"") &gt; 0, ""TIDAK AKTIF"",
    IF(COUNTIF(L843:T843, ""*BELUM TERPASANG*"") &gt; 0, ""BELUM T"&amp;"ERPASANG"", ""TIDAK AKTIF"")))
  )
)"),"TIDAK OPTIMAL")</f>
        <v>TIDAK OPTIMAL</v>
      </c>
      <c r="V843" s="239" t="s">
        <v>48</v>
      </c>
      <c r="W843" s="240">
        <v>4938.0</v>
      </c>
      <c r="X843" s="241" t="s">
        <v>3592</v>
      </c>
      <c r="Y843" s="36">
        <v>604950.0</v>
      </c>
      <c r="Z843" s="242"/>
    </row>
    <row r="844" ht="15.75" customHeight="1">
      <c r="J844" s="91"/>
      <c r="K844" s="91" t="s">
        <v>719</v>
      </c>
      <c r="L844" s="92"/>
      <c r="M844" s="92"/>
      <c r="N844" s="92" t="s">
        <v>719</v>
      </c>
      <c r="Q844" s="4"/>
      <c r="R844" s="4"/>
      <c r="S844" s="4"/>
      <c r="T844" s="4"/>
      <c r="U844" s="3"/>
      <c r="Y844" s="5"/>
    </row>
    <row r="845">
      <c r="Q845" s="4"/>
      <c r="R845" s="4"/>
      <c r="S845" s="4"/>
      <c r="T845" s="4"/>
      <c r="U845" s="3"/>
      <c r="W845" s="93"/>
      <c r="Y845" s="5"/>
    </row>
    <row r="846" ht="15.75" customHeight="1">
      <c r="Q846" s="4"/>
      <c r="R846" s="4"/>
      <c r="S846" s="4"/>
      <c r="T846" s="4"/>
      <c r="U846" s="3"/>
      <c r="W846" s="93"/>
      <c r="Y846" s="243">
        <f>SUM(Y814:Y843)</f>
        <v>27701750</v>
      </c>
    </row>
    <row r="847" ht="15.75" customHeight="1">
      <c r="L847" s="94"/>
      <c r="M847" s="94"/>
      <c r="N847" s="94"/>
      <c r="O847" s="94"/>
      <c r="P847" s="94"/>
      <c r="Q847" s="227"/>
      <c r="R847" s="227"/>
      <c r="S847" s="227"/>
      <c r="T847" s="227"/>
      <c r="U847" s="3"/>
      <c r="W847" s="93"/>
      <c r="Y847" s="244">
        <v>12.0</v>
      </c>
    </row>
    <row r="848" ht="15.75" customHeight="1">
      <c r="L848" s="94"/>
      <c r="M848" s="94"/>
      <c r="N848" s="94"/>
      <c r="O848" s="94"/>
      <c r="P848" s="94"/>
      <c r="Q848" s="227"/>
      <c r="R848" s="227"/>
      <c r="S848" s="227"/>
      <c r="T848" s="227"/>
      <c r="U848" s="3"/>
      <c r="W848" s="93"/>
      <c r="Y848" s="243">
        <f>Y846*Y847</f>
        <v>332421000</v>
      </c>
    </row>
    <row r="849" ht="15.75" customHeight="1">
      <c r="L849" s="94"/>
      <c r="M849" s="94"/>
      <c r="N849" s="94"/>
      <c r="O849" s="94"/>
      <c r="P849" s="94"/>
      <c r="Q849" s="227"/>
      <c r="S849" s="227"/>
      <c r="T849" s="227"/>
      <c r="U849" s="3"/>
      <c r="W849" s="93"/>
      <c r="Y849" s="5"/>
    </row>
    <row r="850" ht="15.75" customHeight="1">
      <c r="L850" s="94"/>
      <c r="M850" s="94"/>
      <c r="N850" s="94"/>
      <c r="O850" s="94"/>
      <c r="P850" s="94"/>
      <c r="Q850" s="227"/>
      <c r="R850" s="227"/>
      <c r="S850" s="227"/>
      <c r="T850" s="227"/>
      <c r="U850" s="3"/>
      <c r="W850" s="93"/>
      <c r="Y850" s="5"/>
    </row>
    <row r="851" ht="15.75" customHeight="1">
      <c r="L851" s="94"/>
      <c r="M851" s="94"/>
      <c r="N851" s="94"/>
      <c r="O851" s="94"/>
      <c r="P851" s="94"/>
      <c r="Q851" s="227"/>
      <c r="R851" s="227"/>
      <c r="S851" s="227"/>
      <c r="T851" s="227"/>
      <c r="U851" s="3"/>
      <c r="W851" s="93"/>
      <c r="Y851" s="5"/>
    </row>
    <row r="852" ht="15.75" customHeight="1">
      <c r="L852" s="94"/>
      <c r="M852" s="94"/>
      <c r="N852" s="94"/>
      <c r="O852" s="94"/>
      <c r="P852" s="94"/>
      <c r="Q852" s="227"/>
      <c r="R852" s="227"/>
      <c r="S852" s="227"/>
      <c r="T852" s="227"/>
      <c r="U852" s="3"/>
      <c r="W852" s="93"/>
      <c r="Y852" s="5"/>
    </row>
    <row r="853" ht="15.75" customHeight="1">
      <c r="L853" s="94"/>
      <c r="M853" s="94"/>
      <c r="N853" s="94"/>
      <c r="O853" s="94"/>
      <c r="P853" s="94"/>
      <c r="Q853" s="227"/>
      <c r="R853" s="227"/>
      <c r="S853" s="227"/>
      <c r="T853" s="227"/>
      <c r="U853" s="3"/>
      <c r="W853" s="93"/>
      <c r="Y853" s="5"/>
    </row>
    <row r="854" ht="15.75" customHeight="1">
      <c r="L854" s="94"/>
      <c r="M854" s="94"/>
      <c r="N854" s="94"/>
      <c r="O854" s="94"/>
      <c r="P854" s="94"/>
      <c r="Q854" s="227"/>
      <c r="R854" s="227"/>
      <c r="S854" s="227"/>
      <c r="T854" s="227"/>
      <c r="U854" s="3"/>
      <c r="W854" s="93"/>
      <c r="Y854" s="5"/>
    </row>
    <row r="855" ht="15.75" customHeight="1">
      <c r="L855" s="94"/>
      <c r="M855" s="94"/>
      <c r="N855" s="94"/>
      <c r="O855" s="94"/>
      <c r="P855" s="94"/>
      <c r="Q855" s="227"/>
      <c r="R855" s="227"/>
      <c r="S855" s="227"/>
      <c r="T855" s="227"/>
      <c r="U855" s="3"/>
      <c r="W855" s="93"/>
      <c r="Y855" s="5"/>
    </row>
    <row r="856" ht="15.75" customHeight="1">
      <c r="L856" s="94"/>
      <c r="M856" s="94"/>
      <c r="N856" s="94"/>
      <c r="O856" s="94"/>
      <c r="P856" s="94"/>
      <c r="Q856" s="227"/>
      <c r="R856" s="227"/>
      <c r="S856" s="227"/>
      <c r="T856" s="227"/>
      <c r="U856" s="3"/>
      <c r="W856" s="93"/>
      <c r="Y856" s="5"/>
    </row>
    <row r="857" ht="15.75" customHeight="1">
      <c r="L857" s="94"/>
      <c r="M857" s="94"/>
      <c r="N857" s="94"/>
      <c r="O857" s="94"/>
      <c r="P857" s="94"/>
      <c r="Q857" s="227"/>
      <c r="R857" s="227"/>
      <c r="S857" s="227"/>
      <c r="T857" s="227"/>
      <c r="U857" s="3"/>
      <c r="W857" s="93"/>
      <c r="Y857" s="5"/>
    </row>
    <row r="858" ht="15.75" customHeight="1">
      <c r="L858" s="94"/>
      <c r="M858" s="94"/>
      <c r="N858" s="94"/>
      <c r="O858" s="94"/>
      <c r="P858" s="94"/>
      <c r="Q858" s="227"/>
      <c r="R858" s="227"/>
      <c r="S858" s="227"/>
      <c r="T858" s="227"/>
      <c r="U858" s="3"/>
      <c r="W858" s="93"/>
      <c r="Y858" s="5"/>
    </row>
    <row r="859" ht="15.75" customHeight="1">
      <c r="L859" s="94"/>
      <c r="M859" s="94"/>
      <c r="N859" s="94"/>
      <c r="O859" s="94"/>
      <c r="P859" s="94"/>
      <c r="Q859" s="227"/>
      <c r="R859" s="227"/>
      <c r="S859" s="227"/>
      <c r="T859" s="227"/>
      <c r="U859" s="3"/>
      <c r="W859" s="93"/>
      <c r="Y859" s="5"/>
    </row>
    <row r="860" ht="15.75" customHeight="1">
      <c r="L860" s="94"/>
      <c r="M860" s="94"/>
      <c r="N860" s="94"/>
      <c r="O860" s="94"/>
      <c r="P860" s="94"/>
      <c r="Q860" s="227"/>
      <c r="R860" s="227"/>
      <c r="S860" s="227"/>
      <c r="T860" s="227"/>
      <c r="U860" s="3"/>
      <c r="W860" s="93"/>
      <c r="Y860" s="5"/>
    </row>
    <row r="861" ht="15.75" customHeight="1">
      <c r="L861" s="94"/>
      <c r="M861" s="94"/>
      <c r="N861" s="94"/>
      <c r="O861" s="94"/>
      <c r="P861" s="94"/>
      <c r="Q861" s="227"/>
      <c r="R861" s="227"/>
      <c r="S861" s="227"/>
      <c r="T861" s="227"/>
      <c r="U861" s="3"/>
      <c r="W861" s="93"/>
      <c r="Y861" s="5"/>
    </row>
    <row r="862" ht="15.75" customHeight="1">
      <c r="L862" s="94"/>
      <c r="M862" s="94"/>
      <c r="N862" s="94"/>
      <c r="O862" s="94"/>
      <c r="P862" s="94"/>
      <c r="Q862" s="227"/>
      <c r="R862" s="227"/>
      <c r="S862" s="227"/>
      <c r="T862" s="227"/>
      <c r="U862" s="3"/>
      <c r="W862" s="93"/>
      <c r="Y862" s="5"/>
    </row>
    <row r="863" ht="15.75" customHeight="1">
      <c r="L863" s="94"/>
      <c r="M863" s="94"/>
      <c r="N863" s="94"/>
      <c r="O863" s="94"/>
      <c r="P863" s="94"/>
      <c r="Q863" s="227"/>
      <c r="R863" s="227"/>
      <c r="S863" s="227"/>
      <c r="T863" s="227"/>
      <c r="U863" s="3"/>
      <c r="W863" s="93"/>
      <c r="Y863" s="5"/>
    </row>
    <row r="864" ht="15.75" customHeight="1">
      <c r="L864" s="94"/>
      <c r="M864" s="94"/>
      <c r="N864" s="94"/>
      <c r="O864" s="94"/>
      <c r="P864" s="94"/>
      <c r="Q864" s="227"/>
      <c r="R864" s="227"/>
      <c r="S864" s="227"/>
      <c r="T864" s="227"/>
      <c r="U864" s="3"/>
      <c r="W864" s="93"/>
      <c r="Y864" s="5"/>
    </row>
    <row r="865" ht="15.75" customHeight="1">
      <c r="L865" s="94"/>
      <c r="M865" s="94"/>
      <c r="N865" s="94"/>
      <c r="O865" s="94"/>
      <c r="P865" s="94"/>
      <c r="Q865" s="227"/>
      <c r="R865" s="227"/>
      <c r="S865" s="227"/>
      <c r="T865" s="227"/>
      <c r="U865" s="3"/>
      <c r="W865" s="93"/>
      <c r="Y865" s="5"/>
    </row>
    <row r="866" ht="15.75" customHeight="1">
      <c r="L866" s="94"/>
      <c r="M866" s="94"/>
      <c r="N866" s="94"/>
      <c r="O866" s="94"/>
      <c r="P866" s="94"/>
      <c r="Q866" s="227"/>
      <c r="R866" s="227"/>
      <c r="S866" s="227"/>
      <c r="T866" s="227"/>
      <c r="U866" s="3"/>
      <c r="W866" s="93"/>
      <c r="Y866" s="5"/>
    </row>
    <row r="867" ht="15.75" customHeight="1">
      <c r="L867" s="94"/>
      <c r="M867" s="94"/>
      <c r="N867" s="94"/>
      <c r="O867" s="94"/>
      <c r="P867" s="94"/>
      <c r="Q867" s="227"/>
      <c r="R867" s="227"/>
      <c r="S867" s="227"/>
      <c r="T867" s="227"/>
      <c r="U867" s="3"/>
      <c r="W867" s="93"/>
      <c r="Y867" s="5"/>
    </row>
    <row r="868" ht="15.75" customHeight="1">
      <c r="L868" s="94"/>
      <c r="M868" s="94"/>
      <c r="N868" s="94"/>
      <c r="O868" s="94"/>
      <c r="P868" s="94"/>
      <c r="Q868" s="227"/>
      <c r="R868" s="227"/>
      <c r="S868" s="227"/>
      <c r="T868" s="227"/>
      <c r="U868" s="3"/>
      <c r="W868" s="93"/>
      <c r="Y868" s="5"/>
    </row>
    <row r="869" ht="15.75" customHeight="1">
      <c r="L869" s="94"/>
      <c r="M869" s="94"/>
      <c r="N869" s="94"/>
      <c r="O869" s="94"/>
      <c r="P869" s="94"/>
      <c r="Q869" s="227"/>
      <c r="R869" s="227"/>
      <c r="S869" s="227"/>
      <c r="T869" s="227"/>
      <c r="U869" s="3"/>
      <c r="W869" s="93"/>
      <c r="Y869" s="5"/>
    </row>
    <row r="870" ht="15.75" customHeight="1">
      <c r="L870" s="94"/>
      <c r="M870" s="94"/>
      <c r="N870" s="94"/>
      <c r="O870" s="94"/>
      <c r="P870" s="94"/>
      <c r="Q870" s="227"/>
      <c r="R870" s="227"/>
      <c r="S870" s="227"/>
      <c r="T870" s="227"/>
      <c r="U870" s="3"/>
      <c r="W870" s="93"/>
      <c r="Y870" s="5"/>
    </row>
    <row r="871" ht="15.75" customHeight="1">
      <c r="L871" s="94"/>
      <c r="M871" s="94"/>
      <c r="N871" s="94"/>
      <c r="O871" s="94"/>
      <c r="P871" s="94"/>
      <c r="Q871" s="227"/>
      <c r="R871" s="227"/>
      <c r="S871" s="227"/>
      <c r="T871" s="227"/>
      <c r="U871" s="3"/>
      <c r="W871" s="93"/>
      <c r="Y871" s="5"/>
    </row>
    <row r="872" ht="15.75" customHeight="1">
      <c r="L872" s="94"/>
      <c r="M872" s="94"/>
      <c r="N872" s="94"/>
      <c r="O872" s="94"/>
      <c r="P872" s="94"/>
      <c r="Q872" s="227"/>
      <c r="R872" s="227"/>
      <c r="S872" s="227"/>
      <c r="T872" s="227"/>
      <c r="U872" s="3"/>
      <c r="W872" s="93"/>
      <c r="Y872" s="5"/>
    </row>
    <row r="873" ht="15.75" customHeight="1">
      <c r="L873" s="94"/>
      <c r="M873" s="94"/>
      <c r="N873" s="94"/>
      <c r="O873" s="94"/>
      <c r="P873" s="94"/>
      <c r="Q873" s="227"/>
      <c r="R873" s="227"/>
      <c r="S873" s="227"/>
      <c r="T873" s="227"/>
      <c r="U873" s="3"/>
      <c r="W873" s="93"/>
      <c r="Y873" s="5"/>
    </row>
    <row r="874" ht="15.75" customHeight="1">
      <c r="L874" s="94"/>
      <c r="M874" s="94"/>
      <c r="N874" s="94"/>
      <c r="O874" s="94"/>
      <c r="P874" s="94"/>
      <c r="Q874" s="227"/>
      <c r="R874" s="227"/>
      <c r="S874" s="227"/>
      <c r="T874" s="227"/>
      <c r="U874" s="3"/>
      <c r="W874" s="93"/>
      <c r="Y874" s="5"/>
    </row>
    <row r="875" ht="15.75" customHeight="1">
      <c r="L875" s="94"/>
      <c r="M875" s="94"/>
      <c r="N875" s="94"/>
      <c r="O875" s="94"/>
      <c r="P875" s="94"/>
      <c r="Q875" s="227"/>
      <c r="R875" s="227"/>
      <c r="S875" s="227"/>
      <c r="T875" s="227"/>
      <c r="U875" s="3"/>
      <c r="W875" s="93"/>
      <c r="Y875" s="5"/>
    </row>
    <row r="876" ht="15.75" customHeight="1">
      <c r="L876" s="94"/>
      <c r="M876" s="94"/>
      <c r="N876" s="94"/>
      <c r="O876" s="94"/>
      <c r="P876" s="94"/>
      <c r="Q876" s="227"/>
      <c r="R876" s="227"/>
      <c r="S876" s="227"/>
      <c r="T876" s="227"/>
      <c r="U876" s="3"/>
      <c r="W876" s="93"/>
      <c r="Y876" s="5"/>
    </row>
    <row r="877" ht="15.75" customHeight="1">
      <c r="L877" s="94"/>
      <c r="M877" s="94"/>
      <c r="N877" s="94"/>
      <c r="O877" s="94"/>
      <c r="P877" s="94"/>
      <c r="Q877" s="227"/>
      <c r="R877" s="227"/>
      <c r="S877" s="227"/>
      <c r="T877" s="227"/>
      <c r="U877" s="3"/>
      <c r="W877" s="93"/>
      <c r="Y877" s="5"/>
    </row>
    <row r="878" ht="15.75" customHeight="1">
      <c r="L878" s="94"/>
      <c r="M878" s="94"/>
      <c r="N878" s="94"/>
      <c r="O878" s="94"/>
      <c r="P878" s="94"/>
      <c r="Q878" s="227"/>
      <c r="R878" s="227"/>
      <c r="S878" s="227"/>
      <c r="T878" s="227"/>
      <c r="U878" s="3"/>
      <c r="W878" s="93"/>
      <c r="Y878" s="5"/>
    </row>
    <row r="879" ht="15.75" customHeight="1">
      <c r="L879" s="94"/>
      <c r="M879" s="94"/>
      <c r="N879" s="94"/>
      <c r="O879" s="94"/>
      <c r="P879" s="94"/>
      <c r="Q879" s="227"/>
      <c r="R879" s="227"/>
      <c r="S879" s="227"/>
      <c r="T879" s="227"/>
      <c r="U879" s="3"/>
      <c r="W879" s="93"/>
      <c r="Y879" s="5"/>
    </row>
    <row r="880" ht="15.75" customHeight="1">
      <c r="L880" s="94"/>
      <c r="M880" s="94"/>
      <c r="N880" s="94"/>
      <c r="O880" s="94"/>
      <c r="P880" s="94"/>
      <c r="Q880" s="227"/>
      <c r="R880" s="227"/>
      <c r="S880" s="227"/>
      <c r="T880" s="227"/>
      <c r="U880" s="3"/>
      <c r="W880" s="93"/>
      <c r="Y880" s="5"/>
    </row>
    <row r="881" ht="15.75" customHeight="1">
      <c r="L881" s="94"/>
      <c r="M881" s="94"/>
      <c r="N881" s="94"/>
      <c r="O881" s="94"/>
      <c r="P881" s="94"/>
      <c r="Q881" s="227"/>
      <c r="R881" s="227"/>
      <c r="S881" s="227"/>
      <c r="T881" s="227"/>
      <c r="U881" s="3"/>
      <c r="W881" s="93"/>
      <c r="Y881" s="5"/>
    </row>
    <row r="882" ht="15.75" customHeight="1">
      <c r="L882" s="94"/>
      <c r="M882" s="94"/>
      <c r="N882" s="94"/>
      <c r="O882" s="94"/>
      <c r="P882" s="94"/>
      <c r="Q882" s="227"/>
      <c r="R882" s="227"/>
      <c r="S882" s="227"/>
      <c r="T882" s="227"/>
      <c r="U882" s="3"/>
      <c r="W882" s="93"/>
      <c r="Y882" s="5"/>
    </row>
    <row r="883" ht="15.75" customHeight="1">
      <c r="L883" s="94"/>
      <c r="M883" s="94"/>
      <c r="N883" s="94"/>
      <c r="O883" s="94"/>
      <c r="P883" s="94"/>
      <c r="Q883" s="227"/>
      <c r="R883" s="227"/>
      <c r="S883" s="227"/>
      <c r="T883" s="227"/>
      <c r="U883" s="3"/>
      <c r="W883" s="93"/>
      <c r="Y883" s="5"/>
    </row>
    <row r="884" ht="15.75" customHeight="1">
      <c r="L884" s="94"/>
      <c r="M884" s="94"/>
      <c r="N884" s="94"/>
      <c r="O884" s="94"/>
      <c r="P884" s="94"/>
      <c r="Q884" s="227"/>
      <c r="R884" s="227"/>
      <c r="S884" s="227"/>
      <c r="T884" s="227"/>
      <c r="U884" s="3"/>
      <c r="W884" s="93"/>
      <c r="Y884" s="5"/>
    </row>
    <row r="885" ht="15.75" customHeight="1">
      <c r="L885" s="94"/>
      <c r="M885" s="94"/>
      <c r="N885" s="94"/>
      <c r="O885" s="94"/>
      <c r="P885" s="94"/>
      <c r="Q885" s="227"/>
      <c r="R885" s="227"/>
      <c r="S885" s="227"/>
      <c r="T885" s="227"/>
      <c r="U885" s="3"/>
      <c r="W885" s="93"/>
      <c r="Y885" s="5"/>
    </row>
    <row r="886" ht="15.75" customHeight="1">
      <c r="L886" s="94"/>
      <c r="M886" s="94"/>
      <c r="N886" s="94"/>
      <c r="O886" s="94"/>
      <c r="P886" s="94"/>
      <c r="Q886" s="227"/>
      <c r="R886" s="227"/>
      <c r="S886" s="227"/>
      <c r="T886" s="227"/>
      <c r="U886" s="3"/>
      <c r="W886" s="93"/>
      <c r="Y886" s="5"/>
    </row>
    <row r="887" ht="15.75" customHeight="1">
      <c r="L887" s="94"/>
      <c r="M887" s="94"/>
      <c r="N887" s="94"/>
      <c r="O887" s="94"/>
      <c r="P887" s="94"/>
      <c r="Q887" s="227"/>
      <c r="R887" s="227"/>
      <c r="S887" s="227"/>
      <c r="T887" s="227"/>
      <c r="U887" s="3"/>
      <c r="W887" s="93"/>
      <c r="Y887" s="5"/>
    </row>
    <row r="888" ht="15.75" customHeight="1">
      <c r="L888" s="94"/>
      <c r="M888" s="94"/>
      <c r="N888" s="94"/>
      <c r="O888" s="94"/>
      <c r="P888" s="94"/>
      <c r="Q888" s="227"/>
      <c r="R888" s="227"/>
      <c r="S888" s="227"/>
      <c r="T888" s="227"/>
      <c r="U888" s="3"/>
      <c r="W888" s="93"/>
      <c r="Y888" s="5"/>
    </row>
    <row r="889" ht="15.75" customHeight="1">
      <c r="L889" s="94"/>
      <c r="M889" s="94"/>
      <c r="N889" s="94"/>
      <c r="O889" s="94"/>
      <c r="P889" s="94"/>
      <c r="Q889" s="227"/>
      <c r="R889" s="227"/>
      <c r="S889" s="227"/>
      <c r="T889" s="227"/>
      <c r="U889" s="3"/>
      <c r="W889" s="93"/>
      <c r="Y889" s="5"/>
    </row>
    <row r="890" ht="15.75" customHeight="1">
      <c r="L890" s="94"/>
      <c r="M890" s="94"/>
      <c r="N890" s="94"/>
      <c r="O890" s="94"/>
      <c r="P890" s="94"/>
      <c r="Q890" s="227"/>
      <c r="R890" s="227"/>
      <c r="S890" s="227"/>
      <c r="T890" s="227"/>
      <c r="U890" s="3"/>
      <c r="W890" s="93"/>
      <c r="Y890" s="5"/>
    </row>
    <row r="891" ht="15.75" customHeight="1">
      <c r="L891" s="94"/>
      <c r="M891" s="94"/>
      <c r="N891" s="94"/>
      <c r="O891" s="94"/>
      <c r="P891" s="94"/>
      <c r="Q891" s="227"/>
      <c r="R891" s="227"/>
      <c r="S891" s="227"/>
      <c r="T891" s="227"/>
      <c r="U891" s="3"/>
      <c r="W891" s="93"/>
      <c r="Y891" s="5"/>
    </row>
    <row r="892" ht="15.75" customHeight="1">
      <c r="L892" s="94"/>
      <c r="M892" s="94"/>
      <c r="N892" s="94"/>
      <c r="O892" s="94"/>
      <c r="P892" s="94"/>
      <c r="Q892" s="227"/>
      <c r="R892" s="227"/>
      <c r="S892" s="227"/>
      <c r="T892" s="227"/>
      <c r="U892" s="3"/>
      <c r="W892" s="93"/>
      <c r="Y892" s="5"/>
    </row>
    <row r="893" ht="15.75" customHeight="1">
      <c r="L893" s="94"/>
      <c r="M893" s="94"/>
      <c r="N893" s="94"/>
      <c r="O893" s="94"/>
      <c r="P893" s="94"/>
      <c r="Q893" s="227"/>
      <c r="R893" s="227"/>
      <c r="S893" s="227"/>
      <c r="T893" s="227"/>
      <c r="U893" s="3"/>
      <c r="W893" s="93"/>
      <c r="Y893" s="5"/>
    </row>
    <row r="894" ht="15.75" customHeight="1">
      <c r="L894" s="94"/>
      <c r="M894" s="94"/>
      <c r="N894" s="94"/>
      <c r="O894" s="94"/>
      <c r="P894" s="94"/>
      <c r="Q894" s="227"/>
      <c r="R894" s="227"/>
      <c r="S894" s="227"/>
      <c r="T894" s="227"/>
      <c r="U894" s="3"/>
      <c r="W894" s="93"/>
      <c r="Y894" s="5"/>
    </row>
    <row r="895" ht="15.75" customHeight="1">
      <c r="L895" s="94"/>
      <c r="M895" s="94"/>
      <c r="N895" s="94"/>
      <c r="O895" s="94"/>
      <c r="P895" s="94"/>
      <c r="Q895" s="227"/>
      <c r="R895" s="227"/>
      <c r="S895" s="227"/>
      <c r="T895" s="227"/>
      <c r="U895" s="3"/>
      <c r="W895" s="93"/>
      <c r="Y895" s="5"/>
    </row>
    <row r="896" ht="15.75" customHeight="1">
      <c r="L896" s="94"/>
      <c r="M896" s="94"/>
      <c r="N896" s="94"/>
      <c r="O896" s="94"/>
      <c r="P896" s="94"/>
      <c r="Q896" s="227"/>
      <c r="R896" s="227"/>
      <c r="S896" s="227"/>
      <c r="T896" s="227"/>
      <c r="U896" s="3"/>
      <c r="W896" s="93"/>
      <c r="Y896" s="5"/>
    </row>
    <row r="897" ht="15.75" customHeight="1">
      <c r="L897" s="94"/>
      <c r="M897" s="94"/>
      <c r="N897" s="94"/>
      <c r="O897" s="94"/>
      <c r="P897" s="94"/>
      <c r="Q897" s="227"/>
      <c r="R897" s="227"/>
      <c r="S897" s="227"/>
      <c r="T897" s="227"/>
      <c r="U897" s="3"/>
      <c r="W897" s="93"/>
      <c r="Y897" s="5"/>
    </row>
    <row r="898" ht="15.75" customHeight="1">
      <c r="L898" s="94"/>
      <c r="M898" s="94"/>
      <c r="N898" s="94"/>
      <c r="O898" s="94"/>
      <c r="P898" s="94"/>
      <c r="Q898" s="227"/>
      <c r="R898" s="227"/>
      <c r="S898" s="227"/>
      <c r="T898" s="227"/>
      <c r="U898" s="3"/>
      <c r="W898" s="93"/>
      <c r="Y898" s="5"/>
    </row>
    <row r="899" ht="15.75" customHeight="1">
      <c r="L899" s="94"/>
      <c r="M899" s="94"/>
      <c r="N899" s="94"/>
      <c r="O899" s="94"/>
      <c r="P899" s="94"/>
      <c r="Q899" s="227"/>
      <c r="R899" s="227"/>
      <c r="S899" s="227"/>
      <c r="T899" s="227"/>
      <c r="U899" s="3"/>
      <c r="W899" s="93"/>
      <c r="Y899" s="5"/>
    </row>
    <row r="900" ht="15.75" customHeight="1">
      <c r="L900" s="94"/>
      <c r="M900" s="94"/>
      <c r="N900" s="94"/>
      <c r="O900" s="94"/>
      <c r="P900" s="94"/>
      <c r="Q900" s="227"/>
      <c r="R900" s="227"/>
      <c r="S900" s="227"/>
      <c r="T900" s="227"/>
      <c r="U900" s="3"/>
      <c r="W900" s="93"/>
      <c r="Y900" s="5"/>
    </row>
    <row r="901" ht="15.75" customHeight="1">
      <c r="L901" s="94"/>
      <c r="M901" s="94"/>
      <c r="N901" s="94"/>
      <c r="O901" s="94"/>
      <c r="P901" s="94"/>
      <c r="Q901" s="227"/>
      <c r="R901" s="227"/>
      <c r="S901" s="227"/>
      <c r="T901" s="227"/>
      <c r="U901" s="3"/>
      <c r="W901" s="93"/>
      <c r="Y901" s="5"/>
    </row>
    <row r="902" ht="15.75" customHeight="1">
      <c r="L902" s="94"/>
      <c r="M902" s="94"/>
      <c r="N902" s="94"/>
      <c r="O902" s="94"/>
      <c r="P902" s="94"/>
      <c r="Q902" s="227"/>
      <c r="R902" s="227"/>
      <c r="S902" s="227"/>
      <c r="T902" s="227"/>
      <c r="U902" s="3"/>
      <c r="W902" s="93"/>
      <c r="Y902" s="5"/>
    </row>
    <row r="903" ht="15.75" customHeight="1">
      <c r="L903" s="94"/>
      <c r="M903" s="94"/>
      <c r="N903" s="94"/>
      <c r="O903" s="94"/>
      <c r="P903" s="94"/>
      <c r="Q903" s="227"/>
      <c r="R903" s="227"/>
      <c r="S903" s="227"/>
      <c r="T903" s="227"/>
      <c r="U903" s="3"/>
      <c r="W903" s="93"/>
      <c r="Y903" s="5"/>
    </row>
    <row r="904" ht="15.75" customHeight="1">
      <c r="L904" s="94"/>
      <c r="M904" s="94"/>
      <c r="N904" s="94"/>
      <c r="O904" s="94"/>
      <c r="P904" s="94"/>
      <c r="Q904" s="227"/>
      <c r="R904" s="227"/>
      <c r="S904" s="227"/>
      <c r="T904" s="227"/>
      <c r="U904" s="3"/>
      <c r="W904" s="93"/>
      <c r="Y904" s="5"/>
    </row>
    <row r="905" ht="15.75" customHeight="1">
      <c r="L905" s="94"/>
      <c r="M905" s="94"/>
      <c r="N905" s="94"/>
      <c r="O905" s="94"/>
      <c r="P905" s="94"/>
      <c r="Q905" s="227"/>
      <c r="R905" s="227"/>
      <c r="S905" s="227"/>
      <c r="T905" s="227"/>
      <c r="U905" s="3"/>
      <c r="W905" s="93"/>
      <c r="Y905" s="5"/>
    </row>
    <row r="906" ht="15.75" customHeight="1">
      <c r="L906" s="94"/>
      <c r="M906" s="94"/>
      <c r="N906" s="94"/>
      <c r="O906" s="94"/>
      <c r="P906" s="94"/>
      <c r="Q906" s="227"/>
      <c r="R906" s="227"/>
      <c r="S906" s="227"/>
      <c r="T906" s="227"/>
      <c r="U906" s="3"/>
      <c r="W906" s="93"/>
      <c r="Y906" s="5"/>
    </row>
    <row r="907" ht="15.75" customHeight="1">
      <c r="L907" s="94"/>
      <c r="M907" s="94"/>
      <c r="N907" s="94"/>
      <c r="O907" s="94"/>
      <c r="P907" s="94"/>
      <c r="Q907" s="227"/>
      <c r="R907" s="227"/>
      <c r="S907" s="227"/>
      <c r="T907" s="227"/>
      <c r="U907" s="3"/>
      <c r="W907" s="93"/>
      <c r="Y907" s="5"/>
    </row>
    <row r="908" ht="15.75" customHeight="1">
      <c r="L908" s="94"/>
      <c r="M908" s="94"/>
      <c r="N908" s="94"/>
      <c r="O908" s="94"/>
      <c r="P908" s="94"/>
      <c r="Q908" s="227"/>
      <c r="R908" s="227"/>
      <c r="S908" s="227"/>
      <c r="T908" s="227"/>
      <c r="U908" s="3"/>
      <c r="W908" s="93"/>
      <c r="Y908" s="5"/>
    </row>
    <row r="909" ht="15.75" customHeight="1">
      <c r="L909" s="94"/>
      <c r="M909" s="94"/>
      <c r="N909" s="94"/>
      <c r="O909" s="94"/>
      <c r="P909" s="94"/>
      <c r="Q909" s="227"/>
      <c r="R909" s="227"/>
      <c r="S909" s="227"/>
      <c r="T909" s="227"/>
      <c r="U909" s="3"/>
      <c r="W909" s="93"/>
      <c r="Y909" s="5"/>
    </row>
    <row r="910" ht="15.75" customHeight="1">
      <c r="L910" s="94"/>
      <c r="M910" s="94"/>
      <c r="N910" s="94"/>
      <c r="O910" s="94"/>
      <c r="P910" s="94"/>
      <c r="Q910" s="227"/>
      <c r="R910" s="227"/>
      <c r="S910" s="227"/>
      <c r="T910" s="227"/>
      <c r="U910" s="3"/>
      <c r="W910" s="93"/>
      <c r="Y910" s="5"/>
    </row>
    <row r="911" ht="15.75" customHeight="1">
      <c r="L911" s="94"/>
      <c r="M911" s="94"/>
      <c r="N911" s="94"/>
      <c r="O911" s="94"/>
      <c r="P911" s="94"/>
      <c r="Q911" s="227"/>
      <c r="R911" s="227"/>
      <c r="S911" s="227"/>
      <c r="T911" s="227"/>
      <c r="U911" s="3"/>
      <c r="W911" s="93"/>
      <c r="Y911" s="5"/>
    </row>
    <row r="912" ht="15.75" customHeight="1">
      <c r="L912" s="94"/>
      <c r="M912" s="94"/>
      <c r="N912" s="94"/>
      <c r="O912" s="94"/>
      <c r="P912" s="94"/>
      <c r="Q912" s="227"/>
      <c r="R912" s="227"/>
      <c r="S912" s="227"/>
      <c r="T912" s="227"/>
      <c r="U912" s="3"/>
      <c r="W912" s="93"/>
      <c r="Y912" s="5"/>
    </row>
    <row r="913" ht="15.75" customHeight="1">
      <c r="L913" s="94"/>
      <c r="M913" s="94"/>
      <c r="N913" s="94"/>
      <c r="O913" s="94"/>
      <c r="P913" s="94"/>
      <c r="Q913" s="227"/>
      <c r="R913" s="227"/>
      <c r="S913" s="227"/>
      <c r="T913" s="227"/>
      <c r="U913" s="3"/>
      <c r="W913" s="93"/>
      <c r="Y913" s="5"/>
    </row>
    <row r="914" ht="15.75" customHeight="1">
      <c r="L914" s="94"/>
      <c r="M914" s="94"/>
      <c r="N914" s="94"/>
      <c r="O914" s="94"/>
      <c r="P914" s="94"/>
      <c r="Q914" s="227"/>
      <c r="R914" s="227"/>
      <c r="S914" s="227"/>
      <c r="T914" s="227"/>
      <c r="U914" s="3"/>
      <c r="W914" s="93"/>
      <c r="Y914" s="5"/>
    </row>
    <row r="915" ht="15.75" customHeight="1">
      <c r="L915" s="94"/>
      <c r="M915" s="94"/>
      <c r="N915" s="94"/>
      <c r="O915" s="94"/>
      <c r="P915" s="94"/>
      <c r="Q915" s="227"/>
      <c r="R915" s="227"/>
      <c r="S915" s="227"/>
      <c r="T915" s="227"/>
      <c r="U915" s="3"/>
      <c r="W915" s="93"/>
      <c r="Y915" s="5"/>
    </row>
    <row r="916" ht="15.75" customHeight="1">
      <c r="L916" s="94"/>
      <c r="M916" s="94"/>
      <c r="N916" s="94"/>
      <c r="O916" s="94"/>
      <c r="P916" s="94"/>
      <c r="Q916" s="227"/>
      <c r="R916" s="227"/>
      <c r="S916" s="227"/>
      <c r="T916" s="227"/>
      <c r="U916" s="3"/>
      <c r="W916" s="93"/>
      <c r="Y916" s="5"/>
    </row>
    <row r="917" ht="15.75" customHeight="1">
      <c r="L917" s="94"/>
      <c r="M917" s="94"/>
      <c r="N917" s="94"/>
      <c r="O917" s="94"/>
      <c r="P917" s="94"/>
      <c r="Q917" s="227"/>
      <c r="R917" s="227"/>
      <c r="S917" s="227"/>
      <c r="T917" s="227"/>
      <c r="U917" s="3"/>
      <c r="W917" s="93"/>
      <c r="Y917" s="5"/>
    </row>
    <row r="918" ht="15.75" customHeight="1">
      <c r="L918" s="94"/>
      <c r="M918" s="94"/>
      <c r="N918" s="94"/>
      <c r="O918" s="94"/>
      <c r="P918" s="94"/>
      <c r="Q918" s="227"/>
      <c r="R918" s="227"/>
      <c r="S918" s="227"/>
      <c r="T918" s="227"/>
      <c r="U918" s="3"/>
      <c r="W918" s="93"/>
      <c r="Y918" s="5"/>
    </row>
    <row r="919" ht="15.75" customHeight="1">
      <c r="L919" s="94"/>
      <c r="M919" s="94"/>
      <c r="N919" s="94"/>
      <c r="O919" s="94"/>
      <c r="P919" s="94"/>
      <c r="Q919" s="227"/>
      <c r="R919" s="227"/>
      <c r="S919" s="227"/>
      <c r="T919" s="227"/>
      <c r="U919" s="3"/>
      <c r="W919" s="93"/>
      <c r="Y919" s="5"/>
    </row>
    <row r="920" ht="15.75" customHeight="1">
      <c r="L920" s="94"/>
      <c r="M920" s="94"/>
      <c r="N920" s="94"/>
      <c r="O920" s="94"/>
      <c r="P920" s="94"/>
      <c r="Q920" s="227"/>
      <c r="R920" s="227"/>
      <c r="S920" s="227"/>
      <c r="T920" s="227"/>
      <c r="U920" s="3"/>
      <c r="W920" s="93"/>
      <c r="Y920" s="5"/>
    </row>
    <row r="921" ht="15.75" customHeight="1">
      <c r="L921" s="94"/>
      <c r="M921" s="94"/>
      <c r="N921" s="94"/>
      <c r="O921" s="94"/>
      <c r="P921" s="94"/>
      <c r="Q921" s="227"/>
      <c r="R921" s="227"/>
      <c r="S921" s="227"/>
      <c r="T921" s="227"/>
      <c r="U921" s="3"/>
      <c r="W921" s="93"/>
      <c r="Y921" s="5"/>
    </row>
    <row r="922" ht="15.75" customHeight="1">
      <c r="L922" s="94"/>
      <c r="M922" s="94"/>
      <c r="N922" s="94"/>
      <c r="O922" s="94"/>
      <c r="P922" s="94"/>
      <c r="Q922" s="227"/>
      <c r="R922" s="227"/>
      <c r="S922" s="227"/>
      <c r="T922" s="227"/>
      <c r="U922" s="3"/>
      <c r="W922" s="93"/>
      <c r="Y922" s="5"/>
    </row>
    <row r="923" ht="15.75" customHeight="1">
      <c r="L923" s="94"/>
      <c r="M923" s="94"/>
      <c r="N923" s="94"/>
      <c r="O923" s="94"/>
      <c r="P923" s="94"/>
      <c r="Q923" s="227"/>
      <c r="R923" s="227"/>
      <c r="S923" s="227"/>
      <c r="T923" s="227"/>
      <c r="U923" s="3"/>
      <c r="W923" s="93"/>
      <c r="Y923" s="5"/>
    </row>
    <row r="924" ht="15.75" customHeight="1">
      <c r="L924" s="94"/>
      <c r="M924" s="94"/>
      <c r="N924" s="94"/>
      <c r="O924" s="94"/>
      <c r="P924" s="94"/>
      <c r="Q924" s="227"/>
      <c r="R924" s="227"/>
      <c r="S924" s="227"/>
      <c r="T924" s="227"/>
      <c r="U924" s="3"/>
      <c r="W924" s="93"/>
      <c r="Y924" s="5"/>
    </row>
    <row r="925" ht="15.75" customHeight="1">
      <c r="L925" s="94"/>
      <c r="M925" s="94"/>
      <c r="N925" s="94"/>
      <c r="O925" s="94"/>
      <c r="P925" s="94"/>
      <c r="Q925" s="227"/>
      <c r="R925" s="227"/>
      <c r="S925" s="227"/>
      <c r="T925" s="227"/>
      <c r="U925" s="3"/>
      <c r="W925" s="93"/>
      <c r="Y925" s="5"/>
    </row>
    <row r="926" ht="15.75" customHeight="1">
      <c r="L926" s="94"/>
      <c r="M926" s="94"/>
      <c r="N926" s="94"/>
      <c r="O926" s="94"/>
      <c r="P926" s="94"/>
      <c r="Q926" s="227"/>
      <c r="R926" s="227"/>
      <c r="S926" s="227"/>
      <c r="T926" s="227"/>
      <c r="U926" s="3"/>
      <c r="W926" s="93"/>
      <c r="Y926" s="5"/>
    </row>
    <row r="927" ht="15.75" customHeight="1">
      <c r="L927" s="94"/>
      <c r="M927" s="94"/>
      <c r="N927" s="94"/>
      <c r="O927" s="94"/>
      <c r="P927" s="94"/>
      <c r="Q927" s="227"/>
      <c r="R927" s="227"/>
      <c r="S927" s="227"/>
      <c r="T927" s="227"/>
      <c r="U927" s="3"/>
      <c r="W927" s="93"/>
      <c r="Y927" s="5"/>
    </row>
    <row r="928" ht="15.75" customHeight="1">
      <c r="L928" s="94"/>
      <c r="M928" s="94"/>
      <c r="N928" s="94"/>
      <c r="O928" s="94"/>
      <c r="P928" s="94"/>
      <c r="Q928" s="227"/>
      <c r="R928" s="227"/>
      <c r="S928" s="227"/>
      <c r="T928" s="227"/>
      <c r="U928" s="3"/>
      <c r="W928" s="93"/>
      <c r="Y928" s="5"/>
    </row>
    <row r="929" ht="15.75" customHeight="1">
      <c r="L929" s="94"/>
      <c r="M929" s="94"/>
      <c r="N929" s="94"/>
      <c r="O929" s="94"/>
      <c r="P929" s="94"/>
      <c r="Q929" s="227"/>
      <c r="R929" s="227"/>
      <c r="S929" s="227"/>
      <c r="T929" s="227"/>
      <c r="U929" s="3"/>
      <c r="W929" s="93"/>
      <c r="Y929" s="5"/>
    </row>
    <row r="930" ht="15.75" customHeight="1">
      <c r="L930" s="94"/>
      <c r="M930" s="94"/>
      <c r="N930" s="94"/>
      <c r="O930" s="94"/>
      <c r="P930" s="94"/>
      <c r="Q930" s="227"/>
      <c r="R930" s="227"/>
      <c r="S930" s="227"/>
      <c r="T930" s="227"/>
      <c r="U930" s="3"/>
      <c r="W930" s="93"/>
      <c r="Y930" s="5"/>
    </row>
    <row r="931" ht="15.75" customHeight="1">
      <c r="L931" s="94"/>
      <c r="M931" s="94"/>
      <c r="N931" s="94"/>
      <c r="O931" s="94"/>
      <c r="P931" s="94"/>
      <c r="Q931" s="227"/>
      <c r="R931" s="227"/>
      <c r="S931" s="227"/>
      <c r="T931" s="227"/>
      <c r="U931" s="3"/>
      <c r="W931" s="93"/>
      <c r="Y931" s="5"/>
    </row>
    <row r="932" ht="15.75" customHeight="1">
      <c r="L932" s="94"/>
      <c r="M932" s="94"/>
      <c r="N932" s="94"/>
      <c r="O932" s="94"/>
      <c r="P932" s="94"/>
      <c r="Q932" s="227"/>
      <c r="R932" s="227"/>
      <c r="S932" s="227"/>
      <c r="T932" s="227"/>
      <c r="U932" s="3"/>
      <c r="W932" s="93"/>
      <c r="Y932" s="5"/>
    </row>
    <row r="933" ht="15.75" customHeight="1">
      <c r="L933" s="94"/>
      <c r="M933" s="94"/>
      <c r="N933" s="94"/>
      <c r="O933" s="94"/>
      <c r="P933" s="94"/>
      <c r="Q933" s="227"/>
      <c r="R933" s="227"/>
      <c r="S933" s="227"/>
      <c r="T933" s="227"/>
      <c r="U933" s="3"/>
      <c r="W933" s="93"/>
      <c r="Y933" s="5"/>
    </row>
    <row r="934" ht="15.75" customHeight="1">
      <c r="L934" s="94"/>
      <c r="M934" s="94"/>
      <c r="N934" s="94"/>
      <c r="O934" s="94"/>
      <c r="P934" s="94"/>
      <c r="Q934" s="227"/>
      <c r="R934" s="227"/>
      <c r="S934" s="227"/>
      <c r="T934" s="227"/>
      <c r="U934" s="3"/>
      <c r="W934" s="93"/>
      <c r="Y934" s="5"/>
    </row>
    <row r="935" ht="15.75" customHeight="1">
      <c r="L935" s="94"/>
      <c r="M935" s="94"/>
      <c r="N935" s="94"/>
      <c r="O935" s="94"/>
      <c r="P935" s="94"/>
      <c r="Q935" s="227"/>
      <c r="R935" s="227"/>
      <c r="S935" s="227"/>
      <c r="T935" s="227"/>
      <c r="U935" s="3"/>
      <c r="W935" s="93"/>
      <c r="Y935" s="5"/>
    </row>
    <row r="936" ht="15.75" customHeight="1">
      <c r="L936" s="94"/>
      <c r="M936" s="94"/>
      <c r="N936" s="94"/>
      <c r="O936" s="94"/>
      <c r="P936" s="94"/>
      <c r="Q936" s="227"/>
      <c r="R936" s="227"/>
      <c r="S936" s="227"/>
      <c r="T936" s="227"/>
      <c r="U936" s="3"/>
      <c r="W936" s="93"/>
      <c r="Y936" s="5"/>
    </row>
    <row r="937" ht="15.75" customHeight="1">
      <c r="L937" s="94"/>
      <c r="M937" s="94"/>
      <c r="N937" s="94"/>
      <c r="O937" s="94"/>
      <c r="P937" s="94"/>
      <c r="Q937" s="227"/>
      <c r="R937" s="227"/>
      <c r="S937" s="227"/>
      <c r="T937" s="227"/>
      <c r="U937" s="3"/>
      <c r="W937" s="93"/>
      <c r="Y937" s="5"/>
    </row>
    <row r="938" ht="15.75" customHeight="1">
      <c r="L938" s="94"/>
      <c r="M938" s="94"/>
      <c r="N938" s="94"/>
      <c r="O938" s="94"/>
      <c r="P938" s="94"/>
      <c r="Q938" s="227"/>
      <c r="R938" s="227"/>
      <c r="S938" s="227"/>
      <c r="T938" s="227"/>
      <c r="U938" s="3"/>
      <c r="W938" s="93"/>
      <c r="Y938" s="5"/>
    </row>
    <row r="939" ht="15.75" customHeight="1">
      <c r="L939" s="94"/>
      <c r="M939" s="94"/>
      <c r="N939" s="94"/>
      <c r="O939" s="94"/>
      <c r="P939" s="94"/>
      <c r="Q939" s="227"/>
      <c r="R939" s="227"/>
      <c r="S939" s="227"/>
      <c r="T939" s="227"/>
      <c r="U939" s="3"/>
      <c r="W939" s="93"/>
      <c r="Y939" s="5"/>
    </row>
    <row r="940" ht="15.75" customHeight="1">
      <c r="L940" s="94"/>
      <c r="M940" s="94"/>
      <c r="N940" s="94"/>
      <c r="O940" s="94"/>
      <c r="P940" s="94"/>
      <c r="Q940" s="227"/>
      <c r="R940" s="227"/>
      <c r="S940" s="227"/>
      <c r="T940" s="227"/>
      <c r="U940" s="3"/>
      <c r="W940" s="93"/>
      <c r="Y940" s="5"/>
    </row>
    <row r="941" ht="15.75" customHeight="1">
      <c r="L941" s="94"/>
      <c r="M941" s="94"/>
      <c r="N941" s="94"/>
      <c r="O941" s="94"/>
      <c r="P941" s="94"/>
      <c r="Q941" s="227"/>
      <c r="R941" s="227"/>
      <c r="S941" s="227"/>
      <c r="T941" s="227"/>
      <c r="U941" s="3"/>
      <c r="W941" s="93"/>
      <c r="Y941" s="5"/>
    </row>
    <row r="942" ht="15.75" customHeight="1">
      <c r="L942" s="94"/>
      <c r="M942" s="94"/>
      <c r="N942" s="94"/>
      <c r="O942" s="94"/>
      <c r="P942" s="94"/>
      <c r="Q942" s="227"/>
      <c r="R942" s="227"/>
      <c r="S942" s="227"/>
      <c r="T942" s="227"/>
      <c r="U942" s="3"/>
      <c r="W942" s="93"/>
      <c r="Y942" s="5"/>
    </row>
    <row r="943" ht="15.75" customHeight="1">
      <c r="L943" s="94"/>
      <c r="M943" s="94"/>
      <c r="N943" s="94"/>
      <c r="O943" s="94"/>
      <c r="P943" s="94"/>
      <c r="Q943" s="227"/>
      <c r="R943" s="227"/>
      <c r="S943" s="227"/>
      <c r="T943" s="227"/>
      <c r="U943" s="3"/>
      <c r="W943" s="93"/>
      <c r="Y943" s="5"/>
    </row>
    <row r="944" ht="15.75" customHeight="1">
      <c r="L944" s="94"/>
      <c r="M944" s="94"/>
      <c r="N944" s="94"/>
      <c r="O944" s="94"/>
      <c r="P944" s="94"/>
      <c r="Q944" s="227"/>
      <c r="R944" s="227"/>
      <c r="S944" s="227"/>
      <c r="T944" s="227"/>
      <c r="U944" s="3"/>
      <c r="W944" s="93"/>
      <c r="Y944" s="5"/>
    </row>
    <row r="945" ht="15.75" customHeight="1">
      <c r="L945" s="94"/>
      <c r="M945" s="94"/>
      <c r="N945" s="94"/>
      <c r="O945" s="94"/>
      <c r="P945" s="94"/>
      <c r="Q945" s="227"/>
      <c r="R945" s="227"/>
      <c r="S945" s="227"/>
      <c r="T945" s="227"/>
      <c r="U945" s="3"/>
      <c r="W945" s="93"/>
      <c r="Y945" s="5"/>
    </row>
    <row r="946" ht="15.75" customHeight="1">
      <c r="L946" s="94"/>
      <c r="M946" s="94"/>
      <c r="N946" s="94"/>
      <c r="O946" s="94"/>
      <c r="P946" s="94"/>
      <c r="Q946" s="227"/>
      <c r="R946" s="227"/>
      <c r="S946" s="227"/>
      <c r="T946" s="227"/>
      <c r="U946" s="3"/>
      <c r="W946" s="93"/>
      <c r="Y946" s="5"/>
    </row>
    <row r="947" ht="15.75" customHeight="1">
      <c r="L947" s="94"/>
      <c r="M947" s="94"/>
      <c r="N947" s="94"/>
      <c r="O947" s="94"/>
      <c r="P947" s="94"/>
      <c r="Q947" s="227"/>
      <c r="R947" s="227"/>
      <c r="S947" s="227"/>
      <c r="T947" s="227"/>
      <c r="U947" s="3"/>
      <c r="W947" s="93"/>
      <c r="Y947" s="5"/>
    </row>
    <row r="948" ht="15.75" customHeight="1">
      <c r="L948" s="94"/>
      <c r="M948" s="94"/>
      <c r="N948" s="94"/>
      <c r="O948" s="94"/>
      <c r="P948" s="94"/>
      <c r="Q948" s="227"/>
      <c r="R948" s="227"/>
      <c r="S948" s="227"/>
      <c r="T948" s="227"/>
      <c r="U948" s="3"/>
      <c r="W948" s="93"/>
      <c r="Y948" s="5"/>
    </row>
    <row r="949" ht="15.75" customHeight="1">
      <c r="L949" s="94"/>
      <c r="M949" s="94"/>
      <c r="N949" s="94"/>
      <c r="O949" s="94"/>
      <c r="P949" s="94"/>
      <c r="Q949" s="227"/>
      <c r="R949" s="227"/>
      <c r="S949" s="227"/>
      <c r="T949" s="227"/>
      <c r="U949" s="3"/>
      <c r="W949" s="93"/>
      <c r="Y949" s="5"/>
    </row>
    <row r="950" ht="15.75" customHeight="1">
      <c r="L950" s="94"/>
      <c r="M950" s="94"/>
      <c r="N950" s="94"/>
      <c r="O950" s="94"/>
      <c r="P950" s="94"/>
      <c r="Q950" s="227"/>
      <c r="R950" s="227"/>
      <c r="S950" s="227"/>
      <c r="T950" s="227"/>
      <c r="U950" s="3"/>
      <c r="W950" s="93"/>
      <c r="Y950" s="5"/>
    </row>
    <row r="951" ht="15.75" customHeight="1">
      <c r="L951" s="94"/>
      <c r="M951" s="94"/>
      <c r="N951" s="94"/>
      <c r="O951" s="94"/>
      <c r="P951" s="94"/>
      <c r="Q951" s="227"/>
      <c r="R951" s="227"/>
      <c r="S951" s="227"/>
      <c r="T951" s="227"/>
      <c r="U951" s="3"/>
      <c r="W951" s="93"/>
      <c r="Y951" s="5"/>
    </row>
    <row r="952" ht="15.75" customHeight="1">
      <c r="L952" s="94"/>
      <c r="M952" s="94"/>
      <c r="N952" s="94"/>
      <c r="O952" s="94"/>
      <c r="P952" s="94"/>
      <c r="Q952" s="227"/>
      <c r="R952" s="227"/>
      <c r="S952" s="227"/>
      <c r="T952" s="227"/>
      <c r="U952" s="3"/>
      <c r="W952" s="93"/>
      <c r="Y952" s="5"/>
    </row>
    <row r="953" ht="15.75" customHeight="1">
      <c r="L953" s="94"/>
      <c r="M953" s="94"/>
      <c r="N953" s="94"/>
      <c r="O953" s="94"/>
      <c r="P953" s="94"/>
      <c r="Q953" s="227"/>
      <c r="R953" s="227"/>
      <c r="S953" s="227"/>
      <c r="T953" s="227"/>
      <c r="U953" s="3"/>
      <c r="W953" s="93"/>
      <c r="Y953" s="5"/>
    </row>
    <row r="954" ht="15.75" customHeight="1">
      <c r="L954" s="94"/>
      <c r="M954" s="94"/>
      <c r="N954" s="94"/>
      <c r="O954" s="94"/>
      <c r="P954" s="94"/>
      <c r="Q954" s="227"/>
      <c r="R954" s="227"/>
      <c r="S954" s="227"/>
      <c r="T954" s="227"/>
      <c r="U954" s="3"/>
      <c r="W954" s="93"/>
      <c r="Y954" s="5"/>
    </row>
    <row r="955" ht="15.75" customHeight="1">
      <c r="L955" s="94"/>
      <c r="M955" s="94"/>
      <c r="N955" s="94"/>
      <c r="O955" s="94"/>
      <c r="P955" s="94"/>
      <c r="Q955" s="227"/>
      <c r="R955" s="227"/>
      <c r="S955" s="227"/>
      <c r="T955" s="227"/>
      <c r="U955" s="3"/>
      <c r="W955" s="93"/>
      <c r="Y955" s="5"/>
    </row>
    <row r="956" ht="15.75" customHeight="1">
      <c r="L956" s="94"/>
      <c r="M956" s="94"/>
      <c r="N956" s="94"/>
      <c r="O956" s="94"/>
      <c r="P956" s="94"/>
      <c r="Q956" s="227"/>
      <c r="R956" s="227"/>
      <c r="S956" s="227"/>
      <c r="T956" s="227"/>
      <c r="U956" s="3"/>
      <c r="W956" s="93"/>
      <c r="Y956" s="5"/>
    </row>
    <row r="957" ht="15.75" customHeight="1">
      <c r="L957" s="94"/>
      <c r="M957" s="94"/>
      <c r="N957" s="94"/>
      <c r="O957" s="94"/>
      <c r="P957" s="94"/>
      <c r="Q957" s="227"/>
      <c r="R957" s="227"/>
      <c r="S957" s="227"/>
      <c r="T957" s="227"/>
      <c r="U957" s="3"/>
      <c r="W957" s="93"/>
      <c r="Y957" s="5"/>
    </row>
    <row r="958" ht="15.75" customHeight="1">
      <c r="L958" s="94"/>
      <c r="M958" s="94"/>
      <c r="N958" s="94"/>
      <c r="O958" s="94"/>
      <c r="P958" s="94"/>
      <c r="Q958" s="227"/>
      <c r="R958" s="227"/>
      <c r="S958" s="227"/>
      <c r="T958" s="227"/>
      <c r="U958" s="3"/>
      <c r="W958" s="93"/>
      <c r="Y958" s="5"/>
    </row>
    <row r="959" ht="15.75" customHeight="1">
      <c r="L959" s="94"/>
      <c r="M959" s="94"/>
      <c r="N959" s="94"/>
      <c r="O959" s="94"/>
      <c r="P959" s="94"/>
      <c r="Q959" s="227"/>
      <c r="R959" s="227"/>
      <c r="S959" s="227"/>
      <c r="T959" s="227"/>
      <c r="U959" s="3"/>
      <c r="W959" s="93"/>
      <c r="Y959" s="5"/>
    </row>
    <row r="960" ht="15.75" customHeight="1">
      <c r="L960" s="94"/>
      <c r="M960" s="94"/>
      <c r="N960" s="94"/>
      <c r="O960" s="94"/>
      <c r="P960" s="94"/>
      <c r="Q960" s="227"/>
      <c r="R960" s="227"/>
      <c r="S960" s="227"/>
      <c r="T960" s="227"/>
      <c r="U960" s="3"/>
      <c r="W960" s="93"/>
      <c r="Y960" s="5"/>
    </row>
    <row r="961" ht="15.75" customHeight="1">
      <c r="L961" s="94"/>
      <c r="M961" s="94"/>
      <c r="N961" s="94"/>
      <c r="O961" s="94"/>
      <c r="P961" s="94"/>
      <c r="Q961" s="227"/>
      <c r="R961" s="227"/>
      <c r="S961" s="227"/>
      <c r="T961" s="227"/>
      <c r="U961" s="3"/>
      <c r="W961" s="93"/>
      <c r="Y961" s="5"/>
    </row>
    <row r="962" ht="15.75" customHeight="1">
      <c r="L962" s="94"/>
      <c r="M962" s="94"/>
      <c r="N962" s="94"/>
      <c r="O962" s="94"/>
      <c r="P962" s="94"/>
      <c r="Q962" s="227"/>
      <c r="R962" s="227"/>
      <c r="S962" s="227"/>
      <c r="T962" s="227"/>
      <c r="U962" s="3"/>
      <c r="W962" s="93"/>
      <c r="Y962" s="5"/>
    </row>
    <row r="963" ht="15.75" customHeight="1">
      <c r="L963" s="94"/>
      <c r="M963" s="94"/>
      <c r="N963" s="94"/>
      <c r="O963" s="94"/>
      <c r="P963" s="94"/>
      <c r="Q963" s="227"/>
      <c r="R963" s="227"/>
      <c r="S963" s="227"/>
      <c r="T963" s="227"/>
      <c r="U963" s="3"/>
      <c r="W963" s="93"/>
      <c r="Y963" s="5"/>
    </row>
    <row r="964" ht="15.75" customHeight="1">
      <c r="L964" s="94"/>
      <c r="M964" s="94"/>
      <c r="N964" s="94"/>
      <c r="O964" s="94"/>
      <c r="P964" s="94"/>
      <c r="Q964" s="227"/>
      <c r="R964" s="227"/>
      <c r="S964" s="227"/>
      <c r="T964" s="227"/>
      <c r="U964" s="3"/>
      <c r="W964" s="93"/>
      <c r="Y964" s="5"/>
    </row>
    <row r="965" ht="15.75" customHeight="1">
      <c r="L965" s="94"/>
      <c r="M965" s="94"/>
      <c r="N965" s="94"/>
      <c r="O965" s="94"/>
      <c r="P965" s="94"/>
      <c r="Q965" s="227"/>
      <c r="R965" s="227"/>
      <c r="S965" s="227"/>
      <c r="T965" s="227"/>
      <c r="U965" s="3"/>
      <c r="W965" s="93"/>
      <c r="Y965" s="5"/>
    </row>
    <row r="966" ht="15.75" customHeight="1">
      <c r="L966" s="94"/>
      <c r="M966" s="94"/>
      <c r="N966" s="94"/>
      <c r="O966" s="94"/>
      <c r="P966" s="94"/>
      <c r="Q966" s="227"/>
      <c r="R966" s="227"/>
      <c r="S966" s="227"/>
      <c r="T966" s="227"/>
      <c r="U966" s="3"/>
      <c r="W966" s="93"/>
      <c r="Y966" s="5"/>
    </row>
    <row r="967" ht="15.75" customHeight="1">
      <c r="L967" s="94"/>
      <c r="M967" s="94"/>
      <c r="N967" s="94"/>
      <c r="O967" s="94"/>
      <c r="P967" s="94"/>
      <c r="Q967" s="227"/>
      <c r="R967" s="227"/>
      <c r="S967" s="227"/>
      <c r="T967" s="227"/>
      <c r="U967" s="3"/>
      <c r="W967" s="93"/>
      <c r="Y967" s="5"/>
    </row>
    <row r="968" ht="15.75" customHeight="1">
      <c r="L968" s="94"/>
      <c r="M968" s="94"/>
      <c r="N968" s="94"/>
      <c r="O968" s="94"/>
      <c r="P968" s="94"/>
      <c r="Q968" s="227"/>
      <c r="R968" s="227"/>
      <c r="S968" s="227"/>
      <c r="T968" s="227"/>
      <c r="U968" s="3"/>
      <c r="W968" s="93"/>
      <c r="Y968" s="5"/>
    </row>
    <row r="969" ht="15.75" customHeight="1">
      <c r="L969" s="94"/>
      <c r="M969" s="94"/>
      <c r="N969" s="94"/>
      <c r="O969" s="94"/>
      <c r="P969" s="94"/>
      <c r="Q969" s="227"/>
      <c r="R969" s="227"/>
      <c r="S969" s="227"/>
      <c r="T969" s="227"/>
      <c r="U969" s="3"/>
      <c r="W969" s="93"/>
      <c r="Y969" s="5"/>
    </row>
    <row r="970" ht="15.75" customHeight="1">
      <c r="L970" s="94"/>
      <c r="M970" s="94"/>
      <c r="N970" s="94"/>
      <c r="O970" s="94"/>
      <c r="P970" s="94"/>
      <c r="Q970" s="227"/>
      <c r="R970" s="227"/>
      <c r="S970" s="227"/>
      <c r="T970" s="227"/>
      <c r="U970" s="3"/>
      <c r="W970" s="93"/>
      <c r="Y970" s="5"/>
    </row>
    <row r="971" ht="15.75" customHeight="1">
      <c r="L971" s="94"/>
      <c r="M971" s="94"/>
      <c r="N971" s="94"/>
      <c r="O971" s="94"/>
      <c r="P971" s="94"/>
      <c r="Q971" s="227"/>
      <c r="R971" s="227"/>
      <c r="S971" s="227"/>
      <c r="T971" s="227"/>
      <c r="U971" s="3"/>
      <c r="W971" s="93"/>
      <c r="Y971" s="5"/>
    </row>
    <row r="972" ht="15.75" customHeight="1">
      <c r="L972" s="94"/>
      <c r="M972" s="94"/>
      <c r="N972" s="94"/>
      <c r="O972" s="94"/>
      <c r="P972" s="94"/>
      <c r="Q972" s="227"/>
      <c r="R972" s="227"/>
      <c r="S972" s="227"/>
      <c r="T972" s="227"/>
      <c r="U972" s="3"/>
      <c r="W972" s="93"/>
      <c r="Y972" s="5"/>
    </row>
    <row r="973" ht="15.75" customHeight="1">
      <c r="L973" s="94"/>
      <c r="M973" s="94"/>
      <c r="N973" s="94"/>
      <c r="O973" s="94"/>
      <c r="P973" s="94"/>
      <c r="Q973" s="227"/>
      <c r="R973" s="227"/>
      <c r="S973" s="227"/>
      <c r="T973" s="227"/>
      <c r="U973" s="3"/>
      <c r="W973" s="93"/>
      <c r="Y973" s="5"/>
    </row>
    <row r="974" ht="15.75" customHeight="1">
      <c r="L974" s="94"/>
      <c r="M974" s="94"/>
      <c r="N974" s="94"/>
      <c r="O974" s="94"/>
      <c r="P974" s="94"/>
      <c r="Q974" s="227"/>
      <c r="R974" s="227"/>
      <c r="S974" s="227"/>
      <c r="T974" s="227"/>
      <c r="U974" s="3"/>
      <c r="W974" s="93"/>
      <c r="Y974" s="5"/>
    </row>
    <row r="975" ht="15.75" customHeight="1">
      <c r="L975" s="94"/>
      <c r="M975" s="94"/>
      <c r="N975" s="94"/>
      <c r="O975" s="94"/>
      <c r="P975" s="94"/>
      <c r="Q975" s="227"/>
      <c r="R975" s="227"/>
      <c r="S975" s="227"/>
      <c r="T975" s="227"/>
      <c r="U975" s="3"/>
      <c r="W975" s="93"/>
      <c r="Y975" s="5"/>
    </row>
    <row r="976" ht="15.75" customHeight="1">
      <c r="L976" s="94"/>
      <c r="M976" s="94"/>
      <c r="N976" s="94"/>
      <c r="O976" s="94"/>
      <c r="P976" s="94"/>
      <c r="Q976" s="227"/>
      <c r="R976" s="227"/>
      <c r="S976" s="227"/>
      <c r="T976" s="227"/>
      <c r="U976" s="3"/>
      <c r="W976" s="93"/>
      <c r="Y976" s="5"/>
    </row>
    <row r="977" ht="15.75" customHeight="1">
      <c r="L977" s="94"/>
      <c r="M977" s="94"/>
      <c r="N977" s="94"/>
      <c r="O977" s="94"/>
      <c r="P977" s="94"/>
      <c r="Q977" s="227"/>
      <c r="R977" s="227"/>
      <c r="S977" s="227"/>
      <c r="T977" s="227"/>
      <c r="U977" s="3"/>
      <c r="W977" s="93"/>
      <c r="Y977" s="5"/>
    </row>
    <row r="978" ht="15.75" customHeight="1">
      <c r="L978" s="94"/>
      <c r="M978" s="94"/>
      <c r="N978" s="94"/>
      <c r="O978" s="94"/>
      <c r="P978" s="94"/>
      <c r="Q978" s="227"/>
      <c r="R978" s="227"/>
      <c r="S978" s="227"/>
      <c r="T978" s="227"/>
      <c r="U978" s="3"/>
      <c r="W978" s="93"/>
      <c r="Y978" s="5"/>
    </row>
    <row r="979" ht="15.75" customHeight="1">
      <c r="L979" s="94"/>
      <c r="M979" s="94"/>
      <c r="N979" s="94"/>
      <c r="O979" s="94"/>
      <c r="P979" s="94"/>
      <c r="Q979" s="227"/>
      <c r="R979" s="227"/>
      <c r="S979" s="227"/>
      <c r="T979" s="227"/>
      <c r="U979" s="3"/>
      <c r="W979" s="93"/>
      <c r="Y979" s="5"/>
    </row>
    <row r="980" ht="15.75" customHeight="1">
      <c r="L980" s="94"/>
      <c r="M980" s="94"/>
      <c r="N980" s="94"/>
      <c r="O980" s="94"/>
      <c r="P980" s="94"/>
      <c r="Q980" s="227"/>
      <c r="R980" s="227"/>
      <c r="S980" s="227"/>
      <c r="T980" s="227"/>
      <c r="U980" s="3"/>
      <c r="W980" s="93"/>
      <c r="Y980" s="5"/>
    </row>
    <row r="981" ht="15.75" customHeight="1">
      <c r="L981" s="94"/>
      <c r="M981" s="94"/>
      <c r="N981" s="94"/>
      <c r="O981" s="94"/>
      <c r="P981" s="94"/>
      <c r="Q981" s="227"/>
      <c r="R981" s="227"/>
      <c r="S981" s="227"/>
      <c r="T981" s="227"/>
      <c r="U981" s="3"/>
      <c r="W981" s="93"/>
      <c r="Y981" s="5"/>
    </row>
    <row r="982" ht="15.75" customHeight="1">
      <c r="L982" s="94"/>
      <c r="M982" s="94"/>
      <c r="N982" s="94"/>
      <c r="O982" s="94"/>
      <c r="P982" s="94"/>
      <c r="Q982" s="227"/>
      <c r="R982" s="227"/>
      <c r="S982" s="227"/>
      <c r="T982" s="227"/>
      <c r="U982" s="3"/>
      <c r="W982" s="93"/>
      <c r="Y982" s="5"/>
    </row>
    <row r="983" ht="15.75" customHeight="1">
      <c r="L983" s="94"/>
      <c r="M983" s="94"/>
      <c r="N983" s="94"/>
      <c r="O983" s="94"/>
      <c r="P983" s="94"/>
      <c r="Q983" s="227"/>
      <c r="R983" s="227"/>
      <c r="S983" s="227"/>
      <c r="T983" s="227"/>
      <c r="U983" s="3"/>
      <c r="W983" s="93"/>
      <c r="Y983" s="5"/>
    </row>
    <row r="984" ht="15.75" customHeight="1">
      <c r="L984" s="94"/>
      <c r="M984" s="94"/>
      <c r="N984" s="94"/>
      <c r="O984" s="94"/>
      <c r="P984" s="94"/>
      <c r="Q984" s="227"/>
      <c r="R984" s="227"/>
      <c r="S984" s="227"/>
      <c r="T984" s="227"/>
      <c r="U984" s="3"/>
      <c r="W984" s="93"/>
      <c r="Y984" s="5"/>
    </row>
    <row r="985" ht="15.75" customHeight="1">
      <c r="L985" s="94"/>
      <c r="M985" s="94"/>
      <c r="N985" s="94"/>
      <c r="O985" s="94"/>
      <c r="P985" s="94"/>
      <c r="Q985" s="227"/>
      <c r="R985" s="227"/>
      <c r="S985" s="227"/>
      <c r="T985" s="227"/>
      <c r="U985" s="3"/>
      <c r="W985" s="93"/>
      <c r="Y985" s="5"/>
    </row>
    <row r="986" ht="15.75" customHeight="1">
      <c r="L986" s="94"/>
      <c r="M986" s="94"/>
      <c r="N986" s="94"/>
      <c r="O986" s="94"/>
      <c r="P986" s="94"/>
      <c r="Q986" s="227"/>
      <c r="R986" s="227"/>
      <c r="S986" s="227"/>
      <c r="T986" s="227"/>
      <c r="U986" s="3"/>
      <c r="W986" s="93"/>
      <c r="Y986" s="5"/>
    </row>
    <row r="987" ht="15.75" customHeight="1">
      <c r="L987" s="94"/>
      <c r="M987" s="94"/>
      <c r="N987" s="94"/>
      <c r="O987" s="94"/>
      <c r="P987" s="94"/>
      <c r="Q987" s="227"/>
      <c r="R987" s="227"/>
      <c r="S987" s="227"/>
      <c r="T987" s="227"/>
      <c r="U987" s="3"/>
      <c r="W987" s="93"/>
      <c r="Y987" s="5"/>
    </row>
    <row r="988" ht="15.75" customHeight="1">
      <c r="L988" s="94"/>
      <c r="M988" s="94"/>
      <c r="N988" s="94"/>
      <c r="O988" s="94"/>
      <c r="P988" s="94"/>
      <c r="Q988" s="227"/>
      <c r="R988" s="227"/>
      <c r="S988" s="227"/>
      <c r="T988" s="227"/>
      <c r="U988" s="3"/>
      <c r="W988" s="93"/>
      <c r="Y988" s="5"/>
    </row>
    <row r="989" ht="15.75" customHeight="1">
      <c r="L989" s="94"/>
      <c r="M989" s="94"/>
      <c r="N989" s="94"/>
      <c r="O989" s="94"/>
      <c r="P989" s="94"/>
      <c r="Q989" s="227"/>
      <c r="R989" s="227"/>
      <c r="S989" s="227"/>
      <c r="T989" s="227"/>
      <c r="U989" s="3"/>
      <c r="W989" s="93"/>
      <c r="Y989" s="5"/>
    </row>
    <row r="990" ht="15.75" customHeight="1">
      <c r="L990" s="94"/>
      <c r="M990" s="94"/>
      <c r="N990" s="94"/>
      <c r="O990" s="94"/>
      <c r="P990" s="94"/>
      <c r="Q990" s="227"/>
      <c r="R990" s="227"/>
      <c r="S990" s="227"/>
      <c r="T990" s="227"/>
      <c r="U990" s="3"/>
      <c r="W990" s="93"/>
      <c r="Y990" s="5"/>
    </row>
    <row r="991" ht="15.75" customHeight="1">
      <c r="L991" s="94"/>
      <c r="M991" s="94"/>
      <c r="N991" s="94"/>
      <c r="O991" s="94"/>
      <c r="P991" s="94"/>
      <c r="Q991" s="227"/>
      <c r="R991" s="227"/>
      <c r="S991" s="227"/>
      <c r="T991" s="227"/>
      <c r="U991" s="3"/>
      <c r="W991" s="93"/>
      <c r="Y991" s="5"/>
    </row>
    <row r="992" ht="15.75" customHeight="1">
      <c r="L992" s="94"/>
      <c r="M992" s="94"/>
      <c r="N992" s="94"/>
      <c r="O992" s="94"/>
      <c r="P992" s="94"/>
      <c r="Q992" s="227"/>
      <c r="R992" s="227"/>
      <c r="S992" s="227"/>
      <c r="T992" s="227"/>
      <c r="U992" s="3"/>
      <c r="W992" s="93"/>
      <c r="Y992" s="5"/>
    </row>
    <row r="993" ht="15.75" customHeight="1">
      <c r="L993" s="94"/>
      <c r="M993" s="94"/>
      <c r="N993" s="94"/>
      <c r="O993" s="94"/>
      <c r="P993" s="94"/>
      <c r="Q993" s="227"/>
      <c r="R993" s="227"/>
      <c r="S993" s="227"/>
      <c r="T993" s="227"/>
      <c r="U993" s="3"/>
      <c r="W993" s="93"/>
      <c r="Y993" s="5"/>
    </row>
    <row r="994" ht="15.75" customHeight="1">
      <c r="L994" s="94"/>
      <c r="M994" s="94"/>
      <c r="N994" s="94"/>
      <c r="O994" s="94"/>
      <c r="P994" s="94"/>
      <c r="Q994" s="227"/>
      <c r="R994" s="227"/>
      <c r="S994" s="227"/>
      <c r="T994" s="227"/>
      <c r="U994" s="3"/>
      <c r="W994" s="93"/>
      <c r="Y994" s="5"/>
    </row>
    <row r="995" ht="15.75" customHeight="1">
      <c r="L995" s="94"/>
      <c r="M995" s="94"/>
      <c r="N995" s="94"/>
      <c r="O995" s="94"/>
      <c r="P995" s="94"/>
      <c r="Q995" s="227"/>
      <c r="R995" s="227"/>
      <c r="S995" s="227"/>
      <c r="T995" s="227"/>
      <c r="U995" s="3"/>
      <c r="W995" s="93"/>
      <c r="Y995" s="5"/>
    </row>
    <row r="996" ht="15.75" customHeight="1">
      <c r="L996" s="94"/>
      <c r="M996" s="94"/>
      <c r="N996" s="94"/>
      <c r="O996" s="94"/>
      <c r="P996" s="94"/>
      <c r="Q996" s="227"/>
      <c r="R996" s="227"/>
      <c r="S996" s="227"/>
      <c r="T996" s="227"/>
      <c r="U996" s="3"/>
      <c r="W996" s="93"/>
      <c r="Y996" s="5"/>
    </row>
    <row r="997" ht="15.75" customHeight="1">
      <c r="L997" s="94"/>
      <c r="M997" s="94"/>
      <c r="N997" s="94"/>
      <c r="O997" s="94"/>
      <c r="P997" s="94"/>
      <c r="Q997" s="227"/>
      <c r="R997" s="227"/>
      <c r="S997" s="227"/>
      <c r="T997" s="227"/>
      <c r="U997" s="3"/>
      <c r="W997" s="93"/>
      <c r="Y997" s="5"/>
    </row>
    <row r="998" ht="15.75" customHeight="1">
      <c r="L998" s="94"/>
      <c r="M998" s="94"/>
      <c r="N998" s="94"/>
      <c r="O998" s="94"/>
      <c r="P998" s="94"/>
      <c r="Q998" s="227"/>
      <c r="R998" s="227"/>
      <c r="S998" s="227"/>
      <c r="T998" s="227"/>
      <c r="U998" s="3"/>
      <c r="W998" s="93"/>
      <c r="Y998" s="5"/>
    </row>
  </sheetData>
  <autoFilter ref="$A$2:$Z$844"/>
  <mergeCells count="1">
    <mergeCell ref="A1:I1"/>
  </mergeCells>
  <conditionalFormatting sqref="H3:H843">
    <cfRule type="cellIs" dxfId="0" priority="1" operator="equal">
      <formula>"COMTELINDO"</formula>
    </cfRule>
  </conditionalFormatting>
  <conditionalFormatting sqref="H3:H843">
    <cfRule type="cellIs" dxfId="1" priority="2" operator="equal">
      <formula>"ICON+"</formula>
    </cfRule>
  </conditionalFormatting>
  <conditionalFormatting sqref="H3:H843">
    <cfRule type="cellIs" dxfId="2" priority="3" operator="equal">
      <formula>"TELKOMSEL"</formula>
    </cfRule>
  </conditionalFormatting>
  <conditionalFormatting sqref="H3:H843">
    <cfRule type="cellIs" dxfId="3" priority="4" operator="equal">
      <formula>"TELKOM"</formula>
    </cfRule>
  </conditionalFormatting>
  <conditionalFormatting sqref="H3:H843">
    <cfRule type="cellIs" dxfId="4" priority="5" operator="equal">
      <formula>"TELKOMSAT"</formula>
    </cfRule>
  </conditionalFormatting>
  <conditionalFormatting sqref="H3:H843">
    <cfRule type="cellIs" dxfId="5" priority="6" operator="equal">
      <formula>"BESTCAMP"</formula>
    </cfRule>
  </conditionalFormatting>
  <conditionalFormatting sqref="H3:H843">
    <cfRule type="cellIs" dxfId="6" priority="7" operator="equal">
      <formula>"PSN"</formula>
    </cfRule>
  </conditionalFormatting>
  <conditionalFormatting sqref="U3:U843">
    <cfRule type="cellIs" dxfId="7" priority="8" operator="equal">
      <formula>"TIDAK AKTIF"</formula>
    </cfRule>
  </conditionalFormatting>
  <conditionalFormatting sqref="U3:U843">
    <cfRule type="cellIs" dxfId="8" priority="9" operator="equal">
      <formula>"TIDAK TERDETEKSI"</formula>
    </cfRule>
  </conditionalFormatting>
  <conditionalFormatting sqref="U3:U843">
    <cfRule type="cellIs" dxfId="9" priority="10" operator="equal">
      <formula>"BELUM TERPASANG"</formula>
    </cfRule>
  </conditionalFormatting>
  <conditionalFormatting sqref="U3:U843">
    <cfRule type="cellIs" dxfId="10" priority="11" operator="equal">
      <formula>"TIDAK OPTIMAL"</formula>
    </cfRule>
  </conditionalFormatting>
  <conditionalFormatting sqref="U3:U843">
    <cfRule type="cellIs" dxfId="11" priority="12" operator="equal">
      <formula>"KURANG OPTIMAL"</formula>
    </cfRule>
  </conditionalFormatting>
  <conditionalFormatting sqref="U3:U843">
    <cfRule type="cellIs" dxfId="12" priority="13" operator="equal">
      <formula>"OPTIMAL"</formula>
    </cfRule>
  </conditionalFormatting>
  <conditionalFormatting sqref="U3:U843">
    <cfRule type="cellIs" dxfId="13" priority="14" operator="equal">
      <formula>"SANGAT OPTIMAL"</formula>
    </cfRule>
  </conditionalFormatting>
  <dataValidations>
    <dataValidation type="list" allowBlank="1" showErrorMessage="1" sqref="L3:T843">
      <formula1>"TIDAK TERDETEKSI,BELUM TERPASANG,0GB,&lt;= 1GB,&lt;= 10GB,&lt;= 50GB,&lt;= 100GB,&lt;= 150GB,&lt;= 200GB,&lt;= 500GB,&lt;=1000GB,&gt;1000GB"</formula1>
    </dataValidation>
  </dataValidations>
  <hyperlinks>
    <hyperlink r:id="rId2" ref="Z3"/>
    <hyperlink r:id="rId3" ref="Z4"/>
    <hyperlink r:id="rId4" ref="Z5"/>
    <hyperlink r:id="rId5" ref="Z6"/>
    <hyperlink r:id="rId6" ref="Z9"/>
    <hyperlink r:id="rId7" ref="Z11"/>
    <hyperlink r:id="rId8" ref="Z12"/>
    <hyperlink r:id="rId9" ref="Z13"/>
    <hyperlink r:id="rId10" ref="Z18"/>
    <hyperlink r:id="rId11" ref="Z19"/>
    <hyperlink r:id="rId12" ref="Z21"/>
    <hyperlink r:id="rId13" ref="Z23"/>
    <hyperlink r:id="rId14" ref="Z35"/>
    <hyperlink r:id="rId15" ref="Z36"/>
    <hyperlink r:id="rId16" ref="Z37"/>
    <hyperlink r:id="rId17" ref="Z38"/>
    <hyperlink r:id="rId18" ref="Z39"/>
    <hyperlink r:id="rId19" ref="Z40"/>
    <hyperlink r:id="rId20" ref="Z41"/>
    <hyperlink r:id="rId21" ref="Z42"/>
    <hyperlink r:id="rId22" ref="Z43"/>
    <hyperlink r:id="rId23" ref="Z44"/>
    <hyperlink r:id="rId24" ref="Z45"/>
    <hyperlink r:id="rId25" ref="Z46"/>
    <hyperlink r:id="rId26" ref="Z47"/>
    <hyperlink r:id="rId27" ref="Z48"/>
    <hyperlink r:id="rId28" ref="Z51"/>
    <hyperlink r:id="rId29" ref="Z55"/>
    <hyperlink r:id="rId30" ref="Z56"/>
    <hyperlink r:id="rId31" ref="Z59"/>
    <hyperlink r:id="rId32" ref="Z60"/>
    <hyperlink r:id="rId33" ref="Z61"/>
    <hyperlink r:id="rId34" ref="Z66"/>
    <hyperlink r:id="rId35" ref="Z67"/>
    <hyperlink r:id="rId36" ref="Z72"/>
    <hyperlink r:id="rId37" ref="Z73"/>
    <hyperlink r:id="rId38" ref="Z76"/>
    <hyperlink r:id="rId39" ref="Z77"/>
    <hyperlink r:id="rId40" ref="Z84"/>
    <hyperlink r:id="rId41" ref="Z85"/>
    <hyperlink r:id="rId42" ref="Z89"/>
    <hyperlink r:id="rId43" ref="Z90"/>
    <hyperlink r:id="rId44" ref="Z99"/>
    <hyperlink r:id="rId45" ref="Z100"/>
    <hyperlink r:id="rId46" ref="Z101"/>
    <hyperlink r:id="rId47" ref="Z102"/>
    <hyperlink r:id="rId48" ref="Z104"/>
    <hyperlink r:id="rId49" ref="Z107"/>
    <hyperlink r:id="rId50" ref="Z115"/>
    <hyperlink r:id="rId51" ref="Z121"/>
    <hyperlink r:id="rId52" ref="Z124"/>
    <hyperlink r:id="rId53" ref="Z129"/>
    <hyperlink r:id="rId54" ref="Z135"/>
    <hyperlink r:id="rId55" ref="Z137"/>
    <hyperlink r:id="rId56" ref="Z139"/>
    <hyperlink r:id="rId57" ref="Z140"/>
    <hyperlink r:id="rId58" ref="Z141"/>
    <hyperlink r:id="rId59" ref="Z143"/>
    <hyperlink r:id="rId60" ref="Z145"/>
    <hyperlink r:id="rId61" ref="Z150"/>
    <hyperlink r:id="rId62" ref="Z153"/>
    <hyperlink r:id="rId63" ref="Z154"/>
    <hyperlink r:id="rId64" ref="Z164"/>
    <hyperlink r:id="rId65" ref="Z166"/>
    <hyperlink r:id="rId66" ref="Z167"/>
    <hyperlink r:id="rId67" ref="Z169"/>
    <hyperlink r:id="rId68" ref="Z171"/>
    <hyperlink r:id="rId69" ref="Z175"/>
    <hyperlink r:id="rId70" ref="Z180"/>
    <hyperlink r:id="rId71" ref="Z183"/>
    <hyperlink r:id="rId72" ref="Z184"/>
    <hyperlink r:id="rId73" ref="Z188"/>
    <hyperlink r:id="rId74" ref="Z195"/>
    <hyperlink r:id="rId75" ref="Z203"/>
    <hyperlink r:id="rId76" ref="Z208"/>
    <hyperlink r:id="rId77" ref="Z209"/>
    <hyperlink r:id="rId78" ref="Z210"/>
    <hyperlink r:id="rId79" ref="Z216"/>
    <hyperlink r:id="rId80" ref="Z222"/>
    <hyperlink r:id="rId81" ref="Z223"/>
    <hyperlink r:id="rId82" ref="Z238"/>
    <hyperlink r:id="rId83" ref="Z240"/>
    <hyperlink r:id="rId84" ref="Z260"/>
    <hyperlink r:id="rId85" ref="Z271"/>
    <hyperlink r:id="rId86" ref="Z283"/>
    <hyperlink r:id="rId87" ref="Z284"/>
    <hyperlink r:id="rId88" ref="Z285"/>
    <hyperlink r:id="rId89" ref="Z286"/>
    <hyperlink r:id="rId90" ref="Z288"/>
    <hyperlink r:id="rId91" ref="Z289"/>
    <hyperlink r:id="rId92" ref="Z291"/>
    <hyperlink r:id="rId93" ref="Z292"/>
    <hyperlink r:id="rId94" ref="Z293"/>
    <hyperlink r:id="rId95" ref="Z294"/>
    <hyperlink r:id="rId96" ref="Z295"/>
    <hyperlink r:id="rId97" ref="Z296"/>
    <hyperlink r:id="rId98" ref="Z297"/>
    <hyperlink r:id="rId99" ref="Z298"/>
    <hyperlink r:id="rId100" ref="Z303"/>
    <hyperlink r:id="rId101" ref="Z305"/>
    <hyperlink r:id="rId102" ref="Z311"/>
    <hyperlink r:id="rId103" ref="Z312"/>
    <hyperlink r:id="rId104" ref="Z313"/>
    <hyperlink r:id="rId105" ref="Z314"/>
    <hyperlink r:id="rId106" ref="Z315"/>
    <hyperlink r:id="rId107" ref="Z316"/>
    <hyperlink r:id="rId108" ref="Z317"/>
    <hyperlink r:id="rId109" ref="Z318"/>
    <hyperlink r:id="rId110" ref="Z319"/>
    <hyperlink r:id="rId111" ref="Z320"/>
    <hyperlink r:id="rId112" ref="Z321"/>
    <hyperlink r:id="rId113" ref="Z322"/>
    <hyperlink r:id="rId114" ref="Z330"/>
    <hyperlink r:id="rId115" ref="Z333"/>
    <hyperlink r:id="rId116" ref="Z334"/>
    <hyperlink r:id="rId117" ref="Z339"/>
    <hyperlink r:id="rId118" ref="Z340"/>
    <hyperlink r:id="rId119" ref="Z342"/>
    <hyperlink r:id="rId120" ref="Z343"/>
    <hyperlink r:id="rId121" ref="Z345"/>
    <hyperlink r:id="rId122" ref="Z348"/>
    <hyperlink r:id="rId123" ref="Z351"/>
    <hyperlink r:id="rId124" ref="Z356"/>
    <hyperlink r:id="rId125" ref="Z357"/>
    <hyperlink r:id="rId126" ref="Z359"/>
    <hyperlink r:id="rId127" ref="Z360"/>
    <hyperlink r:id="rId128" ref="Z361"/>
    <hyperlink r:id="rId129" ref="Z362"/>
    <hyperlink r:id="rId130" ref="Z366"/>
    <hyperlink r:id="rId131" ref="Z367"/>
    <hyperlink r:id="rId132" ref="Z369"/>
    <hyperlink r:id="rId133" ref="Z374"/>
    <hyperlink r:id="rId134" ref="Z377"/>
    <hyperlink r:id="rId135" ref="Z380"/>
    <hyperlink r:id="rId136" ref="Z382"/>
    <hyperlink r:id="rId137" ref="Z385"/>
    <hyperlink r:id="rId138" ref="Z390"/>
    <hyperlink r:id="rId139" ref="Z394"/>
    <hyperlink r:id="rId140" ref="Z402"/>
    <hyperlink r:id="rId141" ref="Z408"/>
    <hyperlink r:id="rId142" ref="Z416"/>
    <hyperlink r:id="rId143" ref="Z423"/>
    <hyperlink r:id="rId144" ref="Z424"/>
    <hyperlink r:id="rId145" ref="Z425"/>
    <hyperlink r:id="rId146" ref="Z426"/>
    <hyperlink r:id="rId147" ref="Z427"/>
    <hyperlink r:id="rId148" ref="Z428"/>
    <hyperlink r:id="rId149" ref="Z429"/>
    <hyperlink r:id="rId150" ref="Z430"/>
    <hyperlink r:id="rId151" ref="Z433"/>
    <hyperlink r:id="rId152" ref="Z435"/>
    <hyperlink r:id="rId153" ref="Z438"/>
    <hyperlink r:id="rId154" ref="Z439"/>
    <hyperlink r:id="rId155" ref="Z440"/>
    <hyperlink r:id="rId156" ref="Z441"/>
    <hyperlink r:id="rId157" ref="Z442"/>
    <hyperlink r:id="rId158" ref="Z444"/>
    <hyperlink r:id="rId159" ref="Z445"/>
    <hyperlink r:id="rId160" ref="Z446"/>
    <hyperlink r:id="rId161" ref="Z457"/>
    <hyperlink r:id="rId162" ref="Z468"/>
    <hyperlink r:id="rId163" ref="Z470"/>
    <hyperlink r:id="rId164" ref="Z475"/>
    <hyperlink r:id="rId165" ref="Z476"/>
    <hyperlink r:id="rId166" ref="Z481"/>
    <hyperlink r:id="rId167" ref="Z482"/>
    <hyperlink r:id="rId168" ref="Z484"/>
    <hyperlink r:id="rId169" ref="Z486"/>
    <hyperlink r:id="rId170" ref="Z492"/>
    <hyperlink r:id="rId171" ref="Z493"/>
    <hyperlink r:id="rId172" ref="Z498"/>
    <hyperlink r:id="rId173" ref="Z501"/>
    <hyperlink r:id="rId174" ref="Z503"/>
    <hyperlink r:id="rId175" ref="Z510"/>
    <hyperlink r:id="rId176" ref="Z511"/>
    <hyperlink r:id="rId177" ref="Z514"/>
    <hyperlink r:id="rId178" ref="Z516"/>
    <hyperlink r:id="rId179" ref="Z517"/>
    <hyperlink r:id="rId180" ref="Z524"/>
    <hyperlink r:id="rId181" ref="Z532"/>
    <hyperlink r:id="rId182" ref="Z539"/>
    <hyperlink r:id="rId183" ref="Z543"/>
    <hyperlink r:id="rId184" ref="Z562"/>
    <hyperlink r:id="rId185" ref="Z563"/>
    <hyperlink r:id="rId186" ref="Z564"/>
    <hyperlink r:id="rId187" ref="Z565"/>
    <hyperlink r:id="rId188" ref="Z567"/>
    <hyperlink r:id="rId189" ref="Z570"/>
    <hyperlink r:id="rId190" ref="Z571"/>
    <hyperlink r:id="rId191" ref="Z572"/>
    <hyperlink r:id="rId192" ref="Z574"/>
    <hyperlink r:id="rId193" ref="Z580"/>
    <hyperlink r:id="rId194" ref="Z581"/>
    <hyperlink r:id="rId195" ref="Z582"/>
    <hyperlink r:id="rId196" ref="Z584"/>
    <hyperlink r:id="rId197" ref="Z585"/>
    <hyperlink r:id="rId198" ref="Z586"/>
    <hyperlink r:id="rId199" ref="Z587"/>
    <hyperlink r:id="rId200" ref="Z588"/>
    <hyperlink r:id="rId201" ref="Z589"/>
    <hyperlink r:id="rId202" ref="Z590"/>
    <hyperlink r:id="rId203" ref="Z591"/>
    <hyperlink r:id="rId204" ref="Z593"/>
    <hyperlink r:id="rId205" ref="Z594"/>
    <hyperlink r:id="rId206" ref="Z595"/>
    <hyperlink r:id="rId207" ref="Z597"/>
    <hyperlink r:id="rId208" ref="Z598"/>
    <hyperlink r:id="rId209" ref="Z600"/>
    <hyperlink r:id="rId210" ref="Z601"/>
    <hyperlink r:id="rId211" ref="Z602"/>
    <hyperlink r:id="rId212" ref="Z603"/>
    <hyperlink r:id="rId213" ref="Z604"/>
    <hyperlink r:id="rId214" ref="Z605"/>
    <hyperlink r:id="rId215" ref="Z609"/>
    <hyperlink r:id="rId216" ref="Z610"/>
    <hyperlink r:id="rId217" ref="Z613"/>
    <hyperlink r:id="rId218" ref="Z623"/>
    <hyperlink r:id="rId219" ref="Z624"/>
    <hyperlink r:id="rId220" ref="Z626"/>
    <hyperlink r:id="rId221" ref="Z629"/>
    <hyperlink r:id="rId222" ref="Z643"/>
    <hyperlink r:id="rId223" ref="Z645"/>
    <hyperlink r:id="rId224" ref="Z650"/>
    <hyperlink r:id="rId225" ref="Z659"/>
    <hyperlink r:id="rId226" ref="Z675"/>
    <hyperlink r:id="rId227" ref="Z676"/>
    <hyperlink r:id="rId228" ref="Z678"/>
    <hyperlink r:id="rId229" ref="Z679"/>
    <hyperlink r:id="rId230" ref="Z680"/>
    <hyperlink r:id="rId231" ref="Z681"/>
    <hyperlink r:id="rId232" ref="Z683"/>
    <hyperlink r:id="rId233" ref="Z684"/>
    <hyperlink r:id="rId234" ref="Z686"/>
    <hyperlink r:id="rId235" ref="Z688"/>
    <hyperlink r:id="rId236" ref="Z689"/>
    <hyperlink r:id="rId237" ref="Z690"/>
    <hyperlink r:id="rId238" ref="Z691"/>
    <hyperlink r:id="rId239" ref="Z692"/>
    <hyperlink r:id="rId240" ref="Z694"/>
    <hyperlink r:id="rId241" ref="Z696"/>
    <hyperlink r:id="rId242" ref="Z697"/>
    <hyperlink r:id="rId243" ref="Z698"/>
    <hyperlink r:id="rId244" ref="Z699"/>
    <hyperlink r:id="rId245" ref="Z700"/>
    <hyperlink r:id="rId246" ref="Z701"/>
    <hyperlink r:id="rId247" ref="Z702"/>
    <hyperlink r:id="rId248" ref="Z703"/>
    <hyperlink r:id="rId249" ref="Z705"/>
    <hyperlink r:id="rId250" ref="Z707"/>
    <hyperlink r:id="rId251" ref="Z709"/>
    <hyperlink r:id="rId252" ref="Z712"/>
    <hyperlink r:id="rId253" ref="Z713"/>
    <hyperlink r:id="rId254" ref="Z714"/>
    <hyperlink r:id="rId255" ref="Z715"/>
    <hyperlink r:id="rId256" location="!" ref="Z716"/>
    <hyperlink r:id="rId257" ref="Z719"/>
    <hyperlink r:id="rId258" ref="Z720"/>
    <hyperlink r:id="rId259" ref="Z721"/>
    <hyperlink r:id="rId260" ref="Z722"/>
    <hyperlink r:id="rId261" ref="Z723"/>
    <hyperlink r:id="rId262" ref="Z724"/>
    <hyperlink r:id="rId263" location="!" ref="Z725"/>
    <hyperlink r:id="rId264" ref="Z726"/>
    <hyperlink r:id="rId265" ref="Z728"/>
    <hyperlink r:id="rId266" ref="Z729"/>
    <hyperlink r:id="rId267" ref="Z730"/>
    <hyperlink r:id="rId268" ref="Z733"/>
    <hyperlink r:id="rId269" ref="Z734"/>
    <hyperlink r:id="rId270" ref="Z735"/>
    <hyperlink r:id="rId271" ref="Z736"/>
    <hyperlink r:id="rId272" ref="Z737"/>
    <hyperlink r:id="rId273" ref="Z739"/>
    <hyperlink r:id="rId274" ref="Z743"/>
    <hyperlink r:id="rId275" ref="Z748"/>
    <hyperlink r:id="rId276" ref="Z749"/>
    <hyperlink r:id="rId277" ref="Z753"/>
    <hyperlink r:id="rId278" ref="Z756"/>
    <hyperlink r:id="rId279" ref="Z757"/>
    <hyperlink r:id="rId280" ref="Z761"/>
    <hyperlink r:id="rId281" ref="Z762"/>
    <hyperlink r:id="rId282" ref="Z766"/>
    <hyperlink r:id="rId283" ref="Z767"/>
    <hyperlink r:id="rId284" ref="Z770"/>
    <hyperlink r:id="rId285" ref="Z771"/>
    <hyperlink r:id="rId286" ref="Z773"/>
    <hyperlink r:id="rId287" ref="Z774"/>
    <hyperlink r:id="rId288" ref="Z777"/>
    <hyperlink r:id="rId289" location="!" ref="Z778"/>
    <hyperlink r:id="rId290" ref="Z779"/>
    <hyperlink r:id="rId291" ref="Z781"/>
    <hyperlink r:id="rId292" ref="Z782"/>
    <hyperlink r:id="rId293" ref="Z784"/>
    <hyperlink r:id="rId294" ref="Z785"/>
    <hyperlink r:id="rId295" ref="Z786"/>
    <hyperlink r:id="rId296" ref="Z787"/>
    <hyperlink r:id="rId297" ref="Z790"/>
    <hyperlink r:id="rId298" ref="Z792"/>
    <hyperlink r:id="rId299" ref="Z793"/>
    <hyperlink r:id="rId300" ref="Z794"/>
    <hyperlink r:id="rId301" ref="Z796"/>
    <hyperlink r:id="rId302" ref="Z797"/>
    <hyperlink r:id="rId303" ref="Z801"/>
    <hyperlink r:id="rId304" ref="Z802"/>
    <hyperlink r:id="rId305" ref="Z805"/>
    <hyperlink r:id="rId306" ref="Z806"/>
    <hyperlink r:id="rId307" ref="Z808"/>
    <hyperlink r:id="rId308" ref="Z818"/>
    <hyperlink r:id="rId309" ref="Z826"/>
    <hyperlink r:id="rId310" ref="Z830"/>
    <hyperlink r:id="rId311" ref="Z833"/>
    <hyperlink r:id="rId312" ref="Z837"/>
  </hyperlinks>
  <printOptions/>
  <pageMargins bottom="0.5" footer="0.0" header="0.0" left="0.0083333333333333" right="0.0083333333333333" top="0.5"/>
  <pageSetup paperSize="9" scale="70" orientation="landscape"/>
  <drawing r:id="rId313"/>
  <legacyDrawing r:id="rId3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9.29"/>
    <col customWidth="1" min="2" max="2" width="23.43"/>
    <col customWidth="1" min="3" max="3" width="24.57"/>
    <col customWidth="1" min="4" max="4" width="27.86"/>
    <col customWidth="1" min="5" max="5" width="24.0"/>
    <col customWidth="1" min="6" max="6" width="22.29"/>
    <col customWidth="1" min="7" max="7" width="20.71"/>
    <col customWidth="1" min="8" max="8" width="13.71"/>
    <col customWidth="1" min="9" max="9" width="10.14"/>
    <col customWidth="1" min="10" max="10" width="18.14"/>
    <col customWidth="1" min="11" max="15" width="21.29"/>
    <col customWidth="1" min="16" max="16" width="18.71"/>
    <col customWidth="1" min="17" max="19" width="19.43"/>
    <col customWidth="1" min="20" max="20" width="60.43"/>
    <col customWidth="1" min="21" max="21" width="38.43"/>
    <col customWidth="1" min="22" max="22" width="42.86"/>
    <col customWidth="1" min="23" max="23" width="54.71"/>
    <col customWidth="1" min="24" max="24" width="15.71"/>
    <col customWidth="1" min="25" max="25" width="98.29"/>
  </cols>
  <sheetData>
    <row r="1" ht="18.75" customHeight="1">
      <c r="A1" s="1"/>
      <c r="J1" s="2"/>
      <c r="P1" s="3"/>
      <c r="X1" s="5"/>
    </row>
    <row r="2" ht="15.0" customHeigh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7" t="s">
        <v>8</v>
      </c>
      <c r="J2" s="10" t="s">
        <v>10</v>
      </c>
      <c r="K2" s="11" t="s">
        <v>11</v>
      </c>
      <c r="L2" s="11" t="s">
        <v>12</v>
      </c>
      <c r="M2" s="12" t="s">
        <v>13</v>
      </c>
      <c r="N2" s="12" t="s">
        <v>14</v>
      </c>
      <c r="O2" s="12" t="s">
        <v>15</v>
      </c>
      <c r="P2" s="12" t="s">
        <v>17</v>
      </c>
      <c r="Q2" s="12" t="s">
        <v>18</v>
      </c>
      <c r="R2" s="12" t="s">
        <v>21</v>
      </c>
      <c r="S2" s="12" t="s">
        <v>23</v>
      </c>
      <c r="T2" s="12" t="s">
        <v>24</v>
      </c>
      <c r="U2" s="14" t="s">
        <v>25</v>
      </c>
      <c r="V2" s="15" t="s">
        <v>26</v>
      </c>
      <c r="W2" s="15" t="s">
        <v>27</v>
      </c>
      <c r="X2" s="16" t="s">
        <v>28</v>
      </c>
      <c r="Y2" s="15" t="s">
        <v>29</v>
      </c>
    </row>
    <row r="3" ht="12.0" customHeight="1">
      <c r="A3" s="18">
        <v>1.0</v>
      </c>
      <c r="B3" s="19" t="s">
        <v>30</v>
      </c>
      <c r="C3" s="19" t="s">
        <v>31</v>
      </c>
      <c r="D3" s="19" t="s">
        <v>32</v>
      </c>
      <c r="E3" s="21" t="s">
        <v>33</v>
      </c>
      <c r="F3" s="23" t="s">
        <v>36</v>
      </c>
      <c r="G3" s="25" t="s">
        <v>38</v>
      </c>
      <c r="H3" s="26" t="s">
        <v>40</v>
      </c>
      <c r="I3" s="26" t="s">
        <v>42</v>
      </c>
      <c r="J3" s="28" t="s">
        <v>44</v>
      </c>
      <c r="K3" s="29"/>
      <c r="L3" s="29"/>
      <c r="M3" s="29" t="s">
        <v>45</v>
      </c>
      <c r="N3" s="29" t="s">
        <v>45</v>
      </c>
      <c r="O3" s="29" t="s">
        <v>45</v>
      </c>
      <c r="P3" s="31" t="str">
        <f>IFERROR(__xludf.DUMMYFUNCTION("LET(
  angka_murni, ARRAYFORMULA(IFERROR(VALUE(REGEXREPLACE(K3:O3, ""[^0-9]"", """")), 0)),
  rata, IFERROR(AVERAGEIF(angka_murni, ""&gt;0""), 0),
  IF(rata &gt; 0,
    IF(rata &gt; 500, ""SANGAT OPTIMAL"",
    IF(rata &gt; 200, ""OPTIMAL"",
    IF(rata &gt; 100, ""K"&amp;"URANG OPTIMAL"", ""TIDAK OPTIMAL""))),
    IF(COUNTIF(K3:O3, ""*TIDAK TERDETEKSI*"") &gt; 0, ""TIDAK TERDETEKSI"",
    IF(COUNTIF(K3:O3, ""*TIDAK AKTIF*"") &gt; 0, ""TIDAK AKTIF"",
    IF(COUNTIF(K3:O3, ""*BELUM TERPASANG*"") &gt; 0, ""BELUM TERPASANG"", ""TI"&amp;"DAK AKTIF"")))
  )
)"),"TIDAK AKTIF")</f>
        <v>TIDAK AKTIF</v>
      </c>
      <c r="Q3" s="32" t="s">
        <v>46</v>
      </c>
      <c r="R3" s="32" t="s">
        <v>47</v>
      </c>
      <c r="S3" s="32"/>
      <c r="T3" s="32"/>
      <c r="U3" s="33" t="s">
        <v>48</v>
      </c>
      <c r="V3" s="34">
        <v>829.0</v>
      </c>
      <c r="W3" s="35" t="s">
        <v>49</v>
      </c>
      <c r="X3" s="36">
        <v>768950.0</v>
      </c>
      <c r="Y3" s="37" t="s">
        <v>50</v>
      </c>
    </row>
    <row r="4" ht="12.0" hidden="1" customHeight="1">
      <c r="A4" s="20">
        <f t="shared" ref="A4:A80" si="1">A3+1</f>
        <v>2</v>
      </c>
      <c r="B4" s="19" t="s">
        <v>30</v>
      </c>
      <c r="C4" s="19" t="s">
        <v>53</v>
      </c>
      <c r="D4" s="19" t="s">
        <v>54</v>
      </c>
      <c r="E4" s="21" t="s">
        <v>33</v>
      </c>
      <c r="F4" s="23" t="s">
        <v>56</v>
      </c>
      <c r="G4" s="25" t="s">
        <v>57</v>
      </c>
      <c r="H4" s="26" t="s">
        <v>59</v>
      </c>
      <c r="I4" s="26" t="s">
        <v>60</v>
      </c>
      <c r="J4" s="27" t="s">
        <v>44</v>
      </c>
      <c r="K4" s="38" t="s">
        <v>62</v>
      </c>
      <c r="L4" s="38" t="s">
        <v>64</v>
      </c>
      <c r="M4" s="38" t="s">
        <v>45</v>
      </c>
      <c r="N4" s="38" t="s">
        <v>45</v>
      </c>
      <c r="O4" s="38" t="s">
        <v>45</v>
      </c>
      <c r="P4" s="39" t="str">
        <f>IFERROR(__xludf.DUMMYFUNCTION("LET(
  angka_murni, ARRAYFORMULA(IFERROR(VALUE(REGEXREPLACE(K4:O4, ""[^0-9]"", """")), 0)),
  rata, IFERROR(AVERAGEIF(angka_murni, ""&gt;0""), 0),
  IF(rata &gt; 0,
    IF(rata &gt; 500, ""SANGAT OPTIMAL"",
    IF(rata &gt; 200, ""OPTIMAL"",
    IF(rata &gt; 100, ""K"&amp;"URANG OPTIMAL"", ""TIDAK OPTIMAL""))),
    IF(COUNTIF(K4:O4, ""*TIDAK TERDETEKSI*"") &gt; 0, ""TIDAK TERDETEKSI"",
    IF(COUNTIF(K4:O4, ""*TIDAK AKTIF*"") &gt; 0, ""TIDAK AKTIF"",
    IF(COUNTIF(K4:O4, ""*BELUM TERPASANG*"") &gt; 0, ""BELUM TERPASANG"", ""TI"&amp;"DAK AKTIF"")))
  )
)"),"OPTIMAL")</f>
        <v>OPTIMAL</v>
      </c>
      <c r="Q4" s="32"/>
      <c r="R4" s="32"/>
      <c r="S4" s="32"/>
      <c r="T4" s="32"/>
      <c r="U4" s="33" t="s">
        <v>67</v>
      </c>
      <c r="V4" s="34">
        <v>593.0</v>
      </c>
      <c r="W4" s="40" t="s">
        <v>68</v>
      </c>
      <c r="X4" s="41">
        <v>2553000.0</v>
      </c>
      <c r="Y4" s="37" t="s">
        <v>69</v>
      </c>
      <c r="AB4" s="43"/>
    </row>
    <row r="5" ht="12.0" customHeight="1">
      <c r="A5" s="20">
        <f t="shared" si="1"/>
        <v>3</v>
      </c>
      <c r="B5" s="19" t="s">
        <v>30</v>
      </c>
      <c r="C5" s="19" t="s">
        <v>72</v>
      </c>
      <c r="D5" s="19" t="s">
        <v>73</v>
      </c>
      <c r="E5" s="21" t="s">
        <v>33</v>
      </c>
      <c r="F5" s="23" t="s">
        <v>74</v>
      </c>
      <c r="G5" s="25" t="s">
        <v>75</v>
      </c>
      <c r="H5" s="26" t="s">
        <v>40</v>
      </c>
      <c r="I5" s="26" t="s">
        <v>42</v>
      </c>
      <c r="J5" s="28" t="s">
        <v>44</v>
      </c>
      <c r="K5" s="29"/>
      <c r="L5" s="29"/>
      <c r="M5" s="29" t="s">
        <v>45</v>
      </c>
      <c r="N5" s="29" t="s">
        <v>45</v>
      </c>
      <c r="O5" s="29" t="s">
        <v>45</v>
      </c>
      <c r="P5" s="31" t="str">
        <f>IFERROR(__xludf.DUMMYFUNCTION("LET(
  angka_murni, ARRAYFORMULA(IFERROR(VALUE(REGEXREPLACE(K5:O5, ""[^0-9]"", """")), 0)),
  rata, IFERROR(AVERAGEIF(angka_murni, ""&gt;0""), 0),
  IF(rata &gt; 0,
    IF(rata &gt; 500, ""SANGAT OPTIMAL"",
    IF(rata &gt; 200, ""OPTIMAL"",
    IF(rata &gt; 100, ""K"&amp;"URANG OPTIMAL"", ""TIDAK OPTIMAL""))),
    IF(COUNTIF(K5:O5, ""*TIDAK TERDETEKSI*"") &gt; 0, ""TIDAK TERDETEKSI"",
    IF(COUNTIF(K5:O5, ""*TIDAK AKTIF*"") &gt; 0, ""TIDAK AKTIF"",
    IF(COUNTIF(K5:O5, ""*BELUM TERPASANG*"") &gt; 0, ""BELUM TERPASANG"", ""TI"&amp;"DAK AKTIF"")))
  )
)"),"TIDAK AKTIF")</f>
        <v>TIDAK AKTIF</v>
      </c>
      <c r="Q5" s="32" t="s">
        <v>77</v>
      </c>
      <c r="R5" s="32" t="s">
        <v>78</v>
      </c>
      <c r="S5" s="32"/>
      <c r="T5" s="32"/>
      <c r="U5" s="33" t="s">
        <v>48</v>
      </c>
      <c r="V5" s="45">
        <v>797.0</v>
      </c>
      <c r="W5" s="35" t="s">
        <v>79</v>
      </c>
      <c r="X5" s="36">
        <v>768950.0</v>
      </c>
      <c r="Y5" s="46"/>
    </row>
    <row r="6" ht="12.0" customHeight="1">
      <c r="A6" s="20">
        <f t="shared" si="1"/>
        <v>4</v>
      </c>
      <c r="B6" s="19" t="s">
        <v>30</v>
      </c>
      <c r="C6" s="19" t="s">
        <v>72</v>
      </c>
      <c r="D6" s="19" t="s">
        <v>80</v>
      </c>
      <c r="E6" s="21" t="s">
        <v>33</v>
      </c>
      <c r="F6" s="23" t="s">
        <v>81</v>
      </c>
      <c r="G6" s="25" t="s">
        <v>82</v>
      </c>
      <c r="H6" s="26" t="s">
        <v>40</v>
      </c>
      <c r="I6" s="26" t="s">
        <v>42</v>
      </c>
      <c r="J6" s="28" t="s">
        <v>44</v>
      </c>
      <c r="K6" s="29"/>
      <c r="L6" s="29"/>
      <c r="M6" s="29" t="s">
        <v>45</v>
      </c>
      <c r="N6" s="29" t="s">
        <v>45</v>
      </c>
      <c r="O6" s="29" t="s">
        <v>45</v>
      </c>
      <c r="P6" s="31" t="str">
        <f>IFERROR(__xludf.DUMMYFUNCTION("LET(
  angka_murni, ARRAYFORMULA(IFERROR(VALUE(REGEXREPLACE(K6:O6, ""[^0-9]"", """")), 0)),
  rata, IFERROR(AVERAGEIF(angka_murni, ""&gt;0""), 0),
  IF(rata &gt; 0,
    IF(rata &gt; 500, ""SANGAT OPTIMAL"",
    IF(rata &gt; 200, ""OPTIMAL"",
    IF(rata &gt; 100, ""K"&amp;"URANG OPTIMAL"", ""TIDAK OPTIMAL""))),
    IF(COUNTIF(K6:O6, ""*TIDAK TERDETEKSI*"") &gt; 0, ""TIDAK TERDETEKSI"",
    IF(COUNTIF(K6:O6, ""*TIDAK AKTIF*"") &gt; 0, ""TIDAK AKTIF"",
    IF(COUNTIF(K6:O6, ""*BELUM TERPASANG*"") &gt; 0, ""BELUM TERPASANG"", ""TI"&amp;"DAK AKTIF"")))
  )
)"),"TIDAK AKTIF")</f>
        <v>TIDAK AKTIF</v>
      </c>
      <c r="Q6" s="32" t="s">
        <v>89</v>
      </c>
      <c r="R6" s="32" t="s">
        <v>90</v>
      </c>
      <c r="S6" s="32"/>
      <c r="T6" s="32"/>
      <c r="U6" s="33" t="s">
        <v>48</v>
      </c>
      <c r="V6" s="34">
        <v>1284.0</v>
      </c>
      <c r="W6" s="35" t="s">
        <v>79</v>
      </c>
      <c r="X6" s="36">
        <v>768950.0</v>
      </c>
      <c r="Y6" s="37" t="s">
        <v>92</v>
      </c>
    </row>
    <row r="7" ht="12.0" hidden="1" customHeight="1">
      <c r="A7" s="20">
        <f t="shared" si="1"/>
        <v>5</v>
      </c>
      <c r="B7" s="19" t="s">
        <v>30</v>
      </c>
      <c r="C7" s="19" t="s">
        <v>96</v>
      </c>
      <c r="D7" s="19" t="s">
        <v>97</v>
      </c>
      <c r="E7" s="21" t="s">
        <v>33</v>
      </c>
      <c r="F7" s="23" t="s">
        <v>98</v>
      </c>
      <c r="G7" s="25" t="s">
        <v>99</v>
      </c>
      <c r="H7" s="26" t="s">
        <v>102</v>
      </c>
      <c r="I7" s="26" t="s">
        <v>41</v>
      </c>
      <c r="J7" s="27" t="s">
        <v>44</v>
      </c>
      <c r="K7" s="38" t="s">
        <v>63</v>
      </c>
      <c r="L7" s="38" t="s">
        <v>62</v>
      </c>
      <c r="M7" s="38" t="s">
        <v>45</v>
      </c>
      <c r="N7" s="38" t="s">
        <v>63</v>
      </c>
      <c r="O7" s="29" t="s">
        <v>45</v>
      </c>
      <c r="P7" s="39" t="str">
        <f>IFERROR(__xludf.DUMMYFUNCTION("LET(
  angka_murni, ARRAYFORMULA(IFERROR(VALUE(REGEXREPLACE(K7:O7, ""[^0-9]"", """")), 0)),
  rata, IFERROR(AVERAGEIF(angka_murni, ""&gt;0""), 0),
  IF(rata &gt; 0,
    IF(rata &gt; 500, ""SANGAT OPTIMAL"",
    IF(rata &gt; 200, ""OPTIMAL"",
    IF(rata &gt; 100, ""K"&amp;"URANG OPTIMAL"", ""TIDAK OPTIMAL""))),
    IF(COUNTIF(K7:O7, ""*TIDAK TERDETEKSI*"") &gt; 0, ""TIDAK TERDETEKSI"",
    IF(COUNTIF(K7:O7, ""*TIDAK AKTIF*"") &gt; 0, ""TIDAK AKTIF"",
    IF(COUNTIF(K7:O7, ""*BELUM TERPASANG*"") &gt; 0, ""BELUM TERPASANG"", ""TI"&amp;"DAK AKTIF"")))
  )
)"),"KURANG OPTIMAL")</f>
        <v>KURANG OPTIMAL</v>
      </c>
      <c r="Q7" s="32"/>
      <c r="R7" s="32"/>
      <c r="S7" s="32"/>
      <c r="T7" s="32"/>
      <c r="U7" s="33" t="s">
        <v>67</v>
      </c>
      <c r="V7" s="56">
        <v>128.0</v>
      </c>
      <c r="W7" s="40" t="s">
        <v>109</v>
      </c>
      <c r="X7" s="41">
        <v>1665000.0</v>
      </c>
      <c r="Y7" s="57"/>
      <c r="AB7" s="43"/>
    </row>
    <row r="8" ht="12.0" customHeight="1">
      <c r="A8" s="20">
        <f t="shared" si="1"/>
        <v>6</v>
      </c>
      <c r="B8" s="19" t="s">
        <v>30</v>
      </c>
      <c r="C8" s="19" t="s">
        <v>96</v>
      </c>
      <c r="D8" s="19" t="s">
        <v>112</v>
      </c>
      <c r="E8" s="21" t="s">
        <v>33</v>
      </c>
      <c r="F8" s="23" t="s">
        <v>113</v>
      </c>
      <c r="G8" s="25" t="s">
        <v>114</v>
      </c>
      <c r="H8" s="26" t="s">
        <v>40</v>
      </c>
      <c r="I8" s="26" t="s">
        <v>42</v>
      </c>
      <c r="J8" s="28" t="s">
        <v>44</v>
      </c>
      <c r="K8" s="29"/>
      <c r="L8" s="29"/>
      <c r="M8" s="29" t="s">
        <v>45</v>
      </c>
      <c r="N8" s="29" t="s">
        <v>45</v>
      </c>
      <c r="O8" s="29" t="s">
        <v>45</v>
      </c>
      <c r="P8" s="31" t="str">
        <f>IFERROR(__xludf.DUMMYFUNCTION("LET(
  angka_murni, ARRAYFORMULA(IFERROR(VALUE(REGEXREPLACE(K8:O8, ""[^0-9]"", """")), 0)),
  rata, IFERROR(AVERAGEIF(angka_murni, ""&gt;0""), 0),
  IF(rata &gt; 0,
    IF(rata &gt; 500, ""SANGAT OPTIMAL"",
    IF(rata &gt; 200, ""OPTIMAL"",
    IF(rata &gt; 100, ""K"&amp;"URANG OPTIMAL"", ""TIDAK OPTIMAL""))),
    IF(COUNTIF(K8:O8, ""*TIDAK TERDETEKSI*"") &gt; 0, ""TIDAK TERDETEKSI"",
    IF(COUNTIF(K8:O8, ""*TIDAK AKTIF*"") &gt; 0, ""TIDAK AKTIF"",
    IF(COUNTIF(K8:O8, ""*BELUM TERPASANG*"") &gt; 0, ""BELUM TERPASANG"", ""TI"&amp;"DAK AKTIF"")))
  )
)"),"TIDAK AKTIF")</f>
        <v>TIDAK AKTIF</v>
      </c>
      <c r="Q8" s="32" t="s">
        <v>121</v>
      </c>
      <c r="R8" s="32" t="s">
        <v>122</v>
      </c>
      <c r="S8" s="32"/>
      <c r="T8" s="32"/>
      <c r="U8" s="33" t="s">
        <v>48</v>
      </c>
      <c r="V8" s="34">
        <v>1422.0</v>
      </c>
      <c r="W8" s="40" t="s">
        <v>109</v>
      </c>
      <c r="X8" s="36">
        <v>768950.0</v>
      </c>
      <c r="Y8" s="37" t="s">
        <v>124</v>
      </c>
    </row>
    <row r="9" ht="12.0" customHeight="1">
      <c r="A9" s="20">
        <f t="shared" si="1"/>
        <v>7</v>
      </c>
      <c r="B9" s="19" t="s">
        <v>30</v>
      </c>
      <c r="C9" s="19" t="s">
        <v>128</v>
      </c>
      <c r="D9" s="19" t="s">
        <v>129</v>
      </c>
      <c r="E9" s="21" t="s">
        <v>33</v>
      </c>
      <c r="F9" s="23" t="s">
        <v>130</v>
      </c>
      <c r="G9" s="25" t="s">
        <v>131</v>
      </c>
      <c r="H9" s="26" t="s">
        <v>40</v>
      </c>
      <c r="I9" s="26" t="s">
        <v>42</v>
      </c>
      <c r="J9" s="28" t="s">
        <v>44</v>
      </c>
      <c r="K9" s="29"/>
      <c r="L9" s="29"/>
      <c r="M9" s="29" t="s">
        <v>45</v>
      </c>
      <c r="N9" s="29" t="s">
        <v>45</v>
      </c>
      <c r="O9" s="29" t="s">
        <v>45</v>
      </c>
      <c r="P9" s="31" t="str">
        <f>IFERROR(__xludf.DUMMYFUNCTION("LET(
  angka_murni, ARRAYFORMULA(IFERROR(VALUE(REGEXREPLACE(K9:O9, ""[^0-9]"", """")), 0)),
  rata, IFERROR(AVERAGEIF(angka_murni, ""&gt;0""), 0),
  IF(rata &gt; 0,
    IF(rata &gt; 500, ""SANGAT OPTIMAL"",
    IF(rata &gt; 200, ""OPTIMAL"",
    IF(rata &gt; 100, ""K"&amp;"URANG OPTIMAL"", ""TIDAK OPTIMAL""))),
    IF(COUNTIF(K9:O9, ""*TIDAK TERDETEKSI*"") &gt; 0, ""TIDAK TERDETEKSI"",
    IF(COUNTIF(K9:O9, ""*TIDAK AKTIF*"") &gt; 0, ""TIDAK AKTIF"",
    IF(COUNTIF(K9:O9, ""*BELUM TERPASANG*"") &gt; 0, ""BELUM TERPASANG"", ""TI"&amp;"DAK AKTIF"")))
  )
)"),"TIDAK AKTIF")</f>
        <v>TIDAK AKTIF</v>
      </c>
      <c r="Q9" s="32" t="s">
        <v>132</v>
      </c>
      <c r="R9" s="32" t="s">
        <v>133</v>
      </c>
      <c r="S9" s="32"/>
      <c r="T9" s="32"/>
      <c r="U9" s="33" t="s">
        <v>48</v>
      </c>
      <c r="V9" s="45">
        <v>1052.0</v>
      </c>
      <c r="W9" s="58" t="s">
        <v>134</v>
      </c>
      <c r="X9" s="36">
        <v>768950.0</v>
      </c>
      <c r="Y9" s="46"/>
    </row>
    <row r="10" ht="12.0" customHeight="1">
      <c r="A10" s="20">
        <f t="shared" si="1"/>
        <v>8</v>
      </c>
      <c r="B10" s="19" t="s">
        <v>30</v>
      </c>
      <c r="C10" s="19" t="s">
        <v>128</v>
      </c>
      <c r="D10" s="19" t="s">
        <v>135</v>
      </c>
      <c r="E10" s="21" t="s">
        <v>33</v>
      </c>
      <c r="F10" s="23" t="s">
        <v>136</v>
      </c>
      <c r="G10" s="25" t="s">
        <v>137</v>
      </c>
      <c r="H10" s="26" t="s">
        <v>40</v>
      </c>
      <c r="I10" s="26" t="s">
        <v>42</v>
      </c>
      <c r="J10" s="28" t="s">
        <v>44</v>
      </c>
      <c r="K10" s="29"/>
      <c r="L10" s="29"/>
      <c r="M10" s="29" t="s">
        <v>45</v>
      </c>
      <c r="N10" s="29" t="s">
        <v>45</v>
      </c>
      <c r="O10" s="29" t="s">
        <v>45</v>
      </c>
      <c r="P10" s="31" t="str">
        <f>IFERROR(__xludf.DUMMYFUNCTION("LET(
  angka_murni, ARRAYFORMULA(IFERROR(VALUE(REGEXREPLACE(K10:O10, ""[^0-9]"", """")), 0)),
  rata, IFERROR(AVERAGEIF(angka_murni, ""&gt;0""), 0),
  IF(rata &gt; 0,
    IF(rata &gt; 500, ""SANGAT OPTIMAL"",
    IF(rata &gt; 200, ""OPTIMAL"",
    IF(rata &gt; 100, "&amp;"""KURANG OPTIMAL"", ""TIDAK OPTIMAL""))),
    IF(COUNTIF(K10:O10, ""*TIDAK TERDETEKSI*"") &gt; 0, ""TIDAK TERDETEKSI"",
    IF(COUNTIF(K10:O10, ""*TIDAK AKTIF*"") &gt; 0, ""TIDAK AKTIF"",
    IF(COUNTIF(K10:O10, ""*BELUM TERPASANG*"") &gt; 0, ""BELUM TERPASAN"&amp;"G"", ""TIDAK AKTIF"")))
  )
)"),"TIDAK AKTIF")</f>
        <v>TIDAK AKTIF</v>
      </c>
      <c r="Q10" s="32" t="s">
        <v>138</v>
      </c>
      <c r="R10" s="32" t="s">
        <v>139</v>
      </c>
      <c r="S10" s="32"/>
      <c r="T10" s="32"/>
      <c r="U10" s="33" t="s">
        <v>48</v>
      </c>
      <c r="V10" s="45">
        <v>1164.0</v>
      </c>
      <c r="W10" s="58" t="s">
        <v>134</v>
      </c>
      <c r="X10" s="36">
        <v>768950.0</v>
      </c>
      <c r="Y10" s="46"/>
    </row>
    <row r="11" ht="12.0" customHeight="1">
      <c r="A11" s="20">
        <f t="shared" si="1"/>
        <v>9</v>
      </c>
      <c r="B11" s="19" t="s">
        <v>30</v>
      </c>
      <c r="C11" s="19" t="s">
        <v>140</v>
      </c>
      <c r="D11" s="19" t="s">
        <v>141</v>
      </c>
      <c r="E11" s="21" t="s">
        <v>33</v>
      </c>
      <c r="F11" s="23" t="s">
        <v>142</v>
      </c>
      <c r="G11" s="25" t="s">
        <v>143</v>
      </c>
      <c r="H11" s="26" t="s">
        <v>40</v>
      </c>
      <c r="I11" s="26" t="s">
        <v>42</v>
      </c>
      <c r="J11" s="28" t="s">
        <v>44</v>
      </c>
      <c r="K11" s="29"/>
      <c r="L11" s="29"/>
      <c r="M11" s="29" t="s">
        <v>45</v>
      </c>
      <c r="N11" s="29" t="s">
        <v>45</v>
      </c>
      <c r="O11" s="29" t="s">
        <v>45</v>
      </c>
      <c r="P11" s="31" t="str">
        <f>IFERROR(__xludf.DUMMYFUNCTION("LET(
  angka_murni, ARRAYFORMULA(IFERROR(VALUE(REGEXREPLACE(K11:O11, ""[^0-9]"", """")), 0)),
  rata, IFERROR(AVERAGEIF(angka_murni, ""&gt;0""), 0),
  IF(rata &gt; 0,
    IF(rata &gt; 500, ""SANGAT OPTIMAL"",
    IF(rata &gt; 200, ""OPTIMAL"",
    IF(rata &gt; 100, "&amp;"""KURANG OPTIMAL"", ""TIDAK OPTIMAL""))),
    IF(COUNTIF(K11:O11, ""*TIDAK TERDETEKSI*"") &gt; 0, ""TIDAK TERDETEKSI"",
    IF(COUNTIF(K11:O11, ""*TIDAK AKTIF*"") &gt; 0, ""TIDAK AKTIF"",
    IF(COUNTIF(K11:O11, ""*BELUM TERPASANG*"") &gt; 0, ""BELUM TERPASAN"&amp;"G"", ""TIDAK AKTIF"")))
  )
)"),"TIDAK AKTIF")</f>
        <v>TIDAK AKTIF</v>
      </c>
      <c r="Q11" s="32" t="s">
        <v>148</v>
      </c>
      <c r="R11" s="32" t="s">
        <v>149</v>
      </c>
      <c r="S11" s="32"/>
      <c r="T11" s="32"/>
      <c r="U11" s="33" t="s">
        <v>48</v>
      </c>
      <c r="V11" s="45">
        <v>1310.0</v>
      </c>
      <c r="W11" s="35" t="s">
        <v>150</v>
      </c>
      <c r="X11" s="36">
        <v>768950.0</v>
      </c>
      <c r="Y11" s="46"/>
    </row>
    <row r="12" ht="12.0" customHeight="1">
      <c r="A12" s="20">
        <f t="shared" si="1"/>
        <v>10</v>
      </c>
      <c r="B12" s="19" t="s">
        <v>151</v>
      </c>
      <c r="C12" s="19" t="s">
        <v>152</v>
      </c>
      <c r="D12" s="19" t="s">
        <v>153</v>
      </c>
      <c r="E12" s="21" t="s">
        <v>33</v>
      </c>
      <c r="F12" s="23" t="s">
        <v>154</v>
      </c>
      <c r="G12" s="25" t="s">
        <v>155</v>
      </c>
      <c r="H12" s="26" t="s">
        <v>40</v>
      </c>
      <c r="I12" s="26" t="s">
        <v>42</v>
      </c>
      <c r="J12" s="28" t="s">
        <v>44</v>
      </c>
      <c r="K12" s="29"/>
      <c r="L12" s="29"/>
      <c r="M12" s="29" t="s">
        <v>45</v>
      </c>
      <c r="N12" s="29" t="s">
        <v>45</v>
      </c>
      <c r="O12" s="29" t="s">
        <v>45</v>
      </c>
      <c r="P12" s="39" t="str">
        <f>IFERROR(__xludf.DUMMYFUNCTION("LET(
  angka_murni, ARRAYFORMULA(IFERROR(VALUE(REGEXREPLACE(K12:O12, ""[^0-9]"", """")), 0)),
  rata, IFERROR(AVERAGEIF(angka_murni, ""&gt;0""), 0),
  IF(rata &gt; 0,
    IF(rata &gt; 500, ""SANGAT OPTIMAL"",
    IF(rata &gt; 200, ""OPTIMAL"",
    IF(rata &gt; 100, "&amp;"""KURANG OPTIMAL"", ""TIDAK OPTIMAL""))),
    IF(COUNTIF(K12:O12, ""*TIDAK TERDETEKSI*"") &gt; 0, ""TIDAK TERDETEKSI"",
    IF(COUNTIF(K12:O12, ""*TIDAK AKTIF*"") &gt; 0, ""TIDAK AKTIF"",
    IF(COUNTIF(K12:O12, ""*BELUM TERPASANG*"") &gt; 0, ""BELUM TERPASAN"&amp;"G"", ""TIDAK AKTIF"")))
  )
)"),"TIDAK AKTIF")</f>
        <v>TIDAK AKTIF</v>
      </c>
      <c r="Q12" s="32" t="s">
        <v>156</v>
      </c>
      <c r="R12" s="32" t="s">
        <v>157</v>
      </c>
      <c r="S12" s="32"/>
      <c r="T12" s="32"/>
      <c r="U12" s="33" t="s">
        <v>67</v>
      </c>
      <c r="V12" s="56">
        <v>528.0</v>
      </c>
      <c r="W12" s="58" t="s">
        <v>159</v>
      </c>
      <c r="X12" s="36">
        <v>768950.0</v>
      </c>
      <c r="Y12" s="57"/>
      <c r="AB12" s="43"/>
    </row>
    <row r="13" ht="12.0" customHeight="1">
      <c r="A13" s="20">
        <f t="shared" si="1"/>
        <v>11</v>
      </c>
      <c r="B13" s="19" t="s">
        <v>151</v>
      </c>
      <c r="C13" s="19" t="s">
        <v>161</v>
      </c>
      <c r="D13" s="19" t="s">
        <v>163</v>
      </c>
      <c r="E13" s="21" t="s">
        <v>33</v>
      </c>
      <c r="F13" s="23" t="s">
        <v>165</v>
      </c>
      <c r="G13" s="25" t="s">
        <v>166</v>
      </c>
      <c r="H13" s="26" t="s">
        <v>40</v>
      </c>
      <c r="I13" s="26" t="s">
        <v>42</v>
      </c>
      <c r="J13" s="28" t="s">
        <v>44</v>
      </c>
      <c r="K13" s="29"/>
      <c r="L13" s="29"/>
      <c r="M13" s="29" t="s">
        <v>45</v>
      </c>
      <c r="N13" s="29" t="s">
        <v>45</v>
      </c>
      <c r="O13" s="29" t="s">
        <v>45</v>
      </c>
      <c r="P13" s="31" t="str">
        <f>IFERROR(__xludf.DUMMYFUNCTION("LET(
  angka_murni, ARRAYFORMULA(IFERROR(VALUE(REGEXREPLACE(K13:O13, ""[^0-9]"", """")), 0)),
  rata, IFERROR(AVERAGEIF(angka_murni, ""&gt;0""), 0),
  IF(rata &gt; 0,
    IF(rata &gt; 500, ""SANGAT OPTIMAL"",
    IF(rata &gt; 200, ""OPTIMAL"",
    IF(rata &gt; 100, "&amp;"""KURANG OPTIMAL"", ""TIDAK OPTIMAL""))),
    IF(COUNTIF(K13:O13, ""*TIDAK TERDETEKSI*"") &gt; 0, ""TIDAK TERDETEKSI"",
    IF(COUNTIF(K13:O13, ""*TIDAK AKTIF*"") &gt; 0, ""TIDAK AKTIF"",
    IF(COUNTIF(K13:O13, ""*BELUM TERPASANG*"") &gt; 0, ""BELUM TERPASAN"&amp;"G"", ""TIDAK AKTIF"")))
  )
)"),"TIDAK AKTIF")</f>
        <v>TIDAK AKTIF</v>
      </c>
      <c r="Q13" s="32" t="s">
        <v>168</v>
      </c>
      <c r="R13" s="32" t="s">
        <v>169</v>
      </c>
      <c r="S13" s="32"/>
      <c r="T13" s="32"/>
      <c r="U13" s="33" t="s">
        <v>48</v>
      </c>
      <c r="V13" s="45">
        <v>964.0</v>
      </c>
      <c r="W13" s="40" t="s">
        <v>170</v>
      </c>
      <c r="X13" s="36">
        <v>768950.0</v>
      </c>
      <c r="Y13" s="46"/>
    </row>
    <row r="14" ht="12.0" hidden="1" customHeight="1">
      <c r="A14" s="20">
        <f t="shared" si="1"/>
        <v>12</v>
      </c>
      <c r="B14" s="19" t="s">
        <v>151</v>
      </c>
      <c r="C14" s="19" t="s">
        <v>171</v>
      </c>
      <c r="D14" s="19" t="s">
        <v>172</v>
      </c>
      <c r="E14" s="21" t="s">
        <v>33</v>
      </c>
      <c r="F14" s="23" t="s">
        <v>173</v>
      </c>
      <c r="G14" s="25" t="s">
        <v>174</v>
      </c>
      <c r="H14" s="26" t="s">
        <v>102</v>
      </c>
      <c r="I14" s="26" t="s">
        <v>41</v>
      </c>
      <c r="J14" s="27" t="s">
        <v>44</v>
      </c>
      <c r="K14" s="29" t="s">
        <v>45</v>
      </c>
      <c r="L14" s="29" t="s">
        <v>45</v>
      </c>
      <c r="M14" s="29" t="s">
        <v>45</v>
      </c>
      <c r="N14" s="29" t="s">
        <v>176</v>
      </c>
      <c r="O14" s="29" t="s">
        <v>45</v>
      </c>
      <c r="P14" s="31" t="str">
        <f>IFERROR(__xludf.DUMMYFUNCTION("LET(
  angka_murni, ARRAYFORMULA(IFERROR(VALUE(REGEXREPLACE(K14:O14, ""[^0-9]"", """")), 0)),
  rata, IFERROR(AVERAGEIF(angka_murni, ""&gt;0""), 0),
  IF(rata &gt; 0,
    IF(rata &gt; 500, ""SANGAT OPTIMAL"",
    IF(rata &gt; 200, ""OPTIMAL"",
    IF(rata &gt; 100, "&amp;"""KURANG OPTIMAL"", ""TIDAK OPTIMAL""))),
    IF(COUNTIF(K14:O14, ""*TIDAK TERDETEKSI*"") &gt; 0, ""TIDAK TERDETEKSI"",
    IF(COUNTIF(K14:O14, ""*TIDAK AKTIF*"") &gt; 0, ""TIDAK AKTIF"",
    IF(COUNTIF(K14:O14, ""*BELUM TERPASANG*"") &gt; 0, ""BELUM TERPASAN"&amp;"G"", ""TIDAK AKTIF"")))
  )
)"),"TIDAK OPTIMAL")</f>
        <v>TIDAK OPTIMAL</v>
      </c>
      <c r="Q14" s="32"/>
      <c r="R14" s="32"/>
      <c r="S14" s="32"/>
      <c r="T14" s="32"/>
      <c r="U14" s="33" t="s">
        <v>48</v>
      </c>
      <c r="V14" s="45">
        <v>244.0</v>
      </c>
      <c r="W14" s="58" t="s">
        <v>177</v>
      </c>
      <c r="X14" s="41">
        <v>1665000.0</v>
      </c>
      <c r="Y14" s="46"/>
    </row>
    <row r="15" ht="12.0" hidden="1" customHeight="1">
      <c r="A15" s="20">
        <f t="shared" si="1"/>
        <v>13</v>
      </c>
      <c r="B15" s="19" t="s">
        <v>151</v>
      </c>
      <c r="C15" s="19" t="s">
        <v>171</v>
      </c>
      <c r="D15" s="19" t="s">
        <v>179</v>
      </c>
      <c r="E15" s="59" t="s">
        <v>33</v>
      </c>
      <c r="F15" s="23" t="s">
        <v>182</v>
      </c>
      <c r="G15" s="25" t="s">
        <v>183</v>
      </c>
      <c r="H15" s="26" t="s">
        <v>102</v>
      </c>
      <c r="I15" s="26" t="s">
        <v>41</v>
      </c>
      <c r="J15" s="27" t="s">
        <v>44</v>
      </c>
      <c r="K15" s="38" t="s">
        <v>167</v>
      </c>
      <c r="L15" s="38" t="s">
        <v>167</v>
      </c>
      <c r="M15" s="38" t="s">
        <v>167</v>
      </c>
      <c r="N15" s="38" t="s">
        <v>167</v>
      </c>
      <c r="O15" s="29" t="s">
        <v>167</v>
      </c>
      <c r="P15" s="39" t="str">
        <f>IFERROR(__xludf.DUMMYFUNCTION("LET(
  angka_murni, ARRAYFORMULA(IFERROR(VALUE(REGEXREPLACE(K15:O15, ""[^0-9]"", """")), 0)),
  rata, IFERROR(AVERAGEIF(angka_murni, ""&gt;0""), 0),
  IF(rata &gt; 0,
    IF(rata &gt; 500, ""SANGAT OPTIMAL"",
    IF(rata &gt; 200, ""OPTIMAL"",
    IF(rata &gt; 100, "&amp;"""KURANG OPTIMAL"", ""TIDAK OPTIMAL""))),
    IF(COUNTIF(K15:O15, ""*TIDAK TERDETEKSI*"") &gt; 0, ""TIDAK TERDETEKSI"",
    IF(COUNTIF(K15:O15, ""*TIDAK AKTIF*"") &gt; 0, ""TIDAK AKTIF"",
    IF(COUNTIF(K15:O15, ""*BELUM TERPASANG*"") &gt; 0, ""BELUM TERPASAN"&amp;"G"", ""TIDAK AKTIF"")))
  )
)"),"TIDAK TERDETEKSI")</f>
        <v>TIDAK TERDETEKSI</v>
      </c>
      <c r="Q15" s="32"/>
      <c r="R15" s="32"/>
      <c r="S15" s="32"/>
      <c r="T15" s="32"/>
      <c r="U15" s="33" t="s">
        <v>67</v>
      </c>
      <c r="V15" s="56">
        <v>1021.0</v>
      </c>
      <c r="W15" s="58" t="s">
        <v>177</v>
      </c>
      <c r="X15" s="41">
        <v>1665000.0</v>
      </c>
      <c r="Y15" s="57"/>
      <c r="AB15" s="43"/>
    </row>
    <row r="16" ht="12.0" hidden="1" customHeight="1">
      <c r="A16" s="20">
        <f t="shared" si="1"/>
        <v>14</v>
      </c>
      <c r="B16" s="19" t="s">
        <v>151</v>
      </c>
      <c r="C16" s="19" t="s">
        <v>171</v>
      </c>
      <c r="D16" s="19" t="s">
        <v>185</v>
      </c>
      <c r="E16" s="59" t="s">
        <v>33</v>
      </c>
      <c r="F16" s="23" t="s">
        <v>186</v>
      </c>
      <c r="G16" s="25" t="s">
        <v>188</v>
      </c>
      <c r="H16" s="26" t="s">
        <v>102</v>
      </c>
      <c r="I16" s="26" t="s">
        <v>41</v>
      </c>
      <c r="J16" s="27" t="s">
        <v>44</v>
      </c>
      <c r="K16" s="29" t="s">
        <v>45</v>
      </c>
      <c r="L16" s="29" t="s">
        <v>45</v>
      </c>
      <c r="M16" s="29" t="s">
        <v>45</v>
      </c>
      <c r="N16" s="29" t="s">
        <v>45</v>
      </c>
      <c r="O16" s="29" t="s">
        <v>45</v>
      </c>
      <c r="P16" s="31" t="str">
        <f>IFERROR(__xludf.DUMMYFUNCTION("LET(
  angka_murni, ARRAYFORMULA(IFERROR(VALUE(REGEXREPLACE(K16:O16, ""[^0-9]"", """")), 0)),
  rata, IFERROR(AVERAGEIF(angka_murni, ""&gt;0""), 0),
  IF(rata &gt; 0,
    IF(rata &gt; 500, ""SANGAT OPTIMAL"",
    IF(rata &gt; 200, ""OPTIMAL"",
    IF(rata &gt; 100, "&amp;"""KURANG OPTIMAL"", ""TIDAK OPTIMAL""))),
    IF(COUNTIF(K16:O16, ""*TIDAK TERDETEKSI*"") &gt; 0, ""TIDAK TERDETEKSI"",
    IF(COUNTIF(K16:O16, ""*TIDAK AKTIF*"") &gt; 0, ""TIDAK AKTIF"",
    IF(COUNTIF(K16:O16, ""*BELUM TERPASANG*"") &gt; 0, ""BELUM TERPASAN"&amp;"G"", ""TIDAK AKTIF"")))
  )
)"),"TIDAK AKTIF")</f>
        <v>TIDAK AKTIF</v>
      </c>
      <c r="Q16" s="32"/>
      <c r="R16" s="32"/>
      <c r="S16" s="32"/>
      <c r="T16" s="32"/>
      <c r="U16" s="33" t="s">
        <v>48</v>
      </c>
      <c r="V16" s="63">
        <v>391.0</v>
      </c>
      <c r="W16" s="58" t="s">
        <v>177</v>
      </c>
      <c r="X16" s="41">
        <v>1665000.0</v>
      </c>
      <c r="Y16" s="64" t="s">
        <v>189</v>
      </c>
    </row>
    <row r="17" ht="12.0" hidden="1" customHeight="1">
      <c r="A17" s="20">
        <f t="shared" si="1"/>
        <v>15</v>
      </c>
      <c r="B17" s="19" t="s">
        <v>151</v>
      </c>
      <c r="C17" s="19" t="s">
        <v>171</v>
      </c>
      <c r="D17" s="19" t="s">
        <v>193</v>
      </c>
      <c r="E17" s="21" t="s">
        <v>33</v>
      </c>
      <c r="F17" s="23" t="s">
        <v>194</v>
      </c>
      <c r="G17" s="25" t="s">
        <v>195</v>
      </c>
      <c r="H17" s="26" t="s">
        <v>102</v>
      </c>
      <c r="I17" s="26" t="s">
        <v>41</v>
      </c>
      <c r="J17" s="27" t="s">
        <v>44</v>
      </c>
      <c r="K17" s="38" t="s">
        <v>167</v>
      </c>
      <c r="L17" s="38" t="s">
        <v>167</v>
      </c>
      <c r="M17" s="38" t="s">
        <v>167</v>
      </c>
      <c r="N17" s="38" t="s">
        <v>167</v>
      </c>
      <c r="O17" s="29" t="s">
        <v>167</v>
      </c>
      <c r="P17" s="39" t="str">
        <f>IFERROR(__xludf.DUMMYFUNCTION("LET(
  angka_murni, ARRAYFORMULA(IFERROR(VALUE(REGEXREPLACE(K17:O17, ""[^0-9]"", """")), 0)),
  rata, IFERROR(AVERAGEIF(angka_murni, ""&gt;0""), 0),
  IF(rata &gt; 0,
    IF(rata &gt; 500, ""SANGAT OPTIMAL"",
    IF(rata &gt; 200, ""OPTIMAL"",
    IF(rata &gt; 100, "&amp;"""KURANG OPTIMAL"", ""TIDAK OPTIMAL""))),
    IF(COUNTIF(K17:O17, ""*TIDAK TERDETEKSI*"") &gt; 0, ""TIDAK TERDETEKSI"",
    IF(COUNTIF(K17:O17, ""*TIDAK AKTIF*"") &gt; 0, ""TIDAK AKTIF"",
    IF(COUNTIF(K17:O17, ""*BELUM TERPASANG*"") &gt; 0, ""BELUM TERPASAN"&amp;"G"", ""TIDAK AKTIF"")))
  )
)"),"TIDAK TERDETEKSI")</f>
        <v>TIDAK TERDETEKSI</v>
      </c>
      <c r="Q17" s="32"/>
      <c r="R17" s="32"/>
      <c r="S17" s="32"/>
      <c r="T17" s="32"/>
      <c r="U17" s="33" t="s">
        <v>67</v>
      </c>
      <c r="V17" s="34">
        <v>216.0</v>
      </c>
      <c r="W17" s="58" t="s">
        <v>177</v>
      </c>
      <c r="X17" s="41">
        <v>1665000.0</v>
      </c>
      <c r="Y17" s="37" t="s">
        <v>197</v>
      </c>
      <c r="AB17" s="43"/>
    </row>
    <row r="18" ht="12.0" customHeight="1">
      <c r="A18" s="20">
        <f t="shared" si="1"/>
        <v>16</v>
      </c>
      <c r="B18" s="19" t="s">
        <v>151</v>
      </c>
      <c r="C18" s="19" t="s">
        <v>200</v>
      </c>
      <c r="D18" s="19" t="s">
        <v>202</v>
      </c>
      <c r="E18" s="21" t="s">
        <v>33</v>
      </c>
      <c r="F18" s="23" t="s">
        <v>203</v>
      </c>
      <c r="G18" s="25" t="s">
        <v>204</v>
      </c>
      <c r="H18" s="26" t="s">
        <v>40</v>
      </c>
      <c r="I18" s="26" t="s">
        <v>42</v>
      </c>
      <c r="J18" s="28" t="s">
        <v>44</v>
      </c>
      <c r="K18" s="29"/>
      <c r="L18" s="29"/>
      <c r="M18" s="29" t="s">
        <v>45</v>
      </c>
      <c r="N18" s="29" t="s">
        <v>45</v>
      </c>
      <c r="O18" s="29" t="s">
        <v>45</v>
      </c>
      <c r="P18" s="31" t="str">
        <f>IFERROR(__xludf.DUMMYFUNCTION("LET(
  angka_murni, ARRAYFORMULA(IFERROR(VALUE(REGEXREPLACE(K18:O18, ""[^0-9]"", """")), 0)),
  rata, IFERROR(AVERAGEIF(angka_murni, ""&gt;0""), 0),
  IF(rata &gt; 0,
    IF(rata &gt; 500, ""SANGAT OPTIMAL"",
    IF(rata &gt; 200, ""OPTIMAL"",
    IF(rata &gt; 100, "&amp;"""KURANG OPTIMAL"", ""TIDAK OPTIMAL""))),
    IF(COUNTIF(K18:O18, ""*TIDAK TERDETEKSI*"") &gt; 0, ""TIDAK TERDETEKSI"",
    IF(COUNTIF(K18:O18, ""*TIDAK AKTIF*"") &gt; 0, ""TIDAK AKTIF"",
    IF(COUNTIF(K18:O18, ""*BELUM TERPASANG*"") &gt; 0, ""BELUM TERPASAN"&amp;"G"", ""TIDAK AKTIF"")))
  )
)"),"TIDAK AKTIF")</f>
        <v>TIDAK AKTIF</v>
      </c>
      <c r="Q18" s="32" t="s">
        <v>205</v>
      </c>
      <c r="R18" s="32" t="s">
        <v>206</v>
      </c>
      <c r="S18" s="32"/>
      <c r="T18" s="32"/>
      <c r="U18" s="33" t="s">
        <v>48</v>
      </c>
      <c r="V18" s="45">
        <v>8196.0</v>
      </c>
      <c r="W18" s="58" t="s">
        <v>207</v>
      </c>
      <c r="X18" s="36">
        <v>768950.0</v>
      </c>
      <c r="Y18" s="46"/>
    </row>
    <row r="19" ht="12.0" hidden="1" customHeight="1">
      <c r="A19" s="20">
        <f t="shared" si="1"/>
        <v>17</v>
      </c>
      <c r="B19" s="19" t="s">
        <v>151</v>
      </c>
      <c r="C19" s="19" t="s">
        <v>200</v>
      </c>
      <c r="D19" s="19" t="s">
        <v>210</v>
      </c>
      <c r="E19" s="67" t="s">
        <v>33</v>
      </c>
      <c r="F19" s="23" t="s">
        <v>212</v>
      </c>
      <c r="G19" s="25" t="s">
        <v>213</v>
      </c>
      <c r="H19" s="26" t="s">
        <v>59</v>
      </c>
      <c r="I19" s="26" t="s">
        <v>60</v>
      </c>
      <c r="J19" s="27" t="s">
        <v>44</v>
      </c>
      <c r="K19" s="29" t="s">
        <v>176</v>
      </c>
      <c r="L19" s="29" t="s">
        <v>45</v>
      </c>
      <c r="M19" s="29" t="s">
        <v>45</v>
      </c>
      <c r="N19" s="29" t="s">
        <v>45</v>
      </c>
      <c r="O19" s="29" t="s">
        <v>45</v>
      </c>
      <c r="P19" s="31" t="str">
        <f>IFERROR(__xludf.DUMMYFUNCTION("LET(
  angka_murni, ARRAYFORMULA(IFERROR(VALUE(REGEXREPLACE(K19:O19, ""[^0-9]"", """")), 0)),
  rata, IFERROR(AVERAGEIF(angka_murni, ""&gt;0""), 0),
  IF(rata &gt; 0,
    IF(rata &gt; 500, ""SANGAT OPTIMAL"",
    IF(rata &gt; 200, ""OPTIMAL"",
    IF(rata &gt; 100, "&amp;"""KURANG OPTIMAL"", ""TIDAK OPTIMAL""))),
    IF(COUNTIF(K19:O19, ""*TIDAK TERDETEKSI*"") &gt; 0, ""TIDAK TERDETEKSI"",
    IF(COUNTIF(K19:O19, ""*TIDAK AKTIF*"") &gt; 0, ""TIDAK AKTIF"",
    IF(COUNTIF(K19:O19, ""*BELUM TERPASANG*"") &gt; 0, ""BELUM TERPASAN"&amp;"G"", ""TIDAK AKTIF"")))
  )
)"),"TIDAK OPTIMAL")</f>
        <v>TIDAK OPTIMAL</v>
      </c>
      <c r="Q19" s="32"/>
      <c r="R19" s="32"/>
      <c r="S19" s="32"/>
      <c r="T19" s="32"/>
      <c r="U19" s="33" t="s">
        <v>48</v>
      </c>
      <c r="V19" s="45">
        <v>1083.0</v>
      </c>
      <c r="W19" s="58" t="s">
        <v>207</v>
      </c>
      <c r="X19" s="41">
        <v>2553000.0</v>
      </c>
      <c r="Y19" s="46"/>
    </row>
    <row r="20" ht="12.0" customHeight="1">
      <c r="A20" s="20">
        <f t="shared" si="1"/>
        <v>18</v>
      </c>
      <c r="B20" s="19" t="s">
        <v>151</v>
      </c>
      <c r="C20" s="19" t="s">
        <v>217</v>
      </c>
      <c r="D20" s="19" t="s">
        <v>218</v>
      </c>
      <c r="E20" s="21" t="s">
        <v>33</v>
      </c>
      <c r="F20" s="23" t="s">
        <v>219</v>
      </c>
      <c r="G20" s="25" t="s">
        <v>220</v>
      </c>
      <c r="H20" s="26" t="s">
        <v>40</v>
      </c>
      <c r="I20" s="26" t="s">
        <v>42</v>
      </c>
      <c r="J20" s="28" t="s">
        <v>44</v>
      </c>
      <c r="K20" s="29"/>
      <c r="L20" s="29"/>
      <c r="M20" s="29" t="s">
        <v>45</v>
      </c>
      <c r="N20" s="29" t="s">
        <v>45</v>
      </c>
      <c r="O20" s="29" t="s">
        <v>45</v>
      </c>
      <c r="P20" s="31" t="str">
        <f>IFERROR(__xludf.DUMMYFUNCTION("LET(
  angka_murni, ARRAYFORMULA(IFERROR(VALUE(REGEXREPLACE(K20:O20, ""[^0-9]"", """")), 0)),
  rata, IFERROR(AVERAGEIF(angka_murni, ""&gt;0""), 0),
  IF(rata &gt; 0,
    IF(rata &gt; 500, ""SANGAT OPTIMAL"",
    IF(rata &gt; 200, ""OPTIMAL"",
    IF(rata &gt; 100, "&amp;"""KURANG OPTIMAL"", ""TIDAK OPTIMAL""))),
    IF(COUNTIF(K20:O20, ""*TIDAK TERDETEKSI*"") &gt; 0, ""TIDAK TERDETEKSI"",
    IF(COUNTIF(K20:O20, ""*TIDAK AKTIF*"") &gt; 0, ""TIDAK AKTIF"",
    IF(COUNTIF(K20:O20, ""*BELUM TERPASANG*"") &gt; 0, ""BELUM TERPASAN"&amp;"G"", ""TIDAK AKTIF"")))
  )
)"),"TIDAK AKTIF")</f>
        <v>TIDAK AKTIF</v>
      </c>
      <c r="Q20" s="32" t="s">
        <v>221</v>
      </c>
      <c r="R20" s="32" t="s">
        <v>222</v>
      </c>
      <c r="S20" s="32"/>
      <c r="T20" s="32"/>
      <c r="U20" s="33" t="s">
        <v>48</v>
      </c>
      <c r="V20" s="45">
        <v>941.0</v>
      </c>
      <c r="W20" s="58" t="s">
        <v>223</v>
      </c>
      <c r="X20" s="36">
        <v>768950.0</v>
      </c>
      <c r="Y20" s="46"/>
    </row>
    <row r="21" ht="12.0" hidden="1" customHeight="1">
      <c r="A21" s="20">
        <f t="shared" si="1"/>
        <v>19</v>
      </c>
      <c r="B21" s="19" t="s">
        <v>224</v>
      </c>
      <c r="C21" s="19" t="s">
        <v>225</v>
      </c>
      <c r="D21" s="19" t="s">
        <v>226</v>
      </c>
      <c r="E21" s="21" t="s">
        <v>33</v>
      </c>
      <c r="F21" s="68" t="s">
        <v>227</v>
      </c>
      <c r="G21" s="69" t="s">
        <v>232</v>
      </c>
      <c r="H21" s="26" t="s">
        <v>40</v>
      </c>
      <c r="I21" s="26" t="s">
        <v>107</v>
      </c>
      <c r="J21" s="27" t="s">
        <v>44</v>
      </c>
      <c r="K21" s="29" t="s">
        <v>45</v>
      </c>
      <c r="L21" s="29" t="s">
        <v>45</v>
      </c>
      <c r="M21" s="29" t="s">
        <v>45</v>
      </c>
      <c r="N21" s="29" t="s">
        <v>45</v>
      </c>
      <c r="O21" s="29" t="s">
        <v>45</v>
      </c>
      <c r="P21" s="31" t="str">
        <f>IFERROR(__xludf.DUMMYFUNCTION("LET(
  angka_murni, ARRAYFORMULA(IFERROR(VALUE(REGEXREPLACE(K21:O21, ""[^0-9]"", """")), 0)),
  rata, IFERROR(AVERAGEIF(angka_murni, ""&gt;0""), 0),
  IF(rata &gt; 0,
    IF(rata &gt; 500, ""SANGAT OPTIMAL"",
    IF(rata &gt; 200, ""OPTIMAL"",
    IF(rata &gt; 100, "&amp;"""KURANG OPTIMAL"", ""TIDAK OPTIMAL""))),
    IF(COUNTIF(K21:O21, ""*TIDAK TERDETEKSI*"") &gt; 0, ""TIDAK TERDETEKSI"",
    IF(COUNTIF(K21:O21, ""*TIDAK AKTIF*"") &gt; 0, ""TIDAK AKTIF"",
    IF(COUNTIF(K21:O21, ""*BELUM TERPASANG*"") &gt; 0, ""BELUM TERPASAN"&amp;"G"", ""TIDAK AKTIF"")))
  )
)"),"TIDAK AKTIF")</f>
        <v>TIDAK AKTIF</v>
      </c>
      <c r="Q21" s="32"/>
      <c r="R21" s="32"/>
      <c r="S21" s="32"/>
      <c r="T21" s="32"/>
      <c r="U21" s="33" t="s">
        <v>48</v>
      </c>
      <c r="V21" s="63">
        <v>12121.0</v>
      </c>
      <c r="W21" s="35" t="s">
        <v>233</v>
      </c>
      <c r="X21" s="36">
        <v>604950.0</v>
      </c>
      <c r="Y21" s="70" t="s">
        <v>234</v>
      </c>
    </row>
    <row r="22" ht="12.0" customHeight="1">
      <c r="A22" s="20">
        <f t="shared" si="1"/>
        <v>20</v>
      </c>
      <c r="B22" s="19" t="s">
        <v>224</v>
      </c>
      <c r="C22" s="19" t="s">
        <v>238</v>
      </c>
      <c r="D22" s="19" t="s">
        <v>240</v>
      </c>
      <c r="E22" s="21" t="s">
        <v>33</v>
      </c>
      <c r="F22" s="23" t="s">
        <v>241</v>
      </c>
      <c r="G22" s="25" t="s">
        <v>242</v>
      </c>
      <c r="H22" s="26" t="s">
        <v>40</v>
      </c>
      <c r="I22" s="26" t="s">
        <v>42</v>
      </c>
      <c r="J22" s="28" t="s">
        <v>44</v>
      </c>
      <c r="K22" s="29"/>
      <c r="L22" s="29"/>
      <c r="M22" s="29" t="s">
        <v>45</v>
      </c>
      <c r="N22" s="29" t="s">
        <v>45</v>
      </c>
      <c r="O22" s="29" t="s">
        <v>45</v>
      </c>
      <c r="P22" s="31" t="str">
        <f>IFERROR(__xludf.DUMMYFUNCTION("LET(
  angka_murni, ARRAYFORMULA(IFERROR(VALUE(REGEXREPLACE(K22:O22, ""[^0-9]"", """")), 0)),
  rata, IFERROR(AVERAGEIF(angka_murni, ""&gt;0""), 0),
  IF(rata &gt; 0,
    IF(rata &gt; 500, ""SANGAT OPTIMAL"",
    IF(rata &gt; 200, ""OPTIMAL"",
    IF(rata &gt; 100, "&amp;"""KURANG OPTIMAL"", ""TIDAK OPTIMAL""))),
    IF(COUNTIF(K22:O22, ""*TIDAK TERDETEKSI*"") &gt; 0, ""TIDAK TERDETEKSI"",
    IF(COUNTIF(K22:O22, ""*TIDAK AKTIF*"") &gt; 0, ""TIDAK AKTIF"",
    IF(COUNTIF(K22:O22, ""*BELUM TERPASANG*"") &gt; 0, ""BELUM TERPASAN"&amp;"G"", ""TIDAK AKTIF"")))
  )
)"),"TIDAK AKTIF")</f>
        <v>TIDAK AKTIF</v>
      </c>
      <c r="Q22" s="32" t="s">
        <v>244</v>
      </c>
      <c r="R22" s="32" t="s">
        <v>245</v>
      </c>
      <c r="S22" s="32"/>
      <c r="T22" s="32"/>
      <c r="U22" s="33" t="s">
        <v>48</v>
      </c>
      <c r="V22" s="45">
        <v>3250.0</v>
      </c>
      <c r="W22" s="35" t="s">
        <v>246</v>
      </c>
      <c r="X22" s="36">
        <v>768950.0</v>
      </c>
      <c r="Y22" s="46"/>
    </row>
    <row r="23" ht="12.0" customHeight="1">
      <c r="A23" s="20">
        <f t="shared" si="1"/>
        <v>21</v>
      </c>
      <c r="B23" s="19" t="s">
        <v>224</v>
      </c>
      <c r="C23" s="19" t="s">
        <v>238</v>
      </c>
      <c r="D23" s="19" t="s">
        <v>247</v>
      </c>
      <c r="E23" s="21" t="s">
        <v>33</v>
      </c>
      <c r="F23" s="23" t="s">
        <v>249</v>
      </c>
      <c r="G23" s="25" t="s">
        <v>250</v>
      </c>
      <c r="H23" s="26" t="s">
        <v>40</v>
      </c>
      <c r="I23" s="26" t="s">
        <v>42</v>
      </c>
      <c r="J23" s="28" t="s">
        <v>44</v>
      </c>
      <c r="K23" s="29"/>
      <c r="L23" s="29"/>
      <c r="M23" s="29" t="s">
        <v>45</v>
      </c>
      <c r="N23" s="29" t="s">
        <v>45</v>
      </c>
      <c r="O23" s="29" t="s">
        <v>45</v>
      </c>
      <c r="P23" s="31" t="str">
        <f>IFERROR(__xludf.DUMMYFUNCTION("LET(
  angka_murni, ARRAYFORMULA(IFERROR(VALUE(REGEXREPLACE(K23:O23, ""[^0-9]"", """")), 0)),
  rata, IFERROR(AVERAGEIF(angka_murni, ""&gt;0""), 0),
  IF(rata &gt; 0,
    IF(rata &gt; 500, ""SANGAT OPTIMAL"",
    IF(rata &gt; 200, ""OPTIMAL"",
    IF(rata &gt; 100, "&amp;"""KURANG OPTIMAL"", ""TIDAK OPTIMAL""))),
    IF(COUNTIF(K23:O23, ""*TIDAK TERDETEKSI*"") &gt; 0, ""TIDAK TERDETEKSI"",
    IF(COUNTIF(K23:O23, ""*TIDAK AKTIF*"") &gt; 0, ""TIDAK AKTIF"",
    IF(COUNTIF(K23:O23, ""*BELUM TERPASANG*"") &gt; 0, ""BELUM TERPASAN"&amp;"G"", ""TIDAK AKTIF"")))
  )
)"),"TIDAK AKTIF")</f>
        <v>TIDAK AKTIF</v>
      </c>
      <c r="Q23" s="32" t="s">
        <v>253</v>
      </c>
      <c r="R23" s="32" t="s">
        <v>254</v>
      </c>
      <c r="S23" s="32"/>
      <c r="T23" s="32"/>
      <c r="U23" s="33" t="s">
        <v>48</v>
      </c>
      <c r="V23" s="45">
        <v>2109.0</v>
      </c>
      <c r="W23" s="35" t="s">
        <v>246</v>
      </c>
      <c r="X23" s="36">
        <v>768950.0</v>
      </c>
      <c r="Y23" s="46"/>
    </row>
    <row r="24" ht="12.0" hidden="1" customHeight="1">
      <c r="A24" s="20">
        <f t="shared" si="1"/>
        <v>22</v>
      </c>
      <c r="B24" s="19" t="s">
        <v>224</v>
      </c>
      <c r="C24" s="19" t="s">
        <v>255</v>
      </c>
      <c r="D24" s="19" t="s">
        <v>256</v>
      </c>
      <c r="E24" s="21" t="s">
        <v>33</v>
      </c>
      <c r="F24" s="68" t="s">
        <v>257</v>
      </c>
      <c r="G24" s="69" t="s">
        <v>258</v>
      </c>
      <c r="H24" s="26" t="s">
        <v>40</v>
      </c>
      <c r="I24" s="26" t="s">
        <v>107</v>
      </c>
      <c r="J24" s="27" t="s">
        <v>44</v>
      </c>
      <c r="K24" s="29" t="s">
        <v>64</v>
      </c>
      <c r="L24" s="29" t="s">
        <v>64</v>
      </c>
      <c r="M24" s="29" t="s">
        <v>45</v>
      </c>
      <c r="N24" s="29" t="s">
        <v>45</v>
      </c>
      <c r="O24" s="29" t="s">
        <v>45</v>
      </c>
      <c r="P24" s="31" t="str">
        <f>IFERROR(__xludf.DUMMYFUNCTION("LET(
  angka_murni, ARRAYFORMULA(IFERROR(VALUE(REGEXREPLACE(K24:O24, ""[^0-9]"", """")), 0)),
  rata, IFERROR(AVERAGEIF(angka_murni, ""&gt;0""), 0),
  IF(rata &gt; 0,
    IF(rata &gt; 500, ""SANGAT OPTIMAL"",
    IF(rata &gt; 200, ""OPTIMAL"",
    IF(rata &gt; 100, "&amp;"""KURANG OPTIMAL"", ""TIDAK OPTIMAL""))),
    IF(COUNTIF(K24:O24, ""*TIDAK TERDETEKSI*"") &gt; 0, ""TIDAK TERDETEKSI"",
    IF(COUNTIF(K24:O24, ""*TIDAK AKTIF*"") &gt; 0, ""TIDAK AKTIF"",
    IF(COUNTIF(K24:O24, ""*BELUM TERPASANG*"") &gt; 0, ""BELUM TERPASAN"&amp;"G"", ""TIDAK AKTIF"")))
  )
)"),"OPTIMAL")</f>
        <v>OPTIMAL</v>
      </c>
      <c r="Q24" s="32"/>
      <c r="R24" s="32"/>
      <c r="S24" s="32"/>
      <c r="T24" s="32"/>
      <c r="U24" s="33" t="s">
        <v>48</v>
      </c>
      <c r="V24" s="45">
        <v>5230.0</v>
      </c>
      <c r="W24" s="58" t="s">
        <v>260</v>
      </c>
      <c r="X24" s="36">
        <v>604950.0</v>
      </c>
      <c r="Y24" s="46"/>
    </row>
    <row r="25" ht="12.0" hidden="1" customHeight="1">
      <c r="A25" s="20">
        <f t="shared" si="1"/>
        <v>23</v>
      </c>
      <c r="B25" s="19" t="s">
        <v>224</v>
      </c>
      <c r="C25" s="19" t="s">
        <v>255</v>
      </c>
      <c r="D25" s="19" t="s">
        <v>261</v>
      </c>
      <c r="E25" s="21" t="s">
        <v>33</v>
      </c>
      <c r="F25" s="68" t="s">
        <v>262</v>
      </c>
      <c r="G25" s="69" t="s">
        <v>263</v>
      </c>
      <c r="H25" s="26" t="s">
        <v>40</v>
      </c>
      <c r="I25" s="26" t="s">
        <v>107</v>
      </c>
      <c r="J25" s="27" t="s">
        <v>44</v>
      </c>
      <c r="K25" s="29" t="s">
        <v>45</v>
      </c>
      <c r="L25" s="29" t="s">
        <v>45</v>
      </c>
      <c r="M25" s="29" t="s">
        <v>45</v>
      </c>
      <c r="N25" s="29" t="s">
        <v>45</v>
      </c>
      <c r="O25" s="29" t="s">
        <v>45</v>
      </c>
      <c r="P25" s="31" t="str">
        <f>IFERROR(__xludf.DUMMYFUNCTION("LET(
  angka_murni, ARRAYFORMULA(IFERROR(VALUE(REGEXREPLACE(K25:O25, ""[^0-9]"", """")), 0)),
  rata, IFERROR(AVERAGEIF(angka_murni, ""&gt;0""), 0),
  IF(rata &gt; 0,
    IF(rata &gt; 500, ""SANGAT OPTIMAL"",
    IF(rata &gt; 200, ""OPTIMAL"",
    IF(rata &gt; 100, "&amp;"""KURANG OPTIMAL"", ""TIDAK OPTIMAL""))),
    IF(COUNTIF(K25:O25, ""*TIDAK TERDETEKSI*"") &gt; 0, ""TIDAK TERDETEKSI"",
    IF(COUNTIF(K25:O25, ""*TIDAK AKTIF*"") &gt; 0, ""TIDAK AKTIF"",
    IF(COUNTIF(K25:O25, ""*BELUM TERPASANG*"") &gt; 0, ""BELUM TERPASAN"&amp;"G"", ""TIDAK AKTIF"")))
  )
)"),"TIDAK AKTIF")</f>
        <v>TIDAK AKTIF</v>
      </c>
      <c r="Q25" s="32"/>
      <c r="R25" s="32"/>
      <c r="S25" s="32"/>
      <c r="T25" s="32"/>
      <c r="U25" s="33" t="s">
        <v>48</v>
      </c>
      <c r="V25" s="72">
        <v>3524.0</v>
      </c>
      <c r="W25" s="58" t="s">
        <v>260</v>
      </c>
      <c r="X25" s="36">
        <v>604950.0</v>
      </c>
      <c r="Y25" s="46"/>
    </row>
    <row r="26" ht="12.0" hidden="1" customHeight="1">
      <c r="A26" s="20">
        <f t="shared" si="1"/>
        <v>24</v>
      </c>
      <c r="B26" s="19" t="s">
        <v>224</v>
      </c>
      <c r="C26" s="19" t="s">
        <v>267</v>
      </c>
      <c r="D26" s="73" t="s">
        <v>268</v>
      </c>
      <c r="E26" s="21" t="s">
        <v>33</v>
      </c>
      <c r="F26" s="68" t="s">
        <v>269</v>
      </c>
      <c r="G26" s="69" t="s">
        <v>270</v>
      </c>
      <c r="H26" s="26" t="s">
        <v>40</v>
      </c>
      <c r="I26" s="26" t="s">
        <v>107</v>
      </c>
      <c r="J26" s="27" t="s">
        <v>44</v>
      </c>
      <c r="K26" s="29" t="s">
        <v>45</v>
      </c>
      <c r="L26" s="29" t="s">
        <v>45</v>
      </c>
      <c r="M26" s="29" t="s">
        <v>45</v>
      </c>
      <c r="N26" s="29" t="s">
        <v>45</v>
      </c>
      <c r="O26" s="29" t="s">
        <v>45</v>
      </c>
      <c r="P26" s="31" t="str">
        <f>IFERROR(__xludf.DUMMYFUNCTION("LET(
  angka_murni, ARRAYFORMULA(IFERROR(VALUE(REGEXREPLACE(K26:O26, ""[^0-9]"", """")), 0)),
  rata, IFERROR(AVERAGEIF(angka_murni, ""&gt;0""), 0),
  IF(rata &gt; 0,
    IF(rata &gt; 500, ""SANGAT OPTIMAL"",
    IF(rata &gt; 200, ""OPTIMAL"",
    IF(rata &gt; 100, "&amp;"""KURANG OPTIMAL"", ""TIDAK OPTIMAL""))),
    IF(COUNTIF(K26:O26, ""*TIDAK TERDETEKSI*"") &gt; 0, ""TIDAK TERDETEKSI"",
    IF(COUNTIF(K26:O26, ""*TIDAK AKTIF*"") &gt; 0, ""TIDAK AKTIF"",
    IF(COUNTIF(K26:O26, ""*BELUM TERPASANG*"") &gt; 0, ""BELUM TERPASAN"&amp;"G"", ""TIDAK AKTIF"")))
  )
)"),"TIDAK AKTIF")</f>
        <v>TIDAK AKTIF</v>
      </c>
      <c r="Q26" s="32"/>
      <c r="R26" s="32"/>
      <c r="S26" s="32"/>
      <c r="T26" s="32" t="s">
        <v>274</v>
      </c>
      <c r="U26" s="33" t="s">
        <v>48</v>
      </c>
      <c r="V26" s="74">
        <v>4794.0</v>
      </c>
      <c r="W26" s="58" t="s">
        <v>275</v>
      </c>
      <c r="X26" s="36">
        <v>604950.0</v>
      </c>
      <c r="Y26" s="37" t="s">
        <v>276</v>
      </c>
    </row>
    <row r="27" ht="12.0" customHeight="1">
      <c r="A27" s="20">
        <f t="shared" si="1"/>
        <v>25</v>
      </c>
      <c r="B27" s="19" t="s">
        <v>224</v>
      </c>
      <c r="C27" s="19" t="s">
        <v>279</v>
      </c>
      <c r="D27" s="19" t="s">
        <v>280</v>
      </c>
      <c r="E27" s="21" t="s">
        <v>33</v>
      </c>
      <c r="F27" s="23" t="s">
        <v>281</v>
      </c>
      <c r="G27" s="25" t="s">
        <v>282</v>
      </c>
      <c r="H27" s="26" t="s">
        <v>40</v>
      </c>
      <c r="I27" s="26" t="s">
        <v>42</v>
      </c>
      <c r="J27" s="28" t="s">
        <v>44</v>
      </c>
      <c r="K27" s="29"/>
      <c r="L27" s="29"/>
      <c r="M27" s="29" t="s">
        <v>45</v>
      </c>
      <c r="N27" s="29" t="s">
        <v>45</v>
      </c>
      <c r="O27" s="29" t="s">
        <v>45</v>
      </c>
      <c r="P27" s="31" t="str">
        <f>IFERROR(__xludf.DUMMYFUNCTION("LET(
  angka_murni, ARRAYFORMULA(IFERROR(VALUE(REGEXREPLACE(K27:O27, ""[^0-9]"", """")), 0)),
  rata, IFERROR(AVERAGEIF(angka_murni, ""&gt;0""), 0),
  IF(rata &gt; 0,
    IF(rata &gt; 500, ""SANGAT OPTIMAL"",
    IF(rata &gt; 200, ""OPTIMAL"",
    IF(rata &gt; 100, "&amp;"""KURANG OPTIMAL"", ""TIDAK OPTIMAL""))),
    IF(COUNTIF(K27:O27, ""*TIDAK TERDETEKSI*"") &gt; 0, ""TIDAK TERDETEKSI"",
    IF(COUNTIF(K27:O27, ""*TIDAK AKTIF*"") &gt; 0, ""TIDAK AKTIF"",
    IF(COUNTIF(K27:O27, ""*BELUM TERPASANG*"") &gt; 0, ""BELUM TERPASAN"&amp;"G"", ""TIDAK AKTIF"")))
  )
)"),"TIDAK AKTIF")</f>
        <v>TIDAK AKTIF</v>
      </c>
      <c r="Q27" s="32" t="s">
        <v>286</v>
      </c>
      <c r="R27" s="32" t="s">
        <v>287</v>
      </c>
      <c r="S27" s="32"/>
      <c r="T27" s="32"/>
      <c r="U27" s="33" t="s">
        <v>48</v>
      </c>
      <c r="V27" s="72">
        <v>2192.0</v>
      </c>
      <c r="W27" s="58" t="s">
        <v>288</v>
      </c>
      <c r="X27" s="36">
        <v>768950.0</v>
      </c>
      <c r="Y27" s="46"/>
    </row>
    <row r="28" ht="12.0" hidden="1" customHeight="1">
      <c r="A28" s="20">
        <f t="shared" si="1"/>
        <v>26</v>
      </c>
      <c r="B28" s="19" t="s">
        <v>224</v>
      </c>
      <c r="C28" s="19" t="s">
        <v>279</v>
      </c>
      <c r="D28" s="19" t="s">
        <v>289</v>
      </c>
      <c r="E28" s="21" t="s">
        <v>33</v>
      </c>
      <c r="F28" s="23" t="s">
        <v>290</v>
      </c>
      <c r="G28" s="25" t="s">
        <v>291</v>
      </c>
      <c r="H28" s="26" t="s">
        <v>87</v>
      </c>
      <c r="I28" s="26" t="s">
        <v>60</v>
      </c>
      <c r="J28" s="28" t="s">
        <v>44</v>
      </c>
      <c r="K28" s="29"/>
      <c r="L28" s="29"/>
      <c r="M28" s="29" t="s">
        <v>45</v>
      </c>
      <c r="N28" s="29" t="s">
        <v>45</v>
      </c>
      <c r="O28" s="29" t="s">
        <v>45</v>
      </c>
      <c r="P28" s="31" t="str">
        <f>IFERROR(__xludf.DUMMYFUNCTION("LET(
  angka_murni, ARRAYFORMULA(IFERROR(VALUE(REGEXREPLACE(K28:O28, ""[^0-9]"", """")), 0)),
  rata, IFERROR(AVERAGEIF(angka_murni, ""&gt;0""), 0),
  IF(rata &gt; 0,
    IF(rata &gt; 500, ""SANGAT OPTIMAL"",
    IF(rata &gt; 200, ""OPTIMAL"",
    IF(rata &gt; 100, "&amp;"""KURANG OPTIMAL"", ""TIDAK OPTIMAL""))),
    IF(COUNTIF(K28:O28, ""*TIDAK TERDETEKSI*"") &gt; 0, ""TIDAK TERDETEKSI"",
    IF(COUNTIF(K28:O28, ""*TIDAK AKTIF*"") &gt; 0, ""TIDAK AKTIF"",
    IF(COUNTIF(K28:O28, ""*BELUM TERPASANG*"") &gt; 0, ""BELUM TERPASAN"&amp;"G"", ""TIDAK AKTIF"")))
  )
)"),"TIDAK AKTIF")</f>
        <v>TIDAK AKTIF</v>
      </c>
      <c r="Q28" s="32"/>
      <c r="R28" s="32"/>
      <c r="S28" s="32"/>
      <c r="T28" s="32"/>
      <c r="U28" s="33" t="s">
        <v>48</v>
      </c>
      <c r="V28" s="72">
        <v>400.0</v>
      </c>
      <c r="W28" s="58" t="s">
        <v>288</v>
      </c>
      <c r="X28" s="36">
        <v>1665000.0</v>
      </c>
      <c r="Y28" s="46"/>
    </row>
    <row r="29" ht="12.0" customHeight="1">
      <c r="A29" s="20">
        <f t="shared" si="1"/>
        <v>27</v>
      </c>
      <c r="B29" s="19" t="s">
        <v>224</v>
      </c>
      <c r="C29" s="19" t="s">
        <v>279</v>
      </c>
      <c r="D29" s="19" t="s">
        <v>295</v>
      </c>
      <c r="E29" s="21" t="s">
        <v>33</v>
      </c>
      <c r="F29" s="23" t="s">
        <v>296</v>
      </c>
      <c r="G29" s="25" t="s">
        <v>297</v>
      </c>
      <c r="H29" s="26" t="s">
        <v>40</v>
      </c>
      <c r="I29" s="26" t="s">
        <v>42</v>
      </c>
      <c r="J29" s="28" t="s">
        <v>44</v>
      </c>
      <c r="K29" s="29"/>
      <c r="L29" s="29"/>
      <c r="M29" s="29" t="s">
        <v>45</v>
      </c>
      <c r="N29" s="29" t="s">
        <v>45</v>
      </c>
      <c r="O29" s="29" t="s">
        <v>45</v>
      </c>
      <c r="P29" s="31" t="str">
        <f>IFERROR(__xludf.DUMMYFUNCTION("LET(
  angka_murni, ARRAYFORMULA(IFERROR(VALUE(REGEXREPLACE(K29:O29, ""[^0-9]"", """")), 0)),
  rata, IFERROR(AVERAGEIF(angka_murni, ""&gt;0""), 0),
  IF(rata &gt; 0,
    IF(rata &gt; 500, ""SANGAT OPTIMAL"",
    IF(rata &gt; 200, ""OPTIMAL"",
    IF(rata &gt; 100, "&amp;"""KURANG OPTIMAL"", ""TIDAK OPTIMAL""))),
    IF(COUNTIF(K29:O29, ""*TIDAK TERDETEKSI*"") &gt; 0, ""TIDAK TERDETEKSI"",
    IF(COUNTIF(K29:O29, ""*TIDAK AKTIF*"") &gt; 0, ""TIDAK AKTIF"",
    IF(COUNTIF(K29:O29, ""*BELUM TERPASANG*"") &gt; 0, ""BELUM TERPASAN"&amp;"G"", ""TIDAK AKTIF"")))
  )
)"),"TIDAK AKTIF")</f>
        <v>TIDAK AKTIF</v>
      </c>
      <c r="Q29" s="32" t="s">
        <v>299</v>
      </c>
      <c r="R29" s="32" t="s">
        <v>300</v>
      </c>
      <c r="S29" s="32"/>
      <c r="T29" s="32"/>
      <c r="U29" s="33" t="s">
        <v>48</v>
      </c>
      <c r="V29" s="72">
        <v>1287.0</v>
      </c>
      <c r="W29" s="58" t="s">
        <v>288</v>
      </c>
      <c r="X29" s="36">
        <v>768950.0</v>
      </c>
      <c r="Y29" s="46"/>
    </row>
    <row r="30" ht="12.0" hidden="1" customHeight="1">
      <c r="A30" s="20">
        <f t="shared" si="1"/>
        <v>28</v>
      </c>
      <c r="B30" s="19" t="s">
        <v>224</v>
      </c>
      <c r="C30" s="19" t="s">
        <v>301</v>
      </c>
      <c r="D30" s="19" t="s">
        <v>301</v>
      </c>
      <c r="E30" s="21" t="s">
        <v>33</v>
      </c>
      <c r="F30" s="68" t="s">
        <v>302</v>
      </c>
      <c r="G30" s="69" t="s">
        <v>303</v>
      </c>
      <c r="H30" s="26" t="s">
        <v>40</v>
      </c>
      <c r="I30" s="26" t="s">
        <v>107</v>
      </c>
      <c r="J30" s="27" t="s">
        <v>44</v>
      </c>
      <c r="K30" s="29" t="s">
        <v>45</v>
      </c>
      <c r="L30" s="29" t="s">
        <v>45</v>
      </c>
      <c r="M30" s="29" t="s">
        <v>45</v>
      </c>
      <c r="N30" s="29" t="s">
        <v>45</v>
      </c>
      <c r="O30" s="29" t="s">
        <v>45</v>
      </c>
      <c r="P30" s="31" t="str">
        <f>IFERROR(__xludf.DUMMYFUNCTION("LET(
  angka_murni, ARRAYFORMULA(IFERROR(VALUE(REGEXREPLACE(K30:O30, ""[^0-9]"", """")), 0)),
  rata, IFERROR(AVERAGEIF(angka_murni, ""&gt;0""), 0),
  IF(rata &gt; 0,
    IF(rata &gt; 500, ""SANGAT OPTIMAL"",
    IF(rata &gt; 200, ""OPTIMAL"",
    IF(rata &gt; 100, "&amp;"""KURANG OPTIMAL"", ""TIDAK OPTIMAL""))),
    IF(COUNTIF(K30:O30, ""*TIDAK TERDETEKSI*"") &gt; 0, ""TIDAK TERDETEKSI"",
    IF(COUNTIF(K30:O30, ""*TIDAK AKTIF*"") &gt; 0, ""TIDAK AKTIF"",
    IF(COUNTIF(K30:O30, ""*BELUM TERPASANG*"") &gt; 0, ""BELUM TERPASAN"&amp;"G"", ""TIDAK AKTIF"")))
  )
)"),"TIDAK AKTIF")</f>
        <v>TIDAK AKTIF</v>
      </c>
      <c r="Q30" s="32"/>
      <c r="R30" s="32"/>
      <c r="S30" s="32"/>
      <c r="T30" s="32"/>
      <c r="U30" s="33" t="s">
        <v>48</v>
      </c>
      <c r="V30" s="72">
        <v>1982.0</v>
      </c>
      <c r="W30" s="58" t="s">
        <v>307</v>
      </c>
      <c r="X30" s="36">
        <v>604950.0</v>
      </c>
      <c r="Y30" s="46"/>
    </row>
    <row r="31" ht="12.0" hidden="1" customHeight="1">
      <c r="A31" s="20">
        <f t="shared" si="1"/>
        <v>29</v>
      </c>
      <c r="B31" s="19" t="s">
        <v>224</v>
      </c>
      <c r="C31" s="19" t="s">
        <v>309</v>
      </c>
      <c r="D31" s="19" t="s">
        <v>310</v>
      </c>
      <c r="E31" s="21" t="s">
        <v>33</v>
      </c>
      <c r="F31" s="23" t="s">
        <v>311</v>
      </c>
      <c r="G31" s="25" t="s">
        <v>312</v>
      </c>
      <c r="H31" s="26" t="s">
        <v>87</v>
      </c>
      <c r="I31" s="26" t="s">
        <v>60</v>
      </c>
      <c r="J31" s="28" t="s">
        <v>44</v>
      </c>
      <c r="K31" s="29"/>
      <c r="L31" s="29"/>
      <c r="M31" s="29" t="s">
        <v>167</v>
      </c>
      <c r="N31" s="29" t="s">
        <v>167</v>
      </c>
      <c r="O31" s="29" t="s">
        <v>167</v>
      </c>
      <c r="P31" s="31" t="str">
        <f>IFERROR(__xludf.DUMMYFUNCTION("LET(
  angka_murni, ARRAYFORMULA(IFERROR(VALUE(REGEXREPLACE(K31:O31, ""[^0-9]"", """")), 0)),
  rata, IFERROR(AVERAGEIF(angka_murni, ""&gt;0""), 0),
  IF(rata &gt; 0,
    IF(rata &gt; 500, ""SANGAT OPTIMAL"",
    IF(rata &gt; 200, ""OPTIMAL"",
    IF(rata &gt; 100, "&amp;"""KURANG OPTIMAL"", ""TIDAK OPTIMAL""))),
    IF(COUNTIF(K31:O31, ""*TIDAK TERDETEKSI*"") &gt; 0, ""TIDAK TERDETEKSI"",
    IF(COUNTIF(K31:O31, ""*TIDAK AKTIF*"") &gt; 0, ""TIDAK AKTIF"",
    IF(COUNTIF(K31:O31, ""*BELUM TERPASANG*"") &gt; 0, ""BELUM TERPASAN"&amp;"G"", ""TIDAK AKTIF"")))
  )
)"),"TIDAK TERDETEKSI")</f>
        <v>TIDAK TERDETEKSI</v>
      </c>
      <c r="Q31" s="32"/>
      <c r="R31" s="32"/>
      <c r="S31" s="32"/>
      <c r="T31" s="32"/>
      <c r="U31" s="33" t="s">
        <v>48</v>
      </c>
      <c r="V31" s="72">
        <v>1418.0</v>
      </c>
      <c r="W31" s="58" t="s">
        <v>313</v>
      </c>
      <c r="X31" s="36">
        <v>1665000.0</v>
      </c>
      <c r="Y31" s="46"/>
    </row>
    <row r="32" ht="12.0" hidden="1" customHeight="1">
      <c r="A32" s="20">
        <f t="shared" si="1"/>
        <v>30</v>
      </c>
      <c r="B32" s="19" t="s">
        <v>224</v>
      </c>
      <c r="C32" s="19" t="s">
        <v>309</v>
      </c>
      <c r="D32" s="19" t="s">
        <v>315</v>
      </c>
      <c r="E32" s="21" t="s">
        <v>33</v>
      </c>
      <c r="F32" s="68" t="s">
        <v>316</v>
      </c>
      <c r="G32" s="69" t="s">
        <v>317</v>
      </c>
      <c r="H32" s="26" t="s">
        <v>40</v>
      </c>
      <c r="I32" s="26" t="s">
        <v>107</v>
      </c>
      <c r="J32" s="27" t="s">
        <v>44</v>
      </c>
      <c r="K32" s="29" t="s">
        <v>91</v>
      </c>
      <c r="L32" s="29" t="s">
        <v>62</v>
      </c>
      <c r="M32" s="29" t="s">
        <v>45</v>
      </c>
      <c r="N32" s="29" t="s">
        <v>45</v>
      </c>
      <c r="O32" s="29" t="s">
        <v>45</v>
      </c>
      <c r="P32" s="31" t="str">
        <f>IFERROR(__xludf.DUMMYFUNCTION("LET(
  angka_murni, ARRAYFORMULA(IFERROR(VALUE(REGEXREPLACE(K32:O32, ""[^0-9]"", """")), 0)),
  rata, IFERROR(AVERAGEIF(angka_murni, ""&gt;0""), 0),
  IF(rata &gt; 0,
    IF(rata &gt; 500, ""SANGAT OPTIMAL"",
    IF(rata &gt; 200, ""OPTIMAL"",
    IF(rata &gt; 100, "&amp;"""KURANG OPTIMAL"", ""TIDAK OPTIMAL""))),
    IF(COUNTIF(K32:O32, ""*TIDAK TERDETEKSI*"") &gt; 0, ""TIDAK TERDETEKSI"",
    IF(COUNTIF(K32:O32, ""*TIDAK AKTIF*"") &gt; 0, ""TIDAK AKTIF"",
    IF(COUNTIF(K32:O32, ""*BELUM TERPASANG*"") &gt; 0, ""BELUM TERPASAN"&amp;"G"", ""TIDAK AKTIF"")))
  )
)"),"TIDAK OPTIMAL")</f>
        <v>TIDAK OPTIMAL</v>
      </c>
      <c r="Q32" s="32"/>
      <c r="R32" s="32"/>
      <c r="S32" s="32"/>
      <c r="T32" s="32"/>
      <c r="U32" s="33" t="s">
        <v>48</v>
      </c>
      <c r="V32" s="72">
        <v>4618.0</v>
      </c>
      <c r="W32" s="58" t="s">
        <v>313</v>
      </c>
      <c r="X32" s="36">
        <v>604950.0</v>
      </c>
      <c r="Y32" s="46"/>
    </row>
    <row r="33" ht="12.0" hidden="1" customHeight="1">
      <c r="A33" s="20">
        <f t="shared" si="1"/>
        <v>31</v>
      </c>
      <c r="B33" s="19" t="s">
        <v>224</v>
      </c>
      <c r="C33" s="19" t="s">
        <v>321</v>
      </c>
      <c r="D33" s="19" t="s">
        <v>322</v>
      </c>
      <c r="E33" s="21" t="s">
        <v>33</v>
      </c>
      <c r="F33" s="23" t="s">
        <v>323</v>
      </c>
      <c r="G33" s="25" t="s">
        <v>324</v>
      </c>
      <c r="H33" s="26" t="s">
        <v>87</v>
      </c>
      <c r="I33" s="26" t="s">
        <v>60</v>
      </c>
      <c r="J33" s="28" t="s">
        <v>44</v>
      </c>
      <c r="K33" s="29"/>
      <c r="L33" s="29"/>
      <c r="M33" s="29" t="s">
        <v>45</v>
      </c>
      <c r="N33" s="29" t="s">
        <v>45</v>
      </c>
      <c r="O33" s="29" t="s">
        <v>45</v>
      </c>
      <c r="P33" s="31" t="str">
        <f>IFERROR(__xludf.DUMMYFUNCTION("LET(
  angka_murni, ARRAYFORMULA(IFERROR(VALUE(REGEXREPLACE(K33:O33, ""[^0-9]"", """")), 0)),
  rata, IFERROR(AVERAGEIF(angka_murni, ""&gt;0""), 0),
  IF(rata &gt; 0,
    IF(rata &gt; 500, ""SANGAT OPTIMAL"",
    IF(rata &gt; 200, ""OPTIMAL"",
    IF(rata &gt; 100, "&amp;"""KURANG OPTIMAL"", ""TIDAK OPTIMAL""))),
    IF(COUNTIF(K33:O33, ""*TIDAK TERDETEKSI*"") &gt; 0, ""TIDAK TERDETEKSI"",
    IF(COUNTIF(K33:O33, ""*TIDAK AKTIF*"") &gt; 0, ""TIDAK AKTIF"",
    IF(COUNTIF(K33:O33, ""*BELUM TERPASANG*"") &gt; 0, ""BELUM TERPASAN"&amp;"G"", ""TIDAK AKTIF"")))
  )
)"),"TIDAK AKTIF")</f>
        <v>TIDAK AKTIF</v>
      </c>
      <c r="Q33" s="32"/>
      <c r="R33" s="32"/>
      <c r="S33" s="32"/>
      <c r="T33" s="32"/>
      <c r="U33" s="33" t="s">
        <v>48</v>
      </c>
      <c r="V33" s="72">
        <v>300.0</v>
      </c>
      <c r="W33" s="58" t="s">
        <v>328</v>
      </c>
      <c r="X33" s="36">
        <v>1665000.0</v>
      </c>
      <c r="Y33" s="46"/>
    </row>
    <row r="34" ht="12.0" customHeight="1">
      <c r="A34" s="20">
        <f t="shared" si="1"/>
        <v>32</v>
      </c>
      <c r="B34" s="19" t="s">
        <v>224</v>
      </c>
      <c r="C34" s="19" t="s">
        <v>321</v>
      </c>
      <c r="D34" s="19" t="s">
        <v>329</v>
      </c>
      <c r="E34" s="21" t="s">
        <v>33</v>
      </c>
      <c r="F34" s="23" t="s">
        <v>330</v>
      </c>
      <c r="G34" s="25" t="s">
        <v>331</v>
      </c>
      <c r="H34" s="26" t="s">
        <v>40</v>
      </c>
      <c r="I34" s="26" t="s">
        <v>42</v>
      </c>
      <c r="J34" s="28" t="s">
        <v>44</v>
      </c>
      <c r="K34" s="29"/>
      <c r="L34" s="29"/>
      <c r="M34" s="29" t="s">
        <v>45</v>
      </c>
      <c r="N34" s="29" t="s">
        <v>45</v>
      </c>
      <c r="O34" s="29" t="s">
        <v>45</v>
      </c>
      <c r="P34" s="31" t="str">
        <f>IFERROR(__xludf.DUMMYFUNCTION("LET(
  angka_murni, ARRAYFORMULA(IFERROR(VALUE(REGEXREPLACE(K34:O34, ""[^0-9]"", """")), 0)),
  rata, IFERROR(AVERAGEIF(angka_murni, ""&gt;0""), 0),
  IF(rata &gt; 0,
    IF(rata &gt; 500, ""SANGAT OPTIMAL"",
    IF(rata &gt; 200, ""OPTIMAL"",
    IF(rata &gt; 100, "&amp;"""KURANG OPTIMAL"", ""TIDAK OPTIMAL""))),
    IF(COUNTIF(K34:O34, ""*TIDAK TERDETEKSI*"") &gt; 0, ""TIDAK TERDETEKSI"",
    IF(COUNTIF(K34:O34, ""*TIDAK AKTIF*"") &gt; 0, ""TIDAK AKTIF"",
    IF(COUNTIF(K34:O34, ""*BELUM TERPASANG*"") &gt; 0, ""BELUM TERPASAN"&amp;"G"", ""TIDAK AKTIF"")))
  )
)"),"TIDAK AKTIF")</f>
        <v>TIDAK AKTIF</v>
      </c>
      <c r="Q34" s="32" t="s">
        <v>332</v>
      </c>
      <c r="R34" s="32" t="s">
        <v>333</v>
      </c>
      <c r="S34" s="32"/>
      <c r="T34" s="32"/>
      <c r="U34" s="33" t="s">
        <v>48</v>
      </c>
      <c r="V34" s="72">
        <v>722.0</v>
      </c>
      <c r="W34" s="58" t="s">
        <v>328</v>
      </c>
      <c r="X34" s="36">
        <v>768950.0</v>
      </c>
      <c r="Y34" s="75" t="s">
        <v>337</v>
      </c>
    </row>
    <row r="35" ht="12.0" customHeight="1">
      <c r="A35" s="20">
        <f t="shared" si="1"/>
        <v>33</v>
      </c>
      <c r="B35" s="19" t="s">
        <v>224</v>
      </c>
      <c r="C35" s="19" t="s">
        <v>321</v>
      </c>
      <c r="D35" s="19" t="s">
        <v>340</v>
      </c>
      <c r="E35" s="21" t="s">
        <v>33</v>
      </c>
      <c r="F35" s="23" t="s">
        <v>342</v>
      </c>
      <c r="G35" s="25" t="s">
        <v>343</v>
      </c>
      <c r="H35" s="26" t="s">
        <v>40</v>
      </c>
      <c r="I35" s="26" t="s">
        <v>42</v>
      </c>
      <c r="J35" s="28" t="s">
        <v>44</v>
      </c>
      <c r="K35" s="29"/>
      <c r="L35" s="29"/>
      <c r="M35" s="29" t="s">
        <v>45</v>
      </c>
      <c r="N35" s="29" t="s">
        <v>45</v>
      </c>
      <c r="O35" s="29" t="s">
        <v>45</v>
      </c>
      <c r="P35" s="31" t="str">
        <f>IFERROR(__xludf.DUMMYFUNCTION("LET(
  angka_murni, ARRAYFORMULA(IFERROR(VALUE(REGEXREPLACE(K35:O35, ""[^0-9]"", """")), 0)),
  rata, IFERROR(AVERAGEIF(angka_murni, ""&gt;0""), 0),
  IF(rata &gt; 0,
    IF(rata &gt; 500, ""SANGAT OPTIMAL"",
    IF(rata &gt; 200, ""OPTIMAL"",
    IF(rata &gt; 100, "&amp;"""KURANG OPTIMAL"", ""TIDAK OPTIMAL""))),
    IF(COUNTIF(K35:O35, ""*TIDAK TERDETEKSI*"") &gt; 0, ""TIDAK TERDETEKSI"",
    IF(COUNTIF(K35:O35, ""*TIDAK AKTIF*"") &gt; 0, ""TIDAK AKTIF"",
    IF(COUNTIF(K35:O35, ""*BELUM TERPASANG*"") &gt; 0, ""BELUM TERPASAN"&amp;"G"", ""TIDAK AKTIF"")))
  )
)"),"TIDAK AKTIF")</f>
        <v>TIDAK AKTIF</v>
      </c>
      <c r="Q35" s="32" t="s">
        <v>344</v>
      </c>
      <c r="R35" s="32" t="s">
        <v>345</v>
      </c>
      <c r="S35" s="32"/>
      <c r="T35" s="32"/>
      <c r="U35" s="33" t="s">
        <v>48</v>
      </c>
      <c r="V35" s="72">
        <v>267.0</v>
      </c>
      <c r="W35" s="58" t="s">
        <v>328</v>
      </c>
      <c r="X35" s="36">
        <v>768950.0</v>
      </c>
      <c r="Y35" s="46"/>
    </row>
    <row r="36" ht="12.0" customHeight="1">
      <c r="A36" s="20">
        <f t="shared" si="1"/>
        <v>34</v>
      </c>
      <c r="B36" s="19" t="s">
        <v>224</v>
      </c>
      <c r="C36" s="19" t="s">
        <v>321</v>
      </c>
      <c r="D36" s="19" t="s">
        <v>349</v>
      </c>
      <c r="E36" s="21" t="s">
        <v>33</v>
      </c>
      <c r="F36" s="23" t="s">
        <v>350</v>
      </c>
      <c r="G36" s="25" t="s">
        <v>351</v>
      </c>
      <c r="H36" s="26" t="s">
        <v>40</v>
      </c>
      <c r="I36" s="26" t="s">
        <v>42</v>
      </c>
      <c r="J36" s="28" t="s">
        <v>44</v>
      </c>
      <c r="K36" s="29"/>
      <c r="L36" s="29"/>
      <c r="M36" s="29" t="s">
        <v>45</v>
      </c>
      <c r="N36" s="29" t="s">
        <v>45</v>
      </c>
      <c r="O36" s="29" t="s">
        <v>45</v>
      </c>
      <c r="P36" s="31" t="str">
        <f>IFERROR(__xludf.DUMMYFUNCTION("LET(
  angka_murni, ARRAYFORMULA(IFERROR(VALUE(REGEXREPLACE(K36:O36, ""[^0-9]"", """")), 0)),
  rata, IFERROR(AVERAGEIF(angka_murni, ""&gt;0""), 0),
  IF(rata &gt; 0,
    IF(rata &gt; 500, ""SANGAT OPTIMAL"",
    IF(rata &gt; 200, ""OPTIMAL"",
    IF(rata &gt; 100, "&amp;"""KURANG OPTIMAL"", ""TIDAK OPTIMAL""))),
    IF(COUNTIF(K36:O36, ""*TIDAK TERDETEKSI*"") &gt; 0, ""TIDAK TERDETEKSI"",
    IF(COUNTIF(K36:O36, ""*TIDAK AKTIF*"") &gt; 0, ""TIDAK AKTIF"",
    IF(COUNTIF(K36:O36, ""*BELUM TERPASANG*"") &gt; 0, ""BELUM TERPASAN"&amp;"G"", ""TIDAK AKTIF"")))
  )
)"),"TIDAK AKTIF")</f>
        <v>TIDAK AKTIF</v>
      </c>
      <c r="Q36" s="32" t="s">
        <v>352</v>
      </c>
      <c r="R36" s="32" t="s">
        <v>353</v>
      </c>
      <c r="S36" s="32"/>
      <c r="T36" s="32"/>
      <c r="U36" s="33" t="s">
        <v>48</v>
      </c>
      <c r="V36" s="72">
        <v>310.0</v>
      </c>
      <c r="W36" s="58" t="s">
        <v>328</v>
      </c>
      <c r="X36" s="36">
        <v>768950.0</v>
      </c>
      <c r="Y36" s="46"/>
    </row>
    <row r="37" ht="12.0" hidden="1" customHeight="1">
      <c r="A37" s="20">
        <f t="shared" si="1"/>
        <v>35</v>
      </c>
      <c r="B37" s="19" t="s">
        <v>224</v>
      </c>
      <c r="C37" s="19" t="s">
        <v>321</v>
      </c>
      <c r="D37" s="19" t="s">
        <v>354</v>
      </c>
      <c r="E37" s="21" t="s">
        <v>33</v>
      </c>
      <c r="F37" s="23" t="s">
        <v>355</v>
      </c>
      <c r="G37" s="25" t="s">
        <v>356</v>
      </c>
      <c r="H37" s="26" t="s">
        <v>87</v>
      </c>
      <c r="I37" s="26" t="s">
        <v>60</v>
      </c>
      <c r="J37" s="28" t="s">
        <v>44</v>
      </c>
      <c r="K37" s="29"/>
      <c r="L37" s="29"/>
      <c r="M37" s="29" t="s">
        <v>45</v>
      </c>
      <c r="N37" s="29" t="s">
        <v>45</v>
      </c>
      <c r="O37" s="29" t="s">
        <v>45</v>
      </c>
      <c r="P37" s="31" t="str">
        <f>IFERROR(__xludf.DUMMYFUNCTION("LET(
  angka_murni, ARRAYFORMULA(IFERROR(VALUE(REGEXREPLACE(K37:O37, ""[^0-9]"", """")), 0)),
  rata, IFERROR(AVERAGEIF(angka_murni, ""&gt;0""), 0),
  IF(rata &gt; 0,
    IF(rata &gt; 500, ""SANGAT OPTIMAL"",
    IF(rata &gt; 200, ""OPTIMAL"",
    IF(rata &gt; 100, "&amp;"""KURANG OPTIMAL"", ""TIDAK OPTIMAL""))),
    IF(COUNTIF(K37:O37, ""*TIDAK TERDETEKSI*"") &gt; 0, ""TIDAK TERDETEKSI"",
    IF(COUNTIF(K37:O37, ""*TIDAK AKTIF*"") &gt; 0, ""TIDAK AKTIF"",
    IF(COUNTIF(K37:O37, ""*BELUM TERPASANG*"") &gt; 0, ""BELUM TERPASAN"&amp;"G"", ""TIDAK AKTIF"")))
  )
)"),"TIDAK AKTIF")</f>
        <v>TIDAK AKTIF</v>
      </c>
      <c r="Q37" s="32"/>
      <c r="R37" s="32"/>
      <c r="S37" s="32"/>
      <c r="T37" s="32"/>
      <c r="U37" s="33" t="s">
        <v>48</v>
      </c>
      <c r="V37" s="72">
        <v>282.0</v>
      </c>
      <c r="W37" s="58" t="s">
        <v>328</v>
      </c>
      <c r="X37" s="36">
        <v>1665000.0</v>
      </c>
      <c r="Y37" s="46"/>
    </row>
    <row r="38" ht="12.0" hidden="1" customHeight="1">
      <c r="A38" s="20">
        <f t="shared" si="1"/>
        <v>36</v>
      </c>
      <c r="B38" s="19" t="s">
        <v>361</v>
      </c>
      <c r="C38" s="19" t="s">
        <v>362</v>
      </c>
      <c r="D38" s="19" t="s">
        <v>363</v>
      </c>
      <c r="E38" s="21" t="s">
        <v>364</v>
      </c>
      <c r="F38" s="23" t="s">
        <v>365</v>
      </c>
      <c r="G38" s="25" t="s">
        <v>366</v>
      </c>
      <c r="H38" s="26" t="s">
        <v>102</v>
      </c>
      <c r="I38" s="26" t="s">
        <v>41</v>
      </c>
      <c r="J38" s="27" t="s">
        <v>44</v>
      </c>
      <c r="K38" s="38" t="s">
        <v>125</v>
      </c>
      <c r="L38" s="38" t="s">
        <v>63</v>
      </c>
      <c r="M38" s="38" t="s">
        <v>360</v>
      </c>
      <c r="N38" s="38" t="s">
        <v>45</v>
      </c>
      <c r="O38" s="38" t="s">
        <v>45</v>
      </c>
      <c r="P38" s="39" t="str">
        <f>IFERROR(__xludf.DUMMYFUNCTION("LET(
  angka_murni, ARRAYFORMULA(IFERROR(VALUE(REGEXREPLACE(K38:O38, ""[^0-9]"", """")), 0)),
  rata, IFERROR(AVERAGEIF(angka_murni, ""&gt;0""), 0),
  IF(rata &gt; 0,
    IF(rata &gt; 500, ""SANGAT OPTIMAL"",
    IF(rata &gt; 200, ""OPTIMAL"",
    IF(rata &gt; 100, "&amp;"""KURANG OPTIMAL"", ""TIDAK OPTIMAL""))),
    IF(COUNTIF(K38:O38, ""*TIDAK TERDETEKSI*"") &gt; 0, ""TIDAK TERDETEKSI"",
    IF(COUNTIF(K38:O38, ""*TIDAK AKTIF*"") &gt; 0, ""TIDAK AKTIF"",
    IF(COUNTIF(K38:O38, ""*BELUM TERPASANG*"") &gt; 0, ""BELUM TERPASAN"&amp;"G"", ""TIDAK AKTIF"")))
  )
)"),"KURANG OPTIMAL")</f>
        <v>KURANG OPTIMAL</v>
      </c>
      <c r="Q38" s="32"/>
      <c r="R38" s="32"/>
      <c r="S38" s="32"/>
      <c r="T38" s="32"/>
      <c r="U38" s="33" t="s">
        <v>67</v>
      </c>
      <c r="V38" s="56">
        <v>1912.0</v>
      </c>
      <c r="W38" s="58" t="s">
        <v>370</v>
      </c>
      <c r="X38" s="41">
        <v>1665000.0</v>
      </c>
      <c r="Y38" s="57"/>
      <c r="AB38" s="43"/>
    </row>
    <row r="39" ht="12.0" hidden="1" customHeight="1">
      <c r="A39" s="20">
        <f t="shared" si="1"/>
        <v>37</v>
      </c>
      <c r="B39" s="19" t="s">
        <v>361</v>
      </c>
      <c r="C39" s="19" t="s">
        <v>362</v>
      </c>
      <c r="D39" s="19" t="s">
        <v>371</v>
      </c>
      <c r="E39" s="21" t="s">
        <v>364</v>
      </c>
      <c r="F39" s="23" t="s">
        <v>372</v>
      </c>
      <c r="G39" s="25" t="s">
        <v>373</v>
      </c>
      <c r="H39" s="26" t="s">
        <v>102</v>
      </c>
      <c r="I39" s="26" t="s">
        <v>41</v>
      </c>
      <c r="J39" s="27" t="s">
        <v>44</v>
      </c>
      <c r="K39" s="38" t="s">
        <v>63</v>
      </c>
      <c r="L39" s="38" t="s">
        <v>360</v>
      </c>
      <c r="M39" s="38" t="s">
        <v>45</v>
      </c>
      <c r="N39" s="38" t="s">
        <v>45</v>
      </c>
      <c r="O39" s="38" t="s">
        <v>45</v>
      </c>
      <c r="P39" s="39" t="str">
        <f>IFERROR(__xludf.DUMMYFUNCTION("LET(
  angka_murni, ARRAYFORMULA(IFERROR(VALUE(REGEXREPLACE(K39:O39, ""[^0-9]"", """")), 0)),
  rata, IFERROR(AVERAGEIF(angka_murni, ""&gt;0""), 0),
  IF(rata &gt; 0,
    IF(rata &gt; 500, ""SANGAT OPTIMAL"",
    IF(rata &gt; 200, ""OPTIMAL"",
    IF(rata &gt; 100, "&amp;"""KURANG OPTIMAL"", ""TIDAK OPTIMAL""))),
    IF(COUNTIF(K39:O39, ""*TIDAK TERDETEKSI*"") &gt; 0, ""TIDAK TERDETEKSI"",
    IF(COUNTIF(K39:O39, ""*TIDAK AKTIF*"") &gt; 0, ""TIDAK AKTIF"",
    IF(COUNTIF(K39:O39, ""*BELUM TERPASANG*"") &gt; 0, ""BELUM TERPASAN"&amp;"G"", ""TIDAK AKTIF"")))
  )
)"),"TIDAK OPTIMAL")</f>
        <v>TIDAK OPTIMAL</v>
      </c>
      <c r="Q39" s="32"/>
      <c r="R39" s="32"/>
      <c r="S39" s="32"/>
      <c r="T39" s="32"/>
      <c r="U39" s="33" t="s">
        <v>67</v>
      </c>
      <c r="V39" s="56">
        <v>2058.0</v>
      </c>
      <c r="W39" s="58" t="s">
        <v>370</v>
      </c>
      <c r="X39" s="41">
        <v>1665000.0</v>
      </c>
      <c r="Y39" s="57"/>
      <c r="AB39" s="43"/>
    </row>
    <row r="40" ht="12.0" hidden="1" customHeight="1">
      <c r="A40" s="20">
        <f t="shared" si="1"/>
        <v>38</v>
      </c>
      <c r="B40" s="19" t="s">
        <v>361</v>
      </c>
      <c r="C40" s="19" t="s">
        <v>362</v>
      </c>
      <c r="D40" s="19" t="s">
        <v>377</v>
      </c>
      <c r="E40" s="21" t="s">
        <v>378</v>
      </c>
      <c r="F40" s="23" t="s">
        <v>379</v>
      </c>
      <c r="G40" s="25" t="s">
        <v>380</v>
      </c>
      <c r="H40" s="26" t="s">
        <v>59</v>
      </c>
      <c r="I40" s="26" t="s">
        <v>60</v>
      </c>
      <c r="J40" s="27" t="s">
        <v>44</v>
      </c>
      <c r="K40" s="29" t="s">
        <v>176</v>
      </c>
      <c r="L40" s="29" t="s">
        <v>360</v>
      </c>
      <c r="M40" s="29" t="s">
        <v>45</v>
      </c>
      <c r="N40" s="29" t="s">
        <v>45</v>
      </c>
      <c r="O40" s="29" t="s">
        <v>45</v>
      </c>
      <c r="P40" s="31" t="str">
        <f>IFERROR(__xludf.DUMMYFUNCTION("LET(
  angka_murni, ARRAYFORMULA(IFERROR(VALUE(REGEXREPLACE(K40:O40, ""[^0-9]"", """")), 0)),
  rata, IFERROR(AVERAGEIF(angka_murni, ""&gt;0""), 0),
  IF(rata &gt; 0,
    IF(rata &gt; 500, ""SANGAT OPTIMAL"",
    IF(rata &gt; 200, ""OPTIMAL"",
    IF(rata &gt; 100, "&amp;"""KURANG OPTIMAL"", ""TIDAK OPTIMAL""))),
    IF(COUNTIF(K40:O40, ""*TIDAK TERDETEKSI*"") &gt; 0, ""TIDAK TERDETEKSI"",
    IF(COUNTIF(K40:O40, ""*TIDAK AKTIF*"") &gt; 0, ""TIDAK AKTIF"",
    IF(COUNTIF(K40:O40, ""*BELUM TERPASANG*"") &gt; 0, ""BELUM TERPASAN"&amp;"G"", ""TIDAK AKTIF"")))
  )
)"),"TIDAK OPTIMAL")</f>
        <v>TIDAK OPTIMAL</v>
      </c>
      <c r="Q40" s="32"/>
      <c r="R40" s="32"/>
      <c r="S40" s="32"/>
      <c r="T40" s="32"/>
      <c r="U40" s="33" t="s">
        <v>48</v>
      </c>
      <c r="V40" s="45">
        <v>736.0</v>
      </c>
      <c r="W40" s="58" t="s">
        <v>370</v>
      </c>
      <c r="X40" s="41">
        <v>2553000.0</v>
      </c>
      <c r="Y40" s="46"/>
    </row>
    <row r="41" ht="12.0" hidden="1" customHeight="1">
      <c r="A41" s="20">
        <f t="shared" si="1"/>
        <v>39</v>
      </c>
      <c r="B41" s="19" t="s">
        <v>361</v>
      </c>
      <c r="C41" s="19" t="s">
        <v>385</v>
      </c>
      <c r="D41" s="19" t="s">
        <v>386</v>
      </c>
      <c r="E41" s="59" t="s">
        <v>33</v>
      </c>
      <c r="F41" s="23" t="s">
        <v>387</v>
      </c>
      <c r="G41" s="25" t="s">
        <v>388</v>
      </c>
      <c r="H41" s="26" t="s">
        <v>102</v>
      </c>
      <c r="I41" s="26" t="s">
        <v>41</v>
      </c>
      <c r="J41" s="27" t="s">
        <v>44</v>
      </c>
      <c r="K41" s="38" t="s">
        <v>64</v>
      </c>
      <c r="L41" s="38" t="s">
        <v>360</v>
      </c>
      <c r="M41" s="38" t="s">
        <v>45</v>
      </c>
      <c r="N41" s="38" t="s">
        <v>45</v>
      </c>
      <c r="O41" s="29" t="s">
        <v>45</v>
      </c>
      <c r="P41" s="39" t="str">
        <f>IFERROR(__xludf.DUMMYFUNCTION("LET(
  angka_murni, ARRAYFORMULA(IFERROR(VALUE(REGEXREPLACE(K41:O41, ""[^0-9]"", """")), 0)),
  rata, IFERROR(AVERAGEIF(angka_murni, ""&gt;0""), 0),
  IF(rata &gt; 0,
    IF(rata &gt; 500, ""SANGAT OPTIMAL"",
    IF(rata &gt; 200, ""OPTIMAL"",
    IF(rata &gt; 100, "&amp;"""KURANG OPTIMAL"", ""TIDAK OPTIMAL""))),
    IF(COUNTIF(K41:O41, ""*TIDAK TERDETEKSI*"") &gt; 0, ""TIDAK TERDETEKSI"",
    IF(COUNTIF(K41:O41, ""*TIDAK AKTIF*"") &gt; 0, ""TIDAK AKTIF"",
    IF(COUNTIF(K41:O41, ""*BELUM TERPASANG*"") &gt; 0, ""BELUM TERPASAN"&amp;"G"", ""TIDAK AKTIF"")))
  )
)"),"OPTIMAL")</f>
        <v>OPTIMAL</v>
      </c>
      <c r="Q41" s="32"/>
      <c r="R41" s="32"/>
      <c r="S41" s="32"/>
      <c r="T41" s="32"/>
      <c r="U41" s="33" t="s">
        <v>67</v>
      </c>
      <c r="V41" s="56">
        <v>5602.0</v>
      </c>
      <c r="W41" s="58" t="s">
        <v>389</v>
      </c>
      <c r="X41" s="41">
        <v>1665000.0</v>
      </c>
      <c r="Y41" s="57"/>
      <c r="AB41" s="43"/>
    </row>
    <row r="42" ht="12.0" customHeight="1">
      <c r="A42" s="20">
        <f t="shared" si="1"/>
        <v>40</v>
      </c>
      <c r="B42" s="19" t="s">
        <v>361</v>
      </c>
      <c r="C42" s="19" t="s">
        <v>178</v>
      </c>
      <c r="D42" s="19" t="s">
        <v>393</v>
      </c>
      <c r="E42" s="19" t="s">
        <v>394</v>
      </c>
      <c r="F42" s="23" t="s">
        <v>395</v>
      </c>
      <c r="G42" s="25" t="s">
        <v>396</v>
      </c>
      <c r="H42" s="26" t="s">
        <v>40</v>
      </c>
      <c r="I42" s="26" t="s">
        <v>42</v>
      </c>
      <c r="J42" s="28" t="s">
        <v>44</v>
      </c>
      <c r="K42" s="29"/>
      <c r="L42" s="29"/>
      <c r="M42" s="29" t="s">
        <v>45</v>
      </c>
      <c r="N42" s="29" t="s">
        <v>45</v>
      </c>
      <c r="O42" s="29" t="s">
        <v>45</v>
      </c>
      <c r="P42" s="31" t="str">
        <f>IFERROR(__xludf.DUMMYFUNCTION("LET(
  angka_murni, ARRAYFORMULA(IFERROR(VALUE(REGEXREPLACE(K42:O42, ""[^0-9]"", """")), 0)),
  rata, IFERROR(AVERAGEIF(angka_murni, ""&gt;0""), 0),
  IF(rata &gt; 0,
    IF(rata &gt; 500, ""SANGAT OPTIMAL"",
    IF(rata &gt; 200, ""OPTIMAL"",
    IF(rata &gt; 100, "&amp;"""KURANG OPTIMAL"", ""TIDAK OPTIMAL""))),
    IF(COUNTIF(K42:O42, ""*TIDAK TERDETEKSI*"") &gt; 0, ""TIDAK TERDETEKSI"",
    IF(COUNTIF(K42:O42, ""*TIDAK AKTIF*"") &gt; 0, ""TIDAK AKTIF"",
    IF(COUNTIF(K42:O42, ""*BELUM TERPASANG*"") &gt; 0, ""BELUM TERPASAN"&amp;"G"", ""TIDAK AKTIF"")))
  )
)"),"TIDAK AKTIF")</f>
        <v>TIDAK AKTIF</v>
      </c>
      <c r="Q42" s="32" t="s">
        <v>397</v>
      </c>
      <c r="R42" s="32" t="s">
        <v>398</v>
      </c>
      <c r="S42" s="32"/>
      <c r="T42" s="32"/>
      <c r="U42" s="33" t="s">
        <v>48</v>
      </c>
      <c r="V42" s="45">
        <v>1030.0</v>
      </c>
      <c r="W42" s="58" t="s">
        <v>399</v>
      </c>
      <c r="X42" s="36">
        <v>768950.0</v>
      </c>
      <c r="Y42" s="46"/>
    </row>
    <row r="43" ht="12.0" customHeight="1">
      <c r="A43" s="20">
        <f t="shared" si="1"/>
        <v>41</v>
      </c>
      <c r="B43" s="19" t="s">
        <v>361</v>
      </c>
      <c r="C43" s="26" t="s">
        <v>400</v>
      </c>
      <c r="D43" s="19" t="s">
        <v>401</v>
      </c>
      <c r="E43" s="21" t="s">
        <v>402</v>
      </c>
      <c r="F43" s="23" t="s">
        <v>403</v>
      </c>
      <c r="G43" s="25" t="s">
        <v>404</v>
      </c>
      <c r="H43" s="26" t="s">
        <v>40</v>
      </c>
      <c r="I43" s="26" t="s">
        <v>42</v>
      </c>
      <c r="J43" s="28" t="s">
        <v>44</v>
      </c>
      <c r="K43" s="29"/>
      <c r="L43" s="29"/>
      <c r="M43" s="29" t="s">
        <v>45</v>
      </c>
      <c r="N43" s="29" t="s">
        <v>45</v>
      </c>
      <c r="O43" s="29" t="s">
        <v>45</v>
      </c>
      <c r="P43" s="31" t="str">
        <f>IFERROR(__xludf.DUMMYFUNCTION("LET(
  angka_murni, ARRAYFORMULA(IFERROR(VALUE(REGEXREPLACE(K43:O43, ""[^0-9]"", """")), 0)),
  rata, IFERROR(AVERAGEIF(angka_murni, ""&gt;0""), 0),
  IF(rata &gt; 0,
    IF(rata &gt; 500, ""SANGAT OPTIMAL"",
    IF(rata &gt; 200, ""OPTIMAL"",
    IF(rata &gt; 100, "&amp;"""KURANG OPTIMAL"", ""TIDAK OPTIMAL""))),
    IF(COUNTIF(K43:O43, ""*TIDAK TERDETEKSI*"") &gt; 0, ""TIDAK TERDETEKSI"",
    IF(COUNTIF(K43:O43, ""*TIDAK AKTIF*"") &gt; 0, ""TIDAK AKTIF"",
    IF(COUNTIF(K43:O43, ""*BELUM TERPASANG*"") &gt; 0, ""BELUM TERPASAN"&amp;"G"", ""TIDAK AKTIF"")))
  )
)"),"TIDAK AKTIF")</f>
        <v>TIDAK AKTIF</v>
      </c>
      <c r="Q43" s="32" t="s">
        <v>408</v>
      </c>
      <c r="R43" s="32" t="s">
        <v>409</v>
      </c>
      <c r="S43" s="32"/>
      <c r="T43" s="32"/>
      <c r="U43" s="33" t="s">
        <v>48</v>
      </c>
      <c r="V43" s="45">
        <v>2114.0</v>
      </c>
      <c r="W43" s="58" t="s">
        <v>410</v>
      </c>
      <c r="X43" s="36">
        <v>768950.0</v>
      </c>
      <c r="Y43" s="46"/>
    </row>
    <row r="44" ht="12.0" customHeight="1">
      <c r="A44" s="20">
        <f t="shared" si="1"/>
        <v>42</v>
      </c>
      <c r="B44" s="19" t="s">
        <v>361</v>
      </c>
      <c r="C44" s="19" t="s">
        <v>411</v>
      </c>
      <c r="D44" s="19" t="s">
        <v>412</v>
      </c>
      <c r="E44" s="21" t="s">
        <v>413</v>
      </c>
      <c r="F44" s="23" t="s">
        <v>414</v>
      </c>
      <c r="G44" s="25" t="s">
        <v>415</v>
      </c>
      <c r="H44" s="26" t="s">
        <v>40</v>
      </c>
      <c r="I44" s="26" t="s">
        <v>42</v>
      </c>
      <c r="J44" s="28" t="s">
        <v>44</v>
      </c>
      <c r="K44" s="29"/>
      <c r="L44" s="29"/>
      <c r="M44" s="29" t="s">
        <v>45</v>
      </c>
      <c r="N44" s="29" t="s">
        <v>45</v>
      </c>
      <c r="O44" s="29" t="s">
        <v>45</v>
      </c>
      <c r="P44" s="31" t="str">
        <f>IFERROR(__xludf.DUMMYFUNCTION("LET(
  angka_murni, ARRAYFORMULA(IFERROR(VALUE(REGEXREPLACE(K44:O44, ""[^0-9]"", """")), 0)),
  rata, IFERROR(AVERAGEIF(angka_murni, ""&gt;0""), 0),
  IF(rata &gt; 0,
    IF(rata &gt; 500, ""SANGAT OPTIMAL"",
    IF(rata &gt; 200, ""OPTIMAL"",
    IF(rata &gt; 100, "&amp;"""KURANG OPTIMAL"", ""TIDAK OPTIMAL""))),
    IF(COUNTIF(K44:O44, ""*TIDAK TERDETEKSI*"") &gt; 0, ""TIDAK TERDETEKSI"",
    IF(COUNTIF(K44:O44, ""*TIDAK AKTIF*"") &gt; 0, ""TIDAK AKTIF"",
    IF(COUNTIF(K44:O44, ""*BELUM TERPASANG*"") &gt; 0, ""BELUM TERPASAN"&amp;"G"", ""TIDAK AKTIF"")))
  )
)"),"TIDAK AKTIF")</f>
        <v>TIDAK AKTIF</v>
      </c>
      <c r="Q44" s="32" t="s">
        <v>417</v>
      </c>
      <c r="R44" s="32" t="s">
        <v>418</v>
      </c>
      <c r="S44" s="32"/>
      <c r="T44" s="32"/>
      <c r="U44" s="33" t="s">
        <v>48</v>
      </c>
      <c r="V44" s="45">
        <v>1239.0</v>
      </c>
      <c r="W44" s="58" t="s">
        <v>419</v>
      </c>
      <c r="X44" s="36">
        <v>768950.0</v>
      </c>
      <c r="Y44" s="46"/>
    </row>
    <row r="45" ht="12.0" customHeight="1">
      <c r="A45" s="20">
        <f t="shared" si="1"/>
        <v>43</v>
      </c>
      <c r="B45" s="19" t="s">
        <v>361</v>
      </c>
      <c r="C45" s="19" t="s">
        <v>420</v>
      </c>
      <c r="D45" s="19" t="s">
        <v>421</v>
      </c>
      <c r="E45" s="21" t="s">
        <v>422</v>
      </c>
      <c r="F45" s="23" t="s">
        <v>423</v>
      </c>
      <c r="G45" s="25" t="s">
        <v>424</v>
      </c>
      <c r="H45" s="26" t="s">
        <v>40</v>
      </c>
      <c r="I45" s="26" t="s">
        <v>42</v>
      </c>
      <c r="J45" s="28" t="s">
        <v>44</v>
      </c>
      <c r="K45" s="29"/>
      <c r="L45" s="29"/>
      <c r="M45" s="29" t="s">
        <v>45</v>
      </c>
      <c r="N45" s="29" t="s">
        <v>45</v>
      </c>
      <c r="O45" s="29" t="s">
        <v>45</v>
      </c>
      <c r="P45" s="31" t="str">
        <f>IFERROR(__xludf.DUMMYFUNCTION("LET(
  angka_murni, ARRAYFORMULA(IFERROR(VALUE(REGEXREPLACE(K45:O45, ""[^0-9]"", """")), 0)),
  rata, IFERROR(AVERAGEIF(angka_murni, ""&gt;0""), 0),
  IF(rata &gt; 0,
    IF(rata &gt; 500, ""SANGAT OPTIMAL"",
    IF(rata &gt; 200, ""OPTIMAL"",
    IF(rata &gt; 100, "&amp;"""KURANG OPTIMAL"", ""TIDAK OPTIMAL""))),
    IF(COUNTIF(K45:O45, ""*TIDAK TERDETEKSI*"") &gt; 0, ""TIDAK TERDETEKSI"",
    IF(COUNTIF(K45:O45, ""*TIDAK AKTIF*"") &gt; 0, ""TIDAK AKTIF"",
    IF(COUNTIF(K45:O45, ""*BELUM TERPASANG*"") &gt; 0, ""BELUM TERPASAN"&amp;"G"", ""TIDAK AKTIF"")))
  )
)"),"TIDAK AKTIF")</f>
        <v>TIDAK AKTIF</v>
      </c>
      <c r="Q45" s="32" t="s">
        <v>425</v>
      </c>
      <c r="R45" s="32" t="s">
        <v>426</v>
      </c>
      <c r="S45" s="32"/>
      <c r="T45" s="32"/>
      <c r="U45" s="33" t="s">
        <v>48</v>
      </c>
      <c r="V45" s="45">
        <v>5197.0</v>
      </c>
      <c r="W45" s="58" t="s">
        <v>427</v>
      </c>
      <c r="X45" s="36">
        <v>768950.0</v>
      </c>
      <c r="Y45" s="46"/>
    </row>
    <row r="46" ht="12.0" hidden="1" customHeight="1">
      <c r="A46" s="20">
        <f t="shared" si="1"/>
        <v>44</v>
      </c>
      <c r="B46" s="19" t="s">
        <v>361</v>
      </c>
      <c r="C46" s="19" t="s">
        <v>420</v>
      </c>
      <c r="D46" s="19" t="s">
        <v>430</v>
      </c>
      <c r="E46" s="21" t="s">
        <v>33</v>
      </c>
      <c r="F46" s="23" t="s">
        <v>432</v>
      </c>
      <c r="G46" s="25" t="s">
        <v>433</v>
      </c>
      <c r="H46" s="26" t="s">
        <v>59</v>
      </c>
      <c r="I46" s="26" t="s">
        <v>60</v>
      </c>
      <c r="J46" s="27" t="s">
        <v>44</v>
      </c>
      <c r="K46" s="29" t="s">
        <v>91</v>
      </c>
      <c r="L46" s="29" t="s">
        <v>63</v>
      </c>
      <c r="M46" s="29" t="s">
        <v>91</v>
      </c>
      <c r="N46" s="29" t="s">
        <v>45</v>
      </c>
      <c r="O46" s="29" t="s">
        <v>45</v>
      </c>
      <c r="P46" s="31" t="str">
        <f>IFERROR(__xludf.DUMMYFUNCTION("LET(
  angka_murni, ARRAYFORMULA(IFERROR(VALUE(REGEXREPLACE(K46:O46, ""[^0-9]"", """")), 0)),
  rata, IFERROR(AVERAGEIF(angka_murni, ""&gt;0""), 0),
  IF(rata &gt; 0,
    IF(rata &gt; 500, ""SANGAT OPTIMAL"",
    IF(rata &gt; 200, ""OPTIMAL"",
    IF(rata &gt; 100, "&amp;"""KURANG OPTIMAL"", ""TIDAK OPTIMAL""))),
    IF(COUNTIF(K46:O46, ""*TIDAK TERDETEKSI*"") &gt; 0, ""TIDAK TERDETEKSI"",
    IF(COUNTIF(K46:O46, ""*TIDAK AKTIF*"") &gt; 0, ""TIDAK AKTIF"",
    IF(COUNTIF(K46:O46, ""*BELUM TERPASANG*"") &gt; 0, ""BELUM TERPASAN"&amp;"G"", ""TIDAK AKTIF"")))
  )
)"),"KURANG OPTIMAL")</f>
        <v>KURANG OPTIMAL</v>
      </c>
      <c r="Q46" s="32"/>
      <c r="R46" s="32"/>
      <c r="S46" s="32"/>
      <c r="T46" s="32"/>
      <c r="U46" s="33" t="s">
        <v>48</v>
      </c>
      <c r="V46" s="45">
        <v>877.0</v>
      </c>
      <c r="W46" s="58" t="s">
        <v>427</v>
      </c>
      <c r="X46" s="41">
        <v>2553000.0</v>
      </c>
      <c r="Y46" s="46"/>
    </row>
    <row r="47" ht="12.0" customHeight="1">
      <c r="A47" s="20">
        <f t="shared" si="1"/>
        <v>45</v>
      </c>
      <c r="B47" s="19" t="s">
        <v>361</v>
      </c>
      <c r="C47" s="19" t="s">
        <v>434</v>
      </c>
      <c r="D47" s="19" t="s">
        <v>435</v>
      </c>
      <c r="E47" s="21" t="s">
        <v>436</v>
      </c>
      <c r="F47" s="23" t="s">
        <v>437</v>
      </c>
      <c r="G47" s="25" t="s">
        <v>438</v>
      </c>
      <c r="H47" s="26" t="s">
        <v>40</v>
      </c>
      <c r="I47" s="26" t="s">
        <v>42</v>
      </c>
      <c r="J47" s="28" t="s">
        <v>44</v>
      </c>
      <c r="K47" s="29"/>
      <c r="L47" s="29"/>
      <c r="M47" s="29" t="s">
        <v>45</v>
      </c>
      <c r="N47" s="29" t="s">
        <v>45</v>
      </c>
      <c r="O47" s="29" t="s">
        <v>45</v>
      </c>
      <c r="P47" s="39" t="str">
        <f>IFERROR(__xludf.DUMMYFUNCTION("LET(
  angka_murni, ARRAYFORMULA(IFERROR(VALUE(REGEXREPLACE(K47:O47, ""[^0-9]"", """")), 0)),
  rata, IFERROR(AVERAGEIF(angka_murni, ""&gt;0""), 0),
  IF(rata &gt; 0,
    IF(rata &gt; 500, ""SANGAT OPTIMAL"",
    IF(rata &gt; 200, ""OPTIMAL"",
    IF(rata &gt; 100, "&amp;"""KURANG OPTIMAL"", ""TIDAK OPTIMAL""))),
    IF(COUNTIF(K47:O47, ""*TIDAK TERDETEKSI*"") &gt; 0, ""TIDAK TERDETEKSI"",
    IF(COUNTIF(K47:O47, ""*TIDAK AKTIF*"") &gt; 0, ""TIDAK AKTIF"",
    IF(COUNTIF(K47:O47, ""*BELUM TERPASANG*"") &gt; 0, ""BELUM TERPASAN"&amp;"G"", ""TIDAK AKTIF"")))
  )
)"),"TIDAK AKTIF")</f>
        <v>TIDAK AKTIF</v>
      </c>
      <c r="Q47" s="32" t="s">
        <v>440</v>
      </c>
      <c r="R47" s="32" t="s">
        <v>441</v>
      </c>
      <c r="S47" s="32"/>
      <c r="T47" s="32"/>
      <c r="U47" s="33" t="s">
        <v>67</v>
      </c>
      <c r="V47" s="56">
        <v>1556.0</v>
      </c>
      <c r="W47" s="40" t="s">
        <v>442</v>
      </c>
      <c r="X47" s="36">
        <v>768950.0</v>
      </c>
      <c r="Y47" s="57"/>
      <c r="AB47" s="43"/>
    </row>
    <row r="48" ht="12.0" hidden="1" customHeight="1">
      <c r="A48" s="20">
        <f t="shared" si="1"/>
        <v>46</v>
      </c>
      <c r="B48" s="19" t="s">
        <v>361</v>
      </c>
      <c r="C48" s="19" t="s">
        <v>434</v>
      </c>
      <c r="D48" s="19" t="s">
        <v>443</v>
      </c>
      <c r="E48" s="21" t="s">
        <v>444</v>
      </c>
      <c r="F48" s="23" t="s">
        <v>445</v>
      </c>
      <c r="G48" s="25" t="s">
        <v>446</v>
      </c>
      <c r="H48" s="26" t="s">
        <v>59</v>
      </c>
      <c r="I48" s="26" t="s">
        <v>60</v>
      </c>
      <c r="J48" s="27" t="s">
        <v>44</v>
      </c>
      <c r="K48" s="29" t="s">
        <v>176</v>
      </c>
      <c r="L48" s="29" t="s">
        <v>45</v>
      </c>
      <c r="M48" s="29" t="s">
        <v>45</v>
      </c>
      <c r="N48" s="29" t="s">
        <v>45</v>
      </c>
      <c r="O48" s="29" t="s">
        <v>45</v>
      </c>
      <c r="P48" s="39" t="str">
        <f>IFERROR(__xludf.DUMMYFUNCTION("LET(
  angka_murni, ARRAYFORMULA(IFERROR(VALUE(REGEXREPLACE(K48:O48, ""[^0-9]"", """")), 0)),
  rata, IFERROR(AVERAGEIF(angka_murni, ""&gt;0""), 0),
  IF(rata &gt; 0,
    IF(rata &gt; 500, ""SANGAT OPTIMAL"",
    IF(rata &gt; 200, ""OPTIMAL"",
    IF(rata &gt; 100, "&amp;"""KURANG OPTIMAL"", ""TIDAK OPTIMAL""))),
    IF(COUNTIF(K48:O48, ""*TIDAK TERDETEKSI*"") &gt; 0, ""TIDAK TERDETEKSI"",
    IF(COUNTIF(K48:O48, ""*TIDAK AKTIF*"") &gt; 0, ""TIDAK AKTIF"",
    IF(COUNTIF(K48:O48, ""*BELUM TERPASANG*"") &gt; 0, ""BELUM TERPASAN"&amp;"G"", ""TIDAK AKTIF"")))
  )
)"),"TIDAK OPTIMAL")</f>
        <v>TIDAK OPTIMAL</v>
      </c>
      <c r="Q48" s="32"/>
      <c r="R48" s="32"/>
      <c r="S48" s="32"/>
      <c r="T48" s="32"/>
      <c r="U48" s="33" t="s">
        <v>67</v>
      </c>
      <c r="V48" s="56">
        <v>889.0</v>
      </c>
      <c r="W48" s="40" t="s">
        <v>442</v>
      </c>
      <c r="X48" s="41">
        <v>2553000.0</v>
      </c>
      <c r="Y48" s="57"/>
      <c r="AB48" s="43"/>
    </row>
    <row r="49" ht="12.0" hidden="1" customHeight="1">
      <c r="A49" s="20">
        <f t="shared" si="1"/>
        <v>47</v>
      </c>
      <c r="B49" s="19" t="s">
        <v>361</v>
      </c>
      <c r="C49" s="19" t="s">
        <v>447</v>
      </c>
      <c r="D49" s="19" t="s">
        <v>448</v>
      </c>
      <c r="E49" s="21" t="s">
        <v>449</v>
      </c>
      <c r="F49" s="68" t="s">
        <v>450</v>
      </c>
      <c r="G49" s="69" t="s">
        <v>451</v>
      </c>
      <c r="H49" s="26" t="s">
        <v>40</v>
      </c>
      <c r="I49" s="26" t="s">
        <v>107</v>
      </c>
      <c r="J49" s="27" t="s">
        <v>44</v>
      </c>
      <c r="K49" s="29" t="s">
        <v>45</v>
      </c>
      <c r="L49" s="29" t="s">
        <v>45</v>
      </c>
      <c r="M49" s="29" t="s">
        <v>45</v>
      </c>
      <c r="N49" s="29" t="s">
        <v>45</v>
      </c>
      <c r="O49" s="29" t="s">
        <v>45</v>
      </c>
      <c r="P49" s="31" t="str">
        <f>IFERROR(__xludf.DUMMYFUNCTION("LET(
  angka_murni, ARRAYFORMULA(IFERROR(VALUE(REGEXREPLACE(K49:O49, ""[^0-9]"", """")), 0)),
  rata, IFERROR(AVERAGEIF(angka_murni, ""&gt;0""), 0),
  IF(rata &gt; 0,
    IF(rata &gt; 500, ""SANGAT OPTIMAL"",
    IF(rata &gt; 200, ""OPTIMAL"",
    IF(rata &gt; 100, "&amp;"""KURANG OPTIMAL"", ""TIDAK OPTIMAL""))),
    IF(COUNTIF(K49:O49, ""*TIDAK TERDETEKSI*"") &gt; 0, ""TIDAK TERDETEKSI"",
    IF(COUNTIF(K49:O49, ""*TIDAK AKTIF*"") &gt; 0, ""TIDAK AKTIF"",
    IF(COUNTIF(K49:O49, ""*BELUM TERPASANG*"") &gt; 0, ""BELUM TERPASAN"&amp;"G"", ""TIDAK AKTIF"")))
  )
)"),"TIDAK AKTIF")</f>
        <v>TIDAK AKTIF</v>
      </c>
      <c r="Q49" s="32"/>
      <c r="R49" s="32"/>
      <c r="S49" s="32"/>
      <c r="T49" s="32"/>
      <c r="U49" s="33" t="s">
        <v>48</v>
      </c>
      <c r="V49" s="34">
        <v>4393.0</v>
      </c>
      <c r="W49" s="35" t="s">
        <v>452</v>
      </c>
      <c r="X49" s="36">
        <v>604950.0</v>
      </c>
      <c r="Y49" s="37" t="s">
        <v>453</v>
      </c>
    </row>
    <row r="50" ht="12.0" customHeight="1">
      <c r="A50" s="20">
        <f t="shared" si="1"/>
        <v>48</v>
      </c>
      <c r="B50" s="19" t="s">
        <v>361</v>
      </c>
      <c r="C50" s="19" t="s">
        <v>447</v>
      </c>
      <c r="D50" s="19" t="s">
        <v>454</v>
      </c>
      <c r="E50" s="19" t="s">
        <v>455</v>
      </c>
      <c r="F50" s="23" t="s">
        <v>457</v>
      </c>
      <c r="G50" s="25" t="s">
        <v>458</v>
      </c>
      <c r="H50" s="26" t="s">
        <v>40</v>
      </c>
      <c r="I50" s="26" t="s">
        <v>42</v>
      </c>
      <c r="J50" s="28" t="s">
        <v>44</v>
      </c>
      <c r="K50" s="29"/>
      <c r="L50" s="29"/>
      <c r="M50" s="29" t="s">
        <v>45</v>
      </c>
      <c r="N50" s="29" t="s">
        <v>45</v>
      </c>
      <c r="O50" s="29" t="s">
        <v>45</v>
      </c>
      <c r="P50" s="31" t="str">
        <f>IFERROR(__xludf.DUMMYFUNCTION("LET(
  angka_murni, ARRAYFORMULA(IFERROR(VALUE(REGEXREPLACE(K50:O50, ""[^0-9]"", """")), 0)),
  rata, IFERROR(AVERAGEIF(angka_murni, ""&gt;0""), 0),
  IF(rata &gt; 0,
    IF(rata &gt; 500, ""SANGAT OPTIMAL"",
    IF(rata &gt; 200, ""OPTIMAL"",
    IF(rata &gt; 100, "&amp;"""KURANG OPTIMAL"", ""TIDAK OPTIMAL""))),
    IF(COUNTIF(K50:O50, ""*TIDAK TERDETEKSI*"") &gt; 0, ""TIDAK TERDETEKSI"",
    IF(COUNTIF(K50:O50, ""*TIDAK AKTIF*"") &gt; 0, ""TIDAK AKTIF"",
    IF(COUNTIF(K50:O50, ""*BELUM TERPASANG*"") &gt; 0, ""BELUM TERPASAN"&amp;"G"", ""TIDAK AKTIF"")))
  )
)"),"TIDAK AKTIF")</f>
        <v>TIDAK AKTIF</v>
      </c>
      <c r="Q50" s="32" t="s">
        <v>408</v>
      </c>
      <c r="R50" s="32" t="s">
        <v>461</v>
      </c>
      <c r="S50" s="32"/>
      <c r="T50" s="32"/>
      <c r="U50" s="33" t="s">
        <v>48</v>
      </c>
      <c r="V50" s="45">
        <v>606.0</v>
      </c>
      <c r="W50" s="35" t="s">
        <v>452</v>
      </c>
      <c r="X50" s="36">
        <v>768950.0</v>
      </c>
      <c r="Y50" s="46"/>
    </row>
    <row r="51" ht="12.0" hidden="1" customHeight="1">
      <c r="A51" s="20">
        <f t="shared" si="1"/>
        <v>49</v>
      </c>
      <c r="B51" s="19" t="s">
        <v>361</v>
      </c>
      <c r="C51" s="19" t="s">
        <v>447</v>
      </c>
      <c r="D51" s="19" t="s">
        <v>462</v>
      </c>
      <c r="E51" s="21" t="s">
        <v>463</v>
      </c>
      <c r="F51" s="23" t="s">
        <v>464</v>
      </c>
      <c r="G51" s="25" t="s">
        <v>465</v>
      </c>
      <c r="H51" s="26" t="s">
        <v>102</v>
      </c>
      <c r="I51" s="26" t="s">
        <v>41</v>
      </c>
      <c r="J51" s="27" t="s">
        <v>44</v>
      </c>
      <c r="K51" s="29" t="s">
        <v>63</v>
      </c>
      <c r="L51" s="29" t="s">
        <v>45</v>
      </c>
      <c r="M51" s="29" t="s">
        <v>45</v>
      </c>
      <c r="N51" s="29" t="s">
        <v>45</v>
      </c>
      <c r="O51" s="38" t="s">
        <v>45</v>
      </c>
      <c r="P51" s="31" t="str">
        <f>IFERROR(__xludf.DUMMYFUNCTION("LET(
  angka_murni, ARRAYFORMULA(IFERROR(VALUE(REGEXREPLACE(K51:O51, ""[^0-9]"", """")), 0)),
  rata, IFERROR(AVERAGEIF(angka_murni, ""&gt;0""), 0),
  IF(rata &gt; 0,
    IF(rata &gt; 500, ""SANGAT OPTIMAL"",
    IF(rata &gt; 200, ""OPTIMAL"",
    IF(rata &gt; 100, "&amp;"""KURANG OPTIMAL"", ""TIDAK OPTIMAL""))),
    IF(COUNTIF(K51:O51, ""*TIDAK TERDETEKSI*"") &gt; 0, ""TIDAK TERDETEKSI"",
    IF(COUNTIF(K51:O51, ""*TIDAK AKTIF*"") &gt; 0, ""TIDAK AKTIF"",
    IF(COUNTIF(K51:O51, ""*BELUM TERPASANG*"") &gt; 0, ""BELUM TERPASAN"&amp;"G"", ""TIDAK AKTIF"")))
  )
)"),"KURANG OPTIMAL")</f>
        <v>KURANG OPTIMAL</v>
      </c>
      <c r="Q51" s="32"/>
      <c r="R51" s="32"/>
      <c r="S51" s="32"/>
      <c r="T51" s="32"/>
      <c r="U51" s="33" t="s">
        <v>48</v>
      </c>
      <c r="V51" s="34">
        <v>1005.0</v>
      </c>
      <c r="W51" s="35" t="s">
        <v>452</v>
      </c>
      <c r="X51" s="41">
        <v>1665000.0</v>
      </c>
      <c r="Y51" s="37" t="s">
        <v>467</v>
      </c>
    </row>
    <row r="52" ht="12.0" hidden="1" customHeight="1">
      <c r="A52" s="20">
        <f t="shared" si="1"/>
        <v>50</v>
      </c>
      <c r="B52" s="19" t="s">
        <v>361</v>
      </c>
      <c r="C52" s="19" t="s">
        <v>447</v>
      </c>
      <c r="D52" s="19" t="s">
        <v>471</v>
      </c>
      <c r="E52" s="21" t="s">
        <v>33</v>
      </c>
      <c r="F52" s="23" t="s">
        <v>472</v>
      </c>
      <c r="G52" s="25" t="s">
        <v>473</v>
      </c>
      <c r="H52" s="26" t="s">
        <v>102</v>
      </c>
      <c r="I52" s="26" t="s">
        <v>41</v>
      </c>
      <c r="J52" s="27" t="s">
        <v>44</v>
      </c>
      <c r="K52" s="29" t="s">
        <v>108</v>
      </c>
      <c r="L52" s="29" t="s">
        <v>108</v>
      </c>
      <c r="M52" s="29" t="s">
        <v>108</v>
      </c>
      <c r="N52" s="29" t="s">
        <v>176</v>
      </c>
      <c r="O52" s="29" t="s">
        <v>45</v>
      </c>
      <c r="P52" s="31" t="str">
        <f>IFERROR(__xludf.DUMMYFUNCTION("LET(
  angka_murni, ARRAYFORMULA(IFERROR(VALUE(REGEXREPLACE(K52:O52, ""[^0-9]"", """")), 0)),
  rata, IFERROR(AVERAGEIF(angka_murni, ""&gt;0""), 0),
  IF(rata &gt; 0,
    IF(rata &gt; 500, ""SANGAT OPTIMAL"",
    IF(rata &gt; 200, ""OPTIMAL"",
    IF(rata &gt; 100, "&amp;"""KURANG OPTIMAL"", ""TIDAK OPTIMAL""))),
    IF(COUNTIF(K52:O52, ""*TIDAK TERDETEKSI*"") &gt; 0, ""TIDAK TERDETEKSI"",
    IF(COUNTIF(K52:O52, ""*TIDAK AKTIF*"") &gt; 0, ""TIDAK AKTIF"",
    IF(COUNTIF(K52:O52, ""*BELUM TERPASANG*"") &gt; 0, ""BELUM TERPASAN"&amp;"G"", ""TIDAK AKTIF"")))
  )
)"),"TIDAK OPTIMAL")</f>
        <v>TIDAK OPTIMAL</v>
      </c>
      <c r="Q52" s="32"/>
      <c r="R52" s="32"/>
      <c r="S52" s="32"/>
      <c r="T52" s="32"/>
      <c r="U52" s="33" t="s">
        <v>48</v>
      </c>
      <c r="V52" s="34">
        <v>5022.0</v>
      </c>
      <c r="W52" s="35" t="s">
        <v>452</v>
      </c>
      <c r="X52" s="41">
        <v>1665000.0</v>
      </c>
      <c r="Y52" s="37" t="s">
        <v>475</v>
      </c>
    </row>
    <row r="53" ht="12.0" hidden="1" customHeight="1">
      <c r="A53" s="20">
        <f t="shared" si="1"/>
        <v>51</v>
      </c>
      <c r="B53" s="19" t="s">
        <v>361</v>
      </c>
      <c r="C53" s="19" t="s">
        <v>480</v>
      </c>
      <c r="D53" s="19" t="s">
        <v>480</v>
      </c>
      <c r="E53" s="21" t="s">
        <v>481</v>
      </c>
      <c r="F53" s="23" t="s">
        <v>482</v>
      </c>
      <c r="G53" s="25" t="s">
        <v>483</v>
      </c>
      <c r="H53" s="26" t="s">
        <v>102</v>
      </c>
      <c r="I53" s="26" t="s">
        <v>41</v>
      </c>
      <c r="J53" s="27" t="s">
        <v>44</v>
      </c>
      <c r="K53" s="38" t="s">
        <v>45</v>
      </c>
      <c r="L53" s="38" t="s">
        <v>45</v>
      </c>
      <c r="M53" s="38" t="s">
        <v>45</v>
      </c>
      <c r="N53" s="38" t="s">
        <v>45</v>
      </c>
      <c r="O53" s="38" t="s">
        <v>45</v>
      </c>
      <c r="P53" s="39" t="str">
        <f>IFERROR(__xludf.DUMMYFUNCTION("LET(
  angka_murni, ARRAYFORMULA(IFERROR(VALUE(REGEXREPLACE(K53:O53, ""[^0-9]"", """")), 0)),
  rata, IFERROR(AVERAGEIF(angka_murni, ""&gt;0""), 0),
  IF(rata &gt; 0,
    IF(rata &gt; 500, ""SANGAT OPTIMAL"",
    IF(rata &gt; 200, ""OPTIMAL"",
    IF(rata &gt; 100, "&amp;"""KURANG OPTIMAL"", ""TIDAK OPTIMAL""))),
    IF(COUNTIF(K53:O53, ""*TIDAK TERDETEKSI*"") &gt; 0, ""TIDAK TERDETEKSI"",
    IF(COUNTIF(K53:O53, ""*TIDAK AKTIF*"") &gt; 0, ""TIDAK AKTIF"",
    IF(COUNTIF(K53:O53, ""*BELUM TERPASANG*"") &gt; 0, ""BELUM TERPASAN"&amp;"G"", ""TIDAK AKTIF"")))
  )
)"),"TIDAK AKTIF")</f>
        <v>TIDAK AKTIF</v>
      </c>
      <c r="Q53" s="32"/>
      <c r="R53" s="32"/>
      <c r="S53" s="32"/>
      <c r="T53" s="32"/>
      <c r="U53" s="33" t="s">
        <v>484</v>
      </c>
      <c r="V53" s="34">
        <v>1306.0</v>
      </c>
      <c r="W53" s="35" t="s">
        <v>485</v>
      </c>
      <c r="X53" s="41">
        <v>1665000.0</v>
      </c>
      <c r="Y53" s="37" t="s">
        <v>487</v>
      </c>
      <c r="AB53" s="43"/>
    </row>
    <row r="54" ht="12.0" hidden="1" customHeight="1">
      <c r="A54" s="20">
        <f t="shared" si="1"/>
        <v>52</v>
      </c>
      <c r="B54" s="19" t="s">
        <v>361</v>
      </c>
      <c r="C54" s="19" t="s">
        <v>480</v>
      </c>
      <c r="D54" s="19" t="s">
        <v>488</v>
      </c>
      <c r="E54" s="21" t="s">
        <v>33</v>
      </c>
      <c r="F54" s="23" t="s">
        <v>489</v>
      </c>
      <c r="G54" s="25" t="s">
        <v>490</v>
      </c>
      <c r="H54" s="26" t="s">
        <v>59</v>
      </c>
      <c r="I54" s="26" t="s">
        <v>60</v>
      </c>
      <c r="J54" s="27" t="s">
        <v>44</v>
      </c>
      <c r="K54" s="29" t="s">
        <v>45</v>
      </c>
      <c r="L54" s="29" t="s">
        <v>45</v>
      </c>
      <c r="M54" s="29" t="s">
        <v>45</v>
      </c>
      <c r="N54" s="29" t="s">
        <v>45</v>
      </c>
      <c r="O54" s="29" t="s">
        <v>45</v>
      </c>
      <c r="P54" s="39" t="str">
        <f>IFERROR(__xludf.DUMMYFUNCTION("LET(
  angka_murni, ARRAYFORMULA(IFERROR(VALUE(REGEXREPLACE(K54:O54, ""[^0-9]"", """")), 0)),
  rata, IFERROR(AVERAGEIF(angka_murni, ""&gt;0""), 0),
  IF(rata &gt; 0,
    IF(rata &gt; 500, ""SANGAT OPTIMAL"",
    IF(rata &gt; 200, ""OPTIMAL"",
    IF(rata &gt; 100, "&amp;"""KURANG OPTIMAL"", ""TIDAK OPTIMAL""))),
    IF(COUNTIF(K54:O54, ""*TIDAK TERDETEKSI*"") &gt; 0, ""TIDAK TERDETEKSI"",
    IF(COUNTIF(K54:O54, ""*TIDAK AKTIF*"") &gt; 0, ""TIDAK AKTIF"",
    IF(COUNTIF(K54:O54, ""*BELUM TERPASANG*"") &gt; 0, ""BELUM TERPASAN"&amp;"G"", ""TIDAK AKTIF"")))
  )
)"),"TIDAK AKTIF")</f>
        <v>TIDAK AKTIF</v>
      </c>
      <c r="Q54" s="32"/>
      <c r="R54" s="32"/>
      <c r="S54" s="32"/>
      <c r="T54" s="32" t="s">
        <v>494</v>
      </c>
      <c r="U54" s="33" t="s">
        <v>67</v>
      </c>
      <c r="V54" s="34">
        <v>897.0</v>
      </c>
      <c r="W54" s="35" t="s">
        <v>485</v>
      </c>
      <c r="X54" s="41">
        <v>2553000.0</v>
      </c>
      <c r="Y54" s="37" t="s">
        <v>495</v>
      </c>
      <c r="AB54" s="43"/>
    </row>
    <row r="55" ht="12.0" hidden="1" customHeight="1">
      <c r="A55" s="20">
        <f t="shared" si="1"/>
        <v>53</v>
      </c>
      <c r="B55" s="19" t="s">
        <v>361</v>
      </c>
      <c r="C55" s="19" t="s">
        <v>496</v>
      </c>
      <c r="D55" s="19" t="s">
        <v>497</v>
      </c>
      <c r="E55" s="21" t="s">
        <v>498</v>
      </c>
      <c r="F55" s="23" t="s">
        <v>499</v>
      </c>
      <c r="G55" s="25" t="s">
        <v>500</v>
      </c>
      <c r="H55" s="26" t="s">
        <v>102</v>
      </c>
      <c r="I55" s="26" t="s">
        <v>41</v>
      </c>
      <c r="J55" s="27" t="s">
        <v>44</v>
      </c>
      <c r="K55" s="38" t="s">
        <v>360</v>
      </c>
      <c r="L55" s="38" t="s">
        <v>360</v>
      </c>
      <c r="M55" s="38" t="s">
        <v>45</v>
      </c>
      <c r="N55" s="38" t="s">
        <v>45</v>
      </c>
      <c r="O55" s="38" t="s">
        <v>45</v>
      </c>
      <c r="P55" s="39" t="str">
        <f>IFERROR(__xludf.DUMMYFUNCTION("LET(
  angka_murni, ARRAYFORMULA(IFERROR(VALUE(REGEXREPLACE(K55:O55, ""[^0-9]"", """")), 0)),
  rata, IFERROR(AVERAGEIF(angka_murni, ""&gt;0""), 0),
  IF(rata &gt; 0,
    IF(rata &gt; 500, ""SANGAT OPTIMAL"",
    IF(rata &gt; 200, ""OPTIMAL"",
    IF(rata &gt; 100, "&amp;"""KURANG OPTIMAL"", ""TIDAK OPTIMAL""))),
    IF(COUNTIF(K55:O55, ""*TIDAK TERDETEKSI*"") &gt; 0, ""TIDAK TERDETEKSI"",
    IF(COUNTIF(K55:O55, ""*TIDAK AKTIF*"") &gt; 0, ""TIDAK AKTIF"",
    IF(COUNTIF(K55:O55, ""*BELUM TERPASANG*"") &gt; 0, ""BELUM TERPASAN"&amp;"G"", ""TIDAK AKTIF"")))
  )
)"),"TIDAK OPTIMAL")</f>
        <v>TIDAK OPTIMAL</v>
      </c>
      <c r="Q55" s="32"/>
      <c r="R55" s="32"/>
      <c r="S55" s="32"/>
      <c r="T55" s="32"/>
      <c r="U55" s="33" t="s">
        <v>67</v>
      </c>
      <c r="V55" s="34">
        <v>674.0</v>
      </c>
      <c r="W55" s="58" t="s">
        <v>503</v>
      </c>
      <c r="X55" s="41">
        <v>1665000.0</v>
      </c>
      <c r="Y55" s="37" t="s">
        <v>504</v>
      </c>
      <c r="AB55" s="43"/>
    </row>
    <row r="56" ht="12.0" hidden="1" customHeight="1">
      <c r="A56" s="20">
        <f t="shared" si="1"/>
        <v>54</v>
      </c>
      <c r="B56" s="19" t="s">
        <v>361</v>
      </c>
      <c r="C56" s="19" t="s">
        <v>496</v>
      </c>
      <c r="D56" s="19" t="s">
        <v>508</v>
      </c>
      <c r="E56" s="19" t="s">
        <v>509</v>
      </c>
      <c r="F56" s="23" t="s">
        <v>510</v>
      </c>
      <c r="G56" s="25" t="s">
        <v>511</v>
      </c>
      <c r="H56" s="26" t="s">
        <v>102</v>
      </c>
      <c r="I56" s="26" t="s">
        <v>41</v>
      </c>
      <c r="J56" s="27" t="s">
        <v>44</v>
      </c>
      <c r="K56" s="38" t="s">
        <v>167</v>
      </c>
      <c r="L56" s="38" t="s">
        <v>63</v>
      </c>
      <c r="M56" s="38" t="s">
        <v>62</v>
      </c>
      <c r="N56" s="38" t="s">
        <v>45</v>
      </c>
      <c r="O56" s="38" t="s">
        <v>45</v>
      </c>
      <c r="P56" s="39" t="str">
        <f>IFERROR(__xludf.DUMMYFUNCTION("LET(
  angka_murni, ARRAYFORMULA(IFERROR(VALUE(REGEXREPLACE(K56:O56, ""[^0-9]"", """")), 0)),
  rata, IFERROR(AVERAGEIF(angka_murni, ""&gt;0""), 0),
  IF(rata &gt; 0,
    IF(rata &gt; 500, ""SANGAT OPTIMAL"",
    IF(rata &gt; 200, ""OPTIMAL"",
    IF(rata &gt; 100, "&amp;"""KURANG OPTIMAL"", ""TIDAK OPTIMAL""))),
    IF(COUNTIF(K56:O56, ""*TIDAK TERDETEKSI*"") &gt; 0, ""TIDAK TERDETEKSI"",
    IF(COUNTIF(K56:O56, ""*TIDAK AKTIF*"") &gt; 0, ""TIDAK AKTIF"",
    IF(COUNTIF(K56:O56, ""*BELUM TERPASANG*"") &gt; 0, ""BELUM TERPASAN"&amp;"G"", ""TIDAK AKTIF"")))
  )
)"),"TIDAK OPTIMAL")</f>
        <v>TIDAK OPTIMAL</v>
      </c>
      <c r="Q56" s="32"/>
      <c r="R56" s="32"/>
      <c r="S56" s="32"/>
      <c r="T56" s="32"/>
      <c r="U56" s="33" t="s">
        <v>67</v>
      </c>
      <c r="V56" s="34">
        <v>1921.0</v>
      </c>
      <c r="W56" s="58" t="s">
        <v>503</v>
      </c>
      <c r="X56" s="41">
        <v>1665000.0</v>
      </c>
      <c r="Y56" s="37" t="s">
        <v>514</v>
      </c>
      <c r="AB56" s="43"/>
    </row>
    <row r="57" ht="12.0" customHeight="1">
      <c r="A57" s="20">
        <f t="shared" si="1"/>
        <v>55</v>
      </c>
      <c r="B57" s="19" t="s">
        <v>361</v>
      </c>
      <c r="C57" s="19" t="s">
        <v>496</v>
      </c>
      <c r="D57" s="19" t="s">
        <v>518</v>
      </c>
      <c r="E57" s="19" t="s">
        <v>436</v>
      </c>
      <c r="F57" s="23" t="s">
        <v>519</v>
      </c>
      <c r="G57" s="25" t="s">
        <v>520</v>
      </c>
      <c r="H57" s="26" t="s">
        <v>40</v>
      </c>
      <c r="I57" s="26" t="s">
        <v>42</v>
      </c>
      <c r="J57" s="28" t="s">
        <v>44</v>
      </c>
      <c r="K57" s="29"/>
      <c r="L57" s="29"/>
      <c r="M57" s="29" t="s">
        <v>45</v>
      </c>
      <c r="N57" s="29" t="s">
        <v>45</v>
      </c>
      <c r="O57" s="29" t="s">
        <v>45</v>
      </c>
      <c r="P57" s="31" t="str">
        <f>IFERROR(__xludf.DUMMYFUNCTION("LET(
  angka_murni, ARRAYFORMULA(IFERROR(VALUE(REGEXREPLACE(K57:O57, ""[^0-9]"", """")), 0)),
  rata, IFERROR(AVERAGEIF(angka_murni, ""&gt;0""), 0),
  IF(rata &gt; 0,
    IF(rata &gt; 500, ""SANGAT OPTIMAL"",
    IF(rata &gt; 200, ""OPTIMAL"",
    IF(rata &gt; 100, "&amp;"""KURANG OPTIMAL"", ""TIDAK OPTIMAL""))),
    IF(COUNTIF(K57:O57, ""*TIDAK TERDETEKSI*"") &gt; 0, ""TIDAK TERDETEKSI"",
    IF(COUNTIF(K57:O57, ""*TIDAK AKTIF*"") &gt; 0, ""TIDAK AKTIF"",
    IF(COUNTIF(K57:O57, ""*BELUM TERPASANG*"") &gt; 0, ""BELUM TERPASAN"&amp;"G"", ""TIDAK AKTIF"")))
  )
)"),"TIDAK AKTIF")</f>
        <v>TIDAK AKTIF</v>
      </c>
      <c r="Q57" s="32" t="s">
        <v>521</v>
      </c>
      <c r="R57" s="32" t="s">
        <v>522</v>
      </c>
      <c r="S57" s="32"/>
      <c r="T57" s="32"/>
      <c r="U57" s="33" t="s">
        <v>48</v>
      </c>
      <c r="V57" s="34">
        <v>1339.0</v>
      </c>
      <c r="W57" s="58" t="s">
        <v>503</v>
      </c>
      <c r="X57" s="36">
        <v>768950.0</v>
      </c>
      <c r="Y57" s="37" t="s">
        <v>524</v>
      </c>
    </row>
    <row r="58" ht="12.0" hidden="1" customHeight="1">
      <c r="A58" s="20">
        <f t="shared" si="1"/>
        <v>56</v>
      </c>
      <c r="B58" s="19" t="s">
        <v>361</v>
      </c>
      <c r="C58" s="19" t="s">
        <v>496</v>
      </c>
      <c r="D58" s="19" t="s">
        <v>526</v>
      </c>
      <c r="E58" s="19" t="s">
        <v>528</v>
      </c>
      <c r="F58" s="23" t="s">
        <v>530</v>
      </c>
      <c r="G58" s="25" t="s">
        <v>531</v>
      </c>
      <c r="H58" s="26" t="s">
        <v>102</v>
      </c>
      <c r="I58" s="26" t="s">
        <v>41</v>
      </c>
      <c r="J58" s="27" t="s">
        <v>44</v>
      </c>
      <c r="K58" s="38" t="s">
        <v>45</v>
      </c>
      <c r="L58" s="38" t="s">
        <v>45</v>
      </c>
      <c r="M58" s="38" t="s">
        <v>45</v>
      </c>
      <c r="N58" s="38" t="s">
        <v>45</v>
      </c>
      <c r="O58" s="38" t="s">
        <v>360</v>
      </c>
      <c r="P58" s="39" t="str">
        <f>IFERROR(__xludf.DUMMYFUNCTION("LET(
  angka_murni, ARRAYFORMULA(IFERROR(VALUE(REGEXREPLACE(K58:O58, ""[^0-9]"", """")), 0)),
  rata, IFERROR(AVERAGEIF(angka_murni, ""&gt;0""), 0),
  IF(rata &gt; 0,
    IF(rata &gt; 500, ""SANGAT OPTIMAL"",
    IF(rata &gt; 200, ""OPTIMAL"",
    IF(rata &gt; 100, "&amp;"""KURANG OPTIMAL"", ""TIDAK OPTIMAL""))),
    IF(COUNTIF(K58:O58, ""*TIDAK TERDETEKSI*"") &gt; 0, ""TIDAK TERDETEKSI"",
    IF(COUNTIF(K58:O58, ""*TIDAK AKTIF*"") &gt; 0, ""TIDAK AKTIF"",
    IF(COUNTIF(K58:O58, ""*BELUM TERPASANG*"") &gt; 0, ""BELUM TERPASAN"&amp;"G"", ""TIDAK AKTIF"")))
  )
)"),"TIDAK OPTIMAL")</f>
        <v>TIDAK OPTIMAL</v>
      </c>
      <c r="Q58" s="32"/>
      <c r="R58" s="32"/>
      <c r="S58" s="32"/>
      <c r="T58" s="32"/>
      <c r="U58" s="33" t="s">
        <v>67</v>
      </c>
      <c r="V58" s="34">
        <v>589.0</v>
      </c>
      <c r="W58" s="58" t="s">
        <v>503</v>
      </c>
      <c r="X58" s="41">
        <v>1665000.0</v>
      </c>
      <c r="Y58" s="37" t="s">
        <v>533</v>
      </c>
      <c r="AB58" s="43"/>
    </row>
    <row r="59" ht="12.0" customHeight="1">
      <c r="A59" s="20">
        <f t="shared" si="1"/>
        <v>57</v>
      </c>
      <c r="B59" s="19" t="s">
        <v>361</v>
      </c>
      <c r="C59" s="19" t="s">
        <v>535</v>
      </c>
      <c r="D59" s="19" t="s">
        <v>536</v>
      </c>
      <c r="E59" s="19" t="s">
        <v>537</v>
      </c>
      <c r="F59" s="23" t="s">
        <v>538</v>
      </c>
      <c r="G59" s="25" t="s">
        <v>539</v>
      </c>
      <c r="H59" s="26" t="s">
        <v>40</v>
      </c>
      <c r="I59" s="26" t="s">
        <v>42</v>
      </c>
      <c r="J59" s="28" t="s">
        <v>44</v>
      </c>
      <c r="K59" s="29"/>
      <c r="L59" s="29"/>
      <c r="M59" s="29" t="s">
        <v>45</v>
      </c>
      <c r="N59" s="29" t="s">
        <v>45</v>
      </c>
      <c r="O59" s="29" t="s">
        <v>45</v>
      </c>
      <c r="P59" s="31" t="str">
        <f>IFERROR(__xludf.DUMMYFUNCTION("LET(
  angka_murni, ARRAYFORMULA(IFERROR(VALUE(REGEXREPLACE(K59:O59, ""[^0-9]"", """")), 0)),
  rata, IFERROR(AVERAGEIF(angka_murni, ""&gt;0""), 0),
  IF(rata &gt; 0,
    IF(rata &gt; 500, ""SANGAT OPTIMAL"",
    IF(rata &gt; 200, ""OPTIMAL"",
    IF(rata &gt; 100, "&amp;"""KURANG OPTIMAL"", ""TIDAK OPTIMAL""))),
    IF(COUNTIF(K59:O59, ""*TIDAK TERDETEKSI*"") &gt; 0, ""TIDAK TERDETEKSI"",
    IF(COUNTIF(K59:O59, ""*TIDAK AKTIF*"") &gt; 0, ""TIDAK AKTIF"",
    IF(COUNTIF(K59:O59, ""*BELUM TERPASANG*"") &gt; 0, ""BELUM TERPASAN"&amp;"G"", ""TIDAK AKTIF"")))
  )
)"),"TIDAK AKTIF")</f>
        <v>TIDAK AKTIF</v>
      </c>
      <c r="Q59" s="32" t="s">
        <v>543</v>
      </c>
      <c r="R59" s="32" t="s">
        <v>544</v>
      </c>
      <c r="S59" s="32"/>
      <c r="T59" s="32"/>
      <c r="U59" s="33" t="s">
        <v>48</v>
      </c>
      <c r="V59" s="34">
        <v>1803.0</v>
      </c>
      <c r="W59" s="58" t="s">
        <v>545</v>
      </c>
      <c r="X59" s="36">
        <v>768950.0</v>
      </c>
      <c r="Y59" s="37" t="s">
        <v>546</v>
      </c>
    </row>
    <row r="60" ht="12.0" customHeight="1">
      <c r="A60" s="20">
        <f t="shared" si="1"/>
        <v>58</v>
      </c>
      <c r="B60" s="19" t="s">
        <v>361</v>
      </c>
      <c r="C60" s="19" t="s">
        <v>535</v>
      </c>
      <c r="D60" s="19" t="s">
        <v>549</v>
      </c>
      <c r="E60" s="21" t="s">
        <v>550</v>
      </c>
      <c r="F60" s="23" t="s">
        <v>551</v>
      </c>
      <c r="G60" s="25" t="s">
        <v>552</v>
      </c>
      <c r="H60" s="26" t="s">
        <v>40</v>
      </c>
      <c r="I60" s="26" t="s">
        <v>42</v>
      </c>
      <c r="J60" s="28" t="s">
        <v>44</v>
      </c>
      <c r="K60" s="29"/>
      <c r="L60" s="29"/>
      <c r="M60" s="29" t="s">
        <v>45</v>
      </c>
      <c r="N60" s="29" t="s">
        <v>45</v>
      </c>
      <c r="O60" s="29" t="s">
        <v>45</v>
      </c>
      <c r="P60" s="31" t="str">
        <f>IFERROR(__xludf.DUMMYFUNCTION("LET(
  angka_murni, ARRAYFORMULA(IFERROR(VALUE(REGEXREPLACE(K60:O60, ""[^0-9]"", """")), 0)),
  rata, IFERROR(AVERAGEIF(angka_murni, ""&gt;0""), 0),
  IF(rata &gt; 0,
    IF(rata &gt; 500, ""SANGAT OPTIMAL"",
    IF(rata &gt; 200, ""OPTIMAL"",
    IF(rata &gt; 100, "&amp;"""KURANG OPTIMAL"", ""TIDAK OPTIMAL""))),
    IF(COUNTIF(K60:O60, ""*TIDAK TERDETEKSI*"") &gt; 0, ""TIDAK TERDETEKSI"",
    IF(COUNTIF(K60:O60, ""*TIDAK AKTIF*"") &gt; 0, ""TIDAK AKTIF"",
    IF(COUNTIF(K60:O60, ""*BELUM TERPASANG*"") &gt; 0, ""BELUM TERPASAN"&amp;"G"", ""TIDAK AKTIF"")))
  )
)"),"TIDAK AKTIF")</f>
        <v>TIDAK AKTIF</v>
      </c>
      <c r="Q60" s="32" t="s">
        <v>556</v>
      </c>
      <c r="R60" s="32" t="s">
        <v>557</v>
      </c>
      <c r="S60" s="32"/>
      <c r="T60" s="32"/>
      <c r="U60" s="33" t="s">
        <v>48</v>
      </c>
      <c r="V60" s="45">
        <v>684.0</v>
      </c>
      <c r="W60" s="58" t="s">
        <v>545</v>
      </c>
      <c r="X60" s="36">
        <v>768950.0</v>
      </c>
      <c r="Y60" s="46"/>
    </row>
    <row r="61" ht="12.0" customHeight="1">
      <c r="A61" s="20">
        <f t="shared" si="1"/>
        <v>59</v>
      </c>
      <c r="B61" s="19" t="s">
        <v>361</v>
      </c>
      <c r="C61" s="19" t="s">
        <v>535</v>
      </c>
      <c r="D61" s="19" t="s">
        <v>558</v>
      </c>
      <c r="E61" s="21" t="s">
        <v>559</v>
      </c>
      <c r="F61" s="23" t="s">
        <v>560</v>
      </c>
      <c r="G61" s="25" t="s">
        <v>562</v>
      </c>
      <c r="H61" s="26" t="s">
        <v>40</v>
      </c>
      <c r="I61" s="26" t="s">
        <v>42</v>
      </c>
      <c r="J61" s="28" t="s">
        <v>44</v>
      </c>
      <c r="K61" s="29"/>
      <c r="L61" s="29"/>
      <c r="M61" s="29" t="s">
        <v>45</v>
      </c>
      <c r="N61" s="29" t="s">
        <v>45</v>
      </c>
      <c r="O61" s="29" t="s">
        <v>45</v>
      </c>
      <c r="P61" s="31" t="str">
        <f>IFERROR(__xludf.DUMMYFUNCTION("LET(
  angka_murni, ARRAYFORMULA(IFERROR(VALUE(REGEXREPLACE(K61:O61, ""[^0-9]"", """")), 0)),
  rata, IFERROR(AVERAGEIF(angka_murni, ""&gt;0""), 0),
  IF(rata &gt; 0,
    IF(rata &gt; 500, ""SANGAT OPTIMAL"",
    IF(rata &gt; 200, ""OPTIMAL"",
    IF(rata &gt; 100, "&amp;"""KURANG OPTIMAL"", ""TIDAK OPTIMAL""))),
    IF(COUNTIF(K61:O61, ""*TIDAK TERDETEKSI*"") &gt; 0, ""TIDAK TERDETEKSI"",
    IF(COUNTIF(K61:O61, ""*TIDAK AKTIF*"") &gt; 0, ""TIDAK AKTIF"",
    IF(COUNTIF(K61:O61, ""*BELUM TERPASANG*"") &gt; 0, ""BELUM TERPASAN"&amp;"G"", ""TIDAK AKTIF"")))
  )
)"),"TIDAK AKTIF")</f>
        <v>TIDAK AKTIF</v>
      </c>
      <c r="Q61" s="32" t="s">
        <v>565</v>
      </c>
      <c r="R61" s="32" t="s">
        <v>566</v>
      </c>
      <c r="S61" s="32"/>
      <c r="T61" s="32"/>
      <c r="U61" s="33" t="s">
        <v>48</v>
      </c>
      <c r="V61" s="45">
        <v>588.0</v>
      </c>
      <c r="W61" s="58" t="s">
        <v>545</v>
      </c>
      <c r="X61" s="36">
        <v>768950.0</v>
      </c>
      <c r="Y61" s="46"/>
    </row>
    <row r="62" ht="12.0" hidden="1" customHeight="1">
      <c r="A62" s="20">
        <f t="shared" si="1"/>
        <v>60</v>
      </c>
      <c r="B62" s="19" t="s">
        <v>553</v>
      </c>
      <c r="C62" s="19" t="s">
        <v>567</v>
      </c>
      <c r="D62" s="19" t="s">
        <v>568</v>
      </c>
      <c r="E62" s="21" t="s">
        <v>33</v>
      </c>
      <c r="F62" s="23" t="s">
        <v>569</v>
      </c>
      <c r="G62" s="25" t="s">
        <v>570</v>
      </c>
      <c r="H62" s="26" t="s">
        <v>87</v>
      </c>
      <c r="I62" s="26" t="s">
        <v>60</v>
      </c>
      <c r="J62" s="27" t="s">
        <v>44</v>
      </c>
      <c r="K62" s="29"/>
      <c r="L62" s="29"/>
      <c r="M62" s="29" t="s">
        <v>45</v>
      </c>
      <c r="N62" s="29" t="s">
        <v>45</v>
      </c>
      <c r="O62" s="29" t="s">
        <v>45</v>
      </c>
      <c r="P62" s="39" t="str">
        <f>IFERROR(__xludf.DUMMYFUNCTION("LET(
  angka_murni, ARRAYFORMULA(IFERROR(VALUE(REGEXREPLACE(K62:O62, ""[^0-9]"", """")), 0)),
  rata, IFERROR(AVERAGEIF(angka_murni, ""&gt;0""), 0),
  IF(rata &gt; 0,
    IF(rata &gt; 500, ""SANGAT OPTIMAL"",
    IF(rata &gt; 200, ""OPTIMAL"",
    IF(rata &gt; 100, "&amp;"""KURANG OPTIMAL"", ""TIDAK OPTIMAL""))),
    IF(COUNTIF(K62:O62, ""*TIDAK TERDETEKSI*"") &gt; 0, ""TIDAK TERDETEKSI"",
    IF(COUNTIF(K62:O62, ""*TIDAK AKTIF*"") &gt; 0, ""TIDAK AKTIF"",
    IF(COUNTIF(K62:O62, ""*BELUM TERPASANG*"") &gt; 0, ""BELUM TERPASAN"&amp;"G"", ""TIDAK AKTIF"")))
  )
)"),"TIDAK AKTIF")</f>
        <v>TIDAK AKTIF</v>
      </c>
      <c r="Q62" s="32"/>
      <c r="R62" s="32"/>
      <c r="S62" s="32"/>
      <c r="T62" s="32"/>
      <c r="U62" s="33" t="s">
        <v>67</v>
      </c>
      <c r="V62" s="34">
        <v>760.0</v>
      </c>
      <c r="W62" s="35"/>
      <c r="X62" s="36">
        <v>1665000.0</v>
      </c>
      <c r="Y62" s="37" t="s">
        <v>572</v>
      </c>
      <c r="AB62" s="43"/>
    </row>
    <row r="63" ht="12.0" customHeight="1">
      <c r="A63" s="20">
        <f t="shared" si="1"/>
        <v>61</v>
      </c>
      <c r="B63" s="19" t="s">
        <v>553</v>
      </c>
      <c r="C63" s="19" t="s">
        <v>567</v>
      </c>
      <c r="D63" s="19" t="s">
        <v>576</v>
      </c>
      <c r="E63" s="21" t="s">
        <v>33</v>
      </c>
      <c r="F63" s="23" t="s">
        <v>577</v>
      </c>
      <c r="G63" s="25" t="s">
        <v>578</v>
      </c>
      <c r="H63" s="26" t="s">
        <v>40</v>
      </c>
      <c r="I63" s="26" t="s">
        <v>42</v>
      </c>
      <c r="J63" s="28" t="s">
        <v>44</v>
      </c>
      <c r="K63" s="29"/>
      <c r="L63" s="29"/>
      <c r="M63" s="29" t="s">
        <v>45</v>
      </c>
      <c r="N63" s="29" t="s">
        <v>45</v>
      </c>
      <c r="O63" s="29" t="s">
        <v>45</v>
      </c>
      <c r="P63" s="39" t="str">
        <f>IFERROR(__xludf.DUMMYFUNCTION("LET(
  angka_murni, ARRAYFORMULA(IFERROR(VALUE(REGEXREPLACE(K63:O63, ""[^0-9]"", """")), 0)),
  rata, IFERROR(AVERAGEIF(angka_murni, ""&gt;0""), 0),
  IF(rata &gt; 0,
    IF(rata &gt; 500, ""SANGAT OPTIMAL"",
    IF(rata &gt; 200, ""OPTIMAL"",
    IF(rata &gt; 100, "&amp;"""KURANG OPTIMAL"", ""TIDAK OPTIMAL""))),
    IF(COUNTIF(K63:O63, ""*TIDAK TERDETEKSI*"") &gt; 0, ""TIDAK TERDETEKSI"",
    IF(COUNTIF(K63:O63, ""*TIDAK AKTIF*"") &gt; 0, ""TIDAK AKTIF"",
    IF(COUNTIF(K63:O63, ""*BELUM TERPASANG*"") &gt; 0, ""BELUM TERPASAN"&amp;"G"", ""TIDAK AKTIF"")))
  )
)"),"TIDAK AKTIF")</f>
        <v>TIDAK AKTIF</v>
      </c>
      <c r="Q63" s="32"/>
      <c r="R63" s="32"/>
      <c r="S63" s="32"/>
      <c r="T63" s="32"/>
      <c r="U63" s="33" t="s">
        <v>67</v>
      </c>
      <c r="V63" s="56">
        <v>252.0</v>
      </c>
      <c r="W63" s="83"/>
      <c r="X63" s="36">
        <v>768950.0</v>
      </c>
      <c r="Y63" s="57"/>
      <c r="AB63" s="43"/>
    </row>
    <row r="64" ht="12.0" customHeight="1">
      <c r="A64" s="20">
        <f t="shared" si="1"/>
        <v>62</v>
      </c>
      <c r="B64" s="19" t="s">
        <v>553</v>
      </c>
      <c r="C64" s="19" t="s">
        <v>580</v>
      </c>
      <c r="D64" s="19" t="s">
        <v>581</v>
      </c>
      <c r="E64" s="21" t="s">
        <v>33</v>
      </c>
      <c r="F64" s="23" t="s">
        <v>582</v>
      </c>
      <c r="G64" s="25" t="s">
        <v>583</v>
      </c>
      <c r="H64" s="26" t="s">
        <v>40</v>
      </c>
      <c r="I64" s="26" t="s">
        <v>42</v>
      </c>
      <c r="J64" s="28" t="s">
        <v>44</v>
      </c>
      <c r="K64" s="29"/>
      <c r="L64" s="29"/>
      <c r="M64" s="29" t="s">
        <v>45</v>
      </c>
      <c r="N64" s="29" t="s">
        <v>45</v>
      </c>
      <c r="O64" s="29" t="s">
        <v>45</v>
      </c>
      <c r="P64" s="31" t="str">
        <f>IFERROR(__xludf.DUMMYFUNCTION("LET(
  angka_murni, ARRAYFORMULA(IFERROR(VALUE(REGEXREPLACE(K64:O64, ""[^0-9]"", """")), 0)),
  rata, IFERROR(AVERAGEIF(angka_murni, ""&gt;0""), 0),
  IF(rata &gt; 0,
    IF(rata &gt; 500, ""SANGAT OPTIMAL"",
    IF(rata &gt; 200, ""OPTIMAL"",
    IF(rata &gt; 100, "&amp;"""KURANG OPTIMAL"", ""TIDAK OPTIMAL""))),
    IF(COUNTIF(K64:O64, ""*TIDAK TERDETEKSI*"") &gt; 0, ""TIDAK TERDETEKSI"",
    IF(COUNTIF(K64:O64, ""*TIDAK AKTIF*"") &gt; 0, ""TIDAK AKTIF"",
    IF(COUNTIF(K64:O64, ""*BELUM TERPASANG*"") &gt; 0, ""BELUM TERPASAN"&amp;"G"", ""TIDAK AKTIF"")))
  )
)"),"TIDAK AKTIF")</f>
        <v>TIDAK AKTIF</v>
      </c>
      <c r="Q64" s="32" t="s">
        <v>588</v>
      </c>
      <c r="R64" s="32" t="s">
        <v>589</v>
      </c>
      <c r="S64" s="32"/>
      <c r="T64" s="32"/>
      <c r="U64" s="33" t="s">
        <v>48</v>
      </c>
      <c r="V64" s="45">
        <v>957.0</v>
      </c>
      <c r="W64" s="58" t="s">
        <v>590</v>
      </c>
      <c r="X64" s="36">
        <v>768950.0</v>
      </c>
      <c r="Y64" s="46"/>
    </row>
    <row r="65" ht="12.0" customHeight="1">
      <c r="A65" s="20">
        <f t="shared" si="1"/>
        <v>63</v>
      </c>
      <c r="B65" s="19" t="s">
        <v>553</v>
      </c>
      <c r="C65" s="19" t="s">
        <v>591</v>
      </c>
      <c r="D65" s="19" t="s">
        <v>592</v>
      </c>
      <c r="E65" s="21" t="s">
        <v>33</v>
      </c>
      <c r="F65" s="23" t="s">
        <v>593</v>
      </c>
      <c r="G65" s="25" t="s">
        <v>594</v>
      </c>
      <c r="H65" s="26" t="s">
        <v>40</v>
      </c>
      <c r="I65" s="26" t="s">
        <v>42</v>
      </c>
      <c r="J65" s="28" t="s">
        <v>44</v>
      </c>
      <c r="K65" s="29"/>
      <c r="L65" s="29"/>
      <c r="M65" s="29" t="s">
        <v>45</v>
      </c>
      <c r="N65" s="29" t="s">
        <v>45</v>
      </c>
      <c r="O65" s="29" t="s">
        <v>45</v>
      </c>
      <c r="P65" s="31" t="str">
        <f>IFERROR(__xludf.DUMMYFUNCTION("LET(
  angka_murni, ARRAYFORMULA(IFERROR(VALUE(REGEXREPLACE(K65:O65, ""[^0-9]"", """")), 0)),
  rata, IFERROR(AVERAGEIF(angka_murni, ""&gt;0""), 0),
  IF(rata &gt; 0,
    IF(rata &gt; 500, ""SANGAT OPTIMAL"",
    IF(rata &gt; 200, ""OPTIMAL"",
    IF(rata &gt; 100, "&amp;"""KURANG OPTIMAL"", ""TIDAK OPTIMAL""))),
    IF(COUNTIF(K65:O65, ""*TIDAK TERDETEKSI*"") &gt; 0, ""TIDAK TERDETEKSI"",
    IF(COUNTIF(K65:O65, ""*TIDAK AKTIF*"") &gt; 0, ""TIDAK AKTIF"",
    IF(COUNTIF(K65:O65, ""*BELUM TERPASANG*"") &gt; 0, ""BELUM TERPASAN"&amp;"G"", ""TIDAK AKTIF"")))
  )
)"),"TIDAK AKTIF")</f>
        <v>TIDAK AKTIF</v>
      </c>
      <c r="Q65" s="32" t="s">
        <v>596</v>
      </c>
      <c r="R65" s="32" t="s">
        <v>597</v>
      </c>
      <c r="S65" s="32"/>
      <c r="T65" s="32"/>
      <c r="U65" s="33" t="s">
        <v>48</v>
      </c>
      <c r="V65" s="45">
        <v>878.0</v>
      </c>
      <c r="W65" s="40" t="s">
        <v>598</v>
      </c>
      <c r="X65" s="36">
        <v>768950.0</v>
      </c>
      <c r="Y65" s="46"/>
    </row>
    <row r="66" ht="12.0" customHeight="1">
      <c r="A66" s="20">
        <f t="shared" si="1"/>
        <v>64</v>
      </c>
      <c r="B66" s="19" t="s">
        <v>553</v>
      </c>
      <c r="C66" s="19" t="s">
        <v>591</v>
      </c>
      <c r="D66" s="19" t="s">
        <v>599</v>
      </c>
      <c r="E66" s="21" t="s">
        <v>33</v>
      </c>
      <c r="F66" s="23" t="s">
        <v>600</v>
      </c>
      <c r="G66" s="25" t="s">
        <v>601</v>
      </c>
      <c r="H66" s="26" t="s">
        <v>40</v>
      </c>
      <c r="I66" s="26" t="s">
        <v>42</v>
      </c>
      <c r="J66" s="28" t="s">
        <v>44</v>
      </c>
      <c r="K66" s="29"/>
      <c r="L66" s="29"/>
      <c r="M66" s="29" t="s">
        <v>45</v>
      </c>
      <c r="N66" s="29" t="s">
        <v>45</v>
      </c>
      <c r="O66" s="29" t="s">
        <v>45</v>
      </c>
      <c r="P66" s="31" t="str">
        <f>IFERROR(__xludf.DUMMYFUNCTION("LET(
  angka_murni, ARRAYFORMULA(IFERROR(VALUE(REGEXREPLACE(K66:O66, ""[^0-9]"", """")), 0)),
  rata, IFERROR(AVERAGEIF(angka_murni, ""&gt;0""), 0),
  IF(rata &gt; 0,
    IF(rata &gt; 500, ""SANGAT OPTIMAL"",
    IF(rata &gt; 200, ""OPTIMAL"",
    IF(rata &gt; 100, "&amp;"""KURANG OPTIMAL"", ""TIDAK OPTIMAL""))),
    IF(COUNTIF(K66:O66, ""*TIDAK TERDETEKSI*"") &gt; 0, ""TIDAK TERDETEKSI"",
    IF(COUNTIF(K66:O66, ""*TIDAK AKTIF*"") &gt; 0, ""TIDAK AKTIF"",
    IF(COUNTIF(K66:O66, ""*BELUM TERPASANG*"") &gt; 0, ""BELUM TERPASAN"&amp;"G"", ""TIDAK AKTIF"")))
  )
)"),"TIDAK AKTIF")</f>
        <v>TIDAK AKTIF</v>
      </c>
      <c r="Q66" s="32" t="s">
        <v>602</v>
      </c>
      <c r="R66" s="32" t="s">
        <v>603</v>
      </c>
      <c r="S66" s="32"/>
      <c r="T66" s="32"/>
      <c r="U66" s="33" t="s">
        <v>48</v>
      </c>
      <c r="V66" s="45">
        <v>457.0</v>
      </c>
      <c r="W66" s="40" t="s">
        <v>598</v>
      </c>
      <c r="X66" s="36">
        <v>768950.0</v>
      </c>
      <c r="Y66" s="46"/>
    </row>
    <row r="67" ht="12.0" hidden="1" customHeight="1">
      <c r="A67" s="20">
        <f t="shared" si="1"/>
        <v>65</v>
      </c>
      <c r="B67" s="19" t="s">
        <v>554</v>
      </c>
      <c r="C67" s="19" t="s">
        <v>604</v>
      </c>
      <c r="D67" s="73" t="s">
        <v>605</v>
      </c>
      <c r="E67" s="21" t="s">
        <v>33</v>
      </c>
      <c r="F67" s="68" t="s">
        <v>606</v>
      </c>
      <c r="G67" s="69" t="s">
        <v>607</v>
      </c>
      <c r="H67" s="26" t="s">
        <v>40</v>
      </c>
      <c r="I67" s="26" t="s">
        <v>107</v>
      </c>
      <c r="J67" s="27" t="s">
        <v>44</v>
      </c>
      <c r="K67" s="29" t="s">
        <v>125</v>
      </c>
      <c r="L67" s="29" t="s">
        <v>45</v>
      </c>
      <c r="M67" s="29" t="s">
        <v>45</v>
      </c>
      <c r="N67" s="29" t="s">
        <v>45</v>
      </c>
      <c r="O67" s="29" t="s">
        <v>45</v>
      </c>
      <c r="P67" s="31" t="str">
        <f>IFERROR(__xludf.DUMMYFUNCTION("LET(
  angka_murni, ARRAYFORMULA(IFERROR(VALUE(REGEXREPLACE(K67:O67, ""[^0-9]"", """")), 0)),
  rata, IFERROR(AVERAGEIF(angka_murni, ""&gt;0""), 0),
  IF(rata &gt; 0,
    IF(rata &gt; 500, ""SANGAT OPTIMAL"",
    IF(rata &gt; 200, ""OPTIMAL"",
    IF(rata &gt; 100, "&amp;"""KURANG OPTIMAL"", ""TIDAK OPTIMAL""))),
    IF(COUNTIF(K67:O67, ""*TIDAK TERDETEKSI*"") &gt; 0, ""TIDAK TERDETEKSI"",
    IF(COUNTIF(K67:O67, ""*TIDAK AKTIF*"") &gt; 0, ""TIDAK AKTIF"",
    IF(COUNTIF(K67:O67, ""*BELUM TERPASANG*"") &gt; 0, ""BELUM TERPASAN"&amp;"G"", ""TIDAK AKTIF"")))
  )
)"),"KURANG OPTIMAL")</f>
        <v>KURANG OPTIMAL</v>
      </c>
      <c r="Q67" s="32"/>
      <c r="R67" s="32"/>
      <c r="S67" s="32"/>
      <c r="T67" s="32" t="s">
        <v>609</v>
      </c>
      <c r="U67" s="33" t="s">
        <v>48</v>
      </c>
      <c r="V67" s="87">
        <v>3373.0</v>
      </c>
      <c r="W67" s="88" t="s">
        <v>613</v>
      </c>
      <c r="X67" s="36">
        <v>604950.0</v>
      </c>
      <c r="Y67" s="64" t="s">
        <v>614</v>
      </c>
    </row>
    <row r="68" ht="12.0" hidden="1" customHeight="1">
      <c r="A68" s="20">
        <f t="shared" si="1"/>
        <v>66</v>
      </c>
      <c r="B68" s="19" t="s">
        <v>554</v>
      </c>
      <c r="C68" s="19" t="s">
        <v>604</v>
      </c>
      <c r="D68" s="19" t="s">
        <v>615</v>
      </c>
      <c r="E68" s="21" t="s">
        <v>33</v>
      </c>
      <c r="F68" s="68" t="s">
        <v>616</v>
      </c>
      <c r="G68" s="69" t="s">
        <v>617</v>
      </c>
      <c r="H68" s="26" t="s">
        <v>40</v>
      </c>
      <c r="I68" s="26" t="s">
        <v>107</v>
      </c>
      <c r="J68" s="27" t="s">
        <v>44</v>
      </c>
      <c r="K68" s="29" t="s">
        <v>45</v>
      </c>
      <c r="L68" s="29" t="s">
        <v>45</v>
      </c>
      <c r="M68" s="29" t="s">
        <v>45</v>
      </c>
      <c r="N68" s="29" t="s">
        <v>45</v>
      </c>
      <c r="O68" s="29" t="s">
        <v>45</v>
      </c>
      <c r="P68" s="31" t="str">
        <f>IFERROR(__xludf.DUMMYFUNCTION("LET(
  angka_murni, ARRAYFORMULA(IFERROR(VALUE(REGEXREPLACE(K68:O68, ""[^0-9]"", """")), 0)),
  rata, IFERROR(AVERAGEIF(angka_murni, ""&gt;0""), 0),
  IF(rata &gt; 0,
    IF(rata &gt; 500, ""SANGAT OPTIMAL"",
    IF(rata &gt; 200, ""OPTIMAL"",
    IF(rata &gt; 100, "&amp;"""KURANG OPTIMAL"", ""TIDAK OPTIMAL""))),
    IF(COUNTIF(K68:O68, ""*TIDAK TERDETEKSI*"") &gt; 0, ""TIDAK TERDETEKSI"",
    IF(COUNTIF(K68:O68, ""*TIDAK AKTIF*"") &gt; 0, ""TIDAK AKTIF"",
    IF(COUNTIF(K68:O68, ""*BELUM TERPASANG*"") &gt; 0, ""BELUM TERPASAN"&amp;"G"", ""TIDAK AKTIF"")))
  )
)"),"TIDAK AKTIF")</f>
        <v>TIDAK AKTIF</v>
      </c>
      <c r="Q68" s="32"/>
      <c r="R68" s="32"/>
      <c r="S68" s="32"/>
      <c r="T68" s="32"/>
      <c r="U68" s="33" t="s">
        <v>48</v>
      </c>
      <c r="V68" s="45">
        <v>1441.0</v>
      </c>
      <c r="W68" s="88" t="s">
        <v>613</v>
      </c>
      <c r="X68" s="36">
        <v>604950.0</v>
      </c>
      <c r="Y68" s="46"/>
    </row>
    <row r="69" ht="12.0" hidden="1" customHeight="1">
      <c r="A69" s="20">
        <f t="shared" si="1"/>
        <v>67</v>
      </c>
      <c r="B69" s="19" t="s">
        <v>554</v>
      </c>
      <c r="C69" s="19" t="s">
        <v>618</v>
      </c>
      <c r="D69" s="19" t="s">
        <v>619</v>
      </c>
      <c r="E69" s="21" t="s">
        <v>33</v>
      </c>
      <c r="F69" s="68" t="s">
        <v>620</v>
      </c>
      <c r="G69" s="69" t="s">
        <v>621</v>
      </c>
      <c r="H69" s="26" t="s">
        <v>40</v>
      </c>
      <c r="I69" s="26" t="s">
        <v>107</v>
      </c>
      <c r="J69" s="27" t="s">
        <v>44</v>
      </c>
      <c r="K69" s="29" t="s">
        <v>62</v>
      </c>
      <c r="L69" s="29" t="s">
        <v>176</v>
      </c>
      <c r="M69" s="29" t="s">
        <v>45</v>
      </c>
      <c r="N69" s="29" t="s">
        <v>45</v>
      </c>
      <c r="O69" s="29" t="s">
        <v>45</v>
      </c>
      <c r="P69" s="31" t="str">
        <f>IFERROR(__xludf.DUMMYFUNCTION("LET(
  angka_murni, ARRAYFORMULA(IFERROR(VALUE(REGEXREPLACE(K69:O69, ""[^0-9]"", """")), 0)),
  rata, IFERROR(AVERAGEIF(angka_murni, ""&gt;0""), 0),
  IF(rata &gt; 0,
    IF(rata &gt; 500, ""SANGAT OPTIMAL"",
    IF(rata &gt; 200, ""OPTIMAL"",
    IF(rata &gt; 100, "&amp;"""KURANG OPTIMAL"", ""TIDAK OPTIMAL""))),
    IF(COUNTIF(K69:O69, ""*TIDAK TERDETEKSI*"") &gt; 0, ""TIDAK TERDETEKSI"",
    IF(COUNTIF(K69:O69, ""*TIDAK AKTIF*"") &gt; 0, ""TIDAK AKTIF"",
    IF(COUNTIF(K69:O69, ""*BELUM TERPASANG*"") &gt; 0, ""BELUM TERPASAN"&amp;"G"", ""TIDAK AKTIF"")))
  )
)"),"TIDAK OPTIMAL")</f>
        <v>TIDAK OPTIMAL</v>
      </c>
      <c r="Q69" s="32"/>
      <c r="R69" s="32"/>
      <c r="S69" s="32"/>
      <c r="T69" s="32"/>
      <c r="U69" s="33" t="s">
        <v>48</v>
      </c>
      <c r="V69" s="45">
        <v>3845.0</v>
      </c>
      <c r="W69" s="58" t="s">
        <v>626</v>
      </c>
      <c r="X69" s="36">
        <v>604950.0</v>
      </c>
      <c r="Y69" s="75" t="s">
        <v>627</v>
      </c>
    </row>
    <row r="70" ht="12.0" hidden="1" customHeight="1">
      <c r="A70" s="20">
        <f t="shared" si="1"/>
        <v>68</v>
      </c>
      <c r="B70" s="19" t="s">
        <v>554</v>
      </c>
      <c r="C70" s="19" t="s">
        <v>633</v>
      </c>
      <c r="D70" s="19" t="s">
        <v>634</v>
      </c>
      <c r="E70" s="21" t="s">
        <v>33</v>
      </c>
      <c r="F70" s="68" t="s">
        <v>635</v>
      </c>
      <c r="G70" s="69" t="s">
        <v>636</v>
      </c>
      <c r="H70" s="26" t="s">
        <v>40</v>
      </c>
      <c r="I70" s="26" t="s">
        <v>107</v>
      </c>
      <c r="J70" s="27" t="s">
        <v>44</v>
      </c>
      <c r="K70" s="29" t="s">
        <v>126</v>
      </c>
      <c r="L70" s="29" t="s">
        <v>126</v>
      </c>
      <c r="M70" s="29" t="s">
        <v>64</v>
      </c>
      <c r="N70" s="29" t="s">
        <v>45</v>
      </c>
      <c r="O70" s="29" t="s">
        <v>45</v>
      </c>
      <c r="P70" s="31" t="str">
        <f>IFERROR(__xludf.DUMMYFUNCTION("LET(
  angka_murni, ARRAYFORMULA(IFERROR(VALUE(REGEXREPLACE(K70:O70, ""[^0-9]"", """")), 0)),
  rata, IFERROR(AVERAGEIF(angka_murni, ""&gt;0""), 0),
  IF(rata &gt; 0,
    IF(rata &gt; 500, ""SANGAT OPTIMAL"",
    IF(rata &gt; 200, ""OPTIMAL"",
    IF(rata &gt; 100, "&amp;"""KURANG OPTIMAL"", ""TIDAK OPTIMAL""))),
    IF(COUNTIF(K70:O70, ""*TIDAK TERDETEKSI*"") &gt; 0, ""TIDAK TERDETEKSI"",
    IF(COUNTIF(K70:O70, ""*TIDAK AKTIF*"") &gt; 0, ""TIDAK AKTIF"",
    IF(COUNTIF(K70:O70, ""*BELUM TERPASANG*"") &gt; 0, ""BELUM TERPASAN"&amp;"G"", ""TIDAK AKTIF"")))
  )
)"),"SANGAT OPTIMAL")</f>
        <v>SANGAT OPTIMAL</v>
      </c>
      <c r="Q70" s="32"/>
      <c r="R70" s="32"/>
      <c r="S70" s="32"/>
      <c r="T70" s="32"/>
      <c r="U70" s="33" t="s">
        <v>48</v>
      </c>
      <c r="V70" s="45">
        <v>1134.0</v>
      </c>
      <c r="W70" s="58" t="s">
        <v>640</v>
      </c>
      <c r="X70" s="36">
        <v>604950.0</v>
      </c>
      <c r="Y70" s="75" t="s">
        <v>642</v>
      </c>
    </row>
    <row r="71" ht="12.0" hidden="1" customHeight="1">
      <c r="A71" s="20">
        <f t="shared" si="1"/>
        <v>69</v>
      </c>
      <c r="B71" s="19" t="s">
        <v>554</v>
      </c>
      <c r="C71" s="19" t="s">
        <v>633</v>
      </c>
      <c r="D71" s="19" t="s">
        <v>644</v>
      </c>
      <c r="E71" s="21" t="s">
        <v>33</v>
      </c>
      <c r="F71" s="68" t="s">
        <v>645</v>
      </c>
      <c r="G71" s="69" t="s">
        <v>646</v>
      </c>
      <c r="H71" s="26" t="s">
        <v>40</v>
      </c>
      <c r="I71" s="26" t="s">
        <v>107</v>
      </c>
      <c r="J71" s="27" t="s">
        <v>44</v>
      </c>
      <c r="K71" s="29" t="s">
        <v>45</v>
      </c>
      <c r="L71" s="29" t="s">
        <v>45</v>
      </c>
      <c r="M71" s="29" t="s">
        <v>45</v>
      </c>
      <c r="N71" s="29" t="s">
        <v>45</v>
      </c>
      <c r="O71" s="29" t="s">
        <v>45</v>
      </c>
      <c r="P71" s="31" t="str">
        <f>IFERROR(__xludf.DUMMYFUNCTION("LET(
  angka_murni, ARRAYFORMULA(IFERROR(VALUE(REGEXREPLACE(K71:O71, ""[^0-9]"", """")), 0)),
  rata, IFERROR(AVERAGEIF(angka_murni, ""&gt;0""), 0),
  IF(rata &gt; 0,
    IF(rata &gt; 500, ""SANGAT OPTIMAL"",
    IF(rata &gt; 200, ""OPTIMAL"",
    IF(rata &gt; 100, "&amp;"""KURANG OPTIMAL"", ""TIDAK OPTIMAL""))),
    IF(COUNTIF(K71:O71, ""*TIDAK TERDETEKSI*"") &gt; 0, ""TIDAK TERDETEKSI"",
    IF(COUNTIF(K71:O71, ""*TIDAK AKTIF*"") &gt; 0, ""TIDAK AKTIF"",
    IF(COUNTIF(K71:O71, ""*BELUM TERPASANG*"") &gt; 0, ""BELUM TERPASAN"&amp;"G"", ""TIDAK AKTIF"")))
  )
)"),"TIDAK AKTIF")</f>
        <v>TIDAK AKTIF</v>
      </c>
      <c r="Q71" s="32"/>
      <c r="R71" s="32"/>
      <c r="S71" s="32"/>
      <c r="T71" s="32" t="s">
        <v>648</v>
      </c>
      <c r="U71" s="33" t="s">
        <v>48</v>
      </c>
      <c r="V71" s="45">
        <v>760.0</v>
      </c>
      <c r="W71" s="58" t="s">
        <v>640</v>
      </c>
      <c r="X71" s="36">
        <v>604950.0</v>
      </c>
      <c r="Y71" s="75" t="s">
        <v>649</v>
      </c>
    </row>
    <row r="72" ht="12.0" hidden="1" customHeight="1">
      <c r="A72" s="20">
        <f t="shared" si="1"/>
        <v>70</v>
      </c>
      <c r="B72" s="19" t="s">
        <v>554</v>
      </c>
      <c r="C72" s="19" t="s">
        <v>653</v>
      </c>
      <c r="D72" s="19" t="s">
        <v>654</v>
      </c>
      <c r="E72" s="21" t="s">
        <v>33</v>
      </c>
      <c r="F72" s="68" t="s">
        <v>655</v>
      </c>
      <c r="G72" s="69" t="s">
        <v>656</v>
      </c>
      <c r="H72" s="26" t="s">
        <v>40</v>
      </c>
      <c r="I72" s="26" t="s">
        <v>107</v>
      </c>
      <c r="J72" s="27" t="s">
        <v>44</v>
      </c>
      <c r="K72" s="29" t="s">
        <v>45</v>
      </c>
      <c r="L72" s="29" t="s">
        <v>45</v>
      </c>
      <c r="M72" s="29" t="s">
        <v>45</v>
      </c>
      <c r="N72" s="29" t="s">
        <v>45</v>
      </c>
      <c r="O72" s="29" t="s">
        <v>45</v>
      </c>
      <c r="P72" s="31" t="str">
        <f>IFERROR(__xludf.DUMMYFUNCTION("LET(
  angka_murni, ARRAYFORMULA(IFERROR(VALUE(REGEXREPLACE(K72:O72, ""[^0-9]"", """")), 0)),
  rata, IFERROR(AVERAGEIF(angka_murni, ""&gt;0""), 0),
  IF(rata &gt; 0,
    IF(rata &gt; 500, ""SANGAT OPTIMAL"",
    IF(rata &gt; 200, ""OPTIMAL"",
    IF(rata &gt; 100, "&amp;"""KURANG OPTIMAL"", ""TIDAK OPTIMAL""))),
    IF(COUNTIF(K72:O72, ""*TIDAK TERDETEKSI*"") &gt; 0, ""TIDAK TERDETEKSI"",
    IF(COUNTIF(K72:O72, ""*TIDAK AKTIF*"") &gt; 0, ""TIDAK AKTIF"",
    IF(COUNTIF(K72:O72, ""*BELUM TERPASANG*"") &gt; 0, ""BELUM TERPASAN"&amp;"G"", ""TIDAK AKTIF"")))
  )
)"),"TIDAK AKTIF")</f>
        <v>TIDAK AKTIF</v>
      </c>
      <c r="Q72" s="32"/>
      <c r="R72" s="32"/>
      <c r="S72" s="32"/>
      <c r="T72" s="32"/>
      <c r="U72" s="33" t="s">
        <v>48</v>
      </c>
      <c r="V72" s="45">
        <v>4229.0</v>
      </c>
      <c r="W72" s="58" t="s">
        <v>657</v>
      </c>
      <c r="X72" s="36">
        <v>604950.0</v>
      </c>
      <c r="Y72" s="75" t="s">
        <v>658</v>
      </c>
    </row>
    <row r="73" ht="12.0" hidden="1" customHeight="1">
      <c r="A73" s="20">
        <f t="shared" si="1"/>
        <v>71</v>
      </c>
      <c r="B73" s="19" t="s">
        <v>554</v>
      </c>
      <c r="C73" s="19" t="s">
        <v>653</v>
      </c>
      <c r="D73" s="19" t="s">
        <v>660</v>
      </c>
      <c r="E73" s="21" t="s">
        <v>33</v>
      </c>
      <c r="F73" s="68" t="s">
        <v>662</v>
      </c>
      <c r="G73" s="69" t="s">
        <v>664</v>
      </c>
      <c r="H73" s="26" t="s">
        <v>40</v>
      </c>
      <c r="I73" s="26" t="s">
        <v>107</v>
      </c>
      <c r="J73" s="27" t="s">
        <v>44</v>
      </c>
      <c r="K73" s="29" t="s">
        <v>45</v>
      </c>
      <c r="L73" s="29" t="s">
        <v>45</v>
      </c>
      <c r="M73" s="29" t="s">
        <v>45</v>
      </c>
      <c r="N73" s="29" t="s">
        <v>45</v>
      </c>
      <c r="O73" s="29" t="s">
        <v>45</v>
      </c>
      <c r="P73" s="31" t="str">
        <f>IFERROR(__xludf.DUMMYFUNCTION("LET(
  angka_murni, ARRAYFORMULA(IFERROR(VALUE(REGEXREPLACE(K73:O73, ""[^0-9]"", """")), 0)),
  rata, IFERROR(AVERAGEIF(angka_murni, ""&gt;0""), 0),
  IF(rata &gt; 0,
    IF(rata &gt; 500, ""SANGAT OPTIMAL"",
    IF(rata &gt; 200, ""OPTIMAL"",
    IF(rata &gt; 100, "&amp;"""KURANG OPTIMAL"", ""TIDAK OPTIMAL""))),
    IF(COUNTIF(K73:O73, ""*TIDAK TERDETEKSI*"") &gt; 0, ""TIDAK TERDETEKSI"",
    IF(COUNTIF(K73:O73, ""*TIDAK AKTIF*"") &gt; 0, ""TIDAK AKTIF"",
    IF(COUNTIF(K73:O73, ""*BELUM TERPASANG*"") &gt; 0, ""BELUM TERPASAN"&amp;"G"", ""TIDAK AKTIF"")))
  )
)"),"TIDAK AKTIF")</f>
        <v>TIDAK AKTIF</v>
      </c>
      <c r="Q73" s="32"/>
      <c r="R73" s="32"/>
      <c r="S73" s="32"/>
      <c r="T73" s="32"/>
      <c r="U73" s="33" t="s">
        <v>48</v>
      </c>
      <c r="V73" s="45">
        <v>1500.0</v>
      </c>
      <c r="W73" s="58" t="s">
        <v>657</v>
      </c>
      <c r="X73" s="36">
        <v>604950.0</v>
      </c>
      <c r="Y73" s="46"/>
    </row>
    <row r="74" ht="12.0" customHeight="1">
      <c r="A74" s="20">
        <f t="shared" si="1"/>
        <v>72</v>
      </c>
      <c r="B74" s="19" t="s">
        <v>554</v>
      </c>
      <c r="C74" s="19" t="s">
        <v>668</v>
      </c>
      <c r="D74" s="19" t="s">
        <v>669</v>
      </c>
      <c r="E74" s="21" t="s">
        <v>33</v>
      </c>
      <c r="F74" s="23" t="s">
        <v>670</v>
      </c>
      <c r="G74" s="25" t="s">
        <v>671</v>
      </c>
      <c r="H74" s="26" t="s">
        <v>40</v>
      </c>
      <c r="I74" s="26" t="s">
        <v>42</v>
      </c>
      <c r="J74" s="28" t="s">
        <v>44</v>
      </c>
      <c r="K74" s="29"/>
      <c r="L74" s="29"/>
      <c r="M74" s="29" t="s">
        <v>45</v>
      </c>
      <c r="N74" s="29" t="s">
        <v>45</v>
      </c>
      <c r="O74" s="29" t="s">
        <v>45</v>
      </c>
      <c r="P74" s="31" t="str">
        <f>IFERROR(__xludf.DUMMYFUNCTION("LET(
  angka_murni, ARRAYFORMULA(IFERROR(VALUE(REGEXREPLACE(K74:O74, ""[^0-9]"", """")), 0)),
  rata, IFERROR(AVERAGEIF(angka_murni, ""&gt;0""), 0),
  IF(rata &gt; 0,
    IF(rata &gt; 500, ""SANGAT OPTIMAL"",
    IF(rata &gt; 200, ""OPTIMAL"",
    IF(rata &gt; 100, "&amp;"""KURANG OPTIMAL"", ""TIDAK OPTIMAL""))),
    IF(COUNTIF(K74:O74, ""*TIDAK TERDETEKSI*"") &gt; 0, ""TIDAK TERDETEKSI"",
    IF(COUNTIF(K74:O74, ""*TIDAK AKTIF*"") &gt; 0, ""TIDAK AKTIF"",
    IF(COUNTIF(K74:O74, ""*BELUM TERPASANG*"") &gt; 0, ""BELUM TERPASAN"&amp;"G"", ""TIDAK AKTIF"")))
  )
)"),"TIDAK AKTIF")</f>
        <v>TIDAK AKTIF</v>
      </c>
      <c r="Q74" s="32" t="s">
        <v>675</v>
      </c>
      <c r="R74" s="32" t="s">
        <v>676</v>
      </c>
      <c r="S74" s="32"/>
      <c r="T74" s="32"/>
      <c r="U74" s="33" t="s">
        <v>48</v>
      </c>
      <c r="V74" s="45">
        <v>1019.0</v>
      </c>
      <c r="W74" s="58" t="s">
        <v>677</v>
      </c>
      <c r="X74" s="36">
        <v>768950.0</v>
      </c>
      <c r="Y74" s="46"/>
    </row>
    <row r="75" ht="12.0" hidden="1" customHeight="1">
      <c r="A75" s="20">
        <f t="shared" si="1"/>
        <v>73</v>
      </c>
      <c r="B75" s="19" t="s">
        <v>554</v>
      </c>
      <c r="C75" s="19" t="s">
        <v>678</v>
      </c>
      <c r="D75" s="19" t="s">
        <v>679</v>
      </c>
      <c r="E75" s="21" t="s">
        <v>33</v>
      </c>
      <c r="F75" s="68" t="s">
        <v>680</v>
      </c>
      <c r="G75" s="69" t="s">
        <v>681</v>
      </c>
      <c r="H75" s="26" t="s">
        <v>40</v>
      </c>
      <c r="I75" s="26" t="s">
        <v>107</v>
      </c>
      <c r="J75" s="27" t="s">
        <v>44</v>
      </c>
      <c r="K75" s="29" t="s">
        <v>45</v>
      </c>
      <c r="L75" s="29" t="s">
        <v>45</v>
      </c>
      <c r="M75" s="29" t="s">
        <v>45</v>
      </c>
      <c r="N75" s="29" t="s">
        <v>45</v>
      </c>
      <c r="O75" s="29" t="s">
        <v>45</v>
      </c>
      <c r="P75" s="31" t="str">
        <f>IFERROR(__xludf.DUMMYFUNCTION("LET(
  angka_murni, ARRAYFORMULA(IFERROR(VALUE(REGEXREPLACE(K75:O75, ""[^0-9]"", """")), 0)),
  rata, IFERROR(AVERAGEIF(angka_murni, ""&gt;0""), 0),
  IF(rata &gt; 0,
    IF(rata &gt; 500, ""SANGAT OPTIMAL"",
    IF(rata &gt; 200, ""OPTIMAL"",
    IF(rata &gt; 100, "&amp;"""KURANG OPTIMAL"", ""TIDAK OPTIMAL""))),
    IF(COUNTIF(K75:O75, ""*TIDAK TERDETEKSI*"") &gt; 0, ""TIDAK TERDETEKSI"",
    IF(COUNTIF(K75:O75, ""*TIDAK AKTIF*"") &gt; 0, ""TIDAK AKTIF"",
    IF(COUNTIF(K75:O75, ""*BELUM TERPASANG*"") &gt; 0, ""BELUM TERPASAN"&amp;"G"", ""TIDAK AKTIF"")))
  )
)"),"TIDAK AKTIF")</f>
        <v>TIDAK AKTIF</v>
      </c>
      <c r="Q75" s="32"/>
      <c r="R75" s="32"/>
      <c r="S75" s="32"/>
      <c r="T75" s="32"/>
      <c r="U75" s="33" t="s">
        <v>48</v>
      </c>
      <c r="V75" s="45">
        <v>4506.0</v>
      </c>
      <c r="W75" s="90" t="s">
        <v>685</v>
      </c>
      <c r="X75" s="36">
        <v>604950.0</v>
      </c>
      <c r="Y75" s="75" t="s">
        <v>686</v>
      </c>
    </row>
    <row r="76" ht="12.0" hidden="1" customHeight="1">
      <c r="A76" s="20">
        <f t="shared" si="1"/>
        <v>74</v>
      </c>
      <c r="B76" s="19" t="s">
        <v>554</v>
      </c>
      <c r="C76" s="19" t="s">
        <v>678</v>
      </c>
      <c r="D76" s="19" t="s">
        <v>688</v>
      </c>
      <c r="E76" s="21" t="s">
        <v>33</v>
      </c>
      <c r="F76" s="68" t="s">
        <v>689</v>
      </c>
      <c r="G76" s="69" t="s">
        <v>690</v>
      </c>
      <c r="H76" s="26" t="s">
        <v>40</v>
      </c>
      <c r="I76" s="26" t="s">
        <v>107</v>
      </c>
      <c r="J76" s="27" t="s">
        <v>44</v>
      </c>
      <c r="K76" s="29" t="s">
        <v>45</v>
      </c>
      <c r="L76" s="29" t="s">
        <v>45</v>
      </c>
      <c r="M76" s="29" t="s">
        <v>45</v>
      </c>
      <c r="N76" s="29" t="s">
        <v>45</v>
      </c>
      <c r="O76" s="29" t="s">
        <v>45</v>
      </c>
      <c r="P76" s="31" t="str">
        <f>IFERROR(__xludf.DUMMYFUNCTION("LET(
  angka_murni, ARRAYFORMULA(IFERROR(VALUE(REGEXREPLACE(K76:O76, ""[^0-9]"", """")), 0)),
  rata, IFERROR(AVERAGEIF(angka_murni, ""&gt;0""), 0),
  IF(rata &gt; 0,
    IF(rata &gt; 500, ""SANGAT OPTIMAL"",
    IF(rata &gt; 200, ""OPTIMAL"",
    IF(rata &gt; 100, "&amp;"""KURANG OPTIMAL"", ""TIDAK OPTIMAL""))),
    IF(COUNTIF(K76:O76, ""*TIDAK TERDETEKSI*"") &gt; 0, ""TIDAK TERDETEKSI"",
    IF(COUNTIF(K76:O76, ""*TIDAK AKTIF*"") &gt; 0, ""TIDAK AKTIF"",
    IF(COUNTIF(K76:O76, ""*BELUM TERPASANG*"") &gt; 0, ""BELUM TERPASAN"&amp;"G"", ""TIDAK AKTIF"")))
  )
)"),"TIDAK AKTIF")</f>
        <v>TIDAK AKTIF</v>
      </c>
      <c r="Q76" s="32"/>
      <c r="R76" s="32"/>
      <c r="S76" s="32"/>
      <c r="T76" s="32"/>
      <c r="U76" s="33" t="s">
        <v>48</v>
      </c>
      <c r="V76" s="45">
        <v>2002.0</v>
      </c>
      <c r="W76" s="90" t="s">
        <v>685</v>
      </c>
      <c r="X76" s="36">
        <v>604950.0</v>
      </c>
      <c r="Y76" s="75" t="s">
        <v>694</v>
      </c>
    </row>
    <row r="77" ht="12.0" hidden="1" customHeight="1">
      <c r="A77" s="20">
        <f t="shared" si="1"/>
        <v>75</v>
      </c>
      <c r="B77" s="19" t="s">
        <v>554</v>
      </c>
      <c r="C77" s="19" t="s">
        <v>678</v>
      </c>
      <c r="D77" s="19" t="s">
        <v>696</v>
      </c>
      <c r="E77" s="21" t="s">
        <v>33</v>
      </c>
      <c r="F77" s="68" t="s">
        <v>697</v>
      </c>
      <c r="G77" s="69" t="s">
        <v>698</v>
      </c>
      <c r="H77" s="26" t="s">
        <v>40</v>
      </c>
      <c r="I77" s="26" t="s">
        <v>107</v>
      </c>
      <c r="J77" s="27" t="s">
        <v>44</v>
      </c>
      <c r="K77" s="29" t="s">
        <v>64</v>
      </c>
      <c r="L77" s="29" t="s">
        <v>63</v>
      </c>
      <c r="M77" s="29" t="s">
        <v>176</v>
      </c>
      <c r="N77" s="29" t="s">
        <v>45</v>
      </c>
      <c r="O77" s="29" t="s">
        <v>45</v>
      </c>
      <c r="P77" s="31" t="str">
        <f>IFERROR(__xludf.DUMMYFUNCTION("LET(
  angka_murni, ARRAYFORMULA(IFERROR(VALUE(REGEXREPLACE(K77:O77, ""[^0-9]"", """")), 0)),
  rata, IFERROR(AVERAGEIF(angka_murni, ""&gt;0""), 0),
  IF(rata &gt; 0,
    IF(rata &gt; 500, ""SANGAT OPTIMAL"",
    IF(rata &gt; 200, ""OPTIMAL"",
    IF(rata &gt; 100, "&amp;"""KURANG OPTIMAL"", ""TIDAK OPTIMAL""))),
    IF(COUNTIF(K77:O77, ""*TIDAK TERDETEKSI*"") &gt; 0, ""TIDAK TERDETEKSI"",
    IF(COUNTIF(K77:O77, ""*TIDAK AKTIF*"") &gt; 0, ""TIDAK AKTIF"",
    IF(COUNTIF(K77:O77, ""*BELUM TERPASANG*"") &gt; 0, ""BELUM TERPASAN"&amp;"G"", ""TIDAK AKTIF"")))
  )
)"),"OPTIMAL")</f>
        <v>OPTIMAL</v>
      </c>
      <c r="Q77" s="32"/>
      <c r="R77" s="32"/>
      <c r="S77" s="32"/>
      <c r="T77" s="32"/>
      <c r="U77" s="33" t="s">
        <v>48</v>
      </c>
      <c r="V77" s="45">
        <v>5283.0</v>
      </c>
      <c r="W77" s="90" t="s">
        <v>685</v>
      </c>
      <c r="X77" s="36">
        <v>604950.0</v>
      </c>
      <c r="Y77" s="75" t="s">
        <v>699</v>
      </c>
    </row>
    <row r="78" ht="12.0" hidden="1" customHeight="1">
      <c r="A78" s="20">
        <f t="shared" si="1"/>
        <v>76</v>
      </c>
      <c r="B78" s="19" t="s">
        <v>555</v>
      </c>
      <c r="C78" s="19" t="s">
        <v>703</v>
      </c>
      <c r="D78" s="19" t="s">
        <v>704</v>
      </c>
      <c r="E78" s="21" t="s">
        <v>33</v>
      </c>
      <c r="F78" s="68" t="s">
        <v>705</v>
      </c>
      <c r="G78" s="69" t="s">
        <v>706</v>
      </c>
      <c r="H78" s="26" t="s">
        <v>40</v>
      </c>
      <c r="I78" s="26" t="s">
        <v>107</v>
      </c>
      <c r="J78" s="27" t="s">
        <v>44</v>
      </c>
      <c r="K78" s="29" t="s">
        <v>91</v>
      </c>
      <c r="L78" s="29" t="s">
        <v>62</v>
      </c>
      <c r="M78" s="29" t="s">
        <v>45</v>
      </c>
      <c r="N78" s="29" t="s">
        <v>45</v>
      </c>
      <c r="O78" s="29" t="s">
        <v>45</v>
      </c>
      <c r="P78" s="31" t="str">
        <f>IFERROR(__xludf.DUMMYFUNCTION("LET(
  angka_murni, ARRAYFORMULA(IFERROR(VALUE(REGEXREPLACE(K78:O78, ""[^0-9]"", """")), 0)),
  rata, IFERROR(AVERAGEIF(angka_murni, ""&gt;0""), 0),
  IF(rata &gt; 0,
    IF(rata &gt; 500, ""SANGAT OPTIMAL"",
    IF(rata &gt; 200, ""OPTIMAL"",
    IF(rata &gt; 100, "&amp;"""KURANG OPTIMAL"", ""TIDAK OPTIMAL""))),
    IF(COUNTIF(K78:O78, ""*TIDAK TERDETEKSI*"") &gt; 0, ""TIDAK TERDETEKSI"",
    IF(COUNTIF(K78:O78, ""*TIDAK AKTIF*"") &gt; 0, ""TIDAK AKTIF"",
    IF(COUNTIF(K78:O78, ""*BELUM TERPASANG*"") &gt; 0, ""BELUM TERPASAN"&amp;"G"", ""TIDAK AKTIF"")))
  )
)"),"TIDAK OPTIMAL")</f>
        <v>TIDAK OPTIMAL</v>
      </c>
      <c r="Q78" s="32"/>
      <c r="R78" s="32"/>
      <c r="S78" s="32"/>
      <c r="T78" s="32"/>
      <c r="U78" s="33" t="s">
        <v>48</v>
      </c>
      <c r="V78" s="45">
        <v>11961.0</v>
      </c>
      <c r="W78" s="58" t="s">
        <v>707</v>
      </c>
      <c r="X78" s="36">
        <v>604950.0</v>
      </c>
      <c r="Y78" s="46"/>
    </row>
    <row r="79" ht="12.0" hidden="1" customHeight="1">
      <c r="A79" s="20">
        <f t="shared" si="1"/>
        <v>77</v>
      </c>
      <c r="B79" s="19" t="s">
        <v>555</v>
      </c>
      <c r="C79" s="19" t="s">
        <v>708</v>
      </c>
      <c r="D79" s="19" t="s">
        <v>709</v>
      </c>
      <c r="E79" s="21" t="s">
        <v>33</v>
      </c>
      <c r="F79" s="68" t="s">
        <v>710</v>
      </c>
      <c r="G79" s="69" t="s">
        <v>711</v>
      </c>
      <c r="H79" s="26" t="s">
        <v>40</v>
      </c>
      <c r="I79" s="26" t="s">
        <v>107</v>
      </c>
      <c r="J79" s="27" t="s">
        <v>44</v>
      </c>
      <c r="K79" s="29" t="s">
        <v>360</v>
      </c>
      <c r="L79" s="29" t="s">
        <v>45</v>
      </c>
      <c r="M79" s="29" t="s">
        <v>45</v>
      </c>
      <c r="N79" s="29" t="s">
        <v>45</v>
      </c>
      <c r="O79" s="29" t="s">
        <v>45</v>
      </c>
      <c r="P79" s="31" t="str">
        <f>IFERROR(__xludf.DUMMYFUNCTION("LET(
  angka_murni, ARRAYFORMULA(IFERROR(VALUE(REGEXREPLACE(K79:O79, ""[^0-9]"", """")), 0)),
  rata, IFERROR(AVERAGEIF(angka_murni, ""&gt;0""), 0),
  IF(rata &gt; 0,
    IF(rata &gt; 500, ""SANGAT OPTIMAL"",
    IF(rata &gt; 200, ""OPTIMAL"",
    IF(rata &gt; 100, "&amp;"""KURANG OPTIMAL"", ""TIDAK OPTIMAL""))),
    IF(COUNTIF(K79:O79, ""*TIDAK TERDETEKSI*"") &gt; 0, ""TIDAK TERDETEKSI"",
    IF(COUNTIF(K79:O79, ""*TIDAK AKTIF*"") &gt; 0, ""TIDAK AKTIF"",
    IF(COUNTIF(K79:O79, ""*BELUM TERPASANG*"") &gt; 0, ""BELUM TERPASAN"&amp;"G"", ""TIDAK AKTIF"")))
  )
)"),"TIDAK OPTIMAL")</f>
        <v>TIDAK OPTIMAL</v>
      </c>
      <c r="Q79" s="32"/>
      <c r="R79" s="32"/>
      <c r="S79" s="32"/>
      <c r="T79" s="32"/>
      <c r="U79" s="33" t="s">
        <v>48</v>
      </c>
      <c r="V79" s="45">
        <v>4890.0</v>
      </c>
      <c r="W79" s="58" t="s">
        <v>713</v>
      </c>
      <c r="X79" s="36">
        <v>604950.0</v>
      </c>
      <c r="Y79" s="46"/>
    </row>
    <row r="80" ht="12.0" hidden="1" customHeight="1">
      <c r="A80" s="20">
        <f t="shared" si="1"/>
        <v>78</v>
      </c>
      <c r="B80" s="19" t="s">
        <v>555</v>
      </c>
      <c r="C80" s="19" t="s">
        <v>714</v>
      </c>
      <c r="D80" s="19" t="s">
        <v>715</v>
      </c>
      <c r="E80" s="21" t="s">
        <v>33</v>
      </c>
      <c r="F80" s="68" t="s">
        <v>716</v>
      </c>
      <c r="G80" s="69" t="s">
        <v>717</v>
      </c>
      <c r="H80" s="26" t="s">
        <v>40</v>
      </c>
      <c r="I80" s="26" t="s">
        <v>107</v>
      </c>
      <c r="J80" s="27" t="s">
        <v>44</v>
      </c>
      <c r="K80" s="29" t="s">
        <v>125</v>
      </c>
      <c r="L80" s="29" t="s">
        <v>63</v>
      </c>
      <c r="M80" s="29" t="s">
        <v>45</v>
      </c>
      <c r="N80" s="29" t="s">
        <v>45</v>
      </c>
      <c r="O80" s="29" t="s">
        <v>45</v>
      </c>
      <c r="P80" s="31" t="str">
        <f>IFERROR(__xludf.DUMMYFUNCTION("LET(
  angka_murni, ARRAYFORMULA(IFERROR(VALUE(REGEXREPLACE(K80:O80, ""[^0-9]"", """")), 0)),
  rata, IFERROR(AVERAGEIF(angka_murni, ""&gt;0""), 0),
  IF(rata &gt; 0,
    IF(rata &gt; 500, ""SANGAT OPTIMAL"",
    IF(rata &gt; 200, ""OPTIMAL"",
    IF(rata &gt; 100, "&amp;"""KURANG OPTIMAL"", ""TIDAK OPTIMAL""))),
    IF(COUNTIF(K80:O80, ""*TIDAK TERDETEKSI*"") &gt; 0, ""TIDAK TERDETEKSI"",
    IF(COUNTIF(K80:O80, ""*TIDAK AKTIF*"") &gt; 0, ""TIDAK AKTIF"",
    IF(COUNTIF(K80:O80, ""*BELUM TERPASANG*"") &gt; 0, ""BELUM TERPASAN"&amp;"G"", ""TIDAK AKTIF"")))
  )
)"),"KURANG OPTIMAL")</f>
        <v>KURANG OPTIMAL</v>
      </c>
      <c r="Q80" s="32"/>
      <c r="R80" s="32"/>
      <c r="S80" s="32"/>
      <c r="T80" s="32"/>
      <c r="U80" s="33" t="s">
        <v>48</v>
      </c>
      <c r="V80" s="45">
        <v>2334.0</v>
      </c>
      <c r="W80" s="58" t="s">
        <v>718</v>
      </c>
      <c r="X80" s="36">
        <v>604950.0</v>
      </c>
      <c r="Y80" s="46"/>
    </row>
    <row r="81" ht="15.75" hidden="1" customHeight="1">
      <c r="J81" s="91" t="s">
        <v>719</v>
      </c>
      <c r="K81" s="92"/>
      <c r="L81" s="92"/>
      <c r="M81" s="92" t="s">
        <v>719</v>
      </c>
      <c r="P81" s="3"/>
      <c r="X81" s="5"/>
    </row>
    <row r="82">
      <c r="P82" s="3"/>
      <c r="V82" s="93"/>
      <c r="X82" s="5"/>
    </row>
    <row r="83" ht="15.75" customHeight="1">
      <c r="P83" s="3"/>
      <c r="V83" s="93"/>
      <c r="X83" s="5"/>
    </row>
    <row r="84" ht="15.75" customHeight="1">
      <c r="K84" s="94"/>
      <c r="L84" s="94"/>
      <c r="M84" s="94"/>
      <c r="N84" s="94"/>
      <c r="O84" s="94"/>
      <c r="P84" s="3"/>
      <c r="V84" s="93"/>
      <c r="X84" s="5"/>
    </row>
    <row r="85" ht="15.75" customHeight="1">
      <c r="K85" s="94"/>
      <c r="L85" s="94"/>
      <c r="M85" s="94"/>
      <c r="N85" s="94"/>
      <c r="O85" s="94"/>
      <c r="P85" s="3"/>
      <c r="V85" s="93"/>
      <c r="X85" s="5"/>
    </row>
    <row r="86" ht="15.75" customHeight="1">
      <c r="K86" s="94"/>
      <c r="L86" s="94"/>
      <c r="M86" s="94"/>
      <c r="N86" s="94"/>
      <c r="O86" s="94"/>
      <c r="P86" s="3"/>
      <c r="V86" s="93"/>
      <c r="X86" s="5"/>
    </row>
    <row r="87" ht="15.75" customHeight="1">
      <c r="K87" s="94"/>
      <c r="L87" s="94"/>
      <c r="M87" s="94"/>
      <c r="N87" s="94"/>
      <c r="O87" s="94"/>
      <c r="P87" s="3"/>
      <c r="V87" s="93"/>
      <c r="X87" s="5"/>
    </row>
    <row r="88" ht="15.75" customHeight="1">
      <c r="K88" s="94"/>
      <c r="L88" s="94"/>
      <c r="M88" s="94"/>
      <c r="N88" s="94"/>
      <c r="O88" s="94"/>
      <c r="P88" s="3"/>
      <c r="V88" s="93"/>
      <c r="X88" s="5"/>
    </row>
    <row r="89" ht="15.75" customHeight="1">
      <c r="K89" s="94"/>
      <c r="L89" s="94"/>
      <c r="M89" s="94"/>
      <c r="N89" s="94"/>
      <c r="O89" s="94"/>
      <c r="P89" s="3"/>
      <c r="V89" s="93"/>
      <c r="X89" s="5"/>
    </row>
    <row r="90" ht="15.75" customHeight="1">
      <c r="K90" s="94"/>
      <c r="L90" s="94"/>
      <c r="M90" s="94"/>
      <c r="N90" s="94"/>
      <c r="O90" s="94"/>
      <c r="P90" s="3"/>
      <c r="V90" s="93"/>
      <c r="X90" s="5"/>
    </row>
    <row r="91" ht="15.75" customHeight="1">
      <c r="K91" s="94"/>
      <c r="L91" s="94"/>
      <c r="M91" s="94"/>
      <c r="N91" s="94"/>
      <c r="O91" s="94"/>
      <c r="P91" s="3"/>
      <c r="V91" s="93"/>
      <c r="X91" s="5"/>
    </row>
    <row r="92" ht="15.75" customHeight="1">
      <c r="K92" s="94"/>
      <c r="L92" s="94"/>
      <c r="M92" s="94"/>
      <c r="N92" s="94"/>
      <c r="O92" s="94"/>
      <c r="P92" s="3"/>
      <c r="V92" s="93"/>
      <c r="X92" s="5"/>
    </row>
    <row r="93" ht="15.75" customHeight="1">
      <c r="K93" s="94"/>
      <c r="L93" s="94"/>
      <c r="M93" s="94"/>
      <c r="N93" s="94"/>
      <c r="O93" s="94"/>
      <c r="P93" s="3"/>
      <c r="V93" s="93"/>
      <c r="X93" s="5"/>
    </row>
    <row r="94" ht="15.75" customHeight="1">
      <c r="K94" s="94"/>
      <c r="L94" s="94"/>
      <c r="M94" s="94"/>
      <c r="N94" s="94"/>
      <c r="O94" s="94"/>
      <c r="P94" s="3"/>
      <c r="V94" s="93"/>
      <c r="X94" s="5"/>
    </row>
    <row r="95" ht="15.75" customHeight="1">
      <c r="K95" s="94"/>
      <c r="L95" s="94"/>
      <c r="M95" s="94"/>
      <c r="N95" s="94"/>
      <c r="O95" s="94"/>
      <c r="P95" s="3"/>
      <c r="V95" s="93"/>
      <c r="X95" s="5"/>
    </row>
    <row r="96" ht="15.75" customHeight="1">
      <c r="K96" s="94"/>
      <c r="L96" s="94"/>
      <c r="M96" s="94"/>
      <c r="N96" s="94"/>
      <c r="O96" s="94"/>
      <c r="P96" s="3"/>
      <c r="V96" s="93"/>
      <c r="X96" s="5"/>
    </row>
    <row r="97" ht="15.75" customHeight="1">
      <c r="K97" s="94"/>
      <c r="L97" s="94"/>
      <c r="M97" s="94"/>
      <c r="N97" s="94"/>
      <c r="O97" s="94"/>
      <c r="P97" s="3"/>
      <c r="V97" s="93"/>
      <c r="X97" s="5"/>
    </row>
    <row r="98" ht="15.75" customHeight="1">
      <c r="K98" s="94"/>
      <c r="L98" s="94"/>
      <c r="M98" s="94"/>
      <c r="N98" s="94"/>
      <c r="O98" s="94"/>
      <c r="P98" s="3"/>
      <c r="V98" s="93"/>
      <c r="X98" s="5"/>
    </row>
    <row r="99" ht="15.75" customHeight="1">
      <c r="K99" s="94"/>
      <c r="L99" s="94"/>
      <c r="M99" s="94"/>
      <c r="N99" s="94"/>
      <c r="O99" s="94"/>
      <c r="P99" s="3"/>
      <c r="V99" s="93"/>
      <c r="X99" s="5"/>
    </row>
    <row r="100" ht="15.75" customHeight="1">
      <c r="K100" s="94"/>
      <c r="L100" s="94"/>
      <c r="M100" s="94"/>
      <c r="N100" s="94"/>
      <c r="O100" s="94"/>
      <c r="P100" s="3"/>
      <c r="V100" s="93"/>
      <c r="X100" s="5"/>
    </row>
    <row r="101" ht="15.75" customHeight="1">
      <c r="K101" s="94"/>
      <c r="L101" s="94"/>
      <c r="M101" s="94"/>
      <c r="N101" s="94"/>
      <c r="O101" s="94"/>
      <c r="P101" s="3"/>
      <c r="V101" s="93"/>
      <c r="X101" s="5"/>
    </row>
    <row r="102" ht="15.75" customHeight="1">
      <c r="K102" s="94"/>
      <c r="L102" s="94"/>
      <c r="M102" s="94"/>
      <c r="N102" s="94"/>
      <c r="O102" s="94"/>
      <c r="P102" s="3"/>
      <c r="V102" s="93"/>
      <c r="X102" s="5"/>
    </row>
    <row r="103" ht="15.75" customHeight="1">
      <c r="K103" s="94"/>
      <c r="L103" s="94"/>
      <c r="M103" s="94"/>
      <c r="N103" s="94"/>
      <c r="O103" s="94"/>
      <c r="P103" s="3"/>
      <c r="V103" s="93"/>
      <c r="X103" s="5"/>
    </row>
    <row r="104" ht="15.75" customHeight="1">
      <c r="K104" s="94"/>
      <c r="L104" s="94"/>
      <c r="M104" s="94"/>
      <c r="N104" s="94"/>
      <c r="O104" s="94"/>
      <c r="P104" s="3"/>
      <c r="V104" s="93"/>
      <c r="X104" s="5"/>
    </row>
    <row r="105" ht="15.75" customHeight="1">
      <c r="K105" s="94"/>
      <c r="L105" s="94"/>
      <c r="M105" s="94"/>
      <c r="N105" s="94"/>
      <c r="O105" s="94"/>
      <c r="P105" s="3"/>
      <c r="V105" s="93"/>
      <c r="X105" s="5"/>
    </row>
    <row r="106" ht="15.75" customHeight="1">
      <c r="K106" s="94"/>
      <c r="L106" s="94"/>
      <c r="M106" s="94"/>
      <c r="N106" s="94"/>
      <c r="O106" s="94"/>
      <c r="P106" s="3"/>
      <c r="V106" s="93"/>
      <c r="X106" s="5"/>
    </row>
    <row r="107" ht="15.75" customHeight="1">
      <c r="K107" s="94"/>
      <c r="L107" s="94"/>
      <c r="M107" s="94"/>
      <c r="N107" s="94"/>
      <c r="O107" s="94"/>
      <c r="P107" s="3"/>
      <c r="V107" s="93"/>
      <c r="X107" s="5"/>
    </row>
    <row r="108" ht="15.75" customHeight="1">
      <c r="K108" s="94"/>
      <c r="L108" s="94"/>
      <c r="M108" s="94"/>
      <c r="N108" s="94"/>
      <c r="O108" s="94"/>
      <c r="P108" s="3"/>
      <c r="V108" s="93"/>
      <c r="X108" s="5"/>
    </row>
    <row r="109" ht="15.75" customHeight="1">
      <c r="K109" s="94"/>
      <c r="L109" s="94"/>
      <c r="M109" s="94"/>
      <c r="N109" s="94"/>
      <c r="O109" s="94"/>
      <c r="P109" s="3"/>
      <c r="V109" s="93"/>
      <c r="X109" s="5"/>
    </row>
    <row r="110" ht="15.75" customHeight="1">
      <c r="K110" s="94"/>
      <c r="L110" s="94"/>
      <c r="M110" s="94"/>
      <c r="N110" s="94"/>
      <c r="O110" s="94"/>
      <c r="P110" s="3"/>
      <c r="V110" s="93"/>
      <c r="X110" s="5"/>
    </row>
    <row r="111" ht="15.75" customHeight="1">
      <c r="K111" s="94"/>
      <c r="L111" s="94"/>
      <c r="M111" s="94"/>
      <c r="N111" s="94"/>
      <c r="O111" s="94"/>
      <c r="P111" s="3"/>
      <c r="V111" s="93"/>
      <c r="X111" s="5"/>
    </row>
    <row r="112" ht="15.75" customHeight="1">
      <c r="K112" s="94"/>
      <c r="L112" s="94"/>
      <c r="M112" s="94"/>
      <c r="N112" s="94"/>
      <c r="O112" s="94"/>
      <c r="P112" s="3"/>
      <c r="V112" s="93"/>
      <c r="X112" s="5"/>
    </row>
    <row r="113" ht="15.75" customHeight="1">
      <c r="K113" s="94"/>
      <c r="L113" s="94"/>
      <c r="M113" s="94"/>
      <c r="N113" s="94"/>
      <c r="O113" s="94"/>
      <c r="P113" s="3"/>
      <c r="V113" s="93"/>
      <c r="X113" s="5"/>
    </row>
    <row r="114" ht="15.75" customHeight="1">
      <c r="K114" s="94"/>
      <c r="L114" s="94"/>
      <c r="M114" s="94"/>
      <c r="N114" s="94"/>
      <c r="O114" s="94"/>
      <c r="P114" s="3"/>
      <c r="V114" s="93"/>
      <c r="X114" s="5"/>
    </row>
    <row r="115" ht="15.75" customHeight="1">
      <c r="K115" s="94"/>
      <c r="L115" s="94"/>
      <c r="M115" s="94"/>
      <c r="N115" s="94"/>
      <c r="O115" s="94"/>
      <c r="P115" s="3"/>
      <c r="V115" s="93"/>
      <c r="X115" s="5"/>
    </row>
    <row r="116" ht="15.75" customHeight="1">
      <c r="K116" s="94"/>
      <c r="L116" s="94"/>
      <c r="M116" s="94"/>
      <c r="N116" s="94"/>
      <c r="O116" s="94"/>
      <c r="P116" s="3"/>
      <c r="V116" s="93"/>
      <c r="X116" s="5"/>
    </row>
    <row r="117" ht="15.75" customHeight="1">
      <c r="K117" s="94"/>
      <c r="L117" s="94"/>
      <c r="M117" s="94"/>
      <c r="N117" s="94"/>
      <c r="O117" s="94"/>
      <c r="P117" s="3"/>
      <c r="V117" s="93"/>
      <c r="X117" s="5"/>
    </row>
    <row r="118" ht="15.75" customHeight="1">
      <c r="K118" s="94"/>
      <c r="L118" s="94"/>
      <c r="M118" s="94"/>
      <c r="N118" s="94"/>
      <c r="O118" s="94"/>
      <c r="P118" s="3"/>
      <c r="V118" s="93"/>
      <c r="X118" s="5"/>
    </row>
    <row r="119" ht="15.75" customHeight="1">
      <c r="K119" s="94"/>
      <c r="L119" s="94"/>
      <c r="M119" s="94"/>
      <c r="N119" s="94"/>
      <c r="O119" s="94"/>
      <c r="P119" s="3"/>
      <c r="V119" s="93"/>
      <c r="X119" s="5"/>
    </row>
    <row r="120" ht="15.75" customHeight="1">
      <c r="K120" s="94"/>
      <c r="L120" s="94"/>
      <c r="M120" s="94"/>
      <c r="N120" s="94"/>
      <c r="O120" s="94"/>
      <c r="P120" s="3"/>
      <c r="V120" s="93"/>
      <c r="X120" s="5"/>
    </row>
    <row r="121" ht="15.75" customHeight="1">
      <c r="K121" s="94"/>
      <c r="L121" s="94"/>
      <c r="M121" s="94"/>
      <c r="N121" s="94"/>
      <c r="O121" s="94"/>
      <c r="P121" s="3"/>
      <c r="V121" s="93"/>
      <c r="X121" s="5"/>
    </row>
    <row r="122" ht="15.75" customHeight="1">
      <c r="K122" s="94"/>
      <c r="L122" s="94"/>
      <c r="M122" s="94"/>
      <c r="N122" s="94"/>
      <c r="O122" s="94"/>
      <c r="P122" s="3"/>
      <c r="V122" s="93"/>
      <c r="X122" s="5"/>
    </row>
    <row r="123" ht="15.75" customHeight="1">
      <c r="K123" s="94"/>
      <c r="L123" s="94"/>
      <c r="M123" s="94"/>
      <c r="N123" s="94"/>
      <c r="O123" s="94"/>
      <c r="P123" s="3"/>
      <c r="V123" s="93"/>
      <c r="X123" s="5"/>
    </row>
    <row r="124" ht="15.75" customHeight="1">
      <c r="K124" s="94"/>
      <c r="L124" s="94"/>
      <c r="M124" s="94"/>
      <c r="N124" s="94"/>
      <c r="O124" s="94"/>
      <c r="P124" s="3"/>
      <c r="V124" s="93"/>
      <c r="X124" s="5"/>
    </row>
    <row r="125" ht="15.75" customHeight="1">
      <c r="K125" s="94"/>
      <c r="L125" s="94"/>
      <c r="M125" s="94"/>
      <c r="N125" s="94"/>
      <c r="O125" s="94"/>
      <c r="P125" s="3"/>
      <c r="V125" s="93"/>
      <c r="X125" s="5"/>
    </row>
    <row r="126" ht="15.75" customHeight="1">
      <c r="K126" s="94"/>
      <c r="L126" s="94"/>
      <c r="M126" s="94"/>
      <c r="N126" s="94"/>
      <c r="O126" s="94"/>
      <c r="P126" s="3"/>
      <c r="V126" s="93"/>
      <c r="X126" s="5"/>
    </row>
    <row r="127" ht="15.75" customHeight="1">
      <c r="K127" s="94"/>
      <c r="L127" s="94"/>
      <c r="M127" s="94"/>
      <c r="N127" s="94"/>
      <c r="O127" s="94"/>
      <c r="P127" s="3"/>
      <c r="V127" s="93"/>
      <c r="X127" s="5"/>
    </row>
    <row r="128" ht="15.75" customHeight="1">
      <c r="K128" s="94"/>
      <c r="L128" s="94"/>
      <c r="M128" s="94"/>
      <c r="N128" s="94"/>
      <c r="O128" s="94"/>
      <c r="P128" s="3"/>
      <c r="V128" s="93"/>
      <c r="X128" s="5"/>
    </row>
    <row r="129" ht="15.75" customHeight="1">
      <c r="K129" s="94"/>
      <c r="L129" s="94"/>
      <c r="M129" s="94"/>
      <c r="N129" s="94"/>
      <c r="O129" s="94"/>
      <c r="P129" s="3"/>
      <c r="V129" s="93"/>
      <c r="X129" s="5"/>
    </row>
    <row r="130" ht="15.75" customHeight="1">
      <c r="K130" s="94"/>
      <c r="L130" s="94"/>
      <c r="M130" s="94"/>
      <c r="N130" s="94"/>
      <c r="O130" s="94"/>
      <c r="P130" s="3"/>
      <c r="V130" s="93"/>
      <c r="X130" s="5"/>
    </row>
    <row r="131" ht="15.75" customHeight="1">
      <c r="K131" s="94"/>
      <c r="L131" s="94"/>
      <c r="M131" s="94"/>
      <c r="N131" s="94"/>
      <c r="O131" s="94"/>
      <c r="P131" s="3"/>
      <c r="V131" s="93"/>
      <c r="X131" s="5"/>
    </row>
    <row r="132" ht="15.75" customHeight="1">
      <c r="K132" s="94"/>
      <c r="L132" s="94"/>
      <c r="M132" s="94"/>
      <c r="N132" s="94"/>
      <c r="O132" s="94"/>
      <c r="P132" s="3"/>
      <c r="V132" s="93"/>
      <c r="X132" s="5"/>
    </row>
    <row r="133" ht="15.75" customHeight="1">
      <c r="K133" s="94"/>
      <c r="L133" s="94"/>
      <c r="M133" s="94"/>
      <c r="N133" s="94"/>
      <c r="O133" s="94"/>
      <c r="P133" s="3"/>
      <c r="V133" s="93"/>
      <c r="X133" s="5"/>
    </row>
    <row r="134" ht="15.75" customHeight="1">
      <c r="K134" s="94"/>
      <c r="L134" s="94"/>
      <c r="M134" s="94"/>
      <c r="N134" s="94"/>
      <c r="O134" s="94"/>
      <c r="P134" s="3"/>
      <c r="V134" s="93"/>
      <c r="X134" s="5"/>
    </row>
    <row r="135" ht="15.75" customHeight="1">
      <c r="K135" s="94"/>
      <c r="L135" s="94"/>
      <c r="M135" s="94"/>
      <c r="N135" s="94"/>
      <c r="O135" s="94"/>
      <c r="P135" s="3"/>
      <c r="V135" s="93"/>
      <c r="X135" s="5"/>
    </row>
    <row r="136" ht="15.75" customHeight="1">
      <c r="K136" s="94"/>
      <c r="L136" s="94"/>
      <c r="M136" s="94"/>
      <c r="N136" s="94"/>
      <c r="O136" s="94"/>
      <c r="P136" s="3"/>
      <c r="V136" s="93"/>
      <c r="X136" s="5"/>
    </row>
    <row r="137" ht="15.75" customHeight="1">
      <c r="K137" s="94"/>
      <c r="L137" s="94"/>
      <c r="M137" s="94"/>
      <c r="N137" s="94"/>
      <c r="O137" s="94"/>
      <c r="P137" s="3"/>
      <c r="V137" s="93"/>
      <c r="X137" s="5"/>
    </row>
    <row r="138" ht="15.75" customHeight="1">
      <c r="K138" s="94"/>
      <c r="L138" s="94"/>
      <c r="M138" s="94"/>
      <c r="N138" s="94"/>
      <c r="O138" s="94"/>
      <c r="P138" s="3"/>
      <c r="V138" s="93"/>
      <c r="X138" s="5"/>
    </row>
    <row r="139" ht="15.75" customHeight="1">
      <c r="K139" s="94"/>
      <c r="L139" s="94"/>
      <c r="M139" s="94"/>
      <c r="N139" s="94"/>
      <c r="O139" s="94"/>
      <c r="P139" s="3"/>
      <c r="V139" s="93"/>
      <c r="X139" s="5"/>
    </row>
    <row r="140" ht="15.75" customHeight="1">
      <c r="K140" s="94"/>
      <c r="L140" s="94"/>
      <c r="M140" s="94"/>
      <c r="N140" s="94"/>
      <c r="O140" s="94"/>
      <c r="P140" s="3"/>
      <c r="V140" s="93"/>
      <c r="X140" s="5"/>
    </row>
    <row r="141" ht="15.75" customHeight="1">
      <c r="K141" s="94"/>
      <c r="L141" s="94"/>
      <c r="M141" s="94"/>
      <c r="N141" s="94"/>
      <c r="O141" s="94"/>
      <c r="P141" s="3"/>
      <c r="V141" s="93"/>
      <c r="X141" s="5"/>
    </row>
    <row r="142" ht="15.75" customHeight="1">
      <c r="K142" s="94"/>
      <c r="L142" s="94"/>
      <c r="M142" s="94"/>
      <c r="N142" s="94"/>
      <c r="O142" s="94"/>
      <c r="P142" s="3"/>
      <c r="V142" s="93"/>
      <c r="X142" s="5"/>
    </row>
    <row r="143" ht="15.75" customHeight="1">
      <c r="K143" s="94"/>
      <c r="L143" s="94"/>
      <c r="M143" s="94"/>
      <c r="N143" s="94"/>
      <c r="O143" s="94"/>
      <c r="P143" s="3"/>
      <c r="V143" s="93"/>
      <c r="X143" s="5"/>
    </row>
    <row r="144" ht="15.75" customHeight="1">
      <c r="K144" s="94"/>
      <c r="L144" s="94"/>
      <c r="M144" s="94"/>
      <c r="N144" s="94"/>
      <c r="O144" s="94"/>
      <c r="P144" s="3"/>
      <c r="V144" s="93"/>
      <c r="X144" s="5"/>
    </row>
    <row r="145" ht="15.75" customHeight="1">
      <c r="K145" s="94"/>
      <c r="L145" s="94"/>
      <c r="M145" s="94"/>
      <c r="N145" s="94"/>
      <c r="O145" s="94"/>
      <c r="P145" s="3"/>
      <c r="V145" s="93"/>
      <c r="X145" s="5"/>
    </row>
    <row r="146" ht="15.75" customHeight="1">
      <c r="K146" s="94"/>
      <c r="L146" s="94"/>
      <c r="M146" s="94"/>
      <c r="N146" s="94"/>
      <c r="O146" s="94"/>
      <c r="P146" s="3"/>
      <c r="V146" s="93"/>
      <c r="X146" s="5"/>
    </row>
    <row r="147" ht="15.75" customHeight="1">
      <c r="K147" s="94"/>
      <c r="L147" s="94"/>
      <c r="M147" s="94"/>
      <c r="N147" s="94"/>
      <c r="O147" s="94"/>
      <c r="P147" s="3"/>
      <c r="V147" s="93"/>
      <c r="X147" s="5"/>
    </row>
    <row r="148" ht="15.75" customHeight="1">
      <c r="K148" s="94"/>
      <c r="L148" s="94"/>
      <c r="M148" s="94"/>
      <c r="N148" s="94"/>
      <c r="O148" s="94"/>
      <c r="P148" s="3"/>
      <c r="V148" s="93"/>
      <c r="X148" s="5"/>
    </row>
    <row r="149" ht="15.75" customHeight="1">
      <c r="K149" s="94"/>
      <c r="L149" s="94"/>
      <c r="M149" s="94"/>
      <c r="N149" s="94"/>
      <c r="O149" s="94"/>
      <c r="P149" s="3"/>
      <c r="V149" s="93"/>
      <c r="X149" s="5"/>
    </row>
    <row r="150" ht="15.75" customHeight="1">
      <c r="K150" s="94"/>
      <c r="L150" s="94"/>
      <c r="M150" s="94"/>
      <c r="N150" s="94"/>
      <c r="O150" s="94"/>
      <c r="P150" s="3"/>
      <c r="V150" s="93"/>
      <c r="X150" s="5"/>
    </row>
    <row r="151" ht="15.75" customHeight="1">
      <c r="K151" s="94"/>
      <c r="L151" s="94"/>
      <c r="M151" s="94"/>
      <c r="N151" s="94"/>
      <c r="O151" s="94"/>
      <c r="P151" s="3"/>
      <c r="V151" s="93"/>
      <c r="X151" s="5"/>
    </row>
    <row r="152" ht="15.75" customHeight="1">
      <c r="K152" s="94"/>
      <c r="L152" s="94"/>
      <c r="M152" s="94"/>
      <c r="N152" s="94"/>
      <c r="O152" s="94"/>
      <c r="P152" s="3"/>
      <c r="V152" s="93"/>
      <c r="X152" s="5"/>
    </row>
    <row r="153" ht="15.75" customHeight="1">
      <c r="K153" s="94"/>
      <c r="L153" s="94"/>
      <c r="M153" s="94"/>
      <c r="N153" s="94"/>
      <c r="O153" s="94"/>
      <c r="P153" s="3"/>
      <c r="V153" s="93"/>
      <c r="X153" s="5"/>
    </row>
    <row r="154" ht="15.75" customHeight="1">
      <c r="K154" s="94"/>
      <c r="L154" s="94"/>
      <c r="M154" s="94"/>
      <c r="N154" s="94"/>
      <c r="O154" s="94"/>
      <c r="P154" s="3"/>
      <c r="V154" s="93"/>
      <c r="X154" s="5"/>
    </row>
    <row r="155" ht="15.75" customHeight="1">
      <c r="K155" s="94"/>
      <c r="L155" s="94"/>
      <c r="M155" s="94"/>
      <c r="N155" s="94"/>
      <c r="O155" s="94"/>
      <c r="P155" s="3"/>
      <c r="V155" s="93"/>
      <c r="X155" s="5"/>
    </row>
    <row r="156" ht="15.75" customHeight="1">
      <c r="K156" s="94"/>
      <c r="L156" s="94"/>
      <c r="M156" s="94"/>
      <c r="N156" s="94"/>
      <c r="O156" s="94"/>
      <c r="P156" s="3"/>
      <c r="V156" s="93"/>
      <c r="X156" s="5"/>
    </row>
    <row r="157" ht="15.75" customHeight="1">
      <c r="K157" s="94"/>
      <c r="L157" s="94"/>
      <c r="M157" s="94"/>
      <c r="N157" s="94"/>
      <c r="O157" s="94"/>
      <c r="P157" s="3"/>
      <c r="V157" s="93"/>
      <c r="X157" s="5"/>
    </row>
    <row r="158" ht="15.75" customHeight="1">
      <c r="K158" s="94"/>
      <c r="L158" s="94"/>
      <c r="M158" s="94"/>
      <c r="N158" s="94"/>
      <c r="O158" s="94"/>
      <c r="P158" s="3"/>
      <c r="V158" s="93"/>
      <c r="X158" s="5"/>
    </row>
    <row r="159" ht="15.75" customHeight="1">
      <c r="K159" s="94"/>
      <c r="L159" s="94"/>
      <c r="M159" s="94"/>
      <c r="N159" s="94"/>
      <c r="O159" s="94"/>
      <c r="P159" s="3"/>
      <c r="V159" s="93"/>
      <c r="X159" s="5"/>
    </row>
    <row r="160" ht="15.75" customHeight="1">
      <c r="K160" s="94"/>
      <c r="L160" s="94"/>
      <c r="M160" s="94"/>
      <c r="N160" s="94"/>
      <c r="O160" s="94"/>
      <c r="P160" s="3"/>
      <c r="V160" s="93"/>
      <c r="X160" s="5"/>
    </row>
    <row r="161" ht="15.75" customHeight="1">
      <c r="K161" s="94"/>
      <c r="L161" s="94"/>
      <c r="M161" s="94"/>
      <c r="N161" s="94"/>
      <c r="O161" s="94"/>
      <c r="P161" s="3"/>
      <c r="V161" s="93"/>
      <c r="X161" s="5"/>
    </row>
    <row r="162" ht="15.75" customHeight="1">
      <c r="K162" s="94"/>
      <c r="L162" s="94"/>
      <c r="M162" s="94"/>
      <c r="N162" s="94"/>
      <c r="O162" s="94"/>
      <c r="P162" s="3"/>
      <c r="V162" s="93"/>
      <c r="X162" s="5"/>
    </row>
    <row r="163" ht="15.75" customHeight="1">
      <c r="K163" s="94"/>
      <c r="L163" s="94"/>
      <c r="M163" s="94"/>
      <c r="N163" s="94"/>
      <c r="O163" s="94"/>
      <c r="P163" s="3"/>
      <c r="V163" s="93"/>
      <c r="X163" s="5"/>
    </row>
    <row r="164" ht="15.75" customHeight="1">
      <c r="K164" s="94"/>
      <c r="L164" s="94"/>
      <c r="M164" s="94"/>
      <c r="N164" s="94"/>
      <c r="O164" s="94"/>
      <c r="P164" s="3"/>
      <c r="V164" s="93"/>
      <c r="X164" s="5"/>
    </row>
    <row r="165" ht="15.75" customHeight="1">
      <c r="K165" s="94"/>
      <c r="L165" s="94"/>
      <c r="M165" s="94"/>
      <c r="N165" s="94"/>
      <c r="O165" s="94"/>
      <c r="P165" s="3"/>
      <c r="V165" s="93"/>
      <c r="X165" s="5"/>
    </row>
    <row r="166" ht="15.75" customHeight="1">
      <c r="K166" s="94"/>
      <c r="L166" s="94"/>
      <c r="M166" s="94"/>
      <c r="N166" s="94"/>
      <c r="O166" s="94"/>
      <c r="P166" s="3"/>
      <c r="V166" s="93"/>
      <c r="X166" s="5"/>
    </row>
    <row r="167" ht="15.75" customHeight="1">
      <c r="K167" s="94"/>
      <c r="L167" s="94"/>
      <c r="M167" s="94"/>
      <c r="N167" s="94"/>
      <c r="O167" s="94"/>
      <c r="P167" s="3"/>
      <c r="V167" s="93"/>
      <c r="X167" s="5"/>
    </row>
    <row r="168" ht="15.75" customHeight="1">
      <c r="K168" s="94"/>
      <c r="L168" s="94"/>
      <c r="M168" s="94"/>
      <c r="N168" s="94"/>
      <c r="O168" s="94"/>
      <c r="P168" s="3"/>
      <c r="V168" s="93"/>
      <c r="X168" s="5"/>
    </row>
    <row r="169" ht="15.75" customHeight="1">
      <c r="K169" s="94"/>
      <c r="L169" s="94"/>
      <c r="M169" s="94"/>
      <c r="N169" s="94"/>
      <c r="O169" s="94"/>
      <c r="P169" s="3"/>
      <c r="V169" s="93"/>
      <c r="X169" s="5"/>
    </row>
    <row r="170" ht="15.75" customHeight="1">
      <c r="K170" s="94"/>
      <c r="L170" s="94"/>
      <c r="M170" s="94"/>
      <c r="N170" s="94"/>
      <c r="O170" s="94"/>
      <c r="P170" s="3"/>
      <c r="V170" s="93"/>
      <c r="X170" s="5"/>
    </row>
    <row r="171" ht="15.75" customHeight="1">
      <c r="K171" s="94"/>
      <c r="L171" s="94"/>
      <c r="M171" s="94"/>
      <c r="N171" s="94"/>
      <c r="O171" s="94"/>
      <c r="P171" s="3"/>
      <c r="V171" s="93"/>
      <c r="X171" s="5"/>
    </row>
    <row r="172" ht="15.75" customHeight="1">
      <c r="K172" s="94"/>
      <c r="L172" s="94"/>
      <c r="M172" s="94"/>
      <c r="N172" s="94"/>
      <c r="O172" s="94"/>
      <c r="P172" s="3"/>
      <c r="V172" s="93"/>
      <c r="X172" s="5"/>
    </row>
    <row r="173" ht="15.75" customHeight="1">
      <c r="K173" s="94"/>
      <c r="L173" s="94"/>
      <c r="M173" s="94"/>
      <c r="N173" s="94"/>
      <c r="O173" s="94"/>
      <c r="P173" s="3"/>
      <c r="V173" s="93"/>
      <c r="X173" s="5"/>
    </row>
    <row r="174" ht="15.75" customHeight="1">
      <c r="K174" s="94"/>
      <c r="L174" s="94"/>
      <c r="M174" s="94"/>
      <c r="N174" s="94"/>
      <c r="O174" s="94"/>
      <c r="P174" s="3"/>
      <c r="V174" s="93"/>
      <c r="X174" s="5"/>
    </row>
    <row r="175" ht="15.75" customHeight="1">
      <c r="K175" s="94"/>
      <c r="L175" s="94"/>
      <c r="M175" s="94"/>
      <c r="N175" s="94"/>
      <c r="O175" s="94"/>
      <c r="P175" s="3"/>
      <c r="V175" s="93"/>
      <c r="X175" s="5"/>
    </row>
    <row r="176" ht="15.75" customHeight="1">
      <c r="K176" s="94"/>
      <c r="L176" s="94"/>
      <c r="M176" s="94"/>
      <c r="N176" s="94"/>
      <c r="O176" s="94"/>
      <c r="P176" s="3"/>
      <c r="V176" s="93"/>
      <c r="X176" s="5"/>
    </row>
    <row r="177" ht="15.75" customHeight="1">
      <c r="K177" s="94"/>
      <c r="L177" s="94"/>
      <c r="M177" s="94"/>
      <c r="N177" s="94"/>
      <c r="O177" s="94"/>
      <c r="P177" s="3"/>
      <c r="V177" s="93"/>
      <c r="X177" s="5"/>
    </row>
    <row r="178" ht="15.75" customHeight="1">
      <c r="K178" s="94"/>
      <c r="L178" s="94"/>
      <c r="M178" s="94"/>
      <c r="N178" s="94"/>
      <c r="O178" s="94"/>
      <c r="P178" s="3"/>
      <c r="V178" s="93"/>
      <c r="X178" s="5"/>
    </row>
    <row r="179" ht="15.75" customHeight="1">
      <c r="K179" s="94"/>
      <c r="L179" s="94"/>
      <c r="M179" s="94"/>
      <c r="N179" s="94"/>
      <c r="O179" s="94"/>
      <c r="P179" s="3"/>
      <c r="V179" s="93"/>
      <c r="X179" s="5"/>
    </row>
    <row r="180" ht="15.75" customHeight="1">
      <c r="K180" s="94"/>
      <c r="L180" s="94"/>
      <c r="M180" s="94"/>
      <c r="N180" s="94"/>
      <c r="O180" s="94"/>
      <c r="P180" s="3"/>
      <c r="V180" s="93"/>
      <c r="X180" s="5"/>
    </row>
    <row r="181" ht="15.75" customHeight="1">
      <c r="K181" s="94"/>
      <c r="L181" s="94"/>
      <c r="M181" s="94"/>
      <c r="N181" s="94"/>
      <c r="O181" s="94"/>
      <c r="P181" s="3"/>
      <c r="V181" s="93"/>
      <c r="X181" s="5"/>
    </row>
    <row r="182" ht="15.75" customHeight="1">
      <c r="K182" s="94"/>
      <c r="L182" s="94"/>
      <c r="M182" s="94"/>
      <c r="N182" s="94"/>
      <c r="O182" s="94"/>
      <c r="P182" s="3"/>
      <c r="V182" s="93"/>
      <c r="X182" s="5"/>
    </row>
    <row r="183" ht="15.75" customHeight="1">
      <c r="K183" s="94"/>
      <c r="L183" s="94"/>
      <c r="M183" s="94"/>
      <c r="N183" s="94"/>
      <c r="O183" s="94"/>
      <c r="P183" s="3"/>
      <c r="V183" s="93"/>
      <c r="X183" s="5"/>
    </row>
    <row r="184" ht="15.75" customHeight="1">
      <c r="K184" s="94"/>
      <c r="L184" s="94"/>
      <c r="M184" s="94"/>
      <c r="N184" s="94"/>
      <c r="O184" s="94"/>
      <c r="P184" s="3"/>
      <c r="V184" s="93"/>
      <c r="X184" s="5"/>
    </row>
    <row r="185" ht="15.75" customHeight="1">
      <c r="K185" s="94"/>
      <c r="L185" s="94"/>
      <c r="M185" s="94"/>
      <c r="N185" s="94"/>
      <c r="O185" s="94"/>
      <c r="P185" s="3"/>
      <c r="V185" s="93"/>
      <c r="X185" s="5"/>
    </row>
    <row r="186" ht="15.75" customHeight="1">
      <c r="K186" s="94"/>
      <c r="L186" s="94"/>
      <c r="M186" s="94"/>
      <c r="N186" s="94"/>
      <c r="O186" s="94"/>
      <c r="P186" s="3"/>
      <c r="V186" s="93"/>
      <c r="X186" s="5"/>
    </row>
    <row r="187" ht="15.75" customHeight="1">
      <c r="K187" s="94"/>
      <c r="L187" s="94"/>
      <c r="M187" s="94"/>
      <c r="N187" s="94"/>
      <c r="O187" s="94"/>
      <c r="P187" s="3"/>
      <c r="V187" s="93"/>
      <c r="X187" s="5"/>
    </row>
    <row r="188" ht="15.75" customHeight="1">
      <c r="K188" s="94"/>
      <c r="L188" s="94"/>
      <c r="M188" s="94"/>
      <c r="N188" s="94"/>
      <c r="O188" s="94"/>
      <c r="P188" s="3"/>
      <c r="V188" s="93"/>
      <c r="X188" s="5"/>
    </row>
    <row r="189" ht="15.75" customHeight="1">
      <c r="K189" s="94"/>
      <c r="L189" s="94"/>
      <c r="M189" s="94"/>
      <c r="N189" s="94"/>
      <c r="O189" s="94"/>
      <c r="P189" s="3"/>
      <c r="V189" s="93"/>
      <c r="X189" s="5"/>
    </row>
    <row r="190" ht="15.75" customHeight="1">
      <c r="K190" s="94"/>
      <c r="L190" s="94"/>
      <c r="M190" s="94"/>
      <c r="N190" s="94"/>
      <c r="O190" s="94"/>
      <c r="P190" s="3"/>
      <c r="V190" s="93"/>
      <c r="X190" s="5"/>
    </row>
    <row r="191" ht="15.75" customHeight="1">
      <c r="K191" s="94"/>
      <c r="L191" s="94"/>
      <c r="M191" s="94"/>
      <c r="N191" s="94"/>
      <c r="O191" s="94"/>
      <c r="P191" s="3"/>
      <c r="V191" s="93"/>
      <c r="X191" s="5"/>
    </row>
    <row r="192" ht="15.75" customHeight="1">
      <c r="K192" s="94"/>
      <c r="L192" s="94"/>
      <c r="M192" s="94"/>
      <c r="N192" s="94"/>
      <c r="O192" s="94"/>
      <c r="P192" s="3"/>
      <c r="V192" s="93"/>
      <c r="X192" s="5"/>
    </row>
    <row r="193" ht="15.75" customHeight="1">
      <c r="K193" s="94"/>
      <c r="L193" s="94"/>
      <c r="M193" s="94"/>
      <c r="N193" s="94"/>
      <c r="O193" s="94"/>
      <c r="P193" s="3"/>
      <c r="V193" s="93"/>
      <c r="X193" s="5"/>
    </row>
    <row r="194" ht="15.75" customHeight="1">
      <c r="K194" s="94"/>
      <c r="L194" s="94"/>
      <c r="M194" s="94"/>
      <c r="N194" s="94"/>
      <c r="O194" s="94"/>
      <c r="P194" s="3"/>
      <c r="V194" s="93"/>
      <c r="X194" s="5"/>
    </row>
    <row r="195" ht="15.75" customHeight="1">
      <c r="K195" s="94"/>
      <c r="L195" s="94"/>
      <c r="M195" s="94"/>
      <c r="N195" s="94"/>
      <c r="O195" s="94"/>
      <c r="P195" s="3"/>
      <c r="V195" s="93"/>
      <c r="X195" s="5"/>
    </row>
    <row r="196" ht="15.75" customHeight="1">
      <c r="K196" s="94"/>
      <c r="L196" s="94"/>
      <c r="M196" s="94"/>
      <c r="N196" s="94"/>
      <c r="O196" s="94"/>
      <c r="P196" s="3"/>
      <c r="V196" s="93"/>
      <c r="X196" s="5"/>
    </row>
    <row r="197" ht="15.75" customHeight="1">
      <c r="K197" s="94"/>
      <c r="L197" s="94"/>
      <c r="M197" s="94"/>
      <c r="N197" s="94"/>
      <c r="O197" s="94"/>
      <c r="P197" s="3"/>
      <c r="V197" s="93"/>
      <c r="X197" s="5"/>
    </row>
    <row r="198" ht="15.75" customHeight="1">
      <c r="K198" s="94"/>
      <c r="L198" s="94"/>
      <c r="M198" s="94"/>
      <c r="N198" s="94"/>
      <c r="O198" s="94"/>
      <c r="P198" s="3"/>
      <c r="V198" s="93"/>
      <c r="X198" s="5"/>
    </row>
    <row r="199" ht="15.75" customHeight="1">
      <c r="K199" s="94"/>
      <c r="L199" s="94"/>
      <c r="M199" s="94"/>
      <c r="N199" s="94"/>
      <c r="O199" s="94"/>
      <c r="P199" s="3"/>
      <c r="V199" s="93"/>
      <c r="X199" s="5"/>
    </row>
    <row r="200" ht="15.75" customHeight="1">
      <c r="K200" s="94"/>
      <c r="L200" s="94"/>
      <c r="M200" s="94"/>
      <c r="N200" s="94"/>
      <c r="O200" s="94"/>
      <c r="P200" s="3"/>
      <c r="V200" s="93"/>
      <c r="X200" s="5"/>
    </row>
    <row r="201" ht="15.75" customHeight="1">
      <c r="K201" s="94"/>
      <c r="L201" s="94"/>
      <c r="M201" s="94"/>
      <c r="N201" s="94"/>
      <c r="O201" s="94"/>
      <c r="P201" s="3"/>
      <c r="V201" s="93"/>
      <c r="X201" s="5"/>
    </row>
    <row r="202" ht="15.75" customHeight="1">
      <c r="K202" s="94"/>
      <c r="L202" s="94"/>
      <c r="M202" s="94"/>
      <c r="N202" s="94"/>
      <c r="O202" s="94"/>
      <c r="P202" s="3"/>
      <c r="V202" s="93"/>
      <c r="X202" s="5"/>
    </row>
    <row r="203" ht="15.75" customHeight="1">
      <c r="K203" s="94"/>
      <c r="L203" s="94"/>
      <c r="M203" s="94"/>
      <c r="N203" s="94"/>
      <c r="O203" s="94"/>
      <c r="P203" s="3"/>
      <c r="V203" s="93"/>
      <c r="X203" s="5"/>
    </row>
    <row r="204" ht="15.75" customHeight="1">
      <c r="K204" s="94"/>
      <c r="L204" s="94"/>
      <c r="M204" s="94"/>
      <c r="N204" s="94"/>
      <c r="O204" s="94"/>
      <c r="P204" s="3"/>
      <c r="V204" s="93"/>
      <c r="X204" s="5"/>
    </row>
    <row r="205" ht="15.75" customHeight="1">
      <c r="K205" s="94"/>
      <c r="L205" s="94"/>
      <c r="M205" s="94"/>
      <c r="N205" s="94"/>
      <c r="O205" s="94"/>
      <c r="P205" s="3"/>
      <c r="V205" s="93"/>
      <c r="X205" s="5"/>
    </row>
    <row r="206" ht="15.75" customHeight="1">
      <c r="K206" s="94"/>
      <c r="L206" s="94"/>
      <c r="M206" s="94"/>
      <c r="N206" s="94"/>
      <c r="O206" s="94"/>
      <c r="P206" s="3"/>
      <c r="V206" s="93"/>
      <c r="X206" s="5"/>
    </row>
    <row r="207" ht="15.75" customHeight="1">
      <c r="K207" s="94"/>
      <c r="L207" s="94"/>
      <c r="M207" s="94"/>
      <c r="N207" s="94"/>
      <c r="O207" s="94"/>
      <c r="P207" s="3"/>
      <c r="V207" s="93"/>
      <c r="X207" s="5"/>
    </row>
    <row r="208" ht="15.75" customHeight="1">
      <c r="K208" s="94"/>
      <c r="L208" s="94"/>
      <c r="M208" s="94"/>
      <c r="N208" s="94"/>
      <c r="O208" s="94"/>
      <c r="P208" s="3"/>
      <c r="V208" s="93"/>
      <c r="X208" s="5"/>
    </row>
    <row r="209" ht="15.75" customHeight="1">
      <c r="K209" s="94"/>
      <c r="L209" s="94"/>
      <c r="M209" s="94"/>
      <c r="N209" s="94"/>
      <c r="O209" s="94"/>
      <c r="P209" s="3"/>
      <c r="V209" s="93"/>
      <c r="X209" s="5"/>
    </row>
    <row r="210" ht="15.75" customHeight="1">
      <c r="K210" s="94"/>
      <c r="L210" s="94"/>
      <c r="M210" s="94"/>
      <c r="N210" s="94"/>
      <c r="O210" s="94"/>
      <c r="P210" s="3"/>
      <c r="V210" s="93"/>
      <c r="X210" s="5"/>
    </row>
    <row r="211" ht="15.75" customHeight="1">
      <c r="K211" s="94"/>
      <c r="L211" s="94"/>
      <c r="M211" s="94"/>
      <c r="N211" s="94"/>
      <c r="O211" s="94"/>
      <c r="P211" s="3"/>
      <c r="V211" s="93"/>
      <c r="X211" s="5"/>
    </row>
    <row r="212" ht="15.75" customHeight="1">
      <c r="K212" s="94"/>
      <c r="L212" s="94"/>
      <c r="M212" s="94"/>
      <c r="N212" s="94"/>
      <c r="O212" s="94"/>
      <c r="P212" s="3"/>
      <c r="V212" s="93"/>
      <c r="X212" s="5"/>
    </row>
    <row r="213" ht="15.75" customHeight="1">
      <c r="K213" s="94"/>
      <c r="L213" s="94"/>
      <c r="M213" s="94"/>
      <c r="N213" s="94"/>
      <c r="O213" s="94"/>
      <c r="P213" s="3"/>
      <c r="V213" s="93"/>
      <c r="X213" s="5"/>
    </row>
    <row r="214" ht="15.75" customHeight="1">
      <c r="K214" s="94"/>
      <c r="L214" s="94"/>
      <c r="M214" s="94"/>
      <c r="N214" s="94"/>
      <c r="O214" s="94"/>
      <c r="P214" s="3"/>
      <c r="V214" s="93"/>
      <c r="X214" s="5"/>
    </row>
    <row r="215" ht="15.75" customHeight="1">
      <c r="K215" s="94"/>
      <c r="L215" s="94"/>
      <c r="M215" s="94"/>
      <c r="N215" s="94"/>
      <c r="O215" s="94"/>
      <c r="P215" s="3"/>
      <c r="V215" s="93"/>
      <c r="X215" s="5"/>
    </row>
    <row r="216" ht="15.75" customHeight="1">
      <c r="K216" s="94"/>
      <c r="L216" s="94"/>
      <c r="M216" s="94"/>
      <c r="N216" s="94"/>
      <c r="O216" s="94"/>
      <c r="P216" s="3"/>
      <c r="V216" s="93"/>
      <c r="X216" s="5"/>
    </row>
    <row r="217" ht="15.75" customHeight="1">
      <c r="K217" s="94"/>
      <c r="L217" s="94"/>
      <c r="M217" s="94"/>
      <c r="N217" s="94"/>
      <c r="O217" s="94"/>
      <c r="P217" s="3"/>
      <c r="V217" s="93"/>
      <c r="X217" s="5"/>
    </row>
    <row r="218" ht="15.75" customHeight="1">
      <c r="K218" s="94"/>
      <c r="L218" s="94"/>
      <c r="M218" s="94"/>
      <c r="N218" s="94"/>
      <c r="O218" s="94"/>
      <c r="P218" s="3"/>
      <c r="V218" s="93"/>
      <c r="X218" s="5"/>
    </row>
    <row r="219" ht="15.75" customHeight="1">
      <c r="K219" s="94"/>
      <c r="L219" s="94"/>
      <c r="M219" s="94"/>
      <c r="N219" s="94"/>
      <c r="O219" s="94"/>
      <c r="P219" s="3"/>
      <c r="V219" s="93"/>
      <c r="X219" s="5"/>
    </row>
    <row r="220" ht="15.75" customHeight="1">
      <c r="K220" s="94"/>
      <c r="L220" s="94"/>
      <c r="M220" s="94"/>
      <c r="N220" s="94"/>
      <c r="O220" s="94"/>
      <c r="P220" s="3"/>
      <c r="V220" s="93"/>
      <c r="X220" s="5"/>
    </row>
    <row r="221" ht="15.75" customHeight="1">
      <c r="K221" s="94"/>
      <c r="L221" s="94"/>
      <c r="M221" s="94"/>
      <c r="N221" s="94"/>
      <c r="O221" s="94"/>
      <c r="P221" s="3"/>
      <c r="V221" s="93"/>
      <c r="X221" s="5"/>
    </row>
    <row r="222" ht="15.75" customHeight="1">
      <c r="K222" s="94"/>
      <c r="L222" s="94"/>
      <c r="M222" s="94"/>
      <c r="N222" s="94"/>
      <c r="O222" s="94"/>
      <c r="P222" s="3"/>
      <c r="V222" s="93"/>
      <c r="X222" s="5"/>
    </row>
    <row r="223" ht="15.75" customHeight="1">
      <c r="K223" s="94"/>
      <c r="L223" s="94"/>
      <c r="M223" s="94"/>
      <c r="N223" s="94"/>
      <c r="O223" s="94"/>
      <c r="P223" s="3"/>
      <c r="V223" s="93"/>
      <c r="X223" s="5"/>
    </row>
    <row r="224" ht="15.75" customHeight="1">
      <c r="K224" s="94"/>
      <c r="L224" s="94"/>
      <c r="M224" s="94"/>
      <c r="N224" s="94"/>
      <c r="O224" s="94"/>
      <c r="P224" s="3"/>
      <c r="V224" s="93"/>
      <c r="X224" s="5"/>
    </row>
    <row r="225" ht="15.75" customHeight="1">
      <c r="K225" s="94"/>
      <c r="L225" s="94"/>
      <c r="M225" s="94"/>
      <c r="N225" s="94"/>
      <c r="O225" s="94"/>
      <c r="P225" s="3"/>
      <c r="V225" s="93"/>
      <c r="X225" s="5"/>
    </row>
    <row r="226" ht="15.75" customHeight="1">
      <c r="K226" s="94"/>
      <c r="L226" s="94"/>
      <c r="M226" s="94"/>
      <c r="N226" s="94"/>
      <c r="O226" s="94"/>
      <c r="P226" s="3"/>
      <c r="V226" s="93"/>
      <c r="X226" s="5"/>
    </row>
    <row r="227" ht="15.75" customHeight="1">
      <c r="K227" s="94"/>
      <c r="L227" s="94"/>
      <c r="M227" s="94"/>
      <c r="N227" s="94"/>
      <c r="O227" s="94"/>
      <c r="P227" s="3"/>
      <c r="V227" s="93"/>
      <c r="X227" s="5"/>
    </row>
    <row r="228" ht="15.75" customHeight="1">
      <c r="K228" s="94"/>
      <c r="L228" s="94"/>
      <c r="M228" s="94"/>
      <c r="N228" s="94"/>
      <c r="O228" s="94"/>
      <c r="P228" s="3"/>
      <c r="V228" s="93"/>
      <c r="X228" s="5"/>
    </row>
    <row r="229" ht="15.75" customHeight="1">
      <c r="K229" s="94"/>
      <c r="L229" s="94"/>
      <c r="M229" s="94"/>
      <c r="N229" s="94"/>
      <c r="O229" s="94"/>
      <c r="P229" s="3"/>
      <c r="V229" s="93"/>
      <c r="X229" s="5"/>
    </row>
    <row r="230" ht="15.75" customHeight="1">
      <c r="K230" s="94"/>
      <c r="L230" s="94"/>
      <c r="M230" s="94"/>
      <c r="N230" s="94"/>
      <c r="O230" s="94"/>
      <c r="P230" s="3"/>
      <c r="V230" s="93"/>
      <c r="X230" s="5"/>
    </row>
    <row r="231" ht="15.75" customHeight="1">
      <c r="K231" s="94"/>
      <c r="L231" s="94"/>
      <c r="M231" s="94"/>
      <c r="N231" s="94"/>
      <c r="O231" s="94"/>
      <c r="P231" s="3"/>
      <c r="V231" s="93"/>
      <c r="X231" s="5"/>
    </row>
    <row r="232" ht="15.75" customHeight="1">
      <c r="K232" s="94"/>
      <c r="L232" s="94"/>
      <c r="M232" s="94"/>
      <c r="N232" s="94"/>
      <c r="O232" s="94"/>
      <c r="P232" s="3"/>
      <c r="V232" s="93"/>
      <c r="X232" s="5"/>
    </row>
    <row r="233" ht="15.75" customHeight="1">
      <c r="K233" s="94"/>
      <c r="L233" s="94"/>
      <c r="M233" s="94"/>
      <c r="N233" s="94"/>
      <c r="O233" s="94"/>
      <c r="P233" s="3"/>
      <c r="V233" s="93"/>
      <c r="X233" s="5"/>
    </row>
    <row r="234" ht="15.75" customHeight="1">
      <c r="K234" s="94"/>
      <c r="L234" s="94"/>
      <c r="M234" s="94"/>
      <c r="N234" s="94"/>
      <c r="O234" s="94"/>
      <c r="P234" s="3"/>
      <c r="V234" s="93"/>
      <c r="X234" s="5"/>
    </row>
    <row r="235" ht="15.75" customHeight="1">
      <c r="K235" s="94"/>
      <c r="L235" s="94"/>
      <c r="M235" s="94"/>
      <c r="N235" s="94"/>
      <c r="O235" s="94"/>
      <c r="P235" s="3"/>
      <c r="V235" s="93"/>
      <c r="X235" s="5"/>
    </row>
  </sheetData>
  <autoFilter ref="$A$2:$Y$81">
    <filterColumn colId="8">
      <filters>
        <filter val="ORBIT"/>
      </filters>
    </filterColumn>
  </autoFilter>
  <mergeCells count="1">
    <mergeCell ref="A1:I1"/>
  </mergeCells>
  <conditionalFormatting sqref="H3:H80">
    <cfRule type="cellIs" dxfId="0" priority="1" operator="equal">
      <formula>"COMTELINDO"</formula>
    </cfRule>
  </conditionalFormatting>
  <conditionalFormatting sqref="H3:H80">
    <cfRule type="cellIs" dxfId="1" priority="2" operator="equal">
      <formula>"ICON+"</formula>
    </cfRule>
  </conditionalFormatting>
  <conditionalFormatting sqref="H3:H80">
    <cfRule type="cellIs" dxfId="2" priority="3" operator="equal">
      <formula>"TELKOMSEL"</formula>
    </cfRule>
  </conditionalFormatting>
  <conditionalFormatting sqref="H3:H80">
    <cfRule type="cellIs" dxfId="3" priority="4" operator="equal">
      <formula>"TELKOM"</formula>
    </cfRule>
  </conditionalFormatting>
  <conditionalFormatting sqref="H3:H80">
    <cfRule type="cellIs" dxfId="4" priority="5" operator="equal">
      <formula>"TELKOMSAT"</formula>
    </cfRule>
  </conditionalFormatting>
  <conditionalFormatting sqref="H3:H80">
    <cfRule type="cellIs" dxfId="5" priority="6" operator="equal">
      <formula>"BESTCAMP"</formula>
    </cfRule>
  </conditionalFormatting>
  <conditionalFormatting sqref="H3:H80">
    <cfRule type="cellIs" dxfId="6" priority="7" operator="equal">
      <formula>"PSN"</formula>
    </cfRule>
  </conditionalFormatting>
  <conditionalFormatting sqref="P3:P80">
    <cfRule type="cellIs" dxfId="7" priority="8" operator="equal">
      <formula>"TIDAK AKTIF"</formula>
    </cfRule>
  </conditionalFormatting>
  <conditionalFormatting sqref="P3:P80">
    <cfRule type="cellIs" dxfId="8" priority="9" operator="equal">
      <formula>"TIDAK TERDETEKSI"</formula>
    </cfRule>
  </conditionalFormatting>
  <conditionalFormatting sqref="P3:P80">
    <cfRule type="cellIs" dxfId="9" priority="10" operator="equal">
      <formula>"BELUM TERPASANG"</formula>
    </cfRule>
  </conditionalFormatting>
  <conditionalFormatting sqref="P3:P80">
    <cfRule type="cellIs" dxfId="10" priority="11" operator="equal">
      <formula>"TIDAK OPTIMAL"</formula>
    </cfRule>
  </conditionalFormatting>
  <conditionalFormatting sqref="P3:P80">
    <cfRule type="cellIs" dxfId="11" priority="12" operator="equal">
      <formula>"KURANG OPTIMAL"</formula>
    </cfRule>
  </conditionalFormatting>
  <conditionalFormatting sqref="P3:P80">
    <cfRule type="cellIs" dxfId="12" priority="13" operator="equal">
      <formula>"OPTIMAL"</formula>
    </cfRule>
  </conditionalFormatting>
  <conditionalFormatting sqref="P3:P80">
    <cfRule type="cellIs" dxfId="13" priority="14" operator="equal">
      <formula>"SANGAT OPTIMAL"</formula>
    </cfRule>
  </conditionalFormatting>
  <dataValidations>
    <dataValidation type="list" allowBlank="1" showErrorMessage="1" sqref="S3:S80">
      <formula1>"PIC TIDAK AKTIF,PIC TIDAK RESPON,PIC RESPON"</formula1>
    </dataValidation>
    <dataValidation type="list" allowBlank="1" showErrorMessage="1" sqref="K3:O80">
      <formula1>"TIDAK AKTIF,TIDAK TERDETEKSI,BELUM TERPASANG,&lt;= 1GB,&lt;= 10GB,&lt;= 50GB,&lt;= 100GB,&lt;= 150GB,&lt;= 200GB,&lt;= 500GB,&lt;=1000GB,&gt;1000GB"</formula1>
    </dataValidation>
  </dataValidations>
  <hyperlinks>
    <hyperlink r:id="rId1" ref="Y3"/>
    <hyperlink r:id="rId2" ref="Y4"/>
    <hyperlink r:id="rId3" ref="Y6"/>
    <hyperlink r:id="rId4" ref="Y8"/>
    <hyperlink r:id="rId5" ref="Y16"/>
    <hyperlink r:id="rId6" ref="Y17"/>
    <hyperlink r:id="rId7" ref="Y21"/>
    <hyperlink r:id="rId8" ref="Y26"/>
    <hyperlink r:id="rId9" ref="Y34"/>
    <hyperlink r:id="rId10" ref="Y49"/>
    <hyperlink r:id="rId11" ref="Y51"/>
    <hyperlink r:id="rId12" ref="Y52"/>
    <hyperlink r:id="rId13" ref="Y53"/>
    <hyperlink r:id="rId14" ref="Y54"/>
    <hyperlink r:id="rId15" ref="Y55"/>
    <hyperlink r:id="rId16" ref="Y56"/>
    <hyperlink r:id="rId17" ref="Y57"/>
    <hyperlink r:id="rId18" ref="Y58"/>
    <hyperlink r:id="rId19" ref="Y59"/>
    <hyperlink r:id="rId20" ref="Y62"/>
    <hyperlink r:id="rId21" ref="Y67"/>
    <hyperlink r:id="rId22" ref="Y69"/>
    <hyperlink r:id="rId23" ref="Y70"/>
    <hyperlink r:id="rId24" ref="Y71"/>
    <hyperlink r:id="rId25" ref="Y72"/>
    <hyperlink r:id="rId26" ref="Y75"/>
    <hyperlink r:id="rId27" ref="Y76"/>
    <hyperlink r:id="rId28" ref="Y77"/>
  </hyperlinks>
  <printOptions/>
  <pageMargins bottom="0.5" footer="0.0" header="0.0" left="0.0083333333333333" right="0.0083333333333333" top="0.5"/>
  <pageSetup paperSize="9" scale="70" orientation="landscape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10" width="20.14"/>
    <col customWidth="1" min="11" max="11" width="4.14"/>
  </cols>
  <sheetData>
    <row r="1">
      <c r="A1" s="3"/>
      <c r="K1" s="77"/>
    </row>
    <row r="2" ht="30.0" customHeight="1">
      <c r="A2" s="50"/>
      <c r="K2" s="79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>
      <c r="A3" s="3"/>
      <c r="K3" s="81"/>
    </row>
    <row r="4">
      <c r="A4" s="3"/>
      <c r="K4" s="81"/>
    </row>
    <row r="5">
      <c r="A5" s="3"/>
      <c r="K5" s="81"/>
    </row>
    <row r="6">
      <c r="A6" s="3"/>
      <c r="K6" s="81"/>
    </row>
    <row r="7">
      <c r="A7" s="3"/>
      <c r="K7" s="81"/>
    </row>
    <row r="8">
      <c r="A8" s="3"/>
      <c r="K8" s="81"/>
    </row>
    <row r="9">
      <c r="A9" s="3"/>
      <c r="K9" s="81"/>
    </row>
    <row r="10">
      <c r="A10" s="3"/>
      <c r="B10" s="80"/>
      <c r="C10" s="3"/>
      <c r="D10" s="3"/>
      <c r="E10" s="3"/>
      <c r="F10" s="3"/>
      <c r="G10" s="3"/>
      <c r="H10" s="3"/>
      <c r="I10" s="3"/>
      <c r="J10" s="3"/>
      <c r="K10" s="81"/>
    </row>
    <row r="11">
      <c r="B11" s="82"/>
      <c r="K11" s="81"/>
    </row>
    <row r="12">
      <c r="B12" s="82"/>
      <c r="K12" s="81"/>
    </row>
    <row r="13">
      <c r="B13" s="82"/>
      <c r="K13" s="81"/>
    </row>
    <row r="14">
      <c r="B14" s="82"/>
      <c r="K14" s="81"/>
    </row>
    <row r="15">
      <c r="B15" s="82"/>
      <c r="K15" s="81"/>
    </row>
    <row r="16">
      <c r="B16" s="82"/>
      <c r="K16" s="81"/>
    </row>
    <row r="17">
      <c r="B17" s="82"/>
      <c r="K17" s="81"/>
    </row>
    <row r="18">
      <c r="B18" s="82"/>
      <c r="K18" s="81"/>
      <c r="N18" s="61"/>
    </row>
    <row r="19">
      <c r="B19" s="82"/>
      <c r="K19" s="81"/>
    </row>
    <row r="20">
      <c r="B20" s="82"/>
      <c r="K20" s="81"/>
    </row>
    <row r="21">
      <c r="B21" s="82"/>
      <c r="K21" s="81"/>
    </row>
    <row r="22">
      <c r="B22" s="82"/>
      <c r="K22" s="81"/>
    </row>
    <row r="23">
      <c r="B23" s="82"/>
      <c r="K23" s="81"/>
    </row>
    <row r="24">
      <c r="B24" s="82"/>
      <c r="K24" s="81"/>
    </row>
    <row r="25">
      <c r="B25" s="82"/>
      <c r="K25" s="81"/>
    </row>
    <row r="26">
      <c r="B26" s="82"/>
      <c r="K26" s="81"/>
    </row>
    <row r="27">
      <c r="B27" s="82"/>
      <c r="K27" s="81"/>
    </row>
    <row r="28">
      <c r="B28" s="82"/>
      <c r="K28" s="81"/>
    </row>
    <row r="29">
      <c r="B29" s="82"/>
      <c r="K29" s="81"/>
    </row>
    <row r="30">
      <c r="B30" s="84"/>
      <c r="C30" s="85"/>
      <c r="D30" s="85"/>
      <c r="E30" s="85"/>
      <c r="F30" s="85"/>
      <c r="G30" s="85"/>
      <c r="H30" s="85"/>
      <c r="I30" s="85"/>
      <c r="J30" s="85"/>
      <c r="K30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20.14"/>
    <col customWidth="1" min="3" max="4" width="14.14"/>
    <col customWidth="1" min="5" max="5" width="16.57"/>
    <col customWidth="1" min="6" max="6" width="18.29"/>
    <col customWidth="1" min="7" max="14" width="14.14"/>
  </cols>
  <sheetData>
    <row r="1">
      <c r="A1" s="3"/>
      <c r="N1" s="3"/>
    </row>
    <row r="2" ht="30.0" customHeight="1">
      <c r="A2" s="50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>
      <c r="A3" s="3"/>
      <c r="N3" s="55"/>
    </row>
    <row r="4">
      <c r="A4" s="3"/>
      <c r="N4" s="54"/>
    </row>
    <row r="5">
      <c r="A5" s="3"/>
      <c r="N5" s="54"/>
    </row>
    <row r="6">
      <c r="A6" s="3"/>
      <c r="N6" s="54"/>
    </row>
    <row r="7">
      <c r="A7" s="3"/>
      <c r="N7" s="54"/>
    </row>
    <row r="8">
      <c r="A8" s="3"/>
      <c r="N8" s="54"/>
    </row>
    <row r="9">
      <c r="A9" s="3"/>
      <c r="N9" s="54"/>
    </row>
    <row r="10">
      <c r="A10" s="3"/>
      <c r="N10" s="54"/>
    </row>
    <row r="11">
      <c r="B11" s="60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61"/>
    </row>
    <row r="1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43"/>
    <col customWidth="1" min="3" max="3" width="17.71"/>
    <col customWidth="1" min="4" max="4" width="18.0"/>
    <col customWidth="1" min="5" max="5" width="13.29"/>
    <col customWidth="1" min="6" max="26" width="8.71"/>
  </cols>
  <sheetData>
    <row r="1" ht="14.25" customHeight="1"/>
    <row r="2" ht="33.0" customHeight="1">
      <c r="B2" s="130" t="s">
        <v>810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3"/>
    </row>
    <row r="3" ht="14.25" customHeight="1">
      <c r="B3" s="134" t="s">
        <v>811</v>
      </c>
      <c r="C3" s="135">
        <v>841.0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8"/>
    </row>
    <row r="4" ht="14.25" customHeight="1">
      <c r="B4" s="139" t="s">
        <v>39</v>
      </c>
      <c r="C4" s="140">
        <f>COUNTIF('Data Master'!$H$3:$H$843,Summary!B4)</f>
        <v>201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8"/>
    </row>
    <row r="5" ht="14.25" customHeight="1">
      <c r="B5" s="141" t="s">
        <v>87</v>
      </c>
      <c r="C5" s="142">
        <f>COUNTIF('Data Master'!$H$3:$H$843,Summary!B5)</f>
        <v>78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8"/>
    </row>
    <row r="6" ht="14.25" customHeight="1">
      <c r="B6" s="143" t="s">
        <v>40</v>
      </c>
      <c r="C6" s="142">
        <f>COUNTIF('Data Master'!$H$3:$H$843,Summary!B6)</f>
        <v>237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8"/>
    </row>
    <row r="7" ht="14.25" customHeight="1">
      <c r="B7" s="145" t="s">
        <v>94</v>
      </c>
      <c r="C7" s="142">
        <f>COUNTIF('Data Master'!$H$3:$H$843,Summary!B7)</f>
        <v>73</v>
      </c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8"/>
    </row>
    <row r="8" ht="14.25" customHeight="1">
      <c r="B8" s="146" t="s">
        <v>102</v>
      </c>
      <c r="C8" s="142">
        <f>COUNTIF('Data Master'!$H$3:$H$843,Summary!B8)</f>
        <v>82</v>
      </c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8"/>
    </row>
    <row r="9" ht="14.25" customHeight="1">
      <c r="B9" s="147" t="s">
        <v>59</v>
      </c>
      <c r="C9" s="142">
        <f>COUNTIF('Data Master'!$H$3:$H$843,Summary!B9)</f>
        <v>118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8"/>
    </row>
    <row r="10" ht="14.25" customHeight="1">
      <c r="B10" s="148" t="s">
        <v>95</v>
      </c>
      <c r="C10" s="135">
        <f>COUNTIF('Data Master'!$H$3:$H$843,Summary!B10)</f>
        <v>14</v>
      </c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8"/>
    </row>
    <row r="11" ht="14.25" customHeight="1">
      <c r="B11" s="149" t="s">
        <v>810</v>
      </c>
      <c r="C11" s="140">
        <f>SUM(C4:C10)</f>
        <v>803</v>
      </c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8"/>
    </row>
    <row r="12" ht="14.25" customHeight="1">
      <c r="B12" s="150" t="s">
        <v>824</v>
      </c>
      <c r="C12" s="152">
        <f>C3-C11</f>
        <v>38</v>
      </c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8"/>
    </row>
    <row r="13" ht="14.25" customHeight="1">
      <c r="B13" s="153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8"/>
    </row>
    <row r="14" ht="14.25" customHeight="1">
      <c r="B14" s="153" t="s">
        <v>810</v>
      </c>
      <c r="C14" s="154">
        <f t="shared" ref="C14:C15" si="1">C11/$C$3</f>
        <v>0.9548156956</v>
      </c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8"/>
    </row>
    <row r="15" ht="14.25" customHeight="1">
      <c r="B15" s="153" t="s">
        <v>826</v>
      </c>
      <c r="C15" s="154">
        <f t="shared" si="1"/>
        <v>0.0451843044</v>
      </c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8"/>
    </row>
    <row r="16" ht="14.25" customHeight="1">
      <c r="B16" s="153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8"/>
    </row>
    <row r="17" ht="14.25" customHeight="1">
      <c r="B17" s="153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55"/>
      <c r="P17" s="138"/>
    </row>
    <row r="18" ht="14.25" customHeight="1">
      <c r="B18" s="153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8"/>
    </row>
    <row r="19" ht="14.25" customHeight="1">
      <c r="B19" s="153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8"/>
    </row>
    <row r="20" ht="14.25" customHeight="1">
      <c r="B20" s="153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8"/>
    </row>
    <row r="21" ht="14.25" customHeight="1">
      <c r="B21" s="153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8"/>
    </row>
    <row r="22" ht="14.25" customHeight="1">
      <c r="B22" s="153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8"/>
    </row>
    <row r="23" ht="14.25" customHeight="1">
      <c r="B23" s="153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8"/>
    </row>
    <row r="24" ht="14.25" customHeight="1">
      <c r="B24" s="153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8"/>
    </row>
    <row r="25" ht="14.25" customHeight="1">
      <c r="B25" s="153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8"/>
    </row>
    <row r="26" ht="14.25" customHeight="1">
      <c r="B26" s="15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8"/>
    </row>
    <row r="27" ht="14.25" customHeight="1">
      <c r="T27" s="159"/>
    </row>
    <row r="28" ht="33.0" customHeight="1">
      <c r="B28" s="130" t="s">
        <v>44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3"/>
    </row>
    <row r="29" ht="14.25" customHeight="1">
      <c r="B29" s="160" t="s">
        <v>7</v>
      </c>
      <c r="C29" s="161" t="s">
        <v>44</v>
      </c>
      <c r="D29" s="161" t="s">
        <v>824</v>
      </c>
      <c r="E29" s="161" t="s">
        <v>834</v>
      </c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8"/>
    </row>
    <row r="30" ht="14.25" customHeight="1">
      <c r="B30" s="139" t="s">
        <v>39</v>
      </c>
      <c r="C30" s="140">
        <f>COUNTIFS('Data Master'!$H$3:$H$843,Summary!B30,'Data Master'!$K$3:$K$843,"TERPASANG")+COUNTIFS('Data Master'!$H$3:$H$843,Summary!B30,'Data Master'!$K$3:$K$843,"BARU TERPASANG")</f>
        <v>201</v>
      </c>
      <c r="D30" s="140">
        <f t="shared" ref="D30:D36" si="2">C4-C30</f>
        <v>0</v>
      </c>
      <c r="E30" s="162">
        <f t="shared" ref="E30:E36" si="3">C30/C4</f>
        <v>1</v>
      </c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8"/>
    </row>
    <row r="31" ht="14.25" customHeight="1">
      <c r="B31" s="141" t="s">
        <v>87</v>
      </c>
      <c r="C31" s="142">
        <f>COUNTIFS('Data Master'!$H$3:$H$843,Summary!B31,'Data Master'!$K$3:$K$843,"TERPASANG")+COUNTIFS('Data Master'!$H$3:$H$843,Summary!B31,'Data Master'!$K$3:$K$843,"BARU TERPASANG")</f>
        <v>78</v>
      </c>
      <c r="D31" s="142">
        <f t="shared" si="2"/>
        <v>0</v>
      </c>
      <c r="E31" s="164">
        <f t="shared" si="3"/>
        <v>1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8"/>
    </row>
    <row r="32" ht="14.25" customHeight="1">
      <c r="B32" s="143" t="s">
        <v>40</v>
      </c>
      <c r="C32" s="142">
        <f>COUNTIFS('Data Master'!$H$3:$H$843,Summary!B32,'Data Master'!$K$3:$K$843,"TERPASANG")+COUNTIFS('Data Master'!$H$3:$H$843,Summary!B32,'Data Master'!$K$3:$K$843,"BARU TERPASANG")</f>
        <v>237</v>
      </c>
      <c r="D32" s="142">
        <f t="shared" si="2"/>
        <v>0</v>
      </c>
      <c r="E32" s="164">
        <f t="shared" si="3"/>
        <v>1</v>
      </c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8"/>
    </row>
    <row r="33" ht="14.25" customHeight="1">
      <c r="B33" s="145" t="s">
        <v>94</v>
      </c>
      <c r="C33" s="142">
        <f>COUNTIFS('Data Master'!$H$3:$H$843,Summary!B33,'Data Master'!$K$3:$K$843,"TERPASANG")+COUNTIFS('Data Master'!$H$3:$H$843,Summary!B33,'Data Master'!$K$3:$K$843,"BARU TERPASANG")</f>
        <v>73</v>
      </c>
      <c r="D33" s="142">
        <f t="shared" si="2"/>
        <v>0</v>
      </c>
      <c r="E33" s="164">
        <f t="shared" si="3"/>
        <v>1</v>
      </c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8"/>
      <c r="W33" s="91"/>
    </row>
    <row r="34" ht="14.25" customHeight="1">
      <c r="B34" s="146" t="s">
        <v>102</v>
      </c>
      <c r="C34" s="166">
        <f>COUNTIFS('Data Master'!$H$3:$H$843,Summary!B34,'Data Master'!$K$3:$K$843,"TERPASANG")+COUNTIFS('Data Master'!$H$3:$H$843,Summary!B34,'Data Master'!$K$3:$K$843,"BARU TERPASANG")</f>
        <v>82</v>
      </c>
      <c r="D34" s="167">
        <f t="shared" si="2"/>
        <v>0</v>
      </c>
      <c r="E34" s="168">
        <f t="shared" si="3"/>
        <v>1</v>
      </c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8"/>
      <c r="W34" s="91"/>
    </row>
    <row r="35" ht="14.25" customHeight="1">
      <c r="B35" s="147" t="s">
        <v>59</v>
      </c>
      <c r="C35" s="166">
        <f>COUNTIFS('Data Master'!$H$3:$H$843,Summary!B35,'Data Master'!$K$3:$K$843,"TERPASANG")+COUNTIFS('Data Master'!$H$3:$H$843,Summary!B35,'Data Master'!$K$3:$K$843,"BARU TERPASANG")</f>
        <v>118</v>
      </c>
      <c r="D35" s="167">
        <f t="shared" si="2"/>
        <v>0</v>
      </c>
      <c r="E35" s="168">
        <f t="shared" si="3"/>
        <v>1</v>
      </c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8"/>
      <c r="W35" s="91"/>
    </row>
    <row r="36" ht="14.25" customHeight="1">
      <c r="B36" s="148" t="s">
        <v>95</v>
      </c>
      <c r="C36" s="166">
        <f>COUNTIFS('Data Master'!$H$3:$H$843,Summary!B36,'Data Master'!$K$3:$K$843,"TERPASANG")+COUNTIFS('Data Master'!$H$3:$H$843,Summary!B36,'Data Master'!$K$3:$K$843,"BARU TERPASANG")</f>
        <v>14</v>
      </c>
      <c r="D36" s="167">
        <f t="shared" si="2"/>
        <v>0</v>
      </c>
      <c r="E36" s="168">
        <f t="shared" si="3"/>
        <v>1</v>
      </c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8"/>
    </row>
    <row r="37" ht="14.25" customHeight="1">
      <c r="B37" s="169" t="s">
        <v>824</v>
      </c>
      <c r="C37" s="170"/>
      <c r="D37" s="135">
        <f>C12</f>
        <v>38</v>
      </c>
      <c r="E37" s="171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8"/>
    </row>
    <row r="38" ht="14.25" customHeight="1">
      <c r="B38" s="172" t="s">
        <v>853</v>
      </c>
      <c r="C38" s="173">
        <f>SUM(C30:C36)</f>
        <v>803</v>
      </c>
      <c r="D38" s="173">
        <f>SUM(D30:D37)</f>
        <v>38</v>
      </c>
      <c r="E38" s="174">
        <f>C38/C3</f>
        <v>0.9548156956</v>
      </c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8"/>
    </row>
    <row r="39" ht="14.25" customHeight="1">
      <c r="B39" s="153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8"/>
    </row>
    <row r="40" ht="14.25" customHeight="1">
      <c r="B40" s="153" t="s">
        <v>44</v>
      </c>
      <c r="C40" s="154">
        <f>C38/$C$3</f>
        <v>0.9548156956</v>
      </c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8"/>
    </row>
    <row r="41" ht="14.25" customHeight="1">
      <c r="B41" s="153" t="s">
        <v>108</v>
      </c>
      <c r="C41" s="154">
        <f>D38/$C$3</f>
        <v>0.0451843044</v>
      </c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8"/>
      <c r="S41" s="91"/>
    </row>
    <row r="42" ht="14.25" customHeight="1">
      <c r="B42" s="153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8"/>
      <c r="S42" s="91"/>
    </row>
    <row r="43" ht="14.25" customHeight="1">
      <c r="B43" s="153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8"/>
      <c r="Q43" s="175"/>
      <c r="S43" s="91"/>
    </row>
    <row r="44" ht="14.25" customHeight="1">
      <c r="B44" s="153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8"/>
    </row>
    <row r="45" ht="14.25" customHeight="1">
      <c r="B45" s="153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8"/>
    </row>
    <row r="46" ht="14.25" customHeight="1">
      <c r="B46" s="153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8"/>
    </row>
    <row r="47" ht="14.25" customHeight="1">
      <c r="B47" s="153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8"/>
    </row>
    <row r="48" ht="14.25" customHeight="1">
      <c r="B48" s="153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8"/>
    </row>
    <row r="49" ht="14.25" customHeight="1">
      <c r="B49" s="153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8"/>
    </row>
    <row r="50" ht="14.25" customHeight="1">
      <c r="B50" s="153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8"/>
    </row>
    <row r="51" ht="14.25" customHeight="1">
      <c r="B51" s="153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8"/>
    </row>
    <row r="52" ht="14.25" customHeight="1">
      <c r="B52" s="156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8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2">
    <mergeCell ref="B2:P2"/>
    <mergeCell ref="B28:P28"/>
  </mergeCells>
  <conditionalFormatting sqref="B4:B10">
    <cfRule type="colorScale" priority="1">
      <colorScale>
        <cfvo type="min"/>
        <cfvo type="max"/>
        <color rgb="FFFFFFFF"/>
        <color rgb="FF57BB8A"/>
      </colorScale>
    </cfRule>
  </conditionalFormatting>
  <conditionalFormatting sqref="E30:E36">
    <cfRule type="notContainsBlanks" dxfId="14" priority="2">
      <formula>LEN(TRIM(E30))&gt;0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9.29"/>
    <col customWidth="1" min="2" max="2" width="23.43"/>
    <col customWidth="1" min="3" max="3" width="24.57"/>
    <col customWidth="1" min="4" max="5" width="27.86"/>
    <col customWidth="1" min="6" max="6" width="22.29"/>
    <col customWidth="1" min="7" max="7" width="20.71"/>
    <col customWidth="1" min="8" max="8" width="13.71"/>
    <col customWidth="1" min="9" max="9" width="10.14"/>
    <col customWidth="1" min="10" max="10" width="18.14"/>
    <col customWidth="1" hidden="1" min="11" max="11" width="18.14"/>
    <col customWidth="1" hidden="1" min="12" max="12" width="73.43"/>
    <col customWidth="1" min="13" max="19" width="21.29"/>
    <col customWidth="1" min="20" max="21" width="18.71"/>
    <col customWidth="1" min="22" max="22" width="37.29"/>
    <col customWidth="1" min="23" max="23" width="64.0"/>
    <col customWidth="1" min="24" max="24" width="98.29"/>
  </cols>
  <sheetData>
    <row r="1" ht="18.75" customHeight="1">
      <c r="A1" s="1"/>
      <c r="J1" s="2"/>
      <c r="K1" s="2"/>
      <c r="L1" s="2"/>
      <c r="P1" s="4"/>
      <c r="Q1" s="4"/>
      <c r="R1" s="4"/>
      <c r="S1" s="4"/>
      <c r="T1" s="3"/>
      <c r="U1" s="3"/>
      <c r="W1" s="3"/>
    </row>
    <row r="2" ht="18.75" customHeight="1">
      <c r="A2" s="98"/>
      <c r="B2" s="99"/>
      <c r="C2" s="99"/>
      <c r="D2" s="99"/>
      <c r="E2" s="99"/>
      <c r="H2" s="100"/>
      <c r="I2" s="100"/>
      <c r="J2" s="101"/>
      <c r="K2" s="101"/>
      <c r="L2" s="101"/>
      <c r="P2" s="4"/>
      <c r="Q2" s="4"/>
      <c r="R2" s="4"/>
      <c r="S2" s="4"/>
      <c r="T2" s="3"/>
      <c r="U2" s="3"/>
      <c r="W2" s="3"/>
    </row>
    <row r="3" ht="28.5" customHeight="1">
      <c r="A3" s="102" t="s">
        <v>0</v>
      </c>
      <c r="B3" s="103" t="s">
        <v>1</v>
      </c>
      <c r="C3" s="103" t="s">
        <v>2</v>
      </c>
      <c r="D3" s="103" t="s">
        <v>3</v>
      </c>
      <c r="E3" s="104" t="s">
        <v>4</v>
      </c>
      <c r="F3" s="105" t="s">
        <v>768</v>
      </c>
      <c r="G3" s="106"/>
      <c r="H3" s="103" t="s">
        <v>7</v>
      </c>
      <c r="I3" s="103" t="s">
        <v>8</v>
      </c>
      <c r="J3" s="107" t="s">
        <v>10</v>
      </c>
      <c r="K3" s="108" t="s">
        <v>769</v>
      </c>
      <c r="L3" s="108" t="s">
        <v>770</v>
      </c>
      <c r="M3" s="109">
        <v>2025.0</v>
      </c>
      <c r="N3" s="110"/>
      <c r="O3" s="110"/>
      <c r="P3" s="110"/>
      <c r="Q3" s="110"/>
      <c r="R3" s="110"/>
      <c r="S3" s="110"/>
      <c r="T3" s="109">
        <v>2026.0</v>
      </c>
      <c r="U3" s="109" t="s">
        <v>17</v>
      </c>
      <c r="V3" s="111" t="s">
        <v>771</v>
      </c>
      <c r="W3" s="112" t="s">
        <v>772</v>
      </c>
      <c r="X3" s="112" t="s">
        <v>773</v>
      </c>
      <c r="Y3" s="113"/>
      <c r="Z3" s="113"/>
      <c r="AA3" s="113"/>
      <c r="AB3" s="113"/>
    </row>
    <row r="4" ht="15.0" customHeight="1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10" t="s">
        <v>10</v>
      </c>
      <c r="K4" s="114"/>
      <c r="L4" s="114"/>
      <c r="M4" s="12" t="s">
        <v>16</v>
      </c>
      <c r="N4" s="12" t="s">
        <v>19</v>
      </c>
      <c r="O4" s="12" t="s">
        <v>20</v>
      </c>
      <c r="P4" s="115" t="s">
        <v>22</v>
      </c>
      <c r="Q4" s="115" t="s">
        <v>774</v>
      </c>
      <c r="R4" s="115" t="s">
        <v>775</v>
      </c>
      <c r="S4" s="116" t="s">
        <v>776</v>
      </c>
      <c r="T4" s="116" t="s">
        <v>11</v>
      </c>
      <c r="U4" s="12" t="s">
        <v>17</v>
      </c>
      <c r="V4" s="14" t="s">
        <v>25</v>
      </c>
      <c r="W4" s="15" t="s">
        <v>772</v>
      </c>
      <c r="X4" s="15" t="s">
        <v>29</v>
      </c>
    </row>
    <row r="5" ht="12.0" customHeight="1">
      <c r="A5" s="20">
        <v>1.0</v>
      </c>
      <c r="B5" s="19" t="s">
        <v>30</v>
      </c>
      <c r="C5" s="19" t="s">
        <v>31</v>
      </c>
      <c r="D5" s="19" t="s">
        <v>34</v>
      </c>
      <c r="E5" s="19" t="s">
        <v>33</v>
      </c>
      <c r="F5" s="22" t="s">
        <v>35</v>
      </c>
      <c r="G5" s="24" t="s">
        <v>37</v>
      </c>
      <c r="H5" s="19" t="s">
        <v>40</v>
      </c>
      <c r="I5" s="19" t="s">
        <v>107</v>
      </c>
      <c r="J5" s="117" t="s">
        <v>44</v>
      </c>
      <c r="K5" s="118"/>
      <c r="L5" s="119" t="s">
        <v>780</v>
      </c>
      <c r="M5" s="29"/>
      <c r="N5" s="29"/>
      <c r="O5" s="29" t="s">
        <v>91</v>
      </c>
      <c r="P5" s="30" t="s">
        <v>91</v>
      </c>
      <c r="Q5" s="30" t="s">
        <v>91</v>
      </c>
      <c r="R5" s="30" t="s">
        <v>167</v>
      </c>
      <c r="S5" s="30" t="s">
        <v>167</v>
      </c>
      <c r="T5" s="30"/>
      <c r="U5" s="31" t="str">
        <f>IFERROR(__xludf.DUMMYFUNCTION("LET(
  angka_murni, ARRAYFORMULA(IFERROR(VALUE(REGEXREPLACE(N5:S5, ""[^0-9]"", """")), 0)),
  rata, IFERROR(AVERAGEIF(angka_murni, ""&gt;0""), 0),
  IF(rata &gt; 0,
    IF(rata &gt; 500, ""SANGAT OPTIMAL"",
    IF(rata &gt; 200, ""OPTIMAL"",
    IF(rata &gt; 100, ""K"&amp;"URANG OPTIMAL"", ""TIDAK OPTIMAL""))),
    IF(COUNTIF(N5:S5, ""*TIDAK TERDETEKSI*"") &gt; 0, ""TIDAK TERDETEKSI"",
    IF(COUNTIF(N5:S5, ""*TIDAK AKTIF*"") &gt; 0, ""TIDAK AKTIF"",
    IF(COUNTIF(N5:S5, ""*BELUM TERPASANG*"") &gt; 0, ""BELUM TERPASANG"", ""TI"&amp;"DAK AKTIF"")))
  )
)"),"TIDAK OPTIMAL")</f>
        <v>TIDAK OPTIMAL</v>
      </c>
      <c r="V5" s="124"/>
      <c r="W5" s="125"/>
      <c r="X5" s="37" t="s">
        <v>51</v>
      </c>
    </row>
    <row r="6" ht="12.0" customHeight="1">
      <c r="A6" s="20">
        <f t="shared" ref="A6:A845" si="1">A5+1</f>
        <v>2</v>
      </c>
      <c r="B6" s="127" t="s">
        <v>30</v>
      </c>
      <c r="C6" s="127" t="s">
        <v>31</v>
      </c>
      <c r="D6" s="127" t="s">
        <v>52</v>
      </c>
      <c r="E6" s="21" t="s">
        <v>33</v>
      </c>
      <c r="F6" s="23" t="s">
        <v>55</v>
      </c>
      <c r="G6" s="25" t="s">
        <v>58</v>
      </c>
      <c r="H6" s="19" t="s">
        <v>40</v>
      </c>
      <c r="I6" s="19" t="s">
        <v>42</v>
      </c>
      <c r="J6" s="128" t="s">
        <v>44</v>
      </c>
      <c r="K6" s="129"/>
      <c r="L6" s="129"/>
      <c r="M6" s="29" t="s">
        <v>108</v>
      </c>
      <c r="N6" s="29" t="s">
        <v>108</v>
      </c>
      <c r="O6" s="29" t="s">
        <v>108</v>
      </c>
      <c r="P6" s="29" t="s">
        <v>108</v>
      </c>
      <c r="Q6" s="30" t="s">
        <v>167</v>
      </c>
      <c r="R6" s="30" t="s">
        <v>167</v>
      </c>
      <c r="S6" s="30" t="s">
        <v>167</v>
      </c>
      <c r="T6" s="30" t="s">
        <v>45</v>
      </c>
      <c r="U6" s="31" t="str">
        <f>IFERROR(__xludf.DUMMYFUNCTION("LET(
  angka_murni, ARRAYFORMULA(IFERROR(VALUE(REGEXREPLACE(N6:S6, ""[^0-9]"", """")), 0)),
  rata, IFERROR(AVERAGEIF(angka_murni, ""&gt;0""), 0),
  IF(rata &gt; 0,
    IF(rata &gt; 500, ""SANGAT OPTIMAL"",
    IF(rata &gt; 200, ""OPTIMAL"",
    IF(rata &gt; 100, ""K"&amp;"URANG OPTIMAL"", ""TIDAK OPTIMAL""))),
    IF(COUNTIF(N6:S6, ""*TIDAK TERDETEKSI*"") &gt; 0, ""TIDAK TERDETEKSI"",
    IF(COUNTIF(N6:S6, ""*TIDAK AKTIF*"") &gt; 0, ""TIDAK AKTIF"",
    IF(COUNTIF(N6:S6, ""*BELUM TERPASANG*"") &gt; 0, ""BELUM TERPASANG"", ""TI"&amp;"DAK AKTIF"")))
  )
)"),"TIDAK TERDETEKSI")</f>
        <v>TIDAK TERDETEKSI</v>
      </c>
      <c r="V6" s="124"/>
      <c r="W6" s="125"/>
      <c r="X6" s="37" t="s">
        <v>66</v>
      </c>
    </row>
    <row r="7" ht="12.0" customHeight="1">
      <c r="A7" s="20">
        <f t="shared" si="1"/>
        <v>3</v>
      </c>
      <c r="B7" s="19" t="s">
        <v>30</v>
      </c>
      <c r="C7" s="19" t="s">
        <v>31</v>
      </c>
      <c r="D7" s="19" t="s">
        <v>31</v>
      </c>
      <c r="E7" s="21" t="s">
        <v>33</v>
      </c>
      <c r="F7" s="23" t="s">
        <v>70</v>
      </c>
      <c r="G7" s="25" t="s">
        <v>71</v>
      </c>
      <c r="H7" s="19" t="s">
        <v>40</v>
      </c>
      <c r="I7" s="19" t="s">
        <v>107</v>
      </c>
      <c r="J7" s="117" t="s">
        <v>44</v>
      </c>
      <c r="K7" s="118"/>
      <c r="L7" s="119" t="s">
        <v>805</v>
      </c>
      <c r="M7" s="42"/>
      <c r="N7" s="42"/>
      <c r="O7" s="29" t="s">
        <v>125</v>
      </c>
      <c r="P7" s="30" t="s">
        <v>806</v>
      </c>
      <c r="Q7" s="30" t="s">
        <v>63</v>
      </c>
      <c r="R7" s="44"/>
      <c r="S7" s="44"/>
      <c r="T7" s="44"/>
      <c r="U7" s="31" t="str">
        <f>IFERROR(__xludf.DUMMYFUNCTION("LET(
  angka_murni, ARRAYFORMULA(IFERROR(VALUE(REGEXREPLACE(N7:S7, ""[^0-9]"", """")), 0)),
  rata, IFERROR(AVERAGEIF(angka_murni, ""&gt;0""), 0),
  IF(rata &gt; 0,
    IF(rata &gt; 500, ""SANGAT OPTIMAL"",
    IF(rata &gt; 200, ""OPTIMAL"",
    IF(rata &gt; 100, ""K"&amp;"URANG OPTIMAL"", ""TIDAK OPTIMAL""))),
    IF(COUNTIF(N7:S7, ""*TIDAK TERDETEKSI*"") &gt; 0, ""TIDAK TERDETEKSI"",
    IF(COUNTIF(N7:S7, ""*TIDAK AKTIF*"") &gt; 0, ""TIDAK AKTIF"",
    IF(COUNTIF(N7:S7, ""*BELUM TERPASANG*"") &gt; 0, ""BELUM TERPASANG"", ""TI"&amp;"DAK AKTIF"")))
  )
)"),"KURANG OPTIMAL")</f>
        <v>KURANG OPTIMAL</v>
      </c>
      <c r="V7" s="124"/>
      <c r="W7" s="125"/>
      <c r="X7" s="47" t="s">
        <v>76</v>
      </c>
    </row>
    <row r="8" ht="12.0" customHeight="1">
      <c r="A8" s="20">
        <f t="shared" si="1"/>
        <v>4</v>
      </c>
      <c r="B8" s="127" t="s">
        <v>30</v>
      </c>
      <c r="C8" s="127" t="s">
        <v>31</v>
      </c>
      <c r="D8" s="127" t="s">
        <v>83</v>
      </c>
      <c r="E8" s="21" t="s">
        <v>33</v>
      </c>
      <c r="F8" s="23" t="s">
        <v>85</v>
      </c>
      <c r="G8" s="25" t="s">
        <v>86</v>
      </c>
      <c r="H8" s="19" t="s">
        <v>87</v>
      </c>
      <c r="I8" s="19" t="s">
        <v>60</v>
      </c>
      <c r="J8" s="76" t="s">
        <v>44</v>
      </c>
      <c r="K8" s="118"/>
      <c r="L8" s="118"/>
      <c r="M8" s="29" t="s">
        <v>108</v>
      </c>
      <c r="N8" s="29" t="s">
        <v>108</v>
      </c>
      <c r="O8" s="29" t="s">
        <v>108</v>
      </c>
      <c r="P8" s="30" t="s">
        <v>91</v>
      </c>
      <c r="Q8" s="30" t="s">
        <v>64</v>
      </c>
      <c r="R8" s="30" t="s">
        <v>63</v>
      </c>
      <c r="S8" s="30" t="s">
        <v>63</v>
      </c>
      <c r="T8" s="30"/>
      <c r="U8" s="31" t="str">
        <f>IFERROR(__xludf.DUMMYFUNCTION("LET(
  angka_murni, ARRAYFORMULA(IFERROR(VALUE(REGEXREPLACE(N8:S8, ""[^0-9]"", """")), 0)),
  rata, IFERROR(AVERAGEIF(angka_murni, ""&gt;0""), 0),
  IF(rata &gt; 0,
    IF(rata &gt; 500, ""SANGAT OPTIMAL"",
    IF(rata &gt; 200, ""OPTIMAL"",
    IF(rata &gt; 100, ""K"&amp;"URANG OPTIMAL"", ""TIDAK OPTIMAL""))),
    IF(COUNTIF(N8:S8, ""*TIDAK TERDETEKSI*"") &gt; 0, ""TIDAK TERDETEKSI"",
    IF(COUNTIF(N8:S8, ""*TIDAK AKTIF*"") &gt; 0, ""TIDAK AKTIF"",
    IF(COUNTIF(N8:S8, ""*BELUM TERPASANG*"") &gt; 0, ""BELUM TERPASANG"", ""TI"&amp;"DAK AKTIF"")))
  )
)"),"OPTIMAL")</f>
        <v>OPTIMAL</v>
      </c>
      <c r="V8" s="124"/>
      <c r="W8" s="125"/>
      <c r="X8" s="37" t="s">
        <v>76</v>
      </c>
    </row>
    <row r="9" ht="12.0" customHeight="1">
      <c r="A9" s="20">
        <f t="shared" si="1"/>
        <v>5</v>
      </c>
      <c r="B9" s="19" t="s">
        <v>30</v>
      </c>
      <c r="C9" s="19" t="s">
        <v>31</v>
      </c>
      <c r="D9" s="19" t="s">
        <v>100</v>
      </c>
      <c r="E9" s="21" t="s">
        <v>33</v>
      </c>
      <c r="F9" s="23" t="s">
        <v>103</v>
      </c>
      <c r="G9" s="25" t="s">
        <v>104</v>
      </c>
      <c r="H9" s="19" t="s">
        <v>40</v>
      </c>
      <c r="I9" s="19" t="s">
        <v>42</v>
      </c>
      <c r="J9" s="128" t="s">
        <v>44</v>
      </c>
      <c r="K9" s="129"/>
      <c r="L9" s="129"/>
      <c r="M9" s="29" t="s">
        <v>108</v>
      </c>
      <c r="N9" s="29" t="s">
        <v>108</v>
      </c>
      <c r="O9" s="29" t="s">
        <v>108</v>
      </c>
      <c r="P9" s="29" t="s">
        <v>108</v>
      </c>
      <c r="Q9" s="30" t="s">
        <v>167</v>
      </c>
      <c r="R9" s="30" t="s">
        <v>167</v>
      </c>
      <c r="S9" s="30" t="s">
        <v>167</v>
      </c>
      <c r="T9" s="30" t="s">
        <v>62</v>
      </c>
      <c r="U9" s="31" t="str">
        <f>IFERROR(__xludf.DUMMYFUNCTION("LET(
  angka_murni, ARRAYFORMULA(IFERROR(VALUE(REGEXREPLACE(N9:S9, ""[^0-9]"", """")), 0)),
  rata, IFERROR(AVERAGEIF(angka_murni, ""&gt;0""), 0),
  IF(rata &gt; 0,
    IF(rata &gt; 500, ""SANGAT OPTIMAL"",
    IF(rata &gt; 200, ""OPTIMAL"",
    IF(rata &gt; 100, ""K"&amp;"URANG OPTIMAL"", ""TIDAK OPTIMAL""))),
    IF(COUNTIF(N9:S9, ""*TIDAK TERDETEKSI*"") &gt; 0, ""TIDAK TERDETEKSI"",
    IF(COUNTIF(N9:S9, ""*TIDAK AKTIF*"") &gt; 0, ""TIDAK AKTIF"",
    IF(COUNTIF(N9:S9, ""*BELUM TERPASANG*"") &gt; 0, ""BELUM TERPASANG"", ""TI"&amp;"DAK AKTIF"")))
  )
)"),"TIDAK TERDETEKSI")</f>
        <v>TIDAK TERDETEKSI</v>
      </c>
      <c r="V9" s="124"/>
      <c r="W9" s="125"/>
      <c r="X9" s="46"/>
    </row>
    <row r="10" ht="12.0" customHeight="1">
      <c r="A10" s="20">
        <f t="shared" si="1"/>
        <v>6</v>
      </c>
      <c r="B10" s="19" t="s">
        <v>30</v>
      </c>
      <c r="C10" s="19" t="s">
        <v>31</v>
      </c>
      <c r="D10" s="19" t="s">
        <v>116</v>
      </c>
      <c r="E10" s="59" t="s">
        <v>33</v>
      </c>
      <c r="F10" s="23" t="s">
        <v>117</v>
      </c>
      <c r="G10" s="25" t="s">
        <v>118</v>
      </c>
      <c r="H10" s="19" t="s">
        <v>102</v>
      </c>
      <c r="I10" s="19" t="s">
        <v>41</v>
      </c>
      <c r="J10" s="76" t="s">
        <v>44</v>
      </c>
      <c r="K10" s="118"/>
      <c r="L10" s="118"/>
      <c r="M10" s="132"/>
      <c r="N10" s="132"/>
      <c r="O10" s="38" t="s">
        <v>167</v>
      </c>
      <c r="P10" s="30" t="s">
        <v>167</v>
      </c>
      <c r="Q10" s="30" t="s">
        <v>167</v>
      </c>
      <c r="R10" s="30" t="s">
        <v>63</v>
      </c>
      <c r="S10" s="30" t="s">
        <v>123</v>
      </c>
      <c r="T10" s="30" t="s">
        <v>123</v>
      </c>
      <c r="U10" s="31" t="str">
        <f>IFERROR(__xludf.DUMMYFUNCTION("LET(
  angka_murni, ARRAYFORMULA(IFERROR(VALUE(REGEXREPLACE(N10:S10, ""[^0-9]"", """")), 0)),
  rata, IFERROR(AVERAGEIF(angka_murni, ""&gt;0""), 0),
  IF(rata &gt; 0,
    IF(rata &gt; 500, ""SANGAT OPTIMAL"",
    IF(rata &gt; 200, ""OPTIMAL"",
    IF(rata &gt; 100, "&amp;"""KURANG OPTIMAL"", ""TIDAK OPTIMAL""))),
    IF(COUNTIF(N10:S10, ""*TIDAK TERDETEKSI*"") &gt; 0, ""TIDAK TERDETEKSI"",
    IF(COUNTIF(N10:S10, ""*TIDAK AKTIF*"") &gt; 0, ""TIDAK AKTIF"",
    IF(COUNTIF(N10:S10, ""*BELUM TERPASANG*"") &gt; 0, ""BELUM TERPASAN"&amp;"G"", ""TIDAK AKTIF"")))
  )
)"),"SANGAT OPTIMAL")</f>
        <v>SANGAT OPTIMAL</v>
      </c>
      <c r="V10" s="137" t="s">
        <v>813</v>
      </c>
      <c r="W10" s="83"/>
      <c r="X10" s="57"/>
    </row>
    <row r="11" ht="12.0" customHeight="1">
      <c r="A11" s="20">
        <f t="shared" si="1"/>
        <v>7</v>
      </c>
      <c r="B11" s="19" t="s">
        <v>30</v>
      </c>
      <c r="C11" s="19" t="s">
        <v>31</v>
      </c>
      <c r="D11" s="19" t="s">
        <v>32</v>
      </c>
      <c r="E11" s="21" t="s">
        <v>33</v>
      </c>
      <c r="F11" s="23" t="s">
        <v>36</v>
      </c>
      <c r="G11" s="25" t="s">
        <v>38</v>
      </c>
      <c r="H11" s="19" t="s">
        <v>40</v>
      </c>
      <c r="I11" s="19" t="s">
        <v>42</v>
      </c>
      <c r="J11" s="128" t="s">
        <v>44</v>
      </c>
      <c r="K11" s="129"/>
      <c r="L11" s="129"/>
      <c r="M11" s="29" t="s">
        <v>108</v>
      </c>
      <c r="N11" s="29" t="s">
        <v>108</v>
      </c>
      <c r="O11" s="29" t="s">
        <v>108</v>
      </c>
      <c r="P11" s="29" t="s">
        <v>108</v>
      </c>
      <c r="Q11" s="30" t="s">
        <v>167</v>
      </c>
      <c r="R11" s="30" t="s">
        <v>167</v>
      </c>
      <c r="S11" s="30" t="s">
        <v>167</v>
      </c>
      <c r="T11" s="30" t="s">
        <v>45</v>
      </c>
      <c r="U11" s="31" t="str">
        <f>IFERROR(__xludf.DUMMYFUNCTION("LET(
  angka_murni, ARRAYFORMULA(IFERROR(VALUE(REGEXREPLACE(N11:S11, ""[^0-9]"", """")), 0)),
  rata, IFERROR(AVERAGEIF(angka_murni, ""&gt;0""), 0),
  IF(rata &gt; 0,
    IF(rata &gt; 500, ""SANGAT OPTIMAL"",
    IF(rata &gt; 200, ""OPTIMAL"",
    IF(rata &gt; 100, "&amp;"""KURANG OPTIMAL"", ""TIDAK OPTIMAL""))),
    IF(COUNTIF(N11:S11, ""*TIDAK TERDETEKSI*"") &gt; 0, ""TIDAK TERDETEKSI"",
    IF(COUNTIF(N11:S11, ""*TIDAK AKTIF*"") &gt; 0, ""TIDAK AKTIF"",
    IF(COUNTIF(N11:S11, ""*BELUM TERPASANG*"") &gt; 0, ""BELUM TERPASAN"&amp;"G"", ""TIDAK AKTIF"")))
  )
)"),"TIDAK TERDETEKSI")</f>
        <v>TIDAK TERDETEKSI</v>
      </c>
      <c r="V11" s="124"/>
      <c r="W11" s="125"/>
      <c r="X11" s="37" t="s">
        <v>50</v>
      </c>
    </row>
    <row r="12" ht="12.0" customHeight="1">
      <c r="A12" s="20">
        <f t="shared" si="1"/>
        <v>8</v>
      </c>
      <c r="B12" s="19" t="s">
        <v>30</v>
      </c>
      <c r="C12" s="19" t="s">
        <v>144</v>
      </c>
      <c r="D12" s="19" t="s">
        <v>145</v>
      </c>
      <c r="E12" s="21" t="s">
        <v>33</v>
      </c>
      <c r="F12" s="23" t="s">
        <v>146</v>
      </c>
      <c r="G12" s="25" t="s">
        <v>147</v>
      </c>
      <c r="H12" s="19" t="s">
        <v>102</v>
      </c>
      <c r="I12" s="19" t="s">
        <v>41</v>
      </c>
      <c r="J12" s="76" t="s">
        <v>44</v>
      </c>
      <c r="K12" s="118"/>
      <c r="L12" s="118"/>
      <c r="M12" s="42"/>
      <c r="N12" s="42"/>
      <c r="O12" s="38" t="s">
        <v>167</v>
      </c>
      <c r="P12" s="30" t="s">
        <v>167</v>
      </c>
      <c r="Q12" s="30" t="s">
        <v>167</v>
      </c>
      <c r="R12" s="30" t="s">
        <v>167</v>
      </c>
      <c r="S12" s="30" t="s">
        <v>123</v>
      </c>
      <c r="T12" s="30" t="s">
        <v>167</v>
      </c>
      <c r="U12" s="31" t="str">
        <f>IFERROR(__xludf.DUMMYFUNCTION("LET(
  angka_murni, ARRAYFORMULA(IFERROR(VALUE(REGEXREPLACE(N12:S12, ""[^0-9]"", """")), 0)),
  rata, IFERROR(AVERAGEIF(angka_murni, ""&gt;0""), 0),
  IF(rata &gt; 0,
    IF(rata &gt; 500, ""SANGAT OPTIMAL"",
    IF(rata &gt; 200, ""OPTIMAL"",
    IF(rata &gt; 100, "&amp;"""KURANG OPTIMAL"", ""TIDAK OPTIMAL""))),
    IF(COUNTIF(N12:S12, ""*TIDAK TERDETEKSI*"") &gt; 0, ""TIDAK TERDETEKSI"",
    IF(COUNTIF(N12:S12, ""*TIDAK AKTIF*"") &gt; 0, ""TIDAK AKTIF"",
    IF(COUNTIF(N12:S12, ""*BELUM TERPASANG*"") &gt; 0, ""BELUM TERPASAN"&amp;"G"", ""TIDAK AKTIF"")))
  )
)"),"SANGAT OPTIMAL")</f>
        <v>SANGAT OPTIMAL</v>
      </c>
      <c r="V12" s="124"/>
      <c r="W12" s="125"/>
      <c r="X12" s="46"/>
    </row>
    <row r="13" ht="12.0" customHeight="1">
      <c r="A13" s="20">
        <f t="shared" si="1"/>
        <v>9</v>
      </c>
      <c r="B13" s="19" t="s">
        <v>30</v>
      </c>
      <c r="C13" s="19" t="s">
        <v>144</v>
      </c>
      <c r="D13" s="19" t="s">
        <v>160</v>
      </c>
      <c r="E13" s="21" t="s">
        <v>33</v>
      </c>
      <c r="F13" s="23" t="s">
        <v>162</v>
      </c>
      <c r="G13" s="25" t="s">
        <v>164</v>
      </c>
      <c r="H13" s="19"/>
      <c r="I13" s="19"/>
      <c r="J13" s="144"/>
      <c r="K13" s="118"/>
      <c r="L13" s="118"/>
      <c r="M13" s="29" t="s">
        <v>108</v>
      </c>
      <c r="N13" s="29" t="s">
        <v>108</v>
      </c>
      <c r="O13" s="29" t="s">
        <v>108</v>
      </c>
      <c r="P13" s="29" t="s">
        <v>108</v>
      </c>
      <c r="Q13" s="29" t="s">
        <v>108</v>
      </c>
      <c r="R13" s="29" t="s">
        <v>108</v>
      </c>
      <c r="S13" s="29" t="s">
        <v>108</v>
      </c>
      <c r="T13" s="29"/>
      <c r="U13" s="31" t="str">
        <f>IFERROR(__xludf.DUMMYFUNCTION("LET(
  angka_murni, ARRAYFORMULA(IFERROR(VALUE(REGEXREPLACE(N13:S13, ""[^0-9]"", """")), 0)),
  rata, IFERROR(AVERAGEIF(angka_murni, ""&gt;0""), 0),
  IF(rata &gt; 0,
    IF(rata &gt; 500, ""SANGAT OPTIMAL"",
    IF(rata &gt; 200, ""OPTIMAL"",
    IF(rata &gt; 100, "&amp;"""KURANG OPTIMAL"", ""TIDAK OPTIMAL""))),
    IF(COUNTIF(N13:S13, ""*TIDAK TERDETEKSI*"") &gt; 0, ""TIDAK TERDETEKSI"",
    IF(COUNTIF(N13:S13, ""*TIDAK AKTIF*"") &gt; 0, ""TIDAK AKTIF"",
    IF(COUNTIF(N13:S13, ""*BELUM TERPASANG*"") &gt; 0, ""BELUM TERPASAN"&amp;"G"", ""TIDAK AKTIF"")))
  )
)"),"BELUM TERPASANG")</f>
        <v>BELUM TERPASANG</v>
      </c>
      <c r="V13" s="124"/>
      <c r="W13" s="125"/>
      <c r="X13" s="62" t="s">
        <v>175</v>
      </c>
    </row>
    <row r="14" ht="12.0" customHeight="1">
      <c r="A14" s="20">
        <f t="shared" si="1"/>
        <v>10</v>
      </c>
      <c r="B14" s="19" t="s">
        <v>30</v>
      </c>
      <c r="C14" s="19" t="s">
        <v>144</v>
      </c>
      <c r="D14" s="19" t="s">
        <v>178</v>
      </c>
      <c r="E14" s="21" t="s">
        <v>33</v>
      </c>
      <c r="F14" s="23" t="s">
        <v>180</v>
      </c>
      <c r="G14" s="25" t="s">
        <v>181</v>
      </c>
      <c r="H14" s="19" t="s">
        <v>59</v>
      </c>
      <c r="I14" s="19" t="s">
        <v>60</v>
      </c>
      <c r="J14" s="76" t="s">
        <v>44</v>
      </c>
      <c r="K14" s="118"/>
      <c r="L14" s="118"/>
      <c r="M14" s="29" t="s">
        <v>108</v>
      </c>
      <c r="N14" s="29" t="s">
        <v>108</v>
      </c>
      <c r="O14" s="29" t="s">
        <v>108</v>
      </c>
      <c r="P14" s="30" t="s">
        <v>62</v>
      </c>
      <c r="Q14" s="30" t="s">
        <v>63</v>
      </c>
      <c r="R14" s="30" t="s">
        <v>63</v>
      </c>
      <c r="S14" s="30" t="s">
        <v>64</v>
      </c>
      <c r="T14" s="30" t="s">
        <v>64</v>
      </c>
      <c r="U14" s="31" t="str">
        <f>IFERROR(__xludf.DUMMYFUNCTION("LET(
  angka_murni, ARRAYFORMULA(IFERROR(VALUE(REGEXREPLACE(N14:S14, ""[^0-9]"", """")), 0)),
  rata, IFERROR(AVERAGEIF(angka_murni, ""&gt;0""), 0),
  IF(rata &gt; 0,
    IF(rata &gt; 500, ""SANGAT OPTIMAL"",
    IF(rata &gt; 200, ""OPTIMAL"",
    IF(rata &gt; 100, "&amp;"""KURANG OPTIMAL"", ""TIDAK OPTIMAL""))),
    IF(COUNTIF(N14:S14, ""*TIDAK TERDETEKSI*"") &gt; 0, ""TIDAK TERDETEKSI"",
    IF(COUNTIF(N14:S14, ""*TIDAK AKTIF*"") &gt; 0, ""TIDAK AKTIF"",
    IF(COUNTIF(N14:S14, ""*BELUM TERPASANG*"") &gt; 0, ""BELUM TERPASAN"&amp;"G"", ""TIDAK AKTIF"")))
  )
)"),"OPTIMAL")</f>
        <v>OPTIMAL</v>
      </c>
      <c r="V14" s="124"/>
      <c r="W14" s="125"/>
      <c r="X14" s="37" t="s">
        <v>187</v>
      </c>
    </row>
    <row r="15" ht="12.0" customHeight="1">
      <c r="A15" s="20">
        <f t="shared" si="1"/>
        <v>11</v>
      </c>
      <c r="B15" s="19" t="s">
        <v>30</v>
      </c>
      <c r="C15" s="19" t="s">
        <v>144</v>
      </c>
      <c r="D15" s="19" t="s">
        <v>190</v>
      </c>
      <c r="E15" s="21" t="s">
        <v>33</v>
      </c>
      <c r="F15" s="23" t="s">
        <v>191</v>
      </c>
      <c r="G15" s="25" t="s">
        <v>192</v>
      </c>
      <c r="H15" s="19" t="s">
        <v>39</v>
      </c>
      <c r="I15" s="19" t="s">
        <v>41</v>
      </c>
      <c r="J15" s="151" t="s">
        <v>44</v>
      </c>
      <c r="K15" s="118"/>
      <c r="L15" s="119" t="s">
        <v>825</v>
      </c>
      <c r="M15" s="42"/>
      <c r="N15" s="29" t="s">
        <v>806</v>
      </c>
      <c r="O15" s="29" t="s">
        <v>63</v>
      </c>
      <c r="P15" s="30" t="s">
        <v>63</v>
      </c>
      <c r="Q15" s="30" t="s">
        <v>91</v>
      </c>
      <c r="R15" s="30" t="s">
        <v>91</v>
      </c>
      <c r="S15" s="30" t="s">
        <v>125</v>
      </c>
      <c r="T15" s="30"/>
      <c r="U15" s="31" t="str">
        <f>IFERROR(__xludf.DUMMYFUNCTION("LET(
  angka_murni, ARRAYFORMULA(IFERROR(VALUE(REGEXREPLACE(N15:S15, ""[^0-9]"", """")), 0)),
  rata, IFERROR(AVERAGEIF(angka_murni, ""&gt;0""), 0),
  IF(rata &gt; 0,
    IF(rata &gt; 500, ""SANGAT OPTIMAL"",
    IF(rata &gt; 200, ""OPTIMAL"",
    IF(rata &gt; 100, "&amp;"""KURANG OPTIMAL"", ""TIDAK OPTIMAL""))),
    IF(COUNTIF(N15:S15, ""*TIDAK TERDETEKSI*"") &gt; 0, ""TIDAK TERDETEKSI"",
    IF(COUNTIF(N15:S15, ""*TIDAK AKTIF*"") &gt; 0, ""TIDAK AKTIF"",
    IF(COUNTIF(N15:S15, ""*BELUM TERPASANG*"") &gt; 0, ""BELUM TERPASAN"&amp;"G"", ""TIDAK AKTIF"")))
  )
)"),"KURANG OPTIMAL")</f>
        <v>KURANG OPTIMAL</v>
      </c>
      <c r="V15" s="124"/>
      <c r="W15" s="125"/>
      <c r="X15" s="66" t="s">
        <v>196</v>
      </c>
    </row>
    <row r="16" ht="12.0" customHeight="1">
      <c r="A16" s="20">
        <f t="shared" si="1"/>
        <v>12</v>
      </c>
      <c r="B16" s="19" t="s">
        <v>30</v>
      </c>
      <c r="C16" s="19" t="s">
        <v>144</v>
      </c>
      <c r="D16" s="19" t="s">
        <v>198</v>
      </c>
      <c r="E16" s="21" t="s">
        <v>33</v>
      </c>
      <c r="F16" s="23" t="s">
        <v>199</v>
      </c>
      <c r="G16" s="25" t="s">
        <v>201</v>
      </c>
      <c r="H16" s="19" t="s">
        <v>39</v>
      </c>
      <c r="I16" s="19" t="s">
        <v>41</v>
      </c>
      <c r="J16" s="151" t="s">
        <v>44</v>
      </c>
      <c r="K16" s="119"/>
      <c r="L16" s="119" t="s">
        <v>827</v>
      </c>
      <c r="M16" s="29" t="s">
        <v>108</v>
      </c>
      <c r="N16" s="29" t="s">
        <v>45</v>
      </c>
      <c r="O16" s="29" t="s">
        <v>45</v>
      </c>
      <c r="P16" s="30" t="s">
        <v>45</v>
      </c>
      <c r="Q16" s="30" t="s">
        <v>45</v>
      </c>
      <c r="R16" s="30" t="s">
        <v>45</v>
      </c>
      <c r="S16" s="30" t="s">
        <v>45</v>
      </c>
      <c r="T16" s="30"/>
      <c r="U16" s="31" t="str">
        <f>IFERROR(__xludf.DUMMYFUNCTION("LET(
  angka_murni, ARRAYFORMULA(IFERROR(VALUE(REGEXREPLACE(N16:S16, ""[^0-9]"", """")), 0)),
  rata, IFERROR(AVERAGEIF(angka_murni, ""&gt;0""), 0),
  IF(rata &gt; 0,
    IF(rata &gt; 500, ""SANGAT OPTIMAL"",
    IF(rata &gt; 200, ""OPTIMAL"",
    IF(rata &gt; 100, "&amp;"""KURANG OPTIMAL"", ""TIDAK OPTIMAL""))),
    IF(COUNTIF(N16:S16, ""*TIDAK TERDETEKSI*"") &gt; 0, ""TIDAK TERDETEKSI"",
    IF(COUNTIF(N16:S16, ""*TIDAK AKTIF*"") &gt; 0, ""TIDAK AKTIF"",
    IF(COUNTIF(N16:S16, ""*BELUM TERPASANG*"") &gt; 0, ""BELUM TERPASAN"&amp;"G"", ""TIDAK AKTIF"")))
  )
)"),"TIDAK AKTIF")</f>
        <v>TIDAK AKTIF</v>
      </c>
      <c r="V16" s="124"/>
      <c r="W16" s="125"/>
      <c r="X16" s="46"/>
    </row>
    <row r="17" ht="12.0" customHeight="1">
      <c r="A17" s="20">
        <f t="shared" si="1"/>
        <v>13</v>
      </c>
      <c r="B17" s="19" t="s">
        <v>30</v>
      </c>
      <c r="C17" s="19" t="s">
        <v>144</v>
      </c>
      <c r="D17" s="19" t="s">
        <v>208</v>
      </c>
      <c r="E17" s="21" t="s">
        <v>33</v>
      </c>
      <c r="F17" s="23" t="s">
        <v>209</v>
      </c>
      <c r="G17" s="25" t="s">
        <v>211</v>
      </c>
      <c r="H17" s="19" t="s">
        <v>40</v>
      </c>
      <c r="I17" s="19" t="s">
        <v>42</v>
      </c>
      <c r="J17" s="128" t="s">
        <v>44</v>
      </c>
      <c r="K17" s="129"/>
      <c r="L17" s="129"/>
      <c r="M17" s="29" t="s">
        <v>108</v>
      </c>
      <c r="N17" s="29" t="s">
        <v>108</v>
      </c>
      <c r="O17" s="29" t="s">
        <v>108</v>
      </c>
      <c r="P17" s="29" t="s">
        <v>108</v>
      </c>
      <c r="Q17" s="30" t="s">
        <v>167</v>
      </c>
      <c r="R17" s="30" t="s">
        <v>167</v>
      </c>
      <c r="S17" s="30" t="s">
        <v>167</v>
      </c>
      <c r="T17" s="30" t="s">
        <v>64</v>
      </c>
      <c r="U17" s="31" t="str">
        <f>IFERROR(__xludf.DUMMYFUNCTION("LET(
  angka_murni, ARRAYFORMULA(IFERROR(VALUE(REGEXREPLACE(N17:S17, ""[^0-9]"", """")), 0)),
  rata, IFERROR(AVERAGEIF(angka_murni, ""&gt;0""), 0),
  IF(rata &gt; 0,
    IF(rata &gt; 500, ""SANGAT OPTIMAL"",
    IF(rata &gt; 200, ""OPTIMAL"",
    IF(rata &gt; 100, "&amp;"""KURANG OPTIMAL"", ""TIDAK OPTIMAL""))),
    IF(COUNTIF(N17:S17, ""*TIDAK TERDETEKSI*"") &gt; 0, ""TIDAK TERDETEKSI"",
    IF(COUNTIF(N17:S17, ""*TIDAK AKTIF*"") &gt; 0, ""TIDAK AKTIF"",
    IF(COUNTIF(N17:S17, ""*BELUM TERPASANG*"") &gt; 0, ""BELUM TERPASAN"&amp;"G"", ""TIDAK AKTIF"")))
  )
)"),"TIDAK TERDETEKSI")</f>
        <v>TIDAK TERDETEKSI</v>
      </c>
      <c r="V17" s="124"/>
      <c r="W17" s="125"/>
      <c r="X17" s="46"/>
    </row>
    <row r="18" ht="12.0" customHeight="1">
      <c r="A18" s="20">
        <f t="shared" si="1"/>
        <v>14</v>
      </c>
      <c r="B18" s="19" t="s">
        <v>30</v>
      </c>
      <c r="C18" s="19" t="s">
        <v>144</v>
      </c>
      <c r="D18" s="19" t="s">
        <v>214</v>
      </c>
      <c r="E18" s="59" t="s">
        <v>33</v>
      </c>
      <c r="F18" s="23" t="s">
        <v>215</v>
      </c>
      <c r="G18" s="25" t="s">
        <v>216</v>
      </c>
      <c r="H18" s="19" t="s">
        <v>102</v>
      </c>
      <c r="I18" s="19" t="s">
        <v>41</v>
      </c>
      <c r="J18" s="76" t="s">
        <v>44</v>
      </c>
      <c r="K18" s="118" t="s">
        <v>832</v>
      </c>
      <c r="L18" s="118" t="s">
        <v>833</v>
      </c>
      <c r="M18" s="42"/>
      <c r="N18" s="42"/>
      <c r="O18" s="38" t="s">
        <v>167</v>
      </c>
      <c r="P18" s="30" t="s">
        <v>167</v>
      </c>
      <c r="Q18" s="30" t="s">
        <v>167</v>
      </c>
      <c r="R18" s="30" t="s">
        <v>63</v>
      </c>
      <c r="S18" s="30" t="s">
        <v>126</v>
      </c>
      <c r="T18" s="30" t="s">
        <v>64</v>
      </c>
      <c r="U18" s="31" t="str">
        <f>IFERROR(__xludf.DUMMYFUNCTION("LET(
  angka_murni, ARRAYFORMULA(IFERROR(VALUE(REGEXREPLACE(N18:S18, ""[^0-9]"", """")), 0)),
  rata, IFERROR(AVERAGEIF(angka_murni, ""&gt;0""), 0),
  IF(rata &gt; 0,
    IF(rata &gt; 500, ""SANGAT OPTIMAL"",
    IF(rata &gt; 200, ""OPTIMAL"",
    IF(rata &gt; 100, "&amp;"""KURANG OPTIMAL"", ""TIDAK OPTIMAL""))),
    IF(COUNTIF(N18:S18, ""*TIDAK TERDETEKSI*"") &gt; 0, ""TIDAK TERDETEKSI"",
    IF(COUNTIF(N18:S18, ""*TIDAK AKTIF*"") &gt; 0, ""TIDAK AKTIF"",
    IF(COUNTIF(N18:S18, ""*BELUM TERPASANG*"") &gt; 0, ""BELUM TERPASAN"&amp;"G"", ""TIDAK AKTIF"")))
  )
)"),"SANGAT OPTIMAL")</f>
        <v>SANGAT OPTIMAL</v>
      </c>
      <c r="V18" s="124"/>
      <c r="W18" s="125"/>
      <c r="X18" s="46"/>
    </row>
    <row r="19" ht="12.0" customHeight="1">
      <c r="A19" s="20">
        <f t="shared" si="1"/>
        <v>15</v>
      </c>
      <c r="B19" s="19" t="s">
        <v>30</v>
      </c>
      <c r="C19" s="19" t="s">
        <v>144</v>
      </c>
      <c r="D19" s="19" t="s">
        <v>228</v>
      </c>
      <c r="E19" s="21" t="s">
        <v>33</v>
      </c>
      <c r="F19" s="23" t="s">
        <v>230</v>
      </c>
      <c r="G19" s="25" t="s">
        <v>231</v>
      </c>
      <c r="H19" s="19" t="s">
        <v>102</v>
      </c>
      <c r="I19" s="19" t="s">
        <v>41</v>
      </c>
      <c r="J19" s="76" t="s">
        <v>44</v>
      </c>
      <c r="K19" s="118"/>
      <c r="L19" s="118"/>
      <c r="M19" s="42"/>
      <c r="N19" s="42"/>
      <c r="O19" s="38" t="s">
        <v>167</v>
      </c>
      <c r="P19" s="30" t="s">
        <v>167</v>
      </c>
      <c r="Q19" s="30" t="s">
        <v>167</v>
      </c>
      <c r="R19" s="30" t="s">
        <v>167</v>
      </c>
      <c r="S19" s="30" t="s">
        <v>126</v>
      </c>
      <c r="T19" s="30" t="s">
        <v>63</v>
      </c>
      <c r="U19" s="31" t="str">
        <f>IFERROR(__xludf.DUMMYFUNCTION("LET(
  angka_murni, ARRAYFORMULA(IFERROR(VALUE(REGEXREPLACE(N19:S19, ""[^0-9]"", """")), 0)),
  rata, IFERROR(AVERAGEIF(angka_murni, ""&gt;0""), 0),
  IF(rata &gt; 0,
    IF(rata &gt; 500, ""SANGAT OPTIMAL"",
    IF(rata &gt; 200, ""OPTIMAL"",
    IF(rata &gt; 100, "&amp;"""KURANG OPTIMAL"", ""TIDAK OPTIMAL""))),
    IF(COUNTIF(N19:S19, ""*TIDAK TERDETEKSI*"") &gt; 0, ""TIDAK TERDETEKSI"",
    IF(COUNTIF(N19:S19, ""*TIDAK AKTIF*"") &gt; 0, ""TIDAK AKTIF"",
    IF(COUNTIF(N19:S19, ""*BELUM TERPASANG*"") &gt; 0, ""BELUM TERPASAN"&amp;"G"", ""TIDAK AKTIF"")))
  )
)"),"SANGAT OPTIMAL")</f>
        <v>SANGAT OPTIMAL</v>
      </c>
      <c r="V19" s="124"/>
      <c r="W19" s="125"/>
      <c r="X19" s="46"/>
    </row>
    <row r="20" ht="12.0" customHeight="1">
      <c r="A20" s="20">
        <f t="shared" si="1"/>
        <v>16</v>
      </c>
      <c r="B20" s="19" t="s">
        <v>30</v>
      </c>
      <c r="C20" s="19" t="s">
        <v>235</v>
      </c>
      <c r="D20" s="19" t="s">
        <v>235</v>
      </c>
      <c r="E20" s="21" t="s">
        <v>33</v>
      </c>
      <c r="F20" s="23" t="s">
        <v>236</v>
      </c>
      <c r="G20" s="25" t="s">
        <v>237</v>
      </c>
      <c r="H20" s="19" t="s">
        <v>40</v>
      </c>
      <c r="I20" s="19" t="s">
        <v>42</v>
      </c>
      <c r="J20" s="128" t="s">
        <v>44</v>
      </c>
      <c r="K20" s="129"/>
      <c r="L20" s="129"/>
      <c r="M20" s="29" t="s">
        <v>108</v>
      </c>
      <c r="N20" s="29" t="s">
        <v>108</v>
      </c>
      <c r="O20" s="29" t="s">
        <v>108</v>
      </c>
      <c r="P20" s="29" t="s">
        <v>108</v>
      </c>
      <c r="Q20" s="30" t="s">
        <v>167</v>
      </c>
      <c r="R20" s="30" t="s">
        <v>167</v>
      </c>
      <c r="S20" s="30" t="s">
        <v>167</v>
      </c>
      <c r="T20" s="30" t="s">
        <v>45</v>
      </c>
      <c r="U20" s="31" t="str">
        <f>IFERROR(__xludf.DUMMYFUNCTION("LET(
  angka_murni, ARRAYFORMULA(IFERROR(VALUE(REGEXREPLACE(N20:S20, ""[^0-9]"", """")), 0)),
  rata, IFERROR(AVERAGEIF(angka_murni, ""&gt;0""), 0),
  IF(rata &gt; 0,
    IF(rata &gt; 500, ""SANGAT OPTIMAL"",
    IF(rata &gt; 200, ""OPTIMAL"",
    IF(rata &gt; 100, "&amp;"""KURANG OPTIMAL"", ""TIDAK OPTIMAL""))),
    IF(COUNTIF(N20:S20, ""*TIDAK TERDETEKSI*"") &gt; 0, ""TIDAK TERDETEKSI"",
    IF(COUNTIF(N20:S20, ""*TIDAK AKTIF*"") &gt; 0, ""TIDAK AKTIF"",
    IF(COUNTIF(N20:S20, ""*BELUM TERPASANG*"") &gt; 0, ""BELUM TERPASAN"&amp;"G"", ""TIDAK AKTIF"")))
  )
)"),"TIDAK TERDETEKSI")</f>
        <v>TIDAK TERDETEKSI</v>
      </c>
      <c r="V20" s="124"/>
      <c r="W20" s="125"/>
      <c r="X20" s="37" t="s">
        <v>243</v>
      </c>
    </row>
    <row r="21" ht="12.0" customHeight="1">
      <c r="A21" s="20">
        <f t="shared" si="1"/>
        <v>17</v>
      </c>
      <c r="B21" s="163" t="s">
        <v>30</v>
      </c>
      <c r="C21" s="163" t="s">
        <v>235</v>
      </c>
      <c r="D21" s="163" t="s">
        <v>248</v>
      </c>
      <c r="E21" s="21" t="s">
        <v>33</v>
      </c>
      <c r="F21" s="23" t="s">
        <v>251</v>
      </c>
      <c r="G21" s="25" t="s">
        <v>252</v>
      </c>
      <c r="H21" s="165" t="s">
        <v>39</v>
      </c>
      <c r="I21" s="19" t="s">
        <v>41</v>
      </c>
      <c r="J21" s="151" t="s">
        <v>44</v>
      </c>
      <c r="K21" s="118"/>
      <c r="L21" s="119" t="s">
        <v>841</v>
      </c>
      <c r="M21" s="42"/>
      <c r="N21" s="29" t="s">
        <v>45</v>
      </c>
      <c r="O21" s="29" t="s">
        <v>176</v>
      </c>
      <c r="P21" s="30" t="s">
        <v>62</v>
      </c>
      <c r="Q21" s="30" t="s">
        <v>62</v>
      </c>
      <c r="R21" s="30" t="s">
        <v>62</v>
      </c>
      <c r="S21" s="30" t="s">
        <v>91</v>
      </c>
      <c r="T21" s="30"/>
      <c r="U21" s="31" t="str">
        <f>IFERROR(__xludf.DUMMYFUNCTION("LET(
  angka_murni, ARRAYFORMULA(IFERROR(VALUE(REGEXREPLACE(N21:S21, ""[^0-9]"", """")), 0)),
  rata, IFERROR(AVERAGEIF(angka_murni, ""&gt;0""), 0),
  IF(rata &gt; 0,
    IF(rata &gt; 500, ""SANGAT OPTIMAL"",
    IF(rata &gt; 200, ""OPTIMAL"",
    IF(rata &gt; 100, "&amp;"""KURANG OPTIMAL"", ""TIDAK OPTIMAL""))),
    IF(COUNTIF(N21:S21, ""*TIDAK TERDETEKSI*"") &gt; 0, ""TIDAK TERDETEKSI"",
    IF(COUNTIF(N21:S21, ""*TIDAK AKTIF*"") &gt; 0, ""TIDAK AKTIF"",
    IF(COUNTIF(N21:S21, ""*BELUM TERPASANG*"") &gt; 0, ""BELUM TERPASAN"&amp;"G"", ""TIDAK AKTIF"")))
  )
)"),"TIDAK OPTIMAL")</f>
        <v>TIDAK OPTIMAL</v>
      </c>
      <c r="V21" s="124"/>
      <c r="W21" s="125"/>
      <c r="X21" s="47" t="s">
        <v>259</v>
      </c>
    </row>
    <row r="22" ht="12.0" customHeight="1">
      <c r="A22" s="20">
        <f t="shared" si="1"/>
        <v>18</v>
      </c>
      <c r="B22" s="163" t="s">
        <v>30</v>
      </c>
      <c r="C22" s="163" t="s">
        <v>235</v>
      </c>
      <c r="D22" s="163" t="s">
        <v>264</v>
      </c>
      <c r="E22" s="21" t="s">
        <v>33</v>
      </c>
      <c r="F22" s="23" t="s">
        <v>265</v>
      </c>
      <c r="G22" s="25" t="s">
        <v>266</v>
      </c>
      <c r="H22" s="19" t="s">
        <v>39</v>
      </c>
      <c r="I22" s="19" t="s">
        <v>41</v>
      </c>
      <c r="J22" s="151" t="s">
        <v>44</v>
      </c>
      <c r="K22" s="118"/>
      <c r="L22" s="119" t="s">
        <v>848</v>
      </c>
      <c r="M22" s="42"/>
      <c r="N22" s="29" t="s">
        <v>108</v>
      </c>
      <c r="O22" s="29" t="s">
        <v>108</v>
      </c>
      <c r="P22" s="30" t="s">
        <v>62</v>
      </c>
      <c r="Q22" s="30" t="s">
        <v>63</v>
      </c>
      <c r="R22" s="30" t="s">
        <v>62</v>
      </c>
      <c r="S22" s="30" t="s">
        <v>91</v>
      </c>
      <c r="T22" s="30"/>
      <c r="U22" s="31" t="str">
        <f>IFERROR(__xludf.DUMMYFUNCTION("LET(
  angka_murni, ARRAYFORMULA(IFERROR(VALUE(REGEXREPLACE(N22:S22, ""[^0-9]"", """")), 0)),
  rata, IFERROR(AVERAGEIF(angka_murni, ""&gt;0""), 0),
  IF(rata &gt; 0,
    IF(rata &gt; 500, ""SANGAT OPTIMAL"",
    IF(rata &gt; 200, ""OPTIMAL"",
    IF(rata &gt; 100, "&amp;"""KURANG OPTIMAL"", ""TIDAK OPTIMAL""))),
    IF(COUNTIF(N22:S22, ""*TIDAK TERDETEKSI*"") &gt; 0, ""TIDAK TERDETEKSI"",
    IF(COUNTIF(N22:S22, ""*TIDAK AKTIF*"") &gt; 0, ""TIDAK AKTIF"",
    IF(COUNTIF(N22:S22, ""*BELUM TERPASANG*"") &gt; 0, ""BELUM TERPASAN"&amp;"G"", ""TIDAK AKTIF"")))
  )
)"),"TIDAK OPTIMAL")</f>
        <v>TIDAK OPTIMAL</v>
      </c>
      <c r="V22" s="124"/>
      <c r="W22" s="125"/>
      <c r="X22" s="46"/>
    </row>
    <row r="23" ht="12.0" customHeight="1">
      <c r="A23" s="20">
        <f t="shared" si="1"/>
        <v>19</v>
      </c>
      <c r="B23" s="19" t="s">
        <v>30</v>
      </c>
      <c r="C23" s="19" t="s">
        <v>235</v>
      </c>
      <c r="D23" s="19" t="s">
        <v>271</v>
      </c>
      <c r="E23" s="59" t="s">
        <v>33</v>
      </c>
      <c r="F23" s="23" t="s">
        <v>272</v>
      </c>
      <c r="G23" s="25" t="s">
        <v>273</v>
      </c>
      <c r="H23" s="19" t="s">
        <v>102</v>
      </c>
      <c r="I23" s="19" t="s">
        <v>41</v>
      </c>
      <c r="J23" s="76" t="s">
        <v>44</v>
      </c>
      <c r="K23" s="118"/>
      <c r="L23" s="118"/>
      <c r="M23" s="132"/>
      <c r="N23" s="132"/>
      <c r="O23" s="38" t="s">
        <v>167</v>
      </c>
      <c r="P23" s="30" t="s">
        <v>167</v>
      </c>
      <c r="Q23" s="30" t="s">
        <v>167</v>
      </c>
      <c r="R23" s="30" t="s">
        <v>167</v>
      </c>
      <c r="S23" s="30" t="s">
        <v>167</v>
      </c>
      <c r="T23" s="30" t="s">
        <v>126</v>
      </c>
      <c r="U23" s="39" t="str">
        <f>IFERROR(__xludf.DUMMYFUNCTION("LET(
  angka_murni, ARRAYFORMULA(IFERROR(VALUE(REGEXREPLACE(N23:S23, ""[^0-9]"", """")), 0)),
  rata, IFERROR(AVERAGEIF(angka_murni, ""&gt;0""), 0),
  IF(rata &gt; 0,
    IF(rata &gt; 500, ""SANGAT OPTIMAL"",
    IF(rata &gt; 200, ""OPTIMAL"",
    IF(rata &gt; 100, "&amp;"""KURANG OPTIMAL"", ""TIDAK OPTIMAL""))),
    IF(COUNTIF(N23:S23, ""*TIDAK TERDETEKSI*"") &gt; 0, ""TIDAK TERDETEKSI"",
    IF(COUNTIF(N23:S23, ""*TIDAK AKTIF*"") &gt; 0, ""TIDAK AKTIF"",
    IF(COUNTIF(N23:S23, ""*BELUM TERPASANG*"") &gt; 0, ""BELUM TERPASAN"&amp;"G"", ""TIDAK AKTIF"")))
  )
)"),"TIDAK TERDETEKSI")</f>
        <v>TIDAK TERDETEKSI</v>
      </c>
      <c r="V23" s="137" t="s">
        <v>852</v>
      </c>
      <c r="W23" s="83"/>
      <c r="X23" s="37" t="s">
        <v>278</v>
      </c>
    </row>
    <row r="24" ht="12.0" customHeight="1">
      <c r="A24" s="20">
        <f t="shared" si="1"/>
        <v>20</v>
      </c>
      <c r="B24" s="19" t="s">
        <v>30</v>
      </c>
      <c r="C24" s="19" t="s">
        <v>235</v>
      </c>
      <c r="D24" s="19" t="s">
        <v>283</v>
      </c>
      <c r="E24" s="21" t="s">
        <v>33</v>
      </c>
      <c r="F24" s="23" t="s">
        <v>284</v>
      </c>
      <c r="G24" s="25" t="s">
        <v>285</v>
      </c>
      <c r="H24" s="19" t="s">
        <v>40</v>
      </c>
      <c r="I24" s="19" t="s">
        <v>107</v>
      </c>
      <c r="J24" s="117" t="s">
        <v>44</v>
      </c>
      <c r="K24" s="118"/>
      <c r="L24" s="119" t="s">
        <v>854</v>
      </c>
      <c r="M24" s="42"/>
      <c r="N24" s="42"/>
      <c r="O24" s="29" t="s">
        <v>62</v>
      </c>
      <c r="P24" s="30" t="s">
        <v>91</v>
      </c>
      <c r="Q24" s="30" t="s">
        <v>45</v>
      </c>
      <c r="R24" s="44"/>
      <c r="S24" s="44"/>
      <c r="T24" s="44"/>
      <c r="U24" s="31" t="str">
        <f>IFERROR(__xludf.DUMMYFUNCTION("LET(
  angka_murni, ARRAYFORMULA(IFERROR(VALUE(REGEXREPLACE(N24:S24, ""[^0-9]"", """")), 0)),
  rata, IFERROR(AVERAGEIF(angka_murni, ""&gt;0""), 0),
  IF(rata &gt; 0,
    IF(rata &gt; 500, ""SANGAT OPTIMAL"",
    IF(rata &gt; 200, ""OPTIMAL"",
    IF(rata &gt; 100, "&amp;"""KURANG OPTIMAL"", ""TIDAK OPTIMAL""))),
    IF(COUNTIF(N24:S24, ""*TIDAK TERDETEKSI*"") &gt; 0, ""TIDAK TERDETEKSI"",
    IF(COUNTIF(N24:S24, ""*TIDAK AKTIF*"") &gt; 0, ""TIDAK AKTIF"",
    IF(COUNTIF(N24:S24, ""*BELUM TERPASANG*"") &gt; 0, ""BELUM TERPASAN"&amp;"G"", ""TIDAK AKTIF"")))
  )
)"),"TIDAK OPTIMAL")</f>
        <v>TIDAK OPTIMAL</v>
      </c>
      <c r="V24" s="124"/>
      <c r="W24" s="125"/>
      <c r="X24" s="46"/>
    </row>
    <row r="25" ht="12.0" customHeight="1">
      <c r="A25" s="20">
        <f t="shared" si="1"/>
        <v>21</v>
      </c>
      <c r="B25" s="19" t="s">
        <v>30</v>
      </c>
      <c r="C25" s="19" t="s">
        <v>235</v>
      </c>
      <c r="D25" s="19" t="s">
        <v>292</v>
      </c>
      <c r="E25" s="21" t="s">
        <v>33</v>
      </c>
      <c r="F25" s="23" t="s">
        <v>293</v>
      </c>
      <c r="G25" s="25" t="s">
        <v>294</v>
      </c>
      <c r="H25" s="19" t="s">
        <v>40</v>
      </c>
      <c r="I25" s="19" t="s">
        <v>107</v>
      </c>
      <c r="J25" s="117" t="s">
        <v>44</v>
      </c>
      <c r="K25" s="118"/>
      <c r="L25" s="119"/>
      <c r="M25" s="42"/>
      <c r="N25" s="42"/>
      <c r="O25" s="29" t="s">
        <v>806</v>
      </c>
      <c r="P25" s="30" t="s">
        <v>806</v>
      </c>
      <c r="Q25" s="30" t="s">
        <v>806</v>
      </c>
      <c r="R25" s="44"/>
      <c r="S25" s="44"/>
      <c r="T25" s="44"/>
      <c r="U25" s="31" t="str">
        <f>IFERROR(__xludf.DUMMYFUNCTION("LET(
  angka_murni, ARRAYFORMULA(IFERROR(VALUE(REGEXREPLACE(N25:S25, ""[^0-9]"", """")), 0)),
  rata, IFERROR(AVERAGEIF(angka_murni, ""&gt;0""), 0),
  IF(rata &gt; 0,
    IF(rata &gt; 500, ""SANGAT OPTIMAL"",
    IF(rata &gt; 200, ""OPTIMAL"",
    IF(rata &gt; 100, "&amp;"""KURANG OPTIMAL"", ""TIDAK OPTIMAL""))),
    IF(COUNTIF(N25:S25, ""*TIDAK TERDETEKSI*"") &gt; 0, ""TIDAK TERDETEKSI"",
    IF(COUNTIF(N25:S25, ""*TIDAK AKTIF*"") &gt; 0, ""TIDAK AKTIF"",
    IF(COUNTIF(N25:S25, ""*BELUM TERPASANG*"") &gt; 0, ""BELUM TERPASAN"&amp;"G"", ""TIDAK AKTIF"")))
  )
)"),"KURANG OPTIMAL")</f>
        <v>KURANG OPTIMAL</v>
      </c>
      <c r="V25" s="124"/>
      <c r="W25" s="125"/>
      <c r="X25" s="37" t="s">
        <v>298</v>
      </c>
    </row>
    <row r="26" ht="12.0" customHeight="1">
      <c r="A26" s="20">
        <f t="shared" si="1"/>
        <v>22</v>
      </c>
      <c r="B26" s="19" t="s">
        <v>30</v>
      </c>
      <c r="C26" s="19" t="s">
        <v>304</v>
      </c>
      <c r="D26" s="19" t="s">
        <v>305</v>
      </c>
      <c r="E26" s="21" t="s">
        <v>33</v>
      </c>
      <c r="F26" s="23" t="s">
        <v>858</v>
      </c>
      <c r="G26" s="25" t="s">
        <v>859</v>
      </c>
      <c r="H26" s="19" t="s">
        <v>102</v>
      </c>
      <c r="I26" s="19" t="s">
        <v>41</v>
      </c>
      <c r="J26" s="76" t="s">
        <v>44</v>
      </c>
      <c r="K26" s="118"/>
      <c r="L26" s="118"/>
      <c r="M26" s="42"/>
      <c r="N26" s="42"/>
      <c r="O26" s="38" t="s">
        <v>167</v>
      </c>
      <c r="P26" s="30" t="s">
        <v>167</v>
      </c>
      <c r="Q26" s="30" t="s">
        <v>167</v>
      </c>
      <c r="R26" s="30" t="s">
        <v>125</v>
      </c>
      <c r="S26" s="30" t="s">
        <v>123</v>
      </c>
      <c r="T26" s="30" t="s">
        <v>64</v>
      </c>
      <c r="U26" s="31" t="str">
        <f>IFERROR(__xludf.DUMMYFUNCTION("LET(
  angka_murni, ARRAYFORMULA(IFERROR(VALUE(REGEXREPLACE(N26:S26, ""[^0-9]"", """")), 0)),
  rata, IFERROR(AVERAGEIF(angka_murni, ""&gt;0""), 0),
  IF(rata &gt; 0,
    IF(rata &gt; 500, ""SANGAT OPTIMAL"",
    IF(rata &gt; 200, ""OPTIMAL"",
    IF(rata &gt; 100, "&amp;"""KURANG OPTIMAL"", ""TIDAK OPTIMAL""))),
    IF(COUNTIF(N26:S26, ""*TIDAK TERDETEKSI*"") &gt; 0, ""TIDAK TERDETEKSI"",
    IF(COUNTIF(N26:S26, ""*TIDAK AKTIF*"") &gt; 0, ""TIDAK AKTIF"",
    IF(COUNTIF(N26:S26, ""*BELUM TERPASANG*"") &gt; 0, ""BELUM TERPASAN"&amp;"G"", ""TIDAK AKTIF"")))
  )
)"),"SANGAT OPTIMAL")</f>
        <v>SANGAT OPTIMAL</v>
      </c>
      <c r="V26" s="124"/>
      <c r="W26" s="125"/>
      <c r="X26" s="46"/>
    </row>
    <row r="27" ht="12.0" customHeight="1">
      <c r="A27" s="20">
        <f t="shared" si="1"/>
        <v>23</v>
      </c>
      <c r="B27" s="19" t="s">
        <v>30</v>
      </c>
      <c r="C27" s="19" t="s">
        <v>304</v>
      </c>
      <c r="D27" s="19" t="s">
        <v>318</v>
      </c>
      <c r="E27" s="21" t="s">
        <v>33</v>
      </c>
      <c r="F27" s="23" t="s">
        <v>319</v>
      </c>
      <c r="G27" s="25" t="s">
        <v>320</v>
      </c>
      <c r="H27" s="19" t="s">
        <v>59</v>
      </c>
      <c r="I27" s="19" t="s">
        <v>60</v>
      </c>
      <c r="J27" s="76" t="s">
        <v>44</v>
      </c>
      <c r="K27" s="118"/>
      <c r="L27" s="118"/>
      <c r="M27" s="29" t="s">
        <v>108</v>
      </c>
      <c r="N27" s="29" t="s">
        <v>108</v>
      </c>
      <c r="O27" s="29" t="s">
        <v>108</v>
      </c>
      <c r="P27" s="30" t="s">
        <v>62</v>
      </c>
      <c r="Q27" s="30" t="s">
        <v>63</v>
      </c>
      <c r="R27" s="30" t="s">
        <v>91</v>
      </c>
      <c r="S27" s="30" t="s">
        <v>91</v>
      </c>
      <c r="T27" s="30" t="s">
        <v>91</v>
      </c>
      <c r="U27" s="31" t="str">
        <f>IFERROR(__xludf.DUMMYFUNCTION("LET(
  angka_murni, ARRAYFORMULA(IFERROR(VALUE(REGEXREPLACE(N27:S27, ""[^0-9]"", """")), 0)),
  rata, IFERROR(AVERAGEIF(angka_murni, ""&gt;0""), 0),
  IF(rata &gt; 0,
    IF(rata &gt; 500, ""SANGAT OPTIMAL"",
    IF(rata &gt; 200, ""OPTIMAL"",
    IF(rata &gt; 100, "&amp;"""KURANG OPTIMAL"", ""TIDAK OPTIMAL""))),
    IF(COUNTIF(N27:S27, ""*TIDAK TERDETEKSI*"") &gt; 0, ""TIDAK TERDETEKSI"",
    IF(COUNTIF(N27:S27, ""*TIDAK AKTIF*"") &gt; 0, ""TIDAK AKTIF"",
    IF(COUNTIF(N27:S27, ""*BELUM TERPASANG*"") &gt; 0, ""BELUM TERPASAN"&amp;"G"", ""TIDAK AKTIF"")))
  )
)"),"TIDAK OPTIMAL")</f>
        <v>TIDAK OPTIMAL</v>
      </c>
      <c r="V27" s="124"/>
      <c r="W27" s="125"/>
      <c r="X27" s="46"/>
    </row>
    <row r="28" ht="12.0" customHeight="1">
      <c r="A28" s="20">
        <f t="shared" si="1"/>
        <v>24</v>
      </c>
      <c r="B28" s="19" t="s">
        <v>30</v>
      </c>
      <c r="C28" s="19" t="s">
        <v>304</v>
      </c>
      <c r="D28" s="19" t="s">
        <v>325</v>
      </c>
      <c r="E28" s="21" t="s">
        <v>33</v>
      </c>
      <c r="F28" s="23" t="s">
        <v>326</v>
      </c>
      <c r="G28" s="25" t="s">
        <v>327</v>
      </c>
      <c r="H28" s="19" t="s">
        <v>39</v>
      </c>
      <c r="I28" s="19" t="s">
        <v>41</v>
      </c>
      <c r="J28" s="151" t="s">
        <v>44</v>
      </c>
      <c r="K28" s="118"/>
      <c r="L28" s="118"/>
      <c r="M28" s="29" t="s">
        <v>108</v>
      </c>
      <c r="N28" s="29" t="s">
        <v>108</v>
      </c>
      <c r="O28" s="29" t="s">
        <v>108</v>
      </c>
      <c r="P28" s="29" t="s">
        <v>108</v>
      </c>
      <c r="Q28" s="29" t="s">
        <v>108</v>
      </c>
      <c r="R28" s="29" t="s">
        <v>108</v>
      </c>
      <c r="S28" s="30" t="s">
        <v>806</v>
      </c>
      <c r="T28" s="30"/>
      <c r="U28" s="31" t="str">
        <f>IFERROR(__xludf.DUMMYFUNCTION("LET(
  angka_murni, ARRAYFORMULA(IFERROR(VALUE(REGEXREPLACE(N28:S28, ""[^0-9]"", """")), 0)),
  rata, IFERROR(AVERAGEIF(angka_murni, ""&gt;0""), 0),
  IF(rata &gt; 0,
    IF(rata &gt; 500, ""SANGAT OPTIMAL"",
    IF(rata &gt; 200, ""OPTIMAL"",
    IF(rata &gt; 100, "&amp;"""KURANG OPTIMAL"", ""TIDAK OPTIMAL""))),
    IF(COUNTIF(N28:S28, ""*TIDAK TERDETEKSI*"") &gt; 0, ""TIDAK TERDETEKSI"",
    IF(COUNTIF(N28:S28, ""*TIDAK AKTIF*"") &gt; 0, ""TIDAK AKTIF"",
    IF(COUNTIF(N28:S28, ""*BELUM TERPASANG*"") &gt; 0, ""BELUM TERPASAN"&amp;"G"", ""TIDAK AKTIF"")))
  )
)"),"KURANG OPTIMAL")</f>
        <v>KURANG OPTIMAL</v>
      </c>
      <c r="V28" s="124"/>
      <c r="W28" s="125"/>
      <c r="X28" s="46"/>
    </row>
    <row r="29" ht="12.0" customHeight="1">
      <c r="A29" s="20">
        <f t="shared" si="1"/>
        <v>25</v>
      </c>
      <c r="B29" s="19" t="s">
        <v>30</v>
      </c>
      <c r="C29" s="19" t="s">
        <v>304</v>
      </c>
      <c r="D29" s="19" t="s">
        <v>334</v>
      </c>
      <c r="E29" s="21" t="s">
        <v>33</v>
      </c>
      <c r="F29" s="23" t="s">
        <v>335</v>
      </c>
      <c r="G29" s="25" t="s">
        <v>336</v>
      </c>
      <c r="H29" s="19" t="s">
        <v>40</v>
      </c>
      <c r="I29" s="19" t="s">
        <v>107</v>
      </c>
      <c r="J29" s="117" t="s">
        <v>44</v>
      </c>
      <c r="K29" s="118"/>
      <c r="L29" s="119" t="s">
        <v>780</v>
      </c>
      <c r="M29" s="42"/>
      <c r="N29" s="42"/>
      <c r="O29" s="29" t="s">
        <v>62</v>
      </c>
      <c r="P29" s="30" t="s">
        <v>91</v>
      </c>
      <c r="Q29" s="30" t="s">
        <v>91</v>
      </c>
      <c r="R29" s="44"/>
      <c r="S29" s="44"/>
      <c r="T29" s="44"/>
      <c r="U29" s="31" t="str">
        <f>IFERROR(__xludf.DUMMYFUNCTION("LET(
  angka_murni, ARRAYFORMULA(IFERROR(VALUE(REGEXREPLACE(N29:S29, ""[^0-9]"", """")), 0)),
  rata, IFERROR(AVERAGEIF(angka_murni, ""&gt;0""), 0),
  IF(rata &gt; 0,
    IF(rata &gt; 500, ""SANGAT OPTIMAL"",
    IF(rata &gt; 200, ""OPTIMAL"",
    IF(rata &gt; 100, "&amp;"""KURANG OPTIMAL"", ""TIDAK OPTIMAL""))),
    IF(COUNTIF(N29:S29, ""*TIDAK TERDETEKSI*"") &gt; 0, ""TIDAK TERDETEKSI"",
    IF(COUNTIF(N29:S29, ""*TIDAK AKTIF*"") &gt; 0, ""TIDAK AKTIF"",
    IF(COUNTIF(N29:S29, ""*BELUM TERPASANG*"") &gt; 0, ""BELUM TERPASAN"&amp;"G"", ""TIDAK AKTIF"")))
  )
)"),"TIDAK OPTIMAL")</f>
        <v>TIDAK OPTIMAL</v>
      </c>
      <c r="V29" s="124"/>
      <c r="W29" s="125"/>
      <c r="X29" s="46"/>
    </row>
    <row r="30" ht="12.0" customHeight="1">
      <c r="A30" s="20">
        <f t="shared" si="1"/>
        <v>26</v>
      </c>
      <c r="B30" s="19" t="s">
        <v>30</v>
      </c>
      <c r="C30" s="19" t="s">
        <v>304</v>
      </c>
      <c r="D30" s="19" t="s">
        <v>338</v>
      </c>
      <c r="E30" s="21" t="s">
        <v>33</v>
      </c>
      <c r="F30" s="23" t="s">
        <v>339</v>
      </c>
      <c r="G30" s="25" t="s">
        <v>341</v>
      </c>
      <c r="H30" s="19" t="s">
        <v>40</v>
      </c>
      <c r="I30" s="19" t="s">
        <v>107</v>
      </c>
      <c r="J30" s="117" t="s">
        <v>44</v>
      </c>
      <c r="K30" s="118"/>
      <c r="L30" s="119" t="s">
        <v>873</v>
      </c>
      <c r="M30" s="42"/>
      <c r="N30" s="42"/>
      <c r="O30" s="29" t="s">
        <v>176</v>
      </c>
      <c r="P30" s="30" t="s">
        <v>63</v>
      </c>
      <c r="Q30" s="30" t="s">
        <v>91</v>
      </c>
      <c r="R30" s="44"/>
      <c r="S30" s="44"/>
      <c r="T30" s="44"/>
      <c r="U30" s="31" t="str">
        <f>IFERROR(__xludf.DUMMYFUNCTION("LET(
  angka_murni, ARRAYFORMULA(IFERROR(VALUE(REGEXREPLACE(N30:S30, ""[^0-9]"", """")), 0)),
  rata, IFERROR(AVERAGEIF(angka_murni, ""&gt;0""), 0),
  IF(rata &gt; 0,
    IF(rata &gt; 500, ""SANGAT OPTIMAL"",
    IF(rata &gt; 200, ""OPTIMAL"",
    IF(rata &gt; 100, "&amp;"""KURANG OPTIMAL"", ""TIDAK OPTIMAL""))),
    IF(COUNTIF(N30:S30, ""*TIDAK TERDETEKSI*"") &gt; 0, ""TIDAK TERDETEKSI"",
    IF(COUNTIF(N30:S30, ""*TIDAK AKTIF*"") &gt; 0, ""TIDAK AKTIF"",
    IF(COUNTIF(N30:S30, ""*BELUM TERPASANG*"") &gt; 0, ""BELUM TERPASAN"&amp;"G"", ""TIDAK AKTIF"")))
  )
)"),"TIDAK OPTIMAL")</f>
        <v>TIDAK OPTIMAL</v>
      </c>
      <c r="V30" s="124"/>
      <c r="W30" s="125"/>
      <c r="X30" s="46"/>
    </row>
    <row r="31" ht="12.0" customHeight="1">
      <c r="A31" s="20">
        <f t="shared" si="1"/>
        <v>27</v>
      </c>
      <c r="B31" s="19" t="s">
        <v>30</v>
      </c>
      <c r="C31" s="19" t="s">
        <v>304</v>
      </c>
      <c r="D31" s="19" t="s">
        <v>346</v>
      </c>
      <c r="E31" s="21" t="s">
        <v>33</v>
      </c>
      <c r="F31" s="23" t="s">
        <v>347</v>
      </c>
      <c r="G31" s="25" t="s">
        <v>348</v>
      </c>
      <c r="H31" s="19" t="s">
        <v>40</v>
      </c>
      <c r="I31" s="19" t="s">
        <v>107</v>
      </c>
      <c r="J31" s="117" t="s">
        <v>44</v>
      </c>
      <c r="K31" s="118"/>
      <c r="L31" s="119" t="s">
        <v>780</v>
      </c>
      <c r="M31" s="42"/>
      <c r="N31" s="42"/>
      <c r="O31" s="29" t="s">
        <v>91</v>
      </c>
      <c r="P31" s="30" t="s">
        <v>91</v>
      </c>
      <c r="Q31" s="30" t="s">
        <v>91</v>
      </c>
      <c r="R31" s="44"/>
      <c r="S31" s="44"/>
      <c r="T31" s="44"/>
      <c r="U31" s="31" t="str">
        <f>IFERROR(__xludf.DUMMYFUNCTION("LET(
  angka_murni, ARRAYFORMULA(IFERROR(VALUE(REGEXREPLACE(N31:S31, ""[^0-9]"", """")), 0)),
  rata, IFERROR(AVERAGEIF(angka_murni, ""&gt;0""), 0),
  IF(rata &gt; 0,
    IF(rata &gt; 500, ""SANGAT OPTIMAL"",
    IF(rata &gt; 200, ""OPTIMAL"",
    IF(rata &gt; 100, "&amp;"""KURANG OPTIMAL"", ""TIDAK OPTIMAL""))),
    IF(COUNTIF(N31:S31, ""*TIDAK TERDETEKSI*"") &gt; 0, ""TIDAK TERDETEKSI"",
    IF(COUNTIF(N31:S31, ""*TIDAK AKTIF*"") &gt; 0, ""TIDAK AKTIF"",
    IF(COUNTIF(N31:S31, ""*BELUM TERPASANG*"") &gt; 0, ""BELUM TERPASAN"&amp;"G"", ""TIDAK AKTIF"")))
  )
)"),"TIDAK OPTIMAL")</f>
        <v>TIDAK OPTIMAL</v>
      </c>
      <c r="V31" s="124"/>
      <c r="W31" s="125"/>
      <c r="X31" s="46"/>
    </row>
    <row r="32" ht="12.0" customHeight="1">
      <c r="A32" s="20">
        <f t="shared" si="1"/>
        <v>28</v>
      </c>
      <c r="B32" s="19" t="s">
        <v>30</v>
      </c>
      <c r="C32" s="19" t="s">
        <v>304</v>
      </c>
      <c r="D32" s="19" t="s">
        <v>357</v>
      </c>
      <c r="E32" s="59" t="s">
        <v>33</v>
      </c>
      <c r="F32" s="23" t="s">
        <v>358</v>
      </c>
      <c r="G32" s="25" t="s">
        <v>359</v>
      </c>
      <c r="H32" s="19" t="s">
        <v>102</v>
      </c>
      <c r="I32" s="19" t="s">
        <v>41</v>
      </c>
      <c r="J32" s="76" t="s">
        <v>44</v>
      </c>
      <c r="K32" s="118"/>
      <c r="L32" s="118"/>
      <c r="M32" s="42"/>
      <c r="N32" s="42"/>
      <c r="O32" s="29" t="s">
        <v>167</v>
      </c>
      <c r="P32" s="30" t="s">
        <v>167</v>
      </c>
      <c r="Q32" s="30" t="s">
        <v>167</v>
      </c>
      <c r="R32" s="30" t="s">
        <v>64</v>
      </c>
      <c r="S32" s="30" t="s">
        <v>126</v>
      </c>
      <c r="T32" s="30" t="s">
        <v>64</v>
      </c>
      <c r="U32" s="31" t="str">
        <f>IFERROR(__xludf.DUMMYFUNCTION("LET(
  angka_murni, ARRAYFORMULA(IFERROR(VALUE(REGEXREPLACE(N32:S32, ""[^0-9]"", """")), 0)),
  rata, IFERROR(AVERAGEIF(angka_murni, ""&gt;0""), 0),
  IF(rata &gt; 0,
    IF(rata &gt; 500, ""SANGAT OPTIMAL"",
    IF(rata &gt; 200, ""OPTIMAL"",
    IF(rata &gt; 100, "&amp;"""KURANG OPTIMAL"", ""TIDAK OPTIMAL""))),
    IF(COUNTIF(N32:S32, ""*TIDAK TERDETEKSI*"") &gt; 0, ""TIDAK TERDETEKSI"",
    IF(COUNTIF(N32:S32, ""*TIDAK AKTIF*"") &gt; 0, ""TIDAK AKTIF"",
    IF(COUNTIF(N32:S32, ""*BELUM TERPASANG*"") &gt; 0, ""BELUM TERPASAN"&amp;"G"", ""TIDAK AKTIF"")))
  )
)"),"SANGAT OPTIMAL")</f>
        <v>SANGAT OPTIMAL</v>
      </c>
      <c r="V32" s="124"/>
      <c r="W32" s="125"/>
      <c r="X32" s="46"/>
    </row>
    <row r="33" ht="12.0" customHeight="1">
      <c r="A33" s="20">
        <f t="shared" si="1"/>
        <v>29</v>
      </c>
      <c r="B33" s="19" t="s">
        <v>30</v>
      </c>
      <c r="C33" s="19" t="s">
        <v>304</v>
      </c>
      <c r="D33" s="19" t="s">
        <v>367</v>
      </c>
      <c r="E33" s="21" t="s">
        <v>33</v>
      </c>
      <c r="F33" s="23" t="s">
        <v>368</v>
      </c>
      <c r="G33" s="25" t="s">
        <v>369</v>
      </c>
      <c r="H33" s="19" t="s">
        <v>102</v>
      </c>
      <c r="I33" s="19" t="s">
        <v>41</v>
      </c>
      <c r="J33" s="76" t="s">
        <v>44</v>
      </c>
      <c r="K33" s="118"/>
      <c r="L33" s="118"/>
      <c r="M33" s="42"/>
      <c r="N33" s="42"/>
      <c r="O33" s="29" t="s">
        <v>167</v>
      </c>
      <c r="P33" s="30" t="s">
        <v>167</v>
      </c>
      <c r="Q33" s="30" t="s">
        <v>167</v>
      </c>
      <c r="R33" s="30" t="s">
        <v>125</v>
      </c>
      <c r="S33" s="30" t="s">
        <v>123</v>
      </c>
      <c r="T33" s="30" t="s">
        <v>126</v>
      </c>
      <c r="U33" s="31" t="str">
        <f>IFERROR(__xludf.DUMMYFUNCTION("LET(
  angka_murni, ARRAYFORMULA(IFERROR(VALUE(REGEXREPLACE(N33:S33, ""[^0-9]"", """")), 0)),
  rata, IFERROR(AVERAGEIF(angka_murni, ""&gt;0""), 0),
  IF(rata &gt; 0,
    IF(rata &gt; 500, ""SANGAT OPTIMAL"",
    IF(rata &gt; 200, ""OPTIMAL"",
    IF(rata &gt; 100, "&amp;"""KURANG OPTIMAL"", ""TIDAK OPTIMAL""))),
    IF(COUNTIF(N33:S33, ""*TIDAK TERDETEKSI*"") &gt; 0, ""TIDAK TERDETEKSI"",
    IF(COUNTIF(N33:S33, ""*TIDAK AKTIF*"") &gt; 0, ""TIDAK AKTIF"",
    IF(COUNTIF(N33:S33, ""*BELUM TERPASANG*"") &gt; 0, ""BELUM TERPASAN"&amp;"G"", ""TIDAK AKTIF"")))
  )
)"),"SANGAT OPTIMAL")</f>
        <v>SANGAT OPTIMAL</v>
      </c>
      <c r="V33" s="124"/>
      <c r="W33" s="125"/>
      <c r="X33" s="46"/>
    </row>
    <row r="34" ht="12.0" customHeight="1">
      <c r="A34" s="20">
        <f t="shared" si="1"/>
        <v>30</v>
      </c>
      <c r="B34" s="19" t="s">
        <v>30</v>
      </c>
      <c r="C34" s="19" t="s">
        <v>304</v>
      </c>
      <c r="D34" s="19" t="s">
        <v>374</v>
      </c>
      <c r="E34" s="21" t="s">
        <v>33</v>
      </c>
      <c r="F34" s="23" t="s">
        <v>375</v>
      </c>
      <c r="G34" s="25" t="s">
        <v>376</v>
      </c>
      <c r="H34" s="19" t="s">
        <v>40</v>
      </c>
      <c r="I34" s="19" t="s">
        <v>42</v>
      </c>
      <c r="J34" s="128" t="s">
        <v>44</v>
      </c>
      <c r="K34" s="129"/>
      <c r="L34" s="129"/>
      <c r="M34" s="29" t="s">
        <v>108</v>
      </c>
      <c r="N34" s="29" t="s">
        <v>108</v>
      </c>
      <c r="O34" s="29" t="s">
        <v>108</v>
      </c>
      <c r="P34" s="29" t="s">
        <v>108</v>
      </c>
      <c r="Q34" s="30" t="s">
        <v>167</v>
      </c>
      <c r="R34" s="30" t="s">
        <v>167</v>
      </c>
      <c r="S34" s="30" t="s">
        <v>167</v>
      </c>
      <c r="T34" s="30" t="s">
        <v>63</v>
      </c>
      <c r="U34" s="31" t="str">
        <f>IFERROR(__xludf.DUMMYFUNCTION("LET(
  angka_murni, ARRAYFORMULA(IFERROR(VALUE(REGEXREPLACE(N34:S34, ""[^0-9]"", """")), 0)),
  rata, IFERROR(AVERAGEIF(angka_murni, ""&gt;0""), 0),
  IF(rata &gt; 0,
    IF(rata &gt; 500, ""SANGAT OPTIMAL"",
    IF(rata &gt; 200, ""OPTIMAL"",
    IF(rata &gt; 100, "&amp;"""KURANG OPTIMAL"", ""TIDAK OPTIMAL""))),
    IF(COUNTIF(N34:S34, ""*TIDAK TERDETEKSI*"") &gt; 0, ""TIDAK TERDETEKSI"",
    IF(COUNTIF(N34:S34, ""*TIDAK AKTIF*"") &gt; 0, ""TIDAK AKTIF"",
    IF(COUNTIF(N34:S34, ""*BELUM TERPASANG*"") &gt; 0, ""BELUM TERPASAN"&amp;"G"", ""TIDAK AKTIF"")))
  )
)"),"TIDAK TERDETEKSI")</f>
        <v>TIDAK TERDETEKSI</v>
      </c>
      <c r="V34" s="124"/>
      <c r="W34" s="125"/>
      <c r="X34" s="46"/>
    </row>
    <row r="35" ht="12.0" customHeight="1">
      <c r="A35" s="20">
        <f t="shared" si="1"/>
        <v>31</v>
      </c>
      <c r="B35" s="19" t="s">
        <v>30</v>
      </c>
      <c r="C35" s="19" t="s">
        <v>304</v>
      </c>
      <c r="D35" s="19" t="s">
        <v>381</v>
      </c>
      <c r="E35" s="21" t="s">
        <v>382</v>
      </c>
      <c r="F35" s="23" t="s">
        <v>383</v>
      </c>
      <c r="G35" s="25" t="s">
        <v>384</v>
      </c>
      <c r="H35" s="19" t="s">
        <v>59</v>
      </c>
      <c r="I35" s="19" t="s">
        <v>60</v>
      </c>
      <c r="J35" s="76" t="s">
        <v>44</v>
      </c>
      <c r="K35" s="118"/>
      <c r="L35" s="118"/>
      <c r="M35" s="29" t="s">
        <v>108</v>
      </c>
      <c r="N35" s="29" t="s">
        <v>108</v>
      </c>
      <c r="O35" s="29" t="s">
        <v>108</v>
      </c>
      <c r="P35" s="30" t="s">
        <v>64</v>
      </c>
      <c r="Q35" s="30" t="s">
        <v>64</v>
      </c>
      <c r="R35" s="30" t="s">
        <v>126</v>
      </c>
      <c r="S35" s="30" t="s">
        <v>123</v>
      </c>
      <c r="T35" s="30" t="s">
        <v>123</v>
      </c>
      <c r="U35" s="31" t="str">
        <f>IFERROR(__xludf.DUMMYFUNCTION("LET(
  angka_murni, ARRAYFORMULA(IFERROR(VALUE(REGEXREPLACE(N35:S35, ""[^0-9]"", """")), 0)),
  rata, IFERROR(AVERAGEIF(angka_murni, ""&gt;0""), 0),
  IF(rata &gt; 0,
    IF(rata &gt; 500, ""SANGAT OPTIMAL"",
    IF(rata &gt; 200, ""OPTIMAL"",
    IF(rata &gt; 100, "&amp;"""KURANG OPTIMAL"", ""TIDAK OPTIMAL""))),
    IF(COUNTIF(N35:S35, ""*TIDAK TERDETEKSI*"") &gt; 0, ""TIDAK TERDETEKSI"",
    IF(COUNTIF(N35:S35, ""*TIDAK AKTIF*"") &gt; 0, ""TIDAK AKTIF"",
    IF(COUNTIF(N35:S35, ""*BELUM TERPASANG*"") &gt; 0, ""BELUM TERPASAN"&amp;"G"", ""TIDAK AKTIF"")))
  )
)"),"SANGAT OPTIMAL")</f>
        <v>SANGAT OPTIMAL</v>
      </c>
      <c r="V35" s="124"/>
      <c r="W35" s="125"/>
      <c r="X35" s="46"/>
    </row>
    <row r="36" ht="12.0" customHeight="1">
      <c r="A36" s="20">
        <f t="shared" si="1"/>
        <v>32</v>
      </c>
      <c r="B36" s="19" t="s">
        <v>30</v>
      </c>
      <c r="C36" s="19" t="s">
        <v>53</v>
      </c>
      <c r="D36" s="19" t="s">
        <v>390</v>
      </c>
      <c r="E36" s="59" t="s">
        <v>33</v>
      </c>
      <c r="F36" s="23" t="s">
        <v>391</v>
      </c>
      <c r="G36" s="25" t="s">
        <v>392</v>
      </c>
      <c r="H36" s="19" t="s">
        <v>102</v>
      </c>
      <c r="I36" s="19" t="s">
        <v>41</v>
      </c>
      <c r="J36" s="76" t="s">
        <v>44</v>
      </c>
      <c r="K36" s="118"/>
      <c r="L36" s="118"/>
      <c r="M36" s="132"/>
      <c r="N36" s="132"/>
      <c r="O36" s="29" t="s">
        <v>167</v>
      </c>
      <c r="P36" s="30" t="s">
        <v>167</v>
      </c>
      <c r="Q36" s="30" t="s">
        <v>167</v>
      </c>
      <c r="R36" s="30" t="s">
        <v>64</v>
      </c>
      <c r="S36" s="30" t="s">
        <v>123</v>
      </c>
      <c r="T36" s="30" t="s">
        <v>126</v>
      </c>
      <c r="U36" s="39" t="str">
        <f>IFERROR(__xludf.DUMMYFUNCTION("LET(
  angka_murni, ARRAYFORMULA(IFERROR(VALUE(REGEXREPLACE(N36:S36, ""[^0-9]"", """")), 0)),
  rata, IFERROR(AVERAGEIF(angka_murni, ""&gt;0""), 0),
  IF(rata &gt; 0,
    IF(rata &gt; 500, ""SANGAT OPTIMAL"",
    IF(rata &gt; 200, ""OPTIMAL"",
    IF(rata &gt; 100, "&amp;"""KURANG OPTIMAL"", ""TIDAK OPTIMAL""))),
    IF(COUNTIF(N36:S36, ""*TIDAK TERDETEKSI*"") &gt; 0, ""TIDAK TERDETEKSI"",
    IF(COUNTIF(N36:S36, ""*TIDAK AKTIF*"") &gt; 0, ""TIDAK AKTIF"",
    IF(COUNTIF(N36:S36, ""*BELUM TERPASANG*"") &gt; 0, ""BELUM TERPASAN"&amp;"G"", ""TIDAK AKTIF"")))
  )
)"),"SANGAT OPTIMAL")</f>
        <v>SANGAT OPTIMAL</v>
      </c>
      <c r="V36" s="137" t="s">
        <v>852</v>
      </c>
      <c r="W36" s="83"/>
      <c r="X36" s="57"/>
    </row>
    <row r="37" ht="12.0" customHeight="1">
      <c r="A37" s="20">
        <f t="shared" si="1"/>
        <v>33</v>
      </c>
      <c r="B37" s="19" t="s">
        <v>30</v>
      </c>
      <c r="C37" s="19" t="s">
        <v>53</v>
      </c>
      <c r="D37" s="19" t="s">
        <v>405</v>
      </c>
      <c r="E37" s="21" t="s">
        <v>33</v>
      </c>
      <c r="F37" s="23" t="s">
        <v>406</v>
      </c>
      <c r="G37" s="25" t="s">
        <v>407</v>
      </c>
      <c r="H37" s="19" t="s">
        <v>102</v>
      </c>
      <c r="I37" s="19" t="s">
        <v>41</v>
      </c>
      <c r="J37" s="76" t="s">
        <v>44</v>
      </c>
      <c r="K37" s="118"/>
      <c r="L37" s="118"/>
      <c r="M37" s="132"/>
      <c r="N37" s="132"/>
      <c r="O37" s="29" t="s">
        <v>167</v>
      </c>
      <c r="P37" s="30" t="s">
        <v>167</v>
      </c>
      <c r="Q37" s="30" t="s">
        <v>167</v>
      </c>
      <c r="R37" s="30" t="s">
        <v>167</v>
      </c>
      <c r="S37" s="30" t="s">
        <v>126</v>
      </c>
      <c r="T37" s="30" t="s">
        <v>176</v>
      </c>
      <c r="U37" s="39" t="str">
        <f>IFERROR(__xludf.DUMMYFUNCTION("LET(
  angka_murni, ARRAYFORMULA(IFERROR(VALUE(REGEXREPLACE(N37:S37, ""[^0-9]"", """")), 0)),
  rata, IFERROR(AVERAGEIF(angka_murni, ""&gt;0""), 0),
  IF(rata &gt; 0,
    IF(rata &gt; 500, ""SANGAT OPTIMAL"",
    IF(rata &gt; 200, ""OPTIMAL"",
    IF(rata &gt; 100, "&amp;"""KURANG OPTIMAL"", ""TIDAK OPTIMAL""))),
    IF(COUNTIF(N37:S37, ""*TIDAK TERDETEKSI*"") &gt; 0, ""TIDAK TERDETEKSI"",
    IF(COUNTIF(N37:S37, ""*TIDAK AKTIF*"") &gt; 0, ""TIDAK AKTIF"",
    IF(COUNTIF(N37:S37, ""*BELUM TERPASANG*"") &gt; 0, ""BELUM TERPASAN"&amp;"G"", ""TIDAK AKTIF"")))
  )
)"),"SANGAT OPTIMAL")</f>
        <v>SANGAT OPTIMAL</v>
      </c>
      <c r="V37" s="137" t="s">
        <v>890</v>
      </c>
      <c r="W37" s="83"/>
      <c r="X37" s="37" t="s">
        <v>416</v>
      </c>
    </row>
    <row r="38" ht="12.0" customHeight="1">
      <c r="A38" s="20">
        <f t="shared" si="1"/>
        <v>34</v>
      </c>
      <c r="B38" s="19" t="s">
        <v>30</v>
      </c>
      <c r="C38" s="19" t="s">
        <v>53</v>
      </c>
      <c r="D38" s="19" t="s">
        <v>428</v>
      </c>
      <c r="E38" s="59" t="s">
        <v>33</v>
      </c>
      <c r="F38" s="23" t="s">
        <v>429</v>
      </c>
      <c r="G38" s="25" t="s">
        <v>431</v>
      </c>
      <c r="H38" s="19" t="s">
        <v>102</v>
      </c>
      <c r="I38" s="19" t="s">
        <v>41</v>
      </c>
      <c r="J38" s="76" t="s">
        <v>44</v>
      </c>
      <c r="K38" s="118" t="s">
        <v>832</v>
      </c>
      <c r="L38" s="118" t="s">
        <v>894</v>
      </c>
      <c r="M38" s="132"/>
      <c r="N38" s="132"/>
      <c r="O38" s="29" t="s">
        <v>167</v>
      </c>
      <c r="P38" s="30" t="s">
        <v>167</v>
      </c>
      <c r="Q38" s="30" t="s">
        <v>167</v>
      </c>
      <c r="R38" s="30" t="s">
        <v>167</v>
      </c>
      <c r="S38" s="30" t="s">
        <v>167</v>
      </c>
      <c r="T38" s="30" t="s">
        <v>167</v>
      </c>
      <c r="U38" s="39" t="str">
        <f>IFERROR(__xludf.DUMMYFUNCTION("LET(
  angka_murni, ARRAYFORMULA(IFERROR(VALUE(REGEXREPLACE(N38:S38, ""[^0-9]"", """")), 0)),
  rata, IFERROR(AVERAGEIF(angka_murni, ""&gt;0""), 0),
  IF(rata &gt; 0,
    IF(rata &gt; 500, ""SANGAT OPTIMAL"",
    IF(rata &gt; 200, ""OPTIMAL"",
    IF(rata &gt; 100, "&amp;"""KURANG OPTIMAL"", ""TIDAK OPTIMAL""))),
    IF(COUNTIF(N38:S38, ""*TIDAK TERDETEKSI*"") &gt; 0, ""TIDAK TERDETEKSI"",
    IF(COUNTIF(N38:S38, ""*TIDAK AKTIF*"") &gt; 0, ""TIDAK AKTIF"",
    IF(COUNTIF(N38:S38, ""*BELUM TERPASANG*"") &gt; 0, ""BELUM TERPASAN"&amp;"G"", ""TIDAK AKTIF"")))
  )
)"),"TIDAK TERDETEKSI")</f>
        <v>TIDAK TERDETEKSI</v>
      </c>
      <c r="V38" s="137" t="s">
        <v>890</v>
      </c>
      <c r="W38" s="83"/>
      <c r="X38" s="37" t="s">
        <v>439</v>
      </c>
    </row>
    <row r="39" ht="12.0" customHeight="1">
      <c r="A39" s="20">
        <f t="shared" si="1"/>
        <v>35</v>
      </c>
      <c r="B39" s="19" t="s">
        <v>30</v>
      </c>
      <c r="C39" s="19" t="s">
        <v>53</v>
      </c>
      <c r="D39" s="19" t="s">
        <v>54</v>
      </c>
      <c r="E39" s="21" t="s">
        <v>33</v>
      </c>
      <c r="F39" s="23" t="s">
        <v>56</v>
      </c>
      <c r="G39" s="25" t="s">
        <v>57</v>
      </c>
      <c r="H39" s="19" t="s">
        <v>59</v>
      </c>
      <c r="I39" s="19" t="s">
        <v>60</v>
      </c>
      <c r="J39" s="76" t="s">
        <v>44</v>
      </c>
      <c r="K39" s="118" t="s">
        <v>832</v>
      </c>
      <c r="L39" s="118" t="s">
        <v>897</v>
      </c>
      <c r="M39" s="38" t="s">
        <v>108</v>
      </c>
      <c r="N39" s="38" t="s">
        <v>108</v>
      </c>
      <c r="O39" s="38" t="s">
        <v>108</v>
      </c>
      <c r="P39" s="30" t="s">
        <v>63</v>
      </c>
      <c r="Q39" s="30" t="s">
        <v>91</v>
      </c>
      <c r="R39" s="30" t="s">
        <v>45</v>
      </c>
      <c r="S39" s="30" t="s">
        <v>63</v>
      </c>
      <c r="T39" s="30" t="s">
        <v>62</v>
      </c>
      <c r="U39" s="39" t="str">
        <f>IFERROR(__xludf.DUMMYFUNCTION("LET(
  angka_murni, ARRAYFORMULA(IFERROR(VALUE(REGEXREPLACE(N39:S39, ""[^0-9]"", """")), 0)),
  rata, IFERROR(AVERAGEIF(angka_murni, ""&gt;0""), 0),
  IF(rata &gt; 0,
    IF(rata &gt; 500, ""SANGAT OPTIMAL"",
    IF(rata &gt; 200, ""OPTIMAL"",
    IF(rata &gt; 100, "&amp;"""KURANG OPTIMAL"", ""TIDAK OPTIMAL""))),
    IF(COUNTIF(N39:S39, ""*TIDAK TERDETEKSI*"") &gt; 0, ""TIDAK TERDETEKSI"",
    IF(COUNTIF(N39:S39, ""*TIDAK AKTIF*"") &gt; 0, ""TIDAK AKTIF"",
    IF(COUNTIF(N39:S39, ""*BELUM TERPASANG*"") &gt; 0, ""BELUM TERPASAN"&amp;"G"", ""TIDAK AKTIF"")))
  )
)"),"KURANG OPTIMAL")</f>
        <v>KURANG OPTIMAL</v>
      </c>
      <c r="V39" s="137" t="s">
        <v>890</v>
      </c>
      <c r="W39" s="83"/>
      <c r="X39" s="37" t="s">
        <v>69</v>
      </c>
    </row>
    <row r="40" ht="12.0" customHeight="1">
      <c r="A40" s="20">
        <f t="shared" si="1"/>
        <v>36</v>
      </c>
      <c r="B40" s="19" t="s">
        <v>30</v>
      </c>
      <c r="C40" s="19" t="s">
        <v>53</v>
      </c>
      <c r="D40" s="19" t="s">
        <v>456</v>
      </c>
      <c r="E40" s="21" t="s">
        <v>33</v>
      </c>
      <c r="F40" s="23" t="s">
        <v>459</v>
      </c>
      <c r="G40" s="25" t="s">
        <v>460</v>
      </c>
      <c r="H40" s="19" t="s">
        <v>40</v>
      </c>
      <c r="I40" s="19" t="s">
        <v>42</v>
      </c>
      <c r="J40" s="128" t="s">
        <v>44</v>
      </c>
      <c r="K40" s="129"/>
      <c r="L40" s="129"/>
      <c r="M40" s="29" t="s">
        <v>108</v>
      </c>
      <c r="N40" s="29" t="s">
        <v>108</v>
      </c>
      <c r="O40" s="29" t="s">
        <v>108</v>
      </c>
      <c r="P40" s="29" t="s">
        <v>108</v>
      </c>
      <c r="Q40" s="30" t="s">
        <v>167</v>
      </c>
      <c r="R40" s="30" t="s">
        <v>167</v>
      </c>
      <c r="S40" s="30" t="s">
        <v>167</v>
      </c>
      <c r="T40" s="30" t="s">
        <v>91</v>
      </c>
      <c r="U40" s="31" t="str">
        <f>IFERROR(__xludf.DUMMYFUNCTION("LET(
  angka_murni, ARRAYFORMULA(IFERROR(VALUE(REGEXREPLACE(N40:S40, ""[^0-9]"", """")), 0)),
  rata, IFERROR(AVERAGEIF(angka_murni, ""&gt;0""), 0),
  IF(rata &gt; 0,
    IF(rata &gt; 500, ""SANGAT OPTIMAL"",
    IF(rata &gt; 200, ""OPTIMAL"",
    IF(rata &gt; 100, "&amp;"""KURANG OPTIMAL"", ""TIDAK OPTIMAL""))),
    IF(COUNTIF(N40:S40, ""*TIDAK TERDETEKSI*"") &gt; 0, ""TIDAK TERDETEKSI"",
    IF(COUNTIF(N40:S40, ""*TIDAK AKTIF*"") &gt; 0, ""TIDAK AKTIF"",
    IF(COUNTIF(N40:S40, ""*BELUM TERPASANG*"") &gt; 0, ""BELUM TERPASAN"&amp;"G"", ""TIDAK AKTIF"")))
  )
)"),"TIDAK TERDETEKSI")</f>
        <v>TIDAK TERDETEKSI</v>
      </c>
      <c r="V40" s="124"/>
      <c r="W40" s="125"/>
      <c r="X40" s="66" t="s">
        <v>466</v>
      </c>
    </row>
    <row r="41" ht="12.0" customHeight="1">
      <c r="A41" s="20">
        <f t="shared" si="1"/>
        <v>37</v>
      </c>
      <c r="B41" s="19" t="s">
        <v>30</v>
      </c>
      <c r="C41" s="19" t="s">
        <v>53</v>
      </c>
      <c r="D41" s="19" t="s">
        <v>468</v>
      </c>
      <c r="E41" s="59" t="s">
        <v>33</v>
      </c>
      <c r="F41" s="23" t="s">
        <v>469</v>
      </c>
      <c r="G41" s="25" t="s">
        <v>470</v>
      </c>
      <c r="H41" s="19" t="s">
        <v>102</v>
      </c>
      <c r="I41" s="19" t="s">
        <v>41</v>
      </c>
      <c r="J41" s="76" t="s">
        <v>44</v>
      </c>
      <c r="K41" s="118"/>
      <c r="L41" s="118"/>
      <c r="M41" s="132"/>
      <c r="N41" s="132"/>
      <c r="O41" s="29" t="s">
        <v>167</v>
      </c>
      <c r="P41" s="30" t="s">
        <v>167</v>
      </c>
      <c r="Q41" s="30" t="s">
        <v>167</v>
      </c>
      <c r="R41" s="30" t="s">
        <v>91</v>
      </c>
      <c r="S41" s="30" t="s">
        <v>126</v>
      </c>
      <c r="T41" s="30" t="s">
        <v>64</v>
      </c>
      <c r="U41" s="39" t="str">
        <f>IFERROR(__xludf.DUMMYFUNCTION("LET(
  angka_murni, ARRAYFORMULA(IFERROR(VALUE(REGEXREPLACE(N41:S41, ""[^0-9]"", """")), 0)),
  rata, IFERROR(AVERAGEIF(angka_murni, ""&gt;0""), 0),
  IF(rata &gt; 0,
    IF(rata &gt; 500, ""SANGAT OPTIMAL"",
    IF(rata &gt; 200, ""OPTIMAL"",
    IF(rata &gt; 100, "&amp;"""KURANG OPTIMAL"", ""TIDAK OPTIMAL""))),
    IF(COUNTIF(N41:S41, ""*TIDAK TERDETEKSI*"") &gt; 0, ""TIDAK TERDETEKSI"",
    IF(COUNTIF(N41:S41, ""*TIDAK AKTIF*"") &gt; 0, ""TIDAK AKTIF"",
    IF(COUNTIF(N41:S41, ""*BELUM TERPASANG*"") &gt; 0, ""BELUM TERPASAN"&amp;"G"", ""TIDAK AKTIF"")))
  )
)"),"SANGAT OPTIMAL")</f>
        <v>SANGAT OPTIMAL</v>
      </c>
      <c r="V41" s="137" t="s">
        <v>890</v>
      </c>
      <c r="W41" s="83"/>
      <c r="X41" s="37" t="s">
        <v>474</v>
      </c>
    </row>
    <row r="42" ht="12.0" customHeight="1">
      <c r="A42" s="20">
        <f t="shared" si="1"/>
        <v>38</v>
      </c>
      <c r="B42" s="19" t="s">
        <v>30</v>
      </c>
      <c r="C42" s="19" t="s">
        <v>53</v>
      </c>
      <c r="D42" s="19" t="s">
        <v>476</v>
      </c>
      <c r="E42" s="21" t="s">
        <v>477</v>
      </c>
      <c r="F42" s="23" t="s">
        <v>478</v>
      </c>
      <c r="G42" s="25" t="s">
        <v>479</v>
      </c>
      <c r="H42" s="19" t="s">
        <v>59</v>
      </c>
      <c r="I42" s="19" t="s">
        <v>60</v>
      </c>
      <c r="J42" s="76" t="s">
        <v>44</v>
      </c>
      <c r="K42" s="118"/>
      <c r="L42" s="118"/>
      <c r="M42" s="38" t="s">
        <v>108</v>
      </c>
      <c r="N42" s="38" t="s">
        <v>108</v>
      </c>
      <c r="O42" s="38" t="s">
        <v>108</v>
      </c>
      <c r="P42" s="30" t="s">
        <v>64</v>
      </c>
      <c r="Q42" s="30" t="s">
        <v>126</v>
      </c>
      <c r="R42" s="30" t="s">
        <v>126</v>
      </c>
      <c r="S42" s="30" t="s">
        <v>64</v>
      </c>
      <c r="T42" s="30" t="s">
        <v>126</v>
      </c>
      <c r="U42" s="39" t="str">
        <f>IFERROR(__xludf.DUMMYFUNCTION("LET(
  angka_murni, ARRAYFORMULA(IFERROR(VALUE(REGEXREPLACE(N42:S42, ""[^0-9]"", """")), 0)),
  rata, IFERROR(AVERAGEIF(angka_murni, ""&gt;0""), 0),
  IF(rata &gt; 0,
    IF(rata &gt; 500, ""SANGAT OPTIMAL"",
    IF(rata &gt; 200, ""OPTIMAL"",
    IF(rata &gt; 100, "&amp;"""KURANG OPTIMAL"", ""TIDAK OPTIMAL""))),
    IF(COUNTIF(N42:S42, ""*TIDAK TERDETEKSI*"") &gt; 0, ""TIDAK TERDETEKSI"",
    IF(COUNTIF(N42:S42, ""*TIDAK AKTIF*"") &gt; 0, ""TIDAK AKTIF"",
    IF(COUNTIF(N42:S42, ""*BELUM TERPASANG*"") &gt; 0, ""BELUM TERPASAN"&amp;"G"", ""TIDAK AKTIF"")))
  )
)"),"SANGAT OPTIMAL")</f>
        <v>SANGAT OPTIMAL</v>
      </c>
      <c r="V42" s="137" t="s">
        <v>852</v>
      </c>
      <c r="W42" s="83"/>
      <c r="X42" s="37" t="s">
        <v>486</v>
      </c>
    </row>
    <row r="43" ht="12.0" customHeight="1">
      <c r="A43" s="20">
        <f t="shared" si="1"/>
        <v>39</v>
      </c>
      <c r="B43" s="19" t="s">
        <v>30</v>
      </c>
      <c r="C43" s="19" t="s">
        <v>53</v>
      </c>
      <c r="D43" s="19" t="s">
        <v>491</v>
      </c>
      <c r="E43" s="21" t="s">
        <v>33</v>
      </c>
      <c r="F43" s="23" t="s">
        <v>492</v>
      </c>
      <c r="G43" s="25" t="s">
        <v>493</v>
      </c>
      <c r="H43" s="19" t="s">
        <v>102</v>
      </c>
      <c r="I43" s="19" t="s">
        <v>41</v>
      </c>
      <c r="J43" s="76" t="s">
        <v>44</v>
      </c>
      <c r="K43" s="118" t="s">
        <v>832</v>
      </c>
      <c r="L43" s="118" t="s">
        <v>916</v>
      </c>
      <c r="M43" s="132"/>
      <c r="N43" s="132"/>
      <c r="O43" s="29" t="s">
        <v>167</v>
      </c>
      <c r="P43" s="30" t="s">
        <v>167</v>
      </c>
      <c r="Q43" s="30" t="s">
        <v>167</v>
      </c>
      <c r="R43" s="30" t="s">
        <v>167</v>
      </c>
      <c r="S43" s="30" t="s">
        <v>360</v>
      </c>
      <c r="T43" s="30" t="s">
        <v>45</v>
      </c>
      <c r="U43" s="39" t="str">
        <f>IFERROR(__xludf.DUMMYFUNCTION("LET(
  angka_murni, ARRAYFORMULA(IFERROR(VALUE(REGEXREPLACE(N43:S43, ""[^0-9]"", """")), 0)),
  rata, IFERROR(AVERAGEIF(angka_murni, ""&gt;0""), 0),
  IF(rata &gt; 0,
    IF(rata &gt; 500, ""SANGAT OPTIMAL"",
    IF(rata &gt; 200, ""OPTIMAL"",
    IF(rata &gt; 100, "&amp;"""KURANG OPTIMAL"", ""TIDAK OPTIMAL""))),
    IF(COUNTIF(N43:S43, ""*TIDAK TERDETEKSI*"") &gt; 0, ""TIDAK TERDETEKSI"",
    IF(COUNTIF(N43:S43, ""*TIDAK AKTIF*"") &gt; 0, ""TIDAK AKTIF"",
    IF(COUNTIF(N43:S43, ""*BELUM TERPASANG*"") &gt; 0, ""BELUM TERPASAN"&amp;"G"", ""TIDAK AKTIF"")))
  )
)"),"TIDAK OPTIMAL")</f>
        <v>TIDAK OPTIMAL</v>
      </c>
      <c r="V43" s="137" t="s">
        <v>918</v>
      </c>
      <c r="W43" s="83"/>
      <c r="X43" s="37" t="s">
        <v>502</v>
      </c>
    </row>
    <row r="44" ht="12.0" customHeight="1">
      <c r="A44" s="20">
        <f t="shared" si="1"/>
        <v>40</v>
      </c>
      <c r="B44" s="19" t="s">
        <v>30</v>
      </c>
      <c r="C44" s="19" t="s">
        <v>53</v>
      </c>
      <c r="D44" s="19" t="s">
        <v>505</v>
      </c>
      <c r="E44" s="59" t="s">
        <v>33</v>
      </c>
      <c r="F44" s="23" t="s">
        <v>506</v>
      </c>
      <c r="G44" s="25" t="s">
        <v>507</v>
      </c>
      <c r="H44" s="19" t="s">
        <v>102</v>
      </c>
      <c r="I44" s="19" t="s">
        <v>41</v>
      </c>
      <c r="J44" s="76" t="s">
        <v>44</v>
      </c>
      <c r="K44" s="118"/>
      <c r="L44" s="118"/>
      <c r="M44" s="132"/>
      <c r="N44" s="132"/>
      <c r="O44" s="29" t="s">
        <v>167</v>
      </c>
      <c r="P44" s="30" t="s">
        <v>167</v>
      </c>
      <c r="Q44" s="30" t="s">
        <v>167</v>
      </c>
      <c r="R44" s="30" t="s">
        <v>167</v>
      </c>
      <c r="S44" s="30" t="s">
        <v>126</v>
      </c>
      <c r="T44" s="30" t="s">
        <v>126</v>
      </c>
      <c r="U44" s="39" t="str">
        <f>IFERROR(__xludf.DUMMYFUNCTION("LET(
  angka_murni, ARRAYFORMULA(IFERROR(VALUE(REGEXREPLACE(N44:S44, ""[^0-9]"", """")), 0)),
  rata, IFERROR(AVERAGEIF(angka_murni, ""&gt;0""), 0),
  IF(rata &gt; 0,
    IF(rata &gt; 500, ""SANGAT OPTIMAL"",
    IF(rata &gt; 200, ""OPTIMAL"",
    IF(rata &gt; 100, "&amp;"""KURANG OPTIMAL"", ""TIDAK OPTIMAL""))),
    IF(COUNTIF(N44:S44, ""*TIDAK TERDETEKSI*"") &gt; 0, ""TIDAK TERDETEKSI"",
    IF(COUNTIF(N44:S44, ""*TIDAK AKTIF*"") &gt; 0, ""TIDAK AKTIF"",
    IF(COUNTIF(N44:S44, ""*BELUM TERPASANG*"") &gt; 0, ""BELUM TERPASAN"&amp;"G"", ""TIDAK AKTIF"")))
  )
)"),"SANGAT OPTIMAL")</f>
        <v>SANGAT OPTIMAL</v>
      </c>
      <c r="V44" s="137" t="s">
        <v>925</v>
      </c>
      <c r="W44" s="83"/>
      <c r="X44" s="37" t="s">
        <v>513</v>
      </c>
    </row>
    <row r="45" ht="12.0" customHeight="1">
      <c r="A45" s="20">
        <f t="shared" si="1"/>
        <v>41</v>
      </c>
      <c r="B45" s="19" t="s">
        <v>30</v>
      </c>
      <c r="C45" s="19" t="s">
        <v>53</v>
      </c>
      <c r="D45" s="19" t="s">
        <v>515</v>
      </c>
      <c r="E45" s="59" t="s">
        <v>33</v>
      </c>
      <c r="F45" s="23" t="s">
        <v>516</v>
      </c>
      <c r="G45" s="25" t="s">
        <v>517</v>
      </c>
      <c r="H45" s="19" t="s">
        <v>102</v>
      </c>
      <c r="I45" s="19" t="s">
        <v>41</v>
      </c>
      <c r="J45" s="76" t="s">
        <v>44</v>
      </c>
      <c r="K45" s="118"/>
      <c r="L45" s="118"/>
      <c r="M45" s="132"/>
      <c r="N45" s="132"/>
      <c r="O45" s="29" t="s">
        <v>167</v>
      </c>
      <c r="P45" s="30" t="s">
        <v>167</v>
      </c>
      <c r="Q45" s="30" t="s">
        <v>167</v>
      </c>
      <c r="R45" s="30" t="s">
        <v>360</v>
      </c>
      <c r="S45" s="30" t="s">
        <v>64</v>
      </c>
      <c r="T45" s="30" t="s">
        <v>125</v>
      </c>
      <c r="U45" s="39" t="str">
        <f>IFERROR(__xludf.DUMMYFUNCTION("LET(
  angka_murni, ARRAYFORMULA(IFERROR(VALUE(REGEXREPLACE(N45:S45, ""[^0-9]"", """")), 0)),
  rata, IFERROR(AVERAGEIF(angka_murni, ""&gt;0""), 0),
  IF(rata &gt; 0,
    IF(rata &gt; 500, ""SANGAT OPTIMAL"",
    IF(rata &gt; 200, ""OPTIMAL"",
    IF(rata &gt; 100, "&amp;"""KURANG OPTIMAL"", ""TIDAK OPTIMAL""))),
    IF(COUNTIF(N45:S45, ""*TIDAK TERDETEKSI*"") &gt; 0, ""TIDAK TERDETEKSI"",
    IF(COUNTIF(N45:S45, ""*TIDAK AKTIF*"") &gt; 0, ""TIDAK AKTIF"",
    IF(COUNTIF(N45:S45, ""*BELUM TERPASANG*"") &gt; 0, ""BELUM TERPASAN"&amp;"G"", ""TIDAK AKTIF"")))
  )
)"),"OPTIMAL")</f>
        <v>OPTIMAL</v>
      </c>
      <c r="V45" s="137" t="s">
        <v>890</v>
      </c>
      <c r="W45" s="83"/>
      <c r="X45" s="37" t="s">
        <v>523</v>
      </c>
    </row>
    <row r="46" ht="12.0" customHeight="1">
      <c r="A46" s="20">
        <f t="shared" si="1"/>
        <v>42</v>
      </c>
      <c r="B46" s="19" t="s">
        <v>30</v>
      </c>
      <c r="C46" s="19" t="s">
        <v>53</v>
      </c>
      <c r="D46" s="19" t="s">
        <v>525</v>
      </c>
      <c r="E46" s="21" t="s">
        <v>527</v>
      </c>
      <c r="F46" s="23" t="s">
        <v>529</v>
      </c>
      <c r="G46" s="25" t="s">
        <v>532</v>
      </c>
      <c r="H46" s="19" t="s">
        <v>59</v>
      </c>
      <c r="I46" s="19" t="s">
        <v>60</v>
      </c>
      <c r="J46" s="76" t="s">
        <v>44</v>
      </c>
      <c r="K46" s="118"/>
      <c r="L46" s="118"/>
      <c r="M46" s="38" t="s">
        <v>108</v>
      </c>
      <c r="N46" s="38" t="s">
        <v>108</v>
      </c>
      <c r="O46" s="38" t="s">
        <v>108</v>
      </c>
      <c r="P46" s="30" t="s">
        <v>91</v>
      </c>
      <c r="Q46" s="30" t="s">
        <v>63</v>
      </c>
      <c r="R46" s="30" t="s">
        <v>91</v>
      </c>
      <c r="S46" s="30" t="s">
        <v>63</v>
      </c>
      <c r="T46" s="30" t="s">
        <v>125</v>
      </c>
      <c r="U46" s="39" t="str">
        <f>IFERROR(__xludf.DUMMYFUNCTION("LET(
  angka_murni, ARRAYFORMULA(IFERROR(VALUE(REGEXREPLACE(N46:S46, ""[^0-9]"", """")), 0)),
  rata, IFERROR(AVERAGEIF(angka_murni, ""&gt;0""), 0),
  IF(rata &gt; 0,
    IF(rata &gt; 500, ""SANGAT OPTIMAL"",
    IF(rata &gt; 200, ""OPTIMAL"",
    IF(rata &gt; 100, "&amp;"""KURANG OPTIMAL"", ""TIDAK OPTIMAL""))),
    IF(COUNTIF(N46:S46, ""*TIDAK TERDETEKSI*"") &gt; 0, ""TIDAK TERDETEKSI"",
    IF(COUNTIF(N46:S46, ""*TIDAK AKTIF*"") &gt; 0, ""TIDAK AKTIF"",
    IF(COUNTIF(N46:S46, ""*BELUM TERPASANG*"") &gt; 0, ""BELUM TERPASAN"&amp;"G"", ""TIDAK AKTIF"")))
  )
)"),"KURANG OPTIMAL")</f>
        <v>KURANG OPTIMAL</v>
      </c>
      <c r="V46" s="137" t="s">
        <v>890</v>
      </c>
      <c r="W46" s="83"/>
      <c r="X46" s="37" t="s">
        <v>534</v>
      </c>
    </row>
    <row r="47" ht="12.0" customHeight="1">
      <c r="A47" s="20">
        <f t="shared" si="1"/>
        <v>43</v>
      </c>
      <c r="B47" s="19" t="s">
        <v>30</v>
      </c>
      <c r="C47" s="19" t="s">
        <v>53</v>
      </c>
      <c r="D47" s="19" t="s">
        <v>540</v>
      </c>
      <c r="E47" s="21" t="s">
        <v>33</v>
      </c>
      <c r="F47" s="23" t="s">
        <v>541</v>
      </c>
      <c r="G47" s="25" t="s">
        <v>542</v>
      </c>
      <c r="H47" s="19" t="s">
        <v>102</v>
      </c>
      <c r="I47" s="19" t="s">
        <v>41</v>
      </c>
      <c r="J47" s="76" t="s">
        <v>44</v>
      </c>
      <c r="K47" s="118"/>
      <c r="L47" s="118"/>
      <c r="M47" s="132"/>
      <c r="N47" s="132"/>
      <c r="O47" s="29" t="s">
        <v>167</v>
      </c>
      <c r="P47" s="30" t="s">
        <v>167</v>
      </c>
      <c r="Q47" s="30" t="s">
        <v>167</v>
      </c>
      <c r="R47" s="30" t="s">
        <v>123</v>
      </c>
      <c r="S47" s="30" t="s">
        <v>126</v>
      </c>
      <c r="T47" s="30" t="s">
        <v>123</v>
      </c>
      <c r="U47" s="39" t="str">
        <f>IFERROR(__xludf.DUMMYFUNCTION("LET(
  angka_murni, ARRAYFORMULA(IFERROR(VALUE(REGEXREPLACE(N47:S47, ""[^0-9]"", """")), 0)),
  rata, IFERROR(AVERAGEIF(angka_murni, ""&gt;0""), 0),
  IF(rata &gt; 0,
    IF(rata &gt; 500, ""SANGAT OPTIMAL"",
    IF(rata &gt; 200, ""OPTIMAL"",
    IF(rata &gt; 100, "&amp;"""KURANG OPTIMAL"", ""TIDAK OPTIMAL""))),
    IF(COUNTIF(N47:S47, ""*TIDAK TERDETEKSI*"") &gt; 0, ""TIDAK TERDETEKSI"",
    IF(COUNTIF(N47:S47, ""*TIDAK AKTIF*"") &gt; 0, ""TIDAK AKTIF"",
    IF(COUNTIF(N47:S47, ""*BELUM TERPASANG*"") &gt; 0, ""BELUM TERPASAN"&amp;"G"", ""TIDAK AKTIF"")))
  )
)"),"SANGAT OPTIMAL")</f>
        <v>SANGAT OPTIMAL</v>
      </c>
      <c r="V47" s="137" t="s">
        <v>939</v>
      </c>
      <c r="W47" s="83"/>
      <c r="X47" s="37" t="s">
        <v>548</v>
      </c>
    </row>
    <row r="48" ht="12.0" customHeight="1">
      <c r="A48" s="20">
        <f t="shared" si="1"/>
        <v>44</v>
      </c>
      <c r="B48" s="19" t="s">
        <v>30</v>
      </c>
      <c r="C48" s="19" t="s">
        <v>53</v>
      </c>
      <c r="D48" s="19" t="s">
        <v>561</v>
      </c>
      <c r="E48" s="21" t="s">
        <v>33</v>
      </c>
      <c r="F48" s="23" t="s">
        <v>563</v>
      </c>
      <c r="G48" s="25" t="s">
        <v>564</v>
      </c>
      <c r="H48" s="19" t="s">
        <v>102</v>
      </c>
      <c r="I48" s="19" t="s">
        <v>41</v>
      </c>
      <c r="J48" s="76" t="s">
        <v>44</v>
      </c>
      <c r="K48" s="118"/>
      <c r="L48" s="118"/>
      <c r="M48" s="132"/>
      <c r="N48" s="132"/>
      <c r="O48" s="29" t="s">
        <v>167</v>
      </c>
      <c r="P48" s="30" t="s">
        <v>167</v>
      </c>
      <c r="Q48" s="30" t="s">
        <v>167</v>
      </c>
      <c r="R48" s="30" t="s">
        <v>125</v>
      </c>
      <c r="S48" s="30" t="s">
        <v>126</v>
      </c>
      <c r="T48" s="30" t="s">
        <v>126</v>
      </c>
      <c r="U48" s="39" t="str">
        <f>IFERROR(__xludf.DUMMYFUNCTION("LET(
  angka_murni, ARRAYFORMULA(IFERROR(VALUE(REGEXREPLACE(N48:S48, ""[^0-9]"", """")), 0)),
  rata, IFERROR(AVERAGEIF(angka_murni, ""&gt;0""), 0),
  IF(rata &gt; 0,
    IF(rata &gt; 500, ""SANGAT OPTIMAL"",
    IF(rata &gt; 200, ""OPTIMAL"",
    IF(rata &gt; 100, "&amp;"""KURANG OPTIMAL"", ""TIDAK OPTIMAL""))),
    IF(COUNTIF(N48:S48, ""*TIDAK TERDETEKSI*"") &gt; 0, ""TIDAK TERDETEKSI"",
    IF(COUNTIF(N48:S48, ""*TIDAK AKTIF*"") &gt; 0, ""TIDAK AKTIF"",
    IF(COUNTIF(N48:S48, ""*BELUM TERPASANG*"") &gt; 0, ""BELUM TERPASAN"&amp;"G"", ""TIDAK AKTIF"")))
  )
)"),"SANGAT OPTIMAL")</f>
        <v>SANGAT OPTIMAL</v>
      </c>
      <c r="V48" s="137" t="s">
        <v>939</v>
      </c>
      <c r="W48" s="83"/>
      <c r="X48" s="37" t="s">
        <v>571</v>
      </c>
    </row>
    <row r="49" ht="12.0" customHeight="1">
      <c r="A49" s="20">
        <f t="shared" si="1"/>
        <v>45</v>
      </c>
      <c r="B49" s="19" t="s">
        <v>30</v>
      </c>
      <c r="C49" s="19" t="s">
        <v>53</v>
      </c>
      <c r="D49" s="19" t="s">
        <v>573</v>
      </c>
      <c r="E49" s="21" t="s">
        <v>33</v>
      </c>
      <c r="F49" s="23" t="s">
        <v>574</v>
      </c>
      <c r="G49" s="25" t="s">
        <v>575</v>
      </c>
      <c r="H49" s="19" t="s">
        <v>40</v>
      </c>
      <c r="I49" s="19" t="s">
        <v>42</v>
      </c>
      <c r="J49" s="128" t="s">
        <v>44</v>
      </c>
      <c r="K49" s="129"/>
      <c r="L49" s="129"/>
      <c r="M49" s="29" t="s">
        <v>108</v>
      </c>
      <c r="N49" s="29" t="s">
        <v>108</v>
      </c>
      <c r="O49" s="29" t="s">
        <v>108</v>
      </c>
      <c r="P49" s="29" t="s">
        <v>108</v>
      </c>
      <c r="Q49" s="30" t="s">
        <v>167</v>
      </c>
      <c r="R49" s="30" t="s">
        <v>167</v>
      </c>
      <c r="S49" s="30" t="s">
        <v>167</v>
      </c>
      <c r="T49" s="30" t="s">
        <v>63</v>
      </c>
      <c r="U49" s="31" t="str">
        <f>IFERROR(__xludf.DUMMYFUNCTION("LET(
  angka_murni, ARRAYFORMULA(IFERROR(VALUE(REGEXREPLACE(N49:S49, ""[^0-9]"", """")), 0)),
  rata, IFERROR(AVERAGEIF(angka_murni, ""&gt;0""), 0),
  IF(rata &gt; 0,
    IF(rata &gt; 500, ""SANGAT OPTIMAL"",
    IF(rata &gt; 200, ""OPTIMAL"",
    IF(rata &gt; 100, "&amp;"""KURANG OPTIMAL"", ""TIDAK OPTIMAL""))),
    IF(COUNTIF(N49:S49, ""*TIDAK TERDETEKSI*"") &gt; 0, ""TIDAK TERDETEKSI"",
    IF(COUNTIF(N49:S49, ""*TIDAK AKTIF*"") &gt; 0, ""TIDAK AKTIF"",
    IF(COUNTIF(N49:S49, ""*BELUM TERPASANG*"") &gt; 0, ""BELUM TERPASAN"&amp;"G"", ""TIDAK AKTIF"")))
  )
)"),"TIDAK TERDETEKSI")</f>
        <v>TIDAK TERDETEKSI</v>
      </c>
      <c r="V49" s="124"/>
      <c r="W49" s="125"/>
      <c r="X49" s="37" t="s">
        <v>579</v>
      </c>
    </row>
    <row r="50" ht="12.0" customHeight="1">
      <c r="A50" s="20">
        <f t="shared" si="1"/>
        <v>46</v>
      </c>
      <c r="B50" s="19" t="s">
        <v>30</v>
      </c>
      <c r="C50" s="19" t="s">
        <v>72</v>
      </c>
      <c r="D50" s="19" t="s">
        <v>584</v>
      </c>
      <c r="E50" s="21" t="s">
        <v>585</v>
      </c>
      <c r="F50" s="23" t="s">
        <v>586</v>
      </c>
      <c r="G50" s="25" t="s">
        <v>587</v>
      </c>
      <c r="H50" s="19" t="s">
        <v>59</v>
      </c>
      <c r="I50" s="19" t="s">
        <v>60</v>
      </c>
      <c r="J50" s="76" t="s">
        <v>44</v>
      </c>
      <c r="K50" s="118"/>
      <c r="L50" s="118"/>
      <c r="M50" s="29" t="s">
        <v>108</v>
      </c>
      <c r="N50" s="29" t="s">
        <v>108</v>
      </c>
      <c r="O50" s="29" t="s">
        <v>108</v>
      </c>
      <c r="P50" s="30" t="s">
        <v>126</v>
      </c>
      <c r="Q50" s="30" t="s">
        <v>123</v>
      </c>
      <c r="R50" s="30" t="s">
        <v>123</v>
      </c>
      <c r="S50" s="30" t="s">
        <v>123</v>
      </c>
      <c r="T50" s="30" t="s">
        <v>123</v>
      </c>
      <c r="U50" s="31" t="str">
        <f>IFERROR(__xludf.DUMMYFUNCTION("LET(
  angka_murni, ARRAYFORMULA(IFERROR(VALUE(REGEXREPLACE(N50:S50, ""[^0-9]"", """")), 0)),
  rata, IFERROR(AVERAGEIF(angka_murni, ""&gt;0""), 0),
  IF(rata &gt; 0,
    IF(rata &gt; 500, ""SANGAT OPTIMAL"",
    IF(rata &gt; 200, ""OPTIMAL"",
    IF(rata &gt; 100, "&amp;"""KURANG OPTIMAL"", ""TIDAK OPTIMAL""))),
    IF(COUNTIF(N50:S50, ""*TIDAK TERDETEKSI*"") &gt; 0, ""TIDAK TERDETEKSI"",
    IF(COUNTIF(N50:S50, ""*TIDAK AKTIF*"") &gt; 0, ""TIDAK AKTIF"",
    IF(COUNTIF(N50:S50, ""*BELUM TERPASANG*"") &gt; 0, ""BELUM TERPASAN"&amp;"G"", ""TIDAK AKTIF"")))
  )
)"),"SANGAT OPTIMAL")</f>
        <v>SANGAT OPTIMAL</v>
      </c>
      <c r="V50" s="124"/>
      <c r="W50" s="125"/>
      <c r="X50" s="37" t="s">
        <v>595</v>
      </c>
    </row>
    <row r="51" ht="12.0" customHeight="1">
      <c r="A51" s="20">
        <f t="shared" si="1"/>
        <v>47</v>
      </c>
      <c r="B51" s="19" t="s">
        <v>30</v>
      </c>
      <c r="C51" s="19" t="s">
        <v>72</v>
      </c>
      <c r="D51" s="19" t="s">
        <v>73</v>
      </c>
      <c r="E51" s="21" t="s">
        <v>33</v>
      </c>
      <c r="F51" s="23" t="s">
        <v>74</v>
      </c>
      <c r="G51" s="25" t="s">
        <v>75</v>
      </c>
      <c r="H51" s="19" t="s">
        <v>40</v>
      </c>
      <c r="I51" s="19" t="s">
        <v>42</v>
      </c>
      <c r="J51" s="128" t="s">
        <v>44</v>
      </c>
      <c r="K51" s="129"/>
      <c r="L51" s="129"/>
      <c r="M51" s="29" t="s">
        <v>108</v>
      </c>
      <c r="N51" s="29" t="s">
        <v>108</v>
      </c>
      <c r="O51" s="29" t="s">
        <v>108</v>
      </c>
      <c r="P51" s="29" t="s">
        <v>108</v>
      </c>
      <c r="Q51" s="30" t="s">
        <v>167</v>
      </c>
      <c r="R51" s="30" t="s">
        <v>167</v>
      </c>
      <c r="S51" s="30" t="s">
        <v>167</v>
      </c>
      <c r="T51" s="30" t="s">
        <v>45</v>
      </c>
      <c r="U51" s="31" t="str">
        <f>IFERROR(__xludf.DUMMYFUNCTION("LET(
  angka_murni, ARRAYFORMULA(IFERROR(VALUE(REGEXREPLACE(N51:S51, ""[^0-9]"", """")), 0)),
  rata, IFERROR(AVERAGEIF(angka_murni, ""&gt;0""), 0),
  IF(rata &gt; 0,
    IF(rata &gt; 500, ""SANGAT OPTIMAL"",
    IF(rata &gt; 200, ""OPTIMAL"",
    IF(rata &gt; 100, "&amp;"""KURANG OPTIMAL"", ""TIDAK OPTIMAL""))),
    IF(COUNTIF(N51:S51, ""*TIDAK TERDETEKSI*"") &gt; 0, ""TIDAK TERDETEKSI"",
    IF(COUNTIF(N51:S51, ""*TIDAK AKTIF*"") &gt; 0, ""TIDAK AKTIF"",
    IF(COUNTIF(N51:S51, ""*BELUM TERPASANG*"") &gt; 0, ""BELUM TERPASAN"&amp;"G"", ""TIDAK AKTIF"")))
  )
)"),"TIDAK TERDETEKSI")</f>
        <v>TIDAK TERDETEKSI</v>
      </c>
      <c r="V51" s="124"/>
      <c r="W51" s="125"/>
      <c r="X51" s="46"/>
    </row>
    <row r="52" ht="12.0" customHeight="1">
      <c r="A52" s="20">
        <f t="shared" si="1"/>
        <v>48</v>
      </c>
      <c r="B52" s="19" t="s">
        <v>30</v>
      </c>
      <c r="C52" s="19" t="s">
        <v>72</v>
      </c>
      <c r="D52" s="19" t="s">
        <v>608</v>
      </c>
      <c r="E52" s="59" t="s">
        <v>33</v>
      </c>
      <c r="F52" s="23" t="s">
        <v>611</v>
      </c>
      <c r="G52" s="25" t="s">
        <v>612</v>
      </c>
      <c r="H52" s="19" t="s">
        <v>102</v>
      </c>
      <c r="I52" s="19" t="s">
        <v>41</v>
      </c>
      <c r="J52" s="76" t="s">
        <v>44</v>
      </c>
      <c r="K52" s="118"/>
      <c r="L52" s="118"/>
      <c r="M52" s="42"/>
      <c r="N52" s="42"/>
      <c r="O52" s="29" t="s">
        <v>167</v>
      </c>
      <c r="P52" s="30" t="s">
        <v>167</v>
      </c>
      <c r="Q52" s="30" t="s">
        <v>167</v>
      </c>
      <c r="R52" s="30" t="s">
        <v>64</v>
      </c>
      <c r="S52" s="30" t="s">
        <v>123</v>
      </c>
      <c r="T52" s="30" t="s">
        <v>126</v>
      </c>
      <c r="U52" s="31" t="str">
        <f>IFERROR(__xludf.DUMMYFUNCTION("LET(
  angka_murni, ARRAYFORMULA(IFERROR(VALUE(REGEXREPLACE(N52:S52, ""[^0-9]"", """")), 0)),
  rata, IFERROR(AVERAGEIF(angka_murni, ""&gt;0""), 0),
  IF(rata &gt; 0,
    IF(rata &gt; 500, ""SANGAT OPTIMAL"",
    IF(rata &gt; 200, ""OPTIMAL"",
    IF(rata &gt; 100, "&amp;"""KURANG OPTIMAL"", ""TIDAK OPTIMAL""))),
    IF(COUNTIF(N52:S52, ""*TIDAK TERDETEKSI*"") &gt; 0, ""TIDAK TERDETEKSI"",
    IF(COUNTIF(N52:S52, ""*TIDAK AKTIF*"") &gt; 0, ""TIDAK AKTIF"",
    IF(COUNTIF(N52:S52, ""*BELUM TERPASANG*"") &gt; 0, ""BELUM TERPASAN"&amp;"G"", ""TIDAK AKTIF"")))
  )
)"),"SANGAT OPTIMAL")</f>
        <v>SANGAT OPTIMAL</v>
      </c>
      <c r="V52" s="124"/>
      <c r="W52" s="125"/>
      <c r="X52" s="46"/>
    </row>
    <row r="53" ht="12.0" customHeight="1">
      <c r="A53" s="20">
        <f t="shared" si="1"/>
        <v>49</v>
      </c>
      <c r="B53" s="19" t="s">
        <v>30</v>
      </c>
      <c r="C53" s="19" t="s">
        <v>72</v>
      </c>
      <c r="D53" s="19" t="s">
        <v>80</v>
      </c>
      <c r="E53" s="21" t="s">
        <v>33</v>
      </c>
      <c r="F53" s="23" t="s">
        <v>81</v>
      </c>
      <c r="G53" s="25" t="s">
        <v>82</v>
      </c>
      <c r="H53" s="19" t="s">
        <v>40</v>
      </c>
      <c r="I53" s="19" t="s">
        <v>42</v>
      </c>
      <c r="J53" s="128" t="s">
        <v>44</v>
      </c>
      <c r="K53" s="129"/>
      <c r="L53" s="129"/>
      <c r="M53" s="29" t="s">
        <v>108</v>
      </c>
      <c r="N53" s="29" t="s">
        <v>108</v>
      </c>
      <c r="O53" s="29" t="s">
        <v>108</v>
      </c>
      <c r="P53" s="29" t="s">
        <v>108</v>
      </c>
      <c r="Q53" s="30" t="s">
        <v>167</v>
      </c>
      <c r="R53" s="30" t="s">
        <v>167</v>
      </c>
      <c r="S53" s="30" t="s">
        <v>167</v>
      </c>
      <c r="T53" s="30" t="s">
        <v>45</v>
      </c>
      <c r="U53" s="31" t="str">
        <f>IFERROR(__xludf.DUMMYFUNCTION("LET(
  angka_murni, ARRAYFORMULA(IFERROR(VALUE(REGEXREPLACE(N53:S53, ""[^0-9]"", """")), 0)),
  rata, IFERROR(AVERAGEIF(angka_murni, ""&gt;0""), 0),
  IF(rata &gt; 0,
    IF(rata &gt; 500, ""SANGAT OPTIMAL"",
    IF(rata &gt; 200, ""OPTIMAL"",
    IF(rata &gt; 100, "&amp;"""KURANG OPTIMAL"", ""TIDAK OPTIMAL""))),
    IF(COUNTIF(N53:S53, ""*TIDAK TERDETEKSI*"") &gt; 0, ""TIDAK TERDETEKSI"",
    IF(COUNTIF(N53:S53, ""*TIDAK AKTIF*"") &gt; 0, ""TIDAK AKTIF"",
    IF(COUNTIF(N53:S53, ""*BELUM TERPASANG*"") &gt; 0, ""BELUM TERPASAN"&amp;"G"", ""TIDAK AKTIF"")))
  )
)"),"TIDAK TERDETEKSI")</f>
        <v>TIDAK TERDETEKSI</v>
      </c>
      <c r="V53" s="124"/>
      <c r="W53" s="125"/>
      <c r="X53" s="37" t="s">
        <v>92</v>
      </c>
    </row>
    <row r="54" ht="12.0" customHeight="1">
      <c r="A54" s="20">
        <f t="shared" si="1"/>
        <v>50</v>
      </c>
      <c r="B54" s="19" t="s">
        <v>30</v>
      </c>
      <c r="C54" s="19" t="s">
        <v>622</v>
      </c>
      <c r="D54" s="19" t="s">
        <v>623</v>
      </c>
      <c r="E54" s="21" t="s">
        <v>33</v>
      </c>
      <c r="F54" s="23" t="s">
        <v>624</v>
      </c>
      <c r="G54" s="25" t="s">
        <v>625</v>
      </c>
      <c r="H54" s="19" t="s">
        <v>102</v>
      </c>
      <c r="I54" s="19" t="s">
        <v>41</v>
      </c>
      <c r="J54" s="76" t="s">
        <v>44</v>
      </c>
      <c r="K54" s="118"/>
      <c r="L54" s="118"/>
      <c r="M54" s="132"/>
      <c r="N54" s="132"/>
      <c r="O54" s="29" t="s">
        <v>167</v>
      </c>
      <c r="P54" s="30" t="s">
        <v>167</v>
      </c>
      <c r="Q54" s="30" t="s">
        <v>167</v>
      </c>
      <c r="R54" s="30" t="s">
        <v>126</v>
      </c>
      <c r="S54" s="30" t="s">
        <v>123</v>
      </c>
      <c r="T54" s="30" t="s">
        <v>123</v>
      </c>
      <c r="U54" s="39" t="str">
        <f>IFERROR(__xludf.DUMMYFUNCTION("LET(
  angka_murni, ARRAYFORMULA(IFERROR(VALUE(REGEXREPLACE(N54:S54, ""[^0-9]"", """")), 0)),
  rata, IFERROR(AVERAGEIF(angka_murni, ""&gt;0""), 0),
  IF(rata &gt; 0,
    IF(rata &gt; 500, ""SANGAT OPTIMAL"",
    IF(rata &gt; 200, ""OPTIMAL"",
    IF(rata &gt; 100, "&amp;"""KURANG OPTIMAL"", ""TIDAK OPTIMAL""))),
    IF(COUNTIF(N54:S54, ""*TIDAK TERDETEKSI*"") &gt; 0, ""TIDAK TERDETEKSI"",
    IF(COUNTIF(N54:S54, ""*TIDAK AKTIF*"") &gt; 0, ""TIDAK AKTIF"",
    IF(COUNTIF(N54:S54, ""*BELUM TERPASANG*"") &gt; 0, ""BELUM TERPASAN"&amp;"G"", ""TIDAK AKTIF"")))
  )
)"),"SANGAT OPTIMAL")</f>
        <v>SANGAT OPTIMAL</v>
      </c>
      <c r="V54" s="137" t="s">
        <v>966</v>
      </c>
      <c r="W54" s="83"/>
      <c r="X54" s="57"/>
    </row>
    <row r="55" ht="12.0" customHeight="1">
      <c r="A55" s="20">
        <f t="shared" si="1"/>
        <v>51</v>
      </c>
      <c r="B55" s="19" t="s">
        <v>30</v>
      </c>
      <c r="C55" s="19" t="s">
        <v>622</v>
      </c>
      <c r="D55" s="19" t="s">
        <v>630</v>
      </c>
      <c r="E55" s="59" t="s">
        <v>33</v>
      </c>
      <c r="F55" s="23" t="s">
        <v>631</v>
      </c>
      <c r="G55" s="25" t="s">
        <v>632</v>
      </c>
      <c r="H55" s="19" t="s">
        <v>102</v>
      </c>
      <c r="I55" s="19" t="s">
        <v>41</v>
      </c>
      <c r="J55" s="76" t="s">
        <v>44</v>
      </c>
      <c r="K55" s="118"/>
      <c r="L55" s="118"/>
      <c r="M55" s="42"/>
      <c r="N55" s="42"/>
      <c r="O55" s="29" t="s">
        <v>167</v>
      </c>
      <c r="P55" s="30" t="s">
        <v>167</v>
      </c>
      <c r="Q55" s="30" t="s">
        <v>167</v>
      </c>
      <c r="R55" s="30" t="s">
        <v>64</v>
      </c>
      <c r="S55" s="30" t="s">
        <v>126</v>
      </c>
      <c r="T55" s="30" t="s">
        <v>126</v>
      </c>
      <c r="U55" s="31" t="str">
        <f>IFERROR(__xludf.DUMMYFUNCTION("LET(
  angka_murni, ARRAYFORMULA(IFERROR(VALUE(REGEXREPLACE(N55:S55, ""[^0-9]"", """")), 0)),
  rata, IFERROR(AVERAGEIF(angka_murni, ""&gt;0""), 0),
  IF(rata &gt; 0,
    IF(rata &gt; 500, ""SANGAT OPTIMAL"",
    IF(rata &gt; 200, ""OPTIMAL"",
    IF(rata &gt; 100, "&amp;"""KURANG OPTIMAL"", ""TIDAK OPTIMAL""))),
    IF(COUNTIF(N55:S55, ""*TIDAK TERDETEKSI*"") &gt; 0, ""TIDAK TERDETEKSI"",
    IF(COUNTIF(N55:S55, ""*TIDAK AKTIF*"") &gt; 0, ""TIDAK AKTIF"",
    IF(COUNTIF(N55:S55, ""*BELUM TERPASANG*"") &gt; 0, ""BELUM TERPASAN"&amp;"G"", ""TIDAK AKTIF"")))
  )
)"),"SANGAT OPTIMAL")</f>
        <v>SANGAT OPTIMAL</v>
      </c>
      <c r="V55" s="124"/>
      <c r="W55" s="125"/>
      <c r="X55" s="46"/>
    </row>
    <row r="56" ht="12.0" customHeight="1">
      <c r="A56" s="20">
        <f t="shared" si="1"/>
        <v>52</v>
      </c>
      <c r="B56" s="19" t="s">
        <v>30</v>
      </c>
      <c r="C56" s="19" t="s">
        <v>622</v>
      </c>
      <c r="D56" s="19" t="s">
        <v>637</v>
      </c>
      <c r="E56" s="21" t="s">
        <v>33</v>
      </c>
      <c r="F56" s="23" t="s">
        <v>638</v>
      </c>
      <c r="G56" s="25" t="s">
        <v>639</v>
      </c>
      <c r="H56" s="19" t="s">
        <v>39</v>
      </c>
      <c r="I56" s="19" t="s">
        <v>41</v>
      </c>
      <c r="J56" s="151" t="s">
        <v>44</v>
      </c>
      <c r="K56" s="118"/>
      <c r="L56" s="118"/>
      <c r="M56" s="42"/>
      <c r="N56" s="29" t="s">
        <v>806</v>
      </c>
      <c r="O56" s="29" t="s">
        <v>806</v>
      </c>
      <c r="P56" s="30" t="s">
        <v>806</v>
      </c>
      <c r="Q56" s="30" t="s">
        <v>806</v>
      </c>
      <c r="R56" s="30" t="s">
        <v>806</v>
      </c>
      <c r="S56" s="30" t="s">
        <v>806</v>
      </c>
      <c r="T56" s="30"/>
      <c r="U56" s="31" t="str">
        <f>IFERROR(__xludf.DUMMYFUNCTION("LET(
  angka_murni, ARRAYFORMULA(IFERROR(VALUE(REGEXREPLACE(N56:S56, ""[^0-9]"", """")), 0)),
  rata, IFERROR(AVERAGEIF(angka_murni, ""&gt;0""), 0),
  IF(rata &gt; 0,
    IF(rata &gt; 500, ""SANGAT OPTIMAL"",
    IF(rata &gt; 200, ""OPTIMAL"",
    IF(rata &gt; 100, "&amp;"""KURANG OPTIMAL"", ""TIDAK OPTIMAL""))),
    IF(COUNTIF(N56:S56, ""*TIDAK TERDETEKSI*"") &gt; 0, ""TIDAK TERDETEKSI"",
    IF(COUNTIF(N56:S56, ""*TIDAK AKTIF*"") &gt; 0, ""TIDAK AKTIF"",
    IF(COUNTIF(N56:S56, ""*BELUM TERPASANG*"") &gt; 0, ""BELUM TERPASAN"&amp;"G"", ""TIDAK AKTIF"")))
  )
)"),"KURANG OPTIMAL")</f>
        <v>KURANG OPTIMAL</v>
      </c>
      <c r="V56" s="124"/>
      <c r="W56" s="125"/>
      <c r="X56" s="46"/>
    </row>
    <row r="57" ht="12.0" customHeight="1">
      <c r="A57" s="20">
        <f t="shared" si="1"/>
        <v>53</v>
      </c>
      <c r="B57" s="19" t="s">
        <v>30</v>
      </c>
      <c r="C57" s="19" t="s">
        <v>622</v>
      </c>
      <c r="D57" s="19" t="s">
        <v>622</v>
      </c>
      <c r="E57" s="21" t="s">
        <v>33</v>
      </c>
      <c r="F57" s="23" t="s">
        <v>641</v>
      </c>
      <c r="G57" s="25" t="s">
        <v>643</v>
      </c>
      <c r="H57" s="19" t="s">
        <v>39</v>
      </c>
      <c r="I57" s="19" t="s">
        <v>41</v>
      </c>
      <c r="J57" s="151" t="s">
        <v>44</v>
      </c>
      <c r="K57" s="119"/>
      <c r="L57" s="119" t="s">
        <v>827</v>
      </c>
      <c r="M57" s="29" t="s">
        <v>108</v>
      </c>
      <c r="N57" s="29" t="s">
        <v>45</v>
      </c>
      <c r="O57" s="29" t="s">
        <v>45</v>
      </c>
      <c r="P57" s="29" t="s">
        <v>45</v>
      </c>
      <c r="Q57" s="29" t="s">
        <v>45</v>
      </c>
      <c r="R57" s="29" t="s">
        <v>45</v>
      </c>
      <c r="S57" s="29" t="s">
        <v>45</v>
      </c>
      <c r="T57" s="29"/>
      <c r="U57" s="31" t="str">
        <f>IFERROR(__xludf.DUMMYFUNCTION("LET(
  angka_murni, ARRAYFORMULA(IFERROR(VALUE(REGEXREPLACE(N57:S57, ""[^0-9]"", """")), 0)),
  rata, IFERROR(AVERAGEIF(angka_murni, ""&gt;0""), 0),
  IF(rata &gt; 0,
    IF(rata &gt; 500, ""SANGAT OPTIMAL"",
    IF(rata &gt; 200, ""OPTIMAL"",
    IF(rata &gt; 100, "&amp;"""KURANG OPTIMAL"", ""TIDAK OPTIMAL""))),
    IF(COUNTIF(N57:S57, ""*TIDAK TERDETEKSI*"") &gt; 0, ""TIDAK TERDETEKSI"",
    IF(COUNTIF(N57:S57, ""*TIDAK AKTIF*"") &gt; 0, ""TIDAK AKTIF"",
    IF(COUNTIF(N57:S57, ""*BELUM TERPASANG*"") &gt; 0, ""BELUM TERPASAN"&amp;"G"", ""TIDAK AKTIF"")))
  )
)"),"TIDAK AKTIF")</f>
        <v>TIDAK AKTIF</v>
      </c>
      <c r="V57" s="124"/>
      <c r="W57" s="125"/>
      <c r="X57" s="37" t="s">
        <v>647</v>
      </c>
    </row>
    <row r="58" ht="12.0" customHeight="1">
      <c r="A58" s="20">
        <f t="shared" si="1"/>
        <v>54</v>
      </c>
      <c r="B58" s="19" t="s">
        <v>30</v>
      </c>
      <c r="C58" s="19" t="s">
        <v>622</v>
      </c>
      <c r="D58" s="19" t="s">
        <v>650</v>
      </c>
      <c r="E58" s="21" t="s">
        <v>33</v>
      </c>
      <c r="F58" s="23" t="s">
        <v>651</v>
      </c>
      <c r="G58" s="25" t="s">
        <v>652</v>
      </c>
      <c r="H58" s="19" t="s">
        <v>40</v>
      </c>
      <c r="I58" s="19" t="s">
        <v>42</v>
      </c>
      <c r="J58" s="128" t="s">
        <v>44</v>
      </c>
      <c r="K58" s="129"/>
      <c r="L58" s="129"/>
      <c r="M58" s="29" t="s">
        <v>108</v>
      </c>
      <c r="N58" s="29" t="s">
        <v>108</v>
      </c>
      <c r="O58" s="29" t="s">
        <v>108</v>
      </c>
      <c r="P58" s="29" t="s">
        <v>108</v>
      </c>
      <c r="Q58" s="30" t="s">
        <v>167</v>
      </c>
      <c r="R58" s="30" t="s">
        <v>167</v>
      </c>
      <c r="S58" s="30" t="s">
        <v>167</v>
      </c>
      <c r="T58" s="30" t="s">
        <v>62</v>
      </c>
      <c r="U58" s="31" t="str">
        <f>IFERROR(__xludf.DUMMYFUNCTION("LET(
  angka_murni, ARRAYFORMULA(IFERROR(VALUE(REGEXREPLACE(N58:S58, ""[^0-9]"", """")), 0)),
  rata, IFERROR(AVERAGEIF(angka_murni, ""&gt;0""), 0),
  IF(rata &gt; 0,
    IF(rata &gt; 500, ""SANGAT OPTIMAL"",
    IF(rata &gt; 200, ""OPTIMAL"",
    IF(rata &gt; 100, "&amp;"""KURANG OPTIMAL"", ""TIDAK OPTIMAL""))),
    IF(COUNTIF(N58:S58, ""*TIDAK TERDETEKSI*"") &gt; 0, ""TIDAK TERDETEKSI"",
    IF(COUNTIF(N58:S58, ""*TIDAK AKTIF*"") &gt; 0, ""TIDAK AKTIF"",
    IF(COUNTIF(N58:S58, ""*BELUM TERPASANG*"") &gt; 0, ""BELUM TERPASAN"&amp;"G"", ""TIDAK AKTIF"")))
  )
)"),"TIDAK TERDETEKSI")</f>
        <v>TIDAK TERDETEKSI</v>
      </c>
      <c r="V58" s="124"/>
      <c r="W58" s="125"/>
      <c r="X58" s="47" t="s">
        <v>659</v>
      </c>
    </row>
    <row r="59" ht="12.0" customHeight="1">
      <c r="A59" s="20">
        <f t="shared" si="1"/>
        <v>55</v>
      </c>
      <c r="B59" s="19" t="s">
        <v>30</v>
      </c>
      <c r="C59" s="19" t="s">
        <v>661</v>
      </c>
      <c r="D59" s="19" t="s">
        <v>663</v>
      </c>
      <c r="E59" s="21" t="s">
        <v>33</v>
      </c>
      <c r="F59" s="23" t="s">
        <v>665</v>
      </c>
      <c r="G59" s="25" t="s">
        <v>666</v>
      </c>
      <c r="H59" s="19" t="s">
        <v>40</v>
      </c>
      <c r="I59" s="19" t="s">
        <v>42</v>
      </c>
      <c r="J59" s="128" t="s">
        <v>44</v>
      </c>
      <c r="K59" s="129"/>
      <c r="L59" s="129"/>
      <c r="M59" s="29" t="s">
        <v>108</v>
      </c>
      <c r="N59" s="29" t="s">
        <v>108</v>
      </c>
      <c r="O59" s="29" t="s">
        <v>108</v>
      </c>
      <c r="P59" s="29" t="s">
        <v>108</v>
      </c>
      <c r="Q59" s="30" t="s">
        <v>167</v>
      </c>
      <c r="R59" s="30" t="s">
        <v>167</v>
      </c>
      <c r="S59" s="30" t="s">
        <v>167</v>
      </c>
      <c r="T59" s="30" t="s">
        <v>64</v>
      </c>
      <c r="U59" s="31" t="str">
        <f>IFERROR(__xludf.DUMMYFUNCTION("LET(
  angka_murni, ARRAYFORMULA(IFERROR(VALUE(REGEXREPLACE(N59:S59, ""[^0-9]"", """")), 0)),
  rata, IFERROR(AVERAGEIF(angka_murni, ""&gt;0""), 0),
  IF(rata &gt; 0,
    IF(rata &gt; 500, ""SANGAT OPTIMAL"",
    IF(rata &gt; 200, ""OPTIMAL"",
    IF(rata &gt; 100, "&amp;"""KURANG OPTIMAL"", ""TIDAK OPTIMAL""))),
    IF(COUNTIF(N59:S59, ""*TIDAK TERDETEKSI*"") &gt; 0, ""TIDAK TERDETEKSI"",
    IF(COUNTIF(N59:S59, ""*TIDAK AKTIF*"") &gt; 0, ""TIDAK AKTIF"",
    IF(COUNTIF(N59:S59, ""*BELUM TERPASANG*"") &gt; 0, ""BELUM TERPASAN"&amp;"G"", ""TIDAK AKTIF"")))
  )
)"),"TIDAK TERDETEKSI")</f>
        <v>TIDAK TERDETEKSI</v>
      </c>
      <c r="V59" s="124"/>
      <c r="W59" s="125"/>
      <c r="X59" s="46"/>
    </row>
    <row r="60" ht="12.0" customHeight="1">
      <c r="A60" s="20">
        <f t="shared" si="1"/>
        <v>56</v>
      </c>
      <c r="B60" s="178" t="s">
        <v>30</v>
      </c>
      <c r="C60" s="178" t="s">
        <v>661</v>
      </c>
      <c r="D60" s="178" t="s">
        <v>672</v>
      </c>
      <c r="E60" s="21" t="s">
        <v>33</v>
      </c>
      <c r="F60" s="23" t="s">
        <v>673</v>
      </c>
      <c r="G60" s="25" t="s">
        <v>674</v>
      </c>
      <c r="H60" s="19" t="s">
        <v>59</v>
      </c>
      <c r="I60" s="19" t="s">
        <v>60</v>
      </c>
      <c r="J60" s="76" t="s">
        <v>44</v>
      </c>
      <c r="K60" s="118"/>
      <c r="L60" s="118"/>
      <c r="M60" s="29" t="s">
        <v>108</v>
      </c>
      <c r="N60" s="29" t="s">
        <v>108</v>
      </c>
      <c r="O60" s="29" t="s">
        <v>108</v>
      </c>
      <c r="P60" s="30" t="s">
        <v>62</v>
      </c>
      <c r="Q60" s="30" t="s">
        <v>64</v>
      </c>
      <c r="R60" s="30" t="s">
        <v>125</v>
      </c>
      <c r="S60" s="30" t="s">
        <v>64</v>
      </c>
      <c r="T60" s="30" t="s">
        <v>91</v>
      </c>
      <c r="U60" s="31" t="str">
        <f>IFERROR(__xludf.DUMMYFUNCTION("LET(
  angka_murni, ARRAYFORMULA(IFERROR(VALUE(REGEXREPLACE(N60:S60, ""[^0-9]"", """")), 0)),
  rata, IFERROR(AVERAGEIF(angka_murni, ""&gt;0""), 0),
  IF(rata &gt; 0,
    IF(rata &gt; 500, ""SANGAT OPTIMAL"",
    IF(rata &gt; 200, ""OPTIMAL"",
    IF(rata &gt; 100, "&amp;"""KURANG OPTIMAL"", ""TIDAK OPTIMAL""))),
    IF(COUNTIF(N60:S60, ""*TIDAK TERDETEKSI*"") &gt; 0, ""TIDAK TERDETEKSI"",
    IF(COUNTIF(N60:S60, ""*TIDAK AKTIF*"") &gt; 0, ""TIDAK AKTIF"",
    IF(COUNTIF(N60:S60, ""*BELUM TERPASANG*"") &gt; 0, ""BELUM TERPASAN"&amp;"G"", ""TIDAK AKTIF"")))
  )
)"),"OPTIMAL")</f>
        <v>OPTIMAL</v>
      </c>
      <c r="V60" s="124"/>
      <c r="W60" s="125"/>
      <c r="X60" s="89"/>
    </row>
    <row r="61" ht="12.0" customHeight="1">
      <c r="A61" s="20">
        <f t="shared" si="1"/>
        <v>57</v>
      </c>
      <c r="B61" s="19" t="s">
        <v>30</v>
      </c>
      <c r="C61" s="19" t="s">
        <v>661</v>
      </c>
      <c r="D61" s="19" t="s">
        <v>682</v>
      </c>
      <c r="E61" s="21" t="s">
        <v>33</v>
      </c>
      <c r="F61" s="23" t="s">
        <v>683</v>
      </c>
      <c r="G61" s="25" t="s">
        <v>684</v>
      </c>
      <c r="H61" s="19" t="s">
        <v>87</v>
      </c>
      <c r="I61" s="19" t="s">
        <v>60</v>
      </c>
      <c r="J61" s="76" t="s">
        <v>44</v>
      </c>
      <c r="K61" s="118"/>
      <c r="L61" s="118"/>
      <c r="M61" s="29" t="s">
        <v>108</v>
      </c>
      <c r="N61" s="29" t="s">
        <v>108</v>
      </c>
      <c r="O61" s="29" t="s">
        <v>108</v>
      </c>
      <c r="P61" s="30" t="s">
        <v>176</v>
      </c>
      <c r="Q61" s="30" t="s">
        <v>63</v>
      </c>
      <c r="R61" s="30" t="s">
        <v>63</v>
      </c>
      <c r="S61" s="30" t="s">
        <v>125</v>
      </c>
      <c r="T61" s="30"/>
      <c r="U61" s="31" t="str">
        <f>IFERROR(__xludf.DUMMYFUNCTION("LET(
  angka_murni, ARRAYFORMULA(IFERROR(VALUE(REGEXREPLACE(N61:S61, ""[^0-9]"", """")), 0)),
  rata, IFERROR(AVERAGEIF(angka_murni, ""&gt;0""), 0),
  IF(rata &gt; 0,
    IF(rata &gt; 500, ""SANGAT OPTIMAL"",
    IF(rata &gt; 200, ""OPTIMAL"",
    IF(rata &gt; 100, "&amp;"""KURANG OPTIMAL"", ""TIDAK OPTIMAL""))),
    IF(COUNTIF(N61:S61, ""*TIDAK TERDETEKSI*"") &gt; 0, ""TIDAK TERDETEKSI"",
    IF(COUNTIF(N61:S61, ""*TIDAK AKTIF*"") &gt; 0, ""TIDAK AKTIF"",
    IF(COUNTIF(N61:S61, ""*BELUM TERPASANG*"") &gt; 0, ""BELUM TERPASAN"&amp;"G"", ""TIDAK AKTIF"")))
  )
)"),"KURANG OPTIMAL")</f>
        <v>KURANG OPTIMAL</v>
      </c>
      <c r="V61" s="124"/>
      <c r="W61" s="125"/>
      <c r="X61" s="37" t="s">
        <v>687</v>
      </c>
    </row>
    <row r="62" ht="12.0" customHeight="1">
      <c r="A62" s="20">
        <f t="shared" si="1"/>
        <v>58</v>
      </c>
      <c r="B62" s="19" t="s">
        <v>30</v>
      </c>
      <c r="C62" s="19" t="s">
        <v>661</v>
      </c>
      <c r="D62" s="19" t="s">
        <v>691</v>
      </c>
      <c r="E62" s="59" t="s">
        <v>33</v>
      </c>
      <c r="F62" s="23" t="s">
        <v>692</v>
      </c>
      <c r="G62" s="25" t="s">
        <v>693</v>
      </c>
      <c r="H62" s="19" t="s">
        <v>102</v>
      </c>
      <c r="I62" s="19" t="s">
        <v>41</v>
      </c>
      <c r="J62" s="76" t="s">
        <v>44</v>
      </c>
      <c r="K62" s="118"/>
      <c r="L62" s="118"/>
      <c r="M62" s="42"/>
      <c r="N62" s="42"/>
      <c r="O62" s="29" t="s">
        <v>167</v>
      </c>
      <c r="P62" s="30" t="s">
        <v>167</v>
      </c>
      <c r="Q62" s="30" t="s">
        <v>167</v>
      </c>
      <c r="R62" s="30" t="s">
        <v>91</v>
      </c>
      <c r="S62" s="30" t="s">
        <v>64</v>
      </c>
      <c r="T62" s="30" t="s">
        <v>64</v>
      </c>
      <c r="U62" s="31" t="str">
        <f>IFERROR(__xludf.DUMMYFUNCTION("LET(
  angka_murni, ARRAYFORMULA(IFERROR(VALUE(REGEXREPLACE(N62:S62, ""[^0-9]"", """")), 0)),
  rata, IFERROR(AVERAGEIF(angka_murni, ""&gt;0""), 0),
  IF(rata &gt; 0,
    IF(rata &gt; 500, ""SANGAT OPTIMAL"",
    IF(rata &gt; 200, ""OPTIMAL"",
    IF(rata &gt; 100, "&amp;"""KURANG OPTIMAL"", ""TIDAK OPTIMAL""))),
    IF(COUNTIF(N62:S62, ""*TIDAK TERDETEKSI*"") &gt; 0, ""TIDAK TERDETEKSI"",
    IF(COUNTIF(N62:S62, ""*TIDAK AKTIF*"") &gt; 0, ""TIDAK AKTIF"",
    IF(COUNTIF(N62:S62, ""*BELUM TERPASANG*"") &gt; 0, ""BELUM TERPASAN"&amp;"G"", ""TIDAK AKTIF"")))
  )
)"),"OPTIMAL")</f>
        <v>OPTIMAL</v>
      </c>
      <c r="V62" s="124"/>
      <c r="W62" s="125"/>
      <c r="X62" s="37" t="s">
        <v>695</v>
      </c>
    </row>
    <row r="63" ht="12.0" customHeight="1">
      <c r="A63" s="20">
        <f t="shared" si="1"/>
        <v>59</v>
      </c>
      <c r="B63" s="19" t="s">
        <v>30</v>
      </c>
      <c r="C63" s="19" t="s">
        <v>661</v>
      </c>
      <c r="D63" s="19" t="s">
        <v>700</v>
      </c>
      <c r="E63" s="21" t="s">
        <v>33</v>
      </c>
      <c r="F63" s="23" t="s">
        <v>701</v>
      </c>
      <c r="G63" s="25" t="s">
        <v>702</v>
      </c>
      <c r="H63" s="19" t="s">
        <v>87</v>
      </c>
      <c r="I63" s="19" t="s">
        <v>60</v>
      </c>
      <c r="J63" s="76" t="s">
        <v>44</v>
      </c>
      <c r="K63" s="118"/>
      <c r="L63" s="118"/>
      <c r="M63" s="29" t="s">
        <v>108</v>
      </c>
      <c r="N63" s="29" t="s">
        <v>108</v>
      </c>
      <c r="O63" s="29" t="s">
        <v>108</v>
      </c>
      <c r="P63" s="30" t="s">
        <v>91</v>
      </c>
      <c r="Q63" s="30" t="s">
        <v>125</v>
      </c>
      <c r="R63" s="30" t="s">
        <v>125</v>
      </c>
      <c r="S63" s="30" t="s">
        <v>64</v>
      </c>
      <c r="T63" s="30"/>
      <c r="U63" s="31" t="str">
        <f>IFERROR(__xludf.DUMMYFUNCTION("LET(
  angka_murni, ARRAYFORMULA(IFERROR(VALUE(REGEXREPLACE(N63:S63, ""[^0-9]"", """")), 0)),
  rata, IFERROR(AVERAGEIF(angka_murni, ""&gt;0""), 0),
  IF(rata &gt; 0,
    IF(rata &gt; 500, ""SANGAT OPTIMAL"",
    IF(rata &gt; 200, ""OPTIMAL"",
    IF(rata &gt; 100, "&amp;"""KURANG OPTIMAL"", ""TIDAK OPTIMAL""))),
    IF(COUNTIF(N63:S63, ""*TIDAK TERDETEKSI*"") &gt; 0, ""TIDAK TERDETEKSI"",
    IF(COUNTIF(N63:S63, ""*TIDAK AKTIF*"") &gt; 0, ""TIDAK AKTIF"",
    IF(COUNTIF(N63:S63, ""*BELUM TERPASANG*"") &gt; 0, ""BELUM TERPASAN"&amp;"G"", ""TIDAK AKTIF"")))
  )
)"),"OPTIMAL")</f>
        <v>OPTIMAL</v>
      </c>
      <c r="V63" s="124"/>
      <c r="W63" s="125"/>
      <c r="X63" s="37" t="s">
        <v>712</v>
      </c>
    </row>
    <row r="64" ht="12.0" customHeight="1">
      <c r="A64" s="20">
        <f t="shared" si="1"/>
        <v>60</v>
      </c>
      <c r="B64" s="19" t="s">
        <v>30</v>
      </c>
      <c r="C64" s="19" t="s">
        <v>661</v>
      </c>
      <c r="D64" s="19" t="s">
        <v>720</v>
      </c>
      <c r="E64" s="21" t="s">
        <v>33</v>
      </c>
      <c r="F64" s="23" t="s">
        <v>721</v>
      </c>
      <c r="G64" s="25" t="s">
        <v>722</v>
      </c>
      <c r="H64" s="19" t="s">
        <v>39</v>
      </c>
      <c r="I64" s="19" t="s">
        <v>41</v>
      </c>
      <c r="J64" s="151" t="s">
        <v>44</v>
      </c>
      <c r="K64" s="118"/>
      <c r="L64" s="119" t="s">
        <v>998</v>
      </c>
      <c r="M64" s="42"/>
      <c r="N64" s="29" t="s">
        <v>62</v>
      </c>
      <c r="O64" s="29" t="s">
        <v>63</v>
      </c>
      <c r="P64" s="30" t="s">
        <v>63</v>
      </c>
      <c r="Q64" s="30" t="s">
        <v>806</v>
      </c>
      <c r="R64" s="30" t="s">
        <v>63</v>
      </c>
      <c r="S64" s="30" t="s">
        <v>62</v>
      </c>
      <c r="T64" s="30"/>
      <c r="U64" s="31" t="str">
        <f>IFERROR(__xludf.DUMMYFUNCTION("LET(
  angka_murni, ARRAYFORMULA(IFERROR(VALUE(REGEXREPLACE(N64:S64, ""[^0-9]"", """")), 0)),
  rata, IFERROR(AVERAGEIF(angka_murni, ""&gt;0""), 0),
  IF(rata &gt; 0,
    IF(rata &gt; 500, ""SANGAT OPTIMAL"",
    IF(rata &gt; 200, ""OPTIMAL"",
    IF(rata &gt; 100, "&amp;"""KURANG OPTIMAL"", ""TIDAK OPTIMAL""))),
    IF(COUNTIF(N64:S64, ""*TIDAK TERDETEKSI*"") &gt; 0, ""TIDAK TERDETEKSI"",
    IF(COUNTIF(N64:S64, ""*TIDAK AKTIF*"") &gt; 0, ""TIDAK AKTIF"",
    IF(COUNTIF(N64:S64, ""*BELUM TERPASANG*"") &gt; 0, ""BELUM TERPASAN"&amp;"G"", ""TIDAK AKTIF"")))
  )
)"),"KURANG OPTIMAL")</f>
        <v>KURANG OPTIMAL</v>
      </c>
      <c r="V64" s="124"/>
      <c r="W64" s="125"/>
      <c r="X64" s="95"/>
    </row>
    <row r="65" ht="12.0" customHeight="1">
      <c r="A65" s="20">
        <f t="shared" si="1"/>
        <v>61</v>
      </c>
      <c r="B65" s="19" t="s">
        <v>30</v>
      </c>
      <c r="C65" s="19" t="s">
        <v>661</v>
      </c>
      <c r="D65" s="19" t="s">
        <v>723</v>
      </c>
      <c r="E65" s="21" t="s">
        <v>33</v>
      </c>
      <c r="F65" s="96" t="s">
        <v>724</v>
      </c>
      <c r="G65" s="97" t="s">
        <v>725</v>
      </c>
      <c r="H65" s="19" t="s">
        <v>59</v>
      </c>
      <c r="I65" s="19" t="s">
        <v>60</v>
      </c>
      <c r="J65" s="76" t="s">
        <v>44</v>
      </c>
      <c r="K65" s="118"/>
      <c r="L65" s="118"/>
      <c r="M65" s="29" t="s">
        <v>108</v>
      </c>
      <c r="N65" s="29" t="s">
        <v>108</v>
      </c>
      <c r="O65" s="29" t="s">
        <v>108</v>
      </c>
      <c r="P65" s="30" t="s">
        <v>91</v>
      </c>
      <c r="Q65" s="30" t="s">
        <v>62</v>
      </c>
      <c r="R65" s="30" t="s">
        <v>91</v>
      </c>
      <c r="S65" s="30" t="s">
        <v>63</v>
      </c>
      <c r="T65" s="30" t="s">
        <v>91</v>
      </c>
      <c r="U65" s="31" t="str">
        <f>IFERROR(__xludf.DUMMYFUNCTION("LET(
  angka_murni, ARRAYFORMULA(IFERROR(VALUE(REGEXREPLACE(N65:S65, ""[^0-9]"", """")), 0)),
  rata, IFERROR(AVERAGEIF(angka_murni, ""&gt;0""), 0),
  IF(rata &gt; 0,
    IF(rata &gt; 500, ""SANGAT OPTIMAL"",
    IF(rata &gt; 200, ""OPTIMAL"",
    IF(rata &gt; 100, "&amp;"""KURANG OPTIMAL"", ""TIDAK OPTIMAL""))),
    IF(COUNTIF(N65:S65, ""*TIDAK TERDETEKSI*"") &gt; 0, ""TIDAK TERDETEKSI"",
    IF(COUNTIF(N65:S65, ""*TIDAK AKTIF*"") &gt; 0, ""TIDAK AKTIF"",
    IF(COUNTIF(N65:S65, ""*BELUM TERPASANG*"") &gt; 0, ""BELUM TERPASAN"&amp;"G"", ""TIDAK AKTIF"")))
  )
)"),"TIDAK OPTIMAL")</f>
        <v>TIDAK OPTIMAL</v>
      </c>
      <c r="V65" s="124"/>
      <c r="W65" s="125"/>
      <c r="X65" s="46"/>
    </row>
    <row r="66" ht="12.0" customHeight="1">
      <c r="A66" s="20">
        <f t="shared" si="1"/>
        <v>62</v>
      </c>
      <c r="B66" s="19" t="s">
        <v>30</v>
      </c>
      <c r="C66" s="19" t="s">
        <v>661</v>
      </c>
      <c r="D66" s="19" t="s">
        <v>726</v>
      </c>
      <c r="E66" s="21" t="s">
        <v>33</v>
      </c>
      <c r="F66" s="23" t="s">
        <v>727</v>
      </c>
      <c r="G66" s="25" t="s">
        <v>728</v>
      </c>
      <c r="H66" s="19" t="s">
        <v>87</v>
      </c>
      <c r="I66" s="19" t="s">
        <v>60</v>
      </c>
      <c r="J66" s="76" t="s">
        <v>44</v>
      </c>
      <c r="K66" s="118"/>
      <c r="L66" s="118"/>
      <c r="M66" s="29" t="s">
        <v>108</v>
      </c>
      <c r="N66" s="29" t="s">
        <v>108</v>
      </c>
      <c r="O66" s="29" t="s">
        <v>108</v>
      </c>
      <c r="P66" s="30" t="s">
        <v>63</v>
      </c>
      <c r="Q66" s="30" t="s">
        <v>64</v>
      </c>
      <c r="R66" s="30" t="s">
        <v>64</v>
      </c>
      <c r="S66" s="30" t="s">
        <v>64</v>
      </c>
      <c r="T66" s="30"/>
      <c r="U66" s="31" t="str">
        <f>IFERROR(__xludf.DUMMYFUNCTION("LET(
  angka_murni, ARRAYFORMULA(IFERROR(VALUE(REGEXREPLACE(N66:S66, ""[^0-9]"", """")), 0)),
  rata, IFERROR(AVERAGEIF(angka_murni, ""&gt;0""), 0),
  IF(rata &gt; 0,
    IF(rata &gt; 500, ""SANGAT OPTIMAL"",
    IF(rata &gt; 200, ""OPTIMAL"",
    IF(rata &gt; 100, "&amp;"""KURANG OPTIMAL"", ""TIDAK OPTIMAL""))),
    IF(COUNTIF(N66:S66, ""*TIDAK TERDETEKSI*"") &gt; 0, ""TIDAK TERDETEKSI"",
    IF(COUNTIF(N66:S66, ""*TIDAK AKTIF*"") &gt; 0, ""TIDAK AKTIF"",
    IF(COUNTIF(N66:S66, ""*BELUM TERPASANG*"") &gt; 0, ""BELUM TERPASAN"&amp;"G"", ""TIDAK AKTIF"")))
  )
)"),"OPTIMAL")</f>
        <v>OPTIMAL</v>
      </c>
      <c r="V66" s="124"/>
      <c r="W66" s="125"/>
      <c r="X66" s="46"/>
    </row>
    <row r="67" ht="12.0" customHeight="1">
      <c r="A67" s="20">
        <f t="shared" si="1"/>
        <v>63</v>
      </c>
      <c r="B67" s="19" t="s">
        <v>30</v>
      </c>
      <c r="C67" s="19" t="s">
        <v>661</v>
      </c>
      <c r="D67" s="19" t="s">
        <v>729</v>
      </c>
      <c r="E67" s="21" t="s">
        <v>33</v>
      </c>
      <c r="F67" s="23" t="s">
        <v>730</v>
      </c>
      <c r="G67" s="25" t="s">
        <v>731</v>
      </c>
      <c r="H67" s="19" t="s">
        <v>39</v>
      </c>
      <c r="I67" s="19" t="s">
        <v>41</v>
      </c>
      <c r="J67" s="151" t="s">
        <v>44</v>
      </c>
      <c r="K67" s="119"/>
      <c r="L67" s="119" t="s">
        <v>827</v>
      </c>
      <c r="M67" s="29" t="s">
        <v>108</v>
      </c>
      <c r="N67" s="29" t="s">
        <v>45</v>
      </c>
      <c r="O67" s="29" t="s">
        <v>45</v>
      </c>
      <c r="P67" s="29" t="s">
        <v>45</v>
      </c>
      <c r="Q67" s="29" t="s">
        <v>45</v>
      </c>
      <c r="R67" s="29" t="s">
        <v>45</v>
      </c>
      <c r="S67" s="29" t="s">
        <v>45</v>
      </c>
      <c r="T67" s="29"/>
      <c r="U67" s="31" t="str">
        <f>IFERROR(__xludf.DUMMYFUNCTION("LET(
  angka_murni, ARRAYFORMULA(IFERROR(VALUE(REGEXREPLACE(N67:S67, ""[^0-9]"", """")), 0)),
  rata, IFERROR(AVERAGEIF(angka_murni, ""&gt;0""), 0),
  IF(rata &gt; 0,
    IF(rata &gt; 500, ""SANGAT OPTIMAL"",
    IF(rata &gt; 200, ""OPTIMAL"",
    IF(rata &gt; 100, "&amp;"""KURANG OPTIMAL"", ""TIDAK OPTIMAL""))),
    IF(COUNTIF(N67:S67, ""*TIDAK TERDETEKSI*"") &gt; 0, ""TIDAK TERDETEKSI"",
    IF(COUNTIF(N67:S67, ""*TIDAK AKTIF*"") &gt; 0, ""TIDAK AKTIF"",
    IF(COUNTIF(N67:S67, ""*BELUM TERPASANG*"") &gt; 0, ""BELUM TERPASAN"&amp;"G"", ""TIDAK AKTIF"")))
  )
)"),"TIDAK AKTIF")</f>
        <v>TIDAK AKTIF</v>
      </c>
      <c r="V67" s="124"/>
      <c r="W67" s="125"/>
      <c r="X67" s="46"/>
    </row>
    <row r="68" ht="12.0" customHeight="1">
      <c r="A68" s="20">
        <f t="shared" si="1"/>
        <v>64</v>
      </c>
      <c r="B68" s="19" t="s">
        <v>30</v>
      </c>
      <c r="C68" s="19" t="s">
        <v>661</v>
      </c>
      <c r="D68" s="19" t="s">
        <v>732</v>
      </c>
      <c r="E68" s="21" t="s">
        <v>33</v>
      </c>
      <c r="F68" s="23" t="s">
        <v>733</v>
      </c>
      <c r="G68" s="25" t="s">
        <v>734</v>
      </c>
      <c r="H68" s="19" t="s">
        <v>39</v>
      </c>
      <c r="I68" s="19" t="s">
        <v>41</v>
      </c>
      <c r="J68" s="151" t="s">
        <v>44</v>
      </c>
      <c r="K68" s="118"/>
      <c r="L68" s="119" t="s">
        <v>1003</v>
      </c>
      <c r="M68" s="42"/>
      <c r="N68" s="29" t="s">
        <v>45</v>
      </c>
      <c r="O68" s="29" t="s">
        <v>45</v>
      </c>
      <c r="P68" s="30" t="s">
        <v>45</v>
      </c>
      <c r="Q68" s="30" t="s">
        <v>45</v>
      </c>
      <c r="R68" s="30" t="s">
        <v>125</v>
      </c>
      <c r="S68" s="30" t="s">
        <v>125</v>
      </c>
      <c r="T68" s="30"/>
      <c r="U68" s="31" t="str">
        <f>IFERROR(__xludf.DUMMYFUNCTION("LET(
  angka_murni, ARRAYFORMULA(IFERROR(VALUE(REGEXREPLACE(N68:S68, ""[^0-9]"", """")), 0)),
  rata, IFERROR(AVERAGEIF(angka_murni, ""&gt;0""), 0),
  IF(rata &gt; 0,
    IF(rata &gt; 500, ""SANGAT OPTIMAL"",
    IF(rata &gt; 200, ""OPTIMAL"",
    IF(rata &gt; 100, "&amp;"""KURANG OPTIMAL"", ""TIDAK OPTIMAL""))),
    IF(COUNTIF(N68:S68, ""*TIDAK TERDETEKSI*"") &gt; 0, ""TIDAK TERDETEKSI"",
    IF(COUNTIF(N68:S68, ""*TIDAK AKTIF*"") &gt; 0, ""TIDAK AKTIF"",
    IF(COUNTIF(N68:S68, ""*BELUM TERPASANG*"") &gt; 0, ""BELUM TERPASAN"&amp;"G"", ""TIDAK AKTIF"")))
  )
)"),"KURANG OPTIMAL")</f>
        <v>KURANG OPTIMAL</v>
      </c>
      <c r="V68" s="124"/>
      <c r="W68" s="125"/>
      <c r="X68" s="37" t="s">
        <v>735</v>
      </c>
    </row>
    <row r="69" ht="12.0" customHeight="1">
      <c r="A69" s="20">
        <f t="shared" si="1"/>
        <v>65</v>
      </c>
      <c r="B69" s="19" t="s">
        <v>30</v>
      </c>
      <c r="C69" s="19" t="s">
        <v>661</v>
      </c>
      <c r="D69" s="19" t="s">
        <v>736</v>
      </c>
      <c r="E69" s="21" t="s">
        <v>33</v>
      </c>
      <c r="F69" s="23" t="s">
        <v>737</v>
      </c>
      <c r="G69" s="25" t="s">
        <v>738</v>
      </c>
      <c r="H69" s="19" t="s">
        <v>39</v>
      </c>
      <c r="I69" s="19" t="s">
        <v>41</v>
      </c>
      <c r="J69" s="151" t="s">
        <v>44</v>
      </c>
      <c r="K69" s="118"/>
      <c r="L69" s="119"/>
      <c r="M69" s="42"/>
      <c r="N69" s="29" t="s">
        <v>108</v>
      </c>
      <c r="O69" s="29" t="s">
        <v>108</v>
      </c>
      <c r="P69" s="29" t="s">
        <v>108</v>
      </c>
      <c r="Q69" s="29" t="s">
        <v>108</v>
      </c>
      <c r="R69" s="30" t="s">
        <v>62</v>
      </c>
      <c r="S69" s="30" t="s">
        <v>45</v>
      </c>
      <c r="T69" s="30"/>
      <c r="U69" s="31" t="str">
        <f>IFERROR(__xludf.DUMMYFUNCTION("LET(
  angka_murni, ARRAYFORMULA(IFERROR(VALUE(REGEXREPLACE(N69:S69, ""[^0-9]"", """")), 0)),
  rata, IFERROR(AVERAGEIF(angka_murni, ""&gt;0""), 0),
  IF(rata &gt; 0,
    IF(rata &gt; 500, ""SANGAT OPTIMAL"",
    IF(rata &gt; 200, ""OPTIMAL"",
    IF(rata &gt; 100, "&amp;"""KURANG OPTIMAL"", ""TIDAK OPTIMAL""))),
    IF(COUNTIF(N69:S69, ""*TIDAK TERDETEKSI*"") &gt; 0, ""TIDAK TERDETEKSI"",
    IF(COUNTIF(N69:S69, ""*TIDAK AKTIF*"") &gt; 0, ""TIDAK AKTIF"",
    IF(COUNTIF(N69:S69, ""*BELUM TERPASANG*"") &gt; 0, ""BELUM TERPASAN"&amp;"G"", ""TIDAK AKTIF"")))
  )
)"),"TIDAK OPTIMAL")</f>
        <v>TIDAK OPTIMAL</v>
      </c>
      <c r="V69" s="124"/>
      <c r="W69" s="125"/>
      <c r="X69" s="37" t="s">
        <v>739</v>
      </c>
    </row>
    <row r="70" ht="12.0" customHeight="1">
      <c r="A70" s="20">
        <f t="shared" si="1"/>
        <v>66</v>
      </c>
      <c r="B70" s="19" t="s">
        <v>30</v>
      </c>
      <c r="C70" s="19" t="s">
        <v>661</v>
      </c>
      <c r="D70" s="19" t="s">
        <v>740</v>
      </c>
      <c r="E70" s="21" t="s">
        <v>33</v>
      </c>
      <c r="F70" s="23" t="s">
        <v>741</v>
      </c>
      <c r="G70" s="25" t="s">
        <v>742</v>
      </c>
      <c r="H70" s="19" t="s">
        <v>59</v>
      </c>
      <c r="I70" s="19" t="s">
        <v>60</v>
      </c>
      <c r="J70" s="76" t="s">
        <v>44</v>
      </c>
      <c r="K70" s="118"/>
      <c r="L70" s="118"/>
      <c r="M70" s="29" t="s">
        <v>108</v>
      </c>
      <c r="N70" s="29" t="s">
        <v>108</v>
      </c>
      <c r="O70" s="29" t="s">
        <v>108</v>
      </c>
      <c r="P70" s="30" t="s">
        <v>62</v>
      </c>
      <c r="Q70" s="30" t="s">
        <v>176</v>
      </c>
      <c r="R70" s="30" t="s">
        <v>91</v>
      </c>
      <c r="S70" s="30" t="s">
        <v>62</v>
      </c>
      <c r="T70" s="30" t="s">
        <v>91</v>
      </c>
      <c r="U70" s="31" t="str">
        <f>IFERROR(__xludf.DUMMYFUNCTION("LET(
  angka_murni, ARRAYFORMULA(IFERROR(VALUE(REGEXREPLACE(N70:S70, ""[^0-9]"", """")), 0)),
  rata, IFERROR(AVERAGEIF(angka_murni, ""&gt;0""), 0),
  IF(rata &gt; 0,
    IF(rata &gt; 500, ""SANGAT OPTIMAL"",
    IF(rata &gt; 200, ""OPTIMAL"",
    IF(rata &gt; 100, "&amp;"""KURANG OPTIMAL"", ""TIDAK OPTIMAL""))),
    IF(COUNTIF(N70:S70, ""*TIDAK TERDETEKSI*"") &gt; 0, ""TIDAK TERDETEKSI"",
    IF(COUNTIF(N70:S70, ""*TIDAK AKTIF*"") &gt; 0, ""TIDAK AKTIF"",
    IF(COUNTIF(N70:S70, ""*BELUM TERPASANG*"") &gt; 0, ""BELUM TERPASAN"&amp;"G"", ""TIDAK AKTIF"")))
  )
)"),"TIDAK OPTIMAL")</f>
        <v>TIDAK OPTIMAL</v>
      </c>
      <c r="V70" s="124"/>
      <c r="W70" s="125"/>
      <c r="X70" s="46"/>
    </row>
    <row r="71" ht="12.0" customHeight="1">
      <c r="A71" s="20">
        <f t="shared" si="1"/>
        <v>67</v>
      </c>
      <c r="B71" s="19" t="s">
        <v>30</v>
      </c>
      <c r="C71" s="19" t="s">
        <v>661</v>
      </c>
      <c r="D71" s="19" t="s">
        <v>743</v>
      </c>
      <c r="E71" s="21" t="s">
        <v>33</v>
      </c>
      <c r="F71" s="23" t="s">
        <v>744</v>
      </c>
      <c r="G71" s="25" t="s">
        <v>745</v>
      </c>
      <c r="H71" s="19" t="s">
        <v>39</v>
      </c>
      <c r="I71" s="19" t="s">
        <v>41</v>
      </c>
      <c r="J71" s="151" t="s">
        <v>44</v>
      </c>
      <c r="K71" s="119"/>
      <c r="L71" s="119" t="s">
        <v>1011</v>
      </c>
      <c r="M71" s="42"/>
      <c r="N71" s="29" t="s">
        <v>45</v>
      </c>
      <c r="O71" s="29" t="s">
        <v>806</v>
      </c>
      <c r="P71" s="30" t="s">
        <v>45</v>
      </c>
      <c r="Q71" s="30" t="s">
        <v>45</v>
      </c>
      <c r="R71" s="30" t="s">
        <v>45</v>
      </c>
      <c r="S71" s="30" t="s">
        <v>45</v>
      </c>
      <c r="T71" s="30"/>
      <c r="U71" s="31" t="str">
        <f>IFERROR(__xludf.DUMMYFUNCTION("LET(
  angka_murni, ARRAYFORMULA(IFERROR(VALUE(REGEXREPLACE(N71:S71, ""[^0-9]"", """")), 0)),
  rata, IFERROR(AVERAGEIF(angka_murni, ""&gt;0""), 0),
  IF(rata &gt; 0,
    IF(rata &gt; 500, ""SANGAT OPTIMAL"",
    IF(rata &gt; 200, ""OPTIMAL"",
    IF(rata &gt; 100, "&amp;"""KURANG OPTIMAL"", ""TIDAK OPTIMAL""))),
    IF(COUNTIF(N71:S71, ""*TIDAK TERDETEKSI*"") &gt; 0, ""TIDAK TERDETEKSI"",
    IF(COUNTIF(N71:S71, ""*TIDAK AKTIF*"") &gt; 0, ""TIDAK AKTIF"",
    IF(COUNTIF(N71:S71, ""*BELUM TERPASANG*"") &gt; 0, ""BELUM TERPASAN"&amp;"G"", ""TIDAK AKTIF"")))
  )
)"),"KURANG OPTIMAL")</f>
        <v>KURANG OPTIMAL</v>
      </c>
      <c r="V71" s="124"/>
      <c r="W71" s="125"/>
      <c r="X71" s="46"/>
    </row>
    <row r="72" ht="12.0" customHeight="1">
      <c r="A72" s="20">
        <f t="shared" si="1"/>
        <v>68</v>
      </c>
      <c r="B72" s="19" t="s">
        <v>30</v>
      </c>
      <c r="C72" s="19" t="s">
        <v>96</v>
      </c>
      <c r="D72" s="19" t="s">
        <v>746</v>
      </c>
      <c r="E72" s="59" t="s">
        <v>33</v>
      </c>
      <c r="F72" s="23" t="s">
        <v>747</v>
      </c>
      <c r="G72" s="25" t="s">
        <v>748</v>
      </c>
      <c r="H72" s="19" t="s">
        <v>102</v>
      </c>
      <c r="I72" s="19" t="s">
        <v>41</v>
      </c>
      <c r="J72" s="76" t="s">
        <v>44</v>
      </c>
      <c r="K72" s="118" t="s">
        <v>832</v>
      </c>
      <c r="L72" s="118" t="s">
        <v>894</v>
      </c>
      <c r="M72" s="132"/>
      <c r="N72" s="132"/>
      <c r="O72" s="29" t="s">
        <v>167</v>
      </c>
      <c r="P72" s="30" t="s">
        <v>167</v>
      </c>
      <c r="Q72" s="30" t="s">
        <v>167</v>
      </c>
      <c r="R72" s="30" t="s">
        <v>167</v>
      </c>
      <c r="S72" s="30" t="s">
        <v>45</v>
      </c>
      <c r="T72" s="30" t="s">
        <v>45</v>
      </c>
      <c r="U72" s="39" t="str">
        <f>IFERROR(__xludf.DUMMYFUNCTION("LET(
  angka_murni, ARRAYFORMULA(IFERROR(VALUE(REGEXREPLACE(N72:S72, ""[^0-9]"", """")), 0)),
  rata, IFERROR(AVERAGEIF(angka_murni, ""&gt;0""), 0),
  IF(rata &gt; 0,
    IF(rata &gt; 500, ""SANGAT OPTIMAL"",
    IF(rata &gt; 200, ""OPTIMAL"",
    IF(rata &gt; 100, "&amp;"""KURANG OPTIMAL"", ""TIDAK OPTIMAL""))),
    IF(COUNTIF(N72:S72, ""*TIDAK TERDETEKSI*"") &gt; 0, ""TIDAK TERDETEKSI"",
    IF(COUNTIF(N72:S72, ""*TIDAK AKTIF*"") &gt; 0, ""TIDAK AKTIF"",
    IF(COUNTIF(N72:S72, ""*BELUM TERPASANG*"") &gt; 0, ""BELUM TERPASAN"&amp;"G"", ""TIDAK AKTIF"")))
  )
)"),"TIDAK TERDETEKSI")</f>
        <v>TIDAK TERDETEKSI</v>
      </c>
      <c r="V72" s="137" t="s">
        <v>939</v>
      </c>
      <c r="W72" s="83"/>
      <c r="X72" s="57"/>
    </row>
    <row r="73" ht="12.0" customHeight="1">
      <c r="A73" s="20">
        <f t="shared" si="1"/>
        <v>69</v>
      </c>
      <c r="B73" s="19" t="s">
        <v>30</v>
      </c>
      <c r="C73" s="19" t="s">
        <v>96</v>
      </c>
      <c r="D73" s="19" t="s">
        <v>97</v>
      </c>
      <c r="E73" s="21" t="s">
        <v>33</v>
      </c>
      <c r="F73" s="23" t="s">
        <v>98</v>
      </c>
      <c r="G73" s="25" t="s">
        <v>99</v>
      </c>
      <c r="H73" s="19" t="s">
        <v>102</v>
      </c>
      <c r="I73" s="19" t="s">
        <v>41</v>
      </c>
      <c r="J73" s="76" t="s">
        <v>44</v>
      </c>
      <c r="K73" s="118"/>
      <c r="L73" s="118"/>
      <c r="M73" s="132"/>
      <c r="N73" s="132"/>
      <c r="O73" s="29" t="s">
        <v>167</v>
      </c>
      <c r="P73" s="30" t="s">
        <v>167</v>
      </c>
      <c r="Q73" s="30" t="s">
        <v>167</v>
      </c>
      <c r="R73" s="30" t="s">
        <v>167</v>
      </c>
      <c r="S73" s="30" t="s">
        <v>64</v>
      </c>
      <c r="T73" s="30" t="s">
        <v>63</v>
      </c>
      <c r="U73" s="39" t="str">
        <f>IFERROR(__xludf.DUMMYFUNCTION("LET(
  angka_murni, ARRAYFORMULA(IFERROR(VALUE(REGEXREPLACE(N73:S73, ""[^0-9]"", """")), 0)),
  rata, IFERROR(AVERAGEIF(angka_murni, ""&gt;0""), 0),
  IF(rata &gt; 0,
    IF(rata &gt; 500, ""SANGAT OPTIMAL"",
    IF(rata &gt; 200, ""OPTIMAL"",
    IF(rata &gt; 100, "&amp;"""KURANG OPTIMAL"", ""TIDAK OPTIMAL""))),
    IF(COUNTIF(N73:S73, ""*TIDAK TERDETEKSI*"") &gt; 0, ""TIDAK TERDETEKSI"",
    IF(COUNTIF(N73:S73, ""*TIDAK AKTIF*"") &gt; 0, ""TIDAK AKTIF"",
    IF(COUNTIF(N73:S73, ""*BELUM TERPASANG*"") &gt; 0, ""BELUM TERPASAN"&amp;"G"", ""TIDAK AKTIF"")))
  )
)"),"OPTIMAL")</f>
        <v>OPTIMAL</v>
      </c>
      <c r="V73" s="137" t="s">
        <v>890</v>
      </c>
      <c r="W73" s="83"/>
      <c r="X73" s="57"/>
    </row>
    <row r="74" ht="12.0" customHeight="1">
      <c r="A74" s="20">
        <f t="shared" si="1"/>
        <v>70</v>
      </c>
      <c r="B74" s="19" t="s">
        <v>30</v>
      </c>
      <c r="C74" s="19" t="s">
        <v>96</v>
      </c>
      <c r="D74" s="19" t="s">
        <v>749</v>
      </c>
      <c r="E74" s="21" t="s">
        <v>750</v>
      </c>
      <c r="F74" s="23" t="s">
        <v>751</v>
      </c>
      <c r="G74" s="25" t="s">
        <v>752</v>
      </c>
      <c r="H74" s="19" t="s">
        <v>59</v>
      </c>
      <c r="I74" s="19" t="s">
        <v>60</v>
      </c>
      <c r="J74" s="76" t="s">
        <v>44</v>
      </c>
      <c r="K74" s="118"/>
      <c r="L74" s="118"/>
      <c r="M74" s="38" t="s">
        <v>108</v>
      </c>
      <c r="N74" s="38" t="s">
        <v>108</v>
      </c>
      <c r="O74" s="38" t="s">
        <v>108</v>
      </c>
      <c r="P74" s="30" t="s">
        <v>91</v>
      </c>
      <c r="Q74" s="30" t="s">
        <v>63</v>
      </c>
      <c r="R74" s="30" t="s">
        <v>64</v>
      </c>
      <c r="S74" s="30" t="s">
        <v>64</v>
      </c>
      <c r="T74" s="30" t="s">
        <v>62</v>
      </c>
      <c r="U74" s="39" t="str">
        <f>IFERROR(__xludf.DUMMYFUNCTION("LET(
  angka_murni, ARRAYFORMULA(IFERROR(VALUE(REGEXREPLACE(N74:S74, ""[^0-9]"", """")), 0)),
  rata, IFERROR(AVERAGEIF(angka_murni, ""&gt;0""), 0),
  IF(rata &gt; 0,
    IF(rata &gt; 500, ""SANGAT OPTIMAL"",
    IF(rata &gt; 200, ""OPTIMAL"",
    IF(rata &gt; 100, "&amp;"""KURANG OPTIMAL"", ""TIDAK OPTIMAL""))),
    IF(COUNTIF(N74:S74, ""*TIDAK TERDETEKSI*"") &gt; 0, ""TIDAK TERDETEKSI"",
    IF(COUNTIF(N74:S74, ""*TIDAK AKTIF*"") &gt; 0, ""TIDAK AKTIF"",
    IF(COUNTIF(N74:S74, ""*BELUM TERPASANG*"") &gt; 0, ""BELUM TERPASAN"&amp;"G"", ""TIDAK AKTIF"")))
  )
)"),"OPTIMAL")</f>
        <v>OPTIMAL</v>
      </c>
      <c r="V74" s="137" t="s">
        <v>890</v>
      </c>
      <c r="W74" s="83"/>
      <c r="X74" s="37" t="s">
        <v>753</v>
      </c>
    </row>
    <row r="75" ht="12.0" customHeight="1">
      <c r="A75" s="20">
        <f t="shared" si="1"/>
        <v>71</v>
      </c>
      <c r="B75" s="19" t="s">
        <v>30</v>
      </c>
      <c r="C75" s="19" t="s">
        <v>96</v>
      </c>
      <c r="D75" s="19" t="s">
        <v>754</v>
      </c>
      <c r="E75" s="21" t="s">
        <v>33</v>
      </c>
      <c r="F75" s="23" t="s">
        <v>755</v>
      </c>
      <c r="G75" s="25" t="s">
        <v>756</v>
      </c>
      <c r="H75" s="19" t="s">
        <v>102</v>
      </c>
      <c r="I75" s="19" t="s">
        <v>41</v>
      </c>
      <c r="J75" s="76" t="s">
        <v>44</v>
      </c>
      <c r="K75" s="118"/>
      <c r="L75" s="118"/>
      <c r="M75" s="42"/>
      <c r="N75" s="42"/>
      <c r="O75" s="29" t="s">
        <v>167</v>
      </c>
      <c r="P75" s="30" t="s">
        <v>167</v>
      </c>
      <c r="Q75" s="30" t="s">
        <v>167</v>
      </c>
      <c r="R75" s="30" t="s">
        <v>63</v>
      </c>
      <c r="S75" s="30" t="s">
        <v>64</v>
      </c>
      <c r="T75" s="30" t="s">
        <v>64</v>
      </c>
      <c r="U75" s="31" t="str">
        <f>IFERROR(__xludf.DUMMYFUNCTION("LET(
  angka_murni, ARRAYFORMULA(IFERROR(VALUE(REGEXREPLACE(N75:S75, ""[^0-9]"", """")), 0)),
  rata, IFERROR(AVERAGEIF(angka_murni, ""&gt;0""), 0),
  IF(rata &gt; 0,
    IF(rata &gt; 500, ""SANGAT OPTIMAL"",
    IF(rata &gt; 200, ""OPTIMAL"",
    IF(rata &gt; 100, "&amp;"""KURANG OPTIMAL"", ""TIDAK OPTIMAL""))),
    IF(COUNTIF(N75:S75, ""*TIDAK TERDETEKSI*"") &gt; 0, ""TIDAK TERDETEKSI"",
    IF(COUNTIF(N75:S75, ""*TIDAK AKTIF*"") &gt; 0, ""TIDAK AKTIF"",
    IF(COUNTIF(N75:S75, ""*BELUM TERPASANG*"") &gt; 0, ""BELUM TERPASAN"&amp;"G"", ""TIDAK AKTIF"")))
  )
)"),"OPTIMAL")</f>
        <v>OPTIMAL</v>
      </c>
      <c r="V75" s="124"/>
      <c r="W75" s="125"/>
      <c r="X75" s="37" t="s">
        <v>757</v>
      </c>
    </row>
    <row r="76" ht="12.0" customHeight="1">
      <c r="A76" s="20">
        <f t="shared" si="1"/>
        <v>72</v>
      </c>
      <c r="B76" s="19" t="s">
        <v>30</v>
      </c>
      <c r="C76" s="19" t="s">
        <v>96</v>
      </c>
      <c r="D76" s="19" t="s">
        <v>758</v>
      </c>
      <c r="E76" s="21" t="s">
        <v>33</v>
      </c>
      <c r="F76" s="23" t="s">
        <v>759</v>
      </c>
      <c r="G76" s="25" t="s">
        <v>760</v>
      </c>
      <c r="H76" s="19" t="s">
        <v>40</v>
      </c>
      <c r="I76" s="19" t="s">
        <v>42</v>
      </c>
      <c r="J76" s="128" t="s">
        <v>44</v>
      </c>
      <c r="K76" s="129"/>
      <c r="L76" s="129"/>
      <c r="M76" s="29" t="s">
        <v>108</v>
      </c>
      <c r="N76" s="29" t="s">
        <v>108</v>
      </c>
      <c r="O76" s="29" t="s">
        <v>108</v>
      </c>
      <c r="P76" s="29" t="s">
        <v>108</v>
      </c>
      <c r="Q76" s="30" t="s">
        <v>167</v>
      </c>
      <c r="R76" s="30" t="s">
        <v>167</v>
      </c>
      <c r="S76" s="30" t="s">
        <v>167</v>
      </c>
      <c r="T76" s="30" t="s">
        <v>63</v>
      </c>
      <c r="U76" s="31" t="str">
        <f>IFERROR(__xludf.DUMMYFUNCTION("LET(
  angka_murni, ARRAYFORMULA(IFERROR(VALUE(REGEXREPLACE(N76:S76, ""[^0-9]"", """")), 0)),
  rata, IFERROR(AVERAGEIF(angka_murni, ""&gt;0""), 0),
  IF(rata &gt; 0,
    IF(rata &gt; 500, ""SANGAT OPTIMAL"",
    IF(rata &gt; 200, ""OPTIMAL"",
    IF(rata &gt; 100, "&amp;"""KURANG OPTIMAL"", ""TIDAK OPTIMAL""))),
    IF(COUNTIF(N76:S76, ""*TIDAK TERDETEKSI*"") &gt; 0, ""TIDAK TERDETEKSI"",
    IF(COUNTIF(N76:S76, ""*TIDAK AKTIF*"") &gt; 0, ""TIDAK AKTIF"",
    IF(COUNTIF(N76:S76, ""*BELUM TERPASANG*"") &gt; 0, ""BELUM TERPASAN"&amp;"G"", ""TIDAK AKTIF"")))
  )
)"),"TIDAK TERDETEKSI")</f>
        <v>TIDAK TERDETEKSI</v>
      </c>
      <c r="V76" s="124"/>
      <c r="W76" s="125"/>
      <c r="X76" s="46"/>
    </row>
    <row r="77" ht="12.0" customHeight="1">
      <c r="A77" s="20">
        <f t="shared" si="1"/>
        <v>73</v>
      </c>
      <c r="B77" s="19" t="s">
        <v>30</v>
      </c>
      <c r="C77" s="19" t="s">
        <v>96</v>
      </c>
      <c r="D77" s="19" t="s">
        <v>761</v>
      </c>
      <c r="E77" s="59" t="s">
        <v>33</v>
      </c>
      <c r="F77" s="23" t="s">
        <v>762</v>
      </c>
      <c r="G77" s="25" t="s">
        <v>763</v>
      </c>
      <c r="H77" s="19" t="s">
        <v>102</v>
      </c>
      <c r="I77" s="19" t="s">
        <v>41</v>
      </c>
      <c r="J77" s="76" t="s">
        <v>44</v>
      </c>
      <c r="K77" s="118" t="s">
        <v>832</v>
      </c>
      <c r="L77" s="118" t="s">
        <v>916</v>
      </c>
      <c r="M77" s="132"/>
      <c r="N77" s="132"/>
      <c r="O77" s="29" t="s">
        <v>167</v>
      </c>
      <c r="P77" s="30" t="s">
        <v>167</v>
      </c>
      <c r="Q77" s="30" t="s">
        <v>167</v>
      </c>
      <c r="R77" s="30" t="s">
        <v>167</v>
      </c>
      <c r="S77" s="30" t="s">
        <v>360</v>
      </c>
      <c r="T77" s="30" t="s">
        <v>91</v>
      </c>
      <c r="U77" s="39" t="str">
        <f>IFERROR(__xludf.DUMMYFUNCTION("LET(
  angka_murni, ARRAYFORMULA(IFERROR(VALUE(REGEXREPLACE(N77:S77, ""[^0-9]"", """")), 0)),
  rata, IFERROR(AVERAGEIF(angka_murni, ""&gt;0""), 0),
  IF(rata &gt; 0,
    IF(rata &gt; 500, ""SANGAT OPTIMAL"",
    IF(rata &gt; 200, ""OPTIMAL"",
    IF(rata &gt; 100, "&amp;"""KURANG OPTIMAL"", ""TIDAK OPTIMAL""))),
    IF(COUNTIF(N77:S77, ""*TIDAK TERDETEKSI*"") &gt; 0, ""TIDAK TERDETEKSI"",
    IF(COUNTIF(N77:S77, ""*TIDAK AKTIF*"") &gt; 0, ""TIDAK AKTIF"",
    IF(COUNTIF(N77:S77, ""*BELUM TERPASANG*"") &gt; 0, ""BELUM TERPASAN"&amp;"G"", ""TIDAK AKTIF"")))
  )
)"),"TIDAK OPTIMAL")</f>
        <v>TIDAK OPTIMAL</v>
      </c>
      <c r="V77" s="137" t="s">
        <v>890</v>
      </c>
      <c r="W77" s="83"/>
      <c r="X77" s="57"/>
    </row>
    <row r="78" ht="12.0" customHeight="1">
      <c r="A78" s="20">
        <f t="shared" si="1"/>
        <v>74</v>
      </c>
      <c r="B78" s="19" t="s">
        <v>30</v>
      </c>
      <c r="C78" s="19" t="s">
        <v>96</v>
      </c>
      <c r="D78" s="19" t="s">
        <v>764</v>
      </c>
      <c r="E78" s="21" t="s">
        <v>33</v>
      </c>
      <c r="F78" s="23" t="s">
        <v>765</v>
      </c>
      <c r="G78" s="25" t="s">
        <v>766</v>
      </c>
      <c r="H78" s="19" t="s">
        <v>39</v>
      </c>
      <c r="I78" s="19" t="s">
        <v>41</v>
      </c>
      <c r="J78" s="151" t="s">
        <v>44</v>
      </c>
      <c r="K78" s="118"/>
      <c r="L78" s="119" t="s">
        <v>1031</v>
      </c>
      <c r="M78" s="42"/>
      <c r="N78" s="29" t="s">
        <v>176</v>
      </c>
      <c r="O78" s="29" t="s">
        <v>91</v>
      </c>
      <c r="P78" s="30" t="s">
        <v>91</v>
      </c>
      <c r="Q78" s="30" t="s">
        <v>62</v>
      </c>
      <c r="R78" s="30" t="s">
        <v>176</v>
      </c>
      <c r="S78" s="30" t="s">
        <v>45</v>
      </c>
      <c r="T78" s="30"/>
      <c r="U78" s="31" t="str">
        <f>IFERROR(__xludf.DUMMYFUNCTION("LET(
  angka_murni, ARRAYFORMULA(IFERROR(VALUE(REGEXREPLACE(N78:S78, ""[^0-9]"", """")), 0)),
  rata, IFERROR(AVERAGEIF(angka_murni, ""&gt;0""), 0),
  IF(rata &gt; 0,
    IF(rata &gt; 500, ""SANGAT OPTIMAL"",
    IF(rata &gt; 200, ""OPTIMAL"",
    IF(rata &gt; 100, "&amp;"""KURANG OPTIMAL"", ""TIDAK OPTIMAL""))),
    IF(COUNTIF(N78:S78, ""*TIDAK TERDETEKSI*"") &gt; 0, ""TIDAK TERDETEKSI"",
    IF(COUNTIF(N78:S78, ""*TIDAK AKTIF*"") &gt; 0, ""TIDAK AKTIF"",
    IF(COUNTIF(N78:S78, ""*BELUM TERPASANG*"") &gt; 0, ""BELUM TERPASAN"&amp;"G"", ""TIDAK AKTIF"")))
  )
)"),"TIDAK OPTIMAL")</f>
        <v>TIDAK OPTIMAL</v>
      </c>
      <c r="V78" s="124"/>
      <c r="W78" s="125"/>
      <c r="X78" s="37" t="s">
        <v>767</v>
      </c>
    </row>
    <row r="79" ht="12.0" customHeight="1">
      <c r="A79" s="20">
        <f t="shared" si="1"/>
        <v>75</v>
      </c>
      <c r="B79" s="19" t="s">
        <v>30</v>
      </c>
      <c r="C79" s="19" t="s">
        <v>96</v>
      </c>
      <c r="D79" s="19" t="s">
        <v>112</v>
      </c>
      <c r="E79" s="21" t="s">
        <v>33</v>
      </c>
      <c r="F79" s="23" t="s">
        <v>113</v>
      </c>
      <c r="G79" s="25" t="s">
        <v>114</v>
      </c>
      <c r="H79" s="19" t="s">
        <v>40</v>
      </c>
      <c r="I79" s="19" t="s">
        <v>42</v>
      </c>
      <c r="J79" s="128" t="s">
        <v>44</v>
      </c>
      <c r="K79" s="129"/>
      <c r="L79" s="129"/>
      <c r="M79" s="29" t="s">
        <v>108</v>
      </c>
      <c r="N79" s="29" t="s">
        <v>108</v>
      </c>
      <c r="O79" s="29" t="s">
        <v>108</v>
      </c>
      <c r="P79" s="29" t="s">
        <v>108</v>
      </c>
      <c r="Q79" s="30" t="s">
        <v>167</v>
      </c>
      <c r="R79" s="30" t="s">
        <v>167</v>
      </c>
      <c r="S79" s="30" t="s">
        <v>167</v>
      </c>
      <c r="T79" s="30" t="s">
        <v>45</v>
      </c>
      <c r="U79" s="31" t="str">
        <f>IFERROR(__xludf.DUMMYFUNCTION("LET(
  angka_murni, ARRAYFORMULA(IFERROR(VALUE(REGEXREPLACE(N79:S79, ""[^0-9]"", """")), 0)),
  rata, IFERROR(AVERAGEIF(angka_murni, ""&gt;0""), 0),
  IF(rata &gt; 0,
    IF(rata &gt; 500, ""SANGAT OPTIMAL"",
    IF(rata &gt; 200, ""OPTIMAL"",
    IF(rata &gt; 100, "&amp;"""KURANG OPTIMAL"", ""TIDAK OPTIMAL""))),
    IF(COUNTIF(N79:S79, ""*TIDAK TERDETEKSI*"") &gt; 0, ""TIDAK TERDETEKSI"",
    IF(COUNTIF(N79:S79, ""*TIDAK AKTIF*"") &gt; 0, ""TIDAK AKTIF"",
    IF(COUNTIF(N79:S79, ""*BELUM TERPASANG*"") &gt; 0, ""BELUM TERPASAN"&amp;"G"", ""TIDAK AKTIF"")))
  )
)"),"TIDAK TERDETEKSI")</f>
        <v>TIDAK TERDETEKSI</v>
      </c>
      <c r="V79" s="124"/>
      <c r="W79" s="125"/>
      <c r="X79" s="37" t="s">
        <v>124</v>
      </c>
    </row>
    <row r="80" ht="12.0" customHeight="1">
      <c r="A80" s="20">
        <f t="shared" si="1"/>
        <v>76</v>
      </c>
      <c r="B80" s="19" t="s">
        <v>30</v>
      </c>
      <c r="C80" s="19" t="s">
        <v>96</v>
      </c>
      <c r="D80" s="19" t="s">
        <v>777</v>
      </c>
      <c r="E80" s="21" t="s">
        <v>33</v>
      </c>
      <c r="F80" s="23" t="s">
        <v>778</v>
      </c>
      <c r="G80" s="25" t="s">
        <v>779</v>
      </c>
      <c r="H80" s="19" t="s">
        <v>39</v>
      </c>
      <c r="I80" s="19" t="s">
        <v>41</v>
      </c>
      <c r="J80" s="151" t="s">
        <v>44</v>
      </c>
      <c r="K80" s="119"/>
      <c r="L80" s="119" t="s">
        <v>827</v>
      </c>
      <c r="M80" s="29" t="s">
        <v>108</v>
      </c>
      <c r="N80" s="29" t="s">
        <v>45</v>
      </c>
      <c r="O80" s="29" t="s">
        <v>45</v>
      </c>
      <c r="P80" s="29" t="s">
        <v>45</v>
      </c>
      <c r="Q80" s="29" t="s">
        <v>45</v>
      </c>
      <c r="R80" s="29" t="s">
        <v>45</v>
      </c>
      <c r="S80" s="29" t="s">
        <v>45</v>
      </c>
      <c r="T80" s="29"/>
      <c r="U80" s="31" t="str">
        <f>IFERROR(__xludf.DUMMYFUNCTION("LET(
  angka_murni, ARRAYFORMULA(IFERROR(VALUE(REGEXREPLACE(N80:S80, ""[^0-9]"", """")), 0)),
  rata, IFERROR(AVERAGEIF(angka_murni, ""&gt;0""), 0),
  IF(rata &gt; 0,
    IF(rata &gt; 500, ""SANGAT OPTIMAL"",
    IF(rata &gt; 200, ""OPTIMAL"",
    IF(rata &gt; 100, "&amp;"""KURANG OPTIMAL"", ""TIDAK OPTIMAL""))),
    IF(COUNTIF(N80:S80, ""*TIDAK TERDETEKSI*"") &gt; 0, ""TIDAK TERDETEKSI"",
    IF(COUNTIF(N80:S80, ""*TIDAK AKTIF*"") &gt; 0, ""TIDAK AKTIF"",
    IF(COUNTIF(N80:S80, ""*BELUM TERPASANG*"") &gt; 0, ""BELUM TERPASAN"&amp;"G"", ""TIDAK AKTIF"")))
  )
)"),"TIDAK AKTIF")</f>
        <v>TIDAK AKTIF</v>
      </c>
      <c r="V80" s="124"/>
      <c r="W80" s="125"/>
      <c r="X80" s="46"/>
    </row>
    <row r="81" ht="12.0" customHeight="1">
      <c r="A81" s="20">
        <f t="shared" si="1"/>
        <v>77</v>
      </c>
      <c r="B81" s="19" t="s">
        <v>30</v>
      </c>
      <c r="C81" s="19" t="s">
        <v>96</v>
      </c>
      <c r="D81" s="19" t="s">
        <v>785</v>
      </c>
      <c r="E81" s="21" t="s">
        <v>33</v>
      </c>
      <c r="F81" s="23" t="s">
        <v>787</v>
      </c>
      <c r="G81" s="25" t="s">
        <v>789</v>
      </c>
      <c r="H81" s="19" t="s">
        <v>40</v>
      </c>
      <c r="I81" s="19" t="s">
        <v>42</v>
      </c>
      <c r="J81" s="128" t="s">
        <v>44</v>
      </c>
      <c r="K81" s="129"/>
      <c r="L81" s="129"/>
      <c r="M81" s="29" t="s">
        <v>108</v>
      </c>
      <c r="N81" s="29" t="s">
        <v>108</v>
      </c>
      <c r="O81" s="29" t="s">
        <v>108</v>
      </c>
      <c r="P81" s="29" t="s">
        <v>108</v>
      </c>
      <c r="Q81" s="30" t="s">
        <v>167</v>
      </c>
      <c r="R81" s="30" t="s">
        <v>167</v>
      </c>
      <c r="S81" s="30" t="s">
        <v>167</v>
      </c>
      <c r="T81" s="30" t="s">
        <v>62</v>
      </c>
      <c r="U81" s="31" t="str">
        <f>IFERROR(__xludf.DUMMYFUNCTION("LET(
  angka_murni, ARRAYFORMULA(IFERROR(VALUE(REGEXREPLACE(N81:S81, ""[^0-9]"", """")), 0)),
  rata, IFERROR(AVERAGEIF(angka_murni, ""&gt;0""), 0),
  IF(rata &gt; 0,
    IF(rata &gt; 500, ""SANGAT OPTIMAL"",
    IF(rata &gt; 200, ""OPTIMAL"",
    IF(rata &gt; 100, "&amp;"""KURANG OPTIMAL"", ""TIDAK OPTIMAL""))),
    IF(COUNTIF(N81:S81, ""*TIDAK TERDETEKSI*"") &gt; 0, ""TIDAK TERDETEKSI"",
    IF(COUNTIF(N81:S81, ""*TIDAK AKTIF*"") &gt; 0, ""TIDAK AKTIF"",
    IF(COUNTIF(N81:S81, ""*BELUM TERPASANG*"") &gt; 0, ""BELUM TERPASAN"&amp;"G"", ""TIDAK AKTIF"")))
  )
)"),"TIDAK TERDETEKSI")</f>
        <v>TIDAK TERDETEKSI</v>
      </c>
      <c r="V81" s="124"/>
      <c r="W81" s="125"/>
      <c r="X81" s="46"/>
    </row>
    <row r="82" ht="12.0" customHeight="1">
      <c r="A82" s="20">
        <f t="shared" si="1"/>
        <v>78</v>
      </c>
      <c r="B82" s="19" t="s">
        <v>30</v>
      </c>
      <c r="C82" s="19" t="s">
        <v>96</v>
      </c>
      <c r="D82" s="19" t="s">
        <v>796</v>
      </c>
      <c r="E82" s="21" t="s">
        <v>33</v>
      </c>
      <c r="F82" s="23" t="s">
        <v>797</v>
      </c>
      <c r="G82" s="25" t="s">
        <v>798</v>
      </c>
      <c r="H82" s="19" t="s">
        <v>39</v>
      </c>
      <c r="I82" s="19" t="s">
        <v>41</v>
      </c>
      <c r="J82" s="151" t="s">
        <v>44</v>
      </c>
      <c r="K82" s="118"/>
      <c r="L82" s="119" t="s">
        <v>1046</v>
      </c>
      <c r="M82" s="42"/>
      <c r="N82" s="29" t="s">
        <v>45</v>
      </c>
      <c r="O82" s="29" t="s">
        <v>45</v>
      </c>
      <c r="P82" s="29" t="s">
        <v>45</v>
      </c>
      <c r="Q82" s="29" t="s">
        <v>45</v>
      </c>
      <c r="R82" s="30" t="s">
        <v>91</v>
      </c>
      <c r="S82" s="30" t="s">
        <v>91</v>
      </c>
      <c r="T82" s="30"/>
      <c r="U82" s="31" t="str">
        <f>IFERROR(__xludf.DUMMYFUNCTION("LET(
  angka_murni, ARRAYFORMULA(IFERROR(VALUE(REGEXREPLACE(N82:S82, ""[^0-9]"", """")), 0)),
  rata, IFERROR(AVERAGEIF(angka_murni, ""&gt;0""), 0),
  IF(rata &gt; 0,
    IF(rata &gt; 500, ""SANGAT OPTIMAL"",
    IF(rata &gt; 200, ""OPTIMAL"",
    IF(rata &gt; 100, "&amp;"""KURANG OPTIMAL"", ""TIDAK OPTIMAL""))),
    IF(COUNTIF(N82:S82, ""*TIDAK TERDETEKSI*"") &gt; 0, ""TIDAK TERDETEKSI"",
    IF(COUNTIF(N82:S82, ""*TIDAK AKTIF*"") &gt; 0, ""TIDAK AKTIF"",
    IF(COUNTIF(N82:S82, ""*BELUM TERPASANG*"") &gt; 0, ""BELUM TERPASAN"&amp;"G"", ""TIDAK AKTIF"")))
  )
)"),"TIDAK OPTIMAL")</f>
        <v>TIDAK OPTIMAL</v>
      </c>
      <c r="V82" s="124"/>
      <c r="W82" s="125"/>
      <c r="X82" s="46"/>
    </row>
    <row r="83" ht="12.0" customHeight="1">
      <c r="A83" s="20">
        <f t="shared" si="1"/>
        <v>79</v>
      </c>
      <c r="B83" s="19" t="s">
        <v>30</v>
      </c>
      <c r="C83" s="19" t="s">
        <v>96</v>
      </c>
      <c r="D83" s="19" t="s">
        <v>799</v>
      </c>
      <c r="E83" s="21" t="s">
        <v>33</v>
      </c>
      <c r="F83" s="23" t="s">
        <v>800</v>
      </c>
      <c r="G83" s="25" t="s">
        <v>801</v>
      </c>
      <c r="H83" s="19" t="s">
        <v>40</v>
      </c>
      <c r="I83" s="19" t="s">
        <v>42</v>
      </c>
      <c r="J83" s="128" t="s">
        <v>44</v>
      </c>
      <c r="K83" s="129"/>
      <c r="L83" s="129"/>
      <c r="M83" s="29" t="s">
        <v>108</v>
      </c>
      <c r="N83" s="29" t="s">
        <v>108</v>
      </c>
      <c r="O83" s="29" t="s">
        <v>108</v>
      </c>
      <c r="P83" s="29" t="s">
        <v>108</v>
      </c>
      <c r="Q83" s="30" t="s">
        <v>167</v>
      </c>
      <c r="R83" s="30" t="s">
        <v>167</v>
      </c>
      <c r="S83" s="30" t="s">
        <v>167</v>
      </c>
      <c r="T83" s="30" t="s">
        <v>63</v>
      </c>
      <c r="U83" s="31" t="str">
        <f>IFERROR(__xludf.DUMMYFUNCTION("LET(
  angka_murni, ARRAYFORMULA(IFERROR(VALUE(REGEXREPLACE(N83:S83, ""[^0-9]"", """")), 0)),
  rata, IFERROR(AVERAGEIF(angka_murni, ""&gt;0""), 0),
  IF(rata &gt; 0,
    IF(rata &gt; 500, ""SANGAT OPTIMAL"",
    IF(rata &gt; 200, ""OPTIMAL"",
    IF(rata &gt; 100, "&amp;"""KURANG OPTIMAL"", ""TIDAK OPTIMAL""))),
    IF(COUNTIF(N83:S83, ""*TIDAK TERDETEKSI*"") &gt; 0, ""TIDAK TERDETEKSI"",
    IF(COUNTIF(N83:S83, ""*TIDAK AKTIF*"") &gt; 0, ""TIDAK AKTIF"",
    IF(COUNTIF(N83:S83, ""*BELUM TERPASANG*"") &gt; 0, ""BELUM TERPASAN"&amp;"G"", ""TIDAK AKTIF"")))
  )
)"),"TIDAK TERDETEKSI")</f>
        <v>TIDAK TERDETEKSI</v>
      </c>
      <c r="V83" s="124"/>
      <c r="W83" s="125"/>
      <c r="X83" s="46"/>
    </row>
    <row r="84" ht="12.0" customHeight="1">
      <c r="A84" s="20">
        <f t="shared" si="1"/>
        <v>80</v>
      </c>
      <c r="B84" s="19" t="s">
        <v>30</v>
      </c>
      <c r="C84" s="19" t="s">
        <v>96</v>
      </c>
      <c r="D84" s="19" t="s">
        <v>802</v>
      </c>
      <c r="E84" s="21" t="s">
        <v>33</v>
      </c>
      <c r="F84" s="23" t="s">
        <v>803</v>
      </c>
      <c r="G84" s="25" t="s">
        <v>804</v>
      </c>
      <c r="H84" s="19" t="s">
        <v>102</v>
      </c>
      <c r="I84" s="19" t="s">
        <v>41</v>
      </c>
      <c r="J84" s="76" t="s">
        <v>44</v>
      </c>
      <c r="K84" s="118"/>
      <c r="L84" s="118"/>
      <c r="M84" s="42"/>
      <c r="N84" s="42"/>
      <c r="O84" s="29" t="s">
        <v>167</v>
      </c>
      <c r="P84" s="30" t="s">
        <v>167</v>
      </c>
      <c r="Q84" s="30" t="s">
        <v>167</v>
      </c>
      <c r="R84" s="30" t="s">
        <v>167</v>
      </c>
      <c r="S84" s="30" t="s">
        <v>167</v>
      </c>
      <c r="T84" s="30" t="s">
        <v>63</v>
      </c>
      <c r="U84" s="31" t="str">
        <f>IFERROR(__xludf.DUMMYFUNCTION("LET(
  angka_murni, ARRAYFORMULA(IFERROR(VALUE(REGEXREPLACE(N84:S84, ""[^0-9]"", """")), 0)),
  rata, IFERROR(AVERAGEIF(angka_murni, ""&gt;0""), 0),
  IF(rata &gt; 0,
    IF(rata &gt; 500, ""SANGAT OPTIMAL"",
    IF(rata &gt; 200, ""OPTIMAL"",
    IF(rata &gt; 100, "&amp;"""KURANG OPTIMAL"", ""TIDAK OPTIMAL""))),
    IF(COUNTIF(N84:S84, ""*TIDAK TERDETEKSI*"") &gt; 0, ""TIDAK TERDETEKSI"",
    IF(COUNTIF(N84:S84, ""*TIDAK AKTIF*"") &gt; 0, ""TIDAK AKTIF"",
    IF(COUNTIF(N84:S84, ""*BELUM TERPASANG*"") &gt; 0, ""BELUM TERPASAN"&amp;"G"", ""TIDAK AKTIF"")))
  )
)"),"TIDAK TERDETEKSI")</f>
        <v>TIDAK TERDETEKSI</v>
      </c>
      <c r="V84" s="124"/>
      <c r="W84" s="125"/>
      <c r="X84" s="46"/>
    </row>
    <row r="85" ht="12.0" customHeight="1">
      <c r="A85" s="20">
        <f t="shared" si="1"/>
        <v>81</v>
      </c>
      <c r="B85" s="19" t="s">
        <v>30</v>
      </c>
      <c r="C85" s="19" t="s">
        <v>128</v>
      </c>
      <c r="D85" s="19" t="s">
        <v>129</v>
      </c>
      <c r="E85" s="21" t="s">
        <v>33</v>
      </c>
      <c r="F85" s="23" t="s">
        <v>130</v>
      </c>
      <c r="G85" s="25" t="s">
        <v>131</v>
      </c>
      <c r="H85" s="19" t="s">
        <v>40</v>
      </c>
      <c r="I85" s="19" t="s">
        <v>42</v>
      </c>
      <c r="J85" s="128" t="s">
        <v>44</v>
      </c>
      <c r="K85" s="129"/>
      <c r="L85" s="129"/>
      <c r="M85" s="29" t="s">
        <v>108</v>
      </c>
      <c r="N85" s="29" t="s">
        <v>108</v>
      </c>
      <c r="O85" s="29" t="s">
        <v>108</v>
      </c>
      <c r="P85" s="29" t="s">
        <v>108</v>
      </c>
      <c r="Q85" s="30" t="s">
        <v>167</v>
      </c>
      <c r="R85" s="30" t="s">
        <v>167</v>
      </c>
      <c r="S85" s="30" t="s">
        <v>167</v>
      </c>
      <c r="T85" s="30" t="s">
        <v>45</v>
      </c>
      <c r="U85" s="31" t="str">
        <f>IFERROR(__xludf.DUMMYFUNCTION("LET(
  angka_murni, ARRAYFORMULA(IFERROR(VALUE(REGEXREPLACE(N85:S85, ""[^0-9]"", """")), 0)),
  rata, IFERROR(AVERAGEIF(angka_murni, ""&gt;0""), 0),
  IF(rata &gt; 0,
    IF(rata &gt; 500, ""SANGAT OPTIMAL"",
    IF(rata &gt; 200, ""OPTIMAL"",
    IF(rata &gt; 100, "&amp;"""KURANG OPTIMAL"", ""TIDAK OPTIMAL""))),
    IF(COUNTIF(N85:S85, ""*TIDAK TERDETEKSI*"") &gt; 0, ""TIDAK TERDETEKSI"",
    IF(COUNTIF(N85:S85, ""*TIDAK AKTIF*"") &gt; 0, ""TIDAK AKTIF"",
    IF(COUNTIF(N85:S85, ""*BELUM TERPASANG*"") &gt; 0, ""BELUM TERPASAN"&amp;"G"", ""TIDAK AKTIF"")))
  )
)"),"TIDAK TERDETEKSI")</f>
        <v>TIDAK TERDETEKSI</v>
      </c>
      <c r="V85" s="124"/>
      <c r="W85" s="125"/>
      <c r="X85" s="46"/>
    </row>
    <row r="86" ht="12.0" customHeight="1">
      <c r="A86" s="20">
        <f t="shared" si="1"/>
        <v>82</v>
      </c>
      <c r="B86" s="19" t="s">
        <v>30</v>
      </c>
      <c r="C86" s="19" t="s">
        <v>128</v>
      </c>
      <c r="D86" s="19" t="s">
        <v>807</v>
      </c>
      <c r="E86" s="21" t="s">
        <v>33</v>
      </c>
      <c r="F86" s="23" t="s">
        <v>808</v>
      </c>
      <c r="G86" s="25" t="s">
        <v>809</v>
      </c>
      <c r="H86" s="19" t="s">
        <v>40</v>
      </c>
      <c r="I86" s="19" t="s">
        <v>42</v>
      </c>
      <c r="J86" s="128" t="s">
        <v>44</v>
      </c>
      <c r="K86" s="129"/>
      <c r="L86" s="129"/>
      <c r="M86" s="29" t="s">
        <v>108</v>
      </c>
      <c r="N86" s="29" t="s">
        <v>108</v>
      </c>
      <c r="O86" s="29" t="s">
        <v>108</v>
      </c>
      <c r="P86" s="29" t="s">
        <v>108</v>
      </c>
      <c r="Q86" s="30" t="s">
        <v>167</v>
      </c>
      <c r="R86" s="30" t="s">
        <v>167</v>
      </c>
      <c r="S86" s="30" t="s">
        <v>167</v>
      </c>
      <c r="T86" s="30" t="s">
        <v>62</v>
      </c>
      <c r="U86" s="31" t="str">
        <f>IFERROR(__xludf.DUMMYFUNCTION("LET(
  angka_murni, ARRAYFORMULA(IFERROR(VALUE(REGEXREPLACE(N86:S86, ""[^0-9]"", """")), 0)),
  rata, IFERROR(AVERAGEIF(angka_murni, ""&gt;0""), 0),
  IF(rata &gt; 0,
    IF(rata &gt; 500, ""SANGAT OPTIMAL"",
    IF(rata &gt; 200, ""OPTIMAL"",
    IF(rata &gt; 100, "&amp;"""KURANG OPTIMAL"", ""TIDAK OPTIMAL""))),
    IF(COUNTIF(N86:S86, ""*TIDAK TERDETEKSI*"") &gt; 0, ""TIDAK TERDETEKSI"",
    IF(COUNTIF(N86:S86, ""*TIDAK AKTIF*"") &gt; 0, ""TIDAK AKTIF"",
    IF(COUNTIF(N86:S86, ""*BELUM TERPASANG*"") &gt; 0, ""BELUM TERPASAN"&amp;"G"", ""TIDAK AKTIF"")))
  )
)"),"TIDAK TERDETEKSI")</f>
        <v>TIDAK TERDETEKSI</v>
      </c>
      <c r="V86" s="124"/>
      <c r="W86" s="125"/>
      <c r="X86" s="37" t="s">
        <v>812</v>
      </c>
    </row>
    <row r="87" ht="12.0" customHeight="1">
      <c r="A87" s="20">
        <f t="shared" si="1"/>
        <v>83</v>
      </c>
      <c r="B87" s="19" t="s">
        <v>30</v>
      </c>
      <c r="C87" s="19" t="s">
        <v>128</v>
      </c>
      <c r="D87" s="19" t="s">
        <v>814</v>
      </c>
      <c r="E87" s="59" t="s">
        <v>33</v>
      </c>
      <c r="F87" s="23" t="s">
        <v>815</v>
      </c>
      <c r="G87" s="25" t="s">
        <v>816</v>
      </c>
      <c r="H87" s="19" t="s">
        <v>102</v>
      </c>
      <c r="I87" s="19" t="s">
        <v>41</v>
      </c>
      <c r="J87" s="76" t="s">
        <v>44</v>
      </c>
      <c r="K87" s="118" t="s">
        <v>832</v>
      </c>
      <c r="L87" s="118" t="s">
        <v>1061</v>
      </c>
      <c r="M87" s="42"/>
      <c r="N87" s="42"/>
      <c r="O87" s="29" t="s">
        <v>167</v>
      </c>
      <c r="P87" s="30" t="s">
        <v>167</v>
      </c>
      <c r="Q87" s="30" t="s">
        <v>167</v>
      </c>
      <c r="R87" s="30" t="s">
        <v>167</v>
      </c>
      <c r="S87" s="30" t="s">
        <v>91</v>
      </c>
      <c r="T87" s="30" t="s">
        <v>62</v>
      </c>
      <c r="U87" s="31" t="str">
        <f>IFERROR(__xludf.DUMMYFUNCTION("LET(
  angka_murni, ARRAYFORMULA(IFERROR(VALUE(REGEXREPLACE(N87:S87, ""[^0-9]"", """")), 0)),
  rata, IFERROR(AVERAGEIF(angka_murni, ""&gt;0""), 0),
  IF(rata &gt; 0,
    IF(rata &gt; 500, ""SANGAT OPTIMAL"",
    IF(rata &gt; 200, ""OPTIMAL"",
    IF(rata &gt; 100, "&amp;"""KURANG OPTIMAL"", ""TIDAK OPTIMAL""))),
    IF(COUNTIF(N87:S87, ""*TIDAK TERDETEKSI*"") &gt; 0, ""TIDAK TERDETEKSI"",
    IF(COUNTIF(N87:S87, ""*TIDAK AKTIF*"") &gt; 0, ""TIDAK AKTIF"",
    IF(COUNTIF(N87:S87, ""*BELUM TERPASANG*"") &gt; 0, ""BELUM TERPASAN"&amp;"G"", ""TIDAK AKTIF"")))
  )
)"),"TIDAK OPTIMAL")</f>
        <v>TIDAK OPTIMAL</v>
      </c>
      <c r="V87" s="124"/>
      <c r="W87" s="125"/>
      <c r="X87" s="37" t="s">
        <v>817</v>
      </c>
    </row>
    <row r="88" ht="12.0" customHeight="1">
      <c r="A88" s="20">
        <f t="shared" si="1"/>
        <v>84</v>
      </c>
      <c r="B88" s="19" t="s">
        <v>30</v>
      </c>
      <c r="C88" s="19" t="s">
        <v>128</v>
      </c>
      <c r="D88" s="180" t="s">
        <v>818</v>
      </c>
      <c r="E88" s="21" t="s">
        <v>33</v>
      </c>
      <c r="F88" s="23" t="s">
        <v>819</v>
      </c>
      <c r="G88" s="25" t="s">
        <v>820</v>
      </c>
      <c r="H88" s="19" t="s">
        <v>87</v>
      </c>
      <c r="I88" s="19" t="s">
        <v>60</v>
      </c>
      <c r="J88" s="76" t="s">
        <v>44</v>
      </c>
      <c r="K88" s="118"/>
      <c r="L88" s="118"/>
      <c r="M88" s="29" t="s">
        <v>108</v>
      </c>
      <c r="N88" s="29" t="s">
        <v>108</v>
      </c>
      <c r="O88" s="29" t="s">
        <v>108</v>
      </c>
      <c r="P88" s="30" t="s">
        <v>64</v>
      </c>
      <c r="Q88" s="30" t="s">
        <v>126</v>
      </c>
      <c r="R88" s="30" t="s">
        <v>64</v>
      </c>
      <c r="S88" s="30" t="s">
        <v>64</v>
      </c>
      <c r="T88" s="30"/>
      <c r="U88" s="31" t="str">
        <f>IFERROR(__xludf.DUMMYFUNCTION("LET(
  angka_murni, ARRAYFORMULA(IFERROR(VALUE(REGEXREPLACE(N88:S88, ""[^0-9]"", """")), 0)),
  rata, IFERROR(AVERAGEIF(angka_murni, ""&gt;0""), 0),
  IF(rata &gt; 0,
    IF(rata &gt; 500, ""SANGAT OPTIMAL"",
    IF(rata &gt; 200, ""OPTIMAL"",
    IF(rata &gt; 100, "&amp;"""KURANG OPTIMAL"", ""TIDAK OPTIMAL""))),
    IF(COUNTIF(N88:S88, ""*TIDAK TERDETEKSI*"") &gt; 0, ""TIDAK TERDETEKSI"",
    IF(COUNTIF(N88:S88, ""*TIDAK AKTIF*"") &gt; 0, ""TIDAK AKTIF"",
    IF(COUNTIF(N88:S88, ""*BELUM TERPASANG*"") &gt; 0, ""BELUM TERPASAN"&amp;"G"", ""TIDAK AKTIF"")))
  )
)"),"SANGAT OPTIMAL")</f>
        <v>SANGAT OPTIMAL</v>
      </c>
      <c r="V88" s="124"/>
      <c r="W88" s="125"/>
      <c r="X88" s="46"/>
    </row>
    <row r="89" ht="12.0" customHeight="1">
      <c r="A89" s="20">
        <f t="shared" si="1"/>
        <v>85</v>
      </c>
      <c r="B89" s="19" t="s">
        <v>30</v>
      </c>
      <c r="C89" s="19" t="s">
        <v>128</v>
      </c>
      <c r="D89" s="19" t="s">
        <v>821</v>
      </c>
      <c r="E89" s="21" t="s">
        <v>33</v>
      </c>
      <c r="F89" s="23" t="s">
        <v>822</v>
      </c>
      <c r="G89" s="25" t="s">
        <v>823</v>
      </c>
      <c r="H89" s="19" t="s">
        <v>40</v>
      </c>
      <c r="I89" s="19" t="s">
        <v>42</v>
      </c>
      <c r="J89" s="128" t="s">
        <v>44</v>
      </c>
      <c r="K89" s="129"/>
      <c r="L89" s="129"/>
      <c r="M89" s="29" t="s">
        <v>108</v>
      </c>
      <c r="N89" s="29" t="s">
        <v>108</v>
      </c>
      <c r="O89" s="29" t="s">
        <v>108</v>
      </c>
      <c r="P89" s="29" t="s">
        <v>108</v>
      </c>
      <c r="Q89" s="30" t="s">
        <v>167</v>
      </c>
      <c r="R89" s="30" t="s">
        <v>167</v>
      </c>
      <c r="S89" s="30" t="s">
        <v>167</v>
      </c>
      <c r="T89" s="30" t="s">
        <v>64</v>
      </c>
      <c r="U89" s="31" t="str">
        <f>IFERROR(__xludf.DUMMYFUNCTION("LET(
  angka_murni, ARRAYFORMULA(IFERROR(VALUE(REGEXREPLACE(N89:S89, ""[^0-9]"", """")), 0)),
  rata, IFERROR(AVERAGEIF(angka_murni, ""&gt;0""), 0),
  IF(rata &gt; 0,
    IF(rata &gt; 500, ""SANGAT OPTIMAL"",
    IF(rata &gt; 200, ""OPTIMAL"",
    IF(rata &gt; 100, "&amp;"""KURANG OPTIMAL"", ""TIDAK OPTIMAL""))),
    IF(COUNTIF(N89:S89, ""*TIDAK TERDETEKSI*"") &gt; 0, ""TIDAK TERDETEKSI"",
    IF(COUNTIF(N89:S89, ""*TIDAK AKTIF*"") &gt; 0, ""TIDAK AKTIF"",
    IF(COUNTIF(N89:S89, ""*BELUM TERPASANG*"") &gt; 0, ""BELUM TERPASAN"&amp;"G"", ""TIDAK AKTIF"")))
  )
)"),"TIDAK TERDETEKSI")</f>
        <v>TIDAK TERDETEKSI</v>
      </c>
      <c r="V89" s="124"/>
      <c r="W89" s="125"/>
      <c r="X89" s="46"/>
    </row>
    <row r="90" ht="12.0" customHeight="1">
      <c r="A90" s="20">
        <f t="shared" si="1"/>
        <v>86</v>
      </c>
      <c r="B90" s="19" t="s">
        <v>30</v>
      </c>
      <c r="C90" s="19" t="s">
        <v>128</v>
      </c>
      <c r="D90" s="19" t="s">
        <v>135</v>
      </c>
      <c r="E90" s="21" t="s">
        <v>33</v>
      </c>
      <c r="F90" s="23" t="s">
        <v>136</v>
      </c>
      <c r="G90" s="25" t="s">
        <v>137</v>
      </c>
      <c r="H90" s="19" t="s">
        <v>40</v>
      </c>
      <c r="I90" s="19" t="s">
        <v>42</v>
      </c>
      <c r="J90" s="128" t="s">
        <v>44</v>
      </c>
      <c r="K90" s="129"/>
      <c r="L90" s="129"/>
      <c r="M90" s="29" t="s">
        <v>108</v>
      </c>
      <c r="N90" s="29" t="s">
        <v>108</v>
      </c>
      <c r="O90" s="29" t="s">
        <v>108</v>
      </c>
      <c r="P90" s="29" t="s">
        <v>108</v>
      </c>
      <c r="Q90" s="30" t="s">
        <v>167</v>
      </c>
      <c r="R90" s="30" t="s">
        <v>167</v>
      </c>
      <c r="S90" s="30" t="s">
        <v>167</v>
      </c>
      <c r="T90" s="30" t="s">
        <v>45</v>
      </c>
      <c r="U90" s="31" t="str">
        <f>IFERROR(__xludf.DUMMYFUNCTION("LET(
  angka_murni, ARRAYFORMULA(IFERROR(VALUE(REGEXREPLACE(N90:S90, ""[^0-9]"", """")), 0)),
  rata, IFERROR(AVERAGEIF(angka_murni, ""&gt;0""), 0),
  IF(rata &gt; 0,
    IF(rata &gt; 500, ""SANGAT OPTIMAL"",
    IF(rata &gt; 200, ""OPTIMAL"",
    IF(rata &gt; 100, "&amp;"""KURANG OPTIMAL"", ""TIDAK OPTIMAL""))),
    IF(COUNTIF(N90:S90, ""*TIDAK TERDETEKSI*"") &gt; 0, ""TIDAK TERDETEKSI"",
    IF(COUNTIF(N90:S90, ""*TIDAK AKTIF*"") &gt; 0, ""TIDAK AKTIF"",
    IF(COUNTIF(N90:S90, ""*BELUM TERPASANG*"") &gt; 0, ""BELUM TERPASAN"&amp;"G"", ""TIDAK AKTIF"")))
  )
)"),"TIDAK TERDETEKSI")</f>
        <v>TIDAK TERDETEKSI</v>
      </c>
      <c r="V90" s="124"/>
      <c r="W90" s="125"/>
      <c r="X90" s="46"/>
    </row>
    <row r="91" ht="12.0" customHeight="1">
      <c r="A91" s="20">
        <f t="shared" si="1"/>
        <v>87</v>
      </c>
      <c r="B91" s="19" t="s">
        <v>30</v>
      </c>
      <c r="C91" s="19" t="s">
        <v>140</v>
      </c>
      <c r="D91" s="19" t="s">
        <v>828</v>
      </c>
      <c r="E91" s="21" t="s">
        <v>33</v>
      </c>
      <c r="F91" s="23" t="s">
        <v>829</v>
      </c>
      <c r="G91" s="25" t="s">
        <v>830</v>
      </c>
      <c r="H91" s="19" t="s">
        <v>39</v>
      </c>
      <c r="I91" s="19" t="s">
        <v>41</v>
      </c>
      <c r="J91" s="151" t="s">
        <v>44</v>
      </c>
      <c r="K91" s="118"/>
      <c r="L91" s="119"/>
      <c r="M91" s="42"/>
      <c r="N91" s="29" t="s">
        <v>806</v>
      </c>
      <c r="O91" s="29" t="s">
        <v>806</v>
      </c>
      <c r="P91" s="30" t="s">
        <v>806</v>
      </c>
      <c r="Q91" s="30" t="s">
        <v>806</v>
      </c>
      <c r="R91" s="30" t="s">
        <v>125</v>
      </c>
      <c r="S91" s="30" t="s">
        <v>806</v>
      </c>
      <c r="T91" s="30"/>
      <c r="U91" s="31" t="str">
        <f>IFERROR(__xludf.DUMMYFUNCTION("LET(
  angka_murni, ARRAYFORMULA(IFERROR(VALUE(REGEXREPLACE(N91:S91, ""[^0-9]"", """")), 0)),
  rata, IFERROR(AVERAGEIF(angka_murni, ""&gt;0""), 0),
  IF(rata &gt; 0,
    IF(rata &gt; 500, ""SANGAT OPTIMAL"",
    IF(rata &gt; 200, ""OPTIMAL"",
    IF(rata &gt; 100, "&amp;"""KURANG OPTIMAL"", ""TIDAK OPTIMAL""))),
    IF(COUNTIF(N91:S91, ""*TIDAK TERDETEKSI*"") &gt; 0, ""TIDAK TERDETEKSI"",
    IF(COUNTIF(N91:S91, ""*TIDAK AKTIF*"") &gt; 0, ""TIDAK AKTIF"",
    IF(COUNTIF(N91:S91, ""*BELUM TERPASANG*"") &gt; 0, ""BELUM TERPASAN"&amp;"G"", ""TIDAK AKTIF"")))
  )
)"),"KURANG OPTIMAL")</f>
        <v>KURANG OPTIMAL</v>
      </c>
      <c r="V91" s="124"/>
      <c r="W91" s="125"/>
      <c r="X91" s="37" t="s">
        <v>831</v>
      </c>
    </row>
    <row r="92" ht="12.0" customHeight="1">
      <c r="A92" s="20">
        <f t="shared" si="1"/>
        <v>88</v>
      </c>
      <c r="B92" s="19" t="s">
        <v>30</v>
      </c>
      <c r="C92" s="19" t="s">
        <v>140</v>
      </c>
      <c r="D92" s="19" t="s">
        <v>140</v>
      </c>
      <c r="E92" s="21" t="s">
        <v>33</v>
      </c>
      <c r="F92" s="23" t="s">
        <v>835</v>
      </c>
      <c r="G92" s="25" t="s">
        <v>836</v>
      </c>
      <c r="H92" s="19" t="s">
        <v>39</v>
      </c>
      <c r="I92" s="19" t="s">
        <v>41</v>
      </c>
      <c r="J92" s="151" t="s">
        <v>44</v>
      </c>
      <c r="K92" s="118"/>
      <c r="L92" s="119" t="s">
        <v>1075</v>
      </c>
      <c r="M92" s="42"/>
      <c r="N92" s="29" t="s">
        <v>45</v>
      </c>
      <c r="O92" s="29" t="s">
        <v>806</v>
      </c>
      <c r="P92" s="30" t="s">
        <v>806</v>
      </c>
      <c r="Q92" s="30" t="s">
        <v>806</v>
      </c>
      <c r="R92" s="30" t="s">
        <v>806</v>
      </c>
      <c r="S92" s="30" t="s">
        <v>125</v>
      </c>
      <c r="T92" s="30"/>
      <c r="U92" s="31" t="str">
        <f>IFERROR(__xludf.DUMMYFUNCTION("LET(
  angka_murni, ARRAYFORMULA(IFERROR(VALUE(REGEXREPLACE(N92:S92, ""[^0-9]"", """")), 0)),
  rata, IFERROR(AVERAGEIF(angka_murni, ""&gt;0""), 0),
  IF(rata &gt; 0,
    IF(rata &gt; 500, ""SANGAT OPTIMAL"",
    IF(rata &gt; 200, ""OPTIMAL"",
    IF(rata &gt; 100, "&amp;"""KURANG OPTIMAL"", ""TIDAK OPTIMAL""))),
    IF(COUNTIF(N92:S92, ""*TIDAK TERDETEKSI*"") &gt; 0, ""TIDAK TERDETEKSI"",
    IF(COUNTIF(N92:S92, ""*TIDAK AKTIF*"") &gt; 0, ""TIDAK AKTIF"",
    IF(COUNTIF(N92:S92, ""*BELUM TERPASANG*"") &gt; 0, ""BELUM TERPASAN"&amp;"G"", ""TIDAK AKTIF"")))
  )
)"),"KURANG OPTIMAL")</f>
        <v>KURANG OPTIMAL</v>
      </c>
      <c r="V92" s="124"/>
      <c r="W92" s="125"/>
      <c r="X92" s="37" t="s">
        <v>837</v>
      </c>
    </row>
    <row r="93" ht="12.0" customHeight="1">
      <c r="A93" s="20">
        <f t="shared" si="1"/>
        <v>89</v>
      </c>
      <c r="B93" s="19" t="s">
        <v>30</v>
      </c>
      <c r="C93" s="19" t="s">
        <v>140</v>
      </c>
      <c r="D93" s="19" t="s">
        <v>838</v>
      </c>
      <c r="E93" s="59" t="s">
        <v>33</v>
      </c>
      <c r="F93" s="23" t="s">
        <v>839</v>
      </c>
      <c r="G93" s="25" t="s">
        <v>840</v>
      </c>
      <c r="H93" s="19" t="s">
        <v>102</v>
      </c>
      <c r="I93" s="19" t="s">
        <v>41</v>
      </c>
      <c r="J93" s="76" t="s">
        <v>44</v>
      </c>
      <c r="K93" s="118"/>
      <c r="L93" s="118"/>
      <c r="M93" s="42"/>
      <c r="N93" s="42"/>
      <c r="O93" s="29" t="s">
        <v>167</v>
      </c>
      <c r="P93" s="30" t="s">
        <v>167</v>
      </c>
      <c r="Q93" s="30" t="s">
        <v>167</v>
      </c>
      <c r="R93" s="30" t="s">
        <v>64</v>
      </c>
      <c r="S93" s="30" t="s">
        <v>64</v>
      </c>
      <c r="T93" s="30" t="s">
        <v>360</v>
      </c>
      <c r="U93" s="31" t="str">
        <f>IFERROR(__xludf.DUMMYFUNCTION("LET(
  angka_murni, ARRAYFORMULA(IFERROR(VALUE(REGEXREPLACE(N93:S93, ""[^0-9]"", """")), 0)),
  rata, IFERROR(AVERAGEIF(angka_murni, ""&gt;0""), 0),
  IF(rata &gt; 0,
    IF(rata &gt; 500, ""SANGAT OPTIMAL"",
    IF(rata &gt; 200, ""OPTIMAL"",
    IF(rata &gt; 100, "&amp;"""KURANG OPTIMAL"", ""TIDAK OPTIMAL""))),
    IF(COUNTIF(N93:S93, ""*TIDAK TERDETEKSI*"") &gt; 0, ""TIDAK TERDETEKSI"",
    IF(COUNTIF(N93:S93, ""*TIDAK AKTIF*"") &gt; 0, ""TIDAK AKTIF"",
    IF(COUNTIF(N93:S93, ""*BELUM TERPASANG*"") &gt; 0, ""BELUM TERPASAN"&amp;"G"", ""TIDAK AKTIF"")))
  )
)"),"OPTIMAL")</f>
        <v>OPTIMAL</v>
      </c>
      <c r="V93" s="124"/>
      <c r="W93" s="125"/>
      <c r="X93" s="46"/>
    </row>
    <row r="94" ht="12.0" customHeight="1">
      <c r="A94" s="20">
        <f t="shared" si="1"/>
        <v>90</v>
      </c>
      <c r="B94" s="19" t="s">
        <v>30</v>
      </c>
      <c r="C94" s="19" t="s">
        <v>140</v>
      </c>
      <c r="D94" s="19" t="s">
        <v>842</v>
      </c>
      <c r="E94" s="21" t="s">
        <v>33</v>
      </c>
      <c r="F94" s="23" t="s">
        <v>843</v>
      </c>
      <c r="G94" s="25" t="s">
        <v>844</v>
      </c>
      <c r="H94" s="19" t="s">
        <v>87</v>
      </c>
      <c r="I94" s="19" t="s">
        <v>60</v>
      </c>
      <c r="J94" s="76" t="s">
        <v>44</v>
      </c>
      <c r="K94" s="118"/>
      <c r="L94" s="118"/>
      <c r="M94" s="29" t="s">
        <v>108</v>
      </c>
      <c r="N94" s="29" t="s">
        <v>108</v>
      </c>
      <c r="O94" s="29" t="s">
        <v>108</v>
      </c>
      <c r="P94" s="30" t="s">
        <v>62</v>
      </c>
      <c r="Q94" s="30" t="s">
        <v>62</v>
      </c>
      <c r="R94" s="30" t="s">
        <v>63</v>
      </c>
      <c r="S94" s="30" t="s">
        <v>91</v>
      </c>
      <c r="T94" s="30"/>
      <c r="U94" s="31" t="str">
        <f>IFERROR(__xludf.DUMMYFUNCTION("LET(
  angka_murni, ARRAYFORMULA(IFERROR(VALUE(REGEXREPLACE(N94:S94, ""[^0-9]"", """")), 0)),
  rata, IFERROR(AVERAGEIF(angka_murni, ""&gt;0""), 0),
  IF(rata &gt; 0,
    IF(rata &gt; 500, ""SANGAT OPTIMAL"",
    IF(rata &gt; 200, ""OPTIMAL"",
    IF(rata &gt; 100, "&amp;"""KURANG OPTIMAL"", ""TIDAK OPTIMAL""))),
    IF(COUNTIF(N94:S94, ""*TIDAK TERDETEKSI*"") &gt; 0, ""TIDAK TERDETEKSI"",
    IF(COUNTIF(N94:S94, ""*TIDAK AKTIF*"") &gt; 0, ""TIDAK AKTIF"",
    IF(COUNTIF(N94:S94, ""*BELUM TERPASANG*"") &gt; 0, ""BELUM TERPASAN"&amp;"G"", ""TIDAK AKTIF"")))
  )
)"),"TIDAK OPTIMAL")</f>
        <v>TIDAK OPTIMAL</v>
      </c>
      <c r="V94" s="124"/>
      <c r="W94" s="125"/>
      <c r="X94" s="46"/>
    </row>
    <row r="95" ht="12.0" customHeight="1">
      <c r="A95" s="20">
        <f t="shared" si="1"/>
        <v>91</v>
      </c>
      <c r="B95" s="19" t="s">
        <v>30</v>
      </c>
      <c r="C95" s="19" t="s">
        <v>140</v>
      </c>
      <c r="D95" s="19" t="s">
        <v>845</v>
      </c>
      <c r="E95" s="59" t="s">
        <v>33</v>
      </c>
      <c r="F95" s="23" t="s">
        <v>846</v>
      </c>
      <c r="G95" s="25" t="s">
        <v>847</v>
      </c>
      <c r="H95" s="19" t="s">
        <v>102</v>
      </c>
      <c r="I95" s="19" t="s">
        <v>41</v>
      </c>
      <c r="J95" s="76" t="s">
        <v>44</v>
      </c>
      <c r="K95" s="118" t="s">
        <v>832</v>
      </c>
      <c r="L95" s="118" t="s">
        <v>1085</v>
      </c>
      <c r="M95" s="42"/>
      <c r="N95" s="42"/>
      <c r="O95" s="29" t="s">
        <v>167</v>
      </c>
      <c r="P95" s="30" t="s">
        <v>167</v>
      </c>
      <c r="Q95" s="30" t="s">
        <v>167</v>
      </c>
      <c r="R95" s="30" t="s">
        <v>167</v>
      </c>
      <c r="S95" s="30" t="s">
        <v>62</v>
      </c>
      <c r="T95" s="30" t="s">
        <v>91</v>
      </c>
      <c r="U95" s="31" t="str">
        <f>IFERROR(__xludf.DUMMYFUNCTION("LET(
  angka_murni, ARRAYFORMULA(IFERROR(VALUE(REGEXREPLACE(N95:S95, ""[^0-9]"", """")), 0)),
  rata, IFERROR(AVERAGEIF(angka_murni, ""&gt;0""), 0),
  IF(rata &gt; 0,
    IF(rata &gt; 500, ""SANGAT OPTIMAL"",
    IF(rata &gt; 200, ""OPTIMAL"",
    IF(rata &gt; 100, "&amp;"""KURANG OPTIMAL"", ""TIDAK OPTIMAL""))),
    IF(COUNTIF(N95:S95, ""*TIDAK TERDETEKSI*"") &gt; 0, ""TIDAK TERDETEKSI"",
    IF(COUNTIF(N95:S95, ""*TIDAK AKTIF*"") &gt; 0, ""TIDAK AKTIF"",
    IF(COUNTIF(N95:S95, ""*BELUM TERPASANG*"") &gt; 0, ""BELUM TERPASAN"&amp;"G"", ""TIDAK AKTIF"")))
  )
)"),"TIDAK OPTIMAL")</f>
        <v>TIDAK OPTIMAL</v>
      </c>
      <c r="V95" s="124"/>
      <c r="W95" s="125"/>
      <c r="X95" s="46"/>
    </row>
    <row r="96" ht="12.0" customHeight="1">
      <c r="A96" s="20">
        <f t="shared" si="1"/>
        <v>92</v>
      </c>
      <c r="B96" s="19" t="s">
        <v>30</v>
      </c>
      <c r="C96" s="19" t="s">
        <v>140</v>
      </c>
      <c r="D96" s="19" t="s">
        <v>849</v>
      </c>
      <c r="E96" s="21" t="s">
        <v>33</v>
      </c>
      <c r="F96" s="23" t="s">
        <v>850</v>
      </c>
      <c r="G96" s="25" t="s">
        <v>851</v>
      </c>
      <c r="H96" s="19" t="s">
        <v>40</v>
      </c>
      <c r="I96" s="19" t="s">
        <v>42</v>
      </c>
      <c r="J96" s="128" t="s">
        <v>44</v>
      </c>
      <c r="K96" s="129"/>
      <c r="L96" s="129"/>
      <c r="M96" s="29" t="s">
        <v>108</v>
      </c>
      <c r="N96" s="29" t="s">
        <v>108</v>
      </c>
      <c r="O96" s="29" t="s">
        <v>108</v>
      </c>
      <c r="P96" s="29" t="s">
        <v>108</v>
      </c>
      <c r="Q96" s="30" t="s">
        <v>167</v>
      </c>
      <c r="R96" s="30" t="s">
        <v>167</v>
      </c>
      <c r="S96" s="30" t="s">
        <v>167</v>
      </c>
      <c r="T96" s="30" t="s">
        <v>64</v>
      </c>
      <c r="U96" s="31" t="str">
        <f>IFERROR(__xludf.DUMMYFUNCTION("LET(
  angka_murni, ARRAYFORMULA(IFERROR(VALUE(REGEXREPLACE(N96:S96, ""[^0-9]"", """")), 0)),
  rata, IFERROR(AVERAGEIF(angka_murni, ""&gt;0""), 0),
  IF(rata &gt; 0,
    IF(rata &gt; 500, ""SANGAT OPTIMAL"",
    IF(rata &gt; 200, ""OPTIMAL"",
    IF(rata &gt; 100, "&amp;"""KURANG OPTIMAL"", ""TIDAK OPTIMAL""))),
    IF(COUNTIF(N96:S96, ""*TIDAK TERDETEKSI*"") &gt; 0, ""TIDAK TERDETEKSI"",
    IF(COUNTIF(N96:S96, ""*TIDAK AKTIF*"") &gt; 0, ""TIDAK AKTIF"",
    IF(COUNTIF(N96:S96, ""*BELUM TERPASANG*"") &gt; 0, ""BELUM TERPASAN"&amp;"G"", ""TIDAK AKTIF"")))
  )
)"),"TIDAK TERDETEKSI")</f>
        <v>TIDAK TERDETEKSI</v>
      </c>
      <c r="V96" s="124"/>
      <c r="W96" s="125"/>
      <c r="X96" s="46"/>
    </row>
    <row r="97" ht="12.0" customHeight="1">
      <c r="A97" s="20">
        <f t="shared" si="1"/>
        <v>93</v>
      </c>
      <c r="B97" s="19" t="s">
        <v>30</v>
      </c>
      <c r="C97" s="19" t="s">
        <v>140</v>
      </c>
      <c r="D97" s="19" t="s">
        <v>141</v>
      </c>
      <c r="E97" s="21" t="s">
        <v>33</v>
      </c>
      <c r="F97" s="23" t="s">
        <v>142</v>
      </c>
      <c r="G97" s="25" t="s">
        <v>143</v>
      </c>
      <c r="H97" s="19" t="s">
        <v>40</v>
      </c>
      <c r="I97" s="19" t="s">
        <v>42</v>
      </c>
      <c r="J97" s="128" t="s">
        <v>44</v>
      </c>
      <c r="K97" s="129"/>
      <c r="L97" s="129"/>
      <c r="M97" s="29" t="s">
        <v>108</v>
      </c>
      <c r="N97" s="29" t="s">
        <v>108</v>
      </c>
      <c r="O97" s="29" t="s">
        <v>108</v>
      </c>
      <c r="P97" s="29" t="s">
        <v>108</v>
      </c>
      <c r="Q97" s="30" t="s">
        <v>167</v>
      </c>
      <c r="R97" s="30" t="s">
        <v>167</v>
      </c>
      <c r="S97" s="30" t="s">
        <v>167</v>
      </c>
      <c r="T97" s="30" t="s">
        <v>45</v>
      </c>
      <c r="U97" s="31" t="str">
        <f>IFERROR(__xludf.DUMMYFUNCTION("LET(
  angka_murni, ARRAYFORMULA(IFERROR(VALUE(REGEXREPLACE(N97:S97, ""[^0-9]"", """")), 0)),
  rata, IFERROR(AVERAGEIF(angka_murni, ""&gt;0""), 0),
  IF(rata &gt; 0,
    IF(rata &gt; 500, ""SANGAT OPTIMAL"",
    IF(rata &gt; 200, ""OPTIMAL"",
    IF(rata &gt; 100, "&amp;"""KURANG OPTIMAL"", ""TIDAK OPTIMAL""))),
    IF(COUNTIF(N97:S97, ""*TIDAK TERDETEKSI*"") &gt; 0, ""TIDAK TERDETEKSI"",
    IF(COUNTIF(N97:S97, ""*TIDAK AKTIF*"") &gt; 0, ""TIDAK AKTIF"",
    IF(COUNTIF(N97:S97, ""*BELUM TERPASANG*"") &gt; 0, ""BELUM TERPASAN"&amp;"G"", ""TIDAK AKTIF"")))
  )
)"),"TIDAK TERDETEKSI")</f>
        <v>TIDAK TERDETEKSI</v>
      </c>
      <c r="V97" s="124"/>
      <c r="W97" s="125"/>
      <c r="X97" s="46"/>
    </row>
    <row r="98" ht="12.0" customHeight="1">
      <c r="A98" s="20">
        <f t="shared" si="1"/>
        <v>94</v>
      </c>
      <c r="B98" s="19" t="s">
        <v>30</v>
      </c>
      <c r="C98" s="19" t="s">
        <v>140</v>
      </c>
      <c r="D98" s="19" t="s">
        <v>855</v>
      </c>
      <c r="E98" s="21" t="s">
        <v>33</v>
      </c>
      <c r="F98" s="23" t="s">
        <v>856</v>
      </c>
      <c r="G98" s="25" t="s">
        <v>857</v>
      </c>
      <c r="H98" s="19" t="s">
        <v>40</v>
      </c>
      <c r="I98" s="19" t="s">
        <v>42</v>
      </c>
      <c r="J98" s="128" t="s">
        <v>44</v>
      </c>
      <c r="K98" s="129"/>
      <c r="L98" s="129"/>
      <c r="M98" s="29" t="s">
        <v>108</v>
      </c>
      <c r="N98" s="29" t="s">
        <v>108</v>
      </c>
      <c r="O98" s="29" t="s">
        <v>108</v>
      </c>
      <c r="P98" s="29" t="s">
        <v>108</v>
      </c>
      <c r="Q98" s="30" t="s">
        <v>167</v>
      </c>
      <c r="R98" s="30" t="s">
        <v>167</v>
      </c>
      <c r="S98" s="30" t="s">
        <v>167</v>
      </c>
      <c r="T98" s="30" t="s">
        <v>64</v>
      </c>
      <c r="U98" s="31" t="str">
        <f>IFERROR(__xludf.DUMMYFUNCTION("LET(
  angka_murni, ARRAYFORMULA(IFERROR(VALUE(REGEXREPLACE(N98:S98, ""[^0-9]"", """")), 0)),
  rata, IFERROR(AVERAGEIF(angka_murni, ""&gt;0""), 0),
  IF(rata &gt; 0,
    IF(rata &gt; 500, ""SANGAT OPTIMAL"",
    IF(rata &gt; 200, ""OPTIMAL"",
    IF(rata &gt; 100, "&amp;"""KURANG OPTIMAL"", ""TIDAK OPTIMAL""))),
    IF(COUNTIF(N98:S98, ""*TIDAK TERDETEKSI*"") &gt; 0, ""TIDAK TERDETEKSI"",
    IF(COUNTIF(N98:S98, ""*TIDAK AKTIF*"") &gt; 0, ""TIDAK AKTIF"",
    IF(COUNTIF(N98:S98, ""*BELUM TERPASANG*"") &gt; 0, ""BELUM TERPASAN"&amp;"G"", ""TIDAK AKTIF"")))
  )
)"),"TIDAK TERDETEKSI")</f>
        <v>TIDAK TERDETEKSI</v>
      </c>
      <c r="V98" s="124"/>
      <c r="W98" s="125"/>
      <c r="X98" s="176"/>
    </row>
    <row r="99" ht="12.0" customHeight="1">
      <c r="A99" s="20">
        <f t="shared" si="1"/>
        <v>95</v>
      </c>
      <c r="B99" s="19" t="s">
        <v>30</v>
      </c>
      <c r="C99" s="19" t="s">
        <v>140</v>
      </c>
      <c r="D99" s="19" t="s">
        <v>860</v>
      </c>
      <c r="E99" s="21" t="s">
        <v>33</v>
      </c>
      <c r="F99" s="23" t="s">
        <v>861</v>
      </c>
      <c r="G99" s="25" t="s">
        <v>862</v>
      </c>
      <c r="H99" s="19" t="s">
        <v>40</v>
      </c>
      <c r="I99" s="19" t="s">
        <v>42</v>
      </c>
      <c r="J99" s="128" t="s">
        <v>44</v>
      </c>
      <c r="K99" s="129"/>
      <c r="L99" s="129"/>
      <c r="M99" s="29" t="s">
        <v>108</v>
      </c>
      <c r="N99" s="29" t="s">
        <v>108</v>
      </c>
      <c r="O99" s="29" t="s">
        <v>108</v>
      </c>
      <c r="P99" s="29" t="s">
        <v>108</v>
      </c>
      <c r="Q99" s="30" t="s">
        <v>167</v>
      </c>
      <c r="R99" s="30" t="s">
        <v>167</v>
      </c>
      <c r="S99" s="30" t="s">
        <v>167</v>
      </c>
      <c r="T99" s="30" t="s">
        <v>125</v>
      </c>
      <c r="U99" s="31" t="str">
        <f>IFERROR(__xludf.DUMMYFUNCTION("LET(
  angka_murni, ARRAYFORMULA(IFERROR(VALUE(REGEXREPLACE(N99:S99, ""[^0-9]"", """")), 0)),
  rata, IFERROR(AVERAGEIF(angka_murni, ""&gt;0""), 0),
  IF(rata &gt; 0,
    IF(rata &gt; 500, ""SANGAT OPTIMAL"",
    IF(rata &gt; 200, ""OPTIMAL"",
    IF(rata &gt; 100, "&amp;"""KURANG OPTIMAL"", ""TIDAK OPTIMAL""))),
    IF(COUNTIF(N99:S99, ""*TIDAK TERDETEKSI*"") &gt; 0, ""TIDAK TERDETEKSI"",
    IF(COUNTIF(N99:S99, ""*TIDAK AKTIF*"") &gt; 0, ""TIDAK AKTIF"",
    IF(COUNTIF(N99:S99, ""*BELUM TERPASANG*"") &gt; 0, ""BELUM TERPASAN"&amp;"G"", ""TIDAK AKTIF"")))
  )
)"),"TIDAK TERDETEKSI")</f>
        <v>TIDAK TERDETEKSI</v>
      </c>
      <c r="V99" s="124"/>
      <c r="W99" s="125"/>
      <c r="X99" s="46"/>
    </row>
    <row r="100" ht="12.0" customHeight="1">
      <c r="A100" s="20">
        <f t="shared" si="1"/>
        <v>96</v>
      </c>
      <c r="B100" s="178" t="s">
        <v>30</v>
      </c>
      <c r="C100" s="178" t="s">
        <v>140</v>
      </c>
      <c r="D100" s="178" t="s">
        <v>863</v>
      </c>
      <c r="E100" s="21" t="s">
        <v>864</v>
      </c>
      <c r="F100" s="23" t="s">
        <v>865</v>
      </c>
      <c r="G100" s="25" t="s">
        <v>866</v>
      </c>
      <c r="H100" s="19" t="s">
        <v>59</v>
      </c>
      <c r="I100" s="19" t="s">
        <v>60</v>
      </c>
      <c r="J100" s="76" t="s">
        <v>44</v>
      </c>
      <c r="K100" s="118"/>
      <c r="L100" s="118"/>
      <c r="M100" s="29" t="s">
        <v>108</v>
      </c>
      <c r="N100" s="29" t="s">
        <v>108</v>
      </c>
      <c r="O100" s="29" t="s">
        <v>108</v>
      </c>
      <c r="P100" s="30" t="s">
        <v>91</v>
      </c>
      <c r="Q100" s="30" t="s">
        <v>62</v>
      </c>
      <c r="R100" s="30" t="s">
        <v>91</v>
      </c>
      <c r="S100" s="30" t="s">
        <v>64</v>
      </c>
      <c r="T100" s="30" t="s">
        <v>64</v>
      </c>
      <c r="U100" s="31" t="str">
        <f>IFERROR(__xludf.DUMMYFUNCTION("LET(
  angka_murni, ARRAYFORMULA(IFERROR(VALUE(REGEXREPLACE(N100:S100, ""[^0-9]"", """")), 0)),
  rata, IFERROR(AVERAGEIF(angka_murni, ""&gt;0""), 0),
  IF(rata &gt; 0,
    IF(rata &gt; 500, ""SANGAT OPTIMAL"",
    IF(rata &gt; 200, ""OPTIMAL"",
    IF(rata &gt; 100,"&amp;" ""KURANG OPTIMAL"", ""TIDAK OPTIMAL""))),
    IF(COUNTIF(N100:S100, ""*TIDAK TERDETEKSI*"") &gt; 0, ""TIDAK TERDETEKSI"",
    IF(COUNTIF(N100:S100, ""*TIDAK AKTIF*"") &gt; 0, ""TIDAK AKTIF"",
    IF(COUNTIF(N100:S100, ""*BELUM TERPASANG*"") &gt; 0, ""BELUM T"&amp;"ERPASANG"", ""TIDAK AKTIF"")))
  )
)"),"KURANG OPTIMAL")</f>
        <v>KURANG OPTIMAL</v>
      </c>
      <c r="V100" s="124"/>
      <c r="W100" s="125"/>
      <c r="X100" s="46"/>
    </row>
    <row r="101" ht="12.0" customHeight="1">
      <c r="A101" s="20">
        <f t="shared" si="1"/>
        <v>97</v>
      </c>
      <c r="B101" s="19" t="s">
        <v>30</v>
      </c>
      <c r="C101" s="19" t="s">
        <v>867</v>
      </c>
      <c r="D101" s="19" t="s">
        <v>868</v>
      </c>
      <c r="E101" s="21" t="s">
        <v>33</v>
      </c>
      <c r="F101" s="23" t="s">
        <v>869</v>
      </c>
      <c r="G101" s="25" t="s">
        <v>870</v>
      </c>
      <c r="H101" s="19" t="s">
        <v>39</v>
      </c>
      <c r="I101" s="19" t="s">
        <v>41</v>
      </c>
      <c r="J101" s="151" t="s">
        <v>44</v>
      </c>
      <c r="K101" s="119"/>
      <c r="L101" s="119" t="s">
        <v>827</v>
      </c>
      <c r="M101" s="29" t="s">
        <v>108</v>
      </c>
      <c r="N101" s="29" t="s">
        <v>45</v>
      </c>
      <c r="O101" s="29" t="s">
        <v>45</v>
      </c>
      <c r="P101" s="29" t="s">
        <v>45</v>
      </c>
      <c r="Q101" s="29" t="s">
        <v>45</v>
      </c>
      <c r="R101" s="29" t="s">
        <v>45</v>
      </c>
      <c r="S101" s="29" t="s">
        <v>45</v>
      </c>
      <c r="T101" s="29"/>
      <c r="U101" s="31" t="str">
        <f>IFERROR(__xludf.DUMMYFUNCTION("LET(
  angka_murni, ARRAYFORMULA(IFERROR(VALUE(REGEXREPLACE(N101:S101, ""[^0-9]"", """")), 0)),
  rata, IFERROR(AVERAGEIF(angka_murni, ""&gt;0""), 0),
  IF(rata &gt; 0,
    IF(rata &gt; 500, ""SANGAT OPTIMAL"",
    IF(rata &gt; 200, ""OPTIMAL"",
    IF(rata &gt; 100,"&amp;" ""KURANG OPTIMAL"", ""TIDAK OPTIMAL""))),
    IF(COUNTIF(N101:S101, ""*TIDAK TERDETEKSI*"") &gt; 0, ""TIDAK TERDETEKSI"",
    IF(COUNTIF(N101:S101, ""*TIDAK AKTIF*"") &gt; 0, ""TIDAK AKTIF"",
    IF(COUNTIF(N101:S101, ""*BELUM TERPASANG*"") &gt; 0, ""BELUM T"&amp;"ERPASANG"", ""TIDAK AKTIF"")))
  )
)"),"TIDAK AKTIF")</f>
        <v>TIDAK AKTIF</v>
      </c>
      <c r="V101" s="124"/>
      <c r="W101" s="125"/>
      <c r="X101" s="37" t="s">
        <v>872</v>
      </c>
    </row>
    <row r="102" ht="12.0" customHeight="1">
      <c r="A102" s="20">
        <f t="shared" si="1"/>
        <v>98</v>
      </c>
      <c r="B102" s="19" t="s">
        <v>30</v>
      </c>
      <c r="C102" s="19" t="s">
        <v>867</v>
      </c>
      <c r="D102" s="19" t="s">
        <v>874</v>
      </c>
      <c r="E102" s="21" t="s">
        <v>33</v>
      </c>
      <c r="F102" s="23" t="s">
        <v>875</v>
      </c>
      <c r="G102" s="25" t="s">
        <v>876</v>
      </c>
      <c r="H102" s="19" t="s">
        <v>39</v>
      </c>
      <c r="I102" s="19" t="s">
        <v>41</v>
      </c>
      <c r="J102" s="151" t="s">
        <v>44</v>
      </c>
      <c r="K102" s="119"/>
      <c r="L102" s="119" t="s">
        <v>1116</v>
      </c>
      <c r="M102" s="44" t="s">
        <v>108</v>
      </c>
      <c r="N102" s="44" t="s">
        <v>108</v>
      </c>
      <c r="O102" s="44" t="s">
        <v>108</v>
      </c>
      <c r="P102" s="44" t="s">
        <v>108</v>
      </c>
      <c r="Q102" s="44" t="s">
        <v>108</v>
      </c>
      <c r="R102" s="44" t="s">
        <v>108</v>
      </c>
      <c r="S102" s="30" t="s">
        <v>62</v>
      </c>
      <c r="T102" s="30"/>
      <c r="U102" s="31" t="str">
        <f>IFERROR(__xludf.DUMMYFUNCTION("LET(
  angka_murni, ARRAYFORMULA(IFERROR(VALUE(REGEXREPLACE(N102:S102, ""[^0-9]"", """")), 0)),
  rata, IFERROR(AVERAGEIF(angka_murni, ""&gt;0""), 0),
  IF(rata &gt; 0,
    IF(rata &gt; 500, ""SANGAT OPTIMAL"",
    IF(rata &gt; 200, ""OPTIMAL"",
    IF(rata &gt; 100,"&amp;" ""KURANG OPTIMAL"", ""TIDAK OPTIMAL""))),
    IF(COUNTIF(N102:S102, ""*TIDAK TERDETEKSI*"") &gt; 0, ""TIDAK TERDETEKSI"",
    IF(COUNTIF(N102:S102, ""*TIDAK AKTIF*"") &gt; 0, ""TIDAK AKTIF"",
    IF(COUNTIF(N102:S102, ""*BELUM TERPASANG*"") &gt; 0, ""BELUM T"&amp;"ERPASANG"", ""TIDAK AKTIF"")))
  )
)"),"TIDAK OPTIMAL")</f>
        <v>TIDAK OPTIMAL</v>
      </c>
      <c r="V102" s="124"/>
      <c r="W102" s="125"/>
      <c r="X102" s="37" t="s">
        <v>877</v>
      </c>
    </row>
    <row r="103" ht="12.0" customHeight="1">
      <c r="A103" s="20">
        <f t="shared" si="1"/>
        <v>99</v>
      </c>
      <c r="B103" s="19" t="s">
        <v>30</v>
      </c>
      <c r="C103" s="19" t="s">
        <v>867</v>
      </c>
      <c r="D103" s="19" t="s">
        <v>878</v>
      </c>
      <c r="E103" s="21" t="s">
        <v>33</v>
      </c>
      <c r="F103" s="23" t="s">
        <v>879</v>
      </c>
      <c r="G103" s="25" t="s">
        <v>880</v>
      </c>
      <c r="H103" s="19" t="s">
        <v>40</v>
      </c>
      <c r="I103" s="19" t="s">
        <v>107</v>
      </c>
      <c r="J103" s="117" t="s">
        <v>44</v>
      </c>
      <c r="K103" s="118"/>
      <c r="L103" s="119" t="s">
        <v>1122</v>
      </c>
      <c r="M103" s="42"/>
      <c r="N103" s="42"/>
      <c r="O103" s="29" t="s">
        <v>63</v>
      </c>
      <c r="P103" s="30" t="s">
        <v>63</v>
      </c>
      <c r="Q103" s="30" t="s">
        <v>806</v>
      </c>
      <c r="R103" s="44"/>
      <c r="S103" s="44"/>
      <c r="T103" s="44"/>
      <c r="U103" s="31" t="str">
        <f>IFERROR(__xludf.DUMMYFUNCTION("LET(
  angka_murni, ARRAYFORMULA(IFERROR(VALUE(REGEXREPLACE(N103:S103, ""[^0-9]"", """")), 0)),
  rata, IFERROR(AVERAGEIF(angka_murni, ""&gt;0""), 0),
  IF(rata &gt; 0,
    IF(rata &gt; 500, ""SANGAT OPTIMAL"",
    IF(rata &gt; 200, ""OPTIMAL"",
    IF(rata &gt; 100,"&amp;" ""KURANG OPTIMAL"", ""TIDAK OPTIMAL""))),
    IF(COUNTIF(N103:S103, ""*TIDAK TERDETEKSI*"") &gt; 0, ""TIDAK TERDETEKSI"",
    IF(COUNTIF(N103:S103, ""*TIDAK AKTIF*"") &gt; 0, ""TIDAK AKTIF"",
    IF(COUNTIF(N103:S103, ""*BELUM TERPASANG*"") &gt; 0, ""BELUM T"&amp;"ERPASANG"", ""TIDAK AKTIF"")))
  )
)"),"KURANG OPTIMAL")</f>
        <v>KURANG OPTIMAL</v>
      </c>
      <c r="V103" s="124"/>
      <c r="W103" s="125"/>
      <c r="X103" s="37" t="s">
        <v>881</v>
      </c>
    </row>
    <row r="104" ht="12.0" customHeight="1">
      <c r="A104" s="20">
        <f t="shared" si="1"/>
        <v>100</v>
      </c>
      <c r="B104" s="19" t="s">
        <v>30</v>
      </c>
      <c r="C104" s="19" t="s">
        <v>867</v>
      </c>
      <c r="D104" s="19" t="s">
        <v>882</v>
      </c>
      <c r="E104" s="21" t="s">
        <v>33</v>
      </c>
      <c r="F104" s="23" t="s">
        <v>883</v>
      </c>
      <c r="G104" s="25" t="s">
        <v>1130</v>
      </c>
      <c r="H104" s="19" t="s">
        <v>39</v>
      </c>
      <c r="I104" s="19" t="s">
        <v>41</v>
      </c>
      <c r="J104" s="151" t="s">
        <v>44</v>
      </c>
      <c r="K104" s="119"/>
      <c r="L104" s="119" t="s">
        <v>827</v>
      </c>
      <c r="M104" s="44" t="s">
        <v>108</v>
      </c>
      <c r="N104" s="44" t="s">
        <v>108</v>
      </c>
      <c r="O104" s="44" t="s">
        <v>108</v>
      </c>
      <c r="P104" s="44" t="s">
        <v>108</v>
      </c>
      <c r="Q104" s="44" t="s">
        <v>108</v>
      </c>
      <c r="R104" s="44" t="s">
        <v>108</v>
      </c>
      <c r="S104" s="30" t="s">
        <v>45</v>
      </c>
      <c r="T104" s="30"/>
      <c r="U104" s="31" t="str">
        <f>IFERROR(__xludf.DUMMYFUNCTION("LET(
  angka_murni, ARRAYFORMULA(IFERROR(VALUE(REGEXREPLACE(N104:S104, ""[^0-9]"", """")), 0)),
  rata, IFERROR(AVERAGEIF(angka_murni, ""&gt;0""), 0),
  IF(rata &gt; 0,
    IF(rata &gt; 500, ""SANGAT OPTIMAL"",
    IF(rata &gt; 200, ""OPTIMAL"",
    IF(rata &gt; 100,"&amp;" ""KURANG OPTIMAL"", ""TIDAK OPTIMAL""))),
    IF(COUNTIF(N104:S104, ""*TIDAK TERDETEKSI*"") &gt; 0, ""TIDAK TERDETEKSI"",
    IF(COUNTIF(N104:S104, ""*TIDAK AKTIF*"") &gt; 0, ""TIDAK AKTIF"",
    IF(COUNTIF(N104:S104, ""*BELUM TERPASANG*"") &gt; 0, ""BELUM T"&amp;"ERPASANG"", ""TIDAK AKTIF"")))
  )
)"),"TIDAK AKTIF")</f>
        <v>TIDAK AKTIF</v>
      </c>
      <c r="V104" s="124"/>
      <c r="W104" s="125"/>
      <c r="X104" s="37" t="s">
        <v>885</v>
      </c>
    </row>
    <row r="105" ht="12.0" customHeight="1">
      <c r="A105" s="20">
        <f t="shared" si="1"/>
        <v>101</v>
      </c>
      <c r="B105" s="19" t="s">
        <v>151</v>
      </c>
      <c r="C105" s="19" t="s">
        <v>886</v>
      </c>
      <c r="D105" s="19" t="s">
        <v>887</v>
      </c>
      <c r="E105" s="21" t="s">
        <v>33</v>
      </c>
      <c r="F105" s="23" t="s">
        <v>888</v>
      </c>
      <c r="G105" s="25" t="s">
        <v>889</v>
      </c>
      <c r="H105" s="19" t="s">
        <v>39</v>
      </c>
      <c r="I105" s="180" t="s">
        <v>1138</v>
      </c>
      <c r="J105" s="151" t="s">
        <v>44</v>
      </c>
      <c r="K105" s="118"/>
      <c r="L105" s="118"/>
      <c r="M105" s="29" t="s">
        <v>167</v>
      </c>
      <c r="N105" s="29" t="s">
        <v>167</v>
      </c>
      <c r="O105" s="29" t="s">
        <v>167</v>
      </c>
      <c r="P105" s="29" t="s">
        <v>167</v>
      </c>
      <c r="Q105" s="29" t="s">
        <v>167</v>
      </c>
      <c r="R105" s="29" t="s">
        <v>167</v>
      </c>
      <c r="S105" s="30" t="s">
        <v>45</v>
      </c>
      <c r="T105" s="30"/>
      <c r="U105" s="31" t="str">
        <f>IFERROR(__xludf.DUMMYFUNCTION("LET(
  angka_murni, ARRAYFORMULA(IFERROR(VALUE(REGEXREPLACE(N105:S105, ""[^0-9]"", """")), 0)),
  rata, IFERROR(AVERAGEIF(angka_murni, ""&gt;0""), 0),
  IF(rata &gt; 0,
    IF(rata &gt; 500, ""SANGAT OPTIMAL"",
    IF(rata &gt; 200, ""OPTIMAL"",
    IF(rata &gt; 100,"&amp;" ""KURANG OPTIMAL"", ""TIDAK OPTIMAL""))),
    IF(COUNTIF(N105:S105, ""*TIDAK TERDETEKSI*"") &gt; 0, ""TIDAK TERDETEKSI"",
    IF(COUNTIF(N105:S105, ""*TIDAK AKTIF*"") &gt; 0, ""TIDAK AKTIF"",
    IF(COUNTIF(N105:S105, ""*BELUM TERPASANG*"") &gt; 0, ""BELUM T"&amp;"ERPASANG"", ""TIDAK AKTIF"")))
  )
)"),"TIDAK TERDETEKSI")</f>
        <v>TIDAK TERDETEKSI</v>
      </c>
      <c r="V105" s="124"/>
      <c r="W105" s="125"/>
      <c r="X105" s="46"/>
    </row>
    <row r="106" ht="12.0" customHeight="1">
      <c r="A106" s="20">
        <f t="shared" si="1"/>
        <v>102</v>
      </c>
      <c r="B106" s="19" t="s">
        <v>151</v>
      </c>
      <c r="C106" s="19" t="s">
        <v>886</v>
      </c>
      <c r="D106" s="19" t="s">
        <v>892</v>
      </c>
      <c r="E106" s="21" t="s">
        <v>33</v>
      </c>
      <c r="F106" s="23" t="s">
        <v>893</v>
      </c>
      <c r="G106" s="25" t="s">
        <v>895</v>
      </c>
      <c r="H106" s="19" t="s">
        <v>59</v>
      </c>
      <c r="I106" s="19" t="s">
        <v>60</v>
      </c>
      <c r="J106" s="76" t="s">
        <v>44</v>
      </c>
      <c r="K106" s="118"/>
      <c r="L106" s="118"/>
      <c r="M106" s="29" t="s">
        <v>108</v>
      </c>
      <c r="N106" s="29" t="s">
        <v>108</v>
      </c>
      <c r="O106" s="29" t="s">
        <v>108</v>
      </c>
      <c r="P106" s="30" t="s">
        <v>108</v>
      </c>
      <c r="Q106" s="30" t="s">
        <v>108</v>
      </c>
      <c r="R106" s="30" t="s">
        <v>176</v>
      </c>
      <c r="S106" s="30" t="s">
        <v>62</v>
      </c>
      <c r="T106" s="30" t="s">
        <v>91</v>
      </c>
      <c r="U106" s="31" t="str">
        <f>IFERROR(__xludf.DUMMYFUNCTION("LET(
  angka_murni, ARRAYFORMULA(IFERROR(VALUE(REGEXREPLACE(N106:S106, ""[^0-9]"", """")), 0)),
  rata, IFERROR(AVERAGEIF(angka_murni, ""&gt;0""), 0),
  IF(rata &gt; 0,
    IF(rata &gt; 500, ""SANGAT OPTIMAL"",
    IF(rata &gt; 200, ""OPTIMAL"",
    IF(rata &gt; 100,"&amp;" ""KURANG OPTIMAL"", ""TIDAK OPTIMAL""))),
    IF(COUNTIF(N106:S106, ""*TIDAK TERDETEKSI*"") &gt; 0, ""TIDAK TERDETEKSI"",
    IF(COUNTIF(N106:S106, ""*TIDAK AKTIF*"") &gt; 0, ""TIDAK AKTIF"",
    IF(COUNTIF(N106:S106, ""*BELUM TERPASANG*"") &gt; 0, ""BELUM T"&amp;"ERPASANG"", ""TIDAK AKTIF"")))
  )
)"),"TIDAK OPTIMAL")</f>
        <v>TIDAK OPTIMAL</v>
      </c>
      <c r="V106" s="124"/>
      <c r="W106" s="125"/>
      <c r="X106" s="47" t="s">
        <v>896</v>
      </c>
    </row>
    <row r="107" ht="12.0" customHeight="1">
      <c r="A107" s="20">
        <f t="shared" si="1"/>
        <v>103</v>
      </c>
      <c r="B107" s="19" t="s">
        <v>151</v>
      </c>
      <c r="C107" s="19" t="s">
        <v>886</v>
      </c>
      <c r="D107" s="19" t="s">
        <v>898</v>
      </c>
      <c r="E107" s="21" t="s">
        <v>33</v>
      </c>
      <c r="F107" s="23" t="s">
        <v>899</v>
      </c>
      <c r="G107" s="25" t="s">
        <v>900</v>
      </c>
      <c r="H107" s="19" t="s">
        <v>40</v>
      </c>
      <c r="I107" s="19" t="s">
        <v>42</v>
      </c>
      <c r="J107" s="128" t="s">
        <v>44</v>
      </c>
      <c r="K107" s="129"/>
      <c r="L107" s="129"/>
      <c r="M107" s="29" t="s">
        <v>108</v>
      </c>
      <c r="N107" s="29" t="s">
        <v>108</v>
      </c>
      <c r="O107" s="29" t="s">
        <v>108</v>
      </c>
      <c r="P107" s="29" t="s">
        <v>108</v>
      </c>
      <c r="Q107" s="30" t="s">
        <v>167</v>
      </c>
      <c r="R107" s="30" t="s">
        <v>167</v>
      </c>
      <c r="S107" s="30" t="s">
        <v>167</v>
      </c>
      <c r="T107" s="30" t="s">
        <v>63</v>
      </c>
      <c r="U107" s="31" t="str">
        <f>IFERROR(__xludf.DUMMYFUNCTION("LET(
  angka_murni, ARRAYFORMULA(IFERROR(VALUE(REGEXREPLACE(N107:S107, ""[^0-9]"", """")), 0)),
  rata, IFERROR(AVERAGEIF(angka_murni, ""&gt;0""), 0),
  IF(rata &gt; 0,
    IF(rata &gt; 500, ""SANGAT OPTIMAL"",
    IF(rata &gt; 200, ""OPTIMAL"",
    IF(rata &gt; 100,"&amp;" ""KURANG OPTIMAL"", ""TIDAK OPTIMAL""))),
    IF(COUNTIF(N107:S107, ""*TIDAK TERDETEKSI*"") &gt; 0, ""TIDAK TERDETEKSI"",
    IF(COUNTIF(N107:S107, ""*TIDAK AKTIF*"") &gt; 0, ""TIDAK AKTIF"",
    IF(COUNTIF(N107:S107, ""*BELUM TERPASANG*"") &gt; 0, ""BELUM T"&amp;"ERPASANG"", ""TIDAK AKTIF"")))
  )
)"),"TIDAK TERDETEKSI")</f>
        <v>TIDAK TERDETEKSI</v>
      </c>
      <c r="V107" s="124"/>
      <c r="W107" s="125"/>
      <c r="X107" s="46"/>
    </row>
    <row r="108" ht="12.0" customHeight="1">
      <c r="A108" s="20">
        <f t="shared" si="1"/>
        <v>104</v>
      </c>
      <c r="B108" s="19" t="s">
        <v>151</v>
      </c>
      <c r="C108" s="19" t="s">
        <v>886</v>
      </c>
      <c r="D108" s="19" t="s">
        <v>901</v>
      </c>
      <c r="E108" s="21" t="s">
        <v>33</v>
      </c>
      <c r="F108" s="23" t="s">
        <v>902</v>
      </c>
      <c r="G108" s="25" t="s">
        <v>903</v>
      </c>
      <c r="H108" s="19" t="s">
        <v>39</v>
      </c>
      <c r="I108" s="19" t="s">
        <v>41</v>
      </c>
      <c r="J108" s="151" t="s">
        <v>44</v>
      </c>
      <c r="K108" s="118"/>
      <c r="L108" s="118"/>
      <c r="M108" s="42"/>
      <c r="N108" s="29" t="s">
        <v>806</v>
      </c>
      <c r="O108" s="29" t="s">
        <v>806</v>
      </c>
      <c r="P108" s="30" t="s">
        <v>806</v>
      </c>
      <c r="Q108" s="30" t="s">
        <v>806</v>
      </c>
      <c r="R108" s="30" t="s">
        <v>806</v>
      </c>
      <c r="S108" s="30" t="s">
        <v>806</v>
      </c>
      <c r="T108" s="30"/>
      <c r="U108" s="31" t="str">
        <f>IFERROR(__xludf.DUMMYFUNCTION("LET(
  angka_murni, ARRAYFORMULA(IFERROR(VALUE(REGEXREPLACE(N108:S108, ""[^0-9]"", """")), 0)),
  rata, IFERROR(AVERAGEIF(angka_murni, ""&gt;0""), 0),
  IF(rata &gt; 0,
    IF(rata &gt; 500, ""SANGAT OPTIMAL"",
    IF(rata &gt; 200, ""OPTIMAL"",
    IF(rata &gt; 100,"&amp;" ""KURANG OPTIMAL"", ""TIDAK OPTIMAL""))),
    IF(COUNTIF(N108:S108, ""*TIDAK TERDETEKSI*"") &gt; 0, ""TIDAK TERDETEKSI"",
    IF(COUNTIF(N108:S108, ""*TIDAK AKTIF*"") &gt; 0, ""TIDAK AKTIF"",
    IF(COUNTIF(N108:S108, ""*BELUM TERPASANG*"") &gt; 0, ""BELUM T"&amp;"ERPASANG"", ""TIDAK AKTIF"")))
  )
)"),"KURANG OPTIMAL")</f>
        <v>KURANG OPTIMAL</v>
      </c>
      <c r="V108" s="124"/>
      <c r="W108" s="125"/>
      <c r="X108" s="46"/>
    </row>
    <row r="109" ht="12.0" customHeight="1">
      <c r="A109" s="20">
        <f t="shared" si="1"/>
        <v>105</v>
      </c>
      <c r="B109" s="19" t="s">
        <v>151</v>
      </c>
      <c r="C109" s="19" t="s">
        <v>886</v>
      </c>
      <c r="D109" s="19" t="s">
        <v>904</v>
      </c>
      <c r="E109" s="21" t="s">
        <v>33</v>
      </c>
      <c r="F109" s="23" t="s">
        <v>905</v>
      </c>
      <c r="G109" s="25" t="s">
        <v>906</v>
      </c>
      <c r="H109" s="19" t="s">
        <v>39</v>
      </c>
      <c r="I109" s="19" t="s">
        <v>41</v>
      </c>
      <c r="J109" s="151" t="s">
        <v>44</v>
      </c>
      <c r="K109" s="118"/>
      <c r="L109" s="119" t="s">
        <v>1159</v>
      </c>
      <c r="M109" s="42"/>
      <c r="N109" s="29" t="s">
        <v>806</v>
      </c>
      <c r="O109" s="29" t="s">
        <v>806</v>
      </c>
      <c r="P109" s="30" t="s">
        <v>806</v>
      </c>
      <c r="Q109" s="30" t="s">
        <v>806</v>
      </c>
      <c r="R109" s="30" t="s">
        <v>806</v>
      </c>
      <c r="S109" s="30" t="s">
        <v>91</v>
      </c>
      <c r="T109" s="30"/>
      <c r="U109" s="31" t="str">
        <f>IFERROR(__xludf.DUMMYFUNCTION("LET(
  angka_murni, ARRAYFORMULA(IFERROR(VALUE(REGEXREPLACE(N109:S109, ""[^0-9]"", """")), 0)),
  rata, IFERROR(AVERAGEIF(angka_murni, ""&gt;0""), 0),
  IF(rata &gt; 0,
    IF(rata &gt; 500, ""SANGAT OPTIMAL"",
    IF(rata &gt; 200, ""OPTIMAL"",
    IF(rata &gt; 100,"&amp;" ""KURANG OPTIMAL"", ""TIDAK OPTIMAL""))),
    IF(COUNTIF(N109:S109, ""*TIDAK TERDETEKSI*"") &gt; 0, ""TIDAK TERDETEKSI"",
    IF(COUNTIF(N109:S109, ""*TIDAK AKTIF*"") &gt; 0, ""TIDAK AKTIF"",
    IF(COUNTIF(N109:S109, ""*BELUM TERPASANG*"") &gt; 0, ""BELUM T"&amp;"ERPASANG"", ""TIDAK AKTIF"")))
  )
)"),"KURANG OPTIMAL")</f>
        <v>KURANG OPTIMAL</v>
      </c>
      <c r="V109" s="124"/>
      <c r="W109" s="125"/>
      <c r="X109" s="37" t="s">
        <v>907</v>
      </c>
    </row>
    <row r="110" ht="12.0" customHeight="1">
      <c r="A110" s="20">
        <f t="shared" si="1"/>
        <v>106</v>
      </c>
      <c r="B110" s="19" t="s">
        <v>151</v>
      </c>
      <c r="C110" s="19" t="s">
        <v>886</v>
      </c>
      <c r="D110" s="19" t="s">
        <v>908</v>
      </c>
      <c r="E110" s="21" t="s">
        <v>33</v>
      </c>
      <c r="F110" s="23" t="s">
        <v>909</v>
      </c>
      <c r="G110" s="25" t="s">
        <v>910</v>
      </c>
      <c r="H110" s="19" t="s">
        <v>102</v>
      </c>
      <c r="I110" s="19" t="s">
        <v>41</v>
      </c>
      <c r="J110" s="76" t="s">
        <v>44</v>
      </c>
      <c r="K110" s="118"/>
      <c r="L110" s="118"/>
      <c r="M110" s="42"/>
      <c r="N110" s="42"/>
      <c r="O110" s="29" t="s">
        <v>167</v>
      </c>
      <c r="P110" s="30" t="s">
        <v>167</v>
      </c>
      <c r="Q110" s="30" t="s">
        <v>167</v>
      </c>
      <c r="R110" s="30" t="s">
        <v>167</v>
      </c>
      <c r="S110" s="30" t="s">
        <v>63</v>
      </c>
      <c r="T110" s="30" t="s">
        <v>125</v>
      </c>
      <c r="U110" s="31" t="str">
        <f>IFERROR(__xludf.DUMMYFUNCTION("LET(
  angka_murni, ARRAYFORMULA(IFERROR(VALUE(REGEXREPLACE(N110:S110, ""[^0-9]"", """")), 0)),
  rata, IFERROR(AVERAGEIF(angka_murni, ""&gt;0""), 0),
  IF(rata &gt; 0,
    IF(rata &gt; 500, ""SANGAT OPTIMAL"",
    IF(rata &gt; 200, ""OPTIMAL"",
    IF(rata &gt; 100,"&amp;" ""KURANG OPTIMAL"", ""TIDAK OPTIMAL""))),
    IF(COUNTIF(N110:S110, ""*TIDAK TERDETEKSI*"") &gt; 0, ""TIDAK TERDETEKSI"",
    IF(COUNTIF(N110:S110, ""*TIDAK AKTIF*"") &gt; 0, ""TIDAK AKTIF"",
    IF(COUNTIF(N110:S110, ""*BELUM TERPASANG*"") &gt; 0, ""BELUM T"&amp;"ERPASANG"", ""TIDAK AKTIF"")))
  )
)"),"KURANG OPTIMAL")</f>
        <v>KURANG OPTIMAL</v>
      </c>
      <c r="V110" s="124"/>
      <c r="W110" s="125"/>
      <c r="X110" s="46"/>
    </row>
    <row r="111" ht="12.0" customHeight="1">
      <c r="A111" s="20">
        <f t="shared" si="1"/>
        <v>107</v>
      </c>
      <c r="B111" s="19" t="s">
        <v>151</v>
      </c>
      <c r="C111" s="19" t="s">
        <v>886</v>
      </c>
      <c r="D111" s="19" t="s">
        <v>911</v>
      </c>
      <c r="E111" s="21" t="s">
        <v>33</v>
      </c>
      <c r="F111" s="23" t="s">
        <v>912</v>
      </c>
      <c r="G111" s="25" t="s">
        <v>913</v>
      </c>
      <c r="H111" s="19" t="s">
        <v>59</v>
      </c>
      <c r="I111" s="19" t="s">
        <v>60</v>
      </c>
      <c r="J111" s="76" t="s">
        <v>44</v>
      </c>
      <c r="K111" s="118"/>
      <c r="L111" s="118"/>
      <c r="M111" s="29" t="s">
        <v>108</v>
      </c>
      <c r="N111" s="29" t="s">
        <v>108</v>
      </c>
      <c r="O111" s="29" t="s">
        <v>108</v>
      </c>
      <c r="P111" s="30" t="s">
        <v>108</v>
      </c>
      <c r="Q111" s="30" t="s">
        <v>108</v>
      </c>
      <c r="R111" s="30" t="s">
        <v>176</v>
      </c>
      <c r="S111" s="30" t="s">
        <v>91</v>
      </c>
      <c r="T111" s="30" t="s">
        <v>64</v>
      </c>
      <c r="U111" s="31" t="str">
        <f>IFERROR(__xludf.DUMMYFUNCTION("LET(
  angka_murni, ARRAYFORMULA(IFERROR(VALUE(REGEXREPLACE(N111:S111, ""[^0-9]"", """")), 0)),
  rata, IFERROR(AVERAGEIF(angka_murni, ""&gt;0""), 0),
  IF(rata &gt; 0,
    IF(rata &gt; 500, ""SANGAT OPTIMAL"",
    IF(rata &gt; 200, ""OPTIMAL"",
    IF(rata &gt; 100,"&amp;" ""KURANG OPTIMAL"", ""TIDAK OPTIMAL""))),
    IF(COUNTIF(N111:S111, ""*TIDAK TERDETEKSI*"") &gt; 0, ""TIDAK TERDETEKSI"",
    IF(COUNTIF(N111:S111, ""*TIDAK AKTIF*"") &gt; 0, ""TIDAK AKTIF"",
    IF(COUNTIF(N111:S111, ""*BELUM TERPASANG*"") &gt; 0, ""BELUM T"&amp;"ERPASANG"", ""TIDAK AKTIF"")))
  )
)"),"TIDAK OPTIMAL")</f>
        <v>TIDAK OPTIMAL</v>
      </c>
      <c r="V111" s="124"/>
      <c r="W111" s="125" t="s">
        <v>1175</v>
      </c>
      <c r="X111" s="46"/>
    </row>
    <row r="112" ht="12.0" customHeight="1">
      <c r="A112" s="20">
        <f t="shared" si="1"/>
        <v>108</v>
      </c>
      <c r="B112" s="19" t="s">
        <v>151</v>
      </c>
      <c r="C112" s="19" t="s">
        <v>886</v>
      </c>
      <c r="D112" s="19" t="s">
        <v>914</v>
      </c>
      <c r="E112" s="21" t="s">
        <v>33</v>
      </c>
      <c r="F112" s="23" t="s">
        <v>915</v>
      </c>
      <c r="G112" s="25" t="s">
        <v>917</v>
      </c>
      <c r="H112" s="19" t="s">
        <v>59</v>
      </c>
      <c r="I112" s="19" t="s">
        <v>60</v>
      </c>
      <c r="J112" s="76" t="s">
        <v>44</v>
      </c>
      <c r="K112" s="118"/>
      <c r="L112" s="118"/>
      <c r="M112" s="29" t="s">
        <v>108</v>
      </c>
      <c r="N112" s="29" t="s">
        <v>108</v>
      </c>
      <c r="O112" s="29" t="s">
        <v>108</v>
      </c>
      <c r="P112" s="30" t="s">
        <v>108</v>
      </c>
      <c r="Q112" s="30" t="s">
        <v>108</v>
      </c>
      <c r="R112" s="30" t="s">
        <v>62</v>
      </c>
      <c r="S112" s="30" t="s">
        <v>64</v>
      </c>
      <c r="T112" s="30" t="s">
        <v>64</v>
      </c>
      <c r="U112" s="31" t="str">
        <f>IFERROR(__xludf.DUMMYFUNCTION("LET(
  angka_murni, ARRAYFORMULA(IFERROR(VALUE(REGEXREPLACE(N112:S112, ""[^0-9]"", """")), 0)),
  rata, IFERROR(AVERAGEIF(angka_murni, ""&gt;0""), 0),
  IF(rata &gt; 0,
    IF(rata &gt; 500, ""SANGAT OPTIMAL"",
    IF(rata &gt; 200, ""OPTIMAL"",
    IF(rata &gt; 100,"&amp;" ""KURANG OPTIMAL"", ""TIDAK OPTIMAL""))),
    IF(COUNTIF(N112:S112, ""*TIDAK TERDETEKSI*"") &gt; 0, ""TIDAK TERDETEKSI"",
    IF(COUNTIF(N112:S112, ""*TIDAK AKTIF*"") &gt; 0, ""TIDAK AKTIF"",
    IF(COUNTIF(N112:S112, ""*BELUM TERPASANG*"") &gt; 0, ""BELUM T"&amp;"ERPASANG"", ""TIDAK AKTIF"")))
  )
)"),"OPTIMAL")</f>
        <v>OPTIMAL</v>
      </c>
      <c r="V112" s="124"/>
      <c r="W112" s="125"/>
      <c r="X112" s="46"/>
    </row>
    <row r="113" ht="12.0" customHeight="1">
      <c r="A113" s="20">
        <f t="shared" si="1"/>
        <v>109</v>
      </c>
      <c r="B113" s="163" t="s">
        <v>151</v>
      </c>
      <c r="C113" s="163" t="s">
        <v>886</v>
      </c>
      <c r="D113" s="163" t="s">
        <v>919</v>
      </c>
      <c r="E113" s="21" t="s">
        <v>33</v>
      </c>
      <c r="F113" s="23" t="s">
        <v>920</v>
      </c>
      <c r="G113" s="25" t="s">
        <v>921</v>
      </c>
      <c r="H113" s="165" t="s">
        <v>39</v>
      </c>
      <c r="I113" s="19" t="s">
        <v>41</v>
      </c>
      <c r="J113" s="151" t="s">
        <v>44</v>
      </c>
      <c r="K113" s="118"/>
      <c r="L113" s="119" t="s">
        <v>1180</v>
      </c>
      <c r="M113" s="42"/>
      <c r="N113" s="29" t="s">
        <v>63</v>
      </c>
      <c r="O113" s="29" t="s">
        <v>806</v>
      </c>
      <c r="P113" s="30" t="s">
        <v>806</v>
      </c>
      <c r="Q113" s="30" t="s">
        <v>806</v>
      </c>
      <c r="R113" s="30" t="s">
        <v>806</v>
      </c>
      <c r="S113" s="30" t="s">
        <v>45</v>
      </c>
      <c r="T113" s="30"/>
      <c r="U113" s="31" t="str">
        <f>IFERROR(__xludf.DUMMYFUNCTION("LET(
  angka_murni, ARRAYFORMULA(IFERROR(VALUE(REGEXREPLACE(N113:S113, ""[^0-9]"", """")), 0)),
  rata, IFERROR(AVERAGEIF(angka_murni, ""&gt;0""), 0),
  IF(rata &gt; 0,
    IF(rata &gt; 500, ""SANGAT OPTIMAL"",
    IF(rata &gt; 200, ""OPTIMAL"",
    IF(rata &gt; 100,"&amp;" ""KURANG OPTIMAL"", ""TIDAK OPTIMAL""))),
    IF(COUNTIF(N113:S113, ""*TIDAK TERDETEKSI*"") &gt; 0, ""TIDAK TERDETEKSI"",
    IF(COUNTIF(N113:S113, ""*TIDAK AKTIF*"") &gt; 0, ""TIDAK AKTIF"",
    IF(COUNTIF(N113:S113, ""*BELUM TERPASANG*"") &gt; 0, ""BELUM T"&amp;"ERPASANG"", ""TIDAK AKTIF"")))
  )
)"),"KURANG OPTIMAL")</f>
        <v>KURANG OPTIMAL</v>
      </c>
      <c r="V113" s="124"/>
      <c r="W113" s="125"/>
      <c r="X113" s="46"/>
    </row>
    <row r="114" ht="12.0" customHeight="1">
      <c r="A114" s="20">
        <f t="shared" si="1"/>
        <v>110</v>
      </c>
      <c r="B114" s="19" t="s">
        <v>151</v>
      </c>
      <c r="C114" s="19" t="s">
        <v>886</v>
      </c>
      <c r="D114" s="19" t="s">
        <v>922</v>
      </c>
      <c r="E114" s="21" t="s">
        <v>33</v>
      </c>
      <c r="F114" s="23" t="s">
        <v>923</v>
      </c>
      <c r="G114" s="25" t="s">
        <v>924</v>
      </c>
      <c r="H114" s="19" t="s">
        <v>39</v>
      </c>
      <c r="I114" s="180" t="s">
        <v>1138</v>
      </c>
      <c r="J114" s="151" t="s">
        <v>44</v>
      </c>
      <c r="K114" s="118"/>
      <c r="L114" s="118"/>
      <c r="M114" s="29" t="s">
        <v>167</v>
      </c>
      <c r="N114" s="29" t="s">
        <v>167</v>
      </c>
      <c r="O114" s="29" t="s">
        <v>167</v>
      </c>
      <c r="P114" s="29" t="s">
        <v>167</v>
      </c>
      <c r="Q114" s="29" t="s">
        <v>167</v>
      </c>
      <c r="R114" s="30" t="s">
        <v>167</v>
      </c>
      <c r="S114" s="30" t="s">
        <v>45</v>
      </c>
      <c r="T114" s="30"/>
      <c r="U114" s="31" t="str">
        <f>IFERROR(__xludf.DUMMYFUNCTION("LET(
  angka_murni, ARRAYFORMULA(IFERROR(VALUE(REGEXREPLACE(N114:S114, ""[^0-9]"", """")), 0)),
  rata, IFERROR(AVERAGEIF(angka_murni, ""&gt;0""), 0),
  IF(rata &gt; 0,
    IF(rata &gt; 500, ""SANGAT OPTIMAL"",
    IF(rata &gt; 200, ""OPTIMAL"",
    IF(rata &gt; 100,"&amp;" ""KURANG OPTIMAL"", ""TIDAK OPTIMAL""))),
    IF(COUNTIF(N114:S114, ""*TIDAK TERDETEKSI*"") &gt; 0, ""TIDAK TERDETEKSI"",
    IF(COUNTIF(N114:S114, ""*TIDAK AKTIF*"") &gt; 0, ""TIDAK AKTIF"",
    IF(COUNTIF(N114:S114, ""*BELUM TERPASANG*"") &gt; 0, ""BELUM T"&amp;"ERPASANG"", ""TIDAK AKTIF"")))
  )
)"),"TIDAK TERDETEKSI")</f>
        <v>TIDAK TERDETEKSI</v>
      </c>
      <c r="V114" s="124"/>
      <c r="W114" s="125"/>
      <c r="X114" s="46"/>
    </row>
    <row r="115" ht="12.0" customHeight="1">
      <c r="A115" s="20">
        <f t="shared" si="1"/>
        <v>111</v>
      </c>
      <c r="B115" s="163" t="s">
        <v>151</v>
      </c>
      <c r="C115" s="163" t="s">
        <v>886</v>
      </c>
      <c r="D115" s="163" t="s">
        <v>926</v>
      </c>
      <c r="E115" s="21" t="s">
        <v>33</v>
      </c>
      <c r="F115" s="23" t="s">
        <v>927</v>
      </c>
      <c r="G115" s="25" t="s">
        <v>928</v>
      </c>
      <c r="H115" s="165" t="s">
        <v>39</v>
      </c>
      <c r="I115" s="19" t="s">
        <v>41</v>
      </c>
      <c r="J115" s="151" t="s">
        <v>44</v>
      </c>
      <c r="K115" s="118"/>
      <c r="L115" s="119" t="s">
        <v>1188</v>
      </c>
      <c r="M115" s="42"/>
      <c r="N115" s="29" t="s">
        <v>806</v>
      </c>
      <c r="O115" s="29" t="s">
        <v>806</v>
      </c>
      <c r="P115" s="30" t="s">
        <v>806</v>
      </c>
      <c r="Q115" s="30" t="s">
        <v>806</v>
      </c>
      <c r="R115" s="30" t="s">
        <v>360</v>
      </c>
      <c r="S115" s="30" t="s">
        <v>806</v>
      </c>
      <c r="T115" s="30"/>
      <c r="U115" s="31" t="str">
        <f>IFERROR(__xludf.DUMMYFUNCTION("LET(
  angka_murni, ARRAYFORMULA(IFERROR(VALUE(REGEXREPLACE(N115:S115, ""[^0-9]"", """")), 0)),
  rata, IFERROR(AVERAGEIF(angka_murni, ""&gt;0""), 0),
  IF(rata &gt; 0,
    IF(rata &gt; 500, ""SANGAT OPTIMAL"",
    IF(rata &gt; 200, ""OPTIMAL"",
    IF(rata &gt; 100,"&amp;" ""KURANG OPTIMAL"", ""TIDAK OPTIMAL""))),
    IF(COUNTIF(N115:S115, ""*TIDAK TERDETEKSI*"") &gt; 0, ""TIDAK TERDETEKSI"",
    IF(COUNTIF(N115:S115, ""*TIDAK AKTIF*"") &gt; 0, ""TIDAK AKTIF"",
    IF(COUNTIF(N115:S115, ""*BELUM TERPASANG*"") &gt; 0, ""BELUM T"&amp;"ERPASANG"", ""TIDAK AKTIF"")))
  )
)"),"KURANG OPTIMAL")</f>
        <v>KURANG OPTIMAL</v>
      </c>
      <c r="V115" s="124"/>
      <c r="W115" s="125"/>
      <c r="X115" s="46"/>
    </row>
    <row r="116" ht="12.0" customHeight="1">
      <c r="A116" s="20">
        <f t="shared" si="1"/>
        <v>112</v>
      </c>
      <c r="B116" s="19" t="s">
        <v>151</v>
      </c>
      <c r="C116" s="19" t="s">
        <v>886</v>
      </c>
      <c r="D116" s="19" t="s">
        <v>929</v>
      </c>
      <c r="E116" s="21" t="s">
        <v>33</v>
      </c>
      <c r="F116" s="23" t="s">
        <v>930</v>
      </c>
      <c r="G116" s="25" t="s">
        <v>931</v>
      </c>
      <c r="H116" s="19" t="s">
        <v>40</v>
      </c>
      <c r="I116" s="19" t="s">
        <v>107</v>
      </c>
      <c r="J116" s="117" t="s">
        <v>44</v>
      </c>
      <c r="K116" s="118"/>
      <c r="L116" s="119" t="s">
        <v>1196</v>
      </c>
      <c r="M116" s="42"/>
      <c r="N116" s="42"/>
      <c r="O116" s="42"/>
      <c r="P116" s="30" t="s">
        <v>63</v>
      </c>
      <c r="Q116" s="30" t="s">
        <v>806</v>
      </c>
      <c r="R116" s="30" t="s">
        <v>806</v>
      </c>
      <c r="S116" s="44"/>
      <c r="T116" s="44"/>
      <c r="U116" s="31" t="str">
        <f>IFERROR(__xludf.DUMMYFUNCTION("LET(
  angka_murni, ARRAYFORMULA(IFERROR(VALUE(REGEXREPLACE(N116:S116, ""[^0-9]"", """")), 0)),
  rata, IFERROR(AVERAGEIF(angka_murni, ""&gt;0""), 0),
  IF(rata &gt; 0,
    IF(rata &gt; 500, ""SANGAT OPTIMAL"",
    IF(rata &gt; 200, ""OPTIMAL"",
    IF(rata &gt; 100,"&amp;" ""KURANG OPTIMAL"", ""TIDAK OPTIMAL""))),
    IF(COUNTIF(N116:S116, ""*TIDAK TERDETEKSI*"") &gt; 0, ""TIDAK TERDETEKSI"",
    IF(COUNTIF(N116:S116, ""*TIDAK AKTIF*"") &gt; 0, ""TIDAK AKTIF"",
    IF(COUNTIF(N116:S116, ""*BELUM TERPASANG*"") &gt; 0, ""BELUM T"&amp;"ERPASANG"", ""TIDAK AKTIF"")))
  )
)"),"KURANG OPTIMAL")</f>
        <v>KURANG OPTIMAL</v>
      </c>
      <c r="V116" s="124"/>
      <c r="W116" s="125"/>
      <c r="X116" s="46"/>
    </row>
    <row r="117" ht="12.0" customHeight="1">
      <c r="A117" s="20">
        <f t="shared" si="1"/>
        <v>113</v>
      </c>
      <c r="B117" s="19" t="s">
        <v>151</v>
      </c>
      <c r="C117" s="19" t="s">
        <v>886</v>
      </c>
      <c r="D117" s="19" t="s">
        <v>932</v>
      </c>
      <c r="E117" s="21" t="s">
        <v>33</v>
      </c>
      <c r="F117" s="23" t="s">
        <v>933</v>
      </c>
      <c r="G117" s="25" t="s">
        <v>934</v>
      </c>
      <c r="H117" s="19" t="s">
        <v>40</v>
      </c>
      <c r="I117" s="19" t="s">
        <v>107</v>
      </c>
      <c r="J117" s="117" t="s">
        <v>44</v>
      </c>
      <c r="K117" s="118"/>
      <c r="L117" s="119" t="s">
        <v>1201</v>
      </c>
      <c r="M117" s="42"/>
      <c r="N117" s="42"/>
      <c r="O117" s="42"/>
      <c r="P117" s="30" t="s">
        <v>806</v>
      </c>
      <c r="Q117" s="30" t="s">
        <v>806</v>
      </c>
      <c r="R117" s="30" t="s">
        <v>63</v>
      </c>
      <c r="S117" s="44"/>
      <c r="T117" s="44"/>
      <c r="U117" s="31" t="str">
        <f>IFERROR(__xludf.DUMMYFUNCTION("LET(
  angka_murni, ARRAYFORMULA(IFERROR(VALUE(REGEXREPLACE(N117:S117, ""[^0-9]"", """")), 0)),
  rata, IFERROR(AVERAGEIF(angka_murni, ""&gt;0""), 0),
  IF(rata &gt; 0,
    IF(rata &gt; 500, ""SANGAT OPTIMAL"",
    IF(rata &gt; 200, ""OPTIMAL"",
    IF(rata &gt; 100,"&amp;" ""KURANG OPTIMAL"", ""TIDAK OPTIMAL""))),
    IF(COUNTIF(N117:S117, ""*TIDAK TERDETEKSI*"") &gt; 0, ""TIDAK TERDETEKSI"",
    IF(COUNTIF(N117:S117, ""*TIDAK AKTIF*"") &gt; 0, ""TIDAK AKTIF"",
    IF(COUNTIF(N117:S117, ""*BELUM TERPASANG*"") &gt; 0, ""BELUM T"&amp;"ERPASANG"", ""TIDAK AKTIF"")))
  )
)"),"KURANG OPTIMAL")</f>
        <v>KURANG OPTIMAL</v>
      </c>
      <c r="V117" s="124"/>
      <c r="W117" s="125"/>
      <c r="X117" s="37" t="s">
        <v>935</v>
      </c>
    </row>
    <row r="118" ht="12.0" customHeight="1">
      <c r="A118" s="20">
        <f t="shared" si="1"/>
        <v>114</v>
      </c>
      <c r="B118" s="163" t="s">
        <v>151</v>
      </c>
      <c r="C118" s="163" t="s">
        <v>886</v>
      </c>
      <c r="D118" s="163" t="s">
        <v>936</v>
      </c>
      <c r="E118" s="21" t="s">
        <v>33</v>
      </c>
      <c r="F118" s="23" t="s">
        <v>937</v>
      </c>
      <c r="G118" s="25" t="s">
        <v>938</v>
      </c>
      <c r="H118" s="165" t="s">
        <v>39</v>
      </c>
      <c r="I118" s="19" t="s">
        <v>41</v>
      </c>
      <c r="J118" s="151" t="s">
        <v>44</v>
      </c>
      <c r="K118" s="118"/>
      <c r="L118" s="119" t="s">
        <v>1209</v>
      </c>
      <c r="M118" s="42"/>
      <c r="N118" s="29" t="s">
        <v>125</v>
      </c>
      <c r="O118" s="29" t="s">
        <v>45</v>
      </c>
      <c r="P118" s="30" t="s">
        <v>45</v>
      </c>
      <c r="Q118" s="30" t="s">
        <v>62</v>
      </c>
      <c r="R118" s="30" t="s">
        <v>806</v>
      </c>
      <c r="S118" s="30" t="s">
        <v>62</v>
      </c>
      <c r="T118" s="30"/>
      <c r="U118" s="31" t="str">
        <f>IFERROR(__xludf.DUMMYFUNCTION("LET(
  angka_murni, ARRAYFORMULA(IFERROR(VALUE(REGEXREPLACE(N118:S118, ""[^0-9]"", """")), 0)),
  rata, IFERROR(AVERAGEIF(angka_murni, ""&gt;0""), 0),
  IF(rata &gt; 0,
    IF(rata &gt; 500, ""SANGAT OPTIMAL"",
    IF(rata &gt; 200, ""OPTIMAL"",
    IF(rata &gt; 100,"&amp;" ""KURANG OPTIMAL"", ""TIDAK OPTIMAL""))),
    IF(COUNTIF(N118:S118, ""*TIDAK TERDETEKSI*"") &gt; 0, ""TIDAK TERDETEKSI"",
    IF(COUNTIF(N118:S118, ""*TIDAK AKTIF*"") &gt; 0, ""TIDAK AKTIF"",
    IF(COUNTIF(N118:S118, ""*BELUM TERPASANG*"") &gt; 0, ""BELUM T"&amp;"ERPASANG"", ""TIDAK AKTIF"")))
  )
)"),"KURANG OPTIMAL")</f>
        <v>KURANG OPTIMAL</v>
      </c>
      <c r="V118" s="124"/>
      <c r="W118" s="125"/>
      <c r="X118" s="46"/>
    </row>
    <row r="119" ht="12.0" customHeight="1">
      <c r="A119" s="20">
        <f t="shared" si="1"/>
        <v>115</v>
      </c>
      <c r="B119" s="19" t="s">
        <v>151</v>
      </c>
      <c r="C119" s="19" t="s">
        <v>886</v>
      </c>
      <c r="D119" s="19" t="s">
        <v>940</v>
      </c>
      <c r="E119" s="21" t="s">
        <v>33</v>
      </c>
      <c r="F119" s="23" t="s">
        <v>941</v>
      </c>
      <c r="G119" s="25" t="s">
        <v>942</v>
      </c>
      <c r="H119" s="19" t="s">
        <v>40</v>
      </c>
      <c r="I119" s="19" t="s">
        <v>107</v>
      </c>
      <c r="J119" s="117" t="s">
        <v>44</v>
      </c>
      <c r="K119" s="118"/>
      <c r="L119" s="119" t="s">
        <v>1216</v>
      </c>
      <c r="M119" s="42"/>
      <c r="N119" s="42"/>
      <c r="O119" s="42"/>
      <c r="P119" s="30" t="s">
        <v>62</v>
      </c>
      <c r="Q119" s="30" t="s">
        <v>62</v>
      </c>
      <c r="R119" s="30" t="s">
        <v>176</v>
      </c>
      <c r="S119" s="44"/>
      <c r="T119" s="44"/>
      <c r="U119" s="31" t="str">
        <f>IFERROR(__xludf.DUMMYFUNCTION("LET(
  angka_murni, ARRAYFORMULA(IFERROR(VALUE(REGEXREPLACE(N119:S119, ""[^0-9]"", """")), 0)),
  rata, IFERROR(AVERAGEIF(angka_murni, ""&gt;0""), 0),
  IF(rata &gt; 0,
    IF(rata &gt; 500, ""SANGAT OPTIMAL"",
    IF(rata &gt; 200, ""OPTIMAL"",
    IF(rata &gt; 100,"&amp;" ""KURANG OPTIMAL"", ""TIDAK OPTIMAL""))),
    IF(COUNTIF(N119:S119, ""*TIDAK TERDETEKSI*"") &gt; 0, ""TIDAK TERDETEKSI"",
    IF(COUNTIF(N119:S119, ""*TIDAK AKTIF*"") &gt; 0, ""TIDAK AKTIF"",
    IF(COUNTIF(N119:S119, ""*BELUM TERPASANG*"") &gt; 0, ""BELUM T"&amp;"ERPASANG"", ""TIDAK AKTIF"")))
  )
)"),"TIDAK OPTIMAL")</f>
        <v>TIDAK OPTIMAL</v>
      </c>
      <c r="V119" s="124"/>
      <c r="W119" s="125"/>
      <c r="X119" s="46"/>
    </row>
    <row r="120" ht="12.0" customHeight="1">
      <c r="A120" s="20">
        <f t="shared" si="1"/>
        <v>116</v>
      </c>
      <c r="B120" s="19" t="s">
        <v>151</v>
      </c>
      <c r="C120" s="19" t="s">
        <v>886</v>
      </c>
      <c r="D120" s="19" t="s">
        <v>943</v>
      </c>
      <c r="E120" s="21" t="s">
        <v>33</v>
      </c>
      <c r="F120" s="23" t="s">
        <v>944</v>
      </c>
      <c r="G120" s="25" t="s">
        <v>945</v>
      </c>
      <c r="H120" s="19" t="s">
        <v>40</v>
      </c>
      <c r="I120" s="19" t="s">
        <v>107</v>
      </c>
      <c r="J120" s="117" t="s">
        <v>44</v>
      </c>
      <c r="K120" s="118"/>
      <c r="L120" s="118"/>
      <c r="M120" s="42"/>
      <c r="N120" s="42"/>
      <c r="O120" s="42"/>
      <c r="P120" s="30" t="s">
        <v>125</v>
      </c>
      <c r="Q120" s="30" t="s">
        <v>62</v>
      </c>
      <c r="R120" s="30" t="s">
        <v>63</v>
      </c>
      <c r="S120" s="44"/>
      <c r="T120" s="44"/>
      <c r="U120" s="31" t="str">
        <f>IFERROR(__xludf.DUMMYFUNCTION("LET(
  angka_murni, ARRAYFORMULA(IFERROR(VALUE(REGEXREPLACE(N120:S120, ""[^0-9]"", """")), 0)),
  rata, IFERROR(AVERAGEIF(angka_murni, ""&gt;0""), 0),
  IF(rata &gt; 0,
    IF(rata &gt; 500, ""SANGAT OPTIMAL"",
    IF(rata &gt; 200, ""OPTIMAL"",
    IF(rata &gt; 100,"&amp;" ""KURANG OPTIMAL"", ""TIDAK OPTIMAL""))),
    IF(COUNTIF(N120:S120, ""*TIDAK TERDETEKSI*"") &gt; 0, ""TIDAK TERDETEKSI"",
    IF(COUNTIF(N120:S120, ""*TIDAK AKTIF*"") &gt; 0, ""TIDAK AKTIF"",
    IF(COUNTIF(N120:S120, ""*BELUM TERPASANG*"") &gt; 0, ""BELUM T"&amp;"ERPASANG"", ""TIDAK AKTIF"")))
  )
)"),"KURANG OPTIMAL")</f>
        <v>KURANG OPTIMAL</v>
      </c>
      <c r="V120" s="124"/>
      <c r="W120" s="125"/>
      <c r="X120" s="46"/>
    </row>
    <row r="121" ht="12.0" customHeight="1">
      <c r="A121" s="20">
        <f t="shared" si="1"/>
        <v>117</v>
      </c>
      <c r="B121" s="19" t="s">
        <v>151</v>
      </c>
      <c r="C121" s="19" t="s">
        <v>886</v>
      </c>
      <c r="D121" s="19" t="s">
        <v>946</v>
      </c>
      <c r="E121" s="21" t="s">
        <v>33</v>
      </c>
      <c r="F121" s="23" t="s">
        <v>947</v>
      </c>
      <c r="G121" s="25" t="s">
        <v>948</v>
      </c>
      <c r="H121" s="19" t="s">
        <v>39</v>
      </c>
      <c r="I121" s="180" t="s">
        <v>1138</v>
      </c>
      <c r="J121" s="151" t="s">
        <v>44</v>
      </c>
      <c r="K121" s="118"/>
      <c r="L121" s="118"/>
      <c r="M121" s="29" t="s">
        <v>45</v>
      </c>
      <c r="N121" s="29" t="s">
        <v>167</v>
      </c>
      <c r="O121" s="29" t="s">
        <v>167</v>
      </c>
      <c r="P121" s="29" t="s">
        <v>167</v>
      </c>
      <c r="Q121" s="29" t="s">
        <v>167</v>
      </c>
      <c r="R121" s="29" t="s">
        <v>167</v>
      </c>
      <c r="S121" s="30" t="s">
        <v>45</v>
      </c>
      <c r="T121" s="30"/>
      <c r="U121" s="31" t="str">
        <f>IFERROR(__xludf.DUMMYFUNCTION("LET(
  angka_murni, ARRAYFORMULA(IFERROR(VALUE(REGEXREPLACE(N121:S121, ""[^0-9]"", """")), 0)),
  rata, IFERROR(AVERAGEIF(angka_murni, ""&gt;0""), 0),
  IF(rata &gt; 0,
    IF(rata &gt; 500, ""SANGAT OPTIMAL"",
    IF(rata &gt; 200, ""OPTIMAL"",
    IF(rata &gt; 100,"&amp;" ""KURANG OPTIMAL"", ""TIDAK OPTIMAL""))),
    IF(COUNTIF(N121:S121, ""*TIDAK TERDETEKSI*"") &gt; 0, ""TIDAK TERDETEKSI"",
    IF(COUNTIF(N121:S121, ""*TIDAK AKTIF*"") &gt; 0, ""TIDAK AKTIF"",
    IF(COUNTIF(N121:S121, ""*BELUM TERPASANG*"") &gt; 0, ""BELUM T"&amp;"ERPASANG"", ""TIDAK AKTIF"")))
  )
)"),"TIDAK TERDETEKSI")</f>
        <v>TIDAK TERDETEKSI</v>
      </c>
      <c r="V121" s="124"/>
      <c r="W121" s="125"/>
      <c r="X121" s="46"/>
    </row>
    <row r="122" ht="12.0" customHeight="1">
      <c r="A122" s="20">
        <f t="shared" si="1"/>
        <v>118</v>
      </c>
      <c r="B122" s="19" t="s">
        <v>151</v>
      </c>
      <c r="C122" s="19" t="s">
        <v>886</v>
      </c>
      <c r="D122" s="19" t="s">
        <v>949</v>
      </c>
      <c r="E122" s="21" t="s">
        <v>33</v>
      </c>
      <c r="F122" s="23" t="s">
        <v>950</v>
      </c>
      <c r="G122" s="25" t="s">
        <v>951</v>
      </c>
      <c r="H122" s="19" t="s">
        <v>95</v>
      </c>
      <c r="I122" s="19" t="s">
        <v>106</v>
      </c>
      <c r="J122" s="76" t="s">
        <v>44</v>
      </c>
      <c r="K122" s="118"/>
      <c r="L122" s="118"/>
      <c r="M122" s="42"/>
      <c r="N122" s="42"/>
      <c r="O122" s="42"/>
      <c r="P122" s="44"/>
      <c r="Q122" s="44"/>
      <c r="R122" s="44"/>
      <c r="S122" s="30" t="s">
        <v>176</v>
      </c>
      <c r="T122" s="30" t="s">
        <v>360</v>
      </c>
      <c r="U122" s="31" t="str">
        <f>IFERROR(__xludf.DUMMYFUNCTION("LET(
  angka_murni, ARRAYFORMULA(IFERROR(VALUE(REGEXREPLACE(N122:S122, ""[^0-9]"", """")), 0)),
  rata, IFERROR(AVERAGEIF(angka_murni, ""&gt;0""), 0),
  IF(rata &gt; 0,
    IF(rata &gt; 500, ""SANGAT OPTIMAL"",
    IF(rata &gt; 200, ""OPTIMAL"",
    IF(rata &gt; 100,"&amp;" ""KURANG OPTIMAL"", ""TIDAK OPTIMAL""))),
    IF(COUNTIF(N122:S122, ""*TIDAK TERDETEKSI*"") &gt; 0, ""TIDAK TERDETEKSI"",
    IF(COUNTIF(N122:S122, ""*TIDAK AKTIF*"") &gt; 0, ""TIDAK AKTIF"",
    IF(COUNTIF(N122:S122, ""*BELUM TERPASANG*"") &gt; 0, ""BELUM T"&amp;"ERPASANG"", ""TIDAK AKTIF"")))
  )
)"),"TIDAK OPTIMAL")</f>
        <v>TIDAK OPTIMAL</v>
      </c>
      <c r="V122" s="124"/>
      <c r="W122" s="125"/>
      <c r="X122" s="46"/>
    </row>
    <row r="123" ht="12.0" customHeight="1">
      <c r="A123" s="20">
        <f t="shared" si="1"/>
        <v>119</v>
      </c>
      <c r="B123" s="19" t="s">
        <v>151</v>
      </c>
      <c r="C123" s="19" t="s">
        <v>886</v>
      </c>
      <c r="D123" s="19" t="s">
        <v>953</v>
      </c>
      <c r="E123" s="59" t="s">
        <v>33</v>
      </c>
      <c r="F123" s="23" t="s">
        <v>954</v>
      </c>
      <c r="G123" s="25" t="s">
        <v>955</v>
      </c>
      <c r="H123" s="19" t="s">
        <v>102</v>
      </c>
      <c r="I123" s="19" t="s">
        <v>41</v>
      </c>
      <c r="J123" s="76" t="s">
        <v>44</v>
      </c>
      <c r="K123" s="118"/>
      <c r="L123" s="118"/>
      <c r="M123" s="42"/>
      <c r="N123" s="42"/>
      <c r="O123" s="29" t="s">
        <v>167</v>
      </c>
      <c r="P123" s="30" t="s">
        <v>167</v>
      </c>
      <c r="Q123" s="30" t="s">
        <v>167</v>
      </c>
      <c r="R123" s="30" t="s">
        <v>167</v>
      </c>
      <c r="S123" s="30" t="s">
        <v>126</v>
      </c>
      <c r="T123" s="30" t="s">
        <v>126</v>
      </c>
      <c r="U123" s="31" t="str">
        <f>IFERROR(__xludf.DUMMYFUNCTION("LET(
  angka_murni, ARRAYFORMULA(IFERROR(VALUE(REGEXREPLACE(N123:S123, ""[^0-9]"", """")), 0)),
  rata, IFERROR(AVERAGEIF(angka_murni, ""&gt;0""), 0),
  IF(rata &gt; 0,
    IF(rata &gt; 500, ""SANGAT OPTIMAL"",
    IF(rata &gt; 200, ""OPTIMAL"",
    IF(rata &gt; 100,"&amp;" ""KURANG OPTIMAL"", ""TIDAK OPTIMAL""))),
    IF(COUNTIF(N123:S123, ""*TIDAK TERDETEKSI*"") &gt; 0, ""TIDAK TERDETEKSI"",
    IF(COUNTIF(N123:S123, ""*TIDAK AKTIF*"") &gt; 0, ""TIDAK AKTIF"",
    IF(COUNTIF(N123:S123, ""*BELUM TERPASANG*"") &gt; 0, ""BELUM T"&amp;"ERPASANG"", ""TIDAK AKTIF"")))
  )
)"),"SANGAT OPTIMAL")</f>
        <v>SANGAT OPTIMAL</v>
      </c>
      <c r="V123" s="124"/>
      <c r="W123" s="125"/>
      <c r="X123" s="37" t="s">
        <v>956</v>
      </c>
    </row>
    <row r="124" ht="12.0" customHeight="1">
      <c r="A124" s="20">
        <f t="shared" si="1"/>
        <v>120</v>
      </c>
      <c r="B124" s="19" t="s">
        <v>151</v>
      </c>
      <c r="C124" s="19" t="s">
        <v>152</v>
      </c>
      <c r="D124" s="19" t="s">
        <v>957</v>
      </c>
      <c r="E124" s="21" t="s">
        <v>33</v>
      </c>
      <c r="F124" s="23" t="s">
        <v>958</v>
      </c>
      <c r="G124" s="25" t="s">
        <v>959</v>
      </c>
      <c r="H124" s="19" t="s">
        <v>87</v>
      </c>
      <c r="I124" s="19" t="s">
        <v>60</v>
      </c>
      <c r="J124" s="76" t="s">
        <v>44</v>
      </c>
      <c r="K124" s="118"/>
      <c r="L124" s="118"/>
      <c r="M124" s="29" t="s">
        <v>108</v>
      </c>
      <c r="N124" s="29" t="s">
        <v>108</v>
      </c>
      <c r="O124" s="29" t="s">
        <v>108</v>
      </c>
      <c r="P124" s="30" t="s">
        <v>62</v>
      </c>
      <c r="Q124" s="30" t="s">
        <v>63</v>
      </c>
      <c r="R124" s="30" t="s">
        <v>64</v>
      </c>
      <c r="S124" s="30" t="s">
        <v>126</v>
      </c>
      <c r="T124" s="30"/>
      <c r="U124" s="31" t="str">
        <f>IFERROR(__xludf.DUMMYFUNCTION("LET(
  angka_murni, ARRAYFORMULA(IFERROR(VALUE(REGEXREPLACE(N124:S124, ""[^0-9]"", """")), 0)),
  rata, IFERROR(AVERAGEIF(angka_murni, ""&gt;0""), 0),
  IF(rata &gt; 0,
    IF(rata &gt; 500, ""SANGAT OPTIMAL"",
    IF(rata &gt; 200, ""OPTIMAL"",
    IF(rata &gt; 100,"&amp;" ""KURANG OPTIMAL"", ""TIDAK OPTIMAL""))),
    IF(COUNTIF(N124:S124, ""*TIDAK TERDETEKSI*"") &gt; 0, ""TIDAK TERDETEKSI"",
    IF(COUNTIF(N124:S124, ""*TIDAK AKTIF*"") &gt; 0, ""TIDAK AKTIF"",
    IF(COUNTIF(N124:S124, ""*BELUM TERPASANG*"") &gt; 0, ""BELUM T"&amp;"ERPASANG"", ""TIDAK AKTIF"")))
  )
)"),"OPTIMAL")</f>
        <v>OPTIMAL</v>
      </c>
      <c r="V124" s="124"/>
      <c r="W124" s="125"/>
      <c r="X124" s="46"/>
    </row>
    <row r="125" ht="12.0" customHeight="1">
      <c r="A125" s="20">
        <f t="shared" si="1"/>
        <v>121</v>
      </c>
      <c r="B125" s="19" t="s">
        <v>151</v>
      </c>
      <c r="C125" s="19" t="s">
        <v>152</v>
      </c>
      <c r="D125" s="19" t="s">
        <v>960</v>
      </c>
      <c r="E125" s="21" t="s">
        <v>33</v>
      </c>
      <c r="F125" s="23" t="s">
        <v>961</v>
      </c>
      <c r="G125" s="25" t="s">
        <v>962</v>
      </c>
      <c r="H125" s="19" t="s">
        <v>87</v>
      </c>
      <c r="I125" s="19" t="s">
        <v>60</v>
      </c>
      <c r="J125" s="76" t="s">
        <v>44</v>
      </c>
      <c r="K125" s="118"/>
      <c r="L125" s="118"/>
      <c r="M125" s="29" t="s">
        <v>108</v>
      </c>
      <c r="N125" s="29" t="s">
        <v>108</v>
      </c>
      <c r="O125" s="29" t="s">
        <v>108</v>
      </c>
      <c r="P125" s="30" t="s">
        <v>176</v>
      </c>
      <c r="Q125" s="30" t="s">
        <v>63</v>
      </c>
      <c r="R125" s="30" t="s">
        <v>126</v>
      </c>
      <c r="S125" s="30" t="s">
        <v>126</v>
      </c>
      <c r="T125" s="30"/>
      <c r="U125" s="31" t="str">
        <f>IFERROR(__xludf.DUMMYFUNCTION("LET(
  angka_murni, ARRAYFORMULA(IFERROR(VALUE(REGEXREPLACE(N125:S125, ""[^0-9]"", """")), 0)),
  rata, IFERROR(AVERAGEIF(angka_murni, ""&gt;0""), 0),
  IF(rata &gt; 0,
    IF(rata &gt; 500, ""SANGAT OPTIMAL"",
    IF(rata &gt; 200, ""OPTIMAL"",
    IF(rata &gt; 100,"&amp;" ""KURANG OPTIMAL"", ""TIDAK OPTIMAL""))),
    IF(COUNTIF(N125:S125, ""*TIDAK TERDETEKSI*"") &gt; 0, ""TIDAK TERDETEKSI"",
    IF(COUNTIF(N125:S125, ""*TIDAK AKTIF*"") &gt; 0, ""TIDAK AKTIF"",
    IF(COUNTIF(N125:S125, ""*BELUM TERPASANG*"") &gt; 0, ""BELUM T"&amp;"ERPASANG"", ""TIDAK AKTIF"")))
  )
)"),"SANGAT OPTIMAL")</f>
        <v>SANGAT OPTIMAL</v>
      </c>
      <c r="V125" s="124"/>
      <c r="W125" s="125"/>
      <c r="X125" s="46"/>
    </row>
    <row r="126" ht="12.0" customHeight="1">
      <c r="A126" s="20">
        <f t="shared" si="1"/>
        <v>122</v>
      </c>
      <c r="B126" s="19" t="s">
        <v>151</v>
      </c>
      <c r="C126" s="19" t="s">
        <v>152</v>
      </c>
      <c r="D126" s="181" t="s">
        <v>963</v>
      </c>
      <c r="E126" s="182" t="s">
        <v>33</v>
      </c>
      <c r="F126" s="23" t="s">
        <v>964</v>
      </c>
      <c r="G126" s="25" t="s">
        <v>965</v>
      </c>
      <c r="H126" s="19" t="s">
        <v>59</v>
      </c>
      <c r="I126" s="19" t="s">
        <v>60</v>
      </c>
      <c r="J126" s="76" t="s">
        <v>44</v>
      </c>
      <c r="K126" s="118"/>
      <c r="L126" s="118"/>
      <c r="M126" s="29" t="s">
        <v>108</v>
      </c>
      <c r="N126" s="29" t="s">
        <v>108</v>
      </c>
      <c r="O126" s="29" t="s">
        <v>108</v>
      </c>
      <c r="P126" s="30" t="s">
        <v>108</v>
      </c>
      <c r="Q126" s="30" t="s">
        <v>108</v>
      </c>
      <c r="R126" s="30" t="s">
        <v>63</v>
      </c>
      <c r="S126" s="30" t="s">
        <v>126</v>
      </c>
      <c r="T126" s="30" t="s">
        <v>126</v>
      </c>
      <c r="U126" s="31" t="str">
        <f>IFERROR(__xludf.DUMMYFUNCTION("LET(
  angka_murni, ARRAYFORMULA(IFERROR(VALUE(REGEXREPLACE(N126:S126, ""[^0-9]"", """")), 0)),
  rata, IFERROR(AVERAGEIF(angka_murni, ""&gt;0""), 0),
  IF(rata &gt; 0,
    IF(rata &gt; 500, ""SANGAT OPTIMAL"",
    IF(rata &gt; 200, ""OPTIMAL"",
    IF(rata &gt; 100,"&amp;" ""KURANG OPTIMAL"", ""TIDAK OPTIMAL""))),
    IF(COUNTIF(N126:S126, ""*TIDAK TERDETEKSI*"") &gt; 0, ""TIDAK TERDETEKSI"",
    IF(COUNTIF(N126:S126, ""*TIDAK AKTIF*"") &gt; 0, ""TIDAK AKTIF"",
    IF(COUNTIF(N126:S126, ""*BELUM TERPASANG*"") &gt; 0, ""BELUM T"&amp;"ERPASANG"", ""TIDAK AKTIF"")))
  )
)"),"SANGAT OPTIMAL")</f>
        <v>SANGAT OPTIMAL</v>
      </c>
      <c r="V126" s="124"/>
      <c r="W126" s="125"/>
      <c r="X126" s="47" t="s">
        <v>967</v>
      </c>
    </row>
    <row r="127" ht="12.0" customHeight="1">
      <c r="A127" s="20">
        <f t="shared" si="1"/>
        <v>123</v>
      </c>
      <c r="B127" s="19" t="s">
        <v>151</v>
      </c>
      <c r="C127" s="19" t="s">
        <v>152</v>
      </c>
      <c r="D127" s="19" t="s">
        <v>968</v>
      </c>
      <c r="E127" s="21" t="s">
        <v>33</v>
      </c>
      <c r="F127" s="23" t="s">
        <v>969</v>
      </c>
      <c r="G127" s="25" t="s">
        <v>970</v>
      </c>
      <c r="H127" s="19" t="s">
        <v>94</v>
      </c>
      <c r="I127" s="19" t="s">
        <v>60</v>
      </c>
      <c r="J127" s="128" t="s">
        <v>44</v>
      </c>
      <c r="K127" s="183"/>
      <c r="L127" s="183"/>
      <c r="M127" s="42"/>
      <c r="N127" s="42"/>
      <c r="O127" s="42"/>
      <c r="P127" s="44"/>
      <c r="Q127" s="44"/>
      <c r="R127" s="30" t="s">
        <v>806</v>
      </c>
      <c r="S127" s="30" t="s">
        <v>806</v>
      </c>
      <c r="T127" s="30"/>
      <c r="U127" s="31" t="str">
        <f>IFERROR(__xludf.DUMMYFUNCTION("LET(
  angka_murni, ARRAYFORMULA(IFERROR(VALUE(REGEXREPLACE(N127:S127, ""[^0-9]"", """")), 0)),
  rata, IFERROR(AVERAGEIF(angka_murni, ""&gt;0""), 0),
  IF(rata &gt; 0,
    IF(rata &gt; 500, ""SANGAT OPTIMAL"",
    IF(rata &gt; 200, ""OPTIMAL"",
    IF(rata &gt; 100,"&amp;" ""KURANG OPTIMAL"", ""TIDAK OPTIMAL""))),
    IF(COUNTIF(N127:S127, ""*TIDAK TERDETEKSI*"") &gt; 0, ""TIDAK TERDETEKSI"",
    IF(COUNTIF(N127:S127, ""*TIDAK AKTIF*"") &gt; 0, ""TIDAK AKTIF"",
    IF(COUNTIF(N127:S127, ""*BELUM TERPASANG*"") &gt; 0, ""BELUM T"&amp;"ERPASANG"", ""TIDAK AKTIF"")))
  )
)"),"KURANG OPTIMAL")</f>
        <v>KURANG OPTIMAL</v>
      </c>
      <c r="V127" s="124"/>
      <c r="W127" s="125"/>
      <c r="X127" s="46"/>
    </row>
    <row r="128" ht="12.0" customHeight="1">
      <c r="A128" s="20">
        <f t="shared" si="1"/>
        <v>124</v>
      </c>
      <c r="B128" s="19" t="s">
        <v>151</v>
      </c>
      <c r="C128" s="19" t="s">
        <v>152</v>
      </c>
      <c r="D128" s="19" t="s">
        <v>971</v>
      </c>
      <c r="E128" s="21" t="s">
        <v>33</v>
      </c>
      <c r="F128" s="23" t="s">
        <v>972</v>
      </c>
      <c r="G128" s="25" t="s">
        <v>973</v>
      </c>
      <c r="H128" s="19" t="s">
        <v>40</v>
      </c>
      <c r="I128" s="19" t="s">
        <v>42</v>
      </c>
      <c r="J128" s="128" t="s">
        <v>44</v>
      </c>
      <c r="K128" s="129"/>
      <c r="L128" s="129"/>
      <c r="M128" s="29" t="s">
        <v>108</v>
      </c>
      <c r="N128" s="29" t="s">
        <v>108</v>
      </c>
      <c r="O128" s="29" t="s">
        <v>108</v>
      </c>
      <c r="P128" s="29" t="s">
        <v>108</v>
      </c>
      <c r="Q128" s="30" t="s">
        <v>167</v>
      </c>
      <c r="R128" s="30" t="s">
        <v>167</v>
      </c>
      <c r="S128" s="30" t="s">
        <v>167</v>
      </c>
      <c r="T128" s="30" t="s">
        <v>62</v>
      </c>
      <c r="U128" s="39" t="str">
        <f>IFERROR(__xludf.DUMMYFUNCTION("LET(
  angka_murni, ARRAYFORMULA(IFERROR(VALUE(REGEXREPLACE(N128:S128, ""[^0-9]"", """")), 0)),
  rata, IFERROR(AVERAGEIF(angka_murni, ""&gt;0""), 0),
  IF(rata &gt; 0,
    IF(rata &gt; 500, ""SANGAT OPTIMAL"",
    IF(rata &gt; 200, ""OPTIMAL"",
    IF(rata &gt; 100,"&amp;" ""KURANG OPTIMAL"", ""TIDAK OPTIMAL""))),
    IF(COUNTIF(N128:S128, ""*TIDAK TERDETEKSI*"") &gt; 0, ""TIDAK TERDETEKSI"",
    IF(COUNTIF(N128:S128, ""*TIDAK AKTIF*"") &gt; 0, ""TIDAK AKTIF"",
    IF(COUNTIF(N128:S128, ""*BELUM TERPASANG*"") &gt; 0, ""BELUM T"&amp;"ERPASANG"", ""TIDAK AKTIF"")))
  )
)"),"TIDAK TERDETEKSI")</f>
        <v>TIDAK TERDETEKSI</v>
      </c>
      <c r="V128" s="137" t="s">
        <v>890</v>
      </c>
      <c r="W128" s="83"/>
      <c r="X128" s="57"/>
    </row>
    <row r="129" ht="12.0" customHeight="1">
      <c r="A129" s="20">
        <f t="shared" si="1"/>
        <v>125</v>
      </c>
      <c r="B129" s="19" t="s">
        <v>151</v>
      </c>
      <c r="C129" s="19" t="s">
        <v>152</v>
      </c>
      <c r="D129" s="19" t="s">
        <v>153</v>
      </c>
      <c r="E129" s="21" t="s">
        <v>33</v>
      </c>
      <c r="F129" s="23" t="s">
        <v>154</v>
      </c>
      <c r="G129" s="25" t="s">
        <v>155</v>
      </c>
      <c r="H129" s="19" t="s">
        <v>40</v>
      </c>
      <c r="I129" s="19" t="s">
        <v>42</v>
      </c>
      <c r="J129" s="128" t="s">
        <v>44</v>
      </c>
      <c r="K129" s="129"/>
      <c r="L129" s="129"/>
      <c r="M129" s="29" t="s">
        <v>108</v>
      </c>
      <c r="N129" s="29" t="s">
        <v>108</v>
      </c>
      <c r="O129" s="29" t="s">
        <v>108</v>
      </c>
      <c r="P129" s="29" t="s">
        <v>108</v>
      </c>
      <c r="Q129" s="30" t="s">
        <v>167</v>
      </c>
      <c r="R129" s="30" t="s">
        <v>167</v>
      </c>
      <c r="S129" s="30" t="s">
        <v>167</v>
      </c>
      <c r="T129" s="30" t="s">
        <v>45</v>
      </c>
      <c r="U129" s="39" t="str">
        <f>IFERROR(__xludf.DUMMYFUNCTION("LET(
  angka_murni, ARRAYFORMULA(IFERROR(VALUE(REGEXREPLACE(N129:S129, ""[^0-9]"", """")), 0)),
  rata, IFERROR(AVERAGEIF(angka_murni, ""&gt;0""), 0),
  IF(rata &gt; 0,
    IF(rata &gt; 500, ""SANGAT OPTIMAL"",
    IF(rata &gt; 200, ""OPTIMAL"",
    IF(rata &gt; 100,"&amp;" ""KURANG OPTIMAL"", ""TIDAK OPTIMAL""))),
    IF(COUNTIF(N129:S129, ""*TIDAK TERDETEKSI*"") &gt; 0, ""TIDAK TERDETEKSI"",
    IF(COUNTIF(N129:S129, ""*TIDAK AKTIF*"") &gt; 0, ""TIDAK AKTIF"",
    IF(COUNTIF(N129:S129, ""*BELUM TERPASANG*"") &gt; 0, ""BELUM T"&amp;"ERPASANG"", ""TIDAK AKTIF"")))
  )
)"),"TIDAK TERDETEKSI")</f>
        <v>TIDAK TERDETEKSI</v>
      </c>
      <c r="V129" s="137" t="s">
        <v>890</v>
      </c>
      <c r="W129" s="83"/>
      <c r="X129" s="57"/>
    </row>
    <row r="130" ht="12.0" customHeight="1">
      <c r="A130" s="20">
        <f t="shared" si="1"/>
        <v>126</v>
      </c>
      <c r="B130" s="19" t="s">
        <v>151</v>
      </c>
      <c r="C130" s="19" t="s">
        <v>152</v>
      </c>
      <c r="D130" s="19" t="s">
        <v>974</v>
      </c>
      <c r="E130" s="21" t="s">
        <v>33</v>
      </c>
      <c r="F130" s="23" t="s">
        <v>975</v>
      </c>
      <c r="G130" s="25" t="s">
        <v>976</v>
      </c>
      <c r="H130" s="19" t="s">
        <v>40</v>
      </c>
      <c r="I130" s="19" t="s">
        <v>42</v>
      </c>
      <c r="J130" s="128" t="s">
        <v>44</v>
      </c>
      <c r="K130" s="129"/>
      <c r="L130" s="129"/>
      <c r="M130" s="29" t="s">
        <v>108</v>
      </c>
      <c r="N130" s="29" t="s">
        <v>108</v>
      </c>
      <c r="O130" s="29" t="s">
        <v>108</v>
      </c>
      <c r="P130" s="29" t="s">
        <v>108</v>
      </c>
      <c r="Q130" s="30" t="s">
        <v>167</v>
      </c>
      <c r="R130" s="30" t="s">
        <v>167</v>
      </c>
      <c r="S130" s="30" t="s">
        <v>167</v>
      </c>
      <c r="T130" s="30" t="s">
        <v>64</v>
      </c>
      <c r="U130" s="31" t="str">
        <f>IFERROR(__xludf.DUMMYFUNCTION("LET(
  angka_murni, ARRAYFORMULA(IFERROR(VALUE(REGEXREPLACE(N130:S130, ""[^0-9]"", """")), 0)),
  rata, IFERROR(AVERAGEIF(angka_murni, ""&gt;0""), 0),
  IF(rata &gt; 0,
    IF(rata &gt; 500, ""SANGAT OPTIMAL"",
    IF(rata &gt; 200, ""OPTIMAL"",
    IF(rata &gt; 100,"&amp;" ""KURANG OPTIMAL"", ""TIDAK OPTIMAL""))),
    IF(COUNTIF(N130:S130, ""*TIDAK TERDETEKSI*"") &gt; 0, ""TIDAK TERDETEKSI"",
    IF(COUNTIF(N130:S130, ""*TIDAK AKTIF*"") &gt; 0, ""TIDAK AKTIF"",
    IF(COUNTIF(N130:S130, ""*BELUM TERPASANG*"") &gt; 0, ""BELUM T"&amp;"ERPASANG"", ""TIDAK AKTIF"")))
  )
)"),"TIDAK TERDETEKSI")</f>
        <v>TIDAK TERDETEKSI</v>
      </c>
      <c r="V130" s="124"/>
      <c r="W130" s="125"/>
      <c r="X130" s="46"/>
    </row>
    <row r="131" ht="12.0" customHeight="1">
      <c r="A131" s="20">
        <f t="shared" si="1"/>
        <v>127</v>
      </c>
      <c r="B131" s="19" t="s">
        <v>151</v>
      </c>
      <c r="C131" s="19" t="s">
        <v>152</v>
      </c>
      <c r="D131" s="181" t="s">
        <v>977</v>
      </c>
      <c r="E131" s="182" t="s">
        <v>33</v>
      </c>
      <c r="F131" s="23" t="s">
        <v>978</v>
      </c>
      <c r="G131" s="25" t="s">
        <v>979</v>
      </c>
      <c r="H131" s="19" t="s">
        <v>59</v>
      </c>
      <c r="I131" s="19" t="s">
        <v>60</v>
      </c>
      <c r="J131" s="76" t="s">
        <v>44</v>
      </c>
      <c r="K131" s="118"/>
      <c r="L131" s="118"/>
      <c r="M131" s="29" t="s">
        <v>108</v>
      </c>
      <c r="N131" s="29" t="s">
        <v>108</v>
      </c>
      <c r="O131" s="29" t="s">
        <v>108</v>
      </c>
      <c r="P131" s="30" t="s">
        <v>108</v>
      </c>
      <c r="Q131" s="30" t="s">
        <v>108</v>
      </c>
      <c r="R131" s="30" t="s">
        <v>176</v>
      </c>
      <c r="S131" s="30" t="s">
        <v>125</v>
      </c>
      <c r="T131" s="30" t="s">
        <v>64</v>
      </c>
      <c r="U131" s="31" t="str">
        <f>IFERROR(__xludf.DUMMYFUNCTION("LET(
  angka_murni, ARRAYFORMULA(IFERROR(VALUE(REGEXREPLACE(N131:S131, ""[^0-9]"", """")), 0)),
  rata, IFERROR(AVERAGEIF(angka_murni, ""&gt;0""), 0),
  IF(rata &gt; 0,
    IF(rata &gt; 500, ""SANGAT OPTIMAL"",
    IF(rata &gt; 200, ""OPTIMAL"",
    IF(rata &gt; 100,"&amp;" ""KURANG OPTIMAL"", ""TIDAK OPTIMAL""))),
    IF(COUNTIF(N131:S131, ""*TIDAK TERDETEKSI*"") &gt; 0, ""TIDAK TERDETEKSI"",
    IF(COUNTIF(N131:S131, ""*TIDAK AKTIF*"") &gt; 0, ""TIDAK AKTIF"",
    IF(COUNTIF(N131:S131, ""*BELUM TERPASANG*"") &gt; 0, ""BELUM T"&amp;"ERPASANG"", ""TIDAK AKTIF"")))
  )
)"),"KURANG OPTIMAL")</f>
        <v>KURANG OPTIMAL</v>
      </c>
      <c r="V131" s="124"/>
      <c r="W131" s="125"/>
      <c r="X131" s="37" t="s">
        <v>980</v>
      </c>
    </row>
    <row r="132" ht="12.0" customHeight="1">
      <c r="A132" s="20">
        <f t="shared" si="1"/>
        <v>128</v>
      </c>
      <c r="B132" s="19" t="s">
        <v>151</v>
      </c>
      <c r="C132" s="19" t="s">
        <v>152</v>
      </c>
      <c r="D132" s="19" t="s">
        <v>981</v>
      </c>
      <c r="E132" s="21" t="s">
        <v>33</v>
      </c>
      <c r="F132" s="23" t="s">
        <v>982</v>
      </c>
      <c r="G132" s="25" t="s">
        <v>983</v>
      </c>
      <c r="H132" s="19" t="s">
        <v>40</v>
      </c>
      <c r="I132" s="19" t="s">
        <v>42</v>
      </c>
      <c r="J132" s="128" t="s">
        <v>44</v>
      </c>
      <c r="K132" s="129"/>
      <c r="L132" s="129"/>
      <c r="M132" s="29" t="s">
        <v>108</v>
      </c>
      <c r="N132" s="29" t="s">
        <v>108</v>
      </c>
      <c r="O132" s="29" t="s">
        <v>108</v>
      </c>
      <c r="P132" s="29" t="s">
        <v>108</v>
      </c>
      <c r="Q132" s="30" t="s">
        <v>167</v>
      </c>
      <c r="R132" s="30" t="s">
        <v>167</v>
      </c>
      <c r="S132" s="30" t="s">
        <v>167</v>
      </c>
      <c r="T132" s="30" t="s">
        <v>62</v>
      </c>
      <c r="U132" s="31" t="str">
        <f>IFERROR(__xludf.DUMMYFUNCTION("LET(
  angka_murni, ARRAYFORMULA(IFERROR(VALUE(REGEXREPLACE(N132:S132, ""[^0-9]"", """")), 0)),
  rata, IFERROR(AVERAGEIF(angka_murni, ""&gt;0""), 0),
  IF(rata &gt; 0,
    IF(rata &gt; 500, ""SANGAT OPTIMAL"",
    IF(rata &gt; 200, ""OPTIMAL"",
    IF(rata &gt; 100,"&amp;" ""KURANG OPTIMAL"", ""TIDAK OPTIMAL""))),
    IF(COUNTIF(N132:S132, ""*TIDAK TERDETEKSI*"") &gt; 0, ""TIDAK TERDETEKSI"",
    IF(COUNTIF(N132:S132, ""*TIDAK AKTIF*"") &gt; 0, ""TIDAK AKTIF"",
    IF(COUNTIF(N132:S132, ""*BELUM TERPASANG*"") &gt; 0, ""BELUM T"&amp;"ERPASANG"", ""TIDAK AKTIF"")))
  )
)"),"TIDAK TERDETEKSI")</f>
        <v>TIDAK TERDETEKSI</v>
      </c>
      <c r="V132" s="124"/>
      <c r="W132" s="125"/>
      <c r="X132" s="46"/>
    </row>
    <row r="133" ht="12.0" customHeight="1">
      <c r="A133" s="20">
        <f t="shared" si="1"/>
        <v>129</v>
      </c>
      <c r="B133" s="19" t="s">
        <v>151</v>
      </c>
      <c r="C133" s="19" t="s">
        <v>161</v>
      </c>
      <c r="D133" s="181" t="s">
        <v>984</v>
      </c>
      <c r="E133" s="182" t="s">
        <v>33</v>
      </c>
      <c r="F133" s="23" t="s">
        <v>985</v>
      </c>
      <c r="G133" s="25" t="s">
        <v>986</v>
      </c>
      <c r="H133" s="19" t="s">
        <v>87</v>
      </c>
      <c r="I133" s="19" t="s">
        <v>60</v>
      </c>
      <c r="J133" s="76" t="s">
        <v>44</v>
      </c>
      <c r="K133" s="118"/>
      <c r="L133" s="118"/>
      <c r="M133" s="29" t="s">
        <v>108</v>
      </c>
      <c r="N133" s="29" t="s">
        <v>108</v>
      </c>
      <c r="O133" s="29" t="s">
        <v>108</v>
      </c>
      <c r="P133" s="30" t="s">
        <v>62</v>
      </c>
      <c r="Q133" s="30" t="s">
        <v>63</v>
      </c>
      <c r="R133" s="30" t="s">
        <v>125</v>
      </c>
      <c r="S133" s="30" t="s">
        <v>126</v>
      </c>
      <c r="T133" s="30"/>
      <c r="U133" s="39" t="str">
        <f>IFERROR(__xludf.DUMMYFUNCTION("LET(
  angka_murni, ARRAYFORMULA(IFERROR(VALUE(REGEXREPLACE(N133:S133, ""[^0-9]"", """")), 0)),
  rata, IFERROR(AVERAGEIF(angka_murni, ""&gt;0""), 0),
  IF(rata &gt; 0,
    IF(rata &gt; 500, ""SANGAT OPTIMAL"",
    IF(rata &gt; 200, ""OPTIMAL"",
    IF(rata &gt; 100,"&amp;" ""KURANG OPTIMAL"", ""TIDAK OPTIMAL""))),
    IF(COUNTIF(N133:S133, ""*TIDAK TERDETEKSI*"") &gt; 0, ""TIDAK TERDETEKSI"",
    IF(COUNTIF(N133:S133, ""*TIDAK AKTIF*"") &gt; 0, ""TIDAK AKTIF"",
    IF(COUNTIF(N133:S133, ""*BELUM TERPASANG*"") &gt; 0, ""BELUM T"&amp;"ERPASANG"", ""TIDAK AKTIF"")))
  )
)"),"OPTIMAL")</f>
        <v>OPTIMAL</v>
      </c>
      <c r="V133" s="137" t="s">
        <v>890</v>
      </c>
      <c r="W133" s="83"/>
      <c r="X133" s="57"/>
    </row>
    <row r="134" ht="12.0" customHeight="1">
      <c r="A134" s="20">
        <f t="shared" si="1"/>
        <v>130</v>
      </c>
      <c r="B134" s="19" t="s">
        <v>151</v>
      </c>
      <c r="C134" s="19" t="s">
        <v>161</v>
      </c>
      <c r="D134" s="19" t="s">
        <v>987</v>
      </c>
      <c r="E134" s="21" t="s">
        <v>33</v>
      </c>
      <c r="F134" s="23" t="s">
        <v>988</v>
      </c>
      <c r="G134" s="25" t="s">
        <v>989</v>
      </c>
      <c r="H134" s="19" t="s">
        <v>59</v>
      </c>
      <c r="I134" s="19" t="s">
        <v>60</v>
      </c>
      <c r="J134" s="76" t="s">
        <v>44</v>
      </c>
      <c r="K134" s="118"/>
      <c r="L134" s="118"/>
      <c r="M134" s="29" t="s">
        <v>108</v>
      </c>
      <c r="N134" s="29" t="s">
        <v>108</v>
      </c>
      <c r="O134" s="29" t="s">
        <v>108</v>
      </c>
      <c r="P134" s="30" t="s">
        <v>108</v>
      </c>
      <c r="Q134" s="30" t="s">
        <v>108</v>
      </c>
      <c r="R134" s="30" t="s">
        <v>63</v>
      </c>
      <c r="S134" s="30" t="s">
        <v>126</v>
      </c>
      <c r="T134" s="30" t="s">
        <v>126</v>
      </c>
      <c r="U134" s="31" t="str">
        <f>IFERROR(__xludf.DUMMYFUNCTION("LET(
  angka_murni, ARRAYFORMULA(IFERROR(VALUE(REGEXREPLACE(N134:S134, ""[^0-9]"", """")), 0)),
  rata, IFERROR(AVERAGEIF(angka_murni, ""&gt;0""), 0),
  IF(rata &gt; 0,
    IF(rata &gt; 500, ""SANGAT OPTIMAL"",
    IF(rata &gt; 200, ""OPTIMAL"",
    IF(rata &gt; 100,"&amp;" ""KURANG OPTIMAL"", ""TIDAK OPTIMAL""))),
    IF(COUNTIF(N134:S134, ""*TIDAK TERDETEKSI*"") &gt; 0, ""TIDAK TERDETEKSI"",
    IF(COUNTIF(N134:S134, ""*TIDAK AKTIF*"") &gt; 0, ""TIDAK AKTIF"",
    IF(COUNTIF(N134:S134, ""*BELUM TERPASANG*"") &gt; 0, ""BELUM T"&amp;"ERPASANG"", ""TIDAK AKTIF"")))
  )
)"),"SANGAT OPTIMAL")</f>
        <v>SANGAT OPTIMAL</v>
      </c>
      <c r="V134" s="124"/>
      <c r="W134" s="125"/>
      <c r="X134" s="46"/>
    </row>
    <row r="135" ht="12.0" customHeight="1">
      <c r="A135" s="20">
        <f t="shared" si="1"/>
        <v>131</v>
      </c>
      <c r="B135" s="19" t="s">
        <v>151</v>
      </c>
      <c r="C135" s="19" t="s">
        <v>161</v>
      </c>
      <c r="D135" s="73" t="s">
        <v>990</v>
      </c>
      <c r="E135" s="184" t="s">
        <v>991</v>
      </c>
      <c r="F135" s="68" t="s">
        <v>992</v>
      </c>
      <c r="G135" s="69" t="s">
        <v>993</v>
      </c>
      <c r="H135" s="19" t="s">
        <v>94</v>
      </c>
      <c r="I135" s="19" t="s">
        <v>60</v>
      </c>
      <c r="J135" s="128" t="s">
        <v>44</v>
      </c>
      <c r="K135" s="183"/>
      <c r="L135" s="183"/>
      <c r="M135" s="132"/>
      <c r="N135" s="132"/>
      <c r="O135" s="132"/>
      <c r="P135" s="44"/>
      <c r="Q135" s="44"/>
      <c r="R135" s="30" t="s">
        <v>806</v>
      </c>
      <c r="S135" s="30" t="s">
        <v>806</v>
      </c>
      <c r="T135" s="30"/>
      <c r="U135" s="39" t="str">
        <f>IFERROR(__xludf.DUMMYFUNCTION("LET(
  angka_murni, ARRAYFORMULA(IFERROR(VALUE(REGEXREPLACE(N135:S135, ""[^0-9]"", """")), 0)),
  rata, IFERROR(AVERAGEIF(angka_murni, ""&gt;0""), 0),
  IF(rata &gt; 0,
    IF(rata &gt; 500, ""SANGAT OPTIMAL"",
    IF(rata &gt; 200, ""OPTIMAL"",
    IF(rata &gt; 100,"&amp;" ""KURANG OPTIMAL"", ""TIDAK OPTIMAL""))),
    IF(COUNTIF(N135:S135, ""*TIDAK TERDETEKSI*"") &gt; 0, ""TIDAK TERDETEKSI"",
    IF(COUNTIF(N135:S135, ""*TIDAK AKTIF*"") &gt; 0, ""TIDAK AKTIF"",
    IF(COUNTIF(N135:S135, ""*BELUM TERPASANG*"") &gt; 0, ""BELUM T"&amp;"ERPASANG"", ""TIDAK AKTIF"")))
  )
)"),"KURANG OPTIMAL")</f>
        <v>KURANG OPTIMAL</v>
      </c>
      <c r="V135" s="137" t="s">
        <v>1266</v>
      </c>
      <c r="W135" s="83"/>
      <c r="X135" s="57"/>
    </row>
    <row r="136" ht="12.0" customHeight="1">
      <c r="A136" s="20">
        <f t="shared" si="1"/>
        <v>132</v>
      </c>
      <c r="B136" s="19" t="s">
        <v>151</v>
      </c>
      <c r="C136" s="19" t="s">
        <v>161</v>
      </c>
      <c r="D136" s="181" t="s">
        <v>995</v>
      </c>
      <c r="E136" s="182" t="s">
        <v>33</v>
      </c>
      <c r="F136" s="23" t="s">
        <v>1268</v>
      </c>
      <c r="G136" s="25" t="s">
        <v>1269</v>
      </c>
      <c r="H136" s="19" t="s">
        <v>87</v>
      </c>
      <c r="I136" s="19" t="s">
        <v>60</v>
      </c>
      <c r="J136" s="76" t="s">
        <v>44</v>
      </c>
      <c r="K136" s="118"/>
      <c r="L136" s="118"/>
      <c r="M136" s="29" t="s">
        <v>108</v>
      </c>
      <c r="N136" s="29" t="s">
        <v>108</v>
      </c>
      <c r="O136" s="29" t="s">
        <v>108</v>
      </c>
      <c r="P136" s="30" t="s">
        <v>64</v>
      </c>
      <c r="Q136" s="30" t="s">
        <v>126</v>
      </c>
      <c r="R136" s="30" t="s">
        <v>126</v>
      </c>
      <c r="S136" s="30" t="s">
        <v>126</v>
      </c>
      <c r="T136" s="30"/>
      <c r="U136" s="39" t="str">
        <f>IFERROR(__xludf.DUMMYFUNCTION("LET(
  angka_murni, ARRAYFORMULA(IFERROR(VALUE(REGEXREPLACE(N136:S136, ""[^0-9]"", """")), 0)),
  rata, IFERROR(AVERAGEIF(angka_murni, ""&gt;0""), 0),
  IF(rata &gt; 0,
    IF(rata &gt; 500, ""SANGAT OPTIMAL"",
    IF(rata &gt; 200, ""OPTIMAL"",
    IF(rata &gt; 100,"&amp;" ""KURANG OPTIMAL"", ""TIDAK OPTIMAL""))),
    IF(COUNTIF(N136:S136, ""*TIDAK TERDETEKSI*"") &gt; 0, ""TIDAK TERDETEKSI"",
    IF(COUNTIF(N136:S136, ""*TIDAK AKTIF*"") &gt; 0, ""TIDAK AKTIF"",
    IF(COUNTIF(N136:S136, ""*BELUM TERPASANG*"") &gt; 0, ""BELUM T"&amp;"ERPASANG"", ""TIDAK AKTIF"")))
  )
)"),"SANGAT OPTIMAL")</f>
        <v>SANGAT OPTIMAL</v>
      </c>
      <c r="V136" s="137" t="s">
        <v>1266</v>
      </c>
      <c r="W136" s="83"/>
      <c r="X136" s="57"/>
    </row>
    <row r="137" ht="12.0" customHeight="1">
      <c r="A137" s="20">
        <f t="shared" si="1"/>
        <v>133</v>
      </c>
      <c r="B137" s="19" t="s">
        <v>151</v>
      </c>
      <c r="C137" s="19" t="s">
        <v>161</v>
      </c>
      <c r="D137" s="181" t="s">
        <v>999</v>
      </c>
      <c r="E137" s="182" t="s">
        <v>33</v>
      </c>
      <c r="F137" s="23" t="s">
        <v>1000</v>
      </c>
      <c r="G137" s="25" t="s">
        <v>1001</v>
      </c>
      <c r="H137" s="19"/>
      <c r="I137" s="19"/>
      <c r="J137" s="179"/>
      <c r="K137" s="185"/>
      <c r="L137" s="185"/>
      <c r="M137" s="29" t="s">
        <v>108</v>
      </c>
      <c r="N137" s="29" t="s">
        <v>108</v>
      </c>
      <c r="O137" s="29" t="s">
        <v>108</v>
      </c>
      <c r="P137" s="29" t="s">
        <v>108</v>
      </c>
      <c r="Q137" s="29" t="s">
        <v>108</v>
      </c>
      <c r="R137" s="29" t="s">
        <v>108</v>
      </c>
      <c r="S137" s="29" t="s">
        <v>108</v>
      </c>
      <c r="T137" s="29"/>
      <c r="U137" s="39" t="str">
        <f>IFERROR(__xludf.DUMMYFUNCTION("LET(
  angka_murni, ARRAYFORMULA(IFERROR(VALUE(REGEXREPLACE(N137:S137, ""[^0-9]"", """")), 0)),
  rata, IFERROR(AVERAGEIF(angka_murni, ""&gt;0""), 0),
  IF(rata &gt; 0,
    IF(rata &gt; 500, ""SANGAT OPTIMAL"",
    IF(rata &gt; 200, ""OPTIMAL"",
    IF(rata &gt; 100,"&amp;" ""KURANG OPTIMAL"", ""TIDAK OPTIMAL""))),
    IF(COUNTIF(N137:S137, ""*TIDAK TERDETEKSI*"") &gt; 0, ""TIDAK TERDETEKSI"",
    IF(COUNTIF(N137:S137, ""*TIDAK AKTIF*"") &gt; 0, ""TIDAK AKTIF"",
    IF(COUNTIF(N137:S137, ""*BELUM TERPASANG*"") &gt; 0, ""BELUM T"&amp;"ERPASANG"", ""TIDAK AKTIF"")))
  )
)"),"BELUM TERPASANG")</f>
        <v>BELUM TERPASANG</v>
      </c>
      <c r="V137" s="137" t="s">
        <v>1266</v>
      </c>
      <c r="W137" s="83"/>
      <c r="X137" s="37" t="s">
        <v>1002</v>
      </c>
    </row>
    <row r="138" ht="12.0" customHeight="1">
      <c r="A138" s="20">
        <f t="shared" si="1"/>
        <v>134</v>
      </c>
      <c r="B138" s="19" t="s">
        <v>151</v>
      </c>
      <c r="C138" s="19" t="s">
        <v>161</v>
      </c>
      <c r="D138" s="19" t="s">
        <v>163</v>
      </c>
      <c r="E138" s="21" t="s">
        <v>33</v>
      </c>
      <c r="F138" s="23" t="s">
        <v>165</v>
      </c>
      <c r="G138" s="25" t="s">
        <v>166</v>
      </c>
      <c r="H138" s="19" t="s">
        <v>40</v>
      </c>
      <c r="I138" s="19" t="s">
        <v>42</v>
      </c>
      <c r="J138" s="128" t="s">
        <v>44</v>
      </c>
      <c r="K138" s="129"/>
      <c r="L138" s="129"/>
      <c r="M138" s="29" t="s">
        <v>108</v>
      </c>
      <c r="N138" s="29" t="s">
        <v>108</v>
      </c>
      <c r="O138" s="29" t="s">
        <v>108</v>
      </c>
      <c r="P138" s="29" t="s">
        <v>108</v>
      </c>
      <c r="Q138" s="30" t="s">
        <v>167</v>
      </c>
      <c r="R138" s="30" t="s">
        <v>167</v>
      </c>
      <c r="S138" s="30" t="s">
        <v>167</v>
      </c>
      <c r="T138" s="30" t="s">
        <v>45</v>
      </c>
      <c r="U138" s="31" t="str">
        <f>IFERROR(__xludf.DUMMYFUNCTION("LET(
  angka_murni, ARRAYFORMULA(IFERROR(VALUE(REGEXREPLACE(N138:S138, ""[^0-9]"", """")), 0)),
  rata, IFERROR(AVERAGEIF(angka_murni, ""&gt;0""), 0),
  IF(rata &gt; 0,
    IF(rata &gt; 500, ""SANGAT OPTIMAL"",
    IF(rata &gt; 200, ""OPTIMAL"",
    IF(rata &gt; 100,"&amp;" ""KURANG OPTIMAL"", ""TIDAK OPTIMAL""))),
    IF(COUNTIF(N138:S138, ""*TIDAK TERDETEKSI*"") &gt; 0, ""TIDAK TERDETEKSI"",
    IF(COUNTIF(N138:S138, ""*TIDAK AKTIF*"") &gt; 0, ""TIDAK AKTIF"",
    IF(COUNTIF(N138:S138, ""*BELUM TERPASANG*"") &gt; 0, ""BELUM T"&amp;"ERPASANG"", ""TIDAK AKTIF"")))
  )
)"),"TIDAK TERDETEKSI")</f>
        <v>TIDAK TERDETEKSI</v>
      </c>
      <c r="V138" s="124"/>
      <c r="W138" s="125"/>
      <c r="X138" s="46"/>
    </row>
    <row r="139" ht="12.0" customHeight="1">
      <c r="A139" s="20">
        <f t="shared" si="1"/>
        <v>135</v>
      </c>
      <c r="B139" s="19" t="s">
        <v>151</v>
      </c>
      <c r="C139" s="19" t="s">
        <v>161</v>
      </c>
      <c r="D139" s="19" t="s">
        <v>1004</v>
      </c>
      <c r="E139" s="21" t="s">
        <v>33</v>
      </c>
      <c r="F139" s="23" t="s">
        <v>1005</v>
      </c>
      <c r="G139" s="25" t="s">
        <v>1006</v>
      </c>
      <c r="H139" s="19" t="s">
        <v>59</v>
      </c>
      <c r="I139" s="19" t="s">
        <v>60</v>
      </c>
      <c r="J139" s="76" t="s">
        <v>44</v>
      </c>
      <c r="K139" s="118"/>
      <c r="L139" s="118"/>
      <c r="M139" s="29" t="s">
        <v>108</v>
      </c>
      <c r="N139" s="29" t="s">
        <v>108</v>
      </c>
      <c r="O139" s="29" t="s">
        <v>108</v>
      </c>
      <c r="P139" s="30" t="s">
        <v>108</v>
      </c>
      <c r="Q139" s="30" t="s">
        <v>108</v>
      </c>
      <c r="R139" s="30" t="s">
        <v>91</v>
      </c>
      <c r="S139" s="30" t="s">
        <v>64</v>
      </c>
      <c r="T139" s="30" t="s">
        <v>126</v>
      </c>
      <c r="U139" s="31" t="str">
        <f>IFERROR(__xludf.DUMMYFUNCTION("LET(
  angka_murni, ARRAYFORMULA(IFERROR(VALUE(REGEXREPLACE(N139:S139, ""[^0-9]"", """")), 0)),
  rata, IFERROR(AVERAGEIF(angka_murni, ""&gt;0""), 0),
  IF(rata &gt; 0,
    IF(rata &gt; 500, ""SANGAT OPTIMAL"",
    IF(rata &gt; 200, ""OPTIMAL"",
    IF(rata &gt; 100,"&amp;" ""KURANG OPTIMAL"", ""TIDAK OPTIMAL""))),
    IF(COUNTIF(N139:S139, ""*TIDAK TERDETEKSI*"") &gt; 0, ""TIDAK TERDETEKSI"",
    IF(COUNTIF(N139:S139, ""*TIDAK AKTIF*"") &gt; 0, ""TIDAK AKTIF"",
    IF(COUNTIF(N139:S139, ""*BELUM TERPASANG*"") &gt; 0, ""BELUM T"&amp;"ERPASANG"", ""TIDAK AKTIF"")))
  )
)"),"OPTIMAL")</f>
        <v>OPTIMAL</v>
      </c>
      <c r="V139" s="124"/>
      <c r="W139" s="125"/>
      <c r="X139" s="37" t="s">
        <v>1007</v>
      </c>
    </row>
    <row r="140" ht="12.0" customHeight="1">
      <c r="A140" s="20">
        <f t="shared" si="1"/>
        <v>136</v>
      </c>
      <c r="B140" s="19" t="s">
        <v>151</v>
      </c>
      <c r="C140" s="19" t="s">
        <v>161</v>
      </c>
      <c r="D140" s="19" t="s">
        <v>1008</v>
      </c>
      <c r="E140" s="21" t="s">
        <v>33</v>
      </c>
      <c r="F140" s="23" t="s">
        <v>1009</v>
      </c>
      <c r="G140" s="25" t="s">
        <v>1010</v>
      </c>
      <c r="H140" s="19" t="s">
        <v>59</v>
      </c>
      <c r="I140" s="19" t="s">
        <v>60</v>
      </c>
      <c r="J140" s="76" t="s">
        <v>44</v>
      </c>
      <c r="K140" s="118"/>
      <c r="L140" s="118"/>
      <c r="M140" s="29" t="s">
        <v>108</v>
      </c>
      <c r="N140" s="29" t="s">
        <v>108</v>
      </c>
      <c r="O140" s="29" t="s">
        <v>108</v>
      </c>
      <c r="P140" s="30" t="s">
        <v>108</v>
      </c>
      <c r="Q140" s="30" t="s">
        <v>108</v>
      </c>
      <c r="R140" s="30" t="s">
        <v>62</v>
      </c>
      <c r="S140" s="30" t="s">
        <v>64</v>
      </c>
      <c r="T140" s="30" t="s">
        <v>64</v>
      </c>
      <c r="U140" s="31" t="str">
        <f>IFERROR(__xludf.DUMMYFUNCTION("LET(
  angka_murni, ARRAYFORMULA(IFERROR(VALUE(REGEXREPLACE(N140:S140, ""[^0-9]"", """")), 0)),
  rata, IFERROR(AVERAGEIF(angka_murni, ""&gt;0""), 0),
  IF(rata &gt; 0,
    IF(rata &gt; 500, ""SANGAT OPTIMAL"",
    IF(rata &gt; 200, ""OPTIMAL"",
    IF(rata &gt; 100,"&amp;" ""KURANG OPTIMAL"", ""TIDAK OPTIMAL""))),
    IF(COUNTIF(N140:S140, ""*TIDAK TERDETEKSI*"") &gt; 0, ""TIDAK TERDETEKSI"",
    IF(COUNTIF(N140:S140, ""*TIDAK AKTIF*"") &gt; 0, ""TIDAK AKTIF"",
    IF(COUNTIF(N140:S140, ""*BELUM TERPASANG*"") &gt; 0, ""BELUM T"&amp;"ERPASANG"", ""TIDAK AKTIF"")))
  )
)"),"OPTIMAL")</f>
        <v>OPTIMAL</v>
      </c>
      <c r="V140" s="124"/>
      <c r="W140" s="125"/>
      <c r="X140" s="46"/>
    </row>
    <row r="141" ht="12.0" customHeight="1">
      <c r="A141" s="20">
        <f t="shared" si="1"/>
        <v>137</v>
      </c>
      <c r="B141" s="19" t="s">
        <v>151</v>
      </c>
      <c r="C141" s="19" t="s">
        <v>161</v>
      </c>
      <c r="D141" s="19" t="s">
        <v>1012</v>
      </c>
      <c r="E141" s="21" t="s">
        <v>33</v>
      </c>
      <c r="F141" s="23" t="s">
        <v>1013</v>
      </c>
      <c r="G141" s="25" t="s">
        <v>1014</v>
      </c>
      <c r="H141" s="19" t="s">
        <v>40</v>
      </c>
      <c r="I141" s="19" t="s">
        <v>107</v>
      </c>
      <c r="J141" s="117" t="s">
        <v>44</v>
      </c>
      <c r="K141" s="118"/>
      <c r="L141" s="118"/>
      <c r="M141" s="42"/>
      <c r="N141" s="42"/>
      <c r="O141" s="42"/>
      <c r="P141" s="30" t="s">
        <v>63</v>
      </c>
      <c r="Q141" s="30" t="s">
        <v>91</v>
      </c>
      <c r="R141" s="30" t="s">
        <v>62</v>
      </c>
      <c r="S141" s="44"/>
      <c r="T141" s="44"/>
      <c r="U141" s="31" t="str">
        <f>IFERROR(__xludf.DUMMYFUNCTION("LET(
  angka_murni, ARRAYFORMULA(IFERROR(VALUE(REGEXREPLACE(N141:S141, ""[^0-9]"", """")), 0)),
  rata, IFERROR(AVERAGEIF(angka_murni, ""&gt;0""), 0),
  IF(rata &gt; 0,
    IF(rata &gt; 500, ""SANGAT OPTIMAL"",
    IF(rata &gt; 200, ""OPTIMAL"",
    IF(rata &gt; 100,"&amp;" ""KURANG OPTIMAL"", ""TIDAK OPTIMAL""))),
    IF(COUNTIF(N141:S141, ""*TIDAK TERDETEKSI*"") &gt; 0, ""TIDAK TERDETEKSI"",
    IF(COUNTIF(N141:S141, ""*TIDAK AKTIF*"") &gt; 0, ""TIDAK AKTIF"",
    IF(COUNTIF(N141:S141, ""*BELUM TERPASANG*"") &gt; 0, ""BELUM T"&amp;"ERPASANG"", ""TIDAK AKTIF"")))
  )
)"),"TIDAK OPTIMAL")</f>
        <v>TIDAK OPTIMAL</v>
      </c>
      <c r="V141" s="124"/>
      <c r="W141" s="125"/>
      <c r="X141" s="37" t="s">
        <v>1015</v>
      </c>
    </row>
    <row r="142" ht="12.0" customHeight="1">
      <c r="A142" s="20">
        <f t="shared" si="1"/>
        <v>138</v>
      </c>
      <c r="B142" s="19" t="s">
        <v>151</v>
      </c>
      <c r="C142" s="19" t="s">
        <v>161</v>
      </c>
      <c r="D142" s="19" t="s">
        <v>1016</v>
      </c>
      <c r="E142" s="21" t="s">
        <v>33</v>
      </c>
      <c r="F142" s="23" t="s">
        <v>1017</v>
      </c>
      <c r="G142" s="25" t="s">
        <v>1018</v>
      </c>
      <c r="H142" s="19" t="s">
        <v>40</v>
      </c>
      <c r="I142" s="19" t="s">
        <v>42</v>
      </c>
      <c r="J142" s="128" t="s">
        <v>44</v>
      </c>
      <c r="K142" s="129"/>
      <c r="L142" s="129"/>
      <c r="M142" s="29" t="s">
        <v>108</v>
      </c>
      <c r="N142" s="29" t="s">
        <v>108</v>
      </c>
      <c r="O142" s="29" t="s">
        <v>108</v>
      </c>
      <c r="P142" s="29" t="s">
        <v>108</v>
      </c>
      <c r="Q142" s="30" t="s">
        <v>167</v>
      </c>
      <c r="R142" s="30" t="s">
        <v>167</v>
      </c>
      <c r="S142" s="30" t="s">
        <v>167</v>
      </c>
      <c r="T142" s="30" t="s">
        <v>91</v>
      </c>
      <c r="U142" s="31" t="str">
        <f>IFERROR(__xludf.DUMMYFUNCTION("LET(
  angka_murni, ARRAYFORMULA(IFERROR(VALUE(REGEXREPLACE(N142:S142, ""[^0-9]"", """")), 0)),
  rata, IFERROR(AVERAGEIF(angka_murni, ""&gt;0""), 0),
  IF(rata &gt; 0,
    IF(rata &gt; 500, ""SANGAT OPTIMAL"",
    IF(rata &gt; 200, ""OPTIMAL"",
    IF(rata &gt; 100,"&amp;" ""KURANG OPTIMAL"", ""TIDAK OPTIMAL""))),
    IF(COUNTIF(N142:S142, ""*TIDAK TERDETEKSI*"") &gt; 0, ""TIDAK TERDETEKSI"",
    IF(COUNTIF(N142:S142, ""*TIDAK AKTIF*"") &gt; 0, ""TIDAK AKTIF"",
    IF(COUNTIF(N142:S142, ""*BELUM TERPASANG*"") &gt; 0, ""BELUM T"&amp;"ERPASANG"", ""TIDAK AKTIF"")))
  )
)"),"TIDAK TERDETEKSI")</f>
        <v>TIDAK TERDETEKSI</v>
      </c>
      <c r="V142" s="124"/>
      <c r="W142" s="125"/>
      <c r="X142" s="37" t="s">
        <v>1019</v>
      </c>
    </row>
    <row r="143" ht="12.0" customHeight="1">
      <c r="A143" s="20">
        <f t="shared" si="1"/>
        <v>139</v>
      </c>
      <c r="B143" s="19" t="s">
        <v>151</v>
      </c>
      <c r="C143" s="19" t="s">
        <v>161</v>
      </c>
      <c r="D143" s="19" t="s">
        <v>1020</v>
      </c>
      <c r="E143" s="21" t="s">
        <v>33</v>
      </c>
      <c r="F143" s="23" t="s">
        <v>1021</v>
      </c>
      <c r="G143" s="25" t="s">
        <v>1022</v>
      </c>
      <c r="H143" s="19" t="s">
        <v>39</v>
      </c>
      <c r="I143" s="180" t="s">
        <v>1138</v>
      </c>
      <c r="J143" s="151" t="s">
        <v>44</v>
      </c>
      <c r="K143" s="118"/>
      <c r="L143" s="118"/>
      <c r="M143" s="29" t="s">
        <v>45</v>
      </c>
      <c r="N143" s="29" t="s">
        <v>45</v>
      </c>
      <c r="O143" s="29" t="s">
        <v>45</v>
      </c>
      <c r="P143" s="29" t="s">
        <v>45</v>
      </c>
      <c r="Q143" s="29" t="s">
        <v>45</v>
      </c>
      <c r="R143" s="29" t="s">
        <v>45</v>
      </c>
      <c r="S143" s="29" t="s">
        <v>45</v>
      </c>
      <c r="T143" s="29"/>
      <c r="U143" s="31" t="str">
        <f>IFERROR(__xludf.DUMMYFUNCTION("LET(
  angka_murni, ARRAYFORMULA(IFERROR(VALUE(REGEXREPLACE(N143:S143, ""[^0-9]"", """")), 0)),
  rata, IFERROR(AVERAGEIF(angka_murni, ""&gt;0""), 0),
  IF(rata &gt; 0,
    IF(rata &gt; 500, ""SANGAT OPTIMAL"",
    IF(rata &gt; 200, ""OPTIMAL"",
    IF(rata &gt; 100,"&amp;" ""KURANG OPTIMAL"", ""TIDAK OPTIMAL""))),
    IF(COUNTIF(N143:S143, ""*TIDAK TERDETEKSI*"") &gt; 0, ""TIDAK TERDETEKSI"",
    IF(COUNTIF(N143:S143, ""*TIDAK AKTIF*"") &gt; 0, ""TIDAK AKTIF"",
    IF(COUNTIF(N143:S143, ""*BELUM TERPASANG*"") &gt; 0, ""BELUM T"&amp;"ERPASANG"", ""TIDAK AKTIF"")))
  )
)"),"TIDAK AKTIF")</f>
        <v>TIDAK AKTIF</v>
      </c>
      <c r="V143" s="124"/>
      <c r="W143" s="125"/>
      <c r="X143" s="37" t="s">
        <v>1023</v>
      </c>
    </row>
    <row r="144" ht="12.0" customHeight="1">
      <c r="A144" s="20">
        <f t="shared" si="1"/>
        <v>140</v>
      </c>
      <c r="B144" s="19" t="s">
        <v>151</v>
      </c>
      <c r="C144" s="19" t="s">
        <v>161</v>
      </c>
      <c r="D144" s="19" t="s">
        <v>1024</v>
      </c>
      <c r="E144" s="21" t="s">
        <v>33</v>
      </c>
      <c r="F144" s="23" t="s">
        <v>1025</v>
      </c>
      <c r="G144" s="25" t="s">
        <v>1026</v>
      </c>
      <c r="H144" s="19" t="s">
        <v>39</v>
      </c>
      <c r="I144" s="19" t="s">
        <v>41</v>
      </c>
      <c r="J144" s="151" t="s">
        <v>44</v>
      </c>
      <c r="K144" s="118"/>
      <c r="L144" s="118"/>
      <c r="M144" s="42"/>
      <c r="N144" s="29" t="s">
        <v>63</v>
      </c>
      <c r="O144" s="29" t="s">
        <v>806</v>
      </c>
      <c r="P144" s="30" t="s">
        <v>91</v>
      </c>
      <c r="Q144" s="30" t="s">
        <v>63</v>
      </c>
      <c r="R144" s="30" t="s">
        <v>125</v>
      </c>
      <c r="S144" s="30" t="s">
        <v>91</v>
      </c>
      <c r="T144" s="30"/>
      <c r="U144" s="31" t="str">
        <f>IFERROR(__xludf.DUMMYFUNCTION("LET(
  angka_murni, ARRAYFORMULA(IFERROR(VALUE(REGEXREPLACE(N144:S144, ""[^0-9]"", """")), 0)),
  rata, IFERROR(AVERAGEIF(angka_murni, ""&gt;0""), 0),
  IF(rata &gt; 0,
    IF(rata &gt; 500, ""SANGAT OPTIMAL"",
    IF(rata &gt; 200, ""OPTIMAL"",
    IF(rata &gt; 100,"&amp;" ""KURANG OPTIMAL"", ""TIDAK OPTIMAL""))),
    IF(COUNTIF(N144:S144, ""*TIDAK TERDETEKSI*"") &gt; 0, ""TIDAK TERDETEKSI"",
    IF(COUNTIF(N144:S144, ""*TIDAK AKTIF*"") &gt; 0, ""TIDAK AKTIF"",
    IF(COUNTIF(N144:S144, ""*BELUM TERPASANG*"") &gt; 0, ""BELUM T"&amp;"ERPASANG"", ""TIDAK AKTIF"")))
  )
)"),"KURANG OPTIMAL")</f>
        <v>KURANG OPTIMAL</v>
      </c>
      <c r="V144" s="124"/>
      <c r="W144" s="125"/>
      <c r="X144" s="46"/>
    </row>
    <row r="145" ht="12.0" customHeight="1">
      <c r="A145" s="20">
        <f t="shared" si="1"/>
        <v>141</v>
      </c>
      <c r="B145" s="19" t="s">
        <v>151</v>
      </c>
      <c r="C145" s="19" t="s">
        <v>161</v>
      </c>
      <c r="D145" s="19" t="s">
        <v>1027</v>
      </c>
      <c r="E145" s="21" t="s">
        <v>33</v>
      </c>
      <c r="F145" s="23" t="s">
        <v>1028</v>
      </c>
      <c r="G145" s="25" t="s">
        <v>1029</v>
      </c>
      <c r="H145" s="19" t="s">
        <v>59</v>
      </c>
      <c r="I145" s="19" t="s">
        <v>60</v>
      </c>
      <c r="J145" s="76" t="s">
        <v>44</v>
      </c>
      <c r="K145" s="118"/>
      <c r="L145" s="118"/>
      <c r="M145" s="29" t="s">
        <v>108</v>
      </c>
      <c r="N145" s="29" t="s">
        <v>108</v>
      </c>
      <c r="O145" s="29" t="s">
        <v>108</v>
      </c>
      <c r="P145" s="30" t="s">
        <v>108</v>
      </c>
      <c r="Q145" s="30" t="s">
        <v>108</v>
      </c>
      <c r="R145" s="30" t="s">
        <v>62</v>
      </c>
      <c r="S145" s="30" t="s">
        <v>91</v>
      </c>
      <c r="T145" s="30" t="s">
        <v>91</v>
      </c>
      <c r="U145" s="31" t="str">
        <f>IFERROR(__xludf.DUMMYFUNCTION("LET(
  angka_murni, ARRAYFORMULA(IFERROR(VALUE(REGEXREPLACE(N145:S145, ""[^0-9]"", """")), 0)),
  rata, IFERROR(AVERAGEIF(angka_murni, ""&gt;0""), 0),
  IF(rata &gt; 0,
    IF(rata &gt; 500, ""SANGAT OPTIMAL"",
    IF(rata &gt; 200, ""OPTIMAL"",
    IF(rata &gt; 100,"&amp;" ""KURANG OPTIMAL"", ""TIDAK OPTIMAL""))),
    IF(COUNTIF(N145:S145, ""*TIDAK TERDETEKSI*"") &gt; 0, ""TIDAK TERDETEKSI"",
    IF(COUNTIF(N145:S145, ""*TIDAK AKTIF*"") &gt; 0, ""TIDAK AKTIF"",
    IF(COUNTIF(N145:S145, ""*BELUM TERPASANG*"") &gt; 0, ""BELUM T"&amp;"ERPASANG"", ""TIDAK AKTIF"")))
  )
)"),"TIDAK OPTIMAL")</f>
        <v>TIDAK OPTIMAL</v>
      </c>
      <c r="V145" s="124"/>
      <c r="W145" s="125"/>
      <c r="X145" s="37" t="s">
        <v>1030</v>
      </c>
    </row>
    <row r="146" ht="12.0" customHeight="1">
      <c r="A146" s="20">
        <f t="shared" si="1"/>
        <v>142</v>
      </c>
      <c r="B146" s="19" t="s">
        <v>151</v>
      </c>
      <c r="C146" s="19" t="s">
        <v>161</v>
      </c>
      <c r="D146" s="19" t="s">
        <v>1032</v>
      </c>
      <c r="E146" s="21" t="s">
        <v>33</v>
      </c>
      <c r="F146" s="23" t="s">
        <v>1033</v>
      </c>
      <c r="G146" s="25" t="s">
        <v>1034</v>
      </c>
      <c r="H146" s="19" t="s">
        <v>59</v>
      </c>
      <c r="I146" s="19" t="s">
        <v>60</v>
      </c>
      <c r="J146" s="76" t="s">
        <v>44</v>
      </c>
      <c r="K146" s="118"/>
      <c r="L146" s="118"/>
      <c r="M146" s="29" t="s">
        <v>108</v>
      </c>
      <c r="N146" s="29" t="s">
        <v>108</v>
      </c>
      <c r="O146" s="29" t="s">
        <v>108</v>
      </c>
      <c r="P146" s="30" t="s">
        <v>108</v>
      </c>
      <c r="Q146" s="30" t="s">
        <v>108</v>
      </c>
      <c r="R146" s="30" t="s">
        <v>91</v>
      </c>
      <c r="S146" s="30" t="s">
        <v>64</v>
      </c>
      <c r="T146" s="30" t="s">
        <v>125</v>
      </c>
      <c r="U146" s="31" t="str">
        <f>IFERROR(__xludf.DUMMYFUNCTION("LET(
  angka_murni, ARRAYFORMULA(IFERROR(VALUE(REGEXREPLACE(N146:S146, ""[^0-9]"", """")), 0)),
  rata, IFERROR(AVERAGEIF(angka_murni, ""&gt;0""), 0),
  IF(rata &gt; 0,
    IF(rata &gt; 500, ""SANGAT OPTIMAL"",
    IF(rata &gt; 200, ""OPTIMAL"",
    IF(rata &gt; 100,"&amp;" ""KURANG OPTIMAL"", ""TIDAK OPTIMAL""))),
    IF(COUNTIF(N146:S146, ""*TIDAK TERDETEKSI*"") &gt; 0, ""TIDAK TERDETEKSI"",
    IF(COUNTIF(N146:S146, ""*TIDAK AKTIF*"") &gt; 0, ""TIDAK AKTIF"",
    IF(COUNTIF(N146:S146, ""*BELUM TERPASANG*"") &gt; 0, ""BELUM T"&amp;"ERPASANG"", ""TIDAK AKTIF"")))
  )
)"),"OPTIMAL")</f>
        <v>OPTIMAL</v>
      </c>
      <c r="V146" s="124"/>
      <c r="W146" s="125"/>
      <c r="X146" s="46"/>
    </row>
    <row r="147" ht="12.0" customHeight="1">
      <c r="A147" s="20">
        <f t="shared" si="1"/>
        <v>143</v>
      </c>
      <c r="B147" s="19" t="s">
        <v>151</v>
      </c>
      <c r="C147" s="19" t="s">
        <v>161</v>
      </c>
      <c r="D147" s="19" t="s">
        <v>1035</v>
      </c>
      <c r="E147" s="21" t="s">
        <v>33</v>
      </c>
      <c r="F147" s="23" t="s">
        <v>1036</v>
      </c>
      <c r="G147" s="25" t="s">
        <v>1037</v>
      </c>
      <c r="H147" s="19" t="s">
        <v>59</v>
      </c>
      <c r="I147" s="19" t="s">
        <v>60</v>
      </c>
      <c r="J147" s="76" t="s">
        <v>44</v>
      </c>
      <c r="K147" s="118"/>
      <c r="L147" s="118"/>
      <c r="M147" s="29" t="s">
        <v>108</v>
      </c>
      <c r="N147" s="29" t="s">
        <v>108</v>
      </c>
      <c r="O147" s="29" t="s">
        <v>108</v>
      </c>
      <c r="P147" s="30" t="s">
        <v>108</v>
      </c>
      <c r="Q147" s="30" t="s">
        <v>108</v>
      </c>
      <c r="R147" s="30" t="s">
        <v>62</v>
      </c>
      <c r="S147" s="30" t="s">
        <v>91</v>
      </c>
      <c r="T147" s="30" t="s">
        <v>91</v>
      </c>
      <c r="U147" s="31" t="str">
        <f>IFERROR(__xludf.DUMMYFUNCTION("LET(
  angka_murni, ARRAYFORMULA(IFERROR(VALUE(REGEXREPLACE(N147:S147, ""[^0-9]"", """")), 0)),
  rata, IFERROR(AVERAGEIF(angka_murni, ""&gt;0""), 0),
  IF(rata &gt; 0,
    IF(rata &gt; 500, ""SANGAT OPTIMAL"",
    IF(rata &gt; 200, ""OPTIMAL"",
    IF(rata &gt; 100,"&amp;" ""KURANG OPTIMAL"", ""TIDAK OPTIMAL""))),
    IF(COUNTIF(N147:S147, ""*TIDAK TERDETEKSI*"") &gt; 0, ""TIDAK TERDETEKSI"",
    IF(COUNTIF(N147:S147, ""*TIDAK AKTIF*"") &gt; 0, ""TIDAK AKTIF"",
    IF(COUNTIF(N147:S147, ""*BELUM TERPASANG*"") &gt; 0, ""BELUM T"&amp;"ERPASANG"", ""TIDAK AKTIF"")))
  )
)"),"TIDAK OPTIMAL")</f>
        <v>TIDAK OPTIMAL</v>
      </c>
      <c r="V147" s="124"/>
      <c r="W147" s="125"/>
      <c r="X147" s="37" t="s">
        <v>1038</v>
      </c>
    </row>
    <row r="148" ht="12.0" customHeight="1">
      <c r="A148" s="20">
        <f t="shared" si="1"/>
        <v>144</v>
      </c>
      <c r="B148" s="19" t="s">
        <v>151</v>
      </c>
      <c r="C148" s="19" t="s">
        <v>161</v>
      </c>
      <c r="D148" s="19" t="s">
        <v>1039</v>
      </c>
      <c r="E148" s="21" t="s">
        <v>33</v>
      </c>
      <c r="F148" s="23" t="s">
        <v>1040</v>
      </c>
      <c r="G148" s="25" t="s">
        <v>1041</v>
      </c>
      <c r="H148" s="19" t="s">
        <v>59</v>
      </c>
      <c r="I148" s="19" t="s">
        <v>60</v>
      </c>
      <c r="J148" s="76" t="s">
        <v>44</v>
      </c>
      <c r="K148" s="118"/>
      <c r="L148" s="118"/>
      <c r="M148" s="29" t="s">
        <v>108</v>
      </c>
      <c r="N148" s="29" t="s">
        <v>108</v>
      </c>
      <c r="O148" s="29" t="s">
        <v>108</v>
      </c>
      <c r="P148" s="30" t="s">
        <v>108</v>
      </c>
      <c r="Q148" s="30" t="s">
        <v>108</v>
      </c>
      <c r="R148" s="30" t="s">
        <v>91</v>
      </c>
      <c r="S148" s="30" t="s">
        <v>64</v>
      </c>
      <c r="T148" s="30" t="s">
        <v>125</v>
      </c>
      <c r="U148" s="31" t="str">
        <f>IFERROR(__xludf.DUMMYFUNCTION("LET(
  angka_murni, ARRAYFORMULA(IFERROR(VALUE(REGEXREPLACE(N148:S148, ""[^0-9]"", """")), 0)),
  rata, IFERROR(AVERAGEIF(angka_murni, ""&gt;0""), 0),
  IF(rata &gt; 0,
    IF(rata &gt; 500, ""SANGAT OPTIMAL"",
    IF(rata &gt; 200, ""OPTIMAL"",
    IF(rata &gt; 100,"&amp;" ""KURANG OPTIMAL"", ""TIDAK OPTIMAL""))),
    IF(COUNTIF(N148:S148, ""*TIDAK TERDETEKSI*"") &gt; 0, ""TIDAK TERDETEKSI"",
    IF(COUNTIF(N148:S148, ""*TIDAK AKTIF*"") &gt; 0, ""TIDAK AKTIF"",
    IF(COUNTIF(N148:S148, ""*BELUM TERPASANG*"") &gt; 0, ""BELUM T"&amp;"ERPASANG"", ""TIDAK AKTIF"")))
  )
)"),"OPTIMAL")</f>
        <v>OPTIMAL</v>
      </c>
      <c r="V148" s="124"/>
      <c r="W148" s="125"/>
      <c r="X148" s="46"/>
    </row>
    <row r="149" ht="12.0" customHeight="1">
      <c r="A149" s="20">
        <f t="shared" si="1"/>
        <v>145</v>
      </c>
      <c r="B149" s="19" t="s">
        <v>151</v>
      </c>
      <c r="C149" s="19" t="s">
        <v>1042</v>
      </c>
      <c r="D149" s="181" t="s">
        <v>1043</v>
      </c>
      <c r="E149" s="182" t="s">
        <v>33</v>
      </c>
      <c r="F149" s="23" t="s">
        <v>1044</v>
      </c>
      <c r="G149" s="25" t="s">
        <v>1045</v>
      </c>
      <c r="H149" s="19" t="s">
        <v>87</v>
      </c>
      <c r="I149" s="19" t="s">
        <v>60</v>
      </c>
      <c r="J149" s="76" t="s">
        <v>44</v>
      </c>
      <c r="K149" s="118"/>
      <c r="L149" s="118"/>
      <c r="M149" s="29" t="s">
        <v>108</v>
      </c>
      <c r="N149" s="29" t="s">
        <v>108</v>
      </c>
      <c r="O149" s="29" t="s">
        <v>108</v>
      </c>
      <c r="P149" s="30" t="s">
        <v>62</v>
      </c>
      <c r="Q149" s="30" t="s">
        <v>62</v>
      </c>
      <c r="R149" s="30" t="s">
        <v>62</v>
      </c>
      <c r="S149" s="30" t="s">
        <v>125</v>
      </c>
      <c r="T149" s="30"/>
      <c r="U149" s="31" t="str">
        <f>IFERROR(__xludf.DUMMYFUNCTION("LET(
  angka_murni, ARRAYFORMULA(IFERROR(VALUE(REGEXREPLACE(N149:S149, ""[^0-9]"", """")), 0)),
  rata, IFERROR(AVERAGEIF(angka_murni, ""&gt;0""), 0),
  IF(rata &gt; 0,
    IF(rata &gt; 500, ""SANGAT OPTIMAL"",
    IF(rata &gt; 200, ""OPTIMAL"",
    IF(rata &gt; 100,"&amp;" ""KURANG OPTIMAL"", ""TIDAK OPTIMAL""))),
    IF(COUNTIF(N149:S149, ""*TIDAK TERDETEKSI*"") &gt; 0, ""TIDAK TERDETEKSI"",
    IF(COUNTIF(N149:S149, ""*TIDAK AKTIF*"") &gt; 0, ""TIDAK AKTIF"",
    IF(COUNTIF(N149:S149, ""*BELUM TERPASANG*"") &gt; 0, ""BELUM T"&amp;"ERPASANG"", ""TIDAK AKTIF"")))
  )
)"),"TIDAK OPTIMAL")</f>
        <v>TIDAK OPTIMAL</v>
      </c>
      <c r="V149" s="124"/>
      <c r="W149" s="125"/>
      <c r="X149" s="46"/>
    </row>
    <row r="150" ht="12.0" customHeight="1">
      <c r="A150" s="20">
        <f t="shared" si="1"/>
        <v>146</v>
      </c>
      <c r="B150" s="19" t="s">
        <v>151</v>
      </c>
      <c r="C150" s="19" t="s">
        <v>1042</v>
      </c>
      <c r="D150" s="19" t="s">
        <v>1048</v>
      </c>
      <c r="E150" s="21" t="s">
        <v>33</v>
      </c>
      <c r="F150" s="23" t="s">
        <v>1049</v>
      </c>
      <c r="G150" s="25" t="s">
        <v>1050</v>
      </c>
      <c r="H150" s="19" t="s">
        <v>87</v>
      </c>
      <c r="I150" s="19" t="s">
        <v>60</v>
      </c>
      <c r="J150" s="76" t="s">
        <v>44</v>
      </c>
      <c r="K150" s="118"/>
      <c r="L150" s="118"/>
      <c r="M150" s="29" t="s">
        <v>108</v>
      </c>
      <c r="N150" s="29" t="s">
        <v>108</v>
      </c>
      <c r="O150" s="29" t="s">
        <v>108</v>
      </c>
      <c r="P150" s="30" t="s">
        <v>63</v>
      </c>
      <c r="Q150" s="30" t="s">
        <v>91</v>
      </c>
      <c r="R150" s="30" t="s">
        <v>62</v>
      </c>
      <c r="S150" s="30" t="s">
        <v>62</v>
      </c>
      <c r="T150" s="30"/>
      <c r="U150" s="31" t="str">
        <f>IFERROR(__xludf.DUMMYFUNCTION("LET(
  angka_murni, ARRAYFORMULA(IFERROR(VALUE(REGEXREPLACE(N150:S150, ""[^0-9]"", """")), 0)),
  rata, IFERROR(AVERAGEIF(angka_murni, ""&gt;0""), 0),
  IF(rata &gt; 0,
    IF(rata &gt; 500, ""SANGAT OPTIMAL"",
    IF(rata &gt; 200, ""OPTIMAL"",
    IF(rata &gt; 100,"&amp;" ""KURANG OPTIMAL"", ""TIDAK OPTIMAL""))),
    IF(COUNTIF(N150:S150, ""*TIDAK TERDETEKSI*"") &gt; 0, ""TIDAK TERDETEKSI"",
    IF(COUNTIF(N150:S150, ""*TIDAK AKTIF*"") &gt; 0, ""TIDAK AKTIF"",
    IF(COUNTIF(N150:S150, ""*BELUM TERPASANG*"") &gt; 0, ""BELUM T"&amp;"ERPASANG"", ""TIDAK AKTIF"")))
  )
)"),"TIDAK OPTIMAL")</f>
        <v>TIDAK OPTIMAL</v>
      </c>
      <c r="V150" s="124"/>
      <c r="W150" s="125"/>
      <c r="X150" s="46"/>
    </row>
    <row r="151" ht="12.0" customHeight="1">
      <c r="A151" s="20">
        <f t="shared" si="1"/>
        <v>147</v>
      </c>
      <c r="B151" s="19" t="s">
        <v>151</v>
      </c>
      <c r="C151" s="19" t="s">
        <v>1042</v>
      </c>
      <c r="D151" s="181" t="s">
        <v>1051</v>
      </c>
      <c r="E151" s="182" t="s">
        <v>33</v>
      </c>
      <c r="F151" s="23" t="s">
        <v>1052</v>
      </c>
      <c r="G151" s="25" t="s">
        <v>1053</v>
      </c>
      <c r="H151" s="19" t="s">
        <v>59</v>
      </c>
      <c r="I151" s="19" t="s">
        <v>60</v>
      </c>
      <c r="J151" s="76" t="s">
        <v>44</v>
      </c>
      <c r="K151" s="118"/>
      <c r="L151" s="118"/>
      <c r="M151" s="29" t="s">
        <v>108</v>
      </c>
      <c r="N151" s="29" t="s">
        <v>108</v>
      </c>
      <c r="O151" s="29" t="s">
        <v>108</v>
      </c>
      <c r="P151" s="30" t="s">
        <v>108</v>
      </c>
      <c r="Q151" s="30" t="s">
        <v>108</v>
      </c>
      <c r="R151" s="30" t="s">
        <v>91</v>
      </c>
      <c r="S151" s="30" t="s">
        <v>126</v>
      </c>
      <c r="T151" s="30" t="s">
        <v>126</v>
      </c>
      <c r="U151" s="31" t="str">
        <f>IFERROR(__xludf.DUMMYFUNCTION("LET(
  angka_murni, ARRAYFORMULA(IFERROR(VALUE(REGEXREPLACE(N151:S151, ""[^0-9]"", """")), 0)),
  rata, IFERROR(AVERAGEIF(angka_murni, ""&gt;0""), 0),
  IF(rata &gt; 0,
    IF(rata &gt; 500, ""SANGAT OPTIMAL"",
    IF(rata &gt; 200, ""OPTIMAL"",
    IF(rata &gt; 100,"&amp;" ""KURANG OPTIMAL"", ""TIDAK OPTIMAL""))),
    IF(COUNTIF(N151:S151, ""*TIDAK TERDETEKSI*"") &gt; 0, ""TIDAK TERDETEKSI"",
    IF(COUNTIF(N151:S151, ""*TIDAK AKTIF*"") &gt; 0, ""TIDAK AKTIF"",
    IF(COUNTIF(N151:S151, ""*BELUM TERPASANG*"") &gt; 0, ""BELUM T"&amp;"ERPASANG"", ""TIDAK AKTIF"")))
  )
)"),"SANGAT OPTIMAL")</f>
        <v>SANGAT OPTIMAL</v>
      </c>
      <c r="V151" s="124"/>
      <c r="W151" s="125"/>
      <c r="X151" s="46"/>
    </row>
    <row r="152" ht="12.0" customHeight="1">
      <c r="A152" s="20">
        <f t="shared" si="1"/>
        <v>148</v>
      </c>
      <c r="B152" s="19" t="s">
        <v>151</v>
      </c>
      <c r="C152" s="19" t="s">
        <v>1042</v>
      </c>
      <c r="D152" s="19" t="s">
        <v>1054</v>
      </c>
      <c r="E152" s="21" t="s">
        <v>33</v>
      </c>
      <c r="F152" s="23" t="s">
        <v>1055</v>
      </c>
      <c r="G152" s="25" t="s">
        <v>1056</v>
      </c>
      <c r="H152" s="19" t="s">
        <v>87</v>
      </c>
      <c r="I152" s="19" t="s">
        <v>60</v>
      </c>
      <c r="J152" s="76" t="s">
        <v>44</v>
      </c>
      <c r="K152" s="118"/>
      <c r="L152" s="118"/>
      <c r="M152" s="29" t="s">
        <v>108</v>
      </c>
      <c r="N152" s="29" t="s">
        <v>108</v>
      </c>
      <c r="O152" s="29" t="s">
        <v>108</v>
      </c>
      <c r="P152" s="30" t="s">
        <v>126</v>
      </c>
      <c r="Q152" s="30" t="s">
        <v>126</v>
      </c>
      <c r="R152" s="30" t="s">
        <v>64</v>
      </c>
      <c r="S152" s="30" t="s">
        <v>126</v>
      </c>
      <c r="T152" s="30"/>
      <c r="U152" s="31" t="str">
        <f>IFERROR(__xludf.DUMMYFUNCTION("LET(
  angka_murni, ARRAYFORMULA(IFERROR(VALUE(REGEXREPLACE(N152:S152, ""[^0-9]"", """")), 0)),
  rata, IFERROR(AVERAGEIF(angka_murni, ""&gt;0""), 0),
  IF(rata &gt; 0,
    IF(rata &gt; 500, ""SANGAT OPTIMAL"",
    IF(rata &gt; 200, ""OPTIMAL"",
    IF(rata &gt; 100,"&amp;" ""KURANG OPTIMAL"", ""TIDAK OPTIMAL""))),
    IF(COUNTIF(N152:S152, ""*TIDAK TERDETEKSI*"") &gt; 0, ""TIDAK TERDETEKSI"",
    IF(COUNTIF(N152:S152, ""*TIDAK AKTIF*"") &gt; 0, ""TIDAK AKTIF"",
    IF(COUNTIF(N152:S152, ""*BELUM TERPASANG*"") &gt; 0, ""BELUM T"&amp;"ERPASANG"", ""TIDAK AKTIF"")))
  )
)"),"SANGAT OPTIMAL")</f>
        <v>SANGAT OPTIMAL</v>
      </c>
      <c r="V152" s="124"/>
      <c r="W152" s="125"/>
      <c r="X152" s="47" t="s">
        <v>1057</v>
      </c>
    </row>
    <row r="153" ht="12.0" customHeight="1">
      <c r="A153" s="20">
        <f t="shared" si="1"/>
        <v>149</v>
      </c>
      <c r="B153" s="19" t="s">
        <v>151</v>
      </c>
      <c r="C153" s="19" t="s">
        <v>1042</v>
      </c>
      <c r="D153" s="19" t="s">
        <v>1058</v>
      </c>
      <c r="E153" s="21" t="s">
        <v>33</v>
      </c>
      <c r="F153" s="23" t="s">
        <v>1059</v>
      </c>
      <c r="G153" s="25" t="s">
        <v>1060</v>
      </c>
      <c r="H153" s="19" t="s">
        <v>59</v>
      </c>
      <c r="I153" s="19" t="s">
        <v>60</v>
      </c>
      <c r="J153" s="76" t="s">
        <v>44</v>
      </c>
      <c r="K153" s="118"/>
      <c r="L153" s="118"/>
      <c r="M153" s="29" t="s">
        <v>108</v>
      </c>
      <c r="N153" s="29" t="s">
        <v>108</v>
      </c>
      <c r="O153" s="29" t="s">
        <v>108</v>
      </c>
      <c r="P153" s="30" t="s">
        <v>108</v>
      </c>
      <c r="Q153" s="30" t="s">
        <v>108</v>
      </c>
      <c r="R153" s="30" t="s">
        <v>63</v>
      </c>
      <c r="S153" s="30" t="s">
        <v>126</v>
      </c>
      <c r="T153" s="30" t="s">
        <v>126</v>
      </c>
      <c r="U153" s="31" t="str">
        <f>IFERROR(__xludf.DUMMYFUNCTION("LET(
  angka_murni, ARRAYFORMULA(IFERROR(VALUE(REGEXREPLACE(N153:S153, ""[^0-9]"", """")), 0)),
  rata, IFERROR(AVERAGEIF(angka_murni, ""&gt;0""), 0),
  IF(rata &gt; 0,
    IF(rata &gt; 500, ""SANGAT OPTIMAL"",
    IF(rata &gt; 200, ""OPTIMAL"",
    IF(rata &gt; 100,"&amp;" ""KURANG OPTIMAL"", ""TIDAK OPTIMAL""))),
    IF(COUNTIF(N153:S153, ""*TIDAK TERDETEKSI*"") &gt; 0, ""TIDAK TERDETEKSI"",
    IF(COUNTIF(N153:S153, ""*TIDAK AKTIF*"") &gt; 0, ""TIDAK AKTIF"",
    IF(COUNTIF(N153:S153, ""*BELUM TERPASANG*"") &gt; 0, ""BELUM T"&amp;"ERPASANG"", ""TIDAK AKTIF"")))
  )
)"),"SANGAT OPTIMAL")</f>
        <v>SANGAT OPTIMAL</v>
      </c>
      <c r="V153" s="124"/>
      <c r="W153" s="125"/>
      <c r="X153" s="46"/>
    </row>
    <row r="154" ht="12.0" customHeight="1">
      <c r="A154" s="20">
        <f t="shared" si="1"/>
        <v>150</v>
      </c>
      <c r="B154" s="19" t="s">
        <v>151</v>
      </c>
      <c r="C154" s="19" t="s">
        <v>1042</v>
      </c>
      <c r="D154" s="19" t="s">
        <v>1062</v>
      </c>
      <c r="E154" s="21" t="s">
        <v>1063</v>
      </c>
      <c r="F154" s="23" t="s">
        <v>1064</v>
      </c>
      <c r="G154" s="25" t="s">
        <v>1065</v>
      </c>
      <c r="H154" s="19" t="s">
        <v>40</v>
      </c>
      <c r="I154" s="19" t="s">
        <v>42</v>
      </c>
      <c r="J154" s="128" t="s">
        <v>44</v>
      </c>
      <c r="K154" s="129"/>
      <c r="L154" s="129"/>
      <c r="M154" s="29" t="s">
        <v>108</v>
      </c>
      <c r="N154" s="29" t="s">
        <v>108</v>
      </c>
      <c r="O154" s="29" t="s">
        <v>108</v>
      </c>
      <c r="P154" s="29" t="s">
        <v>108</v>
      </c>
      <c r="Q154" s="30" t="s">
        <v>167</v>
      </c>
      <c r="R154" s="30" t="s">
        <v>167</v>
      </c>
      <c r="S154" s="30" t="s">
        <v>167</v>
      </c>
      <c r="T154" s="30" t="s">
        <v>64</v>
      </c>
      <c r="U154" s="31" t="str">
        <f>IFERROR(__xludf.DUMMYFUNCTION("LET(
  angka_murni, ARRAYFORMULA(IFERROR(VALUE(REGEXREPLACE(N154:S154, ""[^0-9]"", """")), 0)),
  rata, IFERROR(AVERAGEIF(angka_murni, ""&gt;0""), 0),
  IF(rata &gt; 0,
    IF(rata &gt; 500, ""SANGAT OPTIMAL"",
    IF(rata &gt; 200, ""OPTIMAL"",
    IF(rata &gt; 100,"&amp;" ""KURANG OPTIMAL"", ""TIDAK OPTIMAL""))),
    IF(COUNTIF(N154:S154, ""*TIDAK TERDETEKSI*"") &gt; 0, ""TIDAK TERDETEKSI"",
    IF(COUNTIF(N154:S154, ""*TIDAK AKTIF*"") &gt; 0, ""TIDAK AKTIF"",
    IF(COUNTIF(N154:S154, ""*BELUM TERPASANG*"") &gt; 0, ""BELUM T"&amp;"ERPASANG"", ""TIDAK AKTIF"")))
  )
)"),"TIDAK TERDETEKSI")</f>
        <v>TIDAK TERDETEKSI</v>
      </c>
      <c r="V154" s="124"/>
      <c r="W154" s="125"/>
      <c r="X154" s="46"/>
    </row>
    <row r="155" ht="12.0" customHeight="1">
      <c r="A155" s="20">
        <f t="shared" si="1"/>
        <v>151</v>
      </c>
      <c r="B155" s="19" t="s">
        <v>151</v>
      </c>
      <c r="C155" s="19" t="s">
        <v>1042</v>
      </c>
      <c r="D155" s="19" t="s">
        <v>1066</v>
      </c>
      <c r="E155" s="21" t="s">
        <v>33</v>
      </c>
      <c r="F155" s="23" t="s">
        <v>1067</v>
      </c>
      <c r="G155" s="25" t="s">
        <v>1068</v>
      </c>
      <c r="H155" s="19" t="s">
        <v>59</v>
      </c>
      <c r="I155" s="19" t="s">
        <v>60</v>
      </c>
      <c r="J155" s="76" t="s">
        <v>44</v>
      </c>
      <c r="K155" s="118"/>
      <c r="L155" s="118"/>
      <c r="M155" s="29" t="s">
        <v>108</v>
      </c>
      <c r="N155" s="29" t="s">
        <v>108</v>
      </c>
      <c r="O155" s="29" t="s">
        <v>108</v>
      </c>
      <c r="P155" s="30" t="s">
        <v>108</v>
      </c>
      <c r="Q155" s="30" t="s">
        <v>108</v>
      </c>
      <c r="R155" s="30" t="s">
        <v>176</v>
      </c>
      <c r="S155" s="30" t="s">
        <v>176</v>
      </c>
      <c r="T155" s="30" t="s">
        <v>62</v>
      </c>
      <c r="U155" s="31" t="str">
        <f>IFERROR(__xludf.DUMMYFUNCTION("LET(
  angka_murni, ARRAYFORMULA(IFERROR(VALUE(REGEXREPLACE(N155:S155, ""[^0-9]"", """")), 0)),
  rata, IFERROR(AVERAGEIF(angka_murni, ""&gt;0""), 0),
  IF(rata &gt; 0,
    IF(rata &gt; 500, ""SANGAT OPTIMAL"",
    IF(rata &gt; 200, ""OPTIMAL"",
    IF(rata &gt; 100,"&amp;" ""KURANG OPTIMAL"", ""TIDAK OPTIMAL""))),
    IF(COUNTIF(N155:S155, ""*TIDAK TERDETEKSI*"") &gt; 0, ""TIDAK TERDETEKSI"",
    IF(COUNTIF(N155:S155, ""*TIDAK AKTIF*"") &gt; 0, ""TIDAK AKTIF"",
    IF(COUNTIF(N155:S155, ""*BELUM TERPASANG*"") &gt; 0, ""BELUM T"&amp;"ERPASANG"", ""TIDAK AKTIF"")))
  )
)"),"TIDAK OPTIMAL")</f>
        <v>TIDAK OPTIMAL</v>
      </c>
      <c r="V155" s="124"/>
      <c r="W155" s="125"/>
      <c r="X155" s="37" t="s">
        <v>1069</v>
      </c>
    </row>
    <row r="156" ht="12.0" customHeight="1">
      <c r="A156" s="20">
        <f t="shared" si="1"/>
        <v>152</v>
      </c>
      <c r="B156" s="19" t="s">
        <v>151</v>
      </c>
      <c r="C156" s="19" t="s">
        <v>1042</v>
      </c>
      <c r="D156" s="19" t="s">
        <v>1070</v>
      </c>
      <c r="E156" s="21" t="s">
        <v>1071</v>
      </c>
      <c r="F156" s="23" t="s">
        <v>1072</v>
      </c>
      <c r="G156" s="25" t="s">
        <v>1073</v>
      </c>
      <c r="H156" s="19" t="s">
        <v>40</v>
      </c>
      <c r="I156" s="19" t="s">
        <v>42</v>
      </c>
      <c r="J156" s="128" t="s">
        <v>44</v>
      </c>
      <c r="K156" s="129"/>
      <c r="L156" s="129"/>
      <c r="M156" s="29" t="s">
        <v>108</v>
      </c>
      <c r="N156" s="29" t="s">
        <v>108</v>
      </c>
      <c r="O156" s="29" t="s">
        <v>108</v>
      </c>
      <c r="P156" s="29" t="s">
        <v>108</v>
      </c>
      <c r="Q156" s="30" t="s">
        <v>167</v>
      </c>
      <c r="R156" s="30" t="s">
        <v>167</v>
      </c>
      <c r="S156" s="30" t="s">
        <v>167</v>
      </c>
      <c r="T156" s="30" t="s">
        <v>91</v>
      </c>
      <c r="U156" s="31" t="str">
        <f>IFERROR(__xludf.DUMMYFUNCTION("LET(
  angka_murni, ARRAYFORMULA(IFERROR(VALUE(REGEXREPLACE(N156:S156, ""[^0-9]"", """")), 0)),
  rata, IFERROR(AVERAGEIF(angka_murni, ""&gt;0""), 0),
  IF(rata &gt; 0,
    IF(rata &gt; 500, ""SANGAT OPTIMAL"",
    IF(rata &gt; 200, ""OPTIMAL"",
    IF(rata &gt; 100,"&amp;" ""KURANG OPTIMAL"", ""TIDAK OPTIMAL""))),
    IF(COUNTIF(N156:S156, ""*TIDAK TERDETEKSI*"") &gt; 0, ""TIDAK TERDETEKSI"",
    IF(COUNTIF(N156:S156, ""*TIDAK AKTIF*"") &gt; 0, ""TIDAK AKTIF"",
    IF(COUNTIF(N156:S156, ""*BELUM TERPASANG*"") &gt; 0, ""BELUM T"&amp;"ERPASANG"", ""TIDAK AKTIF"")))
  )
)"),"TIDAK TERDETEKSI")</f>
        <v>TIDAK TERDETEKSI</v>
      </c>
      <c r="V156" s="124"/>
      <c r="W156" s="125"/>
      <c r="X156" s="37" t="s">
        <v>1074</v>
      </c>
    </row>
    <row r="157" ht="12.0" customHeight="1">
      <c r="A157" s="20">
        <f t="shared" si="1"/>
        <v>153</v>
      </c>
      <c r="B157" s="19" t="s">
        <v>151</v>
      </c>
      <c r="C157" s="19" t="s">
        <v>1042</v>
      </c>
      <c r="D157" s="19" t="s">
        <v>1076</v>
      </c>
      <c r="E157" s="21" t="s">
        <v>33</v>
      </c>
      <c r="F157" s="23" t="s">
        <v>1077</v>
      </c>
      <c r="G157" s="25" t="s">
        <v>1078</v>
      </c>
      <c r="H157" s="19" t="s">
        <v>59</v>
      </c>
      <c r="I157" s="19" t="s">
        <v>60</v>
      </c>
      <c r="J157" s="76" t="s">
        <v>44</v>
      </c>
      <c r="K157" s="118"/>
      <c r="L157" s="118"/>
      <c r="M157" s="29" t="s">
        <v>108</v>
      </c>
      <c r="N157" s="29" t="s">
        <v>108</v>
      </c>
      <c r="O157" s="29" t="s">
        <v>108</v>
      </c>
      <c r="P157" s="30" t="s">
        <v>108</v>
      </c>
      <c r="Q157" s="30" t="s">
        <v>108</v>
      </c>
      <c r="R157" s="30" t="s">
        <v>176</v>
      </c>
      <c r="S157" s="30" t="s">
        <v>62</v>
      </c>
      <c r="T157" s="30" t="s">
        <v>62</v>
      </c>
      <c r="U157" s="31" t="str">
        <f>IFERROR(__xludf.DUMMYFUNCTION("LET(
  angka_murni, ARRAYFORMULA(IFERROR(VALUE(REGEXREPLACE(N157:S157, ""[^0-9]"", """")), 0)),
  rata, IFERROR(AVERAGEIF(angka_murni, ""&gt;0""), 0),
  IF(rata &gt; 0,
    IF(rata &gt; 500, ""SANGAT OPTIMAL"",
    IF(rata &gt; 200, ""OPTIMAL"",
    IF(rata &gt; 100,"&amp;" ""KURANG OPTIMAL"", ""TIDAK OPTIMAL""))),
    IF(COUNTIF(N157:S157, ""*TIDAK TERDETEKSI*"") &gt; 0, ""TIDAK TERDETEKSI"",
    IF(COUNTIF(N157:S157, ""*TIDAK AKTIF*"") &gt; 0, ""TIDAK AKTIF"",
    IF(COUNTIF(N157:S157, ""*BELUM TERPASANG*"") &gt; 0, ""BELUM T"&amp;"ERPASANG"", ""TIDAK AKTIF"")))
  )
)"),"TIDAK OPTIMAL")</f>
        <v>TIDAK OPTIMAL</v>
      </c>
      <c r="V157" s="124"/>
      <c r="W157" s="125"/>
      <c r="X157" s="46"/>
    </row>
    <row r="158" ht="12.0" customHeight="1">
      <c r="A158" s="20">
        <f t="shared" si="1"/>
        <v>154</v>
      </c>
      <c r="B158" s="19" t="s">
        <v>151</v>
      </c>
      <c r="C158" s="19" t="s">
        <v>1042</v>
      </c>
      <c r="D158" s="181" t="s">
        <v>1079</v>
      </c>
      <c r="E158" s="182" t="s">
        <v>229</v>
      </c>
      <c r="F158" s="23" t="s">
        <v>1080</v>
      </c>
      <c r="G158" s="25" t="s">
        <v>1081</v>
      </c>
      <c r="H158" s="19" t="s">
        <v>59</v>
      </c>
      <c r="I158" s="19" t="s">
        <v>60</v>
      </c>
      <c r="J158" s="76" t="s">
        <v>44</v>
      </c>
      <c r="K158" s="118"/>
      <c r="L158" s="118"/>
      <c r="M158" s="29" t="s">
        <v>108</v>
      </c>
      <c r="N158" s="29" t="s">
        <v>108</v>
      </c>
      <c r="O158" s="29" t="s">
        <v>108</v>
      </c>
      <c r="P158" s="30" t="s">
        <v>108</v>
      </c>
      <c r="Q158" s="30" t="s">
        <v>108</v>
      </c>
      <c r="R158" s="30" t="s">
        <v>126</v>
      </c>
      <c r="S158" s="30" t="s">
        <v>126</v>
      </c>
      <c r="T158" s="30" t="s">
        <v>126</v>
      </c>
      <c r="U158" s="31" t="str">
        <f>IFERROR(__xludf.DUMMYFUNCTION("LET(
  angka_murni, ARRAYFORMULA(IFERROR(VALUE(REGEXREPLACE(N158:S158, ""[^0-9]"", """")), 0)),
  rata, IFERROR(AVERAGEIF(angka_murni, ""&gt;0""), 0),
  IF(rata &gt; 0,
    IF(rata &gt; 500, ""SANGAT OPTIMAL"",
    IF(rata &gt; 200, ""OPTIMAL"",
    IF(rata &gt; 100,"&amp;" ""KURANG OPTIMAL"", ""TIDAK OPTIMAL""))),
    IF(COUNTIF(N158:S158, ""*TIDAK TERDETEKSI*"") &gt; 0, ""TIDAK TERDETEKSI"",
    IF(COUNTIF(N158:S158, ""*TIDAK AKTIF*"") &gt; 0, ""TIDAK AKTIF"",
    IF(COUNTIF(N158:S158, ""*BELUM TERPASANG*"") &gt; 0, ""BELUM T"&amp;"ERPASANG"", ""TIDAK AKTIF"")))
  )
)"),"SANGAT OPTIMAL")</f>
        <v>SANGAT OPTIMAL</v>
      </c>
      <c r="V158" s="124"/>
      <c r="W158" s="125"/>
      <c r="X158" s="46"/>
    </row>
    <row r="159" ht="12.0" customHeight="1">
      <c r="A159" s="20">
        <f t="shared" si="1"/>
        <v>155</v>
      </c>
      <c r="B159" s="19" t="s">
        <v>151</v>
      </c>
      <c r="C159" s="19" t="s">
        <v>1042</v>
      </c>
      <c r="D159" s="19" t="s">
        <v>1082</v>
      </c>
      <c r="E159" s="21" t="s">
        <v>33</v>
      </c>
      <c r="F159" s="23" t="s">
        <v>1083</v>
      </c>
      <c r="G159" s="25" t="s">
        <v>1084</v>
      </c>
      <c r="H159" s="19" t="s">
        <v>39</v>
      </c>
      <c r="I159" s="19" t="s">
        <v>41</v>
      </c>
      <c r="J159" s="151" t="s">
        <v>44</v>
      </c>
      <c r="K159" s="118"/>
      <c r="L159" s="119" t="s">
        <v>1340</v>
      </c>
      <c r="M159" s="42"/>
      <c r="N159" s="29" t="s">
        <v>806</v>
      </c>
      <c r="O159" s="29" t="s">
        <v>806</v>
      </c>
      <c r="P159" s="30" t="s">
        <v>806</v>
      </c>
      <c r="Q159" s="30" t="s">
        <v>806</v>
      </c>
      <c r="R159" s="30" t="s">
        <v>806</v>
      </c>
      <c r="S159" s="30" t="s">
        <v>45</v>
      </c>
      <c r="T159" s="30"/>
      <c r="U159" s="31" t="str">
        <f>IFERROR(__xludf.DUMMYFUNCTION("LET(
  angka_murni, ARRAYFORMULA(IFERROR(VALUE(REGEXREPLACE(N159:S159, ""[^0-9]"", """")), 0)),
  rata, IFERROR(AVERAGEIF(angka_murni, ""&gt;0""), 0),
  IF(rata &gt; 0,
    IF(rata &gt; 500, ""SANGAT OPTIMAL"",
    IF(rata &gt; 200, ""OPTIMAL"",
    IF(rata &gt; 100,"&amp;" ""KURANG OPTIMAL"", ""TIDAK OPTIMAL""))),
    IF(COUNTIF(N159:S159, ""*TIDAK TERDETEKSI*"") &gt; 0, ""TIDAK TERDETEKSI"",
    IF(COUNTIF(N159:S159, ""*TIDAK AKTIF*"") &gt; 0, ""TIDAK AKTIF"",
    IF(COUNTIF(N159:S159, ""*BELUM TERPASANG*"") &gt; 0, ""BELUM T"&amp;"ERPASANG"", ""TIDAK AKTIF"")))
  )
)"),"KURANG OPTIMAL")</f>
        <v>KURANG OPTIMAL</v>
      </c>
      <c r="V159" s="124"/>
      <c r="W159" s="125"/>
      <c r="X159" s="46"/>
    </row>
    <row r="160" ht="12.0" customHeight="1">
      <c r="A160" s="20">
        <f t="shared" si="1"/>
        <v>156</v>
      </c>
      <c r="B160" s="19" t="s">
        <v>151</v>
      </c>
      <c r="C160" s="19" t="s">
        <v>1042</v>
      </c>
      <c r="D160" s="19" t="s">
        <v>1086</v>
      </c>
      <c r="E160" s="21" t="s">
        <v>33</v>
      </c>
      <c r="F160" s="23" t="s">
        <v>1087</v>
      </c>
      <c r="G160" s="25" t="s">
        <v>1088</v>
      </c>
      <c r="H160" s="19" t="s">
        <v>39</v>
      </c>
      <c r="I160" s="19" t="s">
        <v>41</v>
      </c>
      <c r="J160" s="151" t="s">
        <v>44</v>
      </c>
      <c r="K160" s="119"/>
      <c r="L160" s="119" t="s">
        <v>1344</v>
      </c>
      <c r="M160" s="42"/>
      <c r="N160" s="29" t="s">
        <v>125</v>
      </c>
      <c r="O160" s="29" t="s">
        <v>62</v>
      </c>
      <c r="P160" s="30" t="s">
        <v>45</v>
      </c>
      <c r="Q160" s="30" t="s">
        <v>45</v>
      </c>
      <c r="R160" s="30" t="s">
        <v>45</v>
      </c>
      <c r="S160" s="30" t="s">
        <v>45</v>
      </c>
      <c r="T160" s="30"/>
      <c r="U160" s="31" t="str">
        <f>IFERROR(__xludf.DUMMYFUNCTION("LET(
  angka_murni, ARRAYFORMULA(IFERROR(VALUE(REGEXREPLACE(N160:S160, ""[^0-9]"", """")), 0)),
  rata, IFERROR(AVERAGEIF(angka_murni, ""&gt;0""), 0),
  IF(rata &gt; 0,
    IF(rata &gt; 500, ""SANGAT OPTIMAL"",
    IF(rata &gt; 200, ""OPTIMAL"",
    IF(rata &gt; 100,"&amp;" ""KURANG OPTIMAL"", ""TIDAK OPTIMAL""))),
    IF(COUNTIF(N160:S160, ""*TIDAK TERDETEKSI*"") &gt; 0, ""TIDAK TERDETEKSI"",
    IF(COUNTIF(N160:S160, ""*TIDAK AKTIF*"") &gt; 0, ""TIDAK AKTIF"",
    IF(COUNTIF(N160:S160, ""*BELUM TERPASANG*"") &gt; 0, ""BELUM T"&amp;"ERPASANG"", ""TIDAK AKTIF"")))
  )
)"),"KURANG OPTIMAL")</f>
        <v>KURANG OPTIMAL</v>
      </c>
      <c r="V160" s="124"/>
      <c r="W160" s="125"/>
      <c r="X160" s="46"/>
    </row>
    <row r="161" ht="12.0" customHeight="1">
      <c r="A161" s="20">
        <f t="shared" si="1"/>
        <v>157</v>
      </c>
      <c r="B161" s="19" t="s">
        <v>151</v>
      </c>
      <c r="C161" s="19" t="s">
        <v>1042</v>
      </c>
      <c r="D161" s="19" t="s">
        <v>1089</v>
      </c>
      <c r="E161" s="21" t="s">
        <v>33</v>
      </c>
      <c r="F161" s="23" t="s">
        <v>1090</v>
      </c>
      <c r="G161" s="25" t="s">
        <v>1091</v>
      </c>
      <c r="H161" s="19" t="s">
        <v>59</v>
      </c>
      <c r="I161" s="19" t="s">
        <v>60</v>
      </c>
      <c r="J161" s="76" t="s">
        <v>44</v>
      </c>
      <c r="K161" s="118"/>
      <c r="L161" s="118"/>
      <c r="M161" s="29" t="s">
        <v>108</v>
      </c>
      <c r="N161" s="29" t="s">
        <v>108</v>
      </c>
      <c r="O161" s="29" t="s">
        <v>108</v>
      </c>
      <c r="P161" s="30" t="s">
        <v>108</v>
      </c>
      <c r="Q161" s="30" t="s">
        <v>108</v>
      </c>
      <c r="R161" s="30" t="s">
        <v>62</v>
      </c>
      <c r="S161" s="30" t="s">
        <v>126</v>
      </c>
      <c r="T161" s="30" t="s">
        <v>126</v>
      </c>
      <c r="U161" s="31" t="str">
        <f>IFERROR(__xludf.DUMMYFUNCTION("LET(
  angka_murni, ARRAYFORMULA(IFERROR(VALUE(REGEXREPLACE(N161:S161, ""[^0-9]"", """")), 0)),
  rata, IFERROR(AVERAGEIF(angka_murni, ""&gt;0""), 0),
  IF(rata &gt; 0,
    IF(rata &gt; 500, ""SANGAT OPTIMAL"",
    IF(rata &gt; 200, ""OPTIMAL"",
    IF(rata &gt; 100,"&amp;" ""KURANG OPTIMAL"", ""TIDAK OPTIMAL""))),
    IF(COUNTIF(N161:S161, ""*TIDAK TERDETEKSI*"") &gt; 0, ""TIDAK TERDETEKSI"",
    IF(COUNTIF(N161:S161, ""*TIDAK AKTIF*"") &gt; 0, ""TIDAK AKTIF"",
    IF(COUNTIF(N161:S161, ""*BELUM TERPASANG*"") &gt; 0, ""BELUM T"&amp;"ERPASANG"", ""TIDAK AKTIF"")))
  )
)"),"SANGAT OPTIMAL")</f>
        <v>SANGAT OPTIMAL</v>
      </c>
      <c r="V161" s="124"/>
      <c r="W161" s="125"/>
      <c r="X161" s="46"/>
    </row>
    <row r="162" ht="12.0" customHeight="1">
      <c r="A162" s="20">
        <f t="shared" si="1"/>
        <v>158</v>
      </c>
      <c r="B162" s="19" t="s">
        <v>151</v>
      </c>
      <c r="C162" s="19" t="s">
        <v>1042</v>
      </c>
      <c r="D162" s="19" t="s">
        <v>1092</v>
      </c>
      <c r="E162" s="21" t="s">
        <v>229</v>
      </c>
      <c r="F162" s="23" t="s">
        <v>1093</v>
      </c>
      <c r="G162" s="25" t="s">
        <v>1094</v>
      </c>
      <c r="H162" s="19" t="s">
        <v>59</v>
      </c>
      <c r="I162" s="19" t="s">
        <v>60</v>
      </c>
      <c r="J162" s="76" t="s">
        <v>44</v>
      </c>
      <c r="K162" s="118"/>
      <c r="L162" s="118"/>
      <c r="M162" s="29" t="s">
        <v>108</v>
      </c>
      <c r="N162" s="29" t="s">
        <v>108</v>
      </c>
      <c r="O162" s="29" t="s">
        <v>108</v>
      </c>
      <c r="P162" s="30" t="s">
        <v>108</v>
      </c>
      <c r="Q162" s="30" t="s">
        <v>108</v>
      </c>
      <c r="R162" s="30" t="s">
        <v>62</v>
      </c>
      <c r="S162" s="30" t="s">
        <v>64</v>
      </c>
      <c r="T162" s="30" t="s">
        <v>64</v>
      </c>
      <c r="U162" s="31" t="str">
        <f>IFERROR(__xludf.DUMMYFUNCTION("LET(
  angka_murni, ARRAYFORMULA(IFERROR(VALUE(REGEXREPLACE(N162:S162, ""[^0-9]"", """")), 0)),
  rata, IFERROR(AVERAGEIF(angka_murni, ""&gt;0""), 0),
  IF(rata &gt; 0,
    IF(rata &gt; 500, ""SANGAT OPTIMAL"",
    IF(rata &gt; 200, ""OPTIMAL"",
    IF(rata &gt; 100,"&amp;" ""KURANG OPTIMAL"", ""TIDAK OPTIMAL""))),
    IF(COUNTIF(N162:S162, ""*TIDAK TERDETEKSI*"") &gt; 0, ""TIDAK TERDETEKSI"",
    IF(COUNTIF(N162:S162, ""*TIDAK AKTIF*"") &gt; 0, ""TIDAK AKTIF"",
    IF(COUNTIF(N162:S162, ""*BELUM TERPASANG*"") &gt; 0, ""BELUM T"&amp;"ERPASANG"", ""TIDAK AKTIF"")))
  )
)"),"OPTIMAL")</f>
        <v>OPTIMAL</v>
      </c>
      <c r="V162" s="124"/>
      <c r="W162" s="125"/>
      <c r="X162" s="46"/>
    </row>
    <row r="163" ht="12.0" customHeight="1">
      <c r="A163" s="20">
        <f t="shared" si="1"/>
        <v>159</v>
      </c>
      <c r="B163" s="19" t="s">
        <v>151</v>
      </c>
      <c r="C163" s="19" t="s">
        <v>1042</v>
      </c>
      <c r="D163" s="181" t="s">
        <v>1095</v>
      </c>
      <c r="E163" s="182" t="s">
        <v>33</v>
      </c>
      <c r="F163" s="23" t="s">
        <v>1096</v>
      </c>
      <c r="G163" s="25" t="s">
        <v>1097</v>
      </c>
      <c r="H163" s="19" t="s">
        <v>59</v>
      </c>
      <c r="I163" s="19" t="s">
        <v>60</v>
      </c>
      <c r="J163" s="76" t="s">
        <v>44</v>
      </c>
      <c r="K163" s="118"/>
      <c r="L163" s="118"/>
      <c r="M163" s="29" t="s">
        <v>108</v>
      </c>
      <c r="N163" s="29" t="s">
        <v>108</v>
      </c>
      <c r="O163" s="29" t="s">
        <v>108</v>
      </c>
      <c r="P163" s="30" t="s">
        <v>108</v>
      </c>
      <c r="Q163" s="30" t="s">
        <v>108</v>
      </c>
      <c r="R163" s="30" t="s">
        <v>62</v>
      </c>
      <c r="S163" s="30" t="s">
        <v>64</v>
      </c>
      <c r="T163" s="30" t="s">
        <v>64</v>
      </c>
      <c r="U163" s="31" t="str">
        <f>IFERROR(__xludf.DUMMYFUNCTION("LET(
  angka_murni, ARRAYFORMULA(IFERROR(VALUE(REGEXREPLACE(N163:S163, ""[^0-9]"", """")), 0)),
  rata, IFERROR(AVERAGEIF(angka_murni, ""&gt;0""), 0),
  IF(rata &gt; 0,
    IF(rata &gt; 500, ""SANGAT OPTIMAL"",
    IF(rata &gt; 200, ""OPTIMAL"",
    IF(rata &gt; 100,"&amp;" ""KURANG OPTIMAL"", ""TIDAK OPTIMAL""))),
    IF(COUNTIF(N163:S163, ""*TIDAK TERDETEKSI*"") &gt; 0, ""TIDAK TERDETEKSI"",
    IF(COUNTIF(N163:S163, ""*TIDAK AKTIF*"") &gt; 0, ""TIDAK AKTIF"",
    IF(COUNTIF(N163:S163, ""*BELUM TERPASANG*"") &gt; 0, ""BELUM T"&amp;"ERPASANG"", ""TIDAK AKTIF"")))
  )
)"),"OPTIMAL")</f>
        <v>OPTIMAL</v>
      </c>
      <c r="V163" s="124"/>
      <c r="W163" s="125"/>
      <c r="X163" s="46"/>
    </row>
    <row r="164" ht="12.0" customHeight="1">
      <c r="A164" s="20">
        <f t="shared" si="1"/>
        <v>160</v>
      </c>
      <c r="B164" s="19" t="s">
        <v>151</v>
      </c>
      <c r="C164" s="19" t="s">
        <v>1042</v>
      </c>
      <c r="D164" s="19" t="s">
        <v>1098</v>
      </c>
      <c r="E164" s="21" t="s">
        <v>33</v>
      </c>
      <c r="F164" s="23" t="s">
        <v>1099</v>
      </c>
      <c r="G164" s="25" t="s">
        <v>1100</v>
      </c>
      <c r="H164" s="19" t="s">
        <v>40</v>
      </c>
      <c r="I164" s="19" t="s">
        <v>42</v>
      </c>
      <c r="J164" s="128" t="s">
        <v>44</v>
      </c>
      <c r="K164" s="129"/>
      <c r="L164" s="129"/>
      <c r="M164" s="29" t="s">
        <v>108</v>
      </c>
      <c r="N164" s="29" t="s">
        <v>108</v>
      </c>
      <c r="O164" s="29" t="s">
        <v>108</v>
      </c>
      <c r="P164" s="29" t="s">
        <v>108</v>
      </c>
      <c r="Q164" s="30" t="s">
        <v>167</v>
      </c>
      <c r="R164" s="30" t="s">
        <v>167</v>
      </c>
      <c r="S164" s="30" t="s">
        <v>167</v>
      </c>
      <c r="T164" s="30" t="s">
        <v>64</v>
      </c>
      <c r="U164" s="31" t="str">
        <f>IFERROR(__xludf.DUMMYFUNCTION("LET(
  angka_murni, ARRAYFORMULA(IFERROR(VALUE(REGEXREPLACE(N164:S164, ""[^0-9]"", """")), 0)),
  rata, IFERROR(AVERAGEIF(angka_murni, ""&gt;0""), 0),
  IF(rata &gt; 0,
    IF(rata &gt; 500, ""SANGAT OPTIMAL"",
    IF(rata &gt; 200, ""OPTIMAL"",
    IF(rata &gt; 100,"&amp;" ""KURANG OPTIMAL"", ""TIDAK OPTIMAL""))),
    IF(COUNTIF(N164:S164, ""*TIDAK TERDETEKSI*"") &gt; 0, ""TIDAK TERDETEKSI"",
    IF(COUNTIF(N164:S164, ""*TIDAK AKTIF*"") &gt; 0, ""TIDAK AKTIF"",
    IF(COUNTIF(N164:S164, ""*BELUM TERPASANG*"") &gt; 0, ""BELUM T"&amp;"ERPASANG"", ""TIDAK AKTIF"")))
  )
)"),"TIDAK TERDETEKSI")</f>
        <v>TIDAK TERDETEKSI</v>
      </c>
      <c r="V164" s="124"/>
      <c r="W164" s="125"/>
      <c r="X164" s="46"/>
    </row>
    <row r="165" ht="12.0" customHeight="1">
      <c r="A165" s="20">
        <f t="shared" si="1"/>
        <v>161</v>
      </c>
      <c r="B165" s="19" t="s">
        <v>151</v>
      </c>
      <c r="C165" s="19" t="s">
        <v>1042</v>
      </c>
      <c r="D165" s="181" t="s">
        <v>1101</v>
      </c>
      <c r="E165" s="182" t="s">
        <v>33</v>
      </c>
      <c r="F165" s="23" t="s">
        <v>1102</v>
      </c>
      <c r="G165" s="25" t="s">
        <v>1103</v>
      </c>
      <c r="H165" s="19" t="s">
        <v>94</v>
      </c>
      <c r="I165" s="19" t="s">
        <v>60</v>
      </c>
      <c r="J165" s="128" t="s">
        <v>44</v>
      </c>
      <c r="K165" s="183"/>
      <c r="L165" s="183"/>
      <c r="M165" s="42"/>
      <c r="N165" s="42"/>
      <c r="O165" s="42"/>
      <c r="P165" s="44"/>
      <c r="Q165" s="44"/>
      <c r="R165" s="30" t="s">
        <v>806</v>
      </c>
      <c r="S165" s="30" t="s">
        <v>806</v>
      </c>
      <c r="T165" s="30"/>
      <c r="U165" s="31" t="str">
        <f>IFERROR(__xludf.DUMMYFUNCTION("LET(
  angka_murni, ARRAYFORMULA(IFERROR(VALUE(REGEXREPLACE(N165:S165, ""[^0-9]"", """")), 0)),
  rata, IFERROR(AVERAGEIF(angka_murni, ""&gt;0""), 0),
  IF(rata &gt; 0,
    IF(rata &gt; 500, ""SANGAT OPTIMAL"",
    IF(rata &gt; 200, ""OPTIMAL"",
    IF(rata &gt; 100,"&amp;" ""KURANG OPTIMAL"", ""TIDAK OPTIMAL""))),
    IF(COUNTIF(N165:S165, ""*TIDAK TERDETEKSI*"") &gt; 0, ""TIDAK TERDETEKSI"",
    IF(COUNTIF(N165:S165, ""*TIDAK AKTIF*"") &gt; 0, ""TIDAK AKTIF"",
    IF(COUNTIF(N165:S165, ""*BELUM TERPASANG*"") &gt; 0, ""BELUM T"&amp;"ERPASANG"", ""TIDAK AKTIF"")))
  )
)"),"KURANG OPTIMAL")</f>
        <v>KURANG OPTIMAL</v>
      </c>
      <c r="V165" s="124"/>
      <c r="W165" s="125"/>
      <c r="X165" s="46"/>
    </row>
    <row r="166" ht="12.0" customHeight="1">
      <c r="A166" s="20">
        <f t="shared" si="1"/>
        <v>162</v>
      </c>
      <c r="B166" s="19" t="s">
        <v>151</v>
      </c>
      <c r="C166" s="19" t="s">
        <v>1104</v>
      </c>
      <c r="D166" s="19" t="s">
        <v>1105</v>
      </c>
      <c r="E166" s="21" t="s">
        <v>33</v>
      </c>
      <c r="F166" s="23" t="s">
        <v>1106</v>
      </c>
      <c r="G166" s="25" t="s">
        <v>1107</v>
      </c>
      <c r="H166" s="19" t="s">
        <v>39</v>
      </c>
      <c r="I166" s="19" t="s">
        <v>41</v>
      </c>
      <c r="J166" s="151" t="s">
        <v>44</v>
      </c>
      <c r="K166" s="118"/>
      <c r="L166" s="119" t="s">
        <v>1360</v>
      </c>
      <c r="M166" s="42"/>
      <c r="N166" s="29" t="s">
        <v>63</v>
      </c>
      <c r="O166" s="29" t="s">
        <v>806</v>
      </c>
      <c r="P166" s="30" t="s">
        <v>806</v>
      </c>
      <c r="Q166" s="30" t="s">
        <v>806</v>
      </c>
      <c r="R166" s="30" t="s">
        <v>806</v>
      </c>
      <c r="S166" s="30" t="s">
        <v>45</v>
      </c>
      <c r="T166" s="30"/>
      <c r="U166" s="31" t="str">
        <f>IFERROR(__xludf.DUMMYFUNCTION("LET(
  angka_murni, ARRAYFORMULA(IFERROR(VALUE(REGEXREPLACE(N166:S166, ""[^0-9]"", """")), 0)),
  rata, IFERROR(AVERAGEIF(angka_murni, ""&gt;0""), 0),
  IF(rata &gt; 0,
    IF(rata &gt; 500, ""SANGAT OPTIMAL"",
    IF(rata &gt; 200, ""OPTIMAL"",
    IF(rata &gt; 100,"&amp;" ""KURANG OPTIMAL"", ""TIDAK OPTIMAL""))),
    IF(COUNTIF(N166:S166, ""*TIDAK TERDETEKSI*"") &gt; 0, ""TIDAK TERDETEKSI"",
    IF(COUNTIF(N166:S166, ""*TIDAK AKTIF*"") &gt; 0, ""TIDAK AKTIF"",
    IF(COUNTIF(N166:S166, ""*BELUM TERPASANG*"") &gt; 0, ""BELUM T"&amp;"ERPASANG"", ""TIDAK AKTIF"")))
  )
)"),"KURANG OPTIMAL")</f>
        <v>KURANG OPTIMAL</v>
      </c>
      <c r="V166" s="124"/>
      <c r="W166" s="125"/>
      <c r="X166" s="37" t="s">
        <v>1109</v>
      </c>
    </row>
    <row r="167" ht="12.0" customHeight="1">
      <c r="A167" s="20">
        <f t="shared" si="1"/>
        <v>163</v>
      </c>
      <c r="B167" s="19" t="s">
        <v>151</v>
      </c>
      <c r="C167" s="19" t="s">
        <v>1104</v>
      </c>
      <c r="D167" s="19" t="s">
        <v>1110</v>
      </c>
      <c r="E167" s="21" t="s">
        <v>33</v>
      </c>
      <c r="F167" s="23" t="s">
        <v>1111</v>
      </c>
      <c r="G167" s="25" t="s">
        <v>1112</v>
      </c>
      <c r="H167" s="19" t="s">
        <v>39</v>
      </c>
      <c r="I167" s="19" t="s">
        <v>41</v>
      </c>
      <c r="J167" s="151" t="s">
        <v>44</v>
      </c>
      <c r="K167" s="118"/>
      <c r="L167" s="119" t="s">
        <v>1365</v>
      </c>
      <c r="M167" s="42"/>
      <c r="N167" s="29" t="s">
        <v>91</v>
      </c>
      <c r="O167" s="29" t="s">
        <v>63</v>
      </c>
      <c r="P167" s="30" t="s">
        <v>125</v>
      </c>
      <c r="Q167" s="30" t="s">
        <v>806</v>
      </c>
      <c r="R167" s="30" t="s">
        <v>806</v>
      </c>
      <c r="S167" s="30" t="s">
        <v>45</v>
      </c>
      <c r="T167" s="30"/>
      <c r="U167" s="31" t="str">
        <f>IFERROR(__xludf.DUMMYFUNCTION("LET(
  angka_murni, ARRAYFORMULA(IFERROR(VALUE(REGEXREPLACE(N167:S167, ""[^0-9]"", """")), 0)),
  rata, IFERROR(AVERAGEIF(angka_murni, ""&gt;0""), 0),
  IF(rata &gt; 0,
    IF(rata &gt; 500, ""SANGAT OPTIMAL"",
    IF(rata &gt; 200, ""OPTIMAL"",
    IF(rata &gt; 100,"&amp;" ""KURANG OPTIMAL"", ""TIDAK OPTIMAL""))),
    IF(COUNTIF(N167:S167, ""*TIDAK TERDETEKSI*"") &gt; 0, ""TIDAK TERDETEKSI"",
    IF(COUNTIF(N167:S167, ""*TIDAK AKTIF*"") &gt; 0, ""TIDAK AKTIF"",
    IF(COUNTIF(N167:S167, ""*BELUM TERPASANG*"") &gt; 0, ""BELUM T"&amp;"ERPASANG"", ""TIDAK AKTIF"")))
  )
)"),"KURANG OPTIMAL")</f>
        <v>KURANG OPTIMAL</v>
      </c>
      <c r="V167" s="124"/>
      <c r="W167" s="125"/>
      <c r="X167" s="46"/>
    </row>
    <row r="168" ht="12.0" customHeight="1">
      <c r="A168" s="20">
        <f t="shared" si="1"/>
        <v>164</v>
      </c>
      <c r="B168" s="19" t="s">
        <v>151</v>
      </c>
      <c r="C168" s="19" t="s">
        <v>1104</v>
      </c>
      <c r="D168" s="19" t="s">
        <v>1113</v>
      </c>
      <c r="E168" s="21" t="s">
        <v>33</v>
      </c>
      <c r="F168" s="23" t="s">
        <v>1114</v>
      </c>
      <c r="G168" s="25" t="s">
        <v>1115</v>
      </c>
      <c r="H168" s="19" t="s">
        <v>39</v>
      </c>
      <c r="I168" s="19" t="s">
        <v>41</v>
      </c>
      <c r="J168" s="151" t="s">
        <v>44</v>
      </c>
      <c r="K168" s="118"/>
      <c r="L168" s="118"/>
      <c r="M168" s="42"/>
      <c r="N168" s="29" t="s">
        <v>806</v>
      </c>
      <c r="O168" s="29" t="s">
        <v>806</v>
      </c>
      <c r="P168" s="30" t="s">
        <v>806</v>
      </c>
      <c r="Q168" s="30" t="s">
        <v>806</v>
      </c>
      <c r="R168" s="30" t="s">
        <v>806</v>
      </c>
      <c r="S168" s="30" t="s">
        <v>806</v>
      </c>
      <c r="T168" s="30"/>
      <c r="U168" s="31" t="str">
        <f>IFERROR(__xludf.DUMMYFUNCTION("LET(
  angka_murni, ARRAYFORMULA(IFERROR(VALUE(REGEXREPLACE(N168:S168, ""[^0-9]"", """")), 0)),
  rata, IFERROR(AVERAGEIF(angka_murni, ""&gt;0""), 0),
  IF(rata &gt; 0,
    IF(rata &gt; 500, ""SANGAT OPTIMAL"",
    IF(rata &gt; 200, ""OPTIMAL"",
    IF(rata &gt; 100,"&amp;" ""KURANG OPTIMAL"", ""TIDAK OPTIMAL""))),
    IF(COUNTIF(N168:S168, ""*TIDAK TERDETEKSI*"") &gt; 0, ""TIDAK TERDETEKSI"",
    IF(COUNTIF(N168:S168, ""*TIDAK AKTIF*"") &gt; 0, ""TIDAK AKTIF"",
    IF(COUNTIF(N168:S168, ""*BELUM TERPASANG*"") &gt; 0, ""BELUM T"&amp;"ERPASANG"", ""TIDAK AKTIF"")))
  )
)"),"KURANG OPTIMAL")</f>
        <v>KURANG OPTIMAL</v>
      </c>
      <c r="V168" s="124"/>
      <c r="W168" s="125"/>
      <c r="X168" s="37" t="s">
        <v>1117</v>
      </c>
    </row>
    <row r="169" ht="12.0" customHeight="1">
      <c r="A169" s="20">
        <f t="shared" si="1"/>
        <v>165</v>
      </c>
      <c r="B169" s="19" t="s">
        <v>151</v>
      </c>
      <c r="C169" s="19" t="s">
        <v>1104</v>
      </c>
      <c r="D169" s="19" t="s">
        <v>1118</v>
      </c>
      <c r="E169" s="21" t="s">
        <v>33</v>
      </c>
      <c r="F169" s="23" t="s">
        <v>1119</v>
      </c>
      <c r="G169" s="25" t="s">
        <v>1120</v>
      </c>
      <c r="H169" s="19" t="s">
        <v>59</v>
      </c>
      <c r="I169" s="19" t="s">
        <v>60</v>
      </c>
      <c r="J169" s="76" t="s">
        <v>44</v>
      </c>
      <c r="K169" s="118"/>
      <c r="L169" s="118"/>
      <c r="M169" s="29" t="s">
        <v>108</v>
      </c>
      <c r="N169" s="29" t="s">
        <v>108</v>
      </c>
      <c r="O169" s="29" t="s">
        <v>108</v>
      </c>
      <c r="P169" s="30" t="s">
        <v>108</v>
      </c>
      <c r="Q169" s="30" t="s">
        <v>108</v>
      </c>
      <c r="R169" s="30" t="s">
        <v>62</v>
      </c>
      <c r="S169" s="30" t="s">
        <v>125</v>
      </c>
      <c r="T169" s="30" t="s">
        <v>63</v>
      </c>
      <c r="U169" s="31" t="str">
        <f>IFERROR(__xludf.DUMMYFUNCTION("LET(
  angka_murni, ARRAYFORMULA(IFERROR(VALUE(REGEXREPLACE(N169:S169, ""[^0-9]"", """")), 0)),
  rata, IFERROR(AVERAGEIF(angka_murni, ""&gt;0""), 0),
  IF(rata &gt; 0,
    IF(rata &gt; 500, ""SANGAT OPTIMAL"",
    IF(rata &gt; 200, ""OPTIMAL"",
    IF(rata &gt; 100,"&amp;" ""KURANG OPTIMAL"", ""TIDAK OPTIMAL""))),
    IF(COUNTIF(N169:S169, ""*TIDAK TERDETEKSI*"") &gt; 0, ""TIDAK TERDETEKSI"",
    IF(COUNTIF(N169:S169, ""*TIDAK AKTIF*"") &gt; 0, ""TIDAK AKTIF"",
    IF(COUNTIF(N169:S169, ""*BELUM TERPASANG*"") &gt; 0, ""BELUM T"&amp;"ERPASANG"", ""TIDAK AKTIF"")))
  )
)"),"KURANG OPTIMAL")</f>
        <v>KURANG OPTIMAL</v>
      </c>
      <c r="V169" s="124"/>
      <c r="W169" s="125"/>
      <c r="X169" s="37" t="s">
        <v>1121</v>
      </c>
    </row>
    <row r="170" ht="12.0" customHeight="1">
      <c r="A170" s="20">
        <f t="shared" si="1"/>
        <v>166</v>
      </c>
      <c r="B170" s="19" t="s">
        <v>151</v>
      </c>
      <c r="C170" s="19" t="s">
        <v>1104</v>
      </c>
      <c r="D170" s="19" t="s">
        <v>1123</v>
      </c>
      <c r="E170" s="21" t="s">
        <v>33</v>
      </c>
      <c r="F170" s="23" t="s">
        <v>1124</v>
      </c>
      <c r="G170" s="25" t="s">
        <v>1125</v>
      </c>
      <c r="H170" s="19" t="s">
        <v>59</v>
      </c>
      <c r="I170" s="19" t="s">
        <v>60</v>
      </c>
      <c r="J170" s="76" t="s">
        <v>44</v>
      </c>
      <c r="K170" s="118"/>
      <c r="L170" s="118"/>
      <c r="M170" s="29" t="s">
        <v>108</v>
      </c>
      <c r="N170" s="29" t="s">
        <v>108</v>
      </c>
      <c r="O170" s="29" t="s">
        <v>108</v>
      </c>
      <c r="P170" s="29" t="s">
        <v>108</v>
      </c>
      <c r="Q170" s="29" t="s">
        <v>108</v>
      </c>
      <c r="R170" s="29" t="s">
        <v>62</v>
      </c>
      <c r="S170" s="30" t="s">
        <v>91</v>
      </c>
      <c r="T170" s="30" t="s">
        <v>62</v>
      </c>
      <c r="U170" s="31" t="str">
        <f>IFERROR(__xludf.DUMMYFUNCTION("LET(
  angka_murni, ARRAYFORMULA(IFERROR(VALUE(REGEXREPLACE(N170:S170, ""[^0-9]"", """")), 0)),
  rata, IFERROR(AVERAGEIF(angka_murni, ""&gt;0""), 0),
  IF(rata &gt; 0,
    IF(rata &gt; 500, ""SANGAT OPTIMAL"",
    IF(rata &gt; 200, ""OPTIMAL"",
    IF(rata &gt; 100,"&amp;" ""KURANG OPTIMAL"", ""TIDAK OPTIMAL""))),
    IF(COUNTIF(N170:S170, ""*TIDAK TERDETEKSI*"") &gt; 0, ""TIDAK TERDETEKSI"",
    IF(COUNTIF(N170:S170, ""*TIDAK AKTIF*"") &gt; 0, ""TIDAK AKTIF"",
    IF(COUNTIF(N170:S170, ""*BELUM TERPASANG*"") &gt; 0, ""BELUM T"&amp;"ERPASANG"", ""TIDAK AKTIF"")))
  )
)"),"TIDAK OPTIMAL")</f>
        <v>TIDAK OPTIMAL</v>
      </c>
      <c r="V170" s="124"/>
      <c r="W170" s="125"/>
      <c r="X170" s="46"/>
    </row>
    <row r="171" ht="12.0" customHeight="1">
      <c r="A171" s="20">
        <f t="shared" si="1"/>
        <v>167</v>
      </c>
      <c r="B171" s="19" t="s">
        <v>151</v>
      </c>
      <c r="C171" s="19" t="s">
        <v>1104</v>
      </c>
      <c r="D171" s="181" t="s">
        <v>1126</v>
      </c>
      <c r="E171" s="182" t="s">
        <v>33</v>
      </c>
      <c r="F171" s="23" t="s">
        <v>1127</v>
      </c>
      <c r="G171" s="25" t="s">
        <v>1128</v>
      </c>
      <c r="H171" s="19"/>
      <c r="I171" s="19"/>
      <c r="J171" s="179"/>
      <c r="K171" s="185"/>
      <c r="L171" s="185"/>
      <c r="M171" s="29" t="s">
        <v>108</v>
      </c>
      <c r="N171" s="29" t="s">
        <v>108</v>
      </c>
      <c r="O171" s="29" t="s">
        <v>108</v>
      </c>
      <c r="P171" s="29" t="s">
        <v>108</v>
      </c>
      <c r="Q171" s="29" t="s">
        <v>108</v>
      </c>
      <c r="R171" s="29" t="s">
        <v>108</v>
      </c>
      <c r="S171" s="29" t="s">
        <v>108</v>
      </c>
      <c r="T171" s="29"/>
      <c r="U171" s="39" t="str">
        <f>IFERROR(__xludf.DUMMYFUNCTION("LET(
  angka_murni, ARRAYFORMULA(IFERROR(VALUE(REGEXREPLACE(N171:S171, ""[^0-9]"", """")), 0)),
  rata, IFERROR(AVERAGEIF(angka_murni, ""&gt;0""), 0),
  IF(rata &gt; 0,
    IF(rata &gt; 500, ""SANGAT OPTIMAL"",
    IF(rata &gt; 200, ""OPTIMAL"",
    IF(rata &gt; 100,"&amp;" ""KURANG OPTIMAL"", ""TIDAK OPTIMAL""))),
    IF(COUNTIF(N171:S171, ""*TIDAK TERDETEKSI*"") &gt; 0, ""TIDAK TERDETEKSI"",
    IF(COUNTIF(N171:S171, ""*TIDAK AKTIF*"") &gt; 0, ""TIDAK AKTIF"",
    IF(COUNTIF(N171:S171, ""*BELUM TERPASANG*"") &gt; 0, ""BELUM T"&amp;"ERPASANG"", ""TIDAK AKTIF"")))
  )
)"),"BELUM TERPASANG")</f>
        <v>BELUM TERPASANG</v>
      </c>
      <c r="V171" s="137" t="s">
        <v>890</v>
      </c>
      <c r="W171" s="83"/>
      <c r="X171" s="37" t="s">
        <v>1129</v>
      </c>
    </row>
    <row r="172" ht="12.0" customHeight="1">
      <c r="A172" s="20">
        <f t="shared" si="1"/>
        <v>168</v>
      </c>
      <c r="B172" s="19" t="s">
        <v>151</v>
      </c>
      <c r="C172" s="19" t="s">
        <v>1104</v>
      </c>
      <c r="D172" s="181" t="s">
        <v>1131</v>
      </c>
      <c r="E172" s="182" t="s">
        <v>33</v>
      </c>
      <c r="F172" s="23" t="s">
        <v>1132</v>
      </c>
      <c r="G172" s="25" t="s">
        <v>1133</v>
      </c>
      <c r="H172" s="19" t="s">
        <v>59</v>
      </c>
      <c r="I172" s="19" t="s">
        <v>60</v>
      </c>
      <c r="J172" s="76" t="s">
        <v>44</v>
      </c>
      <c r="K172" s="118"/>
      <c r="L172" s="118"/>
      <c r="M172" s="29" t="s">
        <v>108</v>
      </c>
      <c r="N172" s="29" t="s">
        <v>108</v>
      </c>
      <c r="O172" s="29" t="s">
        <v>108</v>
      </c>
      <c r="P172" s="30" t="s">
        <v>108</v>
      </c>
      <c r="Q172" s="30" t="s">
        <v>108</v>
      </c>
      <c r="R172" s="30" t="s">
        <v>62</v>
      </c>
      <c r="S172" s="30" t="s">
        <v>62</v>
      </c>
      <c r="T172" s="30" t="s">
        <v>63</v>
      </c>
      <c r="U172" s="31" t="str">
        <f>IFERROR(__xludf.DUMMYFUNCTION("LET(
  angka_murni, ARRAYFORMULA(IFERROR(VALUE(REGEXREPLACE(N172:S172, ""[^0-9]"", """")), 0)),
  rata, IFERROR(AVERAGEIF(angka_murni, ""&gt;0""), 0),
  IF(rata &gt; 0,
    IF(rata &gt; 500, ""SANGAT OPTIMAL"",
    IF(rata &gt; 200, ""OPTIMAL"",
    IF(rata &gt; 100,"&amp;" ""KURANG OPTIMAL"", ""TIDAK OPTIMAL""))),
    IF(COUNTIF(N172:S172, ""*TIDAK TERDETEKSI*"") &gt; 0, ""TIDAK TERDETEKSI"",
    IF(COUNTIF(N172:S172, ""*TIDAK AKTIF*"") &gt; 0, ""TIDAK AKTIF"",
    IF(COUNTIF(N172:S172, ""*BELUM TERPASANG*"") &gt; 0, ""BELUM T"&amp;"ERPASANG"", ""TIDAK AKTIF"")))
  )
)"),"TIDAK OPTIMAL")</f>
        <v>TIDAK OPTIMAL</v>
      </c>
      <c r="V172" s="124"/>
      <c r="W172" s="125"/>
      <c r="X172" s="46"/>
    </row>
    <row r="173" ht="12.0" customHeight="1">
      <c r="A173" s="20">
        <f t="shared" si="1"/>
        <v>169</v>
      </c>
      <c r="B173" s="19" t="s">
        <v>151</v>
      </c>
      <c r="C173" s="19" t="s">
        <v>1104</v>
      </c>
      <c r="D173" s="19" t="s">
        <v>1134</v>
      </c>
      <c r="E173" s="21" t="s">
        <v>33</v>
      </c>
      <c r="F173" s="23" t="s">
        <v>1135</v>
      </c>
      <c r="G173" s="25" t="s">
        <v>1136</v>
      </c>
      <c r="H173" s="19" t="s">
        <v>39</v>
      </c>
      <c r="I173" s="180" t="s">
        <v>1138</v>
      </c>
      <c r="J173" s="151" t="s">
        <v>44</v>
      </c>
      <c r="K173" s="118"/>
      <c r="L173" s="118"/>
      <c r="M173" s="29" t="s">
        <v>45</v>
      </c>
      <c r="N173" s="29" t="s">
        <v>45</v>
      </c>
      <c r="O173" s="29" t="s">
        <v>45</v>
      </c>
      <c r="P173" s="30" t="s">
        <v>167</v>
      </c>
      <c r="Q173" s="30" t="s">
        <v>167</v>
      </c>
      <c r="R173" s="30" t="s">
        <v>167</v>
      </c>
      <c r="S173" s="30" t="s">
        <v>45</v>
      </c>
      <c r="T173" s="30"/>
      <c r="U173" s="31" t="str">
        <f>IFERROR(__xludf.DUMMYFUNCTION("LET(
  angka_murni, ARRAYFORMULA(IFERROR(VALUE(REGEXREPLACE(N173:S173, ""[^0-9]"", """")), 0)),
  rata, IFERROR(AVERAGEIF(angka_murni, ""&gt;0""), 0),
  IF(rata &gt; 0,
    IF(rata &gt; 500, ""SANGAT OPTIMAL"",
    IF(rata &gt; 200, ""OPTIMAL"",
    IF(rata &gt; 100,"&amp;" ""KURANG OPTIMAL"", ""TIDAK OPTIMAL""))),
    IF(COUNTIF(N173:S173, ""*TIDAK TERDETEKSI*"") &gt; 0, ""TIDAK TERDETEKSI"",
    IF(COUNTIF(N173:S173, ""*TIDAK AKTIF*"") &gt; 0, ""TIDAK AKTIF"",
    IF(COUNTIF(N173:S173, ""*BELUM TERPASANG*"") &gt; 0, ""BELUM T"&amp;"ERPASANG"", ""TIDAK AKTIF"")))
  )
)"),"TIDAK TERDETEKSI")</f>
        <v>TIDAK TERDETEKSI</v>
      </c>
      <c r="V173" s="124"/>
      <c r="W173" s="125"/>
      <c r="X173" s="47" t="s">
        <v>1137</v>
      </c>
    </row>
    <row r="174" ht="12.0" customHeight="1">
      <c r="A174" s="20">
        <f t="shared" si="1"/>
        <v>170</v>
      </c>
      <c r="B174" s="19" t="s">
        <v>151</v>
      </c>
      <c r="C174" s="19" t="s">
        <v>1104</v>
      </c>
      <c r="D174" s="181" t="s">
        <v>1139</v>
      </c>
      <c r="E174" s="182" t="s">
        <v>33</v>
      </c>
      <c r="F174" s="23" t="s">
        <v>1140</v>
      </c>
      <c r="G174" s="25" t="s">
        <v>1141</v>
      </c>
      <c r="H174" s="19" t="s">
        <v>59</v>
      </c>
      <c r="I174" s="19" t="s">
        <v>60</v>
      </c>
      <c r="J174" s="76" t="s">
        <v>44</v>
      </c>
      <c r="K174" s="118"/>
      <c r="L174" s="118"/>
      <c r="M174" s="29" t="s">
        <v>108</v>
      </c>
      <c r="N174" s="29" t="s">
        <v>108</v>
      </c>
      <c r="O174" s="29" t="s">
        <v>108</v>
      </c>
      <c r="P174" s="30" t="s">
        <v>108</v>
      </c>
      <c r="Q174" s="30" t="s">
        <v>108</v>
      </c>
      <c r="R174" s="30" t="s">
        <v>62</v>
      </c>
      <c r="S174" s="30" t="s">
        <v>62</v>
      </c>
      <c r="T174" s="30" t="s">
        <v>62</v>
      </c>
      <c r="U174" s="31" t="str">
        <f>IFERROR(__xludf.DUMMYFUNCTION("LET(
  angka_murni, ARRAYFORMULA(IFERROR(VALUE(REGEXREPLACE(N174:S174, ""[^0-9]"", """")), 0)),
  rata, IFERROR(AVERAGEIF(angka_murni, ""&gt;0""), 0),
  IF(rata &gt; 0,
    IF(rata &gt; 500, ""SANGAT OPTIMAL"",
    IF(rata &gt; 200, ""OPTIMAL"",
    IF(rata &gt; 100,"&amp;" ""KURANG OPTIMAL"", ""TIDAK OPTIMAL""))),
    IF(COUNTIF(N174:S174, ""*TIDAK TERDETEKSI*"") &gt; 0, ""TIDAK TERDETEKSI"",
    IF(COUNTIF(N174:S174, ""*TIDAK AKTIF*"") &gt; 0, ""TIDAK AKTIF"",
    IF(COUNTIF(N174:S174, ""*BELUM TERPASANG*"") &gt; 0, ""BELUM T"&amp;"ERPASANG"", ""TIDAK AKTIF"")))
  )
)"),"TIDAK OPTIMAL")</f>
        <v>TIDAK OPTIMAL</v>
      </c>
      <c r="V174" s="124"/>
      <c r="W174" s="125"/>
      <c r="X174" s="46"/>
    </row>
    <row r="175" ht="12.0" customHeight="1">
      <c r="A175" s="20">
        <f t="shared" si="1"/>
        <v>171</v>
      </c>
      <c r="B175" s="19" t="s">
        <v>151</v>
      </c>
      <c r="C175" s="19" t="s">
        <v>1104</v>
      </c>
      <c r="D175" s="19" t="s">
        <v>1142</v>
      </c>
      <c r="E175" s="21" t="s">
        <v>33</v>
      </c>
      <c r="F175" s="23" t="s">
        <v>1143</v>
      </c>
      <c r="G175" s="25" t="s">
        <v>1144</v>
      </c>
      <c r="H175" s="19" t="s">
        <v>40</v>
      </c>
      <c r="I175" s="19" t="s">
        <v>107</v>
      </c>
      <c r="J175" s="117" t="s">
        <v>44</v>
      </c>
      <c r="K175" s="118"/>
      <c r="L175" s="118"/>
      <c r="M175" s="42"/>
      <c r="N175" s="42"/>
      <c r="O175" s="42"/>
      <c r="P175" s="30" t="s">
        <v>91</v>
      </c>
      <c r="Q175" s="30" t="s">
        <v>91</v>
      </c>
      <c r="R175" s="30" t="s">
        <v>91</v>
      </c>
      <c r="S175" s="44"/>
      <c r="T175" s="44"/>
      <c r="U175" s="31" t="str">
        <f>IFERROR(__xludf.DUMMYFUNCTION("LET(
  angka_murni, ARRAYFORMULA(IFERROR(VALUE(REGEXREPLACE(N175:S175, ""[^0-9]"", """")), 0)),
  rata, IFERROR(AVERAGEIF(angka_murni, ""&gt;0""), 0),
  IF(rata &gt; 0,
    IF(rata &gt; 500, ""SANGAT OPTIMAL"",
    IF(rata &gt; 200, ""OPTIMAL"",
    IF(rata &gt; 100,"&amp;" ""KURANG OPTIMAL"", ""TIDAK OPTIMAL""))),
    IF(COUNTIF(N175:S175, ""*TIDAK TERDETEKSI*"") &gt; 0, ""TIDAK TERDETEKSI"",
    IF(COUNTIF(N175:S175, ""*TIDAK AKTIF*"") &gt; 0, ""TIDAK AKTIF"",
    IF(COUNTIF(N175:S175, ""*BELUM TERPASANG*"") &gt; 0, ""BELUM T"&amp;"ERPASANG"", ""TIDAK AKTIF"")))
  )
)"),"TIDAK OPTIMAL")</f>
        <v>TIDAK OPTIMAL</v>
      </c>
      <c r="V175" s="124"/>
      <c r="W175" s="125"/>
      <c r="X175" s="46"/>
    </row>
    <row r="176" ht="12.0" customHeight="1">
      <c r="A176" s="20">
        <f t="shared" si="1"/>
        <v>172</v>
      </c>
      <c r="B176" s="19" t="s">
        <v>151</v>
      </c>
      <c r="C176" s="19" t="s">
        <v>1104</v>
      </c>
      <c r="D176" s="19" t="s">
        <v>1145</v>
      </c>
      <c r="E176" s="21" t="s">
        <v>33</v>
      </c>
      <c r="F176" s="23" t="s">
        <v>1146</v>
      </c>
      <c r="G176" s="25" t="s">
        <v>1147</v>
      </c>
      <c r="H176" s="19" t="s">
        <v>39</v>
      </c>
      <c r="I176" s="19" t="s">
        <v>41</v>
      </c>
      <c r="J176" s="151" t="s">
        <v>44</v>
      </c>
      <c r="K176" s="118"/>
      <c r="L176" s="118"/>
      <c r="M176" s="42"/>
      <c r="N176" s="29" t="s">
        <v>806</v>
      </c>
      <c r="O176" s="29" t="s">
        <v>806</v>
      </c>
      <c r="P176" s="30" t="s">
        <v>806</v>
      </c>
      <c r="Q176" s="30" t="s">
        <v>806</v>
      </c>
      <c r="R176" s="30" t="s">
        <v>806</v>
      </c>
      <c r="S176" s="30" t="s">
        <v>806</v>
      </c>
      <c r="T176" s="30"/>
      <c r="U176" s="31" t="str">
        <f>IFERROR(__xludf.DUMMYFUNCTION("LET(
  angka_murni, ARRAYFORMULA(IFERROR(VALUE(REGEXREPLACE(N176:S176, ""[^0-9]"", """")), 0)),
  rata, IFERROR(AVERAGEIF(angka_murni, ""&gt;0""), 0),
  IF(rata &gt; 0,
    IF(rata &gt; 500, ""SANGAT OPTIMAL"",
    IF(rata &gt; 200, ""OPTIMAL"",
    IF(rata &gt; 100,"&amp;" ""KURANG OPTIMAL"", ""TIDAK OPTIMAL""))),
    IF(COUNTIF(N176:S176, ""*TIDAK TERDETEKSI*"") &gt; 0, ""TIDAK TERDETEKSI"",
    IF(COUNTIF(N176:S176, ""*TIDAK AKTIF*"") &gt; 0, ""TIDAK AKTIF"",
    IF(COUNTIF(N176:S176, ""*BELUM TERPASANG*"") &gt; 0, ""BELUM T"&amp;"ERPASANG"", ""TIDAK AKTIF"")))
  )
)"),"KURANG OPTIMAL")</f>
        <v>KURANG OPTIMAL</v>
      </c>
      <c r="V176" s="124"/>
      <c r="W176" s="125"/>
      <c r="X176" s="46"/>
    </row>
    <row r="177" ht="12.0" customHeight="1">
      <c r="A177" s="20">
        <f t="shared" si="1"/>
        <v>173</v>
      </c>
      <c r="B177" s="19" t="s">
        <v>151</v>
      </c>
      <c r="C177" s="19" t="s">
        <v>1104</v>
      </c>
      <c r="D177" s="19" t="s">
        <v>1148</v>
      </c>
      <c r="E177" s="21" t="s">
        <v>33</v>
      </c>
      <c r="F177" s="23" t="s">
        <v>1149</v>
      </c>
      <c r="G177" s="25" t="s">
        <v>1150</v>
      </c>
      <c r="H177" s="19" t="s">
        <v>40</v>
      </c>
      <c r="I177" s="19" t="s">
        <v>42</v>
      </c>
      <c r="J177" s="128" t="s">
        <v>44</v>
      </c>
      <c r="K177" s="129"/>
      <c r="L177" s="129"/>
      <c r="M177" s="29" t="s">
        <v>108</v>
      </c>
      <c r="N177" s="29" t="s">
        <v>108</v>
      </c>
      <c r="O177" s="29" t="s">
        <v>108</v>
      </c>
      <c r="P177" s="29" t="s">
        <v>108</v>
      </c>
      <c r="Q177" s="30" t="s">
        <v>167</v>
      </c>
      <c r="R177" s="30" t="s">
        <v>167</v>
      </c>
      <c r="S177" s="30" t="s">
        <v>167</v>
      </c>
      <c r="T177" s="30" t="s">
        <v>64</v>
      </c>
      <c r="U177" s="31" t="str">
        <f>IFERROR(__xludf.DUMMYFUNCTION("LET(
  angka_murni, ARRAYFORMULA(IFERROR(VALUE(REGEXREPLACE(N177:S177, ""[^0-9]"", """")), 0)),
  rata, IFERROR(AVERAGEIF(angka_murni, ""&gt;0""), 0),
  IF(rata &gt; 0,
    IF(rata &gt; 500, ""SANGAT OPTIMAL"",
    IF(rata &gt; 200, ""OPTIMAL"",
    IF(rata &gt; 100,"&amp;" ""KURANG OPTIMAL"", ""TIDAK OPTIMAL""))),
    IF(COUNTIF(N177:S177, ""*TIDAK TERDETEKSI*"") &gt; 0, ""TIDAK TERDETEKSI"",
    IF(COUNTIF(N177:S177, ""*TIDAK AKTIF*"") &gt; 0, ""TIDAK AKTIF"",
    IF(COUNTIF(N177:S177, ""*BELUM TERPASANG*"") &gt; 0, ""BELUM T"&amp;"ERPASANG"", ""TIDAK AKTIF"")))
  )
)"),"TIDAK TERDETEKSI")</f>
        <v>TIDAK TERDETEKSI</v>
      </c>
      <c r="V177" s="124"/>
      <c r="W177" s="125"/>
      <c r="X177" s="37" t="s">
        <v>1151</v>
      </c>
    </row>
    <row r="178" ht="12.0" customHeight="1">
      <c r="A178" s="20">
        <f t="shared" si="1"/>
        <v>174</v>
      </c>
      <c r="B178" s="19" t="s">
        <v>151</v>
      </c>
      <c r="C178" s="19" t="s">
        <v>1152</v>
      </c>
      <c r="D178" s="19" t="s">
        <v>1153</v>
      </c>
      <c r="E178" s="21" t="s">
        <v>33</v>
      </c>
      <c r="F178" s="23" t="s">
        <v>1154</v>
      </c>
      <c r="G178" s="25" t="s">
        <v>1155</v>
      </c>
      <c r="H178" s="19" t="s">
        <v>40</v>
      </c>
      <c r="I178" s="19" t="s">
        <v>107</v>
      </c>
      <c r="J178" s="117" t="s">
        <v>44</v>
      </c>
      <c r="K178" s="118"/>
      <c r="L178" s="118"/>
      <c r="M178" s="42"/>
      <c r="N178" s="42"/>
      <c r="O178" s="42"/>
      <c r="P178" s="30" t="s">
        <v>806</v>
      </c>
      <c r="Q178" s="30" t="s">
        <v>125</v>
      </c>
      <c r="R178" s="30" t="s">
        <v>806</v>
      </c>
      <c r="S178" s="44"/>
      <c r="T178" s="44"/>
      <c r="U178" s="31" t="str">
        <f>IFERROR(__xludf.DUMMYFUNCTION("LET(
  angka_murni, ARRAYFORMULA(IFERROR(VALUE(REGEXREPLACE(N178:S178, ""[^0-9]"", """")), 0)),
  rata, IFERROR(AVERAGEIF(angka_murni, ""&gt;0""), 0),
  IF(rata &gt; 0,
    IF(rata &gt; 500, ""SANGAT OPTIMAL"",
    IF(rata &gt; 200, ""OPTIMAL"",
    IF(rata &gt; 100,"&amp;" ""KURANG OPTIMAL"", ""TIDAK OPTIMAL""))),
    IF(COUNTIF(N178:S178, ""*TIDAK TERDETEKSI*"") &gt; 0, ""TIDAK TERDETEKSI"",
    IF(COUNTIF(N178:S178, ""*TIDAK AKTIF*"") &gt; 0, ""TIDAK AKTIF"",
    IF(COUNTIF(N178:S178, ""*BELUM TERPASANG*"") &gt; 0, ""BELUM T"&amp;"ERPASANG"", ""TIDAK AKTIF"")))
  )
)"),"KURANG OPTIMAL")</f>
        <v>KURANG OPTIMAL</v>
      </c>
      <c r="V178" s="124"/>
      <c r="W178" s="125"/>
      <c r="X178" s="46"/>
    </row>
    <row r="179" ht="12.0" customHeight="1">
      <c r="A179" s="20">
        <f t="shared" si="1"/>
        <v>175</v>
      </c>
      <c r="B179" s="127" t="s">
        <v>151</v>
      </c>
      <c r="C179" s="127" t="s">
        <v>1152</v>
      </c>
      <c r="D179" s="127" t="s">
        <v>1157</v>
      </c>
      <c r="E179" s="21" t="s">
        <v>33</v>
      </c>
      <c r="F179" s="23">
        <v>-0.142638022994547</v>
      </c>
      <c r="G179" s="25">
        <v>115.566110268744</v>
      </c>
      <c r="H179" s="19" t="s">
        <v>59</v>
      </c>
      <c r="I179" s="19" t="s">
        <v>60</v>
      </c>
      <c r="J179" s="76" t="s">
        <v>44</v>
      </c>
      <c r="K179" s="118"/>
      <c r="L179" s="118"/>
      <c r="M179" s="29" t="s">
        <v>108</v>
      </c>
      <c r="N179" s="29" t="s">
        <v>108</v>
      </c>
      <c r="O179" s="29" t="s">
        <v>108</v>
      </c>
      <c r="P179" s="30" t="s">
        <v>108</v>
      </c>
      <c r="Q179" s="30" t="s">
        <v>108</v>
      </c>
      <c r="R179" s="30" t="s">
        <v>91</v>
      </c>
      <c r="S179" s="30" t="s">
        <v>64</v>
      </c>
      <c r="T179" s="30" t="s">
        <v>125</v>
      </c>
      <c r="U179" s="31" t="str">
        <f>IFERROR(__xludf.DUMMYFUNCTION("LET(
  angka_murni, ARRAYFORMULA(IFERROR(VALUE(REGEXREPLACE(N179:S179, ""[^0-9]"", """")), 0)),
  rata, IFERROR(AVERAGEIF(angka_murni, ""&gt;0""), 0),
  IF(rata &gt; 0,
    IF(rata &gt; 500, ""SANGAT OPTIMAL"",
    IF(rata &gt; 200, ""OPTIMAL"",
    IF(rata &gt; 100,"&amp;" ""KURANG OPTIMAL"", ""TIDAK OPTIMAL""))),
    IF(COUNTIF(N179:S179, ""*TIDAK TERDETEKSI*"") &gt; 0, ""TIDAK TERDETEKSI"",
    IF(COUNTIF(N179:S179, ""*TIDAK AKTIF*"") &gt; 0, ""TIDAK AKTIF"",
    IF(COUNTIF(N179:S179, ""*BELUM TERPASANG*"") &gt; 0, ""BELUM T"&amp;"ERPASANG"", ""TIDAK AKTIF"")))
  )
)"),"OPTIMAL")</f>
        <v>OPTIMAL</v>
      </c>
      <c r="V179" s="124"/>
      <c r="W179" s="125"/>
      <c r="X179" s="46"/>
    </row>
    <row r="180" ht="12.0" customHeight="1">
      <c r="A180" s="20">
        <f t="shared" si="1"/>
        <v>176</v>
      </c>
      <c r="B180" s="19" t="s">
        <v>151</v>
      </c>
      <c r="C180" s="19" t="s">
        <v>1152</v>
      </c>
      <c r="D180" s="19" t="s">
        <v>1160</v>
      </c>
      <c r="E180" s="21" t="s">
        <v>33</v>
      </c>
      <c r="F180" s="23" t="s">
        <v>1161</v>
      </c>
      <c r="G180" s="25" t="s">
        <v>1162</v>
      </c>
      <c r="H180" s="19" t="s">
        <v>87</v>
      </c>
      <c r="I180" s="19" t="s">
        <v>60</v>
      </c>
      <c r="J180" s="76" t="s">
        <v>44</v>
      </c>
      <c r="K180" s="118"/>
      <c r="L180" s="118"/>
      <c r="M180" s="29" t="s">
        <v>108</v>
      </c>
      <c r="N180" s="29" t="s">
        <v>108</v>
      </c>
      <c r="O180" s="29" t="s">
        <v>108</v>
      </c>
      <c r="P180" s="30" t="s">
        <v>62</v>
      </c>
      <c r="Q180" s="30" t="s">
        <v>91</v>
      </c>
      <c r="R180" s="30" t="s">
        <v>62</v>
      </c>
      <c r="S180" s="30" t="s">
        <v>62</v>
      </c>
      <c r="T180" s="30"/>
      <c r="U180" s="31" t="str">
        <f>IFERROR(__xludf.DUMMYFUNCTION("LET(
  angka_murni, ARRAYFORMULA(IFERROR(VALUE(REGEXREPLACE(N180:S180, ""[^0-9]"", """")), 0)),
  rata, IFERROR(AVERAGEIF(angka_murni, ""&gt;0""), 0),
  IF(rata &gt; 0,
    IF(rata &gt; 500, ""SANGAT OPTIMAL"",
    IF(rata &gt; 200, ""OPTIMAL"",
    IF(rata &gt; 100,"&amp;" ""KURANG OPTIMAL"", ""TIDAK OPTIMAL""))),
    IF(COUNTIF(N180:S180, ""*TIDAK TERDETEKSI*"") &gt; 0, ""TIDAK TERDETEKSI"",
    IF(COUNTIF(N180:S180, ""*TIDAK AKTIF*"") &gt; 0, ""TIDAK AKTIF"",
    IF(COUNTIF(N180:S180, ""*BELUM TERPASANG*"") &gt; 0, ""BELUM T"&amp;"ERPASANG"", ""TIDAK AKTIF"")))
  )
)"),"TIDAK OPTIMAL")</f>
        <v>TIDAK OPTIMAL</v>
      </c>
      <c r="V180" s="124"/>
      <c r="W180" s="125"/>
      <c r="X180" s="46"/>
    </row>
    <row r="181" ht="12.0" customHeight="1">
      <c r="A181" s="20">
        <f t="shared" si="1"/>
        <v>177</v>
      </c>
      <c r="B181" s="19" t="s">
        <v>151</v>
      </c>
      <c r="C181" s="19" t="s">
        <v>1152</v>
      </c>
      <c r="D181" s="19" t="s">
        <v>1163</v>
      </c>
      <c r="E181" s="21" t="s">
        <v>33</v>
      </c>
      <c r="F181" s="23" t="s">
        <v>1164</v>
      </c>
      <c r="G181" s="25" t="s">
        <v>1165</v>
      </c>
      <c r="H181" s="19" t="s">
        <v>59</v>
      </c>
      <c r="I181" s="19" t="s">
        <v>60</v>
      </c>
      <c r="J181" s="76" t="s">
        <v>44</v>
      </c>
      <c r="K181" s="118"/>
      <c r="L181" s="118"/>
      <c r="M181" s="29" t="s">
        <v>108</v>
      </c>
      <c r="N181" s="29" t="s">
        <v>108</v>
      </c>
      <c r="O181" s="29" t="s">
        <v>108</v>
      </c>
      <c r="P181" s="30" t="s">
        <v>108</v>
      </c>
      <c r="Q181" s="30" t="s">
        <v>108</v>
      </c>
      <c r="R181" s="30" t="s">
        <v>62</v>
      </c>
      <c r="S181" s="30" t="s">
        <v>63</v>
      </c>
      <c r="T181" s="30" t="s">
        <v>63</v>
      </c>
      <c r="U181" s="31" t="str">
        <f>IFERROR(__xludf.DUMMYFUNCTION("LET(
  angka_murni, ARRAYFORMULA(IFERROR(VALUE(REGEXREPLACE(N181:S181, ""[^0-9]"", """")), 0)),
  rata, IFERROR(AVERAGEIF(angka_murni, ""&gt;0""), 0),
  IF(rata &gt; 0,
    IF(rata &gt; 500, ""SANGAT OPTIMAL"",
    IF(rata &gt; 200, ""OPTIMAL"",
    IF(rata &gt; 100,"&amp;" ""KURANG OPTIMAL"", ""TIDAK OPTIMAL""))),
    IF(COUNTIF(N181:S181, ""*TIDAK TERDETEKSI*"") &gt; 0, ""TIDAK TERDETEKSI"",
    IF(COUNTIF(N181:S181, ""*TIDAK AKTIF*"") &gt; 0, ""TIDAK AKTIF"",
    IF(COUNTIF(N181:S181, ""*BELUM TERPASANG*"") &gt; 0, ""BELUM T"&amp;"ERPASANG"", ""TIDAK AKTIF"")))
  )
)"),"TIDAK OPTIMAL")</f>
        <v>TIDAK OPTIMAL</v>
      </c>
      <c r="V181" s="124"/>
      <c r="W181" s="125"/>
      <c r="X181" s="46"/>
    </row>
    <row r="182" ht="12.0" customHeight="1">
      <c r="A182" s="20">
        <f t="shared" si="1"/>
        <v>178</v>
      </c>
      <c r="B182" s="19" t="s">
        <v>151</v>
      </c>
      <c r="C182" s="19" t="s">
        <v>1152</v>
      </c>
      <c r="D182" s="19" t="s">
        <v>1166</v>
      </c>
      <c r="E182" s="21" t="s">
        <v>33</v>
      </c>
      <c r="F182" s="23" t="s">
        <v>1167</v>
      </c>
      <c r="G182" s="25" t="s">
        <v>1168</v>
      </c>
      <c r="H182" s="19" t="s">
        <v>40</v>
      </c>
      <c r="I182" s="19" t="s">
        <v>107</v>
      </c>
      <c r="J182" s="117" t="s">
        <v>44</v>
      </c>
      <c r="K182" s="118"/>
      <c r="L182" s="118"/>
      <c r="M182" s="42"/>
      <c r="N182" s="42"/>
      <c r="O182" s="42"/>
      <c r="P182" s="30" t="s">
        <v>806</v>
      </c>
      <c r="Q182" s="30" t="s">
        <v>806</v>
      </c>
      <c r="R182" s="30" t="s">
        <v>806</v>
      </c>
      <c r="S182" s="44"/>
      <c r="T182" s="44"/>
      <c r="U182" s="31" t="str">
        <f>IFERROR(__xludf.DUMMYFUNCTION("LET(
  angka_murni, ARRAYFORMULA(IFERROR(VALUE(REGEXREPLACE(N182:S182, ""[^0-9]"", """")), 0)),
  rata, IFERROR(AVERAGEIF(angka_murni, ""&gt;0""), 0),
  IF(rata &gt; 0,
    IF(rata &gt; 500, ""SANGAT OPTIMAL"",
    IF(rata &gt; 200, ""OPTIMAL"",
    IF(rata &gt; 100,"&amp;" ""KURANG OPTIMAL"", ""TIDAK OPTIMAL""))),
    IF(COUNTIF(N182:S182, ""*TIDAK TERDETEKSI*"") &gt; 0, ""TIDAK TERDETEKSI"",
    IF(COUNTIF(N182:S182, ""*TIDAK AKTIF*"") &gt; 0, ""TIDAK AKTIF"",
    IF(COUNTIF(N182:S182, ""*BELUM TERPASANG*"") &gt; 0, ""BELUM T"&amp;"ERPASANG"", ""TIDAK AKTIF"")))
  )
)"),"KURANG OPTIMAL")</f>
        <v>KURANG OPTIMAL</v>
      </c>
      <c r="V182" s="124"/>
      <c r="W182" s="125"/>
      <c r="X182" s="64" t="s">
        <v>1424</v>
      </c>
    </row>
    <row r="183" ht="12.0" customHeight="1">
      <c r="A183" s="20">
        <f t="shared" si="1"/>
        <v>179</v>
      </c>
      <c r="B183" s="163" t="s">
        <v>151</v>
      </c>
      <c r="C183" s="163" t="s">
        <v>1152</v>
      </c>
      <c r="D183" s="163" t="s">
        <v>1152</v>
      </c>
      <c r="E183" s="21" t="s">
        <v>33</v>
      </c>
      <c r="F183" s="23" t="s">
        <v>1170</v>
      </c>
      <c r="G183" s="25" t="s">
        <v>1171</v>
      </c>
      <c r="H183" s="19" t="s">
        <v>39</v>
      </c>
      <c r="I183" s="19" t="s">
        <v>41</v>
      </c>
      <c r="J183" s="151" t="s">
        <v>44</v>
      </c>
      <c r="K183" s="118"/>
      <c r="L183" s="119" t="s">
        <v>1426</v>
      </c>
      <c r="M183" s="42"/>
      <c r="N183" s="29" t="s">
        <v>806</v>
      </c>
      <c r="O183" s="29" t="s">
        <v>806</v>
      </c>
      <c r="P183" s="30" t="s">
        <v>91</v>
      </c>
      <c r="Q183" s="30" t="s">
        <v>62</v>
      </c>
      <c r="R183" s="30" t="s">
        <v>91</v>
      </c>
      <c r="S183" s="30" t="s">
        <v>62</v>
      </c>
      <c r="T183" s="30"/>
      <c r="U183" s="31" t="str">
        <f>IFERROR(__xludf.DUMMYFUNCTION("LET(
  angka_murni, ARRAYFORMULA(IFERROR(VALUE(REGEXREPLACE(N183:S183, ""[^0-9]"", """")), 0)),
  rata, IFERROR(AVERAGEIF(angka_murni, ""&gt;0""), 0),
  IF(rata &gt; 0,
    IF(rata &gt; 500, ""SANGAT OPTIMAL"",
    IF(rata &gt; 200, ""OPTIMAL"",
    IF(rata &gt; 100,"&amp;" ""KURANG OPTIMAL"", ""TIDAK OPTIMAL""))),
    IF(COUNTIF(N183:S183, ""*TIDAK TERDETEKSI*"") &gt; 0, ""TIDAK TERDETEKSI"",
    IF(COUNTIF(N183:S183, ""*TIDAK AKTIF*"") &gt; 0, ""TIDAK AKTIF"",
    IF(COUNTIF(N183:S183, ""*BELUM TERPASANG*"") &gt; 0, ""BELUM T"&amp;"ERPASANG"", ""TIDAK AKTIF"")))
  )
)"),"KURANG OPTIMAL")</f>
        <v>KURANG OPTIMAL</v>
      </c>
      <c r="V183" s="124"/>
      <c r="W183" s="125"/>
      <c r="X183" s="46"/>
    </row>
    <row r="184" ht="12.0" customHeight="1">
      <c r="A184" s="20">
        <f t="shared" si="1"/>
        <v>180</v>
      </c>
      <c r="B184" s="19" t="s">
        <v>151</v>
      </c>
      <c r="C184" s="19" t="s">
        <v>1152</v>
      </c>
      <c r="D184" s="19" t="s">
        <v>1172</v>
      </c>
      <c r="E184" s="21" t="s">
        <v>33</v>
      </c>
      <c r="F184" s="23" t="s">
        <v>1173</v>
      </c>
      <c r="G184" s="25" t="s">
        <v>1174</v>
      </c>
      <c r="H184" s="19" t="s">
        <v>39</v>
      </c>
      <c r="I184" s="19" t="s">
        <v>41</v>
      </c>
      <c r="J184" s="151" t="s">
        <v>44</v>
      </c>
      <c r="K184" s="118"/>
      <c r="L184" s="119" t="s">
        <v>1430</v>
      </c>
      <c r="M184" s="44" t="s">
        <v>108</v>
      </c>
      <c r="N184" s="44" t="s">
        <v>108</v>
      </c>
      <c r="O184" s="44" t="s">
        <v>108</v>
      </c>
      <c r="P184" s="44" t="s">
        <v>108</v>
      </c>
      <c r="Q184" s="44" t="s">
        <v>108</v>
      </c>
      <c r="R184" s="44" t="s">
        <v>108</v>
      </c>
      <c r="S184" s="30" t="s">
        <v>91</v>
      </c>
      <c r="T184" s="30"/>
      <c r="U184" s="31" t="str">
        <f>IFERROR(__xludf.DUMMYFUNCTION("LET(
  angka_murni, ARRAYFORMULA(IFERROR(VALUE(REGEXREPLACE(N184:S184, ""[^0-9]"", """")), 0)),
  rata, IFERROR(AVERAGEIF(angka_murni, ""&gt;0""), 0),
  IF(rata &gt; 0,
    IF(rata &gt; 500, ""SANGAT OPTIMAL"",
    IF(rata &gt; 200, ""OPTIMAL"",
    IF(rata &gt; 100,"&amp;" ""KURANG OPTIMAL"", ""TIDAK OPTIMAL""))),
    IF(COUNTIF(N184:S184, ""*TIDAK TERDETEKSI*"") &gt; 0, ""TIDAK TERDETEKSI"",
    IF(COUNTIF(N184:S184, ""*TIDAK AKTIF*"") &gt; 0, ""TIDAK AKTIF"",
    IF(COUNTIF(N184:S184, ""*BELUM TERPASANG*"") &gt; 0, ""BELUM T"&amp;"ERPASANG"", ""TIDAK AKTIF"")))
  )
)"),"TIDAK OPTIMAL")</f>
        <v>TIDAK OPTIMAL</v>
      </c>
      <c r="V184" s="124"/>
      <c r="W184" s="125"/>
      <c r="X184" s="46"/>
    </row>
    <row r="185" ht="12.0" customHeight="1">
      <c r="A185" s="20">
        <f t="shared" si="1"/>
        <v>181</v>
      </c>
      <c r="B185" s="19" t="s">
        <v>151</v>
      </c>
      <c r="C185" s="19" t="s">
        <v>1152</v>
      </c>
      <c r="D185" s="19" t="s">
        <v>1176</v>
      </c>
      <c r="E185" s="21" t="s">
        <v>33</v>
      </c>
      <c r="F185" s="23" t="s">
        <v>1177</v>
      </c>
      <c r="G185" s="25" t="s">
        <v>1178</v>
      </c>
      <c r="H185" s="19" t="s">
        <v>39</v>
      </c>
      <c r="I185" s="19" t="s">
        <v>41</v>
      </c>
      <c r="J185" s="151" t="s">
        <v>44</v>
      </c>
      <c r="K185" s="118"/>
      <c r="L185" s="119" t="s">
        <v>1340</v>
      </c>
      <c r="M185" s="44" t="s">
        <v>108</v>
      </c>
      <c r="N185" s="44" t="s">
        <v>108</v>
      </c>
      <c r="O185" s="44" t="s">
        <v>108</v>
      </c>
      <c r="P185" s="44" t="s">
        <v>108</v>
      </c>
      <c r="Q185" s="44" t="s">
        <v>108</v>
      </c>
      <c r="R185" s="44" t="s">
        <v>108</v>
      </c>
      <c r="S185" s="30" t="s">
        <v>360</v>
      </c>
      <c r="T185" s="30"/>
      <c r="U185" s="31" t="str">
        <f>IFERROR(__xludf.DUMMYFUNCTION("LET(
  angka_murni, ARRAYFORMULA(IFERROR(VALUE(REGEXREPLACE(N185:S185, ""[^0-9]"", """")), 0)),
  rata, IFERROR(AVERAGEIF(angka_murni, ""&gt;0""), 0),
  IF(rata &gt; 0,
    IF(rata &gt; 500, ""SANGAT OPTIMAL"",
    IF(rata &gt; 200, ""OPTIMAL"",
    IF(rata &gt; 100,"&amp;" ""KURANG OPTIMAL"", ""TIDAK OPTIMAL""))),
    IF(COUNTIF(N185:S185, ""*TIDAK TERDETEKSI*"") &gt; 0, ""TIDAK TERDETEKSI"",
    IF(COUNTIF(N185:S185, ""*TIDAK AKTIF*"") &gt; 0, ""TIDAK AKTIF"",
    IF(COUNTIF(N185:S185, ""*BELUM TERPASANG*"") &gt; 0, ""BELUM T"&amp;"ERPASANG"", ""TIDAK AKTIF"")))
  )
)"),"TIDAK OPTIMAL")</f>
        <v>TIDAK OPTIMAL</v>
      </c>
      <c r="V185" s="124"/>
      <c r="W185" s="125"/>
      <c r="X185" s="37" t="s">
        <v>1179</v>
      </c>
    </row>
    <row r="186" ht="12.0" customHeight="1">
      <c r="A186" s="20">
        <f t="shared" si="1"/>
        <v>182</v>
      </c>
      <c r="B186" s="19" t="s">
        <v>151</v>
      </c>
      <c r="C186" s="19" t="s">
        <v>1152</v>
      </c>
      <c r="D186" s="19" t="s">
        <v>1181</v>
      </c>
      <c r="E186" s="21" t="s">
        <v>33</v>
      </c>
      <c r="F186" s="23" t="s">
        <v>1182</v>
      </c>
      <c r="G186" s="25" t="s">
        <v>1183</v>
      </c>
      <c r="H186" s="19" t="s">
        <v>40</v>
      </c>
      <c r="I186" s="19" t="s">
        <v>107</v>
      </c>
      <c r="J186" s="117" t="s">
        <v>44</v>
      </c>
      <c r="K186" s="118"/>
      <c r="L186" s="118"/>
      <c r="M186" s="42"/>
      <c r="N186" s="42"/>
      <c r="O186" s="42"/>
      <c r="P186" s="30" t="s">
        <v>806</v>
      </c>
      <c r="Q186" s="30" t="s">
        <v>806</v>
      </c>
      <c r="R186" s="30" t="s">
        <v>806</v>
      </c>
      <c r="S186" s="44"/>
      <c r="T186" s="44"/>
      <c r="U186" s="31" t="str">
        <f>IFERROR(__xludf.DUMMYFUNCTION("LET(
  angka_murni, ARRAYFORMULA(IFERROR(VALUE(REGEXREPLACE(N186:S186, ""[^0-9]"", """")), 0)),
  rata, IFERROR(AVERAGEIF(angka_murni, ""&gt;0""), 0),
  IF(rata &gt; 0,
    IF(rata &gt; 500, ""SANGAT OPTIMAL"",
    IF(rata &gt; 200, ""OPTIMAL"",
    IF(rata &gt; 100,"&amp;" ""KURANG OPTIMAL"", ""TIDAK OPTIMAL""))),
    IF(COUNTIF(N186:S186, ""*TIDAK TERDETEKSI*"") &gt; 0, ""TIDAK TERDETEKSI"",
    IF(COUNTIF(N186:S186, ""*TIDAK AKTIF*"") &gt; 0, ""TIDAK AKTIF"",
    IF(COUNTIF(N186:S186, ""*BELUM TERPASANG*"") &gt; 0, ""BELUM T"&amp;"ERPASANG"", ""TIDAK AKTIF"")))
  )
)"),"KURANG OPTIMAL")</f>
        <v>KURANG OPTIMAL</v>
      </c>
      <c r="V186" s="124"/>
      <c r="W186" s="125"/>
      <c r="X186" s="70" t="s">
        <v>1444</v>
      </c>
    </row>
    <row r="187" ht="12.0" customHeight="1">
      <c r="A187" s="20">
        <f t="shared" si="1"/>
        <v>183</v>
      </c>
      <c r="B187" s="19" t="s">
        <v>151</v>
      </c>
      <c r="C187" s="19" t="s">
        <v>1152</v>
      </c>
      <c r="D187" s="19" t="s">
        <v>1185</v>
      </c>
      <c r="E187" s="21" t="s">
        <v>33</v>
      </c>
      <c r="F187" s="23" t="s">
        <v>1186</v>
      </c>
      <c r="G187" s="25" t="s">
        <v>1187</v>
      </c>
      <c r="H187" s="19" t="s">
        <v>59</v>
      </c>
      <c r="I187" s="19" t="s">
        <v>60</v>
      </c>
      <c r="J187" s="76" t="s">
        <v>44</v>
      </c>
      <c r="K187" s="118"/>
      <c r="L187" s="118"/>
      <c r="M187" s="29" t="s">
        <v>108</v>
      </c>
      <c r="N187" s="29" t="s">
        <v>108</v>
      </c>
      <c r="O187" s="29" t="s">
        <v>108</v>
      </c>
      <c r="P187" s="30" t="s">
        <v>108</v>
      </c>
      <c r="Q187" s="30" t="s">
        <v>108</v>
      </c>
      <c r="R187" s="30" t="s">
        <v>63</v>
      </c>
      <c r="S187" s="30" t="s">
        <v>125</v>
      </c>
      <c r="T187" s="30" t="s">
        <v>63</v>
      </c>
      <c r="U187" s="31" t="str">
        <f>IFERROR(__xludf.DUMMYFUNCTION("LET(
  angka_murni, ARRAYFORMULA(IFERROR(VALUE(REGEXREPLACE(N187:S187, ""[^0-9]"", """")), 0)),
  rata, IFERROR(AVERAGEIF(angka_murni, ""&gt;0""), 0),
  IF(rata &gt; 0,
    IF(rata &gt; 500, ""SANGAT OPTIMAL"",
    IF(rata &gt; 200, ""OPTIMAL"",
    IF(rata &gt; 100,"&amp;" ""KURANG OPTIMAL"", ""TIDAK OPTIMAL""))),
    IF(COUNTIF(N187:S187, ""*TIDAK TERDETEKSI*"") &gt; 0, ""TIDAK TERDETEKSI"",
    IF(COUNTIF(N187:S187, ""*TIDAK AKTIF*"") &gt; 0, ""TIDAK AKTIF"",
    IF(COUNTIF(N187:S187, ""*BELUM TERPASANG*"") &gt; 0, ""BELUM T"&amp;"ERPASANG"", ""TIDAK AKTIF"")))
  )
)"),"KURANG OPTIMAL")</f>
        <v>KURANG OPTIMAL</v>
      </c>
      <c r="V187" s="124"/>
      <c r="W187" s="125"/>
      <c r="X187" s="46"/>
    </row>
    <row r="188" ht="12.0" customHeight="1">
      <c r="A188" s="20">
        <f t="shared" si="1"/>
        <v>184</v>
      </c>
      <c r="B188" s="19" t="s">
        <v>151</v>
      </c>
      <c r="C188" s="19" t="s">
        <v>1152</v>
      </c>
      <c r="D188" s="19" t="s">
        <v>1189</v>
      </c>
      <c r="E188" s="21" t="s">
        <v>33</v>
      </c>
      <c r="F188" s="23" t="s">
        <v>1190</v>
      </c>
      <c r="G188" s="25" t="s">
        <v>1191</v>
      </c>
      <c r="H188" s="19" t="s">
        <v>59</v>
      </c>
      <c r="I188" s="19" t="s">
        <v>60</v>
      </c>
      <c r="J188" s="76" t="s">
        <v>44</v>
      </c>
      <c r="K188" s="118"/>
      <c r="L188" s="118"/>
      <c r="M188" s="29" t="s">
        <v>108</v>
      </c>
      <c r="N188" s="29" t="s">
        <v>108</v>
      </c>
      <c r="O188" s="29" t="s">
        <v>108</v>
      </c>
      <c r="P188" s="30" t="s">
        <v>108</v>
      </c>
      <c r="Q188" s="30" t="s">
        <v>108</v>
      </c>
      <c r="R188" s="30" t="s">
        <v>63</v>
      </c>
      <c r="S188" s="30" t="s">
        <v>126</v>
      </c>
      <c r="T188" s="30" t="s">
        <v>126</v>
      </c>
      <c r="U188" s="31" t="str">
        <f>IFERROR(__xludf.DUMMYFUNCTION("LET(
  angka_murni, ARRAYFORMULA(IFERROR(VALUE(REGEXREPLACE(N188:S188, ""[^0-9]"", """")), 0)),
  rata, IFERROR(AVERAGEIF(angka_murni, ""&gt;0""), 0),
  IF(rata &gt; 0,
    IF(rata &gt; 500, ""SANGAT OPTIMAL"",
    IF(rata &gt; 200, ""OPTIMAL"",
    IF(rata &gt; 100,"&amp;" ""KURANG OPTIMAL"", ""TIDAK OPTIMAL""))),
    IF(COUNTIF(N188:S188, ""*TIDAK TERDETEKSI*"") &gt; 0, ""TIDAK TERDETEKSI"",
    IF(COUNTIF(N188:S188, ""*TIDAK AKTIF*"") &gt; 0, ""TIDAK AKTIF"",
    IF(COUNTIF(N188:S188, ""*BELUM TERPASANG*"") &gt; 0, ""BELUM T"&amp;"ERPASANG"", ""TIDAK AKTIF"")))
  )
)"),"SANGAT OPTIMAL")</f>
        <v>SANGAT OPTIMAL</v>
      </c>
      <c r="V188" s="124"/>
      <c r="W188" s="125"/>
      <c r="X188" s="46"/>
    </row>
    <row r="189" ht="12.0" customHeight="1">
      <c r="A189" s="20">
        <f t="shared" si="1"/>
        <v>185</v>
      </c>
      <c r="B189" s="19" t="s">
        <v>151</v>
      </c>
      <c r="C189" s="19" t="s">
        <v>1192</v>
      </c>
      <c r="D189" s="19" t="s">
        <v>1193</v>
      </c>
      <c r="E189" s="21" t="s">
        <v>33</v>
      </c>
      <c r="F189" s="23" t="s">
        <v>1194</v>
      </c>
      <c r="G189" s="25" t="s">
        <v>1195</v>
      </c>
      <c r="H189" s="19" t="s">
        <v>59</v>
      </c>
      <c r="I189" s="19" t="s">
        <v>60</v>
      </c>
      <c r="J189" s="76" t="s">
        <v>44</v>
      </c>
      <c r="K189" s="118"/>
      <c r="L189" s="118"/>
      <c r="M189" s="29" t="s">
        <v>108</v>
      </c>
      <c r="N189" s="29" t="s">
        <v>108</v>
      </c>
      <c r="O189" s="29" t="s">
        <v>108</v>
      </c>
      <c r="P189" s="30" t="s">
        <v>108</v>
      </c>
      <c r="Q189" s="30" t="s">
        <v>108</v>
      </c>
      <c r="R189" s="30" t="s">
        <v>126</v>
      </c>
      <c r="S189" s="30" t="s">
        <v>126</v>
      </c>
      <c r="T189" s="30" t="s">
        <v>126</v>
      </c>
      <c r="U189" s="31" t="str">
        <f>IFERROR(__xludf.DUMMYFUNCTION("LET(
  angka_murni, ARRAYFORMULA(IFERROR(VALUE(REGEXREPLACE(N189:S189, ""[^0-9]"", """")), 0)),
  rata, IFERROR(AVERAGEIF(angka_murni, ""&gt;0""), 0),
  IF(rata &gt; 0,
    IF(rata &gt; 500, ""SANGAT OPTIMAL"",
    IF(rata &gt; 200, ""OPTIMAL"",
    IF(rata &gt; 100,"&amp;" ""KURANG OPTIMAL"", ""TIDAK OPTIMAL""))),
    IF(COUNTIF(N189:S189, ""*TIDAK TERDETEKSI*"") &gt; 0, ""TIDAK TERDETEKSI"",
    IF(COUNTIF(N189:S189, ""*TIDAK AKTIF*"") &gt; 0, ""TIDAK AKTIF"",
    IF(COUNTIF(N189:S189, ""*BELUM TERPASANG*"") &gt; 0, ""BELUM T"&amp;"ERPASANG"", ""TIDAK AKTIF"")))
  )
)"),"SANGAT OPTIMAL")</f>
        <v>SANGAT OPTIMAL</v>
      </c>
      <c r="V189" s="124"/>
      <c r="W189" s="125"/>
      <c r="X189" s="46"/>
    </row>
    <row r="190" ht="12.0" customHeight="1">
      <c r="A190" s="20">
        <f t="shared" si="1"/>
        <v>186</v>
      </c>
      <c r="B190" s="19" t="s">
        <v>151</v>
      </c>
      <c r="C190" s="19" t="s">
        <v>1192</v>
      </c>
      <c r="D190" s="19" t="s">
        <v>1198</v>
      </c>
      <c r="E190" s="21" t="s">
        <v>33</v>
      </c>
      <c r="F190" s="23" t="s">
        <v>1199</v>
      </c>
      <c r="G190" s="25" t="s">
        <v>1200</v>
      </c>
      <c r="H190" s="19" t="s">
        <v>59</v>
      </c>
      <c r="I190" s="19" t="s">
        <v>60</v>
      </c>
      <c r="J190" s="76" t="s">
        <v>44</v>
      </c>
      <c r="K190" s="118"/>
      <c r="L190" s="118"/>
      <c r="M190" s="29" t="s">
        <v>108</v>
      </c>
      <c r="N190" s="29" t="s">
        <v>108</v>
      </c>
      <c r="O190" s="29" t="s">
        <v>108</v>
      </c>
      <c r="P190" s="30" t="s">
        <v>108</v>
      </c>
      <c r="Q190" s="30" t="s">
        <v>108</v>
      </c>
      <c r="R190" s="30" t="s">
        <v>91</v>
      </c>
      <c r="S190" s="30" t="s">
        <v>64</v>
      </c>
      <c r="T190" s="30" t="s">
        <v>126</v>
      </c>
      <c r="U190" s="31" t="str">
        <f>IFERROR(__xludf.DUMMYFUNCTION("LET(
  angka_murni, ARRAYFORMULA(IFERROR(VALUE(REGEXREPLACE(N190:S190, ""[^0-9]"", """")), 0)),
  rata, IFERROR(AVERAGEIF(angka_murni, ""&gt;0""), 0),
  IF(rata &gt; 0,
    IF(rata &gt; 500, ""SANGAT OPTIMAL"",
    IF(rata &gt; 200, ""OPTIMAL"",
    IF(rata &gt; 100,"&amp;" ""KURANG OPTIMAL"", ""TIDAK OPTIMAL""))),
    IF(COUNTIF(N190:S190, ""*TIDAK TERDETEKSI*"") &gt; 0, ""TIDAK TERDETEKSI"",
    IF(COUNTIF(N190:S190, ""*TIDAK AKTIF*"") &gt; 0, ""TIDAK AKTIF"",
    IF(COUNTIF(N190:S190, ""*BELUM TERPASANG*"") &gt; 0, ""BELUM T"&amp;"ERPASANG"", ""TIDAK AKTIF"")))
  )
)"),"OPTIMAL")</f>
        <v>OPTIMAL</v>
      </c>
      <c r="V190" s="124"/>
      <c r="W190" s="125" t="s">
        <v>1175</v>
      </c>
      <c r="X190" s="70" t="s">
        <v>1454</v>
      </c>
    </row>
    <row r="191" ht="12.0" customHeight="1">
      <c r="A191" s="20">
        <f t="shared" si="1"/>
        <v>187</v>
      </c>
      <c r="B191" s="19" t="s">
        <v>151</v>
      </c>
      <c r="C191" s="19" t="s">
        <v>1192</v>
      </c>
      <c r="D191" s="19" t="s">
        <v>1203</v>
      </c>
      <c r="E191" s="21" t="s">
        <v>33</v>
      </c>
      <c r="F191" s="23" t="s">
        <v>1204</v>
      </c>
      <c r="G191" s="25" t="s">
        <v>1205</v>
      </c>
      <c r="H191" s="19" t="s">
        <v>59</v>
      </c>
      <c r="I191" s="19" t="s">
        <v>60</v>
      </c>
      <c r="J191" s="76" t="s">
        <v>44</v>
      </c>
      <c r="K191" s="118"/>
      <c r="L191" s="118"/>
      <c r="M191" s="29" t="s">
        <v>108</v>
      </c>
      <c r="N191" s="29" t="s">
        <v>108</v>
      </c>
      <c r="O191" s="29" t="s">
        <v>108</v>
      </c>
      <c r="P191" s="30" t="s">
        <v>108</v>
      </c>
      <c r="Q191" s="30" t="s">
        <v>108</v>
      </c>
      <c r="R191" s="30" t="s">
        <v>176</v>
      </c>
      <c r="S191" s="30" t="s">
        <v>62</v>
      </c>
      <c r="T191" s="30" t="s">
        <v>91</v>
      </c>
      <c r="U191" s="31" t="str">
        <f>IFERROR(__xludf.DUMMYFUNCTION("LET(
  angka_murni, ARRAYFORMULA(IFERROR(VALUE(REGEXREPLACE(N191:S191, ""[^0-9]"", """")), 0)),
  rata, IFERROR(AVERAGEIF(angka_murni, ""&gt;0""), 0),
  IF(rata &gt; 0,
    IF(rata &gt; 500, ""SANGAT OPTIMAL"",
    IF(rata &gt; 200, ""OPTIMAL"",
    IF(rata &gt; 100,"&amp;" ""KURANG OPTIMAL"", ""TIDAK OPTIMAL""))),
    IF(COUNTIF(N191:S191, ""*TIDAK TERDETEKSI*"") &gt; 0, ""TIDAK TERDETEKSI"",
    IF(COUNTIF(N191:S191, ""*TIDAK AKTIF*"") &gt; 0, ""TIDAK AKTIF"",
    IF(COUNTIF(N191:S191, ""*BELUM TERPASANG*"") &gt; 0, ""BELUM T"&amp;"ERPASANG"", ""TIDAK AKTIF"")))
  )
)"),"TIDAK OPTIMAL")</f>
        <v>TIDAK OPTIMAL</v>
      </c>
      <c r="V191" s="124"/>
      <c r="W191" s="125"/>
      <c r="X191" s="46"/>
    </row>
    <row r="192" ht="12.0" customHeight="1">
      <c r="A192" s="20">
        <f t="shared" si="1"/>
        <v>188</v>
      </c>
      <c r="B192" s="19" t="s">
        <v>151</v>
      </c>
      <c r="C192" s="19" t="s">
        <v>1192</v>
      </c>
      <c r="D192" s="19" t="s">
        <v>1206</v>
      </c>
      <c r="E192" s="21" t="s">
        <v>33</v>
      </c>
      <c r="F192" s="23" t="s">
        <v>1207</v>
      </c>
      <c r="G192" s="25" t="s">
        <v>1208</v>
      </c>
      <c r="H192" s="19" t="s">
        <v>59</v>
      </c>
      <c r="I192" s="19" t="s">
        <v>60</v>
      </c>
      <c r="J192" s="76" t="s">
        <v>44</v>
      </c>
      <c r="K192" s="118"/>
      <c r="L192" s="118"/>
      <c r="M192" s="29" t="s">
        <v>108</v>
      </c>
      <c r="N192" s="29" t="s">
        <v>108</v>
      </c>
      <c r="O192" s="29" t="s">
        <v>108</v>
      </c>
      <c r="P192" s="30" t="s">
        <v>108</v>
      </c>
      <c r="Q192" s="30" t="s">
        <v>108</v>
      </c>
      <c r="R192" s="30" t="s">
        <v>176</v>
      </c>
      <c r="S192" s="30" t="s">
        <v>126</v>
      </c>
      <c r="T192" s="30" t="s">
        <v>126</v>
      </c>
      <c r="U192" s="31" t="str">
        <f>IFERROR(__xludf.DUMMYFUNCTION("LET(
  angka_murni, ARRAYFORMULA(IFERROR(VALUE(REGEXREPLACE(N192:S192, ""[^0-9]"", """")), 0)),
  rata, IFERROR(AVERAGEIF(angka_murni, ""&gt;0""), 0),
  IF(rata &gt; 0,
    IF(rata &gt; 500, ""SANGAT OPTIMAL"",
    IF(rata &gt; 200, ""OPTIMAL"",
    IF(rata &gt; 100,"&amp;" ""KURANG OPTIMAL"", ""TIDAK OPTIMAL""))),
    IF(COUNTIF(N192:S192, ""*TIDAK TERDETEKSI*"") &gt; 0, ""TIDAK TERDETEKSI"",
    IF(COUNTIF(N192:S192, ""*TIDAK AKTIF*"") &gt; 0, ""TIDAK AKTIF"",
    IF(COUNTIF(N192:S192, ""*BELUM TERPASANG*"") &gt; 0, ""BELUM T"&amp;"ERPASANG"", ""TIDAK AKTIF"")))
  )
)"),"SANGAT OPTIMAL")</f>
        <v>SANGAT OPTIMAL</v>
      </c>
      <c r="V192" s="124"/>
      <c r="W192" s="125" t="s">
        <v>1175</v>
      </c>
      <c r="X192" s="46"/>
    </row>
    <row r="193" ht="12.0" customHeight="1">
      <c r="A193" s="20">
        <f t="shared" si="1"/>
        <v>189</v>
      </c>
      <c r="B193" s="19" t="s">
        <v>151</v>
      </c>
      <c r="C193" s="19" t="s">
        <v>1192</v>
      </c>
      <c r="D193" s="19" t="s">
        <v>1210</v>
      </c>
      <c r="E193" s="21" t="s">
        <v>33</v>
      </c>
      <c r="F193" s="23" t="s">
        <v>1211</v>
      </c>
      <c r="G193" s="25" t="s">
        <v>1212</v>
      </c>
      <c r="H193" s="19" t="s">
        <v>40</v>
      </c>
      <c r="I193" s="19" t="s">
        <v>42</v>
      </c>
      <c r="J193" s="128" t="s">
        <v>44</v>
      </c>
      <c r="K193" s="129"/>
      <c r="L193" s="129"/>
      <c r="M193" s="29" t="s">
        <v>108</v>
      </c>
      <c r="N193" s="29" t="s">
        <v>108</v>
      </c>
      <c r="O193" s="29" t="s">
        <v>108</v>
      </c>
      <c r="P193" s="29" t="s">
        <v>108</v>
      </c>
      <c r="Q193" s="30" t="s">
        <v>167</v>
      </c>
      <c r="R193" s="30" t="s">
        <v>167</v>
      </c>
      <c r="S193" s="30" t="s">
        <v>167</v>
      </c>
      <c r="T193" s="30" t="s">
        <v>45</v>
      </c>
      <c r="U193" s="31" t="str">
        <f>IFERROR(__xludf.DUMMYFUNCTION("LET(
  angka_murni, ARRAYFORMULA(IFERROR(VALUE(REGEXREPLACE(N193:S193, ""[^0-9]"", """")), 0)),
  rata, IFERROR(AVERAGEIF(angka_murni, ""&gt;0""), 0),
  IF(rata &gt; 0,
    IF(rata &gt; 500, ""SANGAT OPTIMAL"",
    IF(rata &gt; 200, ""OPTIMAL"",
    IF(rata &gt; 100,"&amp;" ""KURANG OPTIMAL"", ""TIDAK OPTIMAL""))),
    IF(COUNTIF(N193:S193, ""*TIDAK TERDETEKSI*"") &gt; 0, ""TIDAK TERDETEKSI"",
    IF(COUNTIF(N193:S193, ""*TIDAK AKTIF*"") &gt; 0, ""TIDAK AKTIF"",
    IF(COUNTIF(N193:S193, ""*BELUM TERPASANG*"") &gt; 0, ""BELUM T"&amp;"ERPASANG"", ""TIDAK AKTIF"")))
  )
)"),"TIDAK TERDETEKSI")</f>
        <v>TIDAK TERDETEKSI</v>
      </c>
      <c r="V193" s="124"/>
      <c r="W193" s="125"/>
      <c r="X193" s="46"/>
    </row>
    <row r="194" ht="12.0" customHeight="1">
      <c r="A194" s="20">
        <f t="shared" si="1"/>
        <v>190</v>
      </c>
      <c r="B194" s="19" t="s">
        <v>151</v>
      </c>
      <c r="C194" s="19" t="s">
        <v>1192</v>
      </c>
      <c r="D194" s="19" t="s">
        <v>1213</v>
      </c>
      <c r="E194" s="21" t="s">
        <v>33</v>
      </c>
      <c r="F194" s="23" t="s">
        <v>1214</v>
      </c>
      <c r="G194" s="25" t="s">
        <v>1215</v>
      </c>
      <c r="H194" s="19" t="s">
        <v>40</v>
      </c>
      <c r="I194" s="19" t="s">
        <v>42</v>
      </c>
      <c r="J194" s="128" t="s">
        <v>44</v>
      </c>
      <c r="K194" s="129"/>
      <c r="L194" s="129"/>
      <c r="M194" s="29" t="s">
        <v>108</v>
      </c>
      <c r="N194" s="29" t="s">
        <v>108</v>
      </c>
      <c r="O194" s="29" t="s">
        <v>108</v>
      </c>
      <c r="P194" s="29" t="s">
        <v>108</v>
      </c>
      <c r="Q194" s="30" t="s">
        <v>167</v>
      </c>
      <c r="R194" s="30" t="s">
        <v>167</v>
      </c>
      <c r="S194" s="30" t="s">
        <v>167</v>
      </c>
      <c r="T194" s="30" t="s">
        <v>45</v>
      </c>
      <c r="U194" s="31" t="str">
        <f>IFERROR(__xludf.DUMMYFUNCTION("LET(
  angka_murni, ARRAYFORMULA(IFERROR(VALUE(REGEXREPLACE(N194:S194, ""[^0-9]"", """")), 0)),
  rata, IFERROR(AVERAGEIF(angka_murni, ""&gt;0""), 0),
  IF(rata &gt; 0,
    IF(rata &gt; 500, ""SANGAT OPTIMAL"",
    IF(rata &gt; 200, ""OPTIMAL"",
    IF(rata &gt; 100,"&amp;" ""KURANG OPTIMAL"", ""TIDAK OPTIMAL""))),
    IF(COUNTIF(N194:S194, ""*TIDAK TERDETEKSI*"") &gt; 0, ""TIDAK TERDETEKSI"",
    IF(COUNTIF(N194:S194, ""*TIDAK AKTIF*"") &gt; 0, ""TIDAK AKTIF"",
    IF(COUNTIF(N194:S194, ""*BELUM TERPASANG*"") &gt; 0, ""BELUM T"&amp;"ERPASANG"", ""TIDAK AKTIF"")))
  )
)"),"TIDAK TERDETEKSI")</f>
        <v>TIDAK TERDETEKSI</v>
      </c>
      <c r="V194" s="124"/>
      <c r="W194" s="125"/>
      <c r="X194" s="46"/>
    </row>
    <row r="195" ht="12.0" customHeight="1">
      <c r="A195" s="20">
        <f t="shared" si="1"/>
        <v>191</v>
      </c>
      <c r="B195" s="19" t="s">
        <v>151</v>
      </c>
      <c r="C195" s="19" t="s">
        <v>1192</v>
      </c>
      <c r="D195" s="19" t="s">
        <v>1217</v>
      </c>
      <c r="E195" s="21" t="s">
        <v>33</v>
      </c>
      <c r="F195" s="23" t="s">
        <v>1218</v>
      </c>
      <c r="G195" s="25" t="s">
        <v>1219</v>
      </c>
      <c r="H195" s="19"/>
      <c r="I195" s="19"/>
      <c r="J195" s="179"/>
      <c r="K195" s="185"/>
      <c r="L195" s="185"/>
      <c r="M195" s="29" t="s">
        <v>108</v>
      </c>
      <c r="N195" s="29" t="s">
        <v>108</v>
      </c>
      <c r="O195" s="29" t="s">
        <v>108</v>
      </c>
      <c r="P195" s="29" t="s">
        <v>108</v>
      </c>
      <c r="Q195" s="29" t="s">
        <v>108</v>
      </c>
      <c r="R195" s="29" t="s">
        <v>108</v>
      </c>
      <c r="S195" s="29" t="s">
        <v>108</v>
      </c>
      <c r="T195" s="29"/>
      <c r="U195" s="31" t="str">
        <f>IFERROR(__xludf.DUMMYFUNCTION("LET(
  angka_murni, ARRAYFORMULA(IFERROR(VALUE(REGEXREPLACE(N195:S195, ""[^0-9]"", """")), 0)),
  rata, IFERROR(AVERAGEIF(angka_murni, ""&gt;0""), 0),
  IF(rata &gt; 0,
    IF(rata &gt; 500, ""SANGAT OPTIMAL"",
    IF(rata &gt; 200, ""OPTIMAL"",
    IF(rata &gt; 100,"&amp;" ""KURANG OPTIMAL"", ""TIDAK OPTIMAL""))),
    IF(COUNTIF(N195:S195, ""*TIDAK TERDETEKSI*"") &gt; 0, ""TIDAK TERDETEKSI"",
    IF(COUNTIF(N195:S195, ""*TIDAK AKTIF*"") &gt; 0, ""TIDAK AKTIF"",
    IF(COUNTIF(N195:S195, ""*BELUM TERPASANG*"") &gt; 0, ""BELUM T"&amp;"ERPASANG"", ""TIDAK AKTIF"")))
  )
)"),"BELUM TERPASANG")</f>
        <v>BELUM TERPASANG</v>
      </c>
      <c r="V195" s="124"/>
      <c r="W195" s="125" t="s">
        <v>1175</v>
      </c>
      <c r="X195" s="46"/>
    </row>
    <row r="196" ht="12.0" customHeight="1">
      <c r="A196" s="20">
        <f t="shared" si="1"/>
        <v>192</v>
      </c>
      <c r="B196" s="19" t="s">
        <v>151</v>
      </c>
      <c r="C196" s="19" t="s">
        <v>1192</v>
      </c>
      <c r="D196" s="19" t="s">
        <v>1220</v>
      </c>
      <c r="E196" s="21" t="s">
        <v>33</v>
      </c>
      <c r="F196" s="23" t="s">
        <v>1221</v>
      </c>
      <c r="G196" s="25" t="s">
        <v>1222</v>
      </c>
      <c r="H196" s="19" t="s">
        <v>59</v>
      </c>
      <c r="I196" s="19" t="s">
        <v>60</v>
      </c>
      <c r="J196" s="76" t="s">
        <v>44</v>
      </c>
      <c r="K196" s="118"/>
      <c r="L196" s="118"/>
      <c r="M196" s="29" t="s">
        <v>108</v>
      </c>
      <c r="N196" s="29" t="s">
        <v>108</v>
      </c>
      <c r="O196" s="29" t="s">
        <v>108</v>
      </c>
      <c r="P196" s="30" t="s">
        <v>108</v>
      </c>
      <c r="Q196" s="30" t="s">
        <v>108</v>
      </c>
      <c r="R196" s="30" t="s">
        <v>176</v>
      </c>
      <c r="S196" s="30" t="s">
        <v>64</v>
      </c>
      <c r="T196" s="30" t="s">
        <v>64</v>
      </c>
      <c r="U196" s="31" t="str">
        <f>IFERROR(__xludf.DUMMYFUNCTION("LET(
  angka_murni, ARRAYFORMULA(IFERROR(VALUE(REGEXREPLACE(N196:S196, ""[^0-9]"", """")), 0)),
  rata, IFERROR(AVERAGEIF(angka_murni, ""&gt;0""), 0),
  IF(rata &gt; 0,
    IF(rata &gt; 500, ""SANGAT OPTIMAL"",
    IF(rata &gt; 200, ""OPTIMAL"",
    IF(rata &gt; 100,"&amp;" ""KURANG OPTIMAL"", ""TIDAK OPTIMAL""))),
    IF(COUNTIF(N196:S196, ""*TIDAK TERDETEKSI*"") &gt; 0, ""TIDAK TERDETEKSI"",
    IF(COUNTIF(N196:S196, ""*TIDAK AKTIF*"") &gt; 0, ""TIDAK AKTIF"",
    IF(COUNTIF(N196:S196, ""*BELUM TERPASANG*"") &gt; 0, ""BELUM T"&amp;"ERPASANG"", ""TIDAK AKTIF"")))
  )
)"),"OPTIMAL")</f>
        <v>OPTIMAL</v>
      </c>
      <c r="V196" s="124"/>
      <c r="W196" s="125"/>
      <c r="X196" s="46"/>
    </row>
    <row r="197" ht="12.0" customHeight="1">
      <c r="A197" s="20">
        <f t="shared" si="1"/>
        <v>193</v>
      </c>
      <c r="B197" s="19" t="s">
        <v>151</v>
      </c>
      <c r="C197" s="19" t="s">
        <v>1192</v>
      </c>
      <c r="D197" s="19" t="s">
        <v>1223</v>
      </c>
      <c r="E197" s="21" t="s">
        <v>33</v>
      </c>
      <c r="F197" s="23" t="s">
        <v>1224</v>
      </c>
      <c r="G197" s="25" t="s">
        <v>1225</v>
      </c>
      <c r="H197" s="19"/>
      <c r="I197" s="19"/>
      <c r="J197" s="179"/>
      <c r="K197" s="185"/>
      <c r="L197" s="185"/>
      <c r="M197" s="29" t="s">
        <v>108</v>
      </c>
      <c r="N197" s="29" t="s">
        <v>108</v>
      </c>
      <c r="O197" s="29" t="s">
        <v>108</v>
      </c>
      <c r="P197" s="29" t="s">
        <v>108</v>
      </c>
      <c r="Q197" s="29" t="s">
        <v>108</v>
      </c>
      <c r="R197" s="29" t="s">
        <v>108</v>
      </c>
      <c r="S197" s="29" t="s">
        <v>108</v>
      </c>
      <c r="T197" s="29"/>
      <c r="U197" s="39" t="str">
        <f>IFERROR(__xludf.DUMMYFUNCTION("LET(
  angka_murni, ARRAYFORMULA(IFERROR(VALUE(REGEXREPLACE(N197:S197, ""[^0-9]"", """")), 0)),
  rata, IFERROR(AVERAGEIF(angka_murni, ""&gt;0""), 0),
  IF(rata &gt; 0,
    IF(rata &gt; 500, ""SANGAT OPTIMAL"",
    IF(rata &gt; 200, ""OPTIMAL"",
    IF(rata &gt; 100,"&amp;" ""KURANG OPTIMAL"", ""TIDAK OPTIMAL""))),
    IF(COUNTIF(N197:S197, ""*TIDAK TERDETEKSI*"") &gt; 0, ""TIDAK TERDETEKSI"",
    IF(COUNTIF(N197:S197, ""*TIDAK AKTIF*"") &gt; 0, ""TIDAK AKTIF"",
    IF(COUNTIF(N197:S197, ""*BELUM TERPASANG*"") &gt; 0, ""BELUM T"&amp;"ERPASANG"", ""TIDAK AKTIF"")))
  )
)"),"BELUM TERPASANG")</f>
        <v>BELUM TERPASANG</v>
      </c>
      <c r="V197" s="137" t="s">
        <v>1475</v>
      </c>
      <c r="W197" s="83"/>
      <c r="X197" s="37" t="s">
        <v>1227</v>
      </c>
    </row>
    <row r="198" ht="12.0" customHeight="1">
      <c r="A198" s="20">
        <f t="shared" si="1"/>
        <v>194</v>
      </c>
      <c r="B198" s="19" t="s">
        <v>151</v>
      </c>
      <c r="C198" s="19" t="s">
        <v>1192</v>
      </c>
      <c r="D198" s="181" t="s">
        <v>1228</v>
      </c>
      <c r="E198" s="182" t="s">
        <v>1229</v>
      </c>
      <c r="F198" s="23" t="s">
        <v>1230</v>
      </c>
      <c r="G198" s="25" t="s">
        <v>1231</v>
      </c>
      <c r="H198" s="19" t="s">
        <v>59</v>
      </c>
      <c r="I198" s="19" t="s">
        <v>60</v>
      </c>
      <c r="J198" s="76" t="s">
        <v>44</v>
      </c>
      <c r="K198" s="118"/>
      <c r="L198" s="118"/>
      <c r="M198" s="29" t="s">
        <v>108</v>
      </c>
      <c r="N198" s="29" t="s">
        <v>108</v>
      </c>
      <c r="O198" s="29" t="s">
        <v>108</v>
      </c>
      <c r="P198" s="30" t="s">
        <v>108</v>
      </c>
      <c r="Q198" s="30" t="s">
        <v>108</v>
      </c>
      <c r="R198" s="30" t="s">
        <v>176</v>
      </c>
      <c r="S198" s="30" t="s">
        <v>126</v>
      </c>
      <c r="T198" s="30" t="s">
        <v>126</v>
      </c>
      <c r="U198" s="31" t="str">
        <f>IFERROR(__xludf.DUMMYFUNCTION("LET(
  angka_murni, ARRAYFORMULA(IFERROR(VALUE(REGEXREPLACE(N198:S198, ""[^0-9]"", """")), 0)),
  rata, IFERROR(AVERAGEIF(angka_murni, ""&gt;0""), 0),
  IF(rata &gt; 0,
    IF(rata &gt; 500, ""SANGAT OPTIMAL"",
    IF(rata &gt; 200, ""OPTIMAL"",
    IF(rata &gt; 100,"&amp;" ""KURANG OPTIMAL"", ""TIDAK OPTIMAL""))),
    IF(COUNTIF(N198:S198, ""*TIDAK TERDETEKSI*"") &gt; 0, ""TIDAK TERDETEKSI"",
    IF(COUNTIF(N198:S198, ""*TIDAK AKTIF*"") &gt; 0, ""TIDAK AKTIF"",
    IF(COUNTIF(N198:S198, ""*BELUM TERPASANG*"") &gt; 0, ""BELUM T"&amp;"ERPASANG"", ""TIDAK AKTIF"")))
  )
)"),"SANGAT OPTIMAL")</f>
        <v>SANGAT OPTIMAL</v>
      </c>
      <c r="V198" s="124"/>
      <c r="W198" s="125"/>
      <c r="X198" s="46"/>
    </row>
    <row r="199" ht="12.0" customHeight="1">
      <c r="A199" s="20">
        <f t="shared" si="1"/>
        <v>195</v>
      </c>
      <c r="B199" s="19" t="s">
        <v>151</v>
      </c>
      <c r="C199" s="19" t="s">
        <v>1192</v>
      </c>
      <c r="D199" s="19" t="s">
        <v>1232</v>
      </c>
      <c r="E199" s="21" t="s">
        <v>33</v>
      </c>
      <c r="F199" s="23" t="s">
        <v>1233</v>
      </c>
      <c r="G199" s="25" t="s">
        <v>1234</v>
      </c>
      <c r="H199" s="19" t="s">
        <v>40</v>
      </c>
      <c r="I199" s="19" t="s">
        <v>42</v>
      </c>
      <c r="J199" s="128" t="s">
        <v>44</v>
      </c>
      <c r="K199" s="129"/>
      <c r="L199" s="129"/>
      <c r="M199" s="29" t="s">
        <v>108</v>
      </c>
      <c r="N199" s="29" t="s">
        <v>108</v>
      </c>
      <c r="O199" s="29" t="s">
        <v>108</v>
      </c>
      <c r="P199" s="29" t="s">
        <v>108</v>
      </c>
      <c r="Q199" s="30" t="s">
        <v>167</v>
      </c>
      <c r="R199" s="30" t="s">
        <v>167</v>
      </c>
      <c r="S199" s="30" t="s">
        <v>167</v>
      </c>
      <c r="T199" s="30" t="s">
        <v>62</v>
      </c>
      <c r="U199" s="31" t="str">
        <f>IFERROR(__xludf.DUMMYFUNCTION("LET(
  angka_murni, ARRAYFORMULA(IFERROR(VALUE(REGEXREPLACE(N199:S199, ""[^0-9]"", """")), 0)),
  rata, IFERROR(AVERAGEIF(angka_murni, ""&gt;0""), 0),
  IF(rata &gt; 0,
    IF(rata &gt; 500, ""SANGAT OPTIMAL"",
    IF(rata &gt; 200, ""OPTIMAL"",
    IF(rata &gt; 100,"&amp;" ""KURANG OPTIMAL"", ""TIDAK OPTIMAL""))),
    IF(COUNTIF(N199:S199, ""*TIDAK TERDETEKSI*"") &gt; 0, ""TIDAK TERDETEKSI"",
    IF(COUNTIF(N199:S199, ""*TIDAK AKTIF*"") &gt; 0, ""TIDAK AKTIF"",
    IF(COUNTIF(N199:S199, ""*BELUM TERPASANG*"") &gt; 0, ""BELUM T"&amp;"ERPASANG"", ""TIDAK AKTIF"")))
  )
)"),"TIDAK TERDETEKSI")</f>
        <v>TIDAK TERDETEKSI</v>
      </c>
      <c r="V199" s="124"/>
      <c r="W199" s="125"/>
      <c r="X199" s="46"/>
    </row>
    <row r="200" ht="12.0" customHeight="1">
      <c r="A200" s="20">
        <f t="shared" si="1"/>
        <v>196</v>
      </c>
      <c r="B200" s="19" t="s">
        <v>151</v>
      </c>
      <c r="C200" s="19" t="s">
        <v>1235</v>
      </c>
      <c r="D200" s="19" t="s">
        <v>1236</v>
      </c>
      <c r="E200" s="21" t="s">
        <v>33</v>
      </c>
      <c r="F200" s="23" t="s">
        <v>1237</v>
      </c>
      <c r="G200" s="25" t="s">
        <v>1238</v>
      </c>
      <c r="H200" s="19" t="s">
        <v>39</v>
      </c>
      <c r="I200" s="19" t="s">
        <v>41</v>
      </c>
      <c r="J200" s="151" t="s">
        <v>44</v>
      </c>
      <c r="K200" s="119"/>
      <c r="L200" s="119" t="s">
        <v>827</v>
      </c>
      <c r="M200" s="29" t="s">
        <v>108</v>
      </c>
      <c r="N200" s="29" t="s">
        <v>45</v>
      </c>
      <c r="O200" s="29" t="s">
        <v>45</v>
      </c>
      <c r="P200" s="30" t="s">
        <v>45</v>
      </c>
      <c r="Q200" s="30" t="s">
        <v>45</v>
      </c>
      <c r="R200" s="30" t="s">
        <v>45</v>
      </c>
      <c r="S200" s="30" t="s">
        <v>45</v>
      </c>
      <c r="T200" s="30"/>
      <c r="U200" s="31" t="str">
        <f>IFERROR(__xludf.DUMMYFUNCTION("LET(
  angka_murni, ARRAYFORMULA(IFERROR(VALUE(REGEXREPLACE(N200:S200, ""[^0-9]"", """")), 0)),
  rata, IFERROR(AVERAGEIF(angka_murni, ""&gt;0""), 0),
  IF(rata &gt; 0,
    IF(rata &gt; 500, ""SANGAT OPTIMAL"",
    IF(rata &gt; 200, ""OPTIMAL"",
    IF(rata &gt; 100,"&amp;" ""KURANG OPTIMAL"", ""TIDAK OPTIMAL""))),
    IF(COUNTIF(N200:S200, ""*TIDAK TERDETEKSI*"") &gt; 0, ""TIDAK TERDETEKSI"",
    IF(COUNTIF(N200:S200, ""*TIDAK AKTIF*"") &gt; 0, ""TIDAK AKTIF"",
    IF(COUNTIF(N200:S200, ""*BELUM TERPASANG*"") &gt; 0, ""BELUM T"&amp;"ERPASANG"", ""TIDAK AKTIF"")))
  )
)"),"TIDAK AKTIF")</f>
        <v>TIDAK AKTIF</v>
      </c>
      <c r="V200" s="124"/>
      <c r="W200" s="125"/>
      <c r="X200" s="46"/>
    </row>
    <row r="201" ht="12.0" customHeight="1">
      <c r="A201" s="20">
        <f t="shared" si="1"/>
        <v>197</v>
      </c>
      <c r="B201" s="19" t="s">
        <v>151</v>
      </c>
      <c r="C201" s="19" t="s">
        <v>1235</v>
      </c>
      <c r="D201" s="19" t="s">
        <v>1240</v>
      </c>
      <c r="E201" s="21" t="s">
        <v>33</v>
      </c>
      <c r="F201" s="23" t="s">
        <v>1241</v>
      </c>
      <c r="G201" s="25" t="s">
        <v>1242</v>
      </c>
      <c r="H201" s="19" t="s">
        <v>39</v>
      </c>
      <c r="I201" s="19" t="s">
        <v>41</v>
      </c>
      <c r="J201" s="151" t="s">
        <v>44</v>
      </c>
      <c r="K201" s="118"/>
      <c r="L201" s="118"/>
      <c r="M201" s="42"/>
      <c r="N201" s="29" t="s">
        <v>806</v>
      </c>
      <c r="O201" s="29" t="s">
        <v>806</v>
      </c>
      <c r="P201" s="30" t="s">
        <v>806</v>
      </c>
      <c r="Q201" s="30" t="s">
        <v>806</v>
      </c>
      <c r="R201" s="30" t="s">
        <v>806</v>
      </c>
      <c r="S201" s="30" t="s">
        <v>806</v>
      </c>
      <c r="T201" s="30"/>
      <c r="U201" s="31" t="str">
        <f>IFERROR(__xludf.DUMMYFUNCTION("LET(
  angka_murni, ARRAYFORMULA(IFERROR(VALUE(REGEXREPLACE(N201:S201, ""[^0-9]"", """")), 0)),
  rata, IFERROR(AVERAGEIF(angka_murni, ""&gt;0""), 0),
  IF(rata &gt; 0,
    IF(rata &gt; 500, ""SANGAT OPTIMAL"",
    IF(rata &gt; 200, ""OPTIMAL"",
    IF(rata &gt; 100,"&amp;" ""KURANG OPTIMAL"", ""TIDAK OPTIMAL""))),
    IF(COUNTIF(N201:S201, ""*TIDAK TERDETEKSI*"") &gt; 0, ""TIDAK TERDETEKSI"",
    IF(COUNTIF(N201:S201, ""*TIDAK AKTIF*"") &gt; 0, ""TIDAK AKTIF"",
    IF(COUNTIF(N201:S201, ""*BELUM TERPASANG*"") &gt; 0, ""BELUM T"&amp;"ERPASANG"", ""TIDAK AKTIF"")))
  )
)"),"KURANG OPTIMAL")</f>
        <v>KURANG OPTIMAL</v>
      </c>
      <c r="V201" s="124"/>
      <c r="W201" s="125"/>
      <c r="X201" s="46"/>
    </row>
    <row r="202" ht="12.0" customHeight="1">
      <c r="A202" s="20">
        <f t="shared" si="1"/>
        <v>198</v>
      </c>
      <c r="B202" s="19" t="s">
        <v>151</v>
      </c>
      <c r="C202" s="19" t="s">
        <v>1235</v>
      </c>
      <c r="D202" s="19" t="s">
        <v>1243</v>
      </c>
      <c r="E202" s="21" t="s">
        <v>33</v>
      </c>
      <c r="F202" s="23" t="s">
        <v>1244</v>
      </c>
      <c r="G202" s="25" t="s">
        <v>1245</v>
      </c>
      <c r="H202" s="19" t="s">
        <v>39</v>
      </c>
      <c r="I202" s="19" t="s">
        <v>41</v>
      </c>
      <c r="J202" s="151" t="s">
        <v>44</v>
      </c>
      <c r="K202" s="118"/>
      <c r="L202" s="118"/>
      <c r="M202" s="42"/>
      <c r="N202" s="29" t="s">
        <v>91</v>
      </c>
      <c r="O202" s="29" t="s">
        <v>806</v>
      </c>
      <c r="P202" s="30" t="s">
        <v>806</v>
      </c>
      <c r="Q202" s="30" t="s">
        <v>806</v>
      </c>
      <c r="R202" s="30" t="s">
        <v>806</v>
      </c>
      <c r="S202" s="30" t="s">
        <v>806</v>
      </c>
      <c r="T202" s="30"/>
      <c r="U202" s="31" t="str">
        <f>IFERROR(__xludf.DUMMYFUNCTION("LET(
  angka_murni, ARRAYFORMULA(IFERROR(VALUE(REGEXREPLACE(N202:S202, ""[^0-9]"", """")), 0)),
  rata, IFERROR(AVERAGEIF(angka_murni, ""&gt;0""), 0),
  IF(rata &gt; 0,
    IF(rata &gt; 500, ""SANGAT OPTIMAL"",
    IF(rata &gt; 200, ""OPTIMAL"",
    IF(rata &gt; 100,"&amp;" ""KURANG OPTIMAL"", ""TIDAK OPTIMAL""))),
    IF(COUNTIF(N202:S202, ""*TIDAK TERDETEKSI*"") &gt; 0, ""TIDAK TERDETEKSI"",
    IF(COUNTIF(N202:S202, ""*TIDAK AKTIF*"") &gt; 0, ""TIDAK AKTIF"",
    IF(COUNTIF(N202:S202, ""*BELUM TERPASANG*"") &gt; 0, ""BELUM T"&amp;"ERPASANG"", ""TIDAK AKTIF"")))
  )
)"),"KURANG OPTIMAL")</f>
        <v>KURANG OPTIMAL</v>
      </c>
      <c r="V202" s="124"/>
      <c r="W202" s="125"/>
      <c r="X202" s="46"/>
    </row>
    <row r="203" ht="12.0" customHeight="1">
      <c r="A203" s="20">
        <f t="shared" si="1"/>
        <v>199</v>
      </c>
      <c r="B203" s="178" t="s">
        <v>151</v>
      </c>
      <c r="C203" s="178" t="s">
        <v>1235</v>
      </c>
      <c r="D203" s="178" t="s">
        <v>1246</v>
      </c>
      <c r="E203" s="21" t="s">
        <v>33</v>
      </c>
      <c r="F203" s="23" t="s">
        <v>1247</v>
      </c>
      <c r="G203" s="25" t="s">
        <v>1248</v>
      </c>
      <c r="H203" s="19" t="s">
        <v>59</v>
      </c>
      <c r="I203" s="19" t="s">
        <v>60</v>
      </c>
      <c r="J203" s="76" t="s">
        <v>44</v>
      </c>
      <c r="K203" s="118"/>
      <c r="L203" s="118"/>
      <c r="M203" s="29" t="s">
        <v>108</v>
      </c>
      <c r="N203" s="29" t="s">
        <v>108</v>
      </c>
      <c r="O203" s="29" t="s">
        <v>108</v>
      </c>
      <c r="P203" s="30" t="s">
        <v>108</v>
      </c>
      <c r="Q203" s="30" t="s">
        <v>108</v>
      </c>
      <c r="R203" s="30" t="s">
        <v>176</v>
      </c>
      <c r="S203" s="30" t="s">
        <v>64</v>
      </c>
      <c r="T203" s="30" t="s">
        <v>126</v>
      </c>
      <c r="U203" s="31" t="str">
        <f>IFERROR(__xludf.DUMMYFUNCTION("LET(
  angka_murni, ARRAYFORMULA(IFERROR(VALUE(REGEXREPLACE(N203:S203, ""[^0-9]"", """")), 0)),
  rata, IFERROR(AVERAGEIF(angka_murni, ""&gt;0""), 0),
  IF(rata &gt; 0,
    IF(rata &gt; 500, ""SANGAT OPTIMAL"",
    IF(rata &gt; 200, ""OPTIMAL"",
    IF(rata &gt; 100,"&amp;" ""KURANG OPTIMAL"", ""TIDAK OPTIMAL""))),
    IF(COUNTIF(N203:S203, ""*TIDAK TERDETEKSI*"") &gt; 0, ""TIDAK TERDETEKSI"",
    IF(COUNTIF(N203:S203, ""*TIDAK AKTIF*"") &gt; 0, ""TIDAK AKTIF"",
    IF(COUNTIF(N203:S203, ""*BELUM TERPASANG*"") &gt; 0, ""BELUM T"&amp;"ERPASANG"", ""TIDAK AKTIF"")))
  )
)"),"OPTIMAL")</f>
        <v>OPTIMAL</v>
      </c>
      <c r="V203" s="124"/>
      <c r="W203" s="125"/>
      <c r="X203" s="46"/>
    </row>
    <row r="204" ht="12.0" customHeight="1">
      <c r="A204" s="20">
        <f t="shared" si="1"/>
        <v>200</v>
      </c>
      <c r="B204" s="19" t="s">
        <v>151</v>
      </c>
      <c r="C204" s="19" t="s">
        <v>171</v>
      </c>
      <c r="D204" s="19" t="s">
        <v>1249</v>
      </c>
      <c r="E204" s="21" t="s">
        <v>33</v>
      </c>
      <c r="F204" s="23" t="s">
        <v>1250</v>
      </c>
      <c r="G204" s="25" t="s">
        <v>1251</v>
      </c>
      <c r="H204" s="19" t="s">
        <v>87</v>
      </c>
      <c r="I204" s="19" t="s">
        <v>60</v>
      </c>
      <c r="J204" s="76" t="s">
        <v>44</v>
      </c>
      <c r="K204" s="118"/>
      <c r="L204" s="118"/>
      <c r="M204" s="29" t="s">
        <v>108</v>
      </c>
      <c r="N204" s="29" t="s">
        <v>108</v>
      </c>
      <c r="O204" s="29" t="s">
        <v>108</v>
      </c>
      <c r="P204" s="30" t="s">
        <v>62</v>
      </c>
      <c r="Q204" s="30" t="s">
        <v>62</v>
      </c>
      <c r="R204" s="30" t="s">
        <v>91</v>
      </c>
      <c r="S204" s="30" t="s">
        <v>91</v>
      </c>
      <c r="T204" s="30"/>
      <c r="U204" s="31" t="str">
        <f>IFERROR(__xludf.DUMMYFUNCTION("LET(
  angka_murni, ARRAYFORMULA(IFERROR(VALUE(REGEXREPLACE(N204:S204, ""[^0-9]"", """")), 0)),
  rata, IFERROR(AVERAGEIF(angka_murni, ""&gt;0""), 0),
  IF(rata &gt; 0,
    IF(rata &gt; 500, ""SANGAT OPTIMAL"",
    IF(rata &gt; 200, ""OPTIMAL"",
    IF(rata &gt; 100,"&amp;" ""KURANG OPTIMAL"", ""TIDAK OPTIMAL""))),
    IF(COUNTIF(N204:S204, ""*TIDAK TERDETEKSI*"") &gt; 0, ""TIDAK TERDETEKSI"",
    IF(COUNTIF(N204:S204, ""*TIDAK AKTIF*"") &gt; 0, ""TIDAK AKTIF"",
    IF(COUNTIF(N204:S204, ""*BELUM TERPASANG*"") &gt; 0, ""BELUM T"&amp;"ERPASANG"", ""TIDAK AKTIF"")))
  )
)"),"TIDAK OPTIMAL")</f>
        <v>TIDAK OPTIMAL</v>
      </c>
      <c r="V204" s="124"/>
      <c r="W204" s="125"/>
      <c r="X204" s="46"/>
    </row>
    <row r="205" ht="12.0" customHeight="1">
      <c r="A205" s="20">
        <f t="shared" si="1"/>
        <v>201</v>
      </c>
      <c r="B205" s="19" t="s">
        <v>151</v>
      </c>
      <c r="C205" s="19" t="s">
        <v>171</v>
      </c>
      <c r="D205" s="19" t="s">
        <v>1252</v>
      </c>
      <c r="E205" s="59" t="s">
        <v>33</v>
      </c>
      <c r="F205" s="23" t="s">
        <v>1253</v>
      </c>
      <c r="G205" s="25" t="s">
        <v>1254</v>
      </c>
      <c r="H205" s="19" t="s">
        <v>102</v>
      </c>
      <c r="I205" s="19" t="s">
        <v>41</v>
      </c>
      <c r="J205" s="76" t="s">
        <v>44</v>
      </c>
      <c r="K205" s="118"/>
      <c r="L205" s="118"/>
      <c r="M205" s="42"/>
      <c r="N205" s="42"/>
      <c r="O205" s="29" t="s">
        <v>167</v>
      </c>
      <c r="P205" s="30" t="s">
        <v>167</v>
      </c>
      <c r="Q205" s="30" t="s">
        <v>167</v>
      </c>
      <c r="R205" s="30" t="s">
        <v>167</v>
      </c>
      <c r="S205" s="30" t="s">
        <v>62</v>
      </c>
      <c r="T205" s="30" t="s">
        <v>62</v>
      </c>
      <c r="U205" s="31" t="str">
        <f>IFERROR(__xludf.DUMMYFUNCTION("LET(
  angka_murni, ARRAYFORMULA(IFERROR(VALUE(REGEXREPLACE(N205:S205, ""[^0-9]"", """")), 0)),
  rata, IFERROR(AVERAGEIF(angka_murni, ""&gt;0""), 0),
  IF(rata &gt; 0,
    IF(rata &gt; 500, ""SANGAT OPTIMAL"",
    IF(rata &gt; 200, ""OPTIMAL"",
    IF(rata &gt; 100,"&amp;" ""KURANG OPTIMAL"", ""TIDAK OPTIMAL""))),
    IF(COUNTIF(N205:S205, ""*TIDAK TERDETEKSI*"") &gt; 0, ""TIDAK TERDETEKSI"",
    IF(COUNTIF(N205:S205, ""*TIDAK AKTIF*"") &gt; 0, ""TIDAK AKTIF"",
    IF(COUNTIF(N205:S205, ""*BELUM TERPASANG*"") &gt; 0, ""BELUM T"&amp;"ERPASANG"", ""TIDAK AKTIF"")))
  )
)"),"TIDAK OPTIMAL")</f>
        <v>TIDAK OPTIMAL</v>
      </c>
      <c r="V205" s="124"/>
      <c r="W205" s="125"/>
      <c r="X205" s="37" t="s">
        <v>1255</v>
      </c>
    </row>
    <row r="206" ht="12.0" customHeight="1">
      <c r="A206" s="20">
        <f t="shared" si="1"/>
        <v>202</v>
      </c>
      <c r="B206" s="19" t="s">
        <v>151</v>
      </c>
      <c r="C206" s="19" t="s">
        <v>171</v>
      </c>
      <c r="D206" s="19" t="s">
        <v>1256</v>
      </c>
      <c r="E206" s="59" t="s">
        <v>33</v>
      </c>
      <c r="F206" s="23" t="s">
        <v>1257</v>
      </c>
      <c r="G206" s="25" t="s">
        <v>1258</v>
      </c>
      <c r="H206" s="19" t="s">
        <v>102</v>
      </c>
      <c r="I206" s="19" t="s">
        <v>41</v>
      </c>
      <c r="J206" s="76" t="s">
        <v>44</v>
      </c>
      <c r="K206" s="118"/>
      <c r="L206" s="118"/>
      <c r="M206" s="42"/>
      <c r="N206" s="42"/>
      <c r="O206" s="29" t="s">
        <v>167</v>
      </c>
      <c r="P206" s="30" t="s">
        <v>167</v>
      </c>
      <c r="Q206" s="30" t="s">
        <v>167</v>
      </c>
      <c r="R206" s="30" t="s">
        <v>167</v>
      </c>
      <c r="S206" s="30" t="s">
        <v>123</v>
      </c>
      <c r="T206" s="30" t="s">
        <v>123</v>
      </c>
      <c r="U206" s="31" t="str">
        <f>IFERROR(__xludf.DUMMYFUNCTION("LET(
  angka_murni, ARRAYFORMULA(IFERROR(VALUE(REGEXREPLACE(N206:S206, ""[^0-9]"", """")), 0)),
  rata, IFERROR(AVERAGEIF(angka_murni, ""&gt;0""), 0),
  IF(rata &gt; 0,
    IF(rata &gt; 500, ""SANGAT OPTIMAL"",
    IF(rata &gt; 200, ""OPTIMAL"",
    IF(rata &gt; 100,"&amp;" ""KURANG OPTIMAL"", ""TIDAK OPTIMAL""))),
    IF(COUNTIF(N206:S206, ""*TIDAK TERDETEKSI*"") &gt; 0, ""TIDAK TERDETEKSI"",
    IF(COUNTIF(N206:S206, ""*TIDAK AKTIF*"") &gt; 0, ""TIDAK AKTIF"",
    IF(COUNTIF(N206:S206, ""*BELUM TERPASANG*"") &gt; 0, ""BELUM T"&amp;"ERPASANG"", ""TIDAK AKTIF"")))
  )
)"),"SANGAT OPTIMAL")</f>
        <v>SANGAT OPTIMAL</v>
      </c>
      <c r="V206" s="124"/>
      <c r="W206" s="125"/>
      <c r="X206" s="46"/>
    </row>
    <row r="207" ht="12.0" customHeight="1">
      <c r="A207" s="20">
        <f t="shared" si="1"/>
        <v>203</v>
      </c>
      <c r="B207" s="19" t="s">
        <v>151</v>
      </c>
      <c r="C207" s="19" t="s">
        <v>171</v>
      </c>
      <c r="D207" s="19" t="s">
        <v>178</v>
      </c>
      <c r="E207" s="21" t="s">
        <v>33</v>
      </c>
      <c r="F207" s="23" t="s">
        <v>1259</v>
      </c>
      <c r="G207" s="25" t="s">
        <v>1260</v>
      </c>
      <c r="H207" s="19" t="s">
        <v>95</v>
      </c>
      <c r="I207" s="19" t="s">
        <v>106</v>
      </c>
      <c r="J207" s="76" t="s">
        <v>44</v>
      </c>
      <c r="K207" s="118"/>
      <c r="L207" s="118"/>
      <c r="M207" s="42"/>
      <c r="N207" s="42"/>
      <c r="O207" s="42"/>
      <c r="P207" s="44"/>
      <c r="Q207" s="44"/>
      <c r="R207" s="44"/>
      <c r="S207" s="30" t="s">
        <v>176</v>
      </c>
      <c r="T207" s="30" t="s">
        <v>176</v>
      </c>
      <c r="U207" s="31" t="str">
        <f>IFERROR(__xludf.DUMMYFUNCTION("LET(
  angka_murni, ARRAYFORMULA(IFERROR(VALUE(REGEXREPLACE(N207:S207, ""[^0-9]"", """")), 0)),
  rata, IFERROR(AVERAGEIF(angka_murni, ""&gt;0""), 0),
  IF(rata &gt; 0,
    IF(rata &gt; 500, ""SANGAT OPTIMAL"",
    IF(rata &gt; 200, ""OPTIMAL"",
    IF(rata &gt; 100,"&amp;" ""KURANG OPTIMAL"", ""TIDAK OPTIMAL""))),
    IF(COUNTIF(N207:S207, ""*TIDAK TERDETEKSI*"") &gt; 0, ""TIDAK TERDETEKSI"",
    IF(COUNTIF(N207:S207, ""*TIDAK AKTIF*"") &gt; 0, ""TIDAK AKTIF"",
    IF(COUNTIF(N207:S207, ""*BELUM TERPASANG*"") &gt; 0, ""BELUM T"&amp;"ERPASANG"", ""TIDAK AKTIF"")))
  )
)"),"TIDAK OPTIMAL")</f>
        <v>TIDAK OPTIMAL</v>
      </c>
      <c r="V207" s="124"/>
      <c r="W207" s="125"/>
      <c r="X207" s="46"/>
    </row>
    <row r="208" ht="12.0" customHeight="1">
      <c r="A208" s="20">
        <f t="shared" si="1"/>
        <v>204</v>
      </c>
      <c r="B208" s="19" t="s">
        <v>151</v>
      </c>
      <c r="C208" s="19" t="s">
        <v>171</v>
      </c>
      <c r="D208" s="19" t="s">
        <v>172</v>
      </c>
      <c r="E208" s="21" t="s">
        <v>33</v>
      </c>
      <c r="F208" s="23" t="s">
        <v>173</v>
      </c>
      <c r="G208" s="25" t="s">
        <v>174</v>
      </c>
      <c r="H208" s="19" t="s">
        <v>102</v>
      </c>
      <c r="I208" s="19" t="s">
        <v>41</v>
      </c>
      <c r="J208" s="76" t="s">
        <v>44</v>
      </c>
      <c r="K208" s="118"/>
      <c r="L208" s="118"/>
      <c r="M208" s="42"/>
      <c r="N208" s="42"/>
      <c r="O208" s="29" t="s">
        <v>167</v>
      </c>
      <c r="P208" s="30" t="s">
        <v>167</v>
      </c>
      <c r="Q208" s="30" t="s">
        <v>167</v>
      </c>
      <c r="R208" s="30" t="s">
        <v>167</v>
      </c>
      <c r="S208" s="30" t="s">
        <v>45</v>
      </c>
      <c r="T208" s="30" t="s">
        <v>45</v>
      </c>
      <c r="U208" s="31" t="str">
        <f>IFERROR(__xludf.DUMMYFUNCTION("LET(
  angka_murni, ARRAYFORMULA(IFERROR(VALUE(REGEXREPLACE(N208:S208, ""[^0-9]"", """")), 0)),
  rata, IFERROR(AVERAGEIF(angka_murni, ""&gt;0""), 0),
  IF(rata &gt; 0,
    IF(rata &gt; 500, ""SANGAT OPTIMAL"",
    IF(rata &gt; 200, ""OPTIMAL"",
    IF(rata &gt; 100,"&amp;" ""KURANG OPTIMAL"", ""TIDAK OPTIMAL""))),
    IF(COUNTIF(N208:S208, ""*TIDAK TERDETEKSI*"") &gt; 0, ""TIDAK TERDETEKSI"",
    IF(COUNTIF(N208:S208, ""*TIDAK AKTIF*"") &gt; 0, ""TIDAK AKTIF"",
    IF(COUNTIF(N208:S208, ""*BELUM TERPASANG*"") &gt; 0, ""BELUM T"&amp;"ERPASANG"", ""TIDAK AKTIF"")))
  )
)"),"TIDAK TERDETEKSI")</f>
        <v>TIDAK TERDETEKSI</v>
      </c>
      <c r="V208" s="124"/>
      <c r="W208" s="125"/>
      <c r="X208" s="46"/>
    </row>
    <row r="209" ht="12.0" customHeight="1">
      <c r="A209" s="20">
        <f t="shared" si="1"/>
        <v>205</v>
      </c>
      <c r="B209" s="19" t="s">
        <v>151</v>
      </c>
      <c r="C209" s="19" t="s">
        <v>171</v>
      </c>
      <c r="D209" s="19" t="s">
        <v>179</v>
      </c>
      <c r="E209" s="59" t="s">
        <v>33</v>
      </c>
      <c r="F209" s="23" t="s">
        <v>182</v>
      </c>
      <c r="G209" s="25" t="s">
        <v>183</v>
      </c>
      <c r="H209" s="19" t="s">
        <v>102</v>
      </c>
      <c r="I209" s="19" t="s">
        <v>41</v>
      </c>
      <c r="J209" s="76" t="s">
        <v>44</v>
      </c>
      <c r="K209" s="118" t="s">
        <v>832</v>
      </c>
      <c r="L209" s="118" t="s">
        <v>894</v>
      </c>
      <c r="M209" s="132"/>
      <c r="N209" s="132"/>
      <c r="O209" s="29" t="s">
        <v>167</v>
      </c>
      <c r="P209" s="30" t="s">
        <v>167</v>
      </c>
      <c r="Q209" s="30" t="s">
        <v>167</v>
      </c>
      <c r="R209" s="30" t="s">
        <v>167</v>
      </c>
      <c r="S209" s="30" t="s">
        <v>45</v>
      </c>
      <c r="T209" s="30" t="s">
        <v>45</v>
      </c>
      <c r="U209" s="39" t="str">
        <f>IFERROR(__xludf.DUMMYFUNCTION("LET(
  angka_murni, ARRAYFORMULA(IFERROR(VALUE(REGEXREPLACE(N209:S209, ""[^0-9]"", """")), 0)),
  rata, IFERROR(AVERAGEIF(angka_murni, ""&gt;0""), 0),
  IF(rata &gt; 0,
    IF(rata &gt; 500, ""SANGAT OPTIMAL"",
    IF(rata &gt; 200, ""OPTIMAL"",
    IF(rata &gt; 100,"&amp;" ""KURANG OPTIMAL"", ""TIDAK OPTIMAL""))),
    IF(COUNTIF(N209:S209, ""*TIDAK TERDETEKSI*"") &gt; 0, ""TIDAK TERDETEKSI"",
    IF(COUNTIF(N209:S209, ""*TIDAK AKTIF*"") &gt; 0, ""TIDAK AKTIF"",
    IF(COUNTIF(N209:S209, ""*BELUM TERPASANG*"") &gt; 0, ""BELUM T"&amp;"ERPASANG"", ""TIDAK AKTIF"")))
  )
)"),"TIDAK TERDETEKSI")</f>
        <v>TIDAK TERDETEKSI</v>
      </c>
      <c r="V209" s="137" t="s">
        <v>890</v>
      </c>
      <c r="W209" s="83"/>
      <c r="X209" s="57"/>
    </row>
    <row r="210" ht="12.0" customHeight="1">
      <c r="A210" s="20">
        <f t="shared" si="1"/>
        <v>206</v>
      </c>
      <c r="B210" s="19" t="s">
        <v>151</v>
      </c>
      <c r="C210" s="19" t="s">
        <v>171</v>
      </c>
      <c r="D210" s="19" t="s">
        <v>1261</v>
      </c>
      <c r="E210" s="59" t="s">
        <v>33</v>
      </c>
      <c r="F210" s="23" t="s">
        <v>1262</v>
      </c>
      <c r="G210" s="25" t="s">
        <v>1263</v>
      </c>
      <c r="H210" s="19" t="s">
        <v>102</v>
      </c>
      <c r="I210" s="19" t="s">
        <v>41</v>
      </c>
      <c r="J210" s="76" t="s">
        <v>44</v>
      </c>
      <c r="K210" s="118"/>
      <c r="L210" s="118"/>
      <c r="M210" s="42"/>
      <c r="N210" s="42"/>
      <c r="O210" s="29" t="s">
        <v>167</v>
      </c>
      <c r="P210" s="30" t="s">
        <v>167</v>
      </c>
      <c r="Q210" s="30" t="s">
        <v>167</v>
      </c>
      <c r="R210" s="30" t="s">
        <v>167</v>
      </c>
      <c r="S210" s="30" t="s">
        <v>125</v>
      </c>
      <c r="T210" s="30" t="s">
        <v>125</v>
      </c>
      <c r="U210" s="31" t="str">
        <f>IFERROR(__xludf.DUMMYFUNCTION("LET(
  angka_murni, ARRAYFORMULA(IFERROR(VALUE(REGEXREPLACE(N210:S210, ""[^0-9]"", """")), 0)),
  rata, IFERROR(AVERAGEIF(angka_murni, ""&gt;0""), 0),
  IF(rata &gt; 0,
    IF(rata &gt; 500, ""SANGAT OPTIMAL"",
    IF(rata &gt; 200, ""OPTIMAL"",
    IF(rata &gt; 100,"&amp;" ""KURANG OPTIMAL"", ""TIDAK OPTIMAL""))),
    IF(COUNTIF(N210:S210, ""*TIDAK TERDETEKSI*"") &gt; 0, ""TIDAK TERDETEKSI"",
    IF(COUNTIF(N210:S210, ""*TIDAK AKTIF*"") &gt; 0, ""TIDAK AKTIF"",
    IF(COUNTIF(N210:S210, ""*BELUM TERPASANG*"") &gt; 0, ""BELUM T"&amp;"ERPASANG"", ""TIDAK AKTIF"")))
  )
)"),"KURANG OPTIMAL")</f>
        <v>KURANG OPTIMAL</v>
      </c>
      <c r="V210" s="124"/>
      <c r="W210" s="125"/>
      <c r="X210" s="37" t="s">
        <v>1264</v>
      </c>
    </row>
    <row r="211" ht="12.0" customHeight="1">
      <c r="A211" s="20">
        <f t="shared" si="1"/>
        <v>207</v>
      </c>
      <c r="B211" s="19" t="s">
        <v>151</v>
      </c>
      <c r="C211" s="19" t="s">
        <v>171</v>
      </c>
      <c r="D211" s="19" t="s">
        <v>185</v>
      </c>
      <c r="E211" s="59" t="s">
        <v>33</v>
      </c>
      <c r="F211" s="23" t="s">
        <v>186</v>
      </c>
      <c r="G211" s="25" t="s">
        <v>188</v>
      </c>
      <c r="H211" s="19" t="s">
        <v>102</v>
      </c>
      <c r="I211" s="19" t="s">
        <v>41</v>
      </c>
      <c r="J211" s="76" t="s">
        <v>44</v>
      </c>
      <c r="K211" s="118"/>
      <c r="L211" s="118"/>
      <c r="M211" s="42"/>
      <c r="N211" s="42"/>
      <c r="O211" s="29" t="s">
        <v>167</v>
      </c>
      <c r="P211" s="30" t="s">
        <v>167</v>
      </c>
      <c r="Q211" s="30" t="s">
        <v>167</v>
      </c>
      <c r="R211" s="30" t="s">
        <v>167</v>
      </c>
      <c r="S211" s="30" t="s">
        <v>45</v>
      </c>
      <c r="T211" s="30" t="s">
        <v>45</v>
      </c>
      <c r="U211" s="31" t="str">
        <f>IFERROR(__xludf.DUMMYFUNCTION("LET(
  angka_murni, ARRAYFORMULA(IFERROR(VALUE(REGEXREPLACE(N211:S211, ""[^0-9]"", """")), 0)),
  rata, IFERROR(AVERAGEIF(angka_murni, ""&gt;0""), 0),
  IF(rata &gt; 0,
    IF(rata &gt; 500, ""SANGAT OPTIMAL"",
    IF(rata &gt; 200, ""OPTIMAL"",
    IF(rata &gt; 100,"&amp;" ""KURANG OPTIMAL"", ""TIDAK OPTIMAL""))),
    IF(COUNTIF(N211:S211, ""*TIDAK TERDETEKSI*"") &gt; 0, ""TIDAK TERDETEKSI"",
    IF(COUNTIF(N211:S211, ""*TIDAK AKTIF*"") &gt; 0, ""TIDAK AKTIF"",
    IF(COUNTIF(N211:S211, ""*BELUM TERPASANG*"") &gt; 0, ""BELUM T"&amp;"ERPASANG"", ""TIDAK AKTIF"")))
  )
)"),"TIDAK TERDETEKSI")</f>
        <v>TIDAK TERDETEKSI</v>
      </c>
      <c r="V211" s="124"/>
      <c r="W211" s="125"/>
      <c r="X211" s="64" t="s">
        <v>1526</v>
      </c>
    </row>
    <row r="212" ht="12.0" customHeight="1">
      <c r="A212" s="20">
        <f t="shared" si="1"/>
        <v>208</v>
      </c>
      <c r="B212" s="19" t="s">
        <v>151</v>
      </c>
      <c r="C212" s="19" t="s">
        <v>171</v>
      </c>
      <c r="D212" s="19" t="s">
        <v>1267</v>
      </c>
      <c r="E212" s="21" t="s">
        <v>33</v>
      </c>
      <c r="F212" s="23" t="s">
        <v>1270</v>
      </c>
      <c r="G212" s="25" t="s">
        <v>1271</v>
      </c>
      <c r="H212" s="19" t="s">
        <v>40</v>
      </c>
      <c r="I212" s="19" t="s">
        <v>42</v>
      </c>
      <c r="J212" s="128" t="s">
        <v>44</v>
      </c>
      <c r="K212" s="129"/>
      <c r="L212" s="129"/>
      <c r="M212" s="29" t="s">
        <v>108</v>
      </c>
      <c r="N212" s="29" t="s">
        <v>108</v>
      </c>
      <c r="O212" s="29" t="s">
        <v>108</v>
      </c>
      <c r="P212" s="29" t="s">
        <v>108</v>
      </c>
      <c r="Q212" s="30" t="s">
        <v>167</v>
      </c>
      <c r="R212" s="30" t="s">
        <v>167</v>
      </c>
      <c r="S212" s="30" t="s">
        <v>167</v>
      </c>
      <c r="T212" s="30" t="s">
        <v>91</v>
      </c>
      <c r="U212" s="39" t="str">
        <f>IFERROR(__xludf.DUMMYFUNCTION("LET(
  angka_murni, ARRAYFORMULA(IFERROR(VALUE(REGEXREPLACE(N212:S212, ""[^0-9]"", """")), 0)),
  rata, IFERROR(AVERAGEIF(angka_murni, ""&gt;0""), 0),
  IF(rata &gt; 0,
    IF(rata &gt; 500, ""SANGAT OPTIMAL"",
    IF(rata &gt; 200, ""OPTIMAL"",
    IF(rata &gt; 100,"&amp;" ""KURANG OPTIMAL"", ""TIDAK OPTIMAL""))),
    IF(COUNTIF(N212:S212, ""*TIDAK TERDETEKSI*"") &gt; 0, ""TIDAK TERDETEKSI"",
    IF(COUNTIF(N212:S212, ""*TIDAK AKTIF*"") &gt; 0, ""TIDAK AKTIF"",
    IF(COUNTIF(N212:S212, ""*BELUM TERPASANG*"") &gt; 0, ""BELUM T"&amp;"ERPASANG"", ""TIDAK AKTIF"")))
  )
)"),"TIDAK TERDETEKSI")</f>
        <v>TIDAK TERDETEKSI</v>
      </c>
      <c r="V212" s="137" t="s">
        <v>890</v>
      </c>
      <c r="W212" s="83"/>
      <c r="X212" s="186" t="s">
        <v>1531</v>
      </c>
    </row>
    <row r="213" ht="12.0" customHeight="1">
      <c r="A213" s="20">
        <f t="shared" si="1"/>
        <v>209</v>
      </c>
      <c r="B213" s="19" t="s">
        <v>151</v>
      </c>
      <c r="C213" s="19" t="s">
        <v>171</v>
      </c>
      <c r="D213" s="19" t="s">
        <v>1273</v>
      </c>
      <c r="E213" s="21" t="s">
        <v>33</v>
      </c>
      <c r="F213" s="23" t="s">
        <v>1274</v>
      </c>
      <c r="G213" s="25" t="s">
        <v>1275</v>
      </c>
      <c r="H213" s="19" t="s">
        <v>40</v>
      </c>
      <c r="I213" s="19" t="s">
        <v>42</v>
      </c>
      <c r="J213" s="128" t="s">
        <v>44</v>
      </c>
      <c r="K213" s="129"/>
      <c r="L213" s="129"/>
      <c r="M213" s="29" t="s">
        <v>108</v>
      </c>
      <c r="N213" s="29" t="s">
        <v>108</v>
      </c>
      <c r="O213" s="29" t="s">
        <v>108</v>
      </c>
      <c r="P213" s="29" t="s">
        <v>108</v>
      </c>
      <c r="Q213" s="30" t="s">
        <v>167</v>
      </c>
      <c r="R213" s="30" t="s">
        <v>167</v>
      </c>
      <c r="S213" s="30" t="s">
        <v>167</v>
      </c>
      <c r="T213" s="30" t="s">
        <v>45</v>
      </c>
      <c r="U213" s="31" t="str">
        <f>IFERROR(__xludf.DUMMYFUNCTION("LET(
  angka_murni, ARRAYFORMULA(IFERROR(VALUE(REGEXREPLACE(N213:S213, ""[^0-9]"", """")), 0)),
  rata, IFERROR(AVERAGEIF(angka_murni, ""&gt;0""), 0),
  IF(rata &gt; 0,
    IF(rata &gt; 500, ""SANGAT OPTIMAL"",
    IF(rata &gt; 200, ""OPTIMAL"",
    IF(rata &gt; 100,"&amp;" ""KURANG OPTIMAL"", ""TIDAK OPTIMAL""))),
    IF(COUNTIF(N213:S213, ""*TIDAK TERDETEKSI*"") &gt; 0, ""TIDAK TERDETEKSI"",
    IF(COUNTIF(N213:S213, ""*TIDAK AKTIF*"") &gt; 0, ""TIDAK AKTIF"",
    IF(COUNTIF(N213:S213, ""*BELUM TERPASANG*"") &gt; 0, ""BELUM T"&amp;"ERPASANG"", ""TIDAK AKTIF"")))
  )
)"),"TIDAK TERDETEKSI")</f>
        <v>TIDAK TERDETEKSI</v>
      </c>
      <c r="V213" s="124"/>
      <c r="W213" s="125"/>
      <c r="X213" s="46"/>
    </row>
    <row r="214" ht="12.0" customHeight="1">
      <c r="A214" s="20">
        <f t="shared" si="1"/>
        <v>210</v>
      </c>
      <c r="B214" s="19" t="s">
        <v>151</v>
      </c>
      <c r="C214" s="19" t="s">
        <v>171</v>
      </c>
      <c r="D214" s="19" t="s">
        <v>1276</v>
      </c>
      <c r="E214" s="21" t="s">
        <v>33</v>
      </c>
      <c r="F214" s="23" t="s">
        <v>1277</v>
      </c>
      <c r="G214" s="25" t="s">
        <v>1278</v>
      </c>
      <c r="H214" s="19"/>
      <c r="I214" s="19"/>
      <c r="J214" s="179"/>
      <c r="K214" s="185"/>
      <c r="L214" s="185"/>
      <c r="M214" s="29" t="s">
        <v>108</v>
      </c>
      <c r="N214" s="29" t="s">
        <v>108</v>
      </c>
      <c r="O214" s="29" t="s">
        <v>108</v>
      </c>
      <c r="P214" s="29" t="s">
        <v>108</v>
      </c>
      <c r="Q214" s="29" t="s">
        <v>108</v>
      </c>
      <c r="R214" s="29" t="s">
        <v>108</v>
      </c>
      <c r="S214" s="29" t="s">
        <v>108</v>
      </c>
      <c r="T214" s="29"/>
      <c r="U214" s="39" t="str">
        <f>IFERROR(__xludf.DUMMYFUNCTION("LET(
  angka_murni, ARRAYFORMULA(IFERROR(VALUE(REGEXREPLACE(N214:S214, ""[^0-9]"", """")), 0)),
  rata, IFERROR(AVERAGEIF(angka_murni, ""&gt;0""), 0),
  IF(rata &gt; 0,
    IF(rata &gt; 500, ""SANGAT OPTIMAL"",
    IF(rata &gt; 200, ""OPTIMAL"",
    IF(rata &gt; 100,"&amp;" ""KURANG OPTIMAL"", ""TIDAK OPTIMAL""))),
    IF(COUNTIF(N214:S214, ""*TIDAK TERDETEKSI*"") &gt; 0, ""TIDAK TERDETEKSI"",
    IF(COUNTIF(N214:S214, ""*TIDAK AKTIF*"") &gt; 0, ""TIDAK AKTIF"",
    IF(COUNTIF(N214:S214, ""*BELUM TERPASANG*"") &gt; 0, ""BELUM T"&amp;"ERPASANG"", ""TIDAK AKTIF"")))
  )
)"),"BELUM TERPASANG")</f>
        <v>BELUM TERPASANG</v>
      </c>
      <c r="V214" s="137" t="s">
        <v>890</v>
      </c>
      <c r="W214" s="83"/>
      <c r="X214" s="57"/>
    </row>
    <row r="215" ht="12.0" customHeight="1">
      <c r="A215" s="20">
        <f t="shared" si="1"/>
        <v>211</v>
      </c>
      <c r="B215" s="19" t="s">
        <v>151</v>
      </c>
      <c r="C215" s="19" t="s">
        <v>171</v>
      </c>
      <c r="D215" s="19" t="s">
        <v>1279</v>
      </c>
      <c r="E215" s="21" t="s">
        <v>33</v>
      </c>
      <c r="F215" s="23" t="s">
        <v>1280</v>
      </c>
      <c r="G215" s="25" t="s">
        <v>1281</v>
      </c>
      <c r="H215" s="19" t="s">
        <v>40</v>
      </c>
      <c r="I215" s="19" t="s">
        <v>42</v>
      </c>
      <c r="J215" s="128" t="s">
        <v>44</v>
      </c>
      <c r="K215" s="129"/>
      <c r="L215" s="129"/>
      <c r="M215" s="29" t="s">
        <v>108</v>
      </c>
      <c r="N215" s="29" t="s">
        <v>108</v>
      </c>
      <c r="O215" s="29" t="s">
        <v>108</v>
      </c>
      <c r="P215" s="29" t="s">
        <v>108</v>
      </c>
      <c r="Q215" s="30" t="s">
        <v>167</v>
      </c>
      <c r="R215" s="30" t="s">
        <v>167</v>
      </c>
      <c r="S215" s="30" t="s">
        <v>167</v>
      </c>
      <c r="T215" s="30" t="s">
        <v>62</v>
      </c>
      <c r="U215" s="39" t="str">
        <f>IFERROR(__xludf.DUMMYFUNCTION("LET(
  angka_murni, ARRAYFORMULA(IFERROR(VALUE(REGEXREPLACE(N215:S215, ""[^0-9]"", """")), 0)),
  rata, IFERROR(AVERAGEIF(angka_murni, ""&gt;0""), 0),
  IF(rata &gt; 0,
    IF(rata &gt; 500, ""SANGAT OPTIMAL"",
    IF(rata &gt; 200, ""OPTIMAL"",
    IF(rata &gt; 100,"&amp;" ""KURANG OPTIMAL"", ""TIDAK OPTIMAL""))),
    IF(COUNTIF(N215:S215, ""*TIDAK TERDETEKSI*"") &gt; 0, ""TIDAK TERDETEKSI"",
    IF(COUNTIF(N215:S215, ""*TIDAK AKTIF*"") &gt; 0, ""TIDAK AKTIF"",
    IF(COUNTIF(N215:S215, ""*BELUM TERPASANG*"") &gt; 0, ""BELUM T"&amp;"ERPASANG"", ""TIDAK AKTIF"")))
  )
)"),"TIDAK TERDETEKSI")</f>
        <v>TIDAK TERDETEKSI</v>
      </c>
      <c r="V215" s="137" t="s">
        <v>890</v>
      </c>
      <c r="W215" s="83"/>
      <c r="X215" s="57"/>
    </row>
    <row r="216" ht="12.0" customHeight="1">
      <c r="A216" s="20">
        <f t="shared" si="1"/>
        <v>212</v>
      </c>
      <c r="B216" s="19" t="s">
        <v>151</v>
      </c>
      <c r="C216" s="19" t="s">
        <v>171</v>
      </c>
      <c r="D216" s="19" t="s">
        <v>1282</v>
      </c>
      <c r="E216" s="21" t="s">
        <v>33</v>
      </c>
      <c r="F216" s="23" t="s">
        <v>1283</v>
      </c>
      <c r="G216" s="25" t="s">
        <v>1284</v>
      </c>
      <c r="H216" s="19" t="s">
        <v>40</v>
      </c>
      <c r="I216" s="19" t="s">
        <v>42</v>
      </c>
      <c r="J216" s="128" t="s">
        <v>44</v>
      </c>
      <c r="K216" s="129"/>
      <c r="L216" s="129"/>
      <c r="M216" s="29" t="s">
        <v>108</v>
      </c>
      <c r="N216" s="29" t="s">
        <v>108</v>
      </c>
      <c r="O216" s="29" t="s">
        <v>108</v>
      </c>
      <c r="P216" s="29" t="s">
        <v>108</v>
      </c>
      <c r="Q216" s="30" t="s">
        <v>167</v>
      </c>
      <c r="R216" s="30" t="s">
        <v>167</v>
      </c>
      <c r="S216" s="30" t="s">
        <v>167</v>
      </c>
      <c r="T216" s="30" t="s">
        <v>64</v>
      </c>
      <c r="U216" s="31" t="str">
        <f>IFERROR(__xludf.DUMMYFUNCTION("LET(
  angka_murni, ARRAYFORMULA(IFERROR(VALUE(REGEXREPLACE(N216:S216, ""[^0-9]"", """")), 0)),
  rata, IFERROR(AVERAGEIF(angka_murni, ""&gt;0""), 0),
  IF(rata &gt; 0,
    IF(rata &gt; 500, ""SANGAT OPTIMAL"",
    IF(rata &gt; 200, ""OPTIMAL"",
    IF(rata &gt; 100,"&amp;" ""KURANG OPTIMAL"", ""TIDAK OPTIMAL""))),
    IF(COUNTIF(N216:S216, ""*TIDAK TERDETEKSI*"") &gt; 0, ""TIDAK TERDETEKSI"",
    IF(COUNTIF(N216:S216, ""*TIDAK AKTIF*"") &gt; 0, ""TIDAK AKTIF"",
    IF(COUNTIF(N216:S216, ""*BELUM TERPASANG*"") &gt; 0, ""BELUM T"&amp;"ERPASANG"", ""TIDAK AKTIF"")))
  )
)"),"TIDAK TERDETEKSI")</f>
        <v>TIDAK TERDETEKSI</v>
      </c>
      <c r="V216" s="124"/>
      <c r="W216" s="125"/>
      <c r="X216" s="46"/>
    </row>
    <row r="217" ht="12.0" customHeight="1">
      <c r="A217" s="20">
        <f t="shared" si="1"/>
        <v>213</v>
      </c>
      <c r="B217" s="19" t="s">
        <v>151</v>
      </c>
      <c r="C217" s="19" t="s">
        <v>171</v>
      </c>
      <c r="D217" s="19" t="s">
        <v>1285</v>
      </c>
      <c r="E217" s="21" t="s">
        <v>33</v>
      </c>
      <c r="F217" s="23" t="s">
        <v>1286</v>
      </c>
      <c r="G217" s="25" t="s">
        <v>1287</v>
      </c>
      <c r="H217" s="19" t="s">
        <v>39</v>
      </c>
      <c r="I217" s="19" t="s">
        <v>41</v>
      </c>
      <c r="J217" s="151" t="s">
        <v>44</v>
      </c>
      <c r="K217" s="119"/>
      <c r="L217" s="119" t="s">
        <v>1546</v>
      </c>
      <c r="M217" s="42"/>
      <c r="N217" s="29" t="s">
        <v>167</v>
      </c>
      <c r="O217" s="29" t="s">
        <v>167</v>
      </c>
      <c r="P217" s="29" t="s">
        <v>167</v>
      </c>
      <c r="Q217" s="30" t="s">
        <v>167</v>
      </c>
      <c r="R217" s="30" t="s">
        <v>167</v>
      </c>
      <c r="S217" s="30" t="s">
        <v>176</v>
      </c>
      <c r="T217" s="30"/>
      <c r="U217" s="31" t="str">
        <f>IFERROR(__xludf.DUMMYFUNCTION("LET(
  angka_murni, ARRAYFORMULA(IFERROR(VALUE(REGEXREPLACE(N217:S217, ""[^0-9]"", """")), 0)),
  rata, IFERROR(AVERAGEIF(angka_murni, ""&gt;0""), 0),
  IF(rata &gt; 0,
    IF(rata &gt; 500, ""SANGAT OPTIMAL"",
    IF(rata &gt; 200, ""OPTIMAL"",
    IF(rata &gt; 100,"&amp;" ""KURANG OPTIMAL"", ""TIDAK OPTIMAL""))),
    IF(COUNTIF(N217:S217, ""*TIDAK TERDETEKSI*"") &gt; 0, ""TIDAK TERDETEKSI"",
    IF(COUNTIF(N217:S217, ""*TIDAK AKTIF*"") &gt; 0, ""TIDAK AKTIF"",
    IF(COUNTIF(N217:S217, ""*BELUM TERPASANG*"") &gt; 0, ""BELUM T"&amp;"ERPASANG"", ""TIDAK AKTIF"")))
  )
)"),"TIDAK OPTIMAL")</f>
        <v>TIDAK OPTIMAL</v>
      </c>
      <c r="V217" s="124"/>
      <c r="W217" s="125"/>
      <c r="X217" s="46"/>
    </row>
    <row r="218" ht="12.0" customHeight="1">
      <c r="A218" s="20">
        <f t="shared" si="1"/>
        <v>214</v>
      </c>
      <c r="B218" s="19" t="s">
        <v>151</v>
      </c>
      <c r="C218" s="19" t="s">
        <v>171</v>
      </c>
      <c r="D218" s="19" t="s">
        <v>193</v>
      </c>
      <c r="E218" s="21" t="s">
        <v>33</v>
      </c>
      <c r="F218" s="23" t="s">
        <v>194</v>
      </c>
      <c r="G218" s="25" t="s">
        <v>195</v>
      </c>
      <c r="H218" s="19" t="s">
        <v>102</v>
      </c>
      <c r="I218" s="19" t="s">
        <v>41</v>
      </c>
      <c r="J218" s="76" t="s">
        <v>44</v>
      </c>
      <c r="K218" s="118" t="s">
        <v>832</v>
      </c>
      <c r="L218" s="118" t="s">
        <v>894</v>
      </c>
      <c r="M218" s="132"/>
      <c r="N218" s="132"/>
      <c r="O218" s="29" t="s">
        <v>167</v>
      </c>
      <c r="P218" s="30" t="s">
        <v>167</v>
      </c>
      <c r="Q218" s="30" t="s">
        <v>167</v>
      </c>
      <c r="R218" s="30" t="s">
        <v>167</v>
      </c>
      <c r="S218" s="30" t="s">
        <v>45</v>
      </c>
      <c r="T218" s="30" t="s">
        <v>45</v>
      </c>
      <c r="U218" s="39" t="str">
        <f>IFERROR(__xludf.DUMMYFUNCTION("LET(
  angka_murni, ARRAYFORMULA(IFERROR(VALUE(REGEXREPLACE(N218:S218, ""[^0-9]"", """")), 0)),
  rata, IFERROR(AVERAGEIF(angka_murni, ""&gt;0""), 0),
  IF(rata &gt; 0,
    IF(rata &gt; 500, ""SANGAT OPTIMAL"",
    IF(rata &gt; 200, ""OPTIMAL"",
    IF(rata &gt; 100,"&amp;" ""KURANG OPTIMAL"", ""TIDAK OPTIMAL""))),
    IF(COUNTIF(N218:S218, ""*TIDAK TERDETEKSI*"") &gt; 0, ""TIDAK TERDETEKSI"",
    IF(COUNTIF(N218:S218, ""*TIDAK AKTIF*"") &gt; 0, ""TIDAK AKTIF"",
    IF(COUNTIF(N218:S218, ""*BELUM TERPASANG*"") &gt; 0, ""BELUM T"&amp;"ERPASANG"", ""TIDAK AKTIF"")))
  )
)"),"TIDAK TERDETEKSI")</f>
        <v>TIDAK TERDETEKSI</v>
      </c>
      <c r="V218" s="137" t="s">
        <v>890</v>
      </c>
      <c r="W218" s="83"/>
      <c r="X218" s="37" t="s">
        <v>197</v>
      </c>
    </row>
    <row r="219" ht="12.0" customHeight="1">
      <c r="A219" s="20">
        <f t="shared" si="1"/>
        <v>215</v>
      </c>
      <c r="B219" s="19" t="s">
        <v>151</v>
      </c>
      <c r="C219" s="19" t="s">
        <v>171</v>
      </c>
      <c r="D219" s="19" t="s">
        <v>1288</v>
      </c>
      <c r="E219" s="21" t="s">
        <v>33</v>
      </c>
      <c r="F219" s="23" t="s">
        <v>1289</v>
      </c>
      <c r="G219" s="25" t="s">
        <v>1290</v>
      </c>
      <c r="H219" s="19" t="s">
        <v>40</v>
      </c>
      <c r="I219" s="19" t="s">
        <v>42</v>
      </c>
      <c r="J219" s="128" t="s">
        <v>44</v>
      </c>
      <c r="K219" s="129"/>
      <c r="L219" s="129"/>
      <c r="M219" s="29" t="s">
        <v>108</v>
      </c>
      <c r="N219" s="29" t="s">
        <v>108</v>
      </c>
      <c r="O219" s="29" t="s">
        <v>108</v>
      </c>
      <c r="P219" s="29" t="s">
        <v>108</v>
      </c>
      <c r="Q219" s="30" t="s">
        <v>167</v>
      </c>
      <c r="R219" s="30" t="s">
        <v>167</v>
      </c>
      <c r="S219" s="30" t="s">
        <v>167</v>
      </c>
      <c r="T219" s="30" t="s">
        <v>45</v>
      </c>
      <c r="U219" s="31" t="str">
        <f>IFERROR(__xludf.DUMMYFUNCTION("LET(
  angka_murni, ARRAYFORMULA(IFERROR(VALUE(REGEXREPLACE(N219:S219, ""[^0-9]"", """")), 0)),
  rata, IFERROR(AVERAGEIF(angka_murni, ""&gt;0""), 0),
  IF(rata &gt; 0,
    IF(rata &gt; 500, ""SANGAT OPTIMAL"",
    IF(rata &gt; 200, ""OPTIMAL"",
    IF(rata &gt; 100,"&amp;" ""KURANG OPTIMAL"", ""TIDAK OPTIMAL""))),
    IF(COUNTIF(N219:S219, ""*TIDAK TERDETEKSI*"") &gt; 0, ""TIDAK TERDETEKSI"",
    IF(COUNTIF(N219:S219, ""*TIDAK AKTIF*"") &gt; 0, ""TIDAK AKTIF"",
    IF(COUNTIF(N219:S219, ""*BELUM TERPASANG*"") &gt; 0, ""BELUM T"&amp;"ERPASANG"", ""TIDAK AKTIF"")))
  )
)"),"TIDAK TERDETEKSI")</f>
        <v>TIDAK TERDETEKSI</v>
      </c>
      <c r="V219" s="124"/>
      <c r="W219" s="125"/>
      <c r="X219" s="46"/>
    </row>
    <row r="220" ht="12.0" customHeight="1">
      <c r="A220" s="20">
        <f t="shared" si="1"/>
        <v>216</v>
      </c>
      <c r="B220" s="19" t="s">
        <v>151</v>
      </c>
      <c r="C220" s="19" t="s">
        <v>200</v>
      </c>
      <c r="D220" s="19" t="s">
        <v>202</v>
      </c>
      <c r="E220" s="21" t="s">
        <v>33</v>
      </c>
      <c r="F220" s="23" t="s">
        <v>203</v>
      </c>
      <c r="G220" s="25" t="s">
        <v>204</v>
      </c>
      <c r="H220" s="19" t="s">
        <v>40</v>
      </c>
      <c r="I220" s="19" t="s">
        <v>42</v>
      </c>
      <c r="J220" s="128" t="s">
        <v>44</v>
      </c>
      <c r="K220" s="129"/>
      <c r="L220" s="129"/>
      <c r="M220" s="29" t="s">
        <v>108</v>
      </c>
      <c r="N220" s="29" t="s">
        <v>108</v>
      </c>
      <c r="O220" s="29" t="s">
        <v>108</v>
      </c>
      <c r="P220" s="29" t="s">
        <v>108</v>
      </c>
      <c r="Q220" s="30" t="s">
        <v>167</v>
      </c>
      <c r="R220" s="30" t="s">
        <v>167</v>
      </c>
      <c r="S220" s="30" t="s">
        <v>167</v>
      </c>
      <c r="T220" s="30" t="s">
        <v>176</v>
      </c>
      <c r="U220" s="31" t="str">
        <f>IFERROR(__xludf.DUMMYFUNCTION("LET(
  angka_murni, ARRAYFORMULA(IFERROR(VALUE(REGEXREPLACE(N220:S220, ""[^0-9]"", """")), 0)),
  rata, IFERROR(AVERAGEIF(angka_murni, ""&gt;0""), 0),
  IF(rata &gt; 0,
    IF(rata &gt; 500, ""SANGAT OPTIMAL"",
    IF(rata &gt; 200, ""OPTIMAL"",
    IF(rata &gt; 100,"&amp;" ""KURANG OPTIMAL"", ""TIDAK OPTIMAL""))),
    IF(COUNTIF(N220:S220, ""*TIDAK TERDETEKSI*"") &gt; 0, ""TIDAK TERDETEKSI"",
    IF(COUNTIF(N220:S220, ""*TIDAK AKTIF*"") &gt; 0, ""TIDAK AKTIF"",
    IF(COUNTIF(N220:S220, ""*BELUM TERPASANG*"") &gt; 0, ""BELUM T"&amp;"ERPASANG"", ""TIDAK AKTIF"")))
  )
)"),"TIDAK TERDETEKSI")</f>
        <v>TIDAK TERDETEKSI</v>
      </c>
      <c r="V220" s="124"/>
      <c r="W220" s="125"/>
      <c r="X220" s="46"/>
    </row>
    <row r="221" ht="12.0" customHeight="1">
      <c r="A221" s="20">
        <f t="shared" si="1"/>
        <v>217</v>
      </c>
      <c r="B221" s="19" t="s">
        <v>151</v>
      </c>
      <c r="C221" s="19" t="s">
        <v>200</v>
      </c>
      <c r="D221" s="19" t="s">
        <v>1291</v>
      </c>
      <c r="E221" s="21" t="s">
        <v>33</v>
      </c>
      <c r="F221" s="23" t="s">
        <v>1292</v>
      </c>
      <c r="G221" s="25" t="s">
        <v>1293</v>
      </c>
      <c r="H221" s="19" t="s">
        <v>59</v>
      </c>
      <c r="I221" s="19" t="s">
        <v>60</v>
      </c>
      <c r="J221" s="76" t="s">
        <v>44</v>
      </c>
      <c r="K221" s="118"/>
      <c r="L221" s="118"/>
      <c r="M221" s="29" t="s">
        <v>108</v>
      </c>
      <c r="N221" s="29" t="s">
        <v>108</v>
      </c>
      <c r="O221" s="29" t="s">
        <v>108</v>
      </c>
      <c r="P221" s="30" t="s">
        <v>108</v>
      </c>
      <c r="Q221" s="30" t="s">
        <v>108</v>
      </c>
      <c r="R221" s="30" t="s">
        <v>176</v>
      </c>
      <c r="S221" s="30" t="s">
        <v>64</v>
      </c>
      <c r="T221" s="30" t="s">
        <v>125</v>
      </c>
      <c r="U221" s="31" t="str">
        <f>IFERROR(__xludf.DUMMYFUNCTION("LET(
  angka_murni, ARRAYFORMULA(IFERROR(VALUE(REGEXREPLACE(N221:S221, ""[^0-9]"", """")), 0)),
  rata, IFERROR(AVERAGEIF(angka_murni, ""&gt;0""), 0),
  IF(rata &gt; 0,
    IF(rata &gt; 500, ""SANGAT OPTIMAL"",
    IF(rata &gt; 200, ""OPTIMAL"",
    IF(rata &gt; 100,"&amp;" ""KURANG OPTIMAL"", ""TIDAK OPTIMAL""))),
    IF(COUNTIF(N221:S221, ""*TIDAK TERDETEKSI*"") &gt; 0, ""TIDAK TERDETEKSI"",
    IF(COUNTIF(N221:S221, ""*TIDAK AKTIF*"") &gt; 0, ""TIDAK AKTIF"",
    IF(COUNTIF(N221:S221, ""*BELUM TERPASANG*"") &gt; 0, ""BELUM T"&amp;"ERPASANG"", ""TIDAK AKTIF"")))
  )
)"),"OPTIMAL")</f>
        <v>OPTIMAL</v>
      </c>
      <c r="V221" s="124"/>
      <c r="W221" s="125"/>
      <c r="X221" s="46"/>
    </row>
    <row r="222" ht="12.0" customHeight="1">
      <c r="A222" s="20">
        <f t="shared" si="1"/>
        <v>218</v>
      </c>
      <c r="B222" s="19" t="s">
        <v>151</v>
      </c>
      <c r="C222" s="19" t="s">
        <v>200</v>
      </c>
      <c r="D222" s="19" t="s">
        <v>1294</v>
      </c>
      <c r="E222" s="21" t="s">
        <v>33</v>
      </c>
      <c r="F222" s="23" t="s">
        <v>1295</v>
      </c>
      <c r="G222" s="25" t="s">
        <v>1296</v>
      </c>
      <c r="H222" s="19" t="s">
        <v>39</v>
      </c>
      <c r="I222" s="19" t="s">
        <v>41</v>
      </c>
      <c r="J222" s="151" t="s">
        <v>44</v>
      </c>
      <c r="K222" s="119"/>
      <c r="L222" s="119" t="s">
        <v>1559</v>
      </c>
      <c r="M222" s="42"/>
      <c r="N222" s="29" t="s">
        <v>62</v>
      </c>
      <c r="O222" s="29" t="s">
        <v>62</v>
      </c>
      <c r="P222" s="30" t="s">
        <v>62</v>
      </c>
      <c r="Q222" s="30" t="s">
        <v>176</v>
      </c>
      <c r="R222" s="30" t="s">
        <v>45</v>
      </c>
      <c r="S222" s="30" t="s">
        <v>45</v>
      </c>
      <c r="T222" s="30"/>
      <c r="U222" s="31" t="str">
        <f>IFERROR(__xludf.DUMMYFUNCTION("LET(
  angka_murni, ARRAYFORMULA(IFERROR(VALUE(REGEXREPLACE(N222:S222, ""[^0-9]"", """")), 0)),
  rata, IFERROR(AVERAGEIF(angka_murni, ""&gt;0""), 0),
  IF(rata &gt; 0,
    IF(rata &gt; 500, ""SANGAT OPTIMAL"",
    IF(rata &gt; 200, ""OPTIMAL"",
    IF(rata &gt; 100,"&amp;" ""KURANG OPTIMAL"", ""TIDAK OPTIMAL""))),
    IF(COUNTIF(N222:S222, ""*TIDAK TERDETEKSI*"") &gt; 0, ""TIDAK TERDETEKSI"",
    IF(COUNTIF(N222:S222, ""*TIDAK AKTIF*"") &gt; 0, ""TIDAK AKTIF"",
    IF(COUNTIF(N222:S222, ""*BELUM TERPASANG*"") &gt; 0, ""BELUM T"&amp;"ERPASANG"", ""TIDAK AKTIF"")))
  )
)"),"TIDAK OPTIMAL")</f>
        <v>TIDAK OPTIMAL</v>
      </c>
      <c r="V222" s="124"/>
      <c r="W222" s="125"/>
      <c r="X222" s="46"/>
    </row>
    <row r="223" ht="12.0" customHeight="1">
      <c r="A223" s="20">
        <f t="shared" si="1"/>
        <v>219</v>
      </c>
      <c r="B223" s="19" t="s">
        <v>151</v>
      </c>
      <c r="C223" s="19" t="s">
        <v>200</v>
      </c>
      <c r="D223" s="181" t="s">
        <v>210</v>
      </c>
      <c r="E223" s="182" t="s">
        <v>33</v>
      </c>
      <c r="F223" s="23" t="s">
        <v>212</v>
      </c>
      <c r="G223" s="25" t="s">
        <v>213</v>
      </c>
      <c r="H223" s="19" t="s">
        <v>59</v>
      </c>
      <c r="I223" s="19" t="s">
        <v>60</v>
      </c>
      <c r="J223" s="76" t="s">
        <v>44</v>
      </c>
      <c r="K223" s="118"/>
      <c r="L223" s="118"/>
      <c r="M223" s="29" t="s">
        <v>108</v>
      </c>
      <c r="N223" s="29" t="s">
        <v>108</v>
      </c>
      <c r="O223" s="29" t="s">
        <v>108</v>
      </c>
      <c r="P223" s="30" t="s">
        <v>108</v>
      </c>
      <c r="Q223" s="30" t="s">
        <v>108</v>
      </c>
      <c r="R223" s="30" t="s">
        <v>360</v>
      </c>
      <c r="S223" s="30" t="s">
        <v>176</v>
      </c>
      <c r="T223" s="30" t="s">
        <v>176</v>
      </c>
      <c r="U223" s="31" t="str">
        <f>IFERROR(__xludf.DUMMYFUNCTION("LET(
  angka_murni, ARRAYFORMULA(IFERROR(VALUE(REGEXREPLACE(N223:S223, ""[^0-9]"", """")), 0)),
  rata, IFERROR(AVERAGEIF(angka_murni, ""&gt;0""), 0),
  IF(rata &gt; 0,
    IF(rata &gt; 500, ""SANGAT OPTIMAL"",
    IF(rata &gt; 200, ""OPTIMAL"",
    IF(rata &gt; 100,"&amp;" ""KURANG OPTIMAL"", ""TIDAK OPTIMAL""))),
    IF(COUNTIF(N223:S223, ""*TIDAK TERDETEKSI*"") &gt; 0, ""TIDAK TERDETEKSI"",
    IF(COUNTIF(N223:S223, ""*TIDAK AKTIF*"") &gt; 0, ""TIDAK AKTIF"",
    IF(COUNTIF(N223:S223, ""*BELUM TERPASANG*"") &gt; 0, ""BELUM T"&amp;"ERPASANG"", ""TIDAK AKTIF"")))
  )
)"),"TIDAK OPTIMAL")</f>
        <v>TIDAK OPTIMAL</v>
      </c>
      <c r="V223" s="124"/>
      <c r="W223" s="125"/>
      <c r="X223" s="46"/>
    </row>
    <row r="224" ht="12.0" customHeight="1">
      <c r="A224" s="20">
        <f t="shared" si="1"/>
        <v>220</v>
      </c>
      <c r="B224" s="19" t="s">
        <v>151</v>
      </c>
      <c r="C224" s="19" t="s">
        <v>200</v>
      </c>
      <c r="D224" s="19" t="s">
        <v>200</v>
      </c>
      <c r="E224" s="21" t="s">
        <v>33</v>
      </c>
      <c r="F224" s="23" t="s">
        <v>1297</v>
      </c>
      <c r="G224" s="25" t="s">
        <v>1298</v>
      </c>
      <c r="H224" s="19" t="s">
        <v>39</v>
      </c>
      <c r="I224" s="180" t="s">
        <v>1138</v>
      </c>
      <c r="J224" s="151" t="s">
        <v>44</v>
      </c>
      <c r="K224" s="118"/>
      <c r="L224" s="118"/>
      <c r="M224" s="29" t="s">
        <v>167</v>
      </c>
      <c r="N224" s="29" t="s">
        <v>167</v>
      </c>
      <c r="O224" s="29" t="s">
        <v>167</v>
      </c>
      <c r="P224" s="29" t="s">
        <v>167</v>
      </c>
      <c r="Q224" s="29" t="s">
        <v>167</v>
      </c>
      <c r="R224" s="29" t="s">
        <v>167</v>
      </c>
      <c r="S224" s="30" t="s">
        <v>45</v>
      </c>
      <c r="T224" s="30"/>
      <c r="U224" s="31" t="str">
        <f>IFERROR(__xludf.DUMMYFUNCTION("LET(
  angka_murni, ARRAYFORMULA(IFERROR(VALUE(REGEXREPLACE(N224:S224, ""[^0-9]"", """")), 0)),
  rata, IFERROR(AVERAGEIF(angka_murni, ""&gt;0""), 0),
  IF(rata &gt; 0,
    IF(rata &gt; 500, ""SANGAT OPTIMAL"",
    IF(rata &gt; 200, ""OPTIMAL"",
    IF(rata &gt; 100,"&amp;" ""KURANG OPTIMAL"", ""TIDAK OPTIMAL""))),
    IF(COUNTIF(N224:S224, ""*TIDAK TERDETEKSI*"") &gt; 0, ""TIDAK TERDETEKSI"",
    IF(COUNTIF(N224:S224, ""*TIDAK AKTIF*"") &gt; 0, ""TIDAK AKTIF"",
    IF(COUNTIF(N224:S224, ""*BELUM TERPASANG*"") &gt; 0, ""BELUM T"&amp;"ERPASANG"", ""TIDAK AKTIF"")))
  )
)"),"TIDAK TERDETEKSI")</f>
        <v>TIDAK TERDETEKSI</v>
      </c>
      <c r="V224" s="124"/>
      <c r="W224" s="125"/>
      <c r="X224" s="37" t="s">
        <v>1299</v>
      </c>
    </row>
    <row r="225" ht="12.0" customHeight="1">
      <c r="A225" s="20">
        <f t="shared" si="1"/>
        <v>221</v>
      </c>
      <c r="B225" s="19" t="s">
        <v>151</v>
      </c>
      <c r="C225" s="19" t="s">
        <v>200</v>
      </c>
      <c r="D225" s="19" t="s">
        <v>1300</v>
      </c>
      <c r="E225" s="21" t="s">
        <v>33</v>
      </c>
      <c r="F225" s="23" t="s">
        <v>1301</v>
      </c>
      <c r="G225" s="25" t="s">
        <v>1302</v>
      </c>
      <c r="H225" s="19" t="s">
        <v>39</v>
      </c>
      <c r="I225" s="19" t="s">
        <v>41</v>
      </c>
      <c r="J225" s="151" t="s">
        <v>44</v>
      </c>
      <c r="K225" s="118"/>
      <c r="L225" s="119" t="s">
        <v>1567</v>
      </c>
      <c r="M225" s="42"/>
      <c r="N225" s="29" t="s">
        <v>806</v>
      </c>
      <c r="O225" s="29" t="s">
        <v>806</v>
      </c>
      <c r="P225" s="30" t="s">
        <v>806</v>
      </c>
      <c r="Q225" s="30" t="s">
        <v>806</v>
      </c>
      <c r="R225" s="30" t="s">
        <v>125</v>
      </c>
      <c r="S225" s="30" t="s">
        <v>91</v>
      </c>
      <c r="T225" s="30"/>
      <c r="U225" s="31" t="str">
        <f>IFERROR(__xludf.DUMMYFUNCTION("LET(
  angka_murni, ARRAYFORMULA(IFERROR(VALUE(REGEXREPLACE(N225:S225, ""[^0-9]"", """")), 0)),
  rata, IFERROR(AVERAGEIF(angka_murni, ""&gt;0""), 0),
  IF(rata &gt; 0,
    IF(rata &gt; 500, ""SANGAT OPTIMAL"",
    IF(rata &gt; 200, ""OPTIMAL"",
    IF(rata &gt; 100,"&amp;" ""KURANG OPTIMAL"", ""TIDAK OPTIMAL""))),
    IF(COUNTIF(N225:S225, ""*TIDAK TERDETEKSI*"") &gt; 0, ""TIDAK TERDETEKSI"",
    IF(COUNTIF(N225:S225, ""*TIDAK AKTIF*"") &gt; 0, ""TIDAK AKTIF"",
    IF(COUNTIF(N225:S225, ""*BELUM TERPASANG*"") &gt; 0, ""BELUM T"&amp;"ERPASANG"", ""TIDAK AKTIF"")))
  )
)"),"KURANG OPTIMAL")</f>
        <v>KURANG OPTIMAL</v>
      </c>
      <c r="V225" s="124"/>
      <c r="W225" s="125"/>
      <c r="X225" s="37" t="s">
        <v>1303</v>
      </c>
    </row>
    <row r="226" ht="12.0" customHeight="1">
      <c r="A226" s="20">
        <f t="shared" si="1"/>
        <v>222</v>
      </c>
      <c r="B226" s="19" t="s">
        <v>151</v>
      </c>
      <c r="C226" s="19" t="s">
        <v>200</v>
      </c>
      <c r="D226" s="181" t="s">
        <v>1304</v>
      </c>
      <c r="E226" s="182" t="s">
        <v>33</v>
      </c>
      <c r="F226" s="23" t="s">
        <v>1305</v>
      </c>
      <c r="G226" s="25" t="s">
        <v>1306</v>
      </c>
      <c r="H226" s="19" t="s">
        <v>59</v>
      </c>
      <c r="I226" s="19" t="s">
        <v>60</v>
      </c>
      <c r="J226" s="76" t="s">
        <v>44</v>
      </c>
      <c r="K226" s="118"/>
      <c r="L226" s="118"/>
      <c r="M226" s="29" t="s">
        <v>108</v>
      </c>
      <c r="N226" s="29" t="s">
        <v>108</v>
      </c>
      <c r="O226" s="29" t="s">
        <v>108</v>
      </c>
      <c r="P226" s="30" t="s">
        <v>108</v>
      </c>
      <c r="Q226" s="30" t="s">
        <v>108</v>
      </c>
      <c r="R226" s="30" t="s">
        <v>62</v>
      </c>
      <c r="S226" s="30" t="s">
        <v>91</v>
      </c>
      <c r="T226" s="30" t="s">
        <v>91</v>
      </c>
      <c r="U226" s="31" t="str">
        <f>IFERROR(__xludf.DUMMYFUNCTION("LET(
  angka_murni, ARRAYFORMULA(IFERROR(VALUE(REGEXREPLACE(N226:S226, ""[^0-9]"", """")), 0)),
  rata, IFERROR(AVERAGEIF(angka_murni, ""&gt;0""), 0),
  IF(rata &gt; 0,
    IF(rata &gt; 500, ""SANGAT OPTIMAL"",
    IF(rata &gt; 200, ""OPTIMAL"",
    IF(rata &gt; 100,"&amp;" ""KURANG OPTIMAL"", ""TIDAK OPTIMAL""))),
    IF(COUNTIF(N226:S226, ""*TIDAK TERDETEKSI*"") &gt; 0, ""TIDAK TERDETEKSI"",
    IF(COUNTIF(N226:S226, ""*TIDAK AKTIF*"") &gt; 0, ""TIDAK AKTIF"",
    IF(COUNTIF(N226:S226, ""*BELUM TERPASANG*"") &gt; 0, ""BELUM T"&amp;"ERPASANG"", ""TIDAK AKTIF"")))
  )
)"),"TIDAK OPTIMAL")</f>
        <v>TIDAK OPTIMAL</v>
      </c>
      <c r="V226" s="124"/>
      <c r="W226" s="125"/>
      <c r="X226" s="46"/>
    </row>
    <row r="227" ht="12.0" customHeight="1">
      <c r="A227" s="20">
        <f t="shared" si="1"/>
        <v>223</v>
      </c>
      <c r="B227" s="19" t="s">
        <v>151</v>
      </c>
      <c r="C227" s="19" t="s">
        <v>200</v>
      </c>
      <c r="D227" s="19" t="s">
        <v>1307</v>
      </c>
      <c r="E227" s="21" t="s">
        <v>33</v>
      </c>
      <c r="F227" s="23" t="s">
        <v>1308</v>
      </c>
      <c r="G227" s="25" t="s">
        <v>1309</v>
      </c>
      <c r="H227" s="19" t="s">
        <v>39</v>
      </c>
      <c r="I227" s="19" t="s">
        <v>41</v>
      </c>
      <c r="J227" s="151" t="s">
        <v>44</v>
      </c>
      <c r="K227" s="118"/>
      <c r="L227" s="119" t="s">
        <v>1570</v>
      </c>
      <c r="M227" s="42"/>
      <c r="N227" s="29" t="s">
        <v>91</v>
      </c>
      <c r="O227" s="29" t="s">
        <v>806</v>
      </c>
      <c r="P227" s="30" t="s">
        <v>806</v>
      </c>
      <c r="Q227" s="30" t="s">
        <v>806</v>
      </c>
      <c r="R227" s="30" t="s">
        <v>125</v>
      </c>
      <c r="S227" s="30" t="s">
        <v>125</v>
      </c>
      <c r="T227" s="30"/>
      <c r="U227" s="31" t="str">
        <f>IFERROR(__xludf.DUMMYFUNCTION("LET(
  angka_murni, ARRAYFORMULA(IFERROR(VALUE(REGEXREPLACE(N227:S227, ""[^0-9]"", """")), 0)),
  rata, IFERROR(AVERAGEIF(angka_murni, ""&gt;0""), 0),
  IF(rata &gt; 0,
    IF(rata &gt; 500, ""SANGAT OPTIMAL"",
    IF(rata &gt; 200, ""OPTIMAL"",
    IF(rata &gt; 100,"&amp;" ""KURANG OPTIMAL"", ""TIDAK OPTIMAL""))),
    IF(COUNTIF(N227:S227, ""*TIDAK TERDETEKSI*"") &gt; 0, ""TIDAK TERDETEKSI"",
    IF(COUNTIF(N227:S227, ""*TIDAK AKTIF*"") &gt; 0, ""TIDAK AKTIF"",
    IF(COUNTIF(N227:S227, ""*BELUM TERPASANG*"") &gt; 0, ""BELUM T"&amp;"ERPASANG"", ""TIDAK AKTIF"")))
  )
)"),"KURANG OPTIMAL")</f>
        <v>KURANG OPTIMAL</v>
      </c>
      <c r="V227" s="124"/>
      <c r="W227" s="125"/>
      <c r="X227" s="46"/>
    </row>
    <row r="228" ht="12.0" customHeight="1">
      <c r="A228" s="20">
        <f t="shared" si="1"/>
        <v>224</v>
      </c>
      <c r="B228" s="19" t="s">
        <v>151</v>
      </c>
      <c r="C228" s="19" t="s">
        <v>1310</v>
      </c>
      <c r="D228" s="19" t="s">
        <v>1311</v>
      </c>
      <c r="E228" s="21" t="s">
        <v>33</v>
      </c>
      <c r="F228" s="23" t="s">
        <v>1312</v>
      </c>
      <c r="G228" s="25" t="s">
        <v>1313</v>
      </c>
      <c r="H228" s="19" t="s">
        <v>102</v>
      </c>
      <c r="I228" s="19" t="s">
        <v>41</v>
      </c>
      <c r="J228" s="76" t="s">
        <v>44</v>
      </c>
      <c r="K228" s="118"/>
      <c r="L228" s="118"/>
      <c r="M228" s="42"/>
      <c r="N228" s="42"/>
      <c r="O228" s="29" t="s">
        <v>167</v>
      </c>
      <c r="P228" s="30" t="s">
        <v>167</v>
      </c>
      <c r="Q228" s="30" t="s">
        <v>167</v>
      </c>
      <c r="R228" s="30" t="s">
        <v>167</v>
      </c>
      <c r="S228" s="30" t="s">
        <v>64</v>
      </c>
      <c r="T228" s="30" t="s">
        <v>126</v>
      </c>
      <c r="U228" s="31" t="str">
        <f>IFERROR(__xludf.DUMMYFUNCTION("LET(
  angka_murni, ARRAYFORMULA(IFERROR(VALUE(REGEXREPLACE(N228:S228, ""[^0-9]"", """")), 0)),
  rata, IFERROR(AVERAGEIF(angka_murni, ""&gt;0""), 0),
  IF(rata &gt; 0,
    IF(rata &gt; 500, ""SANGAT OPTIMAL"",
    IF(rata &gt; 200, ""OPTIMAL"",
    IF(rata &gt; 100,"&amp;" ""KURANG OPTIMAL"", ""TIDAK OPTIMAL""))),
    IF(COUNTIF(N228:S228, ""*TIDAK TERDETEKSI*"") &gt; 0, ""TIDAK TERDETEKSI"",
    IF(COUNTIF(N228:S228, ""*TIDAK AKTIF*"") &gt; 0, ""TIDAK AKTIF"",
    IF(COUNTIF(N228:S228, ""*BELUM TERPASANG*"") &gt; 0, ""BELUM T"&amp;"ERPASANG"", ""TIDAK AKTIF"")))
  )
)"),"OPTIMAL")</f>
        <v>OPTIMAL</v>
      </c>
      <c r="V228" s="124"/>
      <c r="W228" s="125"/>
      <c r="X228" s="46"/>
    </row>
    <row r="229" ht="12.0" customHeight="1">
      <c r="A229" s="20">
        <f t="shared" si="1"/>
        <v>225</v>
      </c>
      <c r="B229" s="19" t="s">
        <v>151</v>
      </c>
      <c r="C229" s="19" t="s">
        <v>1310</v>
      </c>
      <c r="D229" s="19" t="s">
        <v>1315</v>
      </c>
      <c r="E229" s="21" t="s">
        <v>33</v>
      </c>
      <c r="F229" s="23" t="s">
        <v>1316</v>
      </c>
      <c r="G229" s="25" t="s">
        <v>1317</v>
      </c>
      <c r="H229" s="19" t="s">
        <v>95</v>
      </c>
      <c r="I229" s="19" t="s">
        <v>106</v>
      </c>
      <c r="J229" s="76" t="s">
        <v>44</v>
      </c>
      <c r="K229" s="118"/>
      <c r="L229" s="118"/>
      <c r="M229" s="132"/>
      <c r="N229" s="132"/>
      <c r="O229" s="132"/>
      <c r="P229" s="44"/>
      <c r="Q229" s="44"/>
      <c r="R229" s="44"/>
      <c r="S229" s="30" t="s">
        <v>360</v>
      </c>
      <c r="T229" s="30" t="s">
        <v>360</v>
      </c>
      <c r="U229" s="39" t="str">
        <f>IFERROR(__xludf.DUMMYFUNCTION("LET(
  angka_murni, ARRAYFORMULA(IFERROR(VALUE(REGEXREPLACE(N229:S229, ""[^0-9]"", """")), 0)),
  rata, IFERROR(AVERAGEIF(angka_murni, ""&gt;0""), 0),
  IF(rata &gt; 0,
    IF(rata &gt; 500, ""SANGAT OPTIMAL"",
    IF(rata &gt; 200, ""OPTIMAL"",
    IF(rata &gt; 100,"&amp;" ""KURANG OPTIMAL"", ""TIDAK OPTIMAL""))),
    IF(COUNTIF(N229:S229, ""*TIDAK TERDETEKSI*"") &gt; 0, ""TIDAK TERDETEKSI"",
    IF(COUNTIF(N229:S229, ""*TIDAK AKTIF*"") &gt; 0, ""TIDAK AKTIF"",
    IF(COUNTIF(N229:S229, ""*BELUM TERPASANG*"") &gt; 0, ""BELUM T"&amp;"ERPASANG"", ""TIDAK AKTIF"")))
  )
)"),"TIDAK OPTIMAL")</f>
        <v>TIDAK OPTIMAL</v>
      </c>
      <c r="V229" s="137" t="s">
        <v>890</v>
      </c>
      <c r="W229" s="83"/>
      <c r="X229" s="57"/>
    </row>
    <row r="230" ht="12.0" customHeight="1">
      <c r="A230" s="20">
        <f t="shared" si="1"/>
        <v>226</v>
      </c>
      <c r="B230" s="19" t="s">
        <v>151</v>
      </c>
      <c r="C230" s="19" t="s">
        <v>1310</v>
      </c>
      <c r="D230" s="19" t="s">
        <v>1319</v>
      </c>
      <c r="E230" s="21" t="s">
        <v>33</v>
      </c>
      <c r="F230" s="23" t="s">
        <v>1320</v>
      </c>
      <c r="G230" s="25" t="s">
        <v>1321</v>
      </c>
      <c r="H230" s="19" t="s">
        <v>102</v>
      </c>
      <c r="I230" s="19" t="s">
        <v>41</v>
      </c>
      <c r="J230" s="76" t="s">
        <v>44</v>
      </c>
      <c r="K230" s="118" t="s">
        <v>832</v>
      </c>
      <c r="L230" s="118" t="s">
        <v>916</v>
      </c>
      <c r="M230" s="132"/>
      <c r="N230" s="132"/>
      <c r="O230" s="29" t="s">
        <v>167</v>
      </c>
      <c r="P230" s="30" t="s">
        <v>167</v>
      </c>
      <c r="Q230" s="30" t="s">
        <v>167</v>
      </c>
      <c r="R230" s="30" t="s">
        <v>360</v>
      </c>
      <c r="S230" s="30" t="s">
        <v>360</v>
      </c>
      <c r="T230" s="30" t="s">
        <v>360</v>
      </c>
      <c r="U230" s="39" t="str">
        <f>IFERROR(__xludf.DUMMYFUNCTION("LET(
  angka_murni, ARRAYFORMULA(IFERROR(VALUE(REGEXREPLACE(N230:S230, ""[^0-9]"", """")), 0)),
  rata, IFERROR(AVERAGEIF(angka_murni, ""&gt;0""), 0),
  IF(rata &gt; 0,
    IF(rata &gt; 500, ""SANGAT OPTIMAL"",
    IF(rata &gt; 200, ""OPTIMAL"",
    IF(rata &gt; 100,"&amp;" ""KURANG OPTIMAL"", ""TIDAK OPTIMAL""))),
    IF(COUNTIF(N230:S230, ""*TIDAK TERDETEKSI*"") &gt; 0, ""TIDAK TERDETEKSI"",
    IF(COUNTIF(N230:S230, ""*TIDAK AKTIF*"") &gt; 0, ""TIDAK AKTIF"",
    IF(COUNTIF(N230:S230, ""*BELUM TERPASANG*"") &gt; 0, ""BELUM T"&amp;"ERPASANG"", ""TIDAK AKTIF"")))
  )
)"),"TIDAK OPTIMAL")</f>
        <v>TIDAK OPTIMAL</v>
      </c>
      <c r="V230" s="137" t="s">
        <v>890</v>
      </c>
      <c r="W230" s="83"/>
      <c r="X230" s="57"/>
    </row>
    <row r="231" ht="12.0" customHeight="1">
      <c r="A231" s="20">
        <f t="shared" si="1"/>
        <v>227</v>
      </c>
      <c r="B231" s="19" t="s">
        <v>151</v>
      </c>
      <c r="C231" s="19" t="s">
        <v>1310</v>
      </c>
      <c r="D231" s="19" t="s">
        <v>1322</v>
      </c>
      <c r="E231" s="21" t="s">
        <v>229</v>
      </c>
      <c r="F231" s="23" t="s">
        <v>1323</v>
      </c>
      <c r="G231" s="25" t="s">
        <v>1324</v>
      </c>
      <c r="H231" s="19"/>
      <c r="I231" s="19"/>
      <c r="J231" s="179"/>
      <c r="K231" s="185"/>
      <c r="L231" s="185"/>
      <c r="M231" s="29" t="s">
        <v>108</v>
      </c>
      <c r="N231" s="29" t="s">
        <v>108</v>
      </c>
      <c r="O231" s="29" t="s">
        <v>108</v>
      </c>
      <c r="P231" s="29" t="s">
        <v>108</v>
      </c>
      <c r="Q231" s="29" t="s">
        <v>108</v>
      </c>
      <c r="R231" s="29" t="s">
        <v>108</v>
      </c>
      <c r="S231" s="29" t="s">
        <v>108</v>
      </c>
      <c r="T231" s="29"/>
      <c r="U231" s="39" t="str">
        <f>IFERROR(__xludf.DUMMYFUNCTION("LET(
  angka_murni, ARRAYFORMULA(IFERROR(VALUE(REGEXREPLACE(N231:S231, ""[^0-9]"", """")), 0)),
  rata, IFERROR(AVERAGEIF(angka_murni, ""&gt;0""), 0),
  IF(rata &gt; 0,
    IF(rata &gt; 500, ""SANGAT OPTIMAL"",
    IF(rata &gt; 200, ""OPTIMAL"",
    IF(rata &gt; 100,"&amp;" ""KURANG OPTIMAL"", ""TIDAK OPTIMAL""))),
    IF(COUNTIF(N231:S231, ""*TIDAK TERDETEKSI*"") &gt; 0, ""TIDAK TERDETEKSI"",
    IF(COUNTIF(N231:S231, ""*TIDAK AKTIF*"") &gt; 0, ""TIDAK AKTIF"",
    IF(COUNTIF(N231:S231, ""*BELUM TERPASANG*"") &gt; 0, ""BELUM T"&amp;"ERPASANG"", ""TIDAK AKTIF"")))
  )
)"),"BELUM TERPASANG")</f>
        <v>BELUM TERPASANG</v>
      </c>
      <c r="V231" s="137" t="s">
        <v>890</v>
      </c>
      <c r="W231" s="83"/>
      <c r="X231" s="57"/>
    </row>
    <row r="232" ht="12.0" customHeight="1">
      <c r="A232" s="20">
        <f t="shared" si="1"/>
        <v>228</v>
      </c>
      <c r="B232" s="19" t="s">
        <v>151</v>
      </c>
      <c r="C232" s="19" t="s">
        <v>1310</v>
      </c>
      <c r="D232" s="19" t="s">
        <v>1325</v>
      </c>
      <c r="E232" s="21" t="s">
        <v>33</v>
      </c>
      <c r="F232" s="23" t="s">
        <v>1326</v>
      </c>
      <c r="G232" s="25" t="s">
        <v>1327</v>
      </c>
      <c r="H232" s="19" t="s">
        <v>59</v>
      </c>
      <c r="I232" s="19" t="s">
        <v>60</v>
      </c>
      <c r="J232" s="76" t="s">
        <v>44</v>
      </c>
      <c r="K232" s="118"/>
      <c r="L232" s="118"/>
      <c r="M232" s="29" t="s">
        <v>108</v>
      </c>
      <c r="N232" s="29" t="s">
        <v>108</v>
      </c>
      <c r="O232" s="29" t="s">
        <v>108</v>
      </c>
      <c r="P232" s="30" t="s">
        <v>108</v>
      </c>
      <c r="Q232" s="30" t="s">
        <v>108</v>
      </c>
      <c r="R232" s="30" t="s">
        <v>176</v>
      </c>
      <c r="S232" s="30" t="s">
        <v>91</v>
      </c>
      <c r="T232" s="30" t="s">
        <v>91</v>
      </c>
      <c r="U232" s="31" t="str">
        <f>IFERROR(__xludf.DUMMYFUNCTION("LET(
  angka_murni, ARRAYFORMULA(IFERROR(VALUE(REGEXREPLACE(N232:S232, ""[^0-9]"", """")), 0)),
  rata, IFERROR(AVERAGEIF(angka_murni, ""&gt;0""), 0),
  IF(rata &gt; 0,
    IF(rata &gt; 500, ""SANGAT OPTIMAL"",
    IF(rata &gt; 200, ""OPTIMAL"",
    IF(rata &gt; 100,"&amp;" ""KURANG OPTIMAL"", ""TIDAK OPTIMAL""))),
    IF(COUNTIF(N232:S232, ""*TIDAK TERDETEKSI*"") &gt; 0, ""TIDAK TERDETEKSI"",
    IF(COUNTIF(N232:S232, ""*TIDAK AKTIF*"") &gt; 0, ""TIDAK AKTIF"",
    IF(COUNTIF(N232:S232, ""*BELUM TERPASANG*"") &gt; 0, ""BELUM T"&amp;"ERPASANG"", ""TIDAK AKTIF"")))
  )
)"),"TIDAK OPTIMAL")</f>
        <v>TIDAK OPTIMAL</v>
      </c>
      <c r="V232" s="124"/>
      <c r="W232" s="125"/>
      <c r="X232" s="46"/>
    </row>
    <row r="233" ht="12.0" customHeight="1">
      <c r="A233" s="20">
        <f t="shared" si="1"/>
        <v>229</v>
      </c>
      <c r="B233" s="19" t="s">
        <v>151</v>
      </c>
      <c r="C233" s="19" t="s">
        <v>1310</v>
      </c>
      <c r="D233" s="19" t="s">
        <v>1328</v>
      </c>
      <c r="E233" s="21" t="s">
        <v>33</v>
      </c>
      <c r="F233" s="23" t="s">
        <v>1329</v>
      </c>
      <c r="G233" s="25" t="s">
        <v>1330</v>
      </c>
      <c r="H233" s="19" t="s">
        <v>59</v>
      </c>
      <c r="I233" s="19" t="s">
        <v>60</v>
      </c>
      <c r="J233" s="76" t="s">
        <v>44</v>
      </c>
      <c r="K233" s="118"/>
      <c r="L233" s="118"/>
      <c r="M233" s="29" t="s">
        <v>108</v>
      </c>
      <c r="N233" s="29" t="s">
        <v>108</v>
      </c>
      <c r="O233" s="29" t="s">
        <v>108</v>
      </c>
      <c r="P233" s="30" t="s">
        <v>108</v>
      </c>
      <c r="Q233" s="30" t="s">
        <v>108</v>
      </c>
      <c r="R233" s="30" t="s">
        <v>176</v>
      </c>
      <c r="S233" s="30" t="s">
        <v>64</v>
      </c>
      <c r="T233" s="30" t="s">
        <v>125</v>
      </c>
      <c r="U233" s="31" t="str">
        <f>IFERROR(__xludf.DUMMYFUNCTION("LET(
  angka_murni, ARRAYFORMULA(IFERROR(VALUE(REGEXREPLACE(N233:S233, ""[^0-9]"", """")), 0)),
  rata, IFERROR(AVERAGEIF(angka_murni, ""&gt;0""), 0),
  IF(rata &gt; 0,
    IF(rata &gt; 500, ""SANGAT OPTIMAL"",
    IF(rata &gt; 200, ""OPTIMAL"",
    IF(rata &gt; 100,"&amp;" ""KURANG OPTIMAL"", ""TIDAK OPTIMAL""))),
    IF(COUNTIF(N233:S233, ""*TIDAK TERDETEKSI*"") &gt; 0, ""TIDAK TERDETEKSI"",
    IF(COUNTIF(N233:S233, ""*TIDAK AKTIF*"") &gt; 0, ""TIDAK AKTIF"",
    IF(COUNTIF(N233:S233, ""*BELUM TERPASANG*"") &gt; 0, ""BELUM T"&amp;"ERPASANG"", ""TIDAK AKTIF"")))
  )
)"),"OPTIMAL")</f>
        <v>OPTIMAL</v>
      </c>
      <c r="V233" s="124"/>
      <c r="W233" s="125" t="s">
        <v>1175</v>
      </c>
      <c r="X233" s="46"/>
    </row>
    <row r="234" ht="12.0" customHeight="1">
      <c r="A234" s="20">
        <f t="shared" si="1"/>
        <v>230</v>
      </c>
      <c r="B234" s="19" t="s">
        <v>151</v>
      </c>
      <c r="C234" s="19" t="s">
        <v>1310</v>
      </c>
      <c r="D234" s="19" t="s">
        <v>1331</v>
      </c>
      <c r="E234" s="59" t="s">
        <v>33</v>
      </c>
      <c r="F234" s="23" t="s">
        <v>1332</v>
      </c>
      <c r="G234" s="25" t="s">
        <v>1333</v>
      </c>
      <c r="H234" s="19" t="s">
        <v>102</v>
      </c>
      <c r="I234" s="19" t="s">
        <v>41</v>
      </c>
      <c r="J234" s="76" t="s">
        <v>44</v>
      </c>
      <c r="K234" s="118"/>
      <c r="L234" s="118"/>
      <c r="M234" s="42"/>
      <c r="N234" s="42"/>
      <c r="O234" s="29" t="s">
        <v>167</v>
      </c>
      <c r="P234" s="30" t="s">
        <v>167</v>
      </c>
      <c r="Q234" s="30" t="s">
        <v>167</v>
      </c>
      <c r="R234" s="30" t="s">
        <v>167</v>
      </c>
      <c r="S234" s="30" t="s">
        <v>63</v>
      </c>
      <c r="T234" s="30" t="s">
        <v>360</v>
      </c>
      <c r="U234" s="31" t="str">
        <f>IFERROR(__xludf.DUMMYFUNCTION("LET(
  angka_murni, ARRAYFORMULA(IFERROR(VALUE(REGEXREPLACE(N234:S234, ""[^0-9]"", """")), 0)),
  rata, IFERROR(AVERAGEIF(angka_murni, ""&gt;0""), 0),
  IF(rata &gt; 0,
    IF(rata &gt; 500, ""SANGAT OPTIMAL"",
    IF(rata &gt; 200, ""OPTIMAL"",
    IF(rata &gt; 100,"&amp;" ""KURANG OPTIMAL"", ""TIDAK OPTIMAL""))),
    IF(COUNTIF(N234:S234, ""*TIDAK TERDETEKSI*"") &gt; 0, ""TIDAK TERDETEKSI"",
    IF(COUNTIF(N234:S234, ""*TIDAK AKTIF*"") &gt; 0, ""TIDAK AKTIF"",
    IF(COUNTIF(N234:S234, ""*BELUM TERPASANG*"") &gt; 0, ""BELUM T"&amp;"ERPASANG"", ""TIDAK AKTIF"")))
  )
)"),"KURANG OPTIMAL")</f>
        <v>KURANG OPTIMAL</v>
      </c>
      <c r="V234" s="124"/>
      <c r="W234" s="125"/>
      <c r="X234" s="46"/>
    </row>
    <row r="235" ht="12.0" customHeight="1">
      <c r="A235" s="20">
        <f t="shared" si="1"/>
        <v>231</v>
      </c>
      <c r="B235" s="19" t="s">
        <v>151</v>
      </c>
      <c r="C235" s="19" t="s">
        <v>1310</v>
      </c>
      <c r="D235" s="19" t="s">
        <v>1334</v>
      </c>
      <c r="E235" s="59" t="s">
        <v>33</v>
      </c>
      <c r="F235" s="23" t="s">
        <v>1335</v>
      </c>
      <c r="G235" s="25" t="s">
        <v>1336</v>
      </c>
      <c r="H235" s="19" t="s">
        <v>102</v>
      </c>
      <c r="I235" s="19" t="s">
        <v>41</v>
      </c>
      <c r="J235" s="76" t="s">
        <v>44</v>
      </c>
      <c r="K235" s="118"/>
      <c r="L235" s="118"/>
      <c r="M235" s="42"/>
      <c r="N235" s="42"/>
      <c r="O235" s="29" t="s">
        <v>167</v>
      </c>
      <c r="P235" s="30" t="s">
        <v>167</v>
      </c>
      <c r="Q235" s="30" t="s">
        <v>167</v>
      </c>
      <c r="R235" s="30" t="s">
        <v>167</v>
      </c>
      <c r="S235" s="30" t="s">
        <v>123</v>
      </c>
      <c r="T235" s="30" t="s">
        <v>176</v>
      </c>
      <c r="U235" s="31" t="str">
        <f>IFERROR(__xludf.DUMMYFUNCTION("LET(
  angka_murni, ARRAYFORMULA(IFERROR(VALUE(REGEXREPLACE(N235:S235, ""[^0-9]"", """")), 0)),
  rata, IFERROR(AVERAGEIF(angka_murni, ""&gt;0""), 0),
  IF(rata &gt; 0,
    IF(rata &gt; 500, ""SANGAT OPTIMAL"",
    IF(rata &gt; 200, ""OPTIMAL"",
    IF(rata &gt; 100,"&amp;" ""KURANG OPTIMAL"", ""TIDAK OPTIMAL""))),
    IF(COUNTIF(N235:S235, ""*TIDAK TERDETEKSI*"") &gt; 0, ""TIDAK TERDETEKSI"",
    IF(COUNTIF(N235:S235, ""*TIDAK AKTIF*"") &gt; 0, ""TIDAK AKTIF"",
    IF(COUNTIF(N235:S235, ""*BELUM TERPASANG*"") &gt; 0, ""BELUM T"&amp;"ERPASANG"", ""TIDAK AKTIF"")))
  )
)"),"SANGAT OPTIMAL")</f>
        <v>SANGAT OPTIMAL</v>
      </c>
      <c r="V235" s="124"/>
      <c r="W235" s="125"/>
      <c r="X235" s="46"/>
    </row>
    <row r="236" ht="12.0" customHeight="1">
      <c r="A236" s="20">
        <f t="shared" si="1"/>
        <v>232</v>
      </c>
      <c r="B236" s="19" t="s">
        <v>151</v>
      </c>
      <c r="C236" s="19" t="s">
        <v>1310</v>
      </c>
      <c r="D236" s="19" t="s">
        <v>1337</v>
      </c>
      <c r="E236" s="59" t="s">
        <v>33</v>
      </c>
      <c r="F236" s="23" t="s">
        <v>1338</v>
      </c>
      <c r="G236" s="25" t="s">
        <v>1339</v>
      </c>
      <c r="H236" s="19" t="s">
        <v>102</v>
      </c>
      <c r="I236" s="19" t="s">
        <v>41</v>
      </c>
      <c r="J236" s="76" t="s">
        <v>44</v>
      </c>
      <c r="K236" s="118"/>
      <c r="L236" s="118"/>
      <c r="M236" s="42"/>
      <c r="N236" s="42"/>
      <c r="O236" s="29" t="s">
        <v>167</v>
      </c>
      <c r="P236" s="30" t="s">
        <v>167</v>
      </c>
      <c r="Q236" s="30" t="s">
        <v>167</v>
      </c>
      <c r="R236" s="30" t="s">
        <v>167</v>
      </c>
      <c r="S236" s="30" t="s">
        <v>126</v>
      </c>
      <c r="T236" s="30" t="s">
        <v>176</v>
      </c>
      <c r="U236" s="31" t="str">
        <f>IFERROR(__xludf.DUMMYFUNCTION("LET(
  angka_murni, ARRAYFORMULA(IFERROR(VALUE(REGEXREPLACE(N236:S236, ""[^0-9]"", """")), 0)),
  rata, IFERROR(AVERAGEIF(angka_murni, ""&gt;0""), 0),
  IF(rata &gt; 0,
    IF(rata &gt; 500, ""SANGAT OPTIMAL"",
    IF(rata &gt; 200, ""OPTIMAL"",
    IF(rata &gt; 100,"&amp;" ""KURANG OPTIMAL"", ""TIDAK OPTIMAL""))),
    IF(COUNTIF(N236:S236, ""*TIDAK TERDETEKSI*"") &gt; 0, ""TIDAK TERDETEKSI"",
    IF(COUNTIF(N236:S236, ""*TIDAK AKTIF*"") &gt; 0, ""TIDAK AKTIF"",
    IF(COUNTIF(N236:S236, ""*BELUM TERPASANG*"") &gt; 0, ""BELUM T"&amp;"ERPASANG"", ""TIDAK AKTIF"")))
  )
)"),"SANGAT OPTIMAL")</f>
        <v>SANGAT OPTIMAL</v>
      </c>
      <c r="V236" s="124"/>
      <c r="W236" s="125"/>
      <c r="X236" s="46"/>
    </row>
    <row r="237" ht="12.0" customHeight="1">
      <c r="A237" s="20">
        <f t="shared" si="1"/>
        <v>233</v>
      </c>
      <c r="B237" s="19" t="s">
        <v>151</v>
      </c>
      <c r="C237" s="19" t="s">
        <v>1310</v>
      </c>
      <c r="D237" s="19" t="s">
        <v>1341</v>
      </c>
      <c r="E237" s="21" t="s">
        <v>33</v>
      </c>
      <c r="F237" s="23" t="s">
        <v>1342</v>
      </c>
      <c r="G237" s="25" t="s">
        <v>1343</v>
      </c>
      <c r="H237" s="19"/>
      <c r="I237" s="19"/>
      <c r="J237" s="179"/>
      <c r="K237" s="185"/>
      <c r="L237" s="185"/>
      <c r="M237" s="29" t="s">
        <v>108</v>
      </c>
      <c r="N237" s="29" t="s">
        <v>108</v>
      </c>
      <c r="O237" s="29" t="s">
        <v>108</v>
      </c>
      <c r="P237" s="29" t="s">
        <v>108</v>
      </c>
      <c r="Q237" s="29" t="s">
        <v>108</v>
      </c>
      <c r="R237" s="29" t="s">
        <v>108</v>
      </c>
      <c r="S237" s="29" t="s">
        <v>108</v>
      </c>
      <c r="T237" s="29"/>
      <c r="U237" s="39" t="str">
        <f>IFERROR(__xludf.DUMMYFUNCTION("LET(
  angka_murni, ARRAYFORMULA(IFERROR(VALUE(REGEXREPLACE(N237:S237, ""[^0-9]"", """")), 0)),
  rata, IFERROR(AVERAGEIF(angka_murni, ""&gt;0""), 0),
  IF(rata &gt; 0,
    IF(rata &gt; 500, ""SANGAT OPTIMAL"",
    IF(rata &gt; 200, ""OPTIMAL"",
    IF(rata &gt; 100,"&amp;" ""KURANG OPTIMAL"", ""TIDAK OPTIMAL""))),
    IF(COUNTIF(N237:S237, ""*TIDAK TERDETEKSI*"") &gt; 0, ""TIDAK TERDETEKSI"",
    IF(COUNTIF(N237:S237, ""*TIDAK AKTIF*"") &gt; 0, ""TIDAK AKTIF"",
    IF(COUNTIF(N237:S237, ""*BELUM TERPASANG*"") &gt; 0, ""BELUM T"&amp;"ERPASANG"", ""TIDAK AKTIF"")))
  )
)"),"BELUM TERPASANG")</f>
        <v>BELUM TERPASANG</v>
      </c>
      <c r="V237" s="137" t="s">
        <v>890</v>
      </c>
      <c r="W237" s="83"/>
      <c r="X237" s="57"/>
    </row>
    <row r="238" ht="12.0" customHeight="1">
      <c r="A238" s="20">
        <f t="shared" si="1"/>
        <v>234</v>
      </c>
      <c r="B238" s="19" t="s">
        <v>151</v>
      </c>
      <c r="C238" s="19" t="s">
        <v>1310</v>
      </c>
      <c r="D238" s="181" t="s">
        <v>1345</v>
      </c>
      <c r="E238" s="189" t="s">
        <v>33</v>
      </c>
      <c r="F238" s="23" t="s">
        <v>1346</v>
      </c>
      <c r="G238" s="25" t="s">
        <v>1347</v>
      </c>
      <c r="H238" s="19" t="s">
        <v>102</v>
      </c>
      <c r="I238" s="19" t="s">
        <v>41</v>
      </c>
      <c r="J238" s="76" t="s">
        <v>44</v>
      </c>
      <c r="K238" s="118"/>
      <c r="L238" s="118"/>
      <c r="M238" s="132"/>
      <c r="N238" s="132"/>
      <c r="O238" s="29" t="s">
        <v>167</v>
      </c>
      <c r="P238" s="30" t="s">
        <v>167</v>
      </c>
      <c r="Q238" s="30" t="s">
        <v>167</v>
      </c>
      <c r="R238" s="30" t="s">
        <v>167</v>
      </c>
      <c r="S238" s="30" t="s">
        <v>125</v>
      </c>
      <c r="T238" s="30" t="s">
        <v>126</v>
      </c>
      <c r="U238" s="39" t="str">
        <f>IFERROR(__xludf.DUMMYFUNCTION("LET(
  angka_murni, ARRAYFORMULA(IFERROR(VALUE(REGEXREPLACE(N238:S238, ""[^0-9]"", """")), 0)),
  rata, IFERROR(AVERAGEIF(angka_murni, ""&gt;0""), 0),
  IF(rata &gt; 0,
    IF(rata &gt; 500, ""SANGAT OPTIMAL"",
    IF(rata &gt; 200, ""OPTIMAL"",
    IF(rata &gt; 100,"&amp;" ""KURANG OPTIMAL"", ""TIDAK OPTIMAL""))),
    IF(COUNTIF(N238:S238, ""*TIDAK TERDETEKSI*"") &gt; 0, ""TIDAK TERDETEKSI"",
    IF(COUNTIF(N238:S238, ""*TIDAK AKTIF*"") &gt; 0, ""TIDAK AKTIF"",
    IF(COUNTIF(N238:S238, ""*BELUM TERPASANG*"") &gt; 0, ""BELUM T"&amp;"ERPASANG"", ""TIDAK AKTIF"")))
  )
)"),"KURANG OPTIMAL")</f>
        <v>KURANG OPTIMAL</v>
      </c>
      <c r="V238" s="137" t="s">
        <v>890</v>
      </c>
      <c r="W238" s="83"/>
      <c r="X238" s="57"/>
    </row>
    <row r="239" ht="12.0" customHeight="1">
      <c r="A239" s="20">
        <f t="shared" si="1"/>
        <v>235</v>
      </c>
      <c r="B239" s="19" t="s">
        <v>151</v>
      </c>
      <c r="C239" s="19" t="s">
        <v>1310</v>
      </c>
      <c r="D239" s="181" t="s">
        <v>1348</v>
      </c>
      <c r="E239" s="182" t="s">
        <v>33</v>
      </c>
      <c r="F239" s="23" t="s">
        <v>1349</v>
      </c>
      <c r="G239" s="25" t="s">
        <v>1350</v>
      </c>
      <c r="H239" s="19"/>
      <c r="I239" s="19"/>
      <c r="J239" s="179"/>
      <c r="K239" s="185"/>
      <c r="L239" s="185"/>
      <c r="M239" s="29" t="s">
        <v>108</v>
      </c>
      <c r="N239" s="29" t="s">
        <v>108</v>
      </c>
      <c r="O239" s="29" t="s">
        <v>108</v>
      </c>
      <c r="P239" s="29" t="s">
        <v>108</v>
      </c>
      <c r="Q239" s="29" t="s">
        <v>108</v>
      </c>
      <c r="R239" s="29" t="s">
        <v>108</v>
      </c>
      <c r="S239" s="29" t="s">
        <v>108</v>
      </c>
      <c r="T239" s="29"/>
      <c r="U239" s="39" t="str">
        <f>IFERROR(__xludf.DUMMYFUNCTION("LET(
  angka_murni, ARRAYFORMULA(IFERROR(VALUE(REGEXREPLACE(N239:S239, ""[^0-9]"", """")), 0)),
  rata, IFERROR(AVERAGEIF(angka_murni, ""&gt;0""), 0),
  IF(rata &gt; 0,
    IF(rata &gt; 500, ""SANGAT OPTIMAL"",
    IF(rata &gt; 200, ""OPTIMAL"",
    IF(rata &gt; 100,"&amp;" ""KURANG OPTIMAL"", ""TIDAK OPTIMAL""))),
    IF(COUNTIF(N239:S239, ""*TIDAK TERDETEKSI*"") &gt; 0, ""TIDAK TERDETEKSI"",
    IF(COUNTIF(N239:S239, ""*TIDAK AKTIF*"") &gt; 0, ""TIDAK AKTIF"",
    IF(COUNTIF(N239:S239, ""*BELUM TERPASANG*"") &gt; 0, ""BELUM T"&amp;"ERPASANG"", ""TIDAK AKTIF"")))
  )
)"),"BELUM TERPASANG")</f>
        <v>BELUM TERPASANG</v>
      </c>
      <c r="V239" s="137" t="s">
        <v>890</v>
      </c>
      <c r="W239" s="83"/>
      <c r="X239" s="57"/>
      <c r="Y239" s="92">
        <v>118.0</v>
      </c>
      <c r="Z239" s="92" t="s">
        <v>1599</v>
      </c>
      <c r="AA239" s="92" t="s">
        <v>1600</v>
      </c>
    </row>
    <row r="240" ht="12.0" customHeight="1">
      <c r="A240" s="20">
        <f t="shared" si="1"/>
        <v>236</v>
      </c>
      <c r="B240" s="19" t="s">
        <v>151</v>
      </c>
      <c r="C240" s="19" t="s">
        <v>1351</v>
      </c>
      <c r="D240" s="19" t="s">
        <v>1352</v>
      </c>
      <c r="E240" s="21" t="s">
        <v>33</v>
      </c>
      <c r="F240" s="23" t="s">
        <v>1353</v>
      </c>
      <c r="G240" s="25" t="s">
        <v>1354</v>
      </c>
      <c r="H240" s="19" t="s">
        <v>59</v>
      </c>
      <c r="I240" s="19" t="s">
        <v>60</v>
      </c>
      <c r="J240" s="76" t="s">
        <v>44</v>
      </c>
      <c r="K240" s="118"/>
      <c r="L240" s="118"/>
      <c r="M240" s="29" t="s">
        <v>108</v>
      </c>
      <c r="N240" s="29" t="s">
        <v>108</v>
      </c>
      <c r="O240" s="29" t="s">
        <v>108</v>
      </c>
      <c r="P240" s="30" t="s">
        <v>108</v>
      </c>
      <c r="Q240" s="30" t="s">
        <v>108</v>
      </c>
      <c r="R240" s="30" t="s">
        <v>176</v>
      </c>
      <c r="S240" s="30" t="s">
        <v>62</v>
      </c>
      <c r="T240" s="30" t="s">
        <v>62</v>
      </c>
      <c r="U240" s="31" t="str">
        <f>IFERROR(__xludf.DUMMYFUNCTION("LET(
  angka_murni, ARRAYFORMULA(IFERROR(VALUE(REGEXREPLACE(N240:S240, ""[^0-9]"", """")), 0)),
  rata, IFERROR(AVERAGEIF(angka_murni, ""&gt;0""), 0),
  IF(rata &gt; 0,
    IF(rata &gt; 500, ""SANGAT OPTIMAL"",
    IF(rata &gt; 200, ""OPTIMAL"",
    IF(rata &gt; 100,"&amp;" ""KURANG OPTIMAL"", ""TIDAK OPTIMAL""))),
    IF(COUNTIF(N240:S240, ""*TIDAK TERDETEKSI*"") &gt; 0, ""TIDAK TERDETEKSI"",
    IF(COUNTIF(N240:S240, ""*TIDAK AKTIF*"") &gt; 0, ""TIDAK AKTIF"",
    IF(COUNTIF(N240:S240, ""*BELUM TERPASANG*"") &gt; 0, ""BELUM T"&amp;"ERPASANG"", ""TIDAK AKTIF"")))
  )
)"),"TIDAK OPTIMAL")</f>
        <v>TIDAK OPTIMAL</v>
      </c>
      <c r="V240" s="124"/>
      <c r="W240" s="125"/>
      <c r="X240" s="37" t="s">
        <v>1356</v>
      </c>
    </row>
    <row r="241" ht="12.0" customHeight="1">
      <c r="A241" s="20">
        <f t="shared" si="1"/>
        <v>237</v>
      </c>
      <c r="B241" s="19" t="s">
        <v>151</v>
      </c>
      <c r="C241" s="19" t="s">
        <v>1351</v>
      </c>
      <c r="D241" s="181" t="s">
        <v>1357</v>
      </c>
      <c r="E241" s="182" t="s">
        <v>33</v>
      </c>
      <c r="F241" s="23" t="s">
        <v>1358</v>
      </c>
      <c r="G241" s="25" t="s">
        <v>1359</v>
      </c>
      <c r="H241" s="19" t="s">
        <v>59</v>
      </c>
      <c r="I241" s="19" t="s">
        <v>60</v>
      </c>
      <c r="J241" s="76" t="s">
        <v>44</v>
      </c>
      <c r="K241" s="118"/>
      <c r="L241" s="118"/>
      <c r="M241" s="29" t="s">
        <v>108</v>
      </c>
      <c r="N241" s="29" t="s">
        <v>108</v>
      </c>
      <c r="O241" s="29" t="s">
        <v>108</v>
      </c>
      <c r="P241" s="30" t="s">
        <v>108</v>
      </c>
      <c r="Q241" s="30" t="s">
        <v>108</v>
      </c>
      <c r="R241" s="30" t="s">
        <v>64</v>
      </c>
      <c r="S241" s="30" t="s">
        <v>126</v>
      </c>
      <c r="T241" s="30" t="s">
        <v>126</v>
      </c>
      <c r="U241" s="31" t="str">
        <f>IFERROR(__xludf.DUMMYFUNCTION("LET(
  angka_murni, ARRAYFORMULA(IFERROR(VALUE(REGEXREPLACE(N241:S241, ""[^0-9]"", """")), 0)),
  rata, IFERROR(AVERAGEIF(angka_murni, ""&gt;0""), 0),
  IF(rata &gt; 0,
    IF(rata &gt; 500, ""SANGAT OPTIMAL"",
    IF(rata &gt; 200, ""OPTIMAL"",
    IF(rata &gt; 100,"&amp;" ""KURANG OPTIMAL"", ""TIDAK OPTIMAL""))),
    IF(COUNTIF(N241:S241, ""*TIDAK TERDETEKSI*"") &gt; 0, ""TIDAK TERDETEKSI"",
    IF(COUNTIF(N241:S241, ""*TIDAK AKTIF*"") &gt; 0, ""TIDAK AKTIF"",
    IF(COUNTIF(N241:S241, ""*BELUM TERPASANG*"") &gt; 0, ""BELUM T"&amp;"ERPASANG"", ""TIDAK AKTIF"")))
  )
)"),"SANGAT OPTIMAL")</f>
        <v>SANGAT OPTIMAL</v>
      </c>
      <c r="V241" s="124"/>
      <c r="W241" s="125"/>
      <c r="X241" s="46"/>
    </row>
    <row r="242" ht="12.0" customHeight="1">
      <c r="A242" s="20">
        <f t="shared" si="1"/>
        <v>238</v>
      </c>
      <c r="B242" s="19" t="s">
        <v>151</v>
      </c>
      <c r="C242" s="19" t="s">
        <v>1351</v>
      </c>
      <c r="D242" s="181" t="s">
        <v>1361</v>
      </c>
      <c r="E242" s="182" t="s">
        <v>33</v>
      </c>
      <c r="F242" s="23" t="s">
        <v>1362</v>
      </c>
      <c r="G242" s="25" t="s">
        <v>1363</v>
      </c>
      <c r="H242" s="19" t="s">
        <v>59</v>
      </c>
      <c r="I242" s="19" t="s">
        <v>60</v>
      </c>
      <c r="J242" s="76" t="s">
        <v>44</v>
      </c>
      <c r="K242" s="118"/>
      <c r="L242" s="118"/>
      <c r="M242" s="29" t="s">
        <v>108</v>
      </c>
      <c r="N242" s="29" t="s">
        <v>108</v>
      </c>
      <c r="O242" s="29" t="s">
        <v>108</v>
      </c>
      <c r="P242" s="30" t="s">
        <v>108</v>
      </c>
      <c r="Q242" s="30" t="s">
        <v>108</v>
      </c>
      <c r="R242" s="30" t="s">
        <v>62</v>
      </c>
      <c r="S242" s="30" t="s">
        <v>64</v>
      </c>
      <c r="T242" s="30" t="s">
        <v>64</v>
      </c>
      <c r="U242" s="31" t="str">
        <f>IFERROR(__xludf.DUMMYFUNCTION("LET(
  angka_murni, ARRAYFORMULA(IFERROR(VALUE(REGEXREPLACE(N242:S242, ""[^0-9]"", """")), 0)),
  rata, IFERROR(AVERAGEIF(angka_murni, ""&gt;0""), 0),
  IF(rata &gt; 0,
    IF(rata &gt; 500, ""SANGAT OPTIMAL"",
    IF(rata &gt; 200, ""OPTIMAL"",
    IF(rata &gt; 100,"&amp;" ""KURANG OPTIMAL"", ""TIDAK OPTIMAL""))),
    IF(COUNTIF(N242:S242, ""*TIDAK TERDETEKSI*"") &gt; 0, ""TIDAK TERDETEKSI"",
    IF(COUNTIF(N242:S242, ""*TIDAK AKTIF*"") &gt; 0, ""TIDAK AKTIF"",
    IF(COUNTIF(N242:S242, ""*BELUM TERPASANG*"") &gt; 0, ""BELUM T"&amp;"ERPASANG"", ""TIDAK AKTIF"")))
  )
)"),"OPTIMAL")</f>
        <v>OPTIMAL</v>
      </c>
      <c r="V242" s="124"/>
      <c r="W242" s="125"/>
      <c r="X242" s="37" t="s">
        <v>1364</v>
      </c>
    </row>
    <row r="243" ht="12.0" customHeight="1">
      <c r="A243" s="20">
        <f t="shared" si="1"/>
        <v>239</v>
      </c>
      <c r="B243" s="19" t="s">
        <v>151</v>
      </c>
      <c r="C243" s="19" t="s">
        <v>1351</v>
      </c>
      <c r="D243" s="181" t="s">
        <v>1366</v>
      </c>
      <c r="E243" s="182" t="s">
        <v>33</v>
      </c>
      <c r="F243" s="23" t="s">
        <v>1367</v>
      </c>
      <c r="G243" s="25" t="s">
        <v>1368</v>
      </c>
      <c r="H243" s="19" t="s">
        <v>59</v>
      </c>
      <c r="I243" s="19" t="s">
        <v>60</v>
      </c>
      <c r="J243" s="76" t="s">
        <v>44</v>
      </c>
      <c r="K243" s="118"/>
      <c r="L243" s="118"/>
      <c r="M243" s="29" t="s">
        <v>108</v>
      </c>
      <c r="N243" s="29" t="s">
        <v>108</v>
      </c>
      <c r="O243" s="29" t="s">
        <v>108</v>
      </c>
      <c r="P243" s="30" t="s">
        <v>108</v>
      </c>
      <c r="Q243" s="30" t="s">
        <v>108</v>
      </c>
      <c r="R243" s="30" t="s">
        <v>125</v>
      </c>
      <c r="S243" s="30" t="s">
        <v>126</v>
      </c>
      <c r="T243" s="30" t="s">
        <v>126</v>
      </c>
      <c r="U243" s="31" t="str">
        <f>IFERROR(__xludf.DUMMYFUNCTION("LET(
  angka_murni, ARRAYFORMULA(IFERROR(VALUE(REGEXREPLACE(N243:S243, ""[^0-9]"", """")), 0)),
  rata, IFERROR(AVERAGEIF(angka_murni, ""&gt;0""), 0),
  IF(rata &gt; 0,
    IF(rata &gt; 500, ""SANGAT OPTIMAL"",
    IF(rata &gt; 200, ""OPTIMAL"",
    IF(rata &gt; 100,"&amp;" ""KURANG OPTIMAL"", ""TIDAK OPTIMAL""))),
    IF(COUNTIF(N243:S243, ""*TIDAK TERDETEKSI*"") &gt; 0, ""TIDAK TERDETEKSI"",
    IF(COUNTIF(N243:S243, ""*TIDAK AKTIF*"") &gt; 0, ""TIDAK AKTIF"",
    IF(COUNTIF(N243:S243, ""*BELUM TERPASANG*"") &gt; 0, ""BELUM T"&amp;"ERPASANG"", ""TIDAK AKTIF"")))
  )
)"),"SANGAT OPTIMAL")</f>
        <v>SANGAT OPTIMAL</v>
      </c>
      <c r="V243" s="124"/>
      <c r="W243" s="125"/>
      <c r="X243" s="46"/>
    </row>
    <row r="244" ht="12.0" customHeight="1">
      <c r="A244" s="20">
        <f t="shared" si="1"/>
        <v>240</v>
      </c>
      <c r="B244" s="19" t="s">
        <v>151</v>
      </c>
      <c r="C244" s="19" t="s">
        <v>1351</v>
      </c>
      <c r="D244" s="181" t="s">
        <v>1369</v>
      </c>
      <c r="E244" s="182" t="s">
        <v>33</v>
      </c>
      <c r="F244" s="23" t="s">
        <v>1370</v>
      </c>
      <c r="G244" s="25" t="s">
        <v>1371</v>
      </c>
      <c r="H244" s="19" t="s">
        <v>87</v>
      </c>
      <c r="I244" s="19" t="s">
        <v>60</v>
      </c>
      <c r="J244" s="76" t="s">
        <v>44</v>
      </c>
      <c r="K244" s="118"/>
      <c r="L244" s="118"/>
      <c r="M244" s="29" t="s">
        <v>108</v>
      </c>
      <c r="N244" s="29" t="s">
        <v>108</v>
      </c>
      <c r="O244" s="29" t="s">
        <v>108</v>
      </c>
      <c r="P244" s="30" t="s">
        <v>167</v>
      </c>
      <c r="Q244" s="30" t="s">
        <v>167</v>
      </c>
      <c r="R244" s="30" t="s">
        <v>167</v>
      </c>
      <c r="S244" s="30" t="s">
        <v>167</v>
      </c>
      <c r="T244" s="30"/>
      <c r="U244" s="31" t="str">
        <f>IFERROR(__xludf.DUMMYFUNCTION("LET(
  angka_murni, ARRAYFORMULA(IFERROR(VALUE(REGEXREPLACE(N244:S244, ""[^0-9]"", """")), 0)),
  rata, IFERROR(AVERAGEIF(angka_murni, ""&gt;0""), 0),
  IF(rata &gt; 0,
    IF(rata &gt; 500, ""SANGAT OPTIMAL"",
    IF(rata &gt; 200, ""OPTIMAL"",
    IF(rata &gt; 100,"&amp;" ""KURANG OPTIMAL"", ""TIDAK OPTIMAL""))),
    IF(COUNTIF(N244:S244, ""*TIDAK TERDETEKSI*"") &gt; 0, ""TIDAK TERDETEKSI"",
    IF(COUNTIF(N244:S244, ""*TIDAK AKTIF*"") &gt; 0, ""TIDAK AKTIF"",
    IF(COUNTIF(N244:S244, ""*BELUM TERPASANG*"") &gt; 0, ""BELUM T"&amp;"ERPASANG"", ""TIDAK AKTIF"")))
  )
)"),"TIDAK TERDETEKSI")</f>
        <v>TIDAK TERDETEKSI</v>
      </c>
      <c r="V244" s="124"/>
      <c r="W244" s="125"/>
      <c r="X244" s="46"/>
    </row>
    <row r="245" ht="12.0" customHeight="1">
      <c r="A245" s="20">
        <f t="shared" si="1"/>
        <v>241</v>
      </c>
      <c r="B245" s="19" t="s">
        <v>151</v>
      </c>
      <c r="C245" s="19" t="s">
        <v>1351</v>
      </c>
      <c r="D245" s="19" t="s">
        <v>1372</v>
      </c>
      <c r="E245" s="21" t="s">
        <v>33</v>
      </c>
      <c r="F245" s="23" t="s">
        <v>1373</v>
      </c>
      <c r="G245" s="25" t="s">
        <v>1374</v>
      </c>
      <c r="H245" s="19" t="s">
        <v>87</v>
      </c>
      <c r="I245" s="19" t="s">
        <v>60</v>
      </c>
      <c r="J245" s="76" t="s">
        <v>44</v>
      </c>
      <c r="K245" s="118"/>
      <c r="L245" s="118"/>
      <c r="M245" s="29" t="s">
        <v>108</v>
      </c>
      <c r="N245" s="29" t="s">
        <v>108</v>
      </c>
      <c r="O245" s="29" t="s">
        <v>108</v>
      </c>
      <c r="P245" s="30" t="s">
        <v>62</v>
      </c>
      <c r="Q245" s="30" t="s">
        <v>62</v>
      </c>
      <c r="R245" s="30" t="s">
        <v>62</v>
      </c>
      <c r="S245" s="30" t="s">
        <v>62</v>
      </c>
      <c r="T245" s="30"/>
      <c r="U245" s="31" t="str">
        <f>IFERROR(__xludf.DUMMYFUNCTION("LET(
  angka_murni, ARRAYFORMULA(IFERROR(VALUE(REGEXREPLACE(N245:S245, ""[^0-9]"", """")), 0)),
  rata, IFERROR(AVERAGEIF(angka_murni, ""&gt;0""), 0),
  IF(rata &gt; 0,
    IF(rata &gt; 500, ""SANGAT OPTIMAL"",
    IF(rata &gt; 200, ""OPTIMAL"",
    IF(rata &gt; 100,"&amp;" ""KURANG OPTIMAL"", ""TIDAK OPTIMAL""))),
    IF(COUNTIF(N245:S245, ""*TIDAK TERDETEKSI*"") &gt; 0, ""TIDAK TERDETEKSI"",
    IF(COUNTIF(N245:S245, ""*TIDAK AKTIF*"") &gt; 0, ""TIDAK AKTIF"",
    IF(COUNTIF(N245:S245, ""*BELUM TERPASANG*"") &gt; 0, ""BELUM T"&amp;"ERPASANG"", ""TIDAK AKTIF"")))
  )
)"),"TIDAK OPTIMAL")</f>
        <v>TIDAK OPTIMAL</v>
      </c>
      <c r="V245" s="124"/>
      <c r="W245" s="125"/>
      <c r="X245" s="46"/>
    </row>
    <row r="246" ht="12.0" customHeight="1">
      <c r="A246" s="20">
        <f t="shared" si="1"/>
        <v>242</v>
      </c>
      <c r="B246" s="19" t="s">
        <v>151</v>
      </c>
      <c r="C246" s="19" t="s">
        <v>1351</v>
      </c>
      <c r="D246" s="181" t="s">
        <v>1375</v>
      </c>
      <c r="E246" s="182" t="s">
        <v>33</v>
      </c>
      <c r="F246" s="23" t="s">
        <v>1376</v>
      </c>
      <c r="G246" s="25" t="s">
        <v>1377</v>
      </c>
      <c r="H246" s="19" t="s">
        <v>59</v>
      </c>
      <c r="I246" s="19" t="s">
        <v>60</v>
      </c>
      <c r="J246" s="76" t="s">
        <v>44</v>
      </c>
      <c r="K246" s="118"/>
      <c r="L246" s="118"/>
      <c r="M246" s="29" t="s">
        <v>108</v>
      </c>
      <c r="N246" s="29" t="s">
        <v>108</v>
      </c>
      <c r="O246" s="29" t="s">
        <v>108</v>
      </c>
      <c r="P246" s="30" t="s">
        <v>108</v>
      </c>
      <c r="Q246" s="30" t="s">
        <v>108</v>
      </c>
      <c r="R246" s="30" t="s">
        <v>63</v>
      </c>
      <c r="S246" s="30" t="s">
        <v>64</v>
      </c>
      <c r="T246" s="30" t="s">
        <v>64</v>
      </c>
      <c r="U246" s="31" t="str">
        <f>IFERROR(__xludf.DUMMYFUNCTION("LET(
  angka_murni, ARRAYFORMULA(IFERROR(VALUE(REGEXREPLACE(N246:S246, ""[^0-9]"", """")), 0)),
  rata, IFERROR(AVERAGEIF(angka_murni, ""&gt;0""), 0),
  IF(rata &gt; 0,
    IF(rata &gt; 500, ""SANGAT OPTIMAL"",
    IF(rata &gt; 200, ""OPTIMAL"",
    IF(rata &gt; 100,"&amp;" ""KURANG OPTIMAL"", ""TIDAK OPTIMAL""))),
    IF(COUNTIF(N246:S246, ""*TIDAK TERDETEKSI*"") &gt; 0, ""TIDAK TERDETEKSI"",
    IF(COUNTIF(N246:S246, ""*TIDAK AKTIF*"") &gt; 0, ""TIDAK AKTIF"",
    IF(COUNTIF(N246:S246, ""*BELUM TERPASANG*"") &gt; 0, ""BELUM T"&amp;"ERPASANG"", ""TIDAK AKTIF"")))
  )
)"),"OPTIMAL")</f>
        <v>OPTIMAL</v>
      </c>
      <c r="V246" s="124"/>
      <c r="W246" s="125"/>
      <c r="X246" s="46"/>
    </row>
    <row r="247" ht="12.0" customHeight="1">
      <c r="A247" s="20">
        <f t="shared" si="1"/>
        <v>243</v>
      </c>
      <c r="B247" s="19" t="s">
        <v>151</v>
      </c>
      <c r="C247" s="19" t="s">
        <v>1351</v>
      </c>
      <c r="D247" s="181" t="s">
        <v>1378</v>
      </c>
      <c r="E247" s="182" t="s">
        <v>33</v>
      </c>
      <c r="F247" s="23" t="s">
        <v>1379</v>
      </c>
      <c r="G247" s="25" t="s">
        <v>1380</v>
      </c>
      <c r="H247" s="19" t="s">
        <v>59</v>
      </c>
      <c r="I247" s="19" t="s">
        <v>60</v>
      </c>
      <c r="J247" s="76" t="s">
        <v>44</v>
      </c>
      <c r="K247" s="118"/>
      <c r="L247" s="118"/>
      <c r="M247" s="29" t="s">
        <v>108</v>
      </c>
      <c r="N247" s="29" t="s">
        <v>108</v>
      </c>
      <c r="O247" s="29" t="s">
        <v>108</v>
      </c>
      <c r="P247" s="30" t="s">
        <v>108</v>
      </c>
      <c r="Q247" s="30" t="s">
        <v>108</v>
      </c>
      <c r="R247" s="30" t="s">
        <v>62</v>
      </c>
      <c r="S247" s="30" t="s">
        <v>126</v>
      </c>
      <c r="T247" s="30" t="s">
        <v>126</v>
      </c>
      <c r="U247" s="31" t="str">
        <f>IFERROR(__xludf.DUMMYFUNCTION("LET(
  angka_murni, ARRAYFORMULA(IFERROR(VALUE(REGEXREPLACE(N247:S247, ""[^0-9]"", """")), 0)),
  rata, IFERROR(AVERAGEIF(angka_murni, ""&gt;0""), 0),
  IF(rata &gt; 0,
    IF(rata &gt; 500, ""SANGAT OPTIMAL"",
    IF(rata &gt; 200, ""OPTIMAL"",
    IF(rata &gt; 100,"&amp;" ""KURANG OPTIMAL"", ""TIDAK OPTIMAL""))),
    IF(COUNTIF(N247:S247, ""*TIDAK TERDETEKSI*"") &gt; 0, ""TIDAK TERDETEKSI"",
    IF(COUNTIF(N247:S247, ""*TIDAK AKTIF*"") &gt; 0, ""TIDAK AKTIF"",
    IF(COUNTIF(N247:S247, ""*BELUM TERPASANG*"") &gt; 0, ""BELUM T"&amp;"ERPASANG"", ""TIDAK AKTIF"")))
  )
)"),"SANGAT OPTIMAL")</f>
        <v>SANGAT OPTIMAL</v>
      </c>
      <c r="V247" s="124"/>
      <c r="W247" s="125"/>
      <c r="X247" s="46"/>
    </row>
    <row r="248" ht="12.0" customHeight="1">
      <c r="A248" s="20">
        <f t="shared" si="1"/>
        <v>244</v>
      </c>
      <c r="B248" s="19" t="s">
        <v>151</v>
      </c>
      <c r="C248" s="19" t="s">
        <v>1351</v>
      </c>
      <c r="D248" s="181" t="s">
        <v>1381</v>
      </c>
      <c r="E248" s="182" t="s">
        <v>33</v>
      </c>
      <c r="F248" s="23" t="s">
        <v>1382</v>
      </c>
      <c r="G248" s="25" t="s">
        <v>1383</v>
      </c>
      <c r="H248" s="19" t="s">
        <v>87</v>
      </c>
      <c r="I248" s="19" t="s">
        <v>60</v>
      </c>
      <c r="J248" s="76" t="s">
        <v>44</v>
      </c>
      <c r="K248" s="118"/>
      <c r="L248" s="118"/>
      <c r="M248" s="29" t="s">
        <v>108</v>
      </c>
      <c r="N248" s="29" t="s">
        <v>108</v>
      </c>
      <c r="O248" s="29" t="s">
        <v>108</v>
      </c>
      <c r="P248" s="30" t="s">
        <v>62</v>
      </c>
      <c r="Q248" s="30" t="s">
        <v>360</v>
      </c>
      <c r="R248" s="30" t="s">
        <v>176</v>
      </c>
      <c r="S248" s="30" t="s">
        <v>176</v>
      </c>
      <c r="T248" s="30"/>
      <c r="U248" s="39" t="str">
        <f>IFERROR(__xludf.DUMMYFUNCTION("LET(
  angka_murni, ARRAYFORMULA(IFERROR(VALUE(REGEXREPLACE(N248:S248, ""[^0-9]"", """")), 0)),
  rata, IFERROR(AVERAGEIF(angka_murni, ""&gt;0""), 0),
  IF(rata &gt; 0,
    IF(rata &gt; 500, ""SANGAT OPTIMAL"",
    IF(rata &gt; 200, ""OPTIMAL"",
    IF(rata &gt; 100,"&amp;" ""KURANG OPTIMAL"", ""TIDAK OPTIMAL""))),
    IF(COUNTIF(N248:S248, ""*TIDAK TERDETEKSI*"") &gt; 0, ""TIDAK TERDETEKSI"",
    IF(COUNTIF(N248:S248, ""*TIDAK AKTIF*"") &gt; 0, ""TIDAK AKTIF"",
    IF(COUNTIF(N248:S248, ""*BELUM TERPASANG*"") &gt; 0, ""BELUM T"&amp;"ERPASANG"", ""TIDAK AKTIF"")))
  )
)"),"TIDAK OPTIMAL")</f>
        <v>TIDAK OPTIMAL</v>
      </c>
      <c r="V248" s="137" t="s">
        <v>890</v>
      </c>
      <c r="W248" s="83"/>
      <c r="X248" s="57"/>
    </row>
    <row r="249" ht="12.0" customHeight="1">
      <c r="A249" s="20">
        <f t="shared" si="1"/>
        <v>245</v>
      </c>
      <c r="B249" s="19" t="s">
        <v>151</v>
      </c>
      <c r="C249" s="19" t="s">
        <v>1351</v>
      </c>
      <c r="D249" s="19" t="s">
        <v>1384</v>
      </c>
      <c r="E249" s="21" t="s">
        <v>33</v>
      </c>
      <c r="F249" s="23" t="s">
        <v>1385</v>
      </c>
      <c r="G249" s="25" t="s">
        <v>1386</v>
      </c>
      <c r="H249" s="19" t="s">
        <v>59</v>
      </c>
      <c r="I249" s="19" t="s">
        <v>60</v>
      </c>
      <c r="J249" s="76" t="s">
        <v>44</v>
      </c>
      <c r="K249" s="118"/>
      <c r="L249" s="118"/>
      <c r="M249" s="29" t="s">
        <v>108</v>
      </c>
      <c r="N249" s="29" t="s">
        <v>108</v>
      </c>
      <c r="O249" s="29" t="s">
        <v>108</v>
      </c>
      <c r="P249" s="30" t="s">
        <v>108</v>
      </c>
      <c r="Q249" s="30" t="s">
        <v>108</v>
      </c>
      <c r="R249" s="30" t="s">
        <v>176</v>
      </c>
      <c r="S249" s="30" t="s">
        <v>62</v>
      </c>
      <c r="T249" s="30" t="s">
        <v>91</v>
      </c>
      <c r="U249" s="31" t="str">
        <f>IFERROR(__xludf.DUMMYFUNCTION("LET(
  angka_murni, ARRAYFORMULA(IFERROR(VALUE(REGEXREPLACE(N249:S249, ""[^0-9]"", """")), 0)),
  rata, IFERROR(AVERAGEIF(angka_murni, ""&gt;0""), 0),
  IF(rata &gt; 0,
    IF(rata &gt; 500, ""SANGAT OPTIMAL"",
    IF(rata &gt; 200, ""OPTIMAL"",
    IF(rata &gt; 100,"&amp;" ""KURANG OPTIMAL"", ""TIDAK OPTIMAL""))),
    IF(COUNTIF(N249:S249, ""*TIDAK TERDETEKSI*"") &gt; 0, ""TIDAK TERDETEKSI"",
    IF(COUNTIF(N249:S249, ""*TIDAK AKTIF*"") &gt; 0, ""TIDAK AKTIF"",
    IF(COUNTIF(N249:S249, ""*BELUM TERPASANG*"") &gt; 0, ""BELUM T"&amp;"ERPASANG"", ""TIDAK AKTIF"")))
  )
)"),"TIDAK OPTIMAL")</f>
        <v>TIDAK OPTIMAL</v>
      </c>
      <c r="V249" s="124"/>
      <c r="W249" s="125"/>
      <c r="X249" s="46"/>
    </row>
    <row r="250" ht="12.0" customHeight="1">
      <c r="A250" s="20">
        <f t="shared" si="1"/>
        <v>246</v>
      </c>
      <c r="B250" s="19" t="s">
        <v>151</v>
      </c>
      <c r="C250" s="19" t="s">
        <v>217</v>
      </c>
      <c r="D250" s="19" t="s">
        <v>1387</v>
      </c>
      <c r="E250" s="21" t="s">
        <v>33</v>
      </c>
      <c r="F250" s="23" t="s">
        <v>1388</v>
      </c>
      <c r="G250" s="25" t="s">
        <v>1389</v>
      </c>
      <c r="H250" s="19" t="s">
        <v>59</v>
      </c>
      <c r="I250" s="19" t="s">
        <v>60</v>
      </c>
      <c r="J250" s="76" t="s">
        <v>44</v>
      </c>
      <c r="K250" s="118"/>
      <c r="L250" s="118"/>
      <c r="M250" s="29" t="s">
        <v>108</v>
      </c>
      <c r="N250" s="29" t="s">
        <v>108</v>
      </c>
      <c r="O250" s="29" t="s">
        <v>108</v>
      </c>
      <c r="P250" s="30" t="s">
        <v>108</v>
      </c>
      <c r="Q250" s="30" t="s">
        <v>108</v>
      </c>
      <c r="R250" s="30" t="s">
        <v>176</v>
      </c>
      <c r="S250" s="30" t="s">
        <v>125</v>
      </c>
      <c r="T250" s="30" t="s">
        <v>125</v>
      </c>
      <c r="U250" s="31" t="str">
        <f>IFERROR(__xludf.DUMMYFUNCTION("LET(
  angka_murni, ARRAYFORMULA(IFERROR(VALUE(REGEXREPLACE(N250:S250, ""[^0-9]"", """")), 0)),
  rata, IFERROR(AVERAGEIF(angka_murni, ""&gt;0""), 0),
  IF(rata &gt; 0,
    IF(rata &gt; 500, ""SANGAT OPTIMAL"",
    IF(rata &gt; 200, ""OPTIMAL"",
    IF(rata &gt; 100,"&amp;" ""KURANG OPTIMAL"", ""TIDAK OPTIMAL""))),
    IF(COUNTIF(N250:S250, ""*TIDAK TERDETEKSI*"") &gt; 0, ""TIDAK TERDETEKSI"",
    IF(COUNTIF(N250:S250, ""*TIDAK AKTIF*"") &gt; 0, ""TIDAK AKTIF"",
    IF(COUNTIF(N250:S250, ""*BELUM TERPASANG*"") &gt; 0, ""BELUM T"&amp;"ERPASANG"", ""TIDAK AKTIF"")))
  )
)"),"KURANG OPTIMAL")</f>
        <v>KURANG OPTIMAL</v>
      </c>
      <c r="V250" s="124"/>
      <c r="W250" s="125"/>
      <c r="X250" s="46"/>
    </row>
    <row r="251" ht="12.0" customHeight="1">
      <c r="A251" s="20">
        <f t="shared" si="1"/>
        <v>247</v>
      </c>
      <c r="B251" s="19" t="s">
        <v>151</v>
      </c>
      <c r="C251" s="19" t="s">
        <v>217</v>
      </c>
      <c r="D251" s="19" t="s">
        <v>1390</v>
      </c>
      <c r="E251" s="21" t="s">
        <v>33</v>
      </c>
      <c r="F251" s="23" t="s">
        <v>1391</v>
      </c>
      <c r="G251" s="25" t="s">
        <v>1392</v>
      </c>
      <c r="H251" s="19" t="s">
        <v>40</v>
      </c>
      <c r="I251" s="19" t="s">
        <v>42</v>
      </c>
      <c r="J251" s="128" t="s">
        <v>44</v>
      </c>
      <c r="K251" s="129"/>
      <c r="L251" s="129"/>
      <c r="M251" s="29" t="s">
        <v>108</v>
      </c>
      <c r="N251" s="29" t="s">
        <v>108</v>
      </c>
      <c r="O251" s="29" t="s">
        <v>108</v>
      </c>
      <c r="P251" s="29" t="s">
        <v>108</v>
      </c>
      <c r="Q251" s="30" t="s">
        <v>167</v>
      </c>
      <c r="R251" s="30" t="s">
        <v>167</v>
      </c>
      <c r="S251" s="30" t="s">
        <v>167</v>
      </c>
      <c r="T251" s="30" t="s">
        <v>176</v>
      </c>
      <c r="U251" s="31" t="str">
        <f>IFERROR(__xludf.DUMMYFUNCTION("LET(
  angka_murni, ARRAYFORMULA(IFERROR(VALUE(REGEXREPLACE(N251:S251, ""[^0-9]"", """")), 0)),
  rata, IFERROR(AVERAGEIF(angka_murni, ""&gt;0""), 0),
  IF(rata &gt; 0,
    IF(rata &gt; 500, ""SANGAT OPTIMAL"",
    IF(rata &gt; 200, ""OPTIMAL"",
    IF(rata &gt; 100,"&amp;" ""KURANG OPTIMAL"", ""TIDAK OPTIMAL""))),
    IF(COUNTIF(N251:S251, ""*TIDAK TERDETEKSI*"") &gt; 0, ""TIDAK TERDETEKSI"",
    IF(COUNTIF(N251:S251, ""*TIDAK AKTIF*"") &gt; 0, ""TIDAK AKTIF"",
    IF(COUNTIF(N251:S251, ""*BELUM TERPASANG*"") &gt; 0, ""BELUM T"&amp;"ERPASANG"", ""TIDAK AKTIF"")))
  )
)"),"TIDAK TERDETEKSI")</f>
        <v>TIDAK TERDETEKSI</v>
      </c>
      <c r="V251" s="124"/>
      <c r="W251" s="125"/>
      <c r="X251" s="46"/>
    </row>
    <row r="252" ht="12.0" customHeight="1">
      <c r="A252" s="20">
        <f t="shared" si="1"/>
        <v>248</v>
      </c>
      <c r="B252" s="19" t="s">
        <v>151</v>
      </c>
      <c r="C252" s="19" t="s">
        <v>217</v>
      </c>
      <c r="D252" s="19" t="s">
        <v>1393</v>
      </c>
      <c r="E252" s="21" t="s">
        <v>33</v>
      </c>
      <c r="F252" s="23" t="s">
        <v>1394</v>
      </c>
      <c r="G252" s="25" t="s">
        <v>1395</v>
      </c>
      <c r="H252" s="19" t="s">
        <v>59</v>
      </c>
      <c r="I252" s="19" t="s">
        <v>60</v>
      </c>
      <c r="J252" s="76" t="s">
        <v>44</v>
      </c>
      <c r="K252" s="118"/>
      <c r="L252" s="118"/>
      <c r="M252" s="29" t="s">
        <v>108</v>
      </c>
      <c r="N252" s="29" t="s">
        <v>108</v>
      </c>
      <c r="O252" s="29" t="s">
        <v>108</v>
      </c>
      <c r="P252" s="30" t="s">
        <v>108</v>
      </c>
      <c r="Q252" s="30" t="s">
        <v>108</v>
      </c>
      <c r="R252" s="30" t="s">
        <v>62</v>
      </c>
      <c r="S252" s="30" t="s">
        <v>63</v>
      </c>
      <c r="T252" s="30" t="s">
        <v>91</v>
      </c>
      <c r="U252" s="31" t="str">
        <f>IFERROR(__xludf.DUMMYFUNCTION("LET(
  angka_murni, ARRAYFORMULA(IFERROR(VALUE(REGEXREPLACE(N252:S252, ""[^0-9]"", """")), 0)),
  rata, IFERROR(AVERAGEIF(angka_murni, ""&gt;0""), 0),
  IF(rata &gt; 0,
    IF(rata &gt; 500, ""SANGAT OPTIMAL"",
    IF(rata &gt; 200, ""OPTIMAL"",
    IF(rata &gt; 100,"&amp;" ""KURANG OPTIMAL"", ""TIDAK OPTIMAL""))),
    IF(COUNTIF(N252:S252, ""*TIDAK TERDETEKSI*"") &gt; 0, ""TIDAK TERDETEKSI"",
    IF(COUNTIF(N252:S252, ""*TIDAK AKTIF*"") &gt; 0, ""TIDAK AKTIF"",
    IF(COUNTIF(N252:S252, ""*BELUM TERPASANG*"") &gt; 0, ""BELUM T"&amp;"ERPASANG"", ""TIDAK AKTIF"")))
  )
)"),"TIDAK OPTIMAL")</f>
        <v>TIDAK OPTIMAL</v>
      </c>
      <c r="V252" s="124"/>
      <c r="W252" s="125"/>
      <c r="X252" s="46"/>
    </row>
    <row r="253" ht="12.0" customHeight="1">
      <c r="A253" s="20">
        <f t="shared" si="1"/>
        <v>249</v>
      </c>
      <c r="B253" s="19" t="s">
        <v>151</v>
      </c>
      <c r="C253" s="19" t="s">
        <v>217</v>
      </c>
      <c r="D253" s="19" t="s">
        <v>1396</v>
      </c>
      <c r="E253" s="21" t="s">
        <v>33</v>
      </c>
      <c r="F253" s="23" t="s">
        <v>1397</v>
      </c>
      <c r="G253" s="25" t="s">
        <v>1398</v>
      </c>
      <c r="H253" s="19" t="s">
        <v>40</v>
      </c>
      <c r="I253" s="19" t="s">
        <v>42</v>
      </c>
      <c r="J253" s="128" t="s">
        <v>44</v>
      </c>
      <c r="K253" s="129"/>
      <c r="L253" s="129"/>
      <c r="M253" s="29" t="s">
        <v>108</v>
      </c>
      <c r="N253" s="29" t="s">
        <v>108</v>
      </c>
      <c r="O253" s="29" t="s">
        <v>108</v>
      </c>
      <c r="P253" s="29" t="s">
        <v>108</v>
      </c>
      <c r="Q253" s="30" t="s">
        <v>167</v>
      </c>
      <c r="R253" s="30" t="s">
        <v>167</v>
      </c>
      <c r="S253" s="30" t="s">
        <v>167</v>
      </c>
      <c r="T253" s="30" t="s">
        <v>64</v>
      </c>
      <c r="U253" s="31" t="str">
        <f>IFERROR(__xludf.DUMMYFUNCTION("LET(
  angka_murni, ARRAYFORMULA(IFERROR(VALUE(REGEXREPLACE(N253:S253, ""[^0-9]"", """")), 0)),
  rata, IFERROR(AVERAGEIF(angka_murni, ""&gt;0""), 0),
  IF(rata &gt; 0,
    IF(rata &gt; 500, ""SANGAT OPTIMAL"",
    IF(rata &gt; 200, ""OPTIMAL"",
    IF(rata &gt; 100,"&amp;" ""KURANG OPTIMAL"", ""TIDAK OPTIMAL""))),
    IF(COUNTIF(N253:S253, ""*TIDAK TERDETEKSI*"") &gt; 0, ""TIDAK TERDETEKSI"",
    IF(COUNTIF(N253:S253, ""*TIDAK AKTIF*"") &gt; 0, ""TIDAK AKTIF"",
    IF(COUNTIF(N253:S253, ""*BELUM TERPASANG*"") &gt; 0, ""BELUM T"&amp;"ERPASANG"", ""TIDAK AKTIF"")))
  )
)"),"TIDAK TERDETEKSI")</f>
        <v>TIDAK TERDETEKSI</v>
      </c>
      <c r="V253" s="124"/>
      <c r="W253" s="125"/>
      <c r="X253" s="46"/>
    </row>
    <row r="254" ht="12.0" customHeight="1">
      <c r="A254" s="20">
        <f t="shared" si="1"/>
        <v>250</v>
      </c>
      <c r="B254" s="19" t="s">
        <v>151</v>
      </c>
      <c r="C254" s="19" t="s">
        <v>217</v>
      </c>
      <c r="D254" s="19" t="s">
        <v>218</v>
      </c>
      <c r="E254" s="21" t="s">
        <v>33</v>
      </c>
      <c r="F254" s="23" t="s">
        <v>219</v>
      </c>
      <c r="G254" s="25" t="s">
        <v>220</v>
      </c>
      <c r="H254" s="19" t="s">
        <v>40</v>
      </c>
      <c r="I254" s="19" t="s">
        <v>42</v>
      </c>
      <c r="J254" s="128" t="s">
        <v>44</v>
      </c>
      <c r="K254" s="129"/>
      <c r="L254" s="129"/>
      <c r="M254" s="29" t="s">
        <v>108</v>
      </c>
      <c r="N254" s="29" t="s">
        <v>108</v>
      </c>
      <c r="O254" s="29" t="s">
        <v>108</v>
      </c>
      <c r="P254" s="29" t="s">
        <v>108</v>
      </c>
      <c r="Q254" s="30" t="s">
        <v>167</v>
      </c>
      <c r="R254" s="30" t="s">
        <v>167</v>
      </c>
      <c r="S254" s="30" t="s">
        <v>167</v>
      </c>
      <c r="T254" s="30" t="s">
        <v>45</v>
      </c>
      <c r="U254" s="31" t="str">
        <f>IFERROR(__xludf.DUMMYFUNCTION("LET(
  angka_murni, ARRAYFORMULA(IFERROR(VALUE(REGEXREPLACE(N254:S254, ""[^0-9]"", """")), 0)),
  rata, IFERROR(AVERAGEIF(angka_murni, ""&gt;0""), 0),
  IF(rata &gt; 0,
    IF(rata &gt; 500, ""SANGAT OPTIMAL"",
    IF(rata &gt; 200, ""OPTIMAL"",
    IF(rata &gt; 100,"&amp;" ""KURANG OPTIMAL"", ""TIDAK OPTIMAL""))),
    IF(COUNTIF(N254:S254, ""*TIDAK TERDETEKSI*"") &gt; 0, ""TIDAK TERDETEKSI"",
    IF(COUNTIF(N254:S254, ""*TIDAK AKTIF*"") &gt; 0, ""TIDAK AKTIF"",
    IF(COUNTIF(N254:S254, ""*BELUM TERPASANG*"") &gt; 0, ""BELUM T"&amp;"ERPASANG"", ""TIDAK AKTIF"")))
  )
)"),"TIDAK TERDETEKSI")</f>
        <v>TIDAK TERDETEKSI</v>
      </c>
      <c r="V254" s="124"/>
      <c r="W254" s="125"/>
      <c r="X254" s="46"/>
    </row>
    <row r="255" ht="12.0" customHeight="1">
      <c r="A255" s="20">
        <f t="shared" si="1"/>
        <v>251</v>
      </c>
      <c r="B255" s="19" t="s">
        <v>151</v>
      </c>
      <c r="C255" s="19" t="s">
        <v>217</v>
      </c>
      <c r="D255" s="19" t="s">
        <v>1399</v>
      </c>
      <c r="E255" s="21" t="s">
        <v>33</v>
      </c>
      <c r="F255" s="23" t="s">
        <v>1400</v>
      </c>
      <c r="G255" s="25" t="s">
        <v>1401</v>
      </c>
      <c r="H255" s="19" t="s">
        <v>59</v>
      </c>
      <c r="I255" s="19" t="s">
        <v>60</v>
      </c>
      <c r="J255" s="76" t="s">
        <v>44</v>
      </c>
      <c r="K255" s="118"/>
      <c r="L255" s="118"/>
      <c r="M255" s="29" t="s">
        <v>108</v>
      </c>
      <c r="N255" s="29" t="s">
        <v>108</v>
      </c>
      <c r="O255" s="29" t="s">
        <v>108</v>
      </c>
      <c r="P255" s="30" t="s">
        <v>108</v>
      </c>
      <c r="Q255" s="30" t="s">
        <v>108</v>
      </c>
      <c r="R255" s="30" t="s">
        <v>62</v>
      </c>
      <c r="S255" s="30" t="s">
        <v>63</v>
      </c>
      <c r="T255" s="30" t="s">
        <v>64</v>
      </c>
      <c r="U255" s="31" t="str">
        <f>IFERROR(__xludf.DUMMYFUNCTION("LET(
  angka_murni, ARRAYFORMULA(IFERROR(VALUE(REGEXREPLACE(N255:S255, ""[^0-9]"", """")), 0)),
  rata, IFERROR(AVERAGEIF(angka_murni, ""&gt;0""), 0),
  IF(rata &gt; 0,
    IF(rata &gt; 500, ""SANGAT OPTIMAL"",
    IF(rata &gt; 200, ""OPTIMAL"",
    IF(rata &gt; 100,"&amp;" ""KURANG OPTIMAL"", ""TIDAK OPTIMAL""))),
    IF(COUNTIF(N255:S255, ""*TIDAK TERDETEKSI*"") &gt; 0, ""TIDAK TERDETEKSI"",
    IF(COUNTIF(N255:S255, ""*TIDAK AKTIF*"") &gt; 0, ""TIDAK AKTIF"",
    IF(COUNTIF(N255:S255, ""*BELUM TERPASANG*"") &gt; 0, ""BELUM T"&amp;"ERPASANG"", ""TIDAK AKTIF"")))
  )
)"),"TIDAK OPTIMAL")</f>
        <v>TIDAK OPTIMAL</v>
      </c>
      <c r="V255" s="124"/>
      <c r="W255" s="125"/>
      <c r="X255" s="46"/>
    </row>
    <row r="256" ht="12.0" customHeight="1">
      <c r="A256" s="20">
        <f t="shared" si="1"/>
        <v>252</v>
      </c>
      <c r="B256" s="178" t="s">
        <v>151</v>
      </c>
      <c r="C256" s="178" t="s">
        <v>1402</v>
      </c>
      <c r="D256" s="178" t="s">
        <v>1403</v>
      </c>
      <c r="E256" s="21" t="s">
        <v>33</v>
      </c>
      <c r="F256" s="23" t="s">
        <v>1404</v>
      </c>
      <c r="G256" s="25" t="s">
        <v>1405</v>
      </c>
      <c r="H256" s="19" t="s">
        <v>59</v>
      </c>
      <c r="I256" s="19" t="s">
        <v>60</v>
      </c>
      <c r="J256" s="76" t="s">
        <v>44</v>
      </c>
      <c r="K256" s="118"/>
      <c r="L256" s="118"/>
      <c r="M256" s="29" t="s">
        <v>108</v>
      </c>
      <c r="N256" s="29" t="s">
        <v>108</v>
      </c>
      <c r="O256" s="29" t="s">
        <v>108</v>
      </c>
      <c r="P256" s="30" t="s">
        <v>108</v>
      </c>
      <c r="Q256" s="30" t="s">
        <v>108</v>
      </c>
      <c r="R256" s="30" t="s">
        <v>91</v>
      </c>
      <c r="S256" s="30" t="s">
        <v>64</v>
      </c>
      <c r="T256" s="30" t="s">
        <v>125</v>
      </c>
      <c r="U256" s="31" t="str">
        <f>IFERROR(__xludf.DUMMYFUNCTION("LET(
  angka_murni, ARRAYFORMULA(IFERROR(VALUE(REGEXREPLACE(N256:S256, ""[^0-9]"", """")), 0)),
  rata, IFERROR(AVERAGEIF(angka_murni, ""&gt;0""), 0),
  IF(rata &gt; 0,
    IF(rata &gt; 500, ""SANGAT OPTIMAL"",
    IF(rata &gt; 200, ""OPTIMAL"",
    IF(rata &gt; 100,"&amp;" ""KURANG OPTIMAL"", ""TIDAK OPTIMAL""))),
    IF(COUNTIF(N256:S256, ""*TIDAK TERDETEKSI*"") &gt; 0, ""TIDAK TERDETEKSI"",
    IF(COUNTIF(N256:S256, ""*TIDAK AKTIF*"") &gt; 0, ""TIDAK AKTIF"",
    IF(COUNTIF(N256:S256, ""*BELUM TERPASANG*"") &gt; 0, ""BELUM T"&amp;"ERPASANG"", ""TIDAK AKTIF"")))
  )
)"),"OPTIMAL")</f>
        <v>OPTIMAL</v>
      </c>
      <c r="V256" s="124"/>
      <c r="W256" s="125" t="s">
        <v>1175</v>
      </c>
      <c r="X256" s="46"/>
    </row>
    <row r="257" ht="12.0" customHeight="1">
      <c r="A257" s="20">
        <f t="shared" si="1"/>
        <v>253</v>
      </c>
      <c r="B257" s="19" t="s">
        <v>151</v>
      </c>
      <c r="C257" s="19" t="s">
        <v>1402</v>
      </c>
      <c r="D257" s="19" t="s">
        <v>1407</v>
      </c>
      <c r="E257" s="21" t="s">
        <v>33</v>
      </c>
      <c r="F257" s="23" t="s">
        <v>1408</v>
      </c>
      <c r="G257" s="25" t="s">
        <v>1409</v>
      </c>
      <c r="H257" s="19" t="s">
        <v>39</v>
      </c>
      <c r="I257" s="19" t="s">
        <v>41</v>
      </c>
      <c r="J257" s="151" t="s">
        <v>44</v>
      </c>
      <c r="K257" s="118"/>
      <c r="L257" s="118"/>
      <c r="M257" s="42"/>
      <c r="N257" s="29" t="s">
        <v>806</v>
      </c>
      <c r="O257" s="29" t="s">
        <v>806</v>
      </c>
      <c r="P257" s="29" t="s">
        <v>806</v>
      </c>
      <c r="Q257" s="29" t="s">
        <v>806</v>
      </c>
      <c r="R257" s="29" t="s">
        <v>806</v>
      </c>
      <c r="S257" s="29" t="s">
        <v>806</v>
      </c>
      <c r="T257" s="29"/>
      <c r="U257" s="31" t="str">
        <f>IFERROR(__xludf.DUMMYFUNCTION("LET(
  angka_murni, ARRAYFORMULA(IFERROR(VALUE(REGEXREPLACE(N257:S257, ""[^0-9]"", """")), 0)),
  rata, IFERROR(AVERAGEIF(angka_murni, ""&gt;0""), 0),
  IF(rata &gt; 0,
    IF(rata &gt; 500, ""SANGAT OPTIMAL"",
    IF(rata &gt; 200, ""OPTIMAL"",
    IF(rata &gt; 100,"&amp;" ""KURANG OPTIMAL"", ""TIDAK OPTIMAL""))),
    IF(COUNTIF(N257:S257, ""*TIDAK TERDETEKSI*"") &gt; 0, ""TIDAK TERDETEKSI"",
    IF(COUNTIF(N257:S257, ""*TIDAK AKTIF*"") &gt; 0, ""TIDAK AKTIF"",
    IF(COUNTIF(N257:S257, ""*BELUM TERPASANG*"") &gt; 0, ""BELUM T"&amp;"ERPASANG"", ""TIDAK AKTIF"")))
  )
)"),"KURANG OPTIMAL")</f>
        <v>KURANG OPTIMAL</v>
      </c>
      <c r="V257" s="124"/>
      <c r="W257" s="125"/>
      <c r="X257" s="46"/>
    </row>
    <row r="258" ht="12.0" customHeight="1">
      <c r="A258" s="20">
        <f t="shared" si="1"/>
        <v>254</v>
      </c>
      <c r="B258" s="19" t="s">
        <v>151</v>
      </c>
      <c r="C258" s="19" t="s">
        <v>1402</v>
      </c>
      <c r="D258" s="19" t="s">
        <v>1410</v>
      </c>
      <c r="E258" s="21" t="s">
        <v>33</v>
      </c>
      <c r="F258" s="23" t="s">
        <v>1411</v>
      </c>
      <c r="G258" s="25" t="s">
        <v>1412</v>
      </c>
      <c r="H258" s="19" t="s">
        <v>39</v>
      </c>
      <c r="I258" s="19" t="s">
        <v>41</v>
      </c>
      <c r="J258" s="151" t="s">
        <v>44</v>
      </c>
      <c r="K258" s="118"/>
      <c r="L258" s="119" t="s">
        <v>1645</v>
      </c>
      <c r="M258" s="42"/>
      <c r="N258" s="29" t="s">
        <v>62</v>
      </c>
      <c r="O258" s="29" t="s">
        <v>125</v>
      </c>
      <c r="P258" s="30" t="s">
        <v>806</v>
      </c>
      <c r="Q258" s="30" t="s">
        <v>806</v>
      </c>
      <c r="R258" s="30" t="s">
        <v>806</v>
      </c>
      <c r="S258" s="30" t="s">
        <v>62</v>
      </c>
      <c r="T258" s="30"/>
      <c r="U258" s="31" t="str">
        <f>IFERROR(__xludf.DUMMYFUNCTION("LET(
  angka_murni, ARRAYFORMULA(IFERROR(VALUE(REGEXREPLACE(N258:S258, ""[^0-9]"", """")), 0)),
  rata, IFERROR(AVERAGEIF(angka_murni, ""&gt;0""), 0),
  IF(rata &gt; 0,
    IF(rata &gt; 500, ""SANGAT OPTIMAL"",
    IF(rata &gt; 200, ""OPTIMAL"",
    IF(rata &gt; 100,"&amp;" ""KURANG OPTIMAL"", ""TIDAK OPTIMAL""))),
    IF(COUNTIF(N258:S258, ""*TIDAK TERDETEKSI*"") &gt; 0, ""TIDAK TERDETEKSI"",
    IF(COUNTIF(N258:S258, ""*TIDAK AKTIF*"") &gt; 0, ""TIDAK AKTIF"",
    IF(COUNTIF(N258:S258, ""*BELUM TERPASANG*"") &gt; 0, ""BELUM T"&amp;"ERPASANG"", ""TIDAK AKTIF"")))
  )
)"),"KURANG OPTIMAL")</f>
        <v>KURANG OPTIMAL</v>
      </c>
      <c r="V258" s="124"/>
      <c r="W258" s="125"/>
      <c r="X258" s="46"/>
    </row>
    <row r="259" ht="12.0" customHeight="1">
      <c r="A259" s="20">
        <f t="shared" si="1"/>
        <v>255</v>
      </c>
      <c r="B259" s="19" t="s">
        <v>151</v>
      </c>
      <c r="C259" s="19" t="s">
        <v>1402</v>
      </c>
      <c r="D259" s="19" t="s">
        <v>1413</v>
      </c>
      <c r="E259" s="21" t="s">
        <v>33</v>
      </c>
      <c r="F259" s="23" t="s">
        <v>1414</v>
      </c>
      <c r="G259" s="25" t="s">
        <v>1415</v>
      </c>
      <c r="H259" s="19" t="s">
        <v>39</v>
      </c>
      <c r="I259" s="19" t="s">
        <v>41</v>
      </c>
      <c r="J259" s="151" t="s">
        <v>44</v>
      </c>
      <c r="K259" s="118"/>
      <c r="L259" s="119" t="s">
        <v>1647</v>
      </c>
      <c r="M259" s="42"/>
      <c r="N259" s="29" t="s">
        <v>62</v>
      </c>
      <c r="O259" s="29" t="s">
        <v>91</v>
      </c>
      <c r="P259" s="30" t="s">
        <v>63</v>
      </c>
      <c r="Q259" s="30" t="s">
        <v>806</v>
      </c>
      <c r="R259" s="30" t="s">
        <v>806</v>
      </c>
      <c r="S259" s="30" t="s">
        <v>63</v>
      </c>
      <c r="T259" s="30"/>
      <c r="U259" s="31" t="str">
        <f>IFERROR(__xludf.DUMMYFUNCTION("LET(
  angka_murni, ARRAYFORMULA(IFERROR(VALUE(REGEXREPLACE(N259:S259, ""[^0-9]"", """")), 0)),
  rata, IFERROR(AVERAGEIF(angka_murni, ""&gt;0""), 0),
  IF(rata &gt; 0,
    IF(rata &gt; 500, ""SANGAT OPTIMAL"",
    IF(rata &gt; 200, ""OPTIMAL"",
    IF(rata &gt; 100,"&amp;" ""KURANG OPTIMAL"", ""TIDAK OPTIMAL""))),
    IF(COUNTIF(N259:S259, ""*TIDAK TERDETEKSI*"") &gt; 0, ""TIDAK TERDETEKSI"",
    IF(COUNTIF(N259:S259, ""*TIDAK AKTIF*"") &gt; 0, ""TIDAK AKTIF"",
    IF(COUNTIF(N259:S259, ""*BELUM TERPASANG*"") &gt; 0, ""BELUM T"&amp;"ERPASANG"", ""TIDAK AKTIF"")))
  )
)"),"KURANG OPTIMAL")</f>
        <v>KURANG OPTIMAL</v>
      </c>
      <c r="V259" s="124"/>
      <c r="W259" s="125"/>
      <c r="X259" s="46"/>
    </row>
    <row r="260" ht="12.0" customHeight="1">
      <c r="A260" s="20">
        <f t="shared" si="1"/>
        <v>256</v>
      </c>
      <c r="B260" s="19" t="s">
        <v>151</v>
      </c>
      <c r="C260" s="19" t="s">
        <v>1402</v>
      </c>
      <c r="D260" s="19" t="s">
        <v>1416</v>
      </c>
      <c r="E260" s="21" t="s">
        <v>33</v>
      </c>
      <c r="F260" s="23" t="s">
        <v>1417</v>
      </c>
      <c r="G260" s="25" t="s">
        <v>1418</v>
      </c>
      <c r="H260" s="19" t="s">
        <v>39</v>
      </c>
      <c r="I260" s="180" t="s">
        <v>1138</v>
      </c>
      <c r="J260" s="151" t="s">
        <v>44</v>
      </c>
      <c r="K260" s="118"/>
      <c r="L260" s="118"/>
      <c r="M260" s="29" t="s">
        <v>45</v>
      </c>
      <c r="N260" s="29" t="s">
        <v>167</v>
      </c>
      <c r="O260" s="29" t="s">
        <v>167</v>
      </c>
      <c r="P260" s="29" t="s">
        <v>167</v>
      </c>
      <c r="Q260" s="29" t="s">
        <v>167</v>
      </c>
      <c r="R260" s="29" t="s">
        <v>167</v>
      </c>
      <c r="S260" s="30" t="s">
        <v>45</v>
      </c>
      <c r="T260" s="30"/>
      <c r="U260" s="31" t="str">
        <f>IFERROR(__xludf.DUMMYFUNCTION("LET(
  angka_murni, ARRAYFORMULA(IFERROR(VALUE(REGEXREPLACE(N260:S260, ""[^0-9]"", """")), 0)),
  rata, IFERROR(AVERAGEIF(angka_murni, ""&gt;0""), 0),
  IF(rata &gt; 0,
    IF(rata &gt; 500, ""SANGAT OPTIMAL"",
    IF(rata &gt; 200, ""OPTIMAL"",
    IF(rata &gt; 100,"&amp;" ""KURANG OPTIMAL"", ""TIDAK OPTIMAL""))),
    IF(COUNTIF(N260:S260, ""*TIDAK TERDETEKSI*"") &gt; 0, ""TIDAK TERDETEKSI"",
    IF(COUNTIF(N260:S260, ""*TIDAK AKTIF*"") &gt; 0, ""TIDAK AKTIF"",
    IF(COUNTIF(N260:S260, ""*BELUM TERPASANG*"") &gt; 0, ""BELUM T"&amp;"ERPASANG"", ""TIDAK AKTIF"")))
  )
)"),"TIDAK TERDETEKSI")</f>
        <v>TIDAK TERDETEKSI</v>
      </c>
      <c r="V260" s="124"/>
      <c r="W260" s="125"/>
      <c r="X260" s="46"/>
    </row>
    <row r="261" ht="12.0" customHeight="1">
      <c r="A261" s="20">
        <f t="shared" si="1"/>
        <v>257</v>
      </c>
      <c r="B261" s="19" t="s">
        <v>151</v>
      </c>
      <c r="C261" s="19" t="s">
        <v>1402</v>
      </c>
      <c r="D261" s="19" t="s">
        <v>1419</v>
      </c>
      <c r="E261" s="21" t="s">
        <v>33</v>
      </c>
      <c r="F261" s="23" t="s">
        <v>1420</v>
      </c>
      <c r="G261" s="25" t="s">
        <v>1421</v>
      </c>
      <c r="H261" s="19" t="s">
        <v>39</v>
      </c>
      <c r="I261" s="19" t="s">
        <v>41</v>
      </c>
      <c r="J261" s="151" t="s">
        <v>44</v>
      </c>
      <c r="K261" s="119"/>
      <c r="L261" s="119" t="s">
        <v>1657</v>
      </c>
      <c r="M261" s="42"/>
      <c r="N261" s="29" t="s">
        <v>62</v>
      </c>
      <c r="O261" s="29" t="s">
        <v>62</v>
      </c>
      <c r="P261" s="30" t="s">
        <v>62</v>
      </c>
      <c r="Q261" s="30" t="s">
        <v>62</v>
      </c>
      <c r="R261" s="30" t="s">
        <v>62</v>
      </c>
      <c r="S261" s="30" t="s">
        <v>176</v>
      </c>
      <c r="T261" s="30"/>
      <c r="U261" s="31" t="str">
        <f>IFERROR(__xludf.DUMMYFUNCTION("LET(
  angka_murni, ARRAYFORMULA(IFERROR(VALUE(REGEXREPLACE(N261:S261, ""[^0-9]"", """")), 0)),
  rata, IFERROR(AVERAGEIF(angka_murni, ""&gt;0""), 0),
  IF(rata &gt; 0,
    IF(rata &gt; 500, ""SANGAT OPTIMAL"",
    IF(rata &gt; 200, ""OPTIMAL"",
    IF(rata &gt; 100,"&amp;" ""KURANG OPTIMAL"", ""TIDAK OPTIMAL""))),
    IF(COUNTIF(N261:S261, ""*TIDAK TERDETEKSI*"") &gt; 0, ""TIDAK TERDETEKSI"",
    IF(COUNTIF(N261:S261, ""*TIDAK AKTIF*"") &gt; 0, ""TIDAK AKTIF"",
    IF(COUNTIF(N261:S261, ""*BELUM TERPASANG*"") &gt; 0, ""BELUM T"&amp;"ERPASANG"", ""TIDAK AKTIF"")))
  )
)"),"TIDAK OPTIMAL")</f>
        <v>TIDAK OPTIMAL</v>
      </c>
      <c r="V261" s="124"/>
      <c r="W261" s="125"/>
      <c r="X261" s="46"/>
    </row>
    <row r="262" ht="12.0" customHeight="1">
      <c r="A262" s="20">
        <f t="shared" si="1"/>
        <v>258</v>
      </c>
      <c r="B262" s="19" t="s">
        <v>151</v>
      </c>
      <c r="C262" s="19" t="s">
        <v>1402</v>
      </c>
      <c r="D262" s="19" t="s">
        <v>1402</v>
      </c>
      <c r="E262" s="21" t="s">
        <v>33</v>
      </c>
      <c r="F262" s="23" t="s">
        <v>1422</v>
      </c>
      <c r="G262" s="25" t="s">
        <v>1423</v>
      </c>
      <c r="H262" s="19" t="s">
        <v>59</v>
      </c>
      <c r="I262" s="19" t="s">
        <v>60</v>
      </c>
      <c r="J262" s="76" t="s">
        <v>44</v>
      </c>
      <c r="K262" s="118"/>
      <c r="L262" s="118"/>
      <c r="M262" s="29" t="s">
        <v>108</v>
      </c>
      <c r="N262" s="29" t="s">
        <v>108</v>
      </c>
      <c r="O262" s="29" t="s">
        <v>108</v>
      </c>
      <c r="P262" s="30" t="s">
        <v>108</v>
      </c>
      <c r="Q262" s="30" t="s">
        <v>108</v>
      </c>
      <c r="R262" s="30" t="s">
        <v>62</v>
      </c>
      <c r="S262" s="30" t="s">
        <v>63</v>
      </c>
      <c r="T262" s="30" t="s">
        <v>63</v>
      </c>
      <c r="U262" s="31" t="str">
        <f>IFERROR(__xludf.DUMMYFUNCTION("LET(
  angka_murni, ARRAYFORMULA(IFERROR(VALUE(REGEXREPLACE(N262:S262, ""[^0-9]"", """")), 0)),
  rata, IFERROR(AVERAGEIF(angka_murni, ""&gt;0""), 0),
  IF(rata &gt; 0,
    IF(rata &gt; 500, ""SANGAT OPTIMAL"",
    IF(rata &gt; 200, ""OPTIMAL"",
    IF(rata &gt; 100,"&amp;" ""KURANG OPTIMAL"", ""TIDAK OPTIMAL""))),
    IF(COUNTIF(N262:S262, ""*TIDAK TERDETEKSI*"") &gt; 0, ""TIDAK TERDETEKSI"",
    IF(COUNTIF(N262:S262, ""*TIDAK AKTIF*"") &gt; 0, ""TIDAK AKTIF"",
    IF(COUNTIF(N262:S262, ""*BELUM TERPASANG*"") &gt; 0, ""BELUM T"&amp;"ERPASANG"", ""TIDAK AKTIF"")))
  )
)"),"TIDAK OPTIMAL")</f>
        <v>TIDAK OPTIMAL</v>
      </c>
      <c r="V262" s="124"/>
      <c r="W262" s="125"/>
      <c r="X262" s="37" t="s">
        <v>1425</v>
      </c>
    </row>
    <row r="263" ht="12.0" customHeight="1">
      <c r="A263" s="20">
        <f t="shared" si="1"/>
        <v>259</v>
      </c>
      <c r="B263" s="178" t="s">
        <v>151</v>
      </c>
      <c r="C263" s="178" t="s">
        <v>1402</v>
      </c>
      <c r="D263" s="178" t="s">
        <v>1427</v>
      </c>
      <c r="E263" s="21" t="s">
        <v>33</v>
      </c>
      <c r="F263" s="23" t="s">
        <v>1428</v>
      </c>
      <c r="G263" s="25" t="s">
        <v>1429</v>
      </c>
      <c r="H263" s="19" t="s">
        <v>59</v>
      </c>
      <c r="I263" s="19" t="s">
        <v>60</v>
      </c>
      <c r="J263" s="76" t="s">
        <v>44</v>
      </c>
      <c r="K263" s="118"/>
      <c r="L263" s="118"/>
      <c r="M263" s="29" t="s">
        <v>108</v>
      </c>
      <c r="N263" s="29" t="s">
        <v>108</v>
      </c>
      <c r="O263" s="29" t="s">
        <v>108</v>
      </c>
      <c r="P263" s="30" t="s">
        <v>108</v>
      </c>
      <c r="Q263" s="30" t="s">
        <v>108</v>
      </c>
      <c r="R263" s="30" t="s">
        <v>64</v>
      </c>
      <c r="S263" s="30" t="s">
        <v>126</v>
      </c>
      <c r="T263" s="30" t="s">
        <v>126</v>
      </c>
      <c r="U263" s="31" t="str">
        <f>IFERROR(__xludf.DUMMYFUNCTION("LET(
  angka_murni, ARRAYFORMULA(IFERROR(VALUE(REGEXREPLACE(N263:S263, ""[^0-9]"", """")), 0)),
  rata, IFERROR(AVERAGEIF(angka_murni, ""&gt;0""), 0),
  IF(rata &gt; 0,
    IF(rata &gt; 500, ""SANGAT OPTIMAL"",
    IF(rata &gt; 200, ""OPTIMAL"",
    IF(rata &gt; 100,"&amp;" ""KURANG OPTIMAL"", ""TIDAK OPTIMAL""))),
    IF(COUNTIF(N263:S263, ""*TIDAK TERDETEKSI*"") &gt; 0, ""TIDAK TERDETEKSI"",
    IF(COUNTIF(N263:S263, ""*TIDAK AKTIF*"") &gt; 0, ""TIDAK AKTIF"",
    IF(COUNTIF(N263:S263, ""*BELUM TERPASANG*"") &gt; 0, ""BELUM T"&amp;"ERPASANG"", ""TIDAK AKTIF"")))
  )
)"),"SANGAT OPTIMAL")</f>
        <v>SANGAT OPTIMAL</v>
      </c>
      <c r="V263" s="124"/>
      <c r="W263" s="125" t="s">
        <v>1175</v>
      </c>
      <c r="X263" s="46"/>
    </row>
    <row r="264" ht="12.0" customHeight="1">
      <c r="A264" s="20">
        <f t="shared" si="1"/>
        <v>260</v>
      </c>
      <c r="B264" s="19" t="s">
        <v>151</v>
      </c>
      <c r="C264" s="19" t="s">
        <v>1431</v>
      </c>
      <c r="D264" s="73" t="s">
        <v>1432</v>
      </c>
      <c r="E264" s="184" t="s">
        <v>1433</v>
      </c>
      <c r="F264" s="23" t="s">
        <v>1434</v>
      </c>
      <c r="G264" s="25" t="s">
        <v>1435</v>
      </c>
      <c r="H264" s="19" t="s">
        <v>59</v>
      </c>
      <c r="I264" s="19" t="s">
        <v>60</v>
      </c>
      <c r="J264" s="76" t="s">
        <v>44</v>
      </c>
      <c r="K264" s="118"/>
      <c r="L264" s="118"/>
      <c r="M264" s="29" t="s">
        <v>108</v>
      </c>
      <c r="N264" s="29" t="s">
        <v>108</v>
      </c>
      <c r="O264" s="29" t="s">
        <v>108</v>
      </c>
      <c r="P264" s="30" t="s">
        <v>108</v>
      </c>
      <c r="Q264" s="30" t="s">
        <v>108</v>
      </c>
      <c r="R264" s="30" t="s">
        <v>62</v>
      </c>
      <c r="S264" s="30" t="s">
        <v>64</v>
      </c>
      <c r="T264" s="30" t="s">
        <v>64</v>
      </c>
      <c r="U264" s="31" t="str">
        <f>IFERROR(__xludf.DUMMYFUNCTION("LET(
  angka_murni, ARRAYFORMULA(IFERROR(VALUE(REGEXREPLACE(N264:S264, ""[^0-9]"", """")), 0)),
  rata, IFERROR(AVERAGEIF(angka_murni, ""&gt;0""), 0),
  IF(rata &gt; 0,
    IF(rata &gt; 500, ""SANGAT OPTIMAL"",
    IF(rata &gt; 200, ""OPTIMAL"",
    IF(rata &gt; 100,"&amp;" ""KURANG OPTIMAL"", ""TIDAK OPTIMAL""))),
    IF(COUNTIF(N264:S264, ""*TIDAK TERDETEKSI*"") &gt; 0, ""TIDAK TERDETEKSI"",
    IF(COUNTIF(N264:S264, ""*TIDAK AKTIF*"") &gt; 0, ""TIDAK AKTIF"",
    IF(COUNTIF(N264:S264, ""*BELUM TERPASANG*"") &gt; 0, ""BELUM T"&amp;"ERPASANG"", ""TIDAK AKTIF"")))
  )
)"),"OPTIMAL")</f>
        <v>OPTIMAL</v>
      </c>
      <c r="V264" s="124"/>
      <c r="W264" s="125"/>
      <c r="X264" s="46"/>
    </row>
    <row r="265" ht="12.0" customHeight="1">
      <c r="A265" s="20">
        <f t="shared" si="1"/>
        <v>261</v>
      </c>
      <c r="B265" s="19" t="s">
        <v>151</v>
      </c>
      <c r="C265" s="19" t="s">
        <v>1431</v>
      </c>
      <c r="D265" s="73" t="s">
        <v>1437</v>
      </c>
      <c r="E265" s="184" t="s">
        <v>1438</v>
      </c>
      <c r="F265" s="23" t="s">
        <v>1439</v>
      </c>
      <c r="G265" s="25" t="s">
        <v>1440</v>
      </c>
      <c r="H265" s="19" t="s">
        <v>40</v>
      </c>
      <c r="I265" s="19" t="s">
        <v>42</v>
      </c>
      <c r="J265" s="128" t="s">
        <v>44</v>
      </c>
      <c r="K265" s="129"/>
      <c r="L265" s="129"/>
      <c r="M265" s="29" t="s">
        <v>108</v>
      </c>
      <c r="N265" s="29" t="s">
        <v>108</v>
      </c>
      <c r="O265" s="29" t="s">
        <v>108</v>
      </c>
      <c r="P265" s="29" t="s">
        <v>108</v>
      </c>
      <c r="Q265" s="30" t="s">
        <v>167</v>
      </c>
      <c r="R265" s="30" t="s">
        <v>167</v>
      </c>
      <c r="S265" s="30" t="s">
        <v>167</v>
      </c>
      <c r="T265" s="30" t="s">
        <v>45</v>
      </c>
      <c r="U265" s="31" t="str">
        <f>IFERROR(__xludf.DUMMYFUNCTION("LET(
  angka_murni, ARRAYFORMULA(IFERROR(VALUE(REGEXREPLACE(N265:S265, ""[^0-9]"", """")), 0)),
  rata, IFERROR(AVERAGEIF(angka_murni, ""&gt;0""), 0),
  IF(rata &gt; 0,
    IF(rata &gt; 500, ""SANGAT OPTIMAL"",
    IF(rata &gt; 200, ""OPTIMAL"",
    IF(rata &gt; 100,"&amp;" ""KURANG OPTIMAL"", ""TIDAK OPTIMAL""))),
    IF(COUNTIF(N265:S265, ""*TIDAK TERDETEKSI*"") &gt; 0, ""TIDAK TERDETEKSI"",
    IF(COUNTIF(N265:S265, ""*TIDAK AKTIF*"") &gt; 0, ""TIDAK AKTIF"",
    IF(COUNTIF(N265:S265, ""*BELUM TERPASANG*"") &gt; 0, ""BELUM T"&amp;"ERPASANG"", ""TIDAK AKTIF"")))
  )
)"),"TIDAK TERDETEKSI")</f>
        <v>TIDAK TERDETEKSI</v>
      </c>
      <c r="V265" s="124"/>
      <c r="W265" s="125"/>
      <c r="X265" s="46"/>
    </row>
    <row r="266" ht="12.0" customHeight="1">
      <c r="A266" s="20">
        <f t="shared" si="1"/>
        <v>262</v>
      </c>
      <c r="B266" s="19" t="s">
        <v>151</v>
      </c>
      <c r="C266" s="19" t="s">
        <v>1431</v>
      </c>
      <c r="D266" s="19" t="s">
        <v>1441</v>
      </c>
      <c r="E266" s="21" t="s">
        <v>33</v>
      </c>
      <c r="F266" s="23" t="s">
        <v>1442</v>
      </c>
      <c r="G266" s="25" t="s">
        <v>1443</v>
      </c>
      <c r="H266" s="19" t="s">
        <v>59</v>
      </c>
      <c r="I266" s="19" t="s">
        <v>60</v>
      </c>
      <c r="J266" s="76" t="s">
        <v>44</v>
      </c>
      <c r="K266" s="118"/>
      <c r="L266" s="118"/>
      <c r="M266" s="29" t="s">
        <v>108</v>
      </c>
      <c r="N266" s="29" t="s">
        <v>108</v>
      </c>
      <c r="O266" s="29" t="s">
        <v>108</v>
      </c>
      <c r="P266" s="30" t="s">
        <v>108</v>
      </c>
      <c r="Q266" s="30" t="s">
        <v>108</v>
      </c>
      <c r="R266" s="30" t="s">
        <v>62</v>
      </c>
      <c r="S266" s="30" t="s">
        <v>126</v>
      </c>
      <c r="T266" s="30" t="s">
        <v>126</v>
      </c>
      <c r="U266" s="31" t="str">
        <f>IFERROR(__xludf.DUMMYFUNCTION("LET(
  angka_murni, ARRAYFORMULA(IFERROR(VALUE(REGEXREPLACE(N266:S266, ""[^0-9]"", """")), 0)),
  rata, IFERROR(AVERAGEIF(angka_murni, ""&gt;0""), 0),
  IF(rata &gt; 0,
    IF(rata &gt; 500, ""SANGAT OPTIMAL"",
    IF(rata &gt; 200, ""OPTIMAL"",
    IF(rata &gt; 100,"&amp;" ""KURANG OPTIMAL"", ""TIDAK OPTIMAL""))),
    IF(COUNTIF(N266:S266, ""*TIDAK TERDETEKSI*"") &gt; 0, ""TIDAK TERDETEKSI"",
    IF(COUNTIF(N266:S266, ""*TIDAK AKTIF*"") &gt; 0, ""TIDAK AKTIF"",
    IF(COUNTIF(N266:S266, ""*BELUM TERPASANG*"") &gt; 0, ""BELUM T"&amp;"ERPASANG"", ""TIDAK AKTIF"")))
  )
)"),"SANGAT OPTIMAL")</f>
        <v>SANGAT OPTIMAL</v>
      </c>
      <c r="V266" s="124"/>
      <c r="W266" s="125"/>
      <c r="X266" s="46"/>
    </row>
    <row r="267" ht="12.0" customHeight="1">
      <c r="A267" s="20">
        <f t="shared" si="1"/>
        <v>263</v>
      </c>
      <c r="B267" s="19" t="s">
        <v>151</v>
      </c>
      <c r="C267" s="19" t="s">
        <v>1431</v>
      </c>
      <c r="D267" s="19" t="s">
        <v>1445</v>
      </c>
      <c r="E267" s="21" t="s">
        <v>33</v>
      </c>
      <c r="F267" s="23" t="s">
        <v>1446</v>
      </c>
      <c r="G267" s="25" t="s">
        <v>1674</v>
      </c>
      <c r="H267" s="19" t="s">
        <v>59</v>
      </c>
      <c r="I267" s="19" t="s">
        <v>60</v>
      </c>
      <c r="J267" s="76" t="s">
        <v>44</v>
      </c>
      <c r="K267" s="118"/>
      <c r="L267" s="118"/>
      <c r="M267" s="29" t="s">
        <v>108</v>
      </c>
      <c r="N267" s="29" t="s">
        <v>108</v>
      </c>
      <c r="O267" s="29" t="s">
        <v>108</v>
      </c>
      <c r="P267" s="30" t="s">
        <v>108</v>
      </c>
      <c r="Q267" s="30" t="s">
        <v>108</v>
      </c>
      <c r="R267" s="30" t="s">
        <v>176</v>
      </c>
      <c r="S267" s="30" t="s">
        <v>91</v>
      </c>
      <c r="T267" s="30" t="s">
        <v>126</v>
      </c>
      <c r="U267" s="31" t="str">
        <f>IFERROR(__xludf.DUMMYFUNCTION("LET(
  angka_murni, ARRAYFORMULA(IFERROR(VALUE(REGEXREPLACE(N267:S267, ""[^0-9]"", """")), 0)),
  rata, IFERROR(AVERAGEIF(angka_murni, ""&gt;0""), 0),
  IF(rata &gt; 0,
    IF(rata &gt; 500, ""SANGAT OPTIMAL"",
    IF(rata &gt; 200, ""OPTIMAL"",
    IF(rata &gt; 100,"&amp;" ""KURANG OPTIMAL"", ""TIDAK OPTIMAL""))),
    IF(COUNTIF(N267:S267, ""*TIDAK TERDETEKSI*"") &gt; 0, ""TIDAK TERDETEKSI"",
    IF(COUNTIF(N267:S267, ""*TIDAK AKTIF*"") &gt; 0, ""TIDAK AKTIF"",
    IF(COUNTIF(N267:S267, ""*BELUM TERPASANG*"") &gt; 0, ""BELUM T"&amp;"ERPASANG"", ""TIDAK AKTIF"")))
  )
)"),"TIDAK OPTIMAL")</f>
        <v>TIDAK OPTIMAL</v>
      </c>
      <c r="V267" s="124"/>
      <c r="W267" s="125"/>
      <c r="X267" s="46"/>
    </row>
    <row r="268" ht="12.0" customHeight="1">
      <c r="A268" s="20">
        <f t="shared" si="1"/>
        <v>264</v>
      </c>
      <c r="B268" s="19" t="s">
        <v>151</v>
      </c>
      <c r="C268" s="19" t="s">
        <v>1431</v>
      </c>
      <c r="D268" s="19" t="s">
        <v>1448</v>
      </c>
      <c r="E268" s="21" t="s">
        <v>33</v>
      </c>
      <c r="F268" s="23" t="s">
        <v>1449</v>
      </c>
      <c r="G268" s="25" t="s">
        <v>1450</v>
      </c>
      <c r="H268" s="19" t="s">
        <v>40</v>
      </c>
      <c r="I268" s="19" t="s">
        <v>107</v>
      </c>
      <c r="J268" s="117" t="s">
        <v>44</v>
      </c>
      <c r="K268" s="118"/>
      <c r="L268" s="119" t="s">
        <v>1678</v>
      </c>
      <c r="M268" s="42"/>
      <c r="N268" s="42"/>
      <c r="O268" s="42"/>
      <c r="P268" s="30" t="s">
        <v>63</v>
      </c>
      <c r="Q268" s="30" t="s">
        <v>63</v>
      </c>
      <c r="R268" s="30" t="s">
        <v>45</v>
      </c>
      <c r="S268" s="44"/>
      <c r="T268" s="44"/>
      <c r="U268" s="31" t="str">
        <f>IFERROR(__xludf.DUMMYFUNCTION("LET(
  angka_murni, ARRAYFORMULA(IFERROR(VALUE(REGEXREPLACE(N268:S268, ""[^0-9]"", """")), 0)),
  rata, IFERROR(AVERAGEIF(angka_murni, ""&gt;0""), 0),
  IF(rata &gt; 0,
    IF(rata &gt; 500, ""SANGAT OPTIMAL"",
    IF(rata &gt; 200, ""OPTIMAL"",
    IF(rata &gt; 100,"&amp;" ""KURANG OPTIMAL"", ""TIDAK OPTIMAL""))),
    IF(COUNTIF(N268:S268, ""*TIDAK TERDETEKSI*"") &gt; 0, ""TIDAK TERDETEKSI"",
    IF(COUNTIF(N268:S268, ""*TIDAK AKTIF*"") &gt; 0, ""TIDAK AKTIF"",
    IF(COUNTIF(N268:S268, ""*BELUM TERPASANG*"") &gt; 0, ""BELUM T"&amp;"ERPASANG"", ""TIDAK AKTIF"")))
  )
)"),"KURANG OPTIMAL")</f>
        <v>KURANG OPTIMAL</v>
      </c>
      <c r="V268" s="124"/>
      <c r="W268" s="125"/>
      <c r="X268" s="46"/>
    </row>
    <row r="269" ht="12.0" customHeight="1">
      <c r="A269" s="20">
        <f t="shared" si="1"/>
        <v>265</v>
      </c>
      <c r="B269" s="19" t="s">
        <v>151</v>
      </c>
      <c r="C269" s="19" t="s">
        <v>1431</v>
      </c>
      <c r="D269" s="19" t="s">
        <v>1451</v>
      </c>
      <c r="E269" s="21" t="s">
        <v>33</v>
      </c>
      <c r="F269" s="23" t="s">
        <v>1452</v>
      </c>
      <c r="G269" s="25" t="s">
        <v>1453</v>
      </c>
      <c r="H269" s="19"/>
      <c r="I269" s="19"/>
      <c r="J269" s="179"/>
      <c r="K269" s="185"/>
      <c r="L269" s="185"/>
      <c r="M269" s="29" t="s">
        <v>108</v>
      </c>
      <c r="N269" s="29" t="s">
        <v>108</v>
      </c>
      <c r="O269" s="29" t="s">
        <v>108</v>
      </c>
      <c r="P269" s="29" t="s">
        <v>108</v>
      </c>
      <c r="Q269" s="29" t="s">
        <v>108</v>
      </c>
      <c r="R269" s="29" t="s">
        <v>108</v>
      </c>
      <c r="S269" s="29" t="s">
        <v>108</v>
      </c>
      <c r="T269" s="29"/>
      <c r="U269" s="31" t="str">
        <f>IFERROR(__xludf.DUMMYFUNCTION("LET(
  angka_murni, ARRAYFORMULA(IFERROR(VALUE(REGEXREPLACE(N269:S269, ""[^0-9]"", """")), 0)),
  rata, IFERROR(AVERAGEIF(angka_murni, ""&gt;0""), 0),
  IF(rata &gt; 0,
    IF(rata &gt; 500, ""SANGAT OPTIMAL"",
    IF(rata &gt; 200, ""OPTIMAL"",
    IF(rata &gt; 100,"&amp;" ""KURANG OPTIMAL"", ""TIDAK OPTIMAL""))),
    IF(COUNTIF(N269:S269, ""*TIDAK TERDETEKSI*"") &gt; 0, ""TIDAK TERDETEKSI"",
    IF(COUNTIF(N269:S269, ""*TIDAK AKTIF*"") &gt; 0, ""TIDAK AKTIF"",
    IF(COUNTIF(N269:S269, ""*BELUM TERPASANG*"") &gt; 0, ""BELUM T"&amp;"ERPASANG"", ""TIDAK AKTIF"")))
  )
)"),"BELUM TERPASANG")</f>
        <v>BELUM TERPASANG</v>
      </c>
      <c r="V269" s="124"/>
      <c r="W269" s="125"/>
      <c r="X269" s="46"/>
      <c r="Z269" s="92">
        <v>112.0</v>
      </c>
      <c r="AA269" s="92">
        <v>7.0</v>
      </c>
    </row>
    <row r="270" ht="12.0" customHeight="1">
      <c r="A270" s="20">
        <f t="shared" si="1"/>
        <v>266</v>
      </c>
      <c r="B270" s="19" t="s">
        <v>151</v>
      </c>
      <c r="C270" s="19" t="s">
        <v>1431</v>
      </c>
      <c r="D270" s="19" t="s">
        <v>1455</v>
      </c>
      <c r="E270" s="21" t="s">
        <v>33</v>
      </c>
      <c r="F270" s="23" t="s">
        <v>1456</v>
      </c>
      <c r="G270" s="25" t="s">
        <v>1457</v>
      </c>
      <c r="H270" s="19"/>
      <c r="I270" s="19"/>
      <c r="J270" s="179"/>
      <c r="K270" s="185"/>
      <c r="L270" s="185"/>
      <c r="M270" s="29" t="s">
        <v>108</v>
      </c>
      <c r="N270" s="29" t="s">
        <v>108</v>
      </c>
      <c r="O270" s="29" t="s">
        <v>108</v>
      </c>
      <c r="P270" s="29" t="s">
        <v>108</v>
      </c>
      <c r="Q270" s="29" t="s">
        <v>108</v>
      </c>
      <c r="R270" s="29" t="s">
        <v>108</v>
      </c>
      <c r="S270" s="29" t="s">
        <v>108</v>
      </c>
      <c r="T270" s="29"/>
      <c r="U270" s="31" t="str">
        <f>IFERROR(__xludf.DUMMYFUNCTION("LET(
  angka_murni, ARRAYFORMULA(IFERROR(VALUE(REGEXREPLACE(N270:S270, ""[^0-9]"", """")), 0)),
  rata, IFERROR(AVERAGEIF(angka_murni, ""&gt;0""), 0),
  IF(rata &gt; 0,
    IF(rata &gt; 500, ""SANGAT OPTIMAL"",
    IF(rata &gt; 200, ""OPTIMAL"",
    IF(rata &gt; 100,"&amp;" ""KURANG OPTIMAL"", ""TIDAK OPTIMAL""))),
    IF(COUNTIF(N270:S270, ""*TIDAK TERDETEKSI*"") &gt; 0, ""TIDAK TERDETEKSI"",
    IF(COUNTIF(N270:S270, ""*TIDAK AKTIF*"") &gt; 0, ""TIDAK AKTIF"",
    IF(COUNTIF(N270:S270, ""*BELUM TERPASANG*"") &gt; 0, ""BELUM T"&amp;"ERPASANG"", ""TIDAK AKTIF"")))
  )
)"),"BELUM TERPASANG")</f>
        <v>BELUM TERPASANG</v>
      </c>
      <c r="V270" s="124"/>
      <c r="W270" s="125"/>
      <c r="X270" s="46"/>
    </row>
    <row r="271" ht="12.0" customHeight="1">
      <c r="A271" s="20">
        <f t="shared" si="1"/>
        <v>267</v>
      </c>
      <c r="B271" s="19" t="s">
        <v>151</v>
      </c>
      <c r="C271" s="19" t="s">
        <v>1431</v>
      </c>
      <c r="D271" s="19" t="s">
        <v>1458</v>
      </c>
      <c r="E271" s="21" t="s">
        <v>33</v>
      </c>
      <c r="F271" s="23" t="s">
        <v>1459</v>
      </c>
      <c r="G271" s="25" t="s">
        <v>1460</v>
      </c>
      <c r="H271" s="19"/>
      <c r="I271" s="19"/>
      <c r="J271" s="179"/>
      <c r="K271" s="185"/>
      <c r="L271" s="185"/>
      <c r="M271" s="29" t="s">
        <v>108</v>
      </c>
      <c r="N271" s="29" t="s">
        <v>108</v>
      </c>
      <c r="O271" s="29" t="s">
        <v>108</v>
      </c>
      <c r="P271" s="29" t="s">
        <v>108</v>
      </c>
      <c r="Q271" s="29" t="s">
        <v>108</v>
      </c>
      <c r="R271" s="29" t="s">
        <v>108</v>
      </c>
      <c r="S271" s="29" t="s">
        <v>108</v>
      </c>
      <c r="T271" s="29"/>
      <c r="U271" s="39" t="str">
        <f>IFERROR(__xludf.DUMMYFUNCTION("LET(
  angka_murni, ARRAYFORMULA(IFERROR(VALUE(REGEXREPLACE(N271:S271, ""[^0-9]"", """")), 0)),
  rata, IFERROR(AVERAGEIF(angka_murni, ""&gt;0""), 0),
  IF(rata &gt; 0,
    IF(rata &gt; 500, ""SANGAT OPTIMAL"",
    IF(rata &gt; 200, ""OPTIMAL"",
    IF(rata &gt; 100,"&amp;" ""KURANG OPTIMAL"", ""TIDAK OPTIMAL""))),
    IF(COUNTIF(N271:S271, ""*TIDAK TERDETEKSI*"") &gt; 0, ""TIDAK TERDETEKSI"",
    IF(COUNTIF(N271:S271, ""*TIDAK AKTIF*"") &gt; 0, ""TIDAK AKTIF"",
    IF(COUNTIF(N271:S271, ""*BELUM TERPASANG*"") &gt; 0, ""BELUM T"&amp;"ERPASANG"", ""TIDAK AKTIF"")))
  )
)"),"BELUM TERPASANG")</f>
        <v>BELUM TERPASANG</v>
      </c>
      <c r="V271" s="137" t="s">
        <v>890</v>
      </c>
      <c r="W271" s="83"/>
      <c r="X271" s="57"/>
    </row>
    <row r="272" ht="12.0" customHeight="1">
      <c r="A272" s="20">
        <f t="shared" si="1"/>
        <v>268</v>
      </c>
      <c r="B272" s="19" t="s">
        <v>151</v>
      </c>
      <c r="C272" s="19" t="s">
        <v>1431</v>
      </c>
      <c r="D272" s="19" t="s">
        <v>1461</v>
      </c>
      <c r="E272" s="21" t="s">
        <v>33</v>
      </c>
      <c r="F272" s="23" t="s">
        <v>1462</v>
      </c>
      <c r="G272" s="25" t="s">
        <v>1463</v>
      </c>
      <c r="H272" s="19"/>
      <c r="I272" s="19"/>
      <c r="J272" s="179"/>
      <c r="K272" s="185"/>
      <c r="L272" s="185"/>
      <c r="M272" s="29" t="s">
        <v>108</v>
      </c>
      <c r="N272" s="29" t="s">
        <v>108</v>
      </c>
      <c r="O272" s="29" t="s">
        <v>108</v>
      </c>
      <c r="P272" s="29" t="s">
        <v>108</v>
      </c>
      <c r="Q272" s="29" t="s">
        <v>108</v>
      </c>
      <c r="R272" s="29" t="s">
        <v>108</v>
      </c>
      <c r="S272" s="29" t="s">
        <v>108</v>
      </c>
      <c r="T272" s="29"/>
      <c r="U272" s="39" t="str">
        <f>IFERROR(__xludf.DUMMYFUNCTION("LET(
  angka_murni, ARRAYFORMULA(IFERROR(VALUE(REGEXREPLACE(N272:S272, ""[^0-9]"", """")), 0)),
  rata, IFERROR(AVERAGEIF(angka_murni, ""&gt;0""), 0),
  IF(rata &gt; 0,
    IF(rata &gt; 500, ""SANGAT OPTIMAL"",
    IF(rata &gt; 200, ""OPTIMAL"",
    IF(rata &gt; 100,"&amp;" ""KURANG OPTIMAL"", ""TIDAK OPTIMAL""))),
    IF(COUNTIF(N272:S272, ""*TIDAK TERDETEKSI*"") &gt; 0, ""TIDAK TERDETEKSI"",
    IF(COUNTIF(N272:S272, ""*TIDAK AKTIF*"") &gt; 0, ""TIDAK AKTIF"",
    IF(COUNTIF(N272:S272, ""*BELUM TERPASANG*"") &gt; 0, ""BELUM T"&amp;"ERPASANG"", ""TIDAK AKTIF"")))
  )
)"),"BELUM TERPASANG")</f>
        <v>BELUM TERPASANG</v>
      </c>
      <c r="V272" s="137" t="s">
        <v>890</v>
      </c>
      <c r="W272" s="83"/>
      <c r="X272" s="57"/>
    </row>
    <row r="273" ht="12.0" customHeight="1">
      <c r="A273" s="20">
        <f t="shared" si="1"/>
        <v>269</v>
      </c>
      <c r="B273" s="19" t="s">
        <v>151</v>
      </c>
      <c r="C273" s="19" t="s">
        <v>1431</v>
      </c>
      <c r="D273" s="73" t="s">
        <v>1464</v>
      </c>
      <c r="E273" s="184" t="s">
        <v>1465</v>
      </c>
      <c r="F273" s="23" t="s">
        <v>1466</v>
      </c>
      <c r="G273" s="25" t="s">
        <v>1467</v>
      </c>
      <c r="H273" s="19"/>
      <c r="I273" s="19"/>
      <c r="J273" s="179"/>
      <c r="K273" s="185"/>
      <c r="L273" s="185"/>
      <c r="M273" s="29" t="s">
        <v>108</v>
      </c>
      <c r="N273" s="29" t="s">
        <v>108</v>
      </c>
      <c r="O273" s="29" t="s">
        <v>108</v>
      </c>
      <c r="P273" s="29" t="s">
        <v>108</v>
      </c>
      <c r="Q273" s="29" t="s">
        <v>108</v>
      </c>
      <c r="R273" s="29" t="s">
        <v>108</v>
      </c>
      <c r="S273" s="29" t="s">
        <v>108</v>
      </c>
      <c r="T273" s="29"/>
      <c r="U273" s="39" t="str">
        <f>IFERROR(__xludf.DUMMYFUNCTION("LET(
  angka_murni, ARRAYFORMULA(IFERROR(VALUE(REGEXREPLACE(N273:S273, ""[^0-9]"", """")), 0)),
  rata, IFERROR(AVERAGEIF(angka_murni, ""&gt;0""), 0),
  IF(rata &gt; 0,
    IF(rata &gt; 500, ""SANGAT OPTIMAL"",
    IF(rata &gt; 200, ""OPTIMAL"",
    IF(rata &gt; 100,"&amp;" ""KURANG OPTIMAL"", ""TIDAK OPTIMAL""))),
    IF(COUNTIF(N273:S273, ""*TIDAK TERDETEKSI*"") &gt; 0, ""TIDAK TERDETEKSI"",
    IF(COUNTIF(N273:S273, ""*TIDAK AKTIF*"") &gt; 0, ""TIDAK AKTIF"",
    IF(COUNTIF(N273:S273, ""*BELUM TERPASANG*"") &gt; 0, ""BELUM T"&amp;"ERPASANG"", ""TIDAK AKTIF"")))
  )
)"),"BELUM TERPASANG")</f>
        <v>BELUM TERPASANG</v>
      </c>
      <c r="V273" s="137" t="s">
        <v>890</v>
      </c>
      <c r="W273" s="83"/>
      <c r="X273" s="37" t="s">
        <v>1468</v>
      </c>
    </row>
    <row r="274" ht="12.0" customHeight="1">
      <c r="A274" s="20">
        <f t="shared" si="1"/>
        <v>270</v>
      </c>
      <c r="B274" s="19" t="s">
        <v>151</v>
      </c>
      <c r="C274" s="19" t="s">
        <v>1431</v>
      </c>
      <c r="D274" s="19" t="s">
        <v>1469</v>
      </c>
      <c r="E274" s="21" t="s">
        <v>33</v>
      </c>
      <c r="F274" s="23" t="s">
        <v>1470</v>
      </c>
      <c r="G274" s="25" t="s">
        <v>1471</v>
      </c>
      <c r="H274" s="19"/>
      <c r="I274" s="19"/>
      <c r="J274" s="179"/>
      <c r="K274" s="185"/>
      <c r="L274" s="185"/>
      <c r="M274" s="29" t="s">
        <v>108</v>
      </c>
      <c r="N274" s="29" t="s">
        <v>108</v>
      </c>
      <c r="O274" s="29" t="s">
        <v>108</v>
      </c>
      <c r="P274" s="29" t="s">
        <v>108</v>
      </c>
      <c r="Q274" s="29" t="s">
        <v>108</v>
      </c>
      <c r="R274" s="29" t="s">
        <v>108</v>
      </c>
      <c r="S274" s="29" t="s">
        <v>108</v>
      </c>
      <c r="T274" s="29"/>
      <c r="U274" s="39" t="str">
        <f>IFERROR(__xludf.DUMMYFUNCTION("LET(
  angka_murni, ARRAYFORMULA(IFERROR(VALUE(REGEXREPLACE(N274:S274, ""[^0-9]"", """")), 0)),
  rata, IFERROR(AVERAGEIF(angka_murni, ""&gt;0""), 0),
  IF(rata &gt; 0,
    IF(rata &gt; 500, ""SANGAT OPTIMAL"",
    IF(rata &gt; 200, ""OPTIMAL"",
    IF(rata &gt; 100,"&amp;" ""KURANG OPTIMAL"", ""TIDAK OPTIMAL""))),
    IF(COUNTIF(N274:S274, ""*TIDAK TERDETEKSI*"") &gt; 0, ""TIDAK TERDETEKSI"",
    IF(COUNTIF(N274:S274, ""*TIDAK AKTIF*"") &gt; 0, ""TIDAK AKTIF"",
    IF(COUNTIF(N274:S274, ""*BELUM TERPASANG*"") &gt; 0, ""BELUM T"&amp;"ERPASANG"", ""TIDAK AKTIF"")))
  )
)"),"BELUM TERPASANG")</f>
        <v>BELUM TERPASANG</v>
      </c>
      <c r="V274" s="137" t="s">
        <v>890</v>
      </c>
      <c r="W274" s="83"/>
      <c r="X274" s="57"/>
    </row>
    <row r="275" ht="12.0" customHeight="1">
      <c r="A275" s="20">
        <f t="shared" si="1"/>
        <v>271</v>
      </c>
      <c r="B275" s="19" t="s">
        <v>151</v>
      </c>
      <c r="C275" s="19" t="s">
        <v>1431</v>
      </c>
      <c r="D275" s="19" t="s">
        <v>1472</v>
      </c>
      <c r="E275" s="21" t="s">
        <v>33</v>
      </c>
      <c r="F275" s="23" t="s">
        <v>1473</v>
      </c>
      <c r="G275" s="25" t="s">
        <v>1474</v>
      </c>
      <c r="H275" s="19" t="s">
        <v>40</v>
      </c>
      <c r="I275" s="19" t="s">
        <v>42</v>
      </c>
      <c r="J275" s="128" t="s">
        <v>44</v>
      </c>
      <c r="K275" s="129"/>
      <c r="L275" s="129"/>
      <c r="M275" s="29" t="s">
        <v>108</v>
      </c>
      <c r="N275" s="29" t="s">
        <v>108</v>
      </c>
      <c r="O275" s="29" t="s">
        <v>108</v>
      </c>
      <c r="P275" s="29" t="s">
        <v>108</v>
      </c>
      <c r="Q275" s="30" t="s">
        <v>167</v>
      </c>
      <c r="R275" s="30" t="s">
        <v>167</v>
      </c>
      <c r="S275" s="30" t="s">
        <v>167</v>
      </c>
      <c r="T275" s="30" t="s">
        <v>45</v>
      </c>
      <c r="U275" s="39" t="str">
        <f>IFERROR(__xludf.DUMMYFUNCTION("LET(
  angka_murni, ARRAYFORMULA(IFERROR(VALUE(REGEXREPLACE(N275:S275, ""[^0-9]"", """")), 0)),
  rata, IFERROR(AVERAGEIF(angka_murni, ""&gt;0""), 0),
  IF(rata &gt; 0,
    IF(rata &gt; 500, ""SANGAT OPTIMAL"",
    IF(rata &gt; 200, ""OPTIMAL"",
    IF(rata &gt; 100,"&amp;" ""KURANG OPTIMAL"", ""TIDAK OPTIMAL""))),
    IF(COUNTIF(N275:S275, ""*TIDAK TERDETEKSI*"") &gt; 0, ""TIDAK TERDETEKSI"",
    IF(COUNTIF(N275:S275, ""*TIDAK AKTIF*"") &gt; 0, ""TIDAK AKTIF"",
    IF(COUNTIF(N275:S275, ""*BELUM TERPASANG*"") &gt; 0, ""BELUM T"&amp;"ERPASANG"", ""TIDAK AKTIF"")))
  )
)"),"TIDAK TERDETEKSI")</f>
        <v>TIDAK TERDETEKSI</v>
      </c>
      <c r="V275" s="137" t="s">
        <v>890</v>
      </c>
      <c r="W275" s="83"/>
      <c r="X275" s="57"/>
    </row>
    <row r="276" ht="12.0" customHeight="1">
      <c r="A276" s="20">
        <f t="shared" si="1"/>
        <v>272</v>
      </c>
      <c r="B276" s="19" t="s">
        <v>151</v>
      </c>
      <c r="C276" s="19" t="s">
        <v>1431</v>
      </c>
      <c r="D276" s="19" t="s">
        <v>1476</v>
      </c>
      <c r="E276" s="21" t="s">
        <v>33</v>
      </c>
      <c r="F276" s="23" t="s">
        <v>1477</v>
      </c>
      <c r="G276" s="25" t="s">
        <v>1478</v>
      </c>
      <c r="H276" s="19" t="s">
        <v>87</v>
      </c>
      <c r="I276" s="19" t="s">
        <v>60</v>
      </c>
      <c r="J276" s="76" t="s">
        <v>44</v>
      </c>
      <c r="K276" s="118"/>
      <c r="L276" s="118"/>
      <c r="M276" s="29" t="s">
        <v>108</v>
      </c>
      <c r="N276" s="29" t="s">
        <v>108</v>
      </c>
      <c r="O276" s="29" t="s">
        <v>108</v>
      </c>
      <c r="P276" s="30" t="s">
        <v>64</v>
      </c>
      <c r="Q276" s="30" t="s">
        <v>126</v>
      </c>
      <c r="R276" s="30" t="s">
        <v>126</v>
      </c>
      <c r="S276" s="30" t="s">
        <v>126</v>
      </c>
      <c r="T276" s="30"/>
      <c r="U276" s="39" t="str">
        <f>IFERROR(__xludf.DUMMYFUNCTION("LET(
  angka_murni, ARRAYFORMULA(IFERROR(VALUE(REGEXREPLACE(N276:S276, ""[^0-9]"", """")), 0)),
  rata, IFERROR(AVERAGEIF(angka_murni, ""&gt;0""), 0),
  IF(rata &gt; 0,
    IF(rata &gt; 500, ""SANGAT OPTIMAL"",
    IF(rata &gt; 200, ""OPTIMAL"",
    IF(rata &gt; 100,"&amp;" ""KURANG OPTIMAL"", ""TIDAK OPTIMAL""))),
    IF(COUNTIF(N276:S276, ""*TIDAK TERDETEKSI*"") &gt; 0, ""TIDAK TERDETEKSI"",
    IF(COUNTIF(N276:S276, ""*TIDAK AKTIF*"") &gt; 0, ""TIDAK AKTIF"",
    IF(COUNTIF(N276:S276, ""*BELUM TERPASANG*"") &gt; 0, ""BELUM T"&amp;"ERPASANG"", ""TIDAK AKTIF"")))
  )
)"),"SANGAT OPTIMAL")</f>
        <v>SANGAT OPTIMAL</v>
      </c>
      <c r="V276" s="137" t="s">
        <v>890</v>
      </c>
      <c r="W276" s="83"/>
      <c r="X276" s="57"/>
    </row>
    <row r="277" ht="12.0" customHeight="1">
      <c r="A277" s="20">
        <f t="shared" si="1"/>
        <v>273</v>
      </c>
      <c r="B277" s="19" t="s">
        <v>151</v>
      </c>
      <c r="C277" s="19" t="s">
        <v>1431</v>
      </c>
      <c r="D277" s="181" t="s">
        <v>1479</v>
      </c>
      <c r="E277" s="182" t="s">
        <v>33</v>
      </c>
      <c r="F277" s="23" t="s">
        <v>1480</v>
      </c>
      <c r="G277" s="25" t="s">
        <v>1481</v>
      </c>
      <c r="H277" s="19"/>
      <c r="I277" s="19"/>
      <c r="J277" s="179"/>
      <c r="K277" s="185"/>
      <c r="L277" s="185"/>
      <c r="M277" s="29" t="s">
        <v>108</v>
      </c>
      <c r="N277" s="29" t="s">
        <v>108</v>
      </c>
      <c r="O277" s="29" t="s">
        <v>108</v>
      </c>
      <c r="P277" s="29" t="s">
        <v>108</v>
      </c>
      <c r="Q277" s="29" t="s">
        <v>108</v>
      </c>
      <c r="R277" s="29" t="s">
        <v>108</v>
      </c>
      <c r="S277" s="29" t="s">
        <v>108</v>
      </c>
      <c r="T277" s="29"/>
      <c r="U277" s="39" t="str">
        <f>IFERROR(__xludf.DUMMYFUNCTION("LET(
  angka_murni, ARRAYFORMULA(IFERROR(VALUE(REGEXREPLACE(N277:S277, ""[^0-9]"", """")), 0)),
  rata, IFERROR(AVERAGEIF(angka_murni, ""&gt;0""), 0),
  IF(rata &gt; 0,
    IF(rata &gt; 500, ""SANGAT OPTIMAL"",
    IF(rata &gt; 200, ""OPTIMAL"",
    IF(rata &gt; 100,"&amp;" ""KURANG OPTIMAL"", ""TIDAK OPTIMAL""))),
    IF(COUNTIF(N277:S277, ""*TIDAK TERDETEKSI*"") &gt; 0, ""TIDAK TERDETEKSI"",
    IF(COUNTIF(N277:S277, ""*TIDAK AKTIF*"") &gt; 0, ""TIDAK AKTIF"",
    IF(COUNTIF(N277:S277, ""*BELUM TERPASANG*"") &gt; 0, ""BELUM T"&amp;"ERPASANG"", ""TIDAK AKTIF"")))
  )
)"),"BELUM TERPASANG")</f>
        <v>BELUM TERPASANG</v>
      </c>
      <c r="V277" s="137" t="s">
        <v>890</v>
      </c>
      <c r="W277" s="83"/>
      <c r="X277" s="57"/>
    </row>
    <row r="278" ht="12.0" customHeight="1">
      <c r="A278" s="20">
        <f t="shared" si="1"/>
        <v>274</v>
      </c>
      <c r="B278" s="19" t="s">
        <v>151</v>
      </c>
      <c r="C278" s="19" t="s">
        <v>1431</v>
      </c>
      <c r="D278" s="181" t="s">
        <v>1482</v>
      </c>
      <c r="E278" s="182" t="s">
        <v>33</v>
      </c>
      <c r="F278" s="23" t="s">
        <v>1483</v>
      </c>
      <c r="G278" s="25" t="s">
        <v>1484</v>
      </c>
      <c r="H278" s="19" t="s">
        <v>87</v>
      </c>
      <c r="I278" s="19" t="s">
        <v>60</v>
      </c>
      <c r="J278" s="76" t="s">
        <v>44</v>
      </c>
      <c r="K278" s="118"/>
      <c r="L278" s="118"/>
      <c r="M278" s="29" t="s">
        <v>108</v>
      </c>
      <c r="N278" s="29" t="s">
        <v>108</v>
      </c>
      <c r="O278" s="29" t="s">
        <v>108</v>
      </c>
      <c r="P278" s="30" t="s">
        <v>176</v>
      </c>
      <c r="Q278" s="30" t="s">
        <v>62</v>
      </c>
      <c r="R278" s="30" t="s">
        <v>176</v>
      </c>
      <c r="S278" s="30" t="s">
        <v>62</v>
      </c>
      <c r="T278" s="30"/>
      <c r="U278" s="39" t="str">
        <f>IFERROR(__xludf.DUMMYFUNCTION("LET(
  angka_murni, ARRAYFORMULA(IFERROR(VALUE(REGEXREPLACE(N278:S278, ""[^0-9]"", """")), 0)),
  rata, IFERROR(AVERAGEIF(angka_murni, ""&gt;0""), 0),
  IF(rata &gt; 0,
    IF(rata &gt; 500, ""SANGAT OPTIMAL"",
    IF(rata &gt; 200, ""OPTIMAL"",
    IF(rata &gt; 100,"&amp;" ""KURANG OPTIMAL"", ""TIDAK OPTIMAL""))),
    IF(COUNTIF(N278:S278, ""*TIDAK TERDETEKSI*"") &gt; 0, ""TIDAK TERDETEKSI"",
    IF(COUNTIF(N278:S278, ""*TIDAK AKTIF*"") &gt; 0, ""TIDAK AKTIF"",
    IF(COUNTIF(N278:S278, ""*BELUM TERPASANG*"") &gt; 0, ""BELUM T"&amp;"ERPASANG"", ""TIDAK AKTIF"")))
  )
)"),"TIDAK OPTIMAL")</f>
        <v>TIDAK OPTIMAL</v>
      </c>
      <c r="V278" s="137" t="s">
        <v>1707</v>
      </c>
      <c r="W278" s="83"/>
      <c r="X278" s="57"/>
    </row>
    <row r="279" ht="12.0" customHeight="1">
      <c r="A279" s="20">
        <f t="shared" si="1"/>
        <v>275</v>
      </c>
      <c r="B279" s="19" t="s">
        <v>151</v>
      </c>
      <c r="C279" s="19" t="s">
        <v>1431</v>
      </c>
      <c r="D279" s="181" t="s">
        <v>1486</v>
      </c>
      <c r="E279" s="182" t="s">
        <v>33</v>
      </c>
      <c r="F279" s="23" t="s">
        <v>1487</v>
      </c>
      <c r="G279" s="25" t="s">
        <v>1488</v>
      </c>
      <c r="H279" s="19"/>
      <c r="I279" s="19"/>
      <c r="J279" s="179"/>
      <c r="K279" s="185"/>
      <c r="L279" s="185"/>
      <c r="M279" s="29" t="s">
        <v>108</v>
      </c>
      <c r="N279" s="29" t="s">
        <v>108</v>
      </c>
      <c r="O279" s="29" t="s">
        <v>108</v>
      </c>
      <c r="P279" s="29" t="s">
        <v>108</v>
      </c>
      <c r="Q279" s="29" t="s">
        <v>108</v>
      </c>
      <c r="R279" s="29" t="s">
        <v>108</v>
      </c>
      <c r="S279" s="29" t="s">
        <v>108</v>
      </c>
      <c r="T279" s="29"/>
      <c r="U279" s="39" t="str">
        <f>IFERROR(__xludf.DUMMYFUNCTION("LET(
  angka_murni, ARRAYFORMULA(IFERROR(VALUE(REGEXREPLACE(N279:S279, ""[^0-9]"", """")), 0)),
  rata, IFERROR(AVERAGEIF(angka_murni, ""&gt;0""), 0),
  IF(rata &gt; 0,
    IF(rata &gt; 500, ""SANGAT OPTIMAL"",
    IF(rata &gt; 200, ""OPTIMAL"",
    IF(rata &gt; 100,"&amp;" ""KURANG OPTIMAL"", ""TIDAK OPTIMAL""))),
    IF(COUNTIF(N279:S279, ""*TIDAK TERDETEKSI*"") &gt; 0, ""TIDAK TERDETEKSI"",
    IF(COUNTIF(N279:S279, ""*TIDAK AKTIF*"") &gt; 0, ""TIDAK AKTIF"",
    IF(COUNTIF(N279:S279, ""*BELUM TERPASANG*"") &gt; 0, ""BELUM T"&amp;"ERPASANG"", ""TIDAK AKTIF"")))
  )
)"),"BELUM TERPASANG")</f>
        <v>BELUM TERPASANG</v>
      </c>
      <c r="V279" s="137" t="s">
        <v>1711</v>
      </c>
      <c r="W279" s="83"/>
      <c r="X279" s="57"/>
    </row>
    <row r="280" ht="12.0" customHeight="1">
      <c r="A280" s="20">
        <f t="shared" si="1"/>
        <v>276</v>
      </c>
      <c r="B280" s="19" t="s">
        <v>151</v>
      </c>
      <c r="C280" s="19" t="s">
        <v>1490</v>
      </c>
      <c r="D280" s="19" t="s">
        <v>1491</v>
      </c>
      <c r="E280" s="21" t="s">
        <v>33</v>
      </c>
      <c r="F280" s="23" t="s">
        <v>1492</v>
      </c>
      <c r="G280" s="25" t="s">
        <v>1493</v>
      </c>
      <c r="H280" s="19" t="s">
        <v>40</v>
      </c>
      <c r="I280" s="19" t="s">
        <v>42</v>
      </c>
      <c r="J280" s="128" t="s">
        <v>44</v>
      </c>
      <c r="K280" s="129"/>
      <c r="L280" s="129"/>
      <c r="M280" s="29" t="s">
        <v>108</v>
      </c>
      <c r="N280" s="29" t="s">
        <v>108</v>
      </c>
      <c r="O280" s="29" t="s">
        <v>108</v>
      </c>
      <c r="P280" s="29" t="s">
        <v>108</v>
      </c>
      <c r="Q280" s="30" t="s">
        <v>167</v>
      </c>
      <c r="R280" s="30" t="s">
        <v>167</v>
      </c>
      <c r="S280" s="30" t="s">
        <v>167</v>
      </c>
      <c r="T280" s="30" t="s">
        <v>64</v>
      </c>
      <c r="U280" s="31" t="str">
        <f>IFERROR(__xludf.DUMMYFUNCTION("LET(
  angka_murni, ARRAYFORMULA(IFERROR(VALUE(REGEXREPLACE(N280:S280, ""[^0-9]"", """")), 0)),
  rata, IFERROR(AVERAGEIF(angka_murni, ""&gt;0""), 0),
  IF(rata &gt; 0,
    IF(rata &gt; 500, ""SANGAT OPTIMAL"",
    IF(rata &gt; 200, ""OPTIMAL"",
    IF(rata &gt; 100,"&amp;" ""KURANG OPTIMAL"", ""TIDAK OPTIMAL""))),
    IF(COUNTIF(N280:S280, ""*TIDAK TERDETEKSI*"") &gt; 0, ""TIDAK TERDETEKSI"",
    IF(COUNTIF(N280:S280, ""*TIDAK AKTIF*"") &gt; 0, ""TIDAK AKTIF"",
    IF(COUNTIF(N280:S280, ""*BELUM TERPASANG*"") &gt; 0, ""BELUM T"&amp;"ERPASANG"", ""TIDAK AKTIF"")))
  )
)"),"TIDAK TERDETEKSI")</f>
        <v>TIDAK TERDETEKSI</v>
      </c>
      <c r="V280" s="124"/>
      <c r="W280" s="125"/>
      <c r="X280" s="46"/>
    </row>
    <row r="281" ht="12.0" customHeight="1">
      <c r="A281" s="20">
        <f t="shared" si="1"/>
        <v>277</v>
      </c>
      <c r="B281" s="19" t="s">
        <v>151</v>
      </c>
      <c r="C281" s="19" t="s">
        <v>1490</v>
      </c>
      <c r="D281" s="19" t="s">
        <v>1495</v>
      </c>
      <c r="E281" s="21" t="s">
        <v>33</v>
      </c>
      <c r="F281" s="23" t="s">
        <v>1496</v>
      </c>
      <c r="G281" s="25" t="s">
        <v>1497</v>
      </c>
      <c r="H281" s="19"/>
      <c r="I281" s="19"/>
      <c r="J281" s="179"/>
      <c r="K281" s="185"/>
      <c r="L281" s="185"/>
      <c r="M281" s="29" t="s">
        <v>108</v>
      </c>
      <c r="N281" s="29" t="s">
        <v>108</v>
      </c>
      <c r="O281" s="29" t="s">
        <v>108</v>
      </c>
      <c r="P281" s="29" t="s">
        <v>108</v>
      </c>
      <c r="Q281" s="29" t="s">
        <v>108</v>
      </c>
      <c r="R281" s="29" t="s">
        <v>108</v>
      </c>
      <c r="S281" s="29" t="s">
        <v>108</v>
      </c>
      <c r="T281" s="29"/>
      <c r="U281" s="31" t="str">
        <f>IFERROR(__xludf.DUMMYFUNCTION("LET(
  angka_murni, ARRAYFORMULA(IFERROR(VALUE(REGEXREPLACE(N281:S281, ""[^0-9]"", """")), 0)),
  rata, IFERROR(AVERAGEIF(angka_murni, ""&gt;0""), 0),
  IF(rata &gt; 0,
    IF(rata &gt; 500, ""SANGAT OPTIMAL"",
    IF(rata &gt; 200, ""OPTIMAL"",
    IF(rata &gt; 100,"&amp;" ""KURANG OPTIMAL"", ""TIDAK OPTIMAL""))),
    IF(COUNTIF(N281:S281, ""*TIDAK TERDETEKSI*"") &gt; 0, ""TIDAK TERDETEKSI"",
    IF(COUNTIF(N281:S281, ""*TIDAK AKTIF*"") &gt; 0, ""TIDAK AKTIF"",
    IF(COUNTIF(N281:S281, ""*BELUM TERPASANG*"") &gt; 0, ""BELUM T"&amp;"ERPASANG"", ""TIDAK AKTIF"")))
  )
)"),"BELUM TERPASANG")</f>
        <v>BELUM TERPASANG</v>
      </c>
      <c r="V281" s="124"/>
      <c r="W281" s="125"/>
      <c r="X281" s="46"/>
    </row>
    <row r="282" ht="12.0" customHeight="1">
      <c r="A282" s="20">
        <f t="shared" si="1"/>
        <v>278</v>
      </c>
      <c r="B282" s="19" t="s">
        <v>151</v>
      </c>
      <c r="C282" s="19" t="s">
        <v>1490</v>
      </c>
      <c r="D282" s="19" t="s">
        <v>1498</v>
      </c>
      <c r="E282" s="21" t="s">
        <v>33</v>
      </c>
      <c r="F282" s="23" t="s">
        <v>1499</v>
      </c>
      <c r="G282" s="25" t="s">
        <v>1500</v>
      </c>
      <c r="H282" s="19" t="s">
        <v>39</v>
      </c>
      <c r="I282" s="19" t="s">
        <v>41</v>
      </c>
      <c r="J282" s="151" t="s">
        <v>44</v>
      </c>
      <c r="K282" s="118"/>
      <c r="L282" s="118"/>
      <c r="M282" s="42"/>
      <c r="N282" s="29" t="s">
        <v>806</v>
      </c>
      <c r="O282" s="29" t="s">
        <v>806</v>
      </c>
      <c r="P282" s="29" t="s">
        <v>806</v>
      </c>
      <c r="Q282" s="29" t="s">
        <v>806</v>
      </c>
      <c r="R282" s="29" t="s">
        <v>806</v>
      </c>
      <c r="S282" s="29" t="s">
        <v>806</v>
      </c>
      <c r="T282" s="29"/>
      <c r="U282" s="31" t="str">
        <f>IFERROR(__xludf.DUMMYFUNCTION("LET(
  angka_murni, ARRAYFORMULA(IFERROR(VALUE(REGEXREPLACE(N282:S282, ""[^0-9]"", """")), 0)),
  rata, IFERROR(AVERAGEIF(angka_murni, ""&gt;0""), 0),
  IF(rata &gt; 0,
    IF(rata &gt; 500, ""SANGAT OPTIMAL"",
    IF(rata &gt; 200, ""OPTIMAL"",
    IF(rata &gt; 100,"&amp;" ""KURANG OPTIMAL"", ""TIDAK OPTIMAL""))),
    IF(COUNTIF(N282:S282, ""*TIDAK TERDETEKSI*"") &gt; 0, ""TIDAK TERDETEKSI"",
    IF(COUNTIF(N282:S282, ""*TIDAK AKTIF*"") &gt; 0, ""TIDAK AKTIF"",
    IF(COUNTIF(N282:S282, ""*BELUM TERPASANG*"") &gt; 0, ""BELUM T"&amp;"ERPASANG"", ""TIDAK AKTIF"")))
  )
)"),"KURANG OPTIMAL")</f>
        <v>KURANG OPTIMAL</v>
      </c>
      <c r="V282" s="124"/>
      <c r="W282" s="125"/>
      <c r="X282" s="46"/>
    </row>
    <row r="283" ht="12.0" customHeight="1">
      <c r="A283" s="20">
        <f t="shared" si="1"/>
        <v>279</v>
      </c>
      <c r="B283" s="19" t="s">
        <v>151</v>
      </c>
      <c r="C283" s="19" t="s">
        <v>1490</v>
      </c>
      <c r="D283" s="19" t="s">
        <v>1501</v>
      </c>
      <c r="E283" s="21" t="s">
        <v>33</v>
      </c>
      <c r="F283" s="23" t="s">
        <v>1502</v>
      </c>
      <c r="G283" s="25" t="s">
        <v>1503</v>
      </c>
      <c r="H283" s="19" t="s">
        <v>95</v>
      </c>
      <c r="I283" s="19" t="s">
        <v>106</v>
      </c>
      <c r="J283" s="76" t="s">
        <v>44</v>
      </c>
      <c r="K283" s="118"/>
      <c r="L283" s="118"/>
      <c r="M283" s="42"/>
      <c r="N283" s="42"/>
      <c r="O283" s="42"/>
      <c r="P283" s="44"/>
      <c r="Q283" s="44"/>
      <c r="R283" s="44"/>
      <c r="S283" s="30" t="s">
        <v>176</v>
      </c>
      <c r="T283" s="30" t="s">
        <v>62</v>
      </c>
      <c r="U283" s="31" t="str">
        <f>IFERROR(__xludf.DUMMYFUNCTION("LET(
  angka_murni, ARRAYFORMULA(IFERROR(VALUE(REGEXREPLACE(N283:S283, ""[^0-9]"", """")), 0)),
  rata, IFERROR(AVERAGEIF(angka_murni, ""&gt;0""), 0),
  IF(rata &gt; 0,
    IF(rata &gt; 500, ""SANGAT OPTIMAL"",
    IF(rata &gt; 200, ""OPTIMAL"",
    IF(rata &gt; 100,"&amp;" ""KURANG OPTIMAL"", ""TIDAK OPTIMAL""))),
    IF(COUNTIF(N283:S283, ""*TIDAK TERDETEKSI*"") &gt; 0, ""TIDAK TERDETEKSI"",
    IF(COUNTIF(N283:S283, ""*TIDAK AKTIF*"") &gt; 0, ""TIDAK AKTIF"",
    IF(COUNTIF(N283:S283, ""*BELUM TERPASANG*"") &gt; 0, ""BELUM T"&amp;"ERPASANG"", ""TIDAK AKTIF"")))
  )
)"),"TIDAK OPTIMAL")</f>
        <v>TIDAK OPTIMAL</v>
      </c>
      <c r="V283" s="124"/>
      <c r="W283" s="125"/>
      <c r="X283" s="46"/>
    </row>
    <row r="284" ht="12.0" customHeight="1">
      <c r="A284" s="20">
        <f t="shared" si="1"/>
        <v>280</v>
      </c>
      <c r="B284" s="19" t="s">
        <v>151</v>
      </c>
      <c r="C284" s="19" t="s">
        <v>1490</v>
      </c>
      <c r="D284" s="19" t="s">
        <v>1504</v>
      </c>
      <c r="E284" s="21" t="s">
        <v>33</v>
      </c>
      <c r="F284" s="23" t="s">
        <v>1505</v>
      </c>
      <c r="G284" s="25" t="s">
        <v>1506</v>
      </c>
      <c r="H284" s="19" t="s">
        <v>95</v>
      </c>
      <c r="I284" s="19" t="s">
        <v>106</v>
      </c>
      <c r="J284" s="76" t="s">
        <v>44</v>
      </c>
      <c r="K284" s="118"/>
      <c r="L284" s="118"/>
      <c r="M284" s="42"/>
      <c r="N284" s="42"/>
      <c r="O284" s="42"/>
      <c r="P284" s="44"/>
      <c r="Q284" s="44"/>
      <c r="R284" s="44"/>
      <c r="S284" s="30" t="s">
        <v>360</v>
      </c>
      <c r="T284" s="30" t="s">
        <v>176</v>
      </c>
      <c r="U284" s="31" t="str">
        <f>IFERROR(__xludf.DUMMYFUNCTION("LET(
  angka_murni, ARRAYFORMULA(IFERROR(VALUE(REGEXREPLACE(N284:S284, ""[^0-9]"", """")), 0)),
  rata, IFERROR(AVERAGEIF(angka_murni, ""&gt;0""), 0),
  IF(rata &gt; 0,
    IF(rata &gt; 500, ""SANGAT OPTIMAL"",
    IF(rata &gt; 200, ""OPTIMAL"",
    IF(rata &gt; 100,"&amp;" ""KURANG OPTIMAL"", ""TIDAK OPTIMAL""))),
    IF(COUNTIF(N284:S284, ""*TIDAK TERDETEKSI*"") &gt; 0, ""TIDAK TERDETEKSI"",
    IF(COUNTIF(N284:S284, ""*TIDAK AKTIF*"") &gt; 0, ""TIDAK AKTIF"",
    IF(COUNTIF(N284:S284, ""*BELUM TERPASANG*"") &gt; 0, ""BELUM T"&amp;"ERPASANG"", ""TIDAK AKTIF"")))
  )
)"),"TIDAK OPTIMAL")</f>
        <v>TIDAK OPTIMAL</v>
      </c>
      <c r="V284" s="124"/>
      <c r="W284" s="125"/>
      <c r="X284" s="46"/>
    </row>
    <row r="285" ht="12.0" customHeight="1">
      <c r="A285" s="20">
        <f t="shared" si="1"/>
        <v>281</v>
      </c>
      <c r="B285" s="19" t="s">
        <v>151</v>
      </c>
      <c r="C285" s="19" t="s">
        <v>1490</v>
      </c>
      <c r="D285" s="19" t="s">
        <v>1507</v>
      </c>
      <c r="E285" s="21" t="s">
        <v>33</v>
      </c>
      <c r="F285" s="23" t="s">
        <v>1508</v>
      </c>
      <c r="G285" s="25" t="s">
        <v>1509</v>
      </c>
      <c r="H285" s="19" t="s">
        <v>39</v>
      </c>
      <c r="I285" s="19" t="s">
        <v>41</v>
      </c>
      <c r="J285" s="151" t="s">
        <v>44</v>
      </c>
      <c r="K285" s="118"/>
      <c r="L285" s="118"/>
      <c r="M285" s="42"/>
      <c r="N285" s="29" t="s">
        <v>806</v>
      </c>
      <c r="O285" s="29" t="s">
        <v>806</v>
      </c>
      <c r="P285" s="30" t="s">
        <v>806</v>
      </c>
      <c r="Q285" s="30" t="s">
        <v>806</v>
      </c>
      <c r="R285" s="30" t="s">
        <v>806</v>
      </c>
      <c r="S285" s="30" t="s">
        <v>806</v>
      </c>
      <c r="T285" s="30"/>
      <c r="U285" s="31" t="str">
        <f>IFERROR(__xludf.DUMMYFUNCTION("LET(
  angka_murni, ARRAYFORMULA(IFERROR(VALUE(REGEXREPLACE(N285:S285, ""[^0-9]"", """")), 0)),
  rata, IFERROR(AVERAGEIF(angka_murni, ""&gt;0""), 0),
  IF(rata &gt; 0,
    IF(rata &gt; 500, ""SANGAT OPTIMAL"",
    IF(rata &gt; 200, ""OPTIMAL"",
    IF(rata &gt; 100,"&amp;" ""KURANG OPTIMAL"", ""TIDAK OPTIMAL""))),
    IF(COUNTIF(N285:S285, ""*TIDAK TERDETEKSI*"") &gt; 0, ""TIDAK TERDETEKSI"",
    IF(COUNTIF(N285:S285, ""*TIDAK AKTIF*"") &gt; 0, ""TIDAK AKTIF"",
    IF(COUNTIF(N285:S285, ""*BELUM TERPASANG*"") &gt; 0, ""BELUM T"&amp;"ERPASANG"", ""TIDAK AKTIF"")))
  )
)"),"KURANG OPTIMAL")</f>
        <v>KURANG OPTIMAL</v>
      </c>
      <c r="V285" s="124"/>
      <c r="W285" s="125"/>
      <c r="X285" s="37" t="s">
        <v>1510</v>
      </c>
    </row>
    <row r="286" ht="12.0" customHeight="1">
      <c r="A286" s="20">
        <f t="shared" si="1"/>
        <v>282</v>
      </c>
      <c r="B286" s="19" t="s">
        <v>151</v>
      </c>
      <c r="C286" s="19" t="s">
        <v>1490</v>
      </c>
      <c r="D286" s="19" t="s">
        <v>1511</v>
      </c>
      <c r="E286" s="21" t="s">
        <v>33</v>
      </c>
      <c r="F286" s="23" t="s">
        <v>1512</v>
      </c>
      <c r="G286" s="25" t="s">
        <v>1513</v>
      </c>
      <c r="H286" s="19" t="s">
        <v>95</v>
      </c>
      <c r="I286" s="19" t="s">
        <v>106</v>
      </c>
      <c r="J286" s="76" t="s">
        <v>44</v>
      </c>
      <c r="K286" s="118"/>
      <c r="L286" s="118"/>
      <c r="M286" s="42"/>
      <c r="N286" s="42"/>
      <c r="O286" s="42"/>
      <c r="P286" s="44"/>
      <c r="Q286" s="44"/>
      <c r="R286" s="44"/>
      <c r="S286" s="30" t="s">
        <v>91</v>
      </c>
      <c r="T286" s="30" t="s">
        <v>63</v>
      </c>
      <c r="U286" s="31" t="str">
        <f>IFERROR(__xludf.DUMMYFUNCTION("LET(
  angka_murni, ARRAYFORMULA(IFERROR(VALUE(REGEXREPLACE(N286:S286, ""[^0-9]"", """")), 0)),
  rata, IFERROR(AVERAGEIF(angka_murni, ""&gt;0""), 0),
  IF(rata &gt; 0,
    IF(rata &gt; 500, ""SANGAT OPTIMAL"",
    IF(rata &gt; 200, ""OPTIMAL"",
    IF(rata &gt; 100,"&amp;" ""KURANG OPTIMAL"", ""TIDAK OPTIMAL""))),
    IF(COUNTIF(N286:S286, ""*TIDAK TERDETEKSI*"") &gt; 0, ""TIDAK TERDETEKSI"",
    IF(COUNTIF(N286:S286, ""*TIDAK AKTIF*"") &gt; 0, ""TIDAK AKTIF"",
    IF(COUNTIF(N286:S286, ""*BELUM TERPASANG*"") &gt; 0, ""BELUM T"&amp;"ERPASANG"", ""TIDAK AKTIF"")))
  )
)"),"TIDAK OPTIMAL")</f>
        <v>TIDAK OPTIMAL</v>
      </c>
      <c r="V286" s="124"/>
      <c r="W286" s="125"/>
      <c r="X286" s="37" t="s">
        <v>1514</v>
      </c>
    </row>
    <row r="287" ht="12.0" customHeight="1">
      <c r="A287" s="20">
        <f t="shared" si="1"/>
        <v>283</v>
      </c>
      <c r="B287" s="19" t="s">
        <v>151</v>
      </c>
      <c r="C287" s="19" t="s">
        <v>1490</v>
      </c>
      <c r="D287" s="19" t="s">
        <v>1515</v>
      </c>
      <c r="E287" s="21" t="s">
        <v>33</v>
      </c>
      <c r="F287" s="23" t="s">
        <v>1516</v>
      </c>
      <c r="G287" s="25" t="s">
        <v>1517</v>
      </c>
      <c r="H287" s="19"/>
      <c r="I287" s="19"/>
      <c r="J287" s="179"/>
      <c r="K287" s="185"/>
      <c r="L287" s="185"/>
      <c r="M287" s="29" t="s">
        <v>108</v>
      </c>
      <c r="N287" s="29" t="s">
        <v>108</v>
      </c>
      <c r="O287" s="29" t="s">
        <v>108</v>
      </c>
      <c r="P287" s="29" t="s">
        <v>108</v>
      </c>
      <c r="Q287" s="29" t="s">
        <v>108</v>
      </c>
      <c r="R287" s="29" t="s">
        <v>108</v>
      </c>
      <c r="S287" s="29" t="s">
        <v>108</v>
      </c>
      <c r="T287" s="29"/>
      <c r="U287" s="31" t="str">
        <f>IFERROR(__xludf.DUMMYFUNCTION("LET(
  angka_murni, ARRAYFORMULA(IFERROR(VALUE(REGEXREPLACE(N287:S287, ""[^0-9]"", """")), 0)),
  rata, IFERROR(AVERAGEIF(angka_murni, ""&gt;0""), 0),
  IF(rata &gt; 0,
    IF(rata &gt; 500, ""SANGAT OPTIMAL"",
    IF(rata &gt; 200, ""OPTIMAL"",
    IF(rata &gt; 100,"&amp;" ""KURANG OPTIMAL"", ""TIDAK OPTIMAL""))),
    IF(COUNTIF(N287:S287, ""*TIDAK TERDETEKSI*"") &gt; 0, ""TIDAK TERDETEKSI"",
    IF(COUNTIF(N287:S287, ""*TIDAK AKTIF*"") &gt; 0, ""TIDAK AKTIF"",
    IF(COUNTIF(N287:S287, ""*BELUM TERPASANG*"") &gt; 0, ""BELUM T"&amp;"ERPASANG"", ""TIDAK AKTIF"")))
  )
)"),"BELUM TERPASANG")</f>
        <v>BELUM TERPASANG</v>
      </c>
      <c r="V287" s="124"/>
      <c r="W287" s="125"/>
      <c r="X287" s="37" t="s">
        <v>1518</v>
      </c>
    </row>
    <row r="288" ht="12.0" customHeight="1">
      <c r="A288" s="20">
        <f t="shared" si="1"/>
        <v>284</v>
      </c>
      <c r="B288" s="19" t="s">
        <v>151</v>
      </c>
      <c r="C288" s="19" t="s">
        <v>1490</v>
      </c>
      <c r="D288" s="19" t="s">
        <v>1519</v>
      </c>
      <c r="E288" s="21" t="s">
        <v>33</v>
      </c>
      <c r="F288" s="23" t="s">
        <v>1520</v>
      </c>
      <c r="G288" s="25" t="s">
        <v>1521</v>
      </c>
      <c r="H288" s="19"/>
      <c r="I288" s="19"/>
      <c r="J288" s="179"/>
      <c r="K288" s="185"/>
      <c r="L288" s="185"/>
      <c r="M288" s="29" t="s">
        <v>108</v>
      </c>
      <c r="N288" s="29" t="s">
        <v>108</v>
      </c>
      <c r="O288" s="29" t="s">
        <v>108</v>
      </c>
      <c r="P288" s="29" t="s">
        <v>108</v>
      </c>
      <c r="Q288" s="29" t="s">
        <v>108</v>
      </c>
      <c r="R288" s="29" t="s">
        <v>108</v>
      </c>
      <c r="S288" s="29" t="s">
        <v>108</v>
      </c>
      <c r="T288" s="29"/>
      <c r="U288" s="31" t="str">
        <f>IFERROR(__xludf.DUMMYFUNCTION("LET(
  angka_murni, ARRAYFORMULA(IFERROR(VALUE(REGEXREPLACE(N288:S288, ""[^0-9]"", """")), 0)),
  rata, IFERROR(AVERAGEIF(angka_murni, ""&gt;0""), 0),
  IF(rata &gt; 0,
    IF(rata &gt; 500, ""SANGAT OPTIMAL"",
    IF(rata &gt; 200, ""OPTIMAL"",
    IF(rata &gt; 100,"&amp;" ""KURANG OPTIMAL"", ""TIDAK OPTIMAL""))),
    IF(COUNTIF(N288:S288, ""*TIDAK TERDETEKSI*"") &gt; 0, ""TIDAK TERDETEKSI"",
    IF(COUNTIF(N288:S288, ""*TIDAK AKTIF*"") &gt; 0, ""TIDAK AKTIF"",
    IF(COUNTIF(N288:S288, ""*BELUM TERPASANG*"") &gt; 0, ""BELUM T"&amp;"ERPASANG"", ""TIDAK AKTIF"")))
  )
)"),"BELUM TERPASANG")</f>
        <v>BELUM TERPASANG</v>
      </c>
      <c r="V288" s="124"/>
      <c r="W288" s="125"/>
      <c r="X288" s="37" t="s">
        <v>1522</v>
      </c>
    </row>
    <row r="289" ht="12.0" customHeight="1">
      <c r="A289" s="20">
        <f t="shared" si="1"/>
        <v>285</v>
      </c>
      <c r="B289" s="19" t="s">
        <v>151</v>
      </c>
      <c r="C289" s="19" t="s">
        <v>1490</v>
      </c>
      <c r="D289" s="19" t="s">
        <v>1523</v>
      </c>
      <c r="E289" s="21" t="s">
        <v>33</v>
      </c>
      <c r="F289" s="23" t="s">
        <v>1524</v>
      </c>
      <c r="G289" s="25" t="s">
        <v>1525</v>
      </c>
      <c r="H289" s="19" t="s">
        <v>87</v>
      </c>
      <c r="I289" s="19" t="s">
        <v>60</v>
      </c>
      <c r="J289" s="76" t="s">
        <v>44</v>
      </c>
      <c r="K289" s="118"/>
      <c r="L289" s="118"/>
      <c r="M289" s="29" t="s">
        <v>108</v>
      </c>
      <c r="N289" s="29" t="s">
        <v>108</v>
      </c>
      <c r="O289" s="29" t="s">
        <v>108</v>
      </c>
      <c r="P289" s="30" t="s">
        <v>62</v>
      </c>
      <c r="Q289" s="30" t="s">
        <v>63</v>
      </c>
      <c r="R289" s="30" t="s">
        <v>125</v>
      </c>
      <c r="S289" s="30" t="s">
        <v>91</v>
      </c>
      <c r="T289" s="30"/>
      <c r="U289" s="31" t="str">
        <f>IFERROR(__xludf.DUMMYFUNCTION("LET(
  angka_murni, ARRAYFORMULA(IFERROR(VALUE(REGEXREPLACE(N289:S289, ""[^0-9]"", """")), 0)),
  rata, IFERROR(AVERAGEIF(angka_murni, ""&gt;0""), 0),
  IF(rata &gt; 0,
    IF(rata &gt; 500, ""SANGAT OPTIMAL"",
    IF(rata &gt; 200, ""OPTIMAL"",
    IF(rata &gt; 100,"&amp;" ""KURANG OPTIMAL"", ""TIDAK OPTIMAL""))),
    IF(COUNTIF(N289:S289, ""*TIDAK TERDETEKSI*"") &gt; 0, ""TIDAK TERDETEKSI"",
    IF(COUNTIF(N289:S289, ""*TIDAK AKTIF*"") &gt; 0, ""TIDAK AKTIF"",
    IF(COUNTIF(N289:S289, ""*BELUM TERPASANG*"") &gt; 0, ""BELUM T"&amp;"ERPASANG"", ""TIDAK AKTIF"")))
  )
)"),"KURANG OPTIMAL")</f>
        <v>KURANG OPTIMAL</v>
      </c>
      <c r="V289" s="124"/>
      <c r="W289" s="125"/>
      <c r="X289" s="46"/>
    </row>
    <row r="290" ht="12.0" customHeight="1">
      <c r="A290" s="20">
        <f t="shared" si="1"/>
        <v>286</v>
      </c>
      <c r="B290" s="19" t="s">
        <v>151</v>
      </c>
      <c r="C290" s="19" t="s">
        <v>1490</v>
      </c>
      <c r="D290" s="19" t="s">
        <v>1527</v>
      </c>
      <c r="E290" s="21" t="s">
        <v>33</v>
      </c>
      <c r="F290" s="23" t="s">
        <v>1528</v>
      </c>
      <c r="G290" s="25" t="s">
        <v>1529</v>
      </c>
      <c r="H290" s="19"/>
      <c r="I290" s="19"/>
      <c r="J290" s="179"/>
      <c r="K290" s="185"/>
      <c r="L290" s="185"/>
      <c r="M290" s="29" t="s">
        <v>108</v>
      </c>
      <c r="N290" s="29" t="s">
        <v>108</v>
      </c>
      <c r="O290" s="29" t="s">
        <v>108</v>
      </c>
      <c r="P290" s="29" t="s">
        <v>108</v>
      </c>
      <c r="Q290" s="29" t="s">
        <v>108</v>
      </c>
      <c r="R290" s="29" t="s">
        <v>108</v>
      </c>
      <c r="S290" s="29" t="s">
        <v>108</v>
      </c>
      <c r="T290" s="29"/>
      <c r="U290" s="39" t="str">
        <f>IFERROR(__xludf.DUMMYFUNCTION("LET(
  angka_murni, ARRAYFORMULA(IFERROR(VALUE(REGEXREPLACE(N290:S290, ""[^0-9]"", """")), 0)),
  rata, IFERROR(AVERAGEIF(angka_murni, ""&gt;0""), 0),
  IF(rata &gt; 0,
    IF(rata &gt; 500, ""SANGAT OPTIMAL"",
    IF(rata &gt; 200, ""OPTIMAL"",
    IF(rata &gt; 100,"&amp;" ""KURANG OPTIMAL"", ""TIDAK OPTIMAL""))),
    IF(COUNTIF(N290:S290, ""*TIDAK TERDETEKSI*"") &gt; 0, ""TIDAK TERDETEKSI"",
    IF(COUNTIF(N290:S290, ""*TIDAK AKTIF*"") &gt; 0, ""TIDAK AKTIF"",
    IF(COUNTIF(N290:S290, ""*BELUM TERPASANG*"") &gt; 0, ""BELUM T"&amp;"ERPASANG"", ""TIDAK AKTIF"")))
  )
)"),"BELUM TERPASANG")</f>
        <v>BELUM TERPASANG</v>
      </c>
      <c r="V290" s="137" t="s">
        <v>890</v>
      </c>
      <c r="W290" s="83"/>
      <c r="X290" s="37" t="s">
        <v>1530</v>
      </c>
    </row>
    <row r="291" ht="12.0" customHeight="1">
      <c r="A291" s="20">
        <f t="shared" si="1"/>
        <v>287</v>
      </c>
      <c r="B291" s="19" t="s">
        <v>151</v>
      </c>
      <c r="C291" s="19" t="s">
        <v>1490</v>
      </c>
      <c r="D291" s="19" t="s">
        <v>1532</v>
      </c>
      <c r="E291" s="21" t="s">
        <v>33</v>
      </c>
      <c r="F291" s="23" t="s">
        <v>1533</v>
      </c>
      <c r="G291" s="25" t="s">
        <v>1534</v>
      </c>
      <c r="H291" s="19"/>
      <c r="I291" s="19"/>
      <c r="J291" s="179"/>
      <c r="K291" s="185"/>
      <c r="L291" s="185"/>
      <c r="M291" s="29" t="s">
        <v>108</v>
      </c>
      <c r="N291" s="29" t="s">
        <v>108</v>
      </c>
      <c r="O291" s="29" t="s">
        <v>108</v>
      </c>
      <c r="P291" s="29" t="s">
        <v>108</v>
      </c>
      <c r="Q291" s="29" t="s">
        <v>108</v>
      </c>
      <c r="R291" s="29" t="s">
        <v>108</v>
      </c>
      <c r="S291" s="29" t="s">
        <v>108</v>
      </c>
      <c r="T291" s="29"/>
      <c r="U291" s="31" t="str">
        <f>IFERROR(__xludf.DUMMYFUNCTION("LET(
  angka_murni, ARRAYFORMULA(IFERROR(VALUE(REGEXREPLACE(N291:S291, ""[^0-9]"", """")), 0)),
  rata, IFERROR(AVERAGEIF(angka_murni, ""&gt;0""), 0),
  IF(rata &gt; 0,
    IF(rata &gt; 500, ""SANGAT OPTIMAL"",
    IF(rata &gt; 200, ""OPTIMAL"",
    IF(rata &gt; 100,"&amp;" ""KURANG OPTIMAL"", ""TIDAK OPTIMAL""))),
    IF(COUNTIF(N291:S291, ""*TIDAK TERDETEKSI*"") &gt; 0, ""TIDAK TERDETEKSI"",
    IF(COUNTIF(N291:S291, ""*TIDAK AKTIF*"") &gt; 0, ""TIDAK AKTIF"",
    IF(COUNTIF(N291:S291, ""*BELUM TERPASANG*"") &gt; 0, ""BELUM T"&amp;"ERPASANG"", ""TIDAK AKTIF"")))
  )
)"),"BELUM TERPASANG")</f>
        <v>BELUM TERPASANG</v>
      </c>
      <c r="V291" s="124"/>
      <c r="W291" s="125"/>
      <c r="X291" s="37" t="s">
        <v>1535</v>
      </c>
    </row>
    <row r="292" ht="12.0" customHeight="1">
      <c r="A292" s="20">
        <f t="shared" si="1"/>
        <v>288</v>
      </c>
      <c r="B292" s="19" t="s">
        <v>151</v>
      </c>
      <c r="C292" s="19" t="s">
        <v>1490</v>
      </c>
      <c r="D292" s="181" t="s">
        <v>1536</v>
      </c>
      <c r="E292" s="182" t="s">
        <v>33</v>
      </c>
      <c r="F292" s="23" t="s">
        <v>1537</v>
      </c>
      <c r="G292" s="25" t="s">
        <v>1538</v>
      </c>
      <c r="H292" s="19"/>
      <c r="I292" s="19"/>
      <c r="J292" s="179"/>
      <c r="K292" s="185"/>
      <c r="L292" s="185"/>
      <c r="M292" s="29" t="s">
        <v>108</v>
      </c>
      <c r="N292" s="29" t="s">
        <v>108</v>
      </c>
      <c r="O292" s="29" t="s">
        <v>108</v>
      </c>
      <c r="P292" s="29" t="s">
        <v>108</v>
      </c>
      <c r="Q292" s="29" t="s">
        <v>108</v>
      </c>
      <c r="R292" s="29" t="s">
        <v>108</v>
      </c>
      <c r="S292" s="29" t="s">
        <v>108</v>
      </c>
      <c r="T292" s="29"/>
      <c r="U292" s="31" t="str">
        <f>IFERROR(__xludf.DUMMYFUNCTION("LET(
  angka_murni, ARRAYFORMULA(IFERROR(VALUE(REGEXREPLACE(N292:S292, ""[^0-9]"", """")), 0)),
  rata, IFERROR(AVERAGEIF(angka_murni, ""&gt;0""), 0),
  IF(rata &gt; 0,
    IF(rata &gt; 500, ""SANGAT OPTIMAL"",
    IF(rata &gt; 200, ""OPTIMAL"",
    IF(rata &gt; 100,"&amp;" ""KURANG OPTIMAL"", ""TIDAK OPTIMAL""))),
    IF(COUNTIF(N292:S292, ""*TIDAK TERDETEKSI*"") &gt; 0, ""TIDAK TERDETEKSI"",
    IF(COUNTIF(N292:S292, ""*TIDAK AKTIF*"") &gt; 0, ""TIDAK AKTIF"",
    IF(COUNTIF(N292:S292, ""*BELUM TERPASANG*"") &gt; 0, ""BELUM T"&amp;"ERPASANG"", ""TIDAK AKTIF"")))
  )
)"),"BELUM TERPASANG")</f>
        <v>BELUM TERPASANG</v>
      </c>
      <c r="V292" s="124"/>
      <c r="W292" s="125"/>
      <c r="X292" s="46"/>
    </row>
    <row r="293" ht="12.0" customHeight="1">
      <c r="A293" s="20">
        <f t="shared" si="1"/>
        <v>289</v>
      </c>
      <c r="B293" s="19" t="s">
        <v>151</v>
      </c>
      <c r="C293" s="19" t="s">
        <v>1490</v>
      </c>
      <c r="D293" s="19" t="s">
        <v>1539</v>
      </c>
      <c r="E293" s="21" t="s">
        <v>33</v>
      </c>
      <c r="F293" s="23" t="s">
        <v>1540</v>
      </c>
      <c r="G293" s="25" t="s">
        <v>1541</v>
      </c>
      <c r="H293" s="19" t="s">
        <v>39</v>
      </c>
      <c r="I293" s="19" t="s">
        <v>41</v>
      </c>
      <c r="J293" s="151" t="s">
        <v>44</v>
      </c>
      <c r="K293" s="118"/>
      <c r="L293" s="118"/>
      <c r="M293" s="42"/>
      <c r="N293" s="29" t="s">
        <v>806</v>
      </c>
      <c r="O293" s="29" t="s">
        <v>806</v>
      </c>
      <c r="P293" s="29" t="s">
        <v>806</v>
      </c>
      <c r="Q293" s="29" t="s">
        <v>806</v>
      </c>
      <c r="R293" s="29" t="s">
        <v>806</v>
      </c>
      <c r="S293" s="29" t="s">
        <v>806</v>
      </c>
      <c r="T293" s="29"/>
      <c r="U293" s="31" t="str">
        <f>IFERROR(__xludf.DUMMYFUNCTION("LET(
  angka_murni, ARRAYFORMULA(IFERROR(VALUE(REGEXREPLACE(N293:S293, ""[^0-9]"", """")), 0)),
  rata, IFERROR(AVERAGEIF(angka_murni, ""&gt;0""), 0),
  IF(rata &gt; 0,
    IF(rata &gt; 500, ""SANGAT OPTIMAL"",
    IF(rata &gt; 200, ""OPTIMAL"",
    IF(rata &gt; 100,"&amp;" ""KURANG OPTIMAL"", ""TIDAK OPTIMAL""))),
    IF(COUNTIF(N293:S293, ""*TIDAK TERDETEKSI*"") &gt; 0, ""TIDAK TERDETEKSI"",
    IF(COUNTIF(N293:S293, ""*TIDAK AKTIF*"") &gt; 0, ""TIDAK AKTIF"",
    IF(COUNTIF(N293:S293, ""*BELUM TERPASANG*"") &gt; 0, ""BELUM T"&amp;"ERPASANG"", ""TIDAK AKTIF"")))
  )
)"),"KURANG OPTIMAL")</f>
        <v>KURANG OPTIMAL</v>
      </c>
      <c r="V293" s="124"/>
      <c r="W293" s="125"/>
      <c r="X293" s="37" t="s">
        <v>1542</v>
      </c>
    </row>
    <row r="294" ht="12.0" customHeight="1">
      <c r="A294" s="20">
        <f t="shared" si="1"/>
        <v>290</v>
      </c>
      <c r="B294" s="19" t="s">
        <v>151</v>
      </c>
      <c r="C294" s="19" t="s">
        <v>1490</v>
      </c>
      <c r="D294" s="19" t="s">
        <v>1543</v>
      </c>
      <c r="E294" s="21" t="s">
        <v>33</v>
      </c>
      <c r="F294" s="23" t="s">
        <v>1544</v>
      </c>
      <c r="G294" s="25" t="s">
        <v>1545</v>
      </c>
      <c r="H294" s="19"/>
      <c r="I294" s="19"/>
      <c r="J294" s="179"/>
      <c r="K294" s="185"/>
      <c r="L294" s="185"/>
      <c r="M294" s="29" t="s">
        <v>108</v>
      </c>
      <c r="N294" s="29" t="s">
        <v>108</v>
      </c>
      <c r="O294" s="29" t="s">
        <v>108</v>
      </c>
      <c r="P294" s="29" t="s">
        <v>108</v>
      </c>
      <c r="Q294" s="29" t="s">
        <v>108</v>
      </c>
      <c r="R294" s="29" t="s">
        <v>108</v>
      </c>
      <c r="S294" s="29" t="s">
        <v>108</v>
      </c>
      <c r="T294" s="29"/>
      <c r="U294" s="31" t="str">
        <f>IFERROR(__xludf.DUMMYFUNCTION("LET(
  angka_murni, ARRAYFORMULA(IFERROR(VALUE(REGEXREPLACE(N294:S294, ""[^0-9]"", """")), 0)),
  rata, IFERROR(AVERAGEIF(angka_murni, ""&gt;0""), 0),
  IF(rata &gt; 0,
    IF(rata &gt; 500, ""SANGAT OPTIMAL"",
    IF(rata &gt; 200, ""OPTIMAL"",
    IF(rata &gt; 100,"&amp;" ""KURANG OPTIMAL"", ""TIDAK OPTIMAL""))),
    IF(COUNTIF(N294:S294, ""*TIDAK TERDETEKSI*"") &gt; 0, ""TIDAK TERDETEKSI"",
    IF(COUNTIF(N294:S294, ""*TIDAK AKTIF*"") &gt; 0, ""TIDAK AKTIF"",
    IF(COUNTIF(N294:S294, ""*BELUM TERPASANG*"") &gt; 0, ""BELUM T"&amp;"ERPASANG"", ""TIDAK AKTIF"")))
  )
)"),"BELUM TERPASANG")</f>
        <v>BELUM TERPASANG</v>
      </c>
      <c r="V294" s="124"/>
      <c r="W294" s="125"/>
      <c r="X294" s="37" t="s">
        <v>1547</v>
      </c>
    </row>
    <row r="295" ht="12.0" customHeight="1">
      <c r="A295" s="20">
        <f t="shared" si="1"/>
        <v>291</v>
      </c>
      <c r="B295" s="19" t="s">
        <v>224</v>
      </c>
      <c r="C295" s="19" t="s">
        <v>225</v>
      </c>
      <c r="D295" s="19" t="s">
        <v>1548</v>
      </c>
      <c r="E295" s="21" t="s">
        <v>33</v>
      </c>
      <c r="F295" s="23" t="s">
        <v>1549</v>
      </c>
      <c r="G295" s="25" t="s">
        <v>1550</v>
      </c>
      <c r="H295" s="19" t="s">
        <v>87</v>
      </c>
      <c r="I295" s="19" t="s">
        <v>60</v>
      </c>
      <c r="J295" s="76" t="s">
        <v>44</v>
      </c>
      <c r="K295" s="118"/>
      <c r="L295" s="118"/>
      <c r="M295" s="29" t="s">
        <v>108</v>
      </c>
      <c r="N295" s="29" t="s">
        <v>108</v>
      </c>
      <c r="O295" s="29" t="s">
        <v>108</v>
      </c>
      <c r="P295" s="30" t="s">
        <v>62</v>
      </c>
      <c r="Q295" s="30" t="s">
        <v>91</v>
      </c>
      <c r="R295" s="30" t="s">
        <v>62</v>
      </c>
      <c r="S295" s="30" t="s">
        <v>63</v>
      </c>
      <c r="T295" s="30"/>
      <c r="U295" s="39" t="str">
        <f>IFERROR(__xludf.DUMMYFUNCTION("LET(
  angka_murni, ARRAYFORMULA(IFERROR(VALUE(REGEXREPLACE(N295:S295, ""[^0-9]"", """")), 0)),
  rata, IFERROR(AVERAGEIF(angka_murni, ""&gt;0""), 0),
  IF(rata &gt; 0,
    IF(rata &gt; 500, ""SANGAT OPTIMAL"",
    IF(rata &gt; 200, ""OPTIMAL"",
    IF(rata &gt; 100,"&amp;" ""KURANG OPTIMAL"", ""TIDAK OPTIMAL""))),
    IF(COUNTIF(N295:S295, ""*TIDAK TERDETEKSI*"") &gt; 0, ""TIDAK TERDETEKSI"",
    IF(COUNTIF(N295:S295, ""*TIDAK AKTIF*"") &gt; 0, ""TIDAK AKTIF"",
    IF(COUNTIF(N295:S295, ""*BELUM TERPASANG*"") &gt; 0, ""BELUM T"&amp;"ERPASANG"", ""TIDAK AKTIF"")))
  )
)"),"TIDAK OPTIMAL")</f>
        <v>TIDAK OPTIMAL</v>
      </c>
      <c r="V295" s="137" t="s">
        <v>890</v>
      </c>
      <c r="W295" s="83"/>
      <c r="X295" s="37" t="s">
        <v>1551</v>
      </c>
    </row>
    <row r="296" ht="12.0" customHeight="1">
      <c r="A296" s="20">
        <f t="shared" si="1"/>
        <v>292</v>
      </c>
      <c r="B296" s="19" t="s">
        <v>224</v>
      </c>
      <c r="C296" s="19" t="s">
        <v>225</v>
      </c>
      <c r="D296" s="19" t="s">
        <v>1552</v>
      </c>
      <c r="E296" s="21" t="s">
        <v>33</v>
      </c>
      <c r="F296" s="23" t="s">
        <v>1553</v>
      </c>
      <c r="G296" s="25" t="s">
        <v>1554</v>
      </c>
      <c r="H296" s="19" t="s">
        <v>87</v>
      </c>
      <c r="I296" s="19" t="s">
        <v>60</v>
      </c>
      <c r="J296" s="76" t="s">
        <v>44</v>
      </c>
      <c r="K296" s="118"/>
      <c r="L296" s="118"/>
      <c r="M296" s="29" t="s">
        <v>108</v>
      </c>
      <c r="N296" s="29" t="s">
        <v>108</v>
      </c>
      <c r="O296" s="29" t="s">
        <v>108</v>
      </c>
      <c r="P296" s="30" t="s">
        <v>62</v>
      </c>
      <c r="Q296" s="30" t="s">
        <v>62</v>
      </c>
      <c r="R296" s="30" t="s">
        <v>62</v>
      </c>
      <c r="S296" s="30" t="s">
        <v>62</v>
      </c>
      <c r="T296" s="30"/>
      <c r="U296" s="31" t="str">
        <f>IFERROR(__xludf.DUMMYFUNCTION("LET(
  angka_murni, ARRAYFORMULA(IFERROR(VALUE(REGEXREPLACE(N296:S296, ""[^0-9]"", """")), 0)),
  rata, IFERROR(AVERAGEIF(angka_murni, ""&gt;0""), 0),
  IF(rata &gt; 0,
    IF(rata &gt; 500, ""SANGAT OPTIMAL"",
    IF(rata &gt; 200, ""OPTIMAL"",
    IF(rata &gt; 100,"&amp;" ""KURANG OPTIMAL"", ""TIDAK OPTIMAL""))),
    IF(COUNTIF(N296:S296, ""*TIDAK TERDETEKSI*"") &gt; 0, ""TIDAK TERDETEKSI"",
    IF(COUNTIF(N296:S296, ""*TIDAK AKTIF*"") &gt; 0, ""TIDAK AKTIF"",
    IF(COUNTIF(N296:S296, ""*BELUM TERPASANG*"") &gt; 0, ""BELUM T"&amp;"ERPASANG"", ""TIDAK AKTIF"")))
  )
)"),"TIDAK OPTIMAL")</f>
        <v>TIDAK OPTIMAL</v>
      </c>
      <c r="V296" s="124"/>
      <c r="W296" s="125"/>
      <c r="X296" s="37" t="s">
        <v>1555</v>
      </c>
    </row>
    <row r="297" ht="12.0" customHeight="1">
      <c r="A297" s="20">
        <f t="shared" si="1"/>
        <v>293</v>
      </c>
      <c r="B297" s="19" t="s">
        <v>224</v>
      </c>
      <c r="C297" s="19" t="s">
        <v>225</v>
      </c>
      <c r="D297" s="19" t="s">
        <v>1556</v>
      </c>
      <c r="E297" s="21" t="s">
        <v>33</v>
      </c>
      <c r="F297" s="23" t="s">
        <v>1557</v>
      </c>
      <c r="G297" s="25" t="s">
        <v>1558</v>
      </c>
      <c r="H297" s="19" t="s">
        <v>87</v>
      </c>
      <c r="I297" s="19" t="s">
        <v>60</v>
      </c>
      <c r="J297" s="76" t="s">
        <v>44</v>
      </c>
      <c r="K297" s="118"/>
      <c r="L297" s="118"/>
      <c r="M297" s="29" t="s">
        <v>108</v>
      </c>
      <c r="N297" s="29" t="s">
        <v>108</v>
      </c>
      <c r="O297" s="29" t="s">
        <v>108</v>
      </c>
      <c r="P297" s="30" t="s">
        <v>64</v>
      </c>
      <c r="Q297" s="30" t="s">
        <v>126</v>
      </c>
      <c r="R297" s="30" t="s">
        <v>126</v>
      </c>
      <c r="S297" s="30" t="s">
        <v>126</v>
      </c>
      <c r="T297" s="30"/>
      <c r="U297" s="31" t="str">
        <f>IFERROR(__xludf.DUMMYFUNCTION("LET(
  angka_murni, ARRAYFORMULA(IFERROR(VALUE(REGEXREPLACE(N297:S297, ""[^0-9]"", """")), 0)),
  rata, IFERROR(AVERAGEIF(angka_murni, ""&gt;0""), 0),
  IF(rata &gt; 0,
    IF(rata &gt; 500, ""SANGAT OPTIMAL"",
    IF(rata &gt; 200, ""OPTIMAL"",
    IF(rata &gt; 100,"&amp;" ""KURANG OPTIMAL"", ""TIDAK OPTIMAL""))),
    IF(COUNTIF(N297:S297, ""*TIDAK TERDETEKSI*"") &gt; 0, ""TIDAK TERDETEKSI"",
    IF(COUNTIF(N297:S297, ""*TIDAK AKTIF*"") &gt; 0, ""TIDAK AKTIF"",
    IF(COUNTIF(N297:S297, ""*BELUM TERPASANG*"") &gt; 0, ""BELUM T"&amp;"ERPASANG"", ""TIDAK AKTIF"")))
  )
)"),"SANGAT OPTIMAL")</f>
        <v>SANGAT OPTIMAL</v>
      </c>
      <c r="V297" s="124"/>
      <c r="W297" s="125"/>
      <c r="X297" s="37" t="s">
        <v>1547</v>
      </c>
    </row>
    <row r="298" ht="12.0" customHeight="1">
      <c r="A298" s="20">
        <f t="shared" si="1"/>
        <v>294</v>
      </c>
      <c r="B298" s="19" t="s">
        <v>224</v>
      </c>
      <c r="C298" s="19" t="s">
        <v>225</v>
      </c>
      <c r="D298" s="19" t="s">
        <v>1560</v>
      </c>
      <c r="E298" s="21" t="s">
        <v>33</v>
      </c>
      <c r="F298" s="23" t="s">
        <v>1770</v>
      </c>
      <c r="G298" s="25" t="s">
        <v>1771</v>
      </c>
      <c r="H298" s="19" t="s">
        <v>40</v>
      </c>
      <c r="I298" s="19" t="s">
        <v>107</v>
      </c>
      <c r="J298" s="117" t="s">
        <v>44</v>
      </c>
      <c r="K298" s="118"/>
      <c r="L298" s="119" t="s">
        <v>1085</v>
      </c>
      <c r="M298" s="42"/>
      <c r="N298" s="42"/>
      <c r="O298" s="42"/>
      <c r="P298" s="30" t="s">
        <v>62</v>
      </c>
      <c r="Q298" s="30" t="s">
        <v>62</v>
      </c>
      <c r="R298" s="30" t="s">
        <v>62</v>
      </c>
      <c r="S298" s="44"/>
      <c r="T298" s="44"/>
      <c r="U298" s="31" t="str">
        <f>IFERROR(__xludf.DUMMYFUNCTION("LET(
  angka_murni, ARRAYFORMULA(IFERROR(VALUE(REGEXREPLACE(N298:S298, ""[^0-9]"", """")), 0)),
  rata, IFERROR(AVERAGEIF(angka_murni, ""&gt;0""), 0),
  IF(rata &gt; 0,
    IF(rata &gt; 500, ""SANGAT OPTIMAL"",
    IF(rata &gt; 200, ""OPTIMAL"",
    IF(rata &gt; 100,"&amp;" ""KURANG OPTIMAL"", ""TIDAK OPTIMAL""))),
    IF(COUNTIF(N298:S298, ""*TIDAK TERDETEKSI*"") &gt; 0, ""TIDAK TERDETEKSI"",
    IF(COUNTIF(N298:S298, ""*TIDAK AKTIF*"") &gt; 0, ""TIDAK AKTIF"",
    IF(COUNTIF(N298:S298, ""*BELUM TERPASANG*"") &gt; 0, ""BELUM T"&amp;"ERPASANG"", ""TIDAK AKTIF"")))
  )
)"),"TIDAK OPTIMAL")</f>
        <v>TIDAK OPTIMAL</v>
      </c>
      <c r="V298" s="124"/>
      <c r="W298" s="125"/>
      <c r="X298" s="37" t="s">
        <v>1564</v>
      </c>
    </row>
    <row r="299" ht="12.0" customHeight="1">
      <c r="A299" s="20">
        <f t="shared" si="1"/>
        <v>295</v>
      </c>
      <c r="B299" s="19" t="s">
        <v>224</v>
      </c>
      <c r="C299" s="19" t="s">
        <v>225</v>
      </c>
      <c r="D299" s="19" t="s">
        <v>225</v>
      </c>
      <c r="E299" s="21" t="s">
        <v>33</v>
      </c>
      <c r="F299" s="23" t="s">
        <v>1776</v>
      </c>
      <c r="G299" s="25" t="s">
        <v>1777</v>
      </c>
      <c r="H299" s="19" t="s">
        <v>40</v>
      </c>
      <c r="I299" s="19" t="s">
        <v>107</v>
      </c>
      <c r="J299" s="117" t="s">
        <v>44</v>
      </c>
      <c r="K299" s="118"/>
      <c r="L299" s="119" t="s">
        <v>1778</v>
      </c>
      <c r="M299" s="42"/>
      <c r="N299" s="42"/>
      <c r="O299" s="42"/>
      <c r="P299" s="30" t="s">
        <v>806</v>
      </c>
      <c r="Q299" s="30" t="s">
        <v>63</v>
      </c>
      <c r="R299" s="30" t="s">
        <v>62</v>
      </c>
      <c r="S299" s="44"/>
      <c r="T299" s="44"/>
      <c r="U299" s="31" t="str">
        <f>IFERROR(__xludf.DUMMYFUNCTION("LET(
  angka_murni, ARRAYFORMULA(IFERROR(VALUE(REGEXREPLACE(N299:S299, ""[^0-9]"", """")), 0)),
  rata, IFERROR(AVERAGEIF(angka_murni, ""&gt;0""), 0),
  IF(rata &gt; 0,
    IF(rata &gt; 500, ""SANGAT OPTIMAL"",
    IF(rata &gt; 200, ""OPTIMAL"",
    IF(rata &gt; 100,"&amp;" ""KURANG OPTIMAL"", ""TIDAK OPTIMAL""))),
    IF(COUNTIF(N299:S299, ""*TIDAK TERDETEKSI*"") &gt; 0, ""TIDAK TERDETEKSI"",
    IF(COUNTIF(N299:S299, ""*TIDAK AKTIF*"") &gt; 0, ""TIDAK AKTIF"",
    IF(COUNTIF(N299:S299, ""*BELUM TERPASANG*"") &gt; 0, ""BELUM T"&amp;"ERPASANG"", ""TIDAK AKTIF"")))
  )
)"),"KURANG OPTIMAL")</f>
        <v>KURANG OPTIMAL</v>
      </c>
      <c r="V299" s="124"/>
      <c r="W299" s="125"/>
      <c r="X299" s="37" t="s">
        <v>1568</v>
      </c>
    </row>
    <row r="300" ht="12.0" customHeight="1">
      <c r="A300" s="20">
        <f t="shared" si="1"/>
        <v>296</v>
      </c>
      <c r="B300" s="19" t="s">
        <v>224</v>
      </c>
      <c r="C300" s="19" t="s">
        <v>225</v>
      </c>
      <c r="D300" s="19" t="s">
        <v>226</v>
      </c>
      <c r="E300" s="21" t="s">
        <v>33</v>
      </c>
      <c r="F300" s="23" t="s">
        <v>1782</v>
      </c>
      <c r="G300" s="25" t="s">
        <v>1783</v>
      </c>
      <c r="H300" s="19" t="s">
        <v>40</v>
      </c>
      <c r="I300" s="19" t="s">
        <v>107</v>
      </c>
      <c r="J300" s="117" t="s">
        <v>44</v>
      </c>
      <c r="K300" s="118"/>
      <c r="L300" s="119" t="s">
        <v>1785</v>
      </c>
      <c r="M300" s="42"/>
      <c r="N300" s="42"/>
      <c r="O300" s="42"/>
      <c r="P300" s="30" t="s">
        <v>63</v>
      </c>
      <c r="Q300" s="30" t="s">
        <v>63</v>
      </c>
      <c r="R300" s="30" t="s">
        <v>91</v>
      </c>
      <c r="S300" s="44"/>
      <c r="T300" s="44"/>
      <c r="U300" s="31" t="str">
        <f>IFERROR(__xludf.DUMMYFUNCTION("LET(
  angka_murni, ARRAYFORMULA(IFERROR(VALUE(REGEXREPLACE(N300:S300, ""[^0-9]"", """")), 0)),
  rata, IFERROR(AVERAGEIF(angka_murni, ""&gt;0""), 0),
  IF(rata &gt; 0,
    IF(rata &gt; 500, ""SANGAT OPTIMAL"",
    IF(rata &gt; 200, ""OPTIMAL"",
    IF(rata &gt; 100,"&amp;" ""KURANG OPTIMAL"", ""TIDAK OPTIMAL""))),
    IF(COUNTIF(N300:S300, ""*TIDAK TERDETEKSI*"") &gt; 0, ""TIDAK TERDETEKSI"",
    IF(COUNTIF(N300:S300, ""*TIDAK AKTIF*"") &gt; 0, ""TIDAK AKTIF"",
    IF(COUNTIF(N300:S300, ""*BELUM TERPASANG*"") &gt; 0, ""BELUM T"&amp;"ERPASANG"", ""TIDAK AKTIF"")))
  )
)"),"KURANG OPTIMAL")</f>
        <v>KURANG OPTIMAL</v>
      </c>
      <c r="V300" s="124"/>
      <c r="W300" s="125"/>
      <c r="X300" s="70" t="s">
        <v>1786</v>
      </c>
    </row>
    <row r="301" ht="12.0" customHeight="1">
      <c r="A301" s="20">
        <f t="shared" si="1"/>
        <v>297</v>
      </c>
      <c r="B301" s="19" t="s">
        <v>224</v>
      </c>
      <c r="C301" s="19" t="s">
        <v>225</v>
      </c>
      <c r="D301" s="19" t="s">
        <v>1571</v>
      </c>
      <c r="E301" s="21" t="s">
        <v>33</v>
      </c>
      <c r="F301" s="23" t="s">
        <v>1790</v>
      </c>
      <c r="G301" s="25" t="s">
        <v>1791</v>
      </c>
      <c r="H301" s="19" t="s">
        <v>40</v>
      </c>
      <c r="I301" s="19" t="s">
        <v>107</v>
      </c>
      <c r="J301" s="117" t="s">
        <v>44</v>
      </c>
      <c r="K301" s="118"/>
      <c r="L301" s="118"/>
      <c r="M301" s="42"/>
      <c r="N301" s="42"/>
      <c r="O301" s="42"/>
      <c r="P301" s="30" t="s">
        <v>806</v>
      </c>
      <c r="Q301" s="30" t="s">
        <v>806</v>
      </c>
      <c r="R301" s="30" t="s">
        <v>806</v>
      </c>
      <c r="S301" s="44"/>
      <c r="T301" s="44"/>
      <c r="U301" s="31" t="str">
        <f>IFERROR(__xludf.DUMMYFUNCTION("LET(
  angka_murni, ARRAYFORMULA(IFERROR(VALUE(REGEXREPLACE(N301:S301, ""[^0-9]"", """")), 0)),
  rata, IFERROR(AVERAGEIF(angka_murni, ""&gt;0""), 0),
  IF(rata &gt; 0,
    IF(rata &gt; 500, ""SANGAT OPTIMAL"",
    IF(rata &gt; 200, ""OPTIMAL"",
    IF(rata &gt; 100,"&amp;" ""KURANG OPTIMAL"", ""TIDAK OPTIMAL""))),
    IF(COUNTIF(N301:S301, ""*TIDAK TERDETEKSI*"") &gt; 0, ""TIDAK TERDETEKSI"",
    IF(COUNTIF(N301:S301, ""*TIDAK AKTIF*"") &gt; 0, ""TIDAK AKTIF"",
    IF(COUNTIF(N301:S301, ""*BELUM TERPASANG*"") &gt; 0, ""BELUM T"&amp;"ERPASANG"", ""TIDAK AKTIF"")))
  )
)"),"KURANG OPTIMAL")</f>
        <v>KURANG OPTIMAL</v>
      </c>
      <c r="V301" s="124"/>
      <c r="W301" s="125"/>
      <c r="X301" s="46"/>
    </row>
    <row r="302" ht="12.0" customHeight="1">
      <c r="A302" s="20">
        <f t="shared" si="1"/>
        <v>298</v>
      </c>
      <c r="B302" s="19" t="s">
        <v>224</v>
      </c>
      <c r="C302" s="19" t="s">
        <v>225</v>
      </c>
      <c r="D302" s="19" t="s">
        <v>1574</v>
      </c>
      <c r="E302" s="21" t="s">
        <v>33</v>
      </c>
      <c r="F302" s="23" t="s">
        <v>1575</v>
      </c>
      <c r="G302" s="25" t="s">
        <v>1576</v>
      </c>
      <c r="H302" s="19" t="s">
        <v>40</v>
      </c>
      <c r="I302" s="19" t="s">
        <v>42</v>
      </c>
      <c r="J302" s="128" t="s">
        <v>44</v>
      </c>
      <c r="K302" s="129"/>
      <c r="L302" s="129"/>
      <c r="M302" s="29" t="s">
        <v>108</v>
      </c>
      <c r="N302" s="29" t="s">
        <v>108</v>
      </c>
      <c r="O302" s="29" t="s">
        <v>108</v>
      </c>
      <c r="P302" s="29" t="s">
        <v>108</v>
      </c>
      <c r="Q302" s="30" t="s">
        <v>167</v>
      </c>
      <c r="R302" s="30" t="s">
        <v>167</v>
      </c>
      <c r="S302" s="30" t="s">
        <v>167</v>
      </c>
      <c r="T302" s="30" t="s">
        <v>125</v>
      </c>
      <c r="U302" s="31" t="str">
        <f>IFERROR(__xludf.DUMMYFUNCTION("LET(
  angka_murni, ARRAYFORMULA(IFERROR(VALUE(REGEXREPLACE(N302:S302, ""[^0-9]"", """")), 0)),
  rata, IFERROR(AVERAGEIF(angka_murni, ""&gt;0""), 0),
  IF(rata &gt; 0,
    IF(rata &gt; 500, ""SANGAT OPTIMAL"",
    IF(rata &gt; 200, ""OPTIMAL"",
    IF(rata &gt; 100,"&amp;" ""KURANG OPTIMAL"", ""TIDAK OPTIMAL""))),
    IF(COUNTIF(N302:S302, ""*TIDAK TERDETEKSI*"") &gt; 0, ""TIDAK TERDETEKSI"",
    IF(COUNTIF(N302:S302, ""*TIDAK AKTIF*"") &gt; 0, ""TIDAK AKTIF"",
    IF(COUNTIF(N302:S302, ""*BELUM TERPASANG*"") &gt; 0, ""BELUM T"&amp;"ERPASANG"", ""TIDAK AKTIF"")))
  )
)"),"TIDAK TERDETEKSI")</f>
        <v>TIDAK TERDETEKSI</v>
      </c>
      <c r="V302" s="124"/>
      <c r="W302" s="125"/>
      <c r="X302" s="46"/>
    </row>
    <row r="303" ht="12.0" customHeight="1">
      <c r="A303" s="20">
        <f t="shared" si="1"/>
        <v>299</v>
      </c>
      <c r="B303" s="19" t="s">
        <v>224</v>
      </c>
      <c r="C303" s="19" t="s">
        <v>238</v>
      </c>
      <c r="D303" s="19" t="s">
        <v>1577</v>
      </c>
      <c r="E303" s="21" t="s">
        <v>33</v>
      </c>
      <c r="F303" s="23" t="s">
        <v>1578</v>
      </c>
      <c r="G303" s="25" t="s">
        <v>1579</v>
      </c>
      <c r="H303" s="19" t="s">
        <v>39</v>
      </c>
      <c r="I303" s="180" t="s">
        <v>1138</v>
      </c>
      <c r="J303" s="151" t="s">
        <v>44</v>
      </c>
      <c r="K303" s="118"/>
      <c r="L303" s="118"/>
      <c r="M303" s="29" t="s">
        <v>167</v>
      </c>
      <c r="N303" s="29" t="s">
        <v>167</v>
      </c>
      <c r="O303" s="29" t="s">
        <v>167</v>
      </c>
      <c r="P303" s="29" t="s">
        <v>167</v>
      </c>
      <c r="Q303" s="29" t="s">
        <v>167</v>
      </c>
      <c r="R303" s="29" t="s">
        <v>167</v>
      </c>
      <c r="S303" s="30" t="s">
        <v>45</v>
      </c>
      <c r="T303" s="30"/>
      <c r="U303" s="31" t="str">
        <f>IFERROR(__xludf.DUMMYFUNCTION("LET(
  angka_murni, ARRAYFORMULA(IFERROR(VALUE(REGEXREPLACE(N303:S303, ""[^0-9]"", """")), 0)),
  rata, IFERROR(AVERAGEIF(angka_murni, ""&gt;0""), 0),
  IF(rata &gt; 0,
    IF(rata &gt; 500, ""SANGAT OPTIMAL"",
    IF(rata &gt; 200, ""OPTIMAL"",
    IF(rata &gt; 100,"&amp;" ""KURANG OPTIMAL"", ""TIDAK OPTIMAL""))),
    IF(COUNTIF(N303:S303, ""*TIDAK TERDETEKSI*"") &gt; 0, ""TIDAK TERDETEKSI"",
    IF(COUNTIF(N303:S303, ""*TIDAK AKTIF*"") &gt; 0, ""TIDAK AKTIF"",
    IF(COUNTIF(N303:S303, ""*BELUM TERPASANG*"") &gt; 0, ""BELUM T"&amp;"ERPASANG"", ""TIDAK AKTIF"")))
  )
)"),"TIDAK TERDETEKSI")</f>
        <v>TIDAK TERDETEKSI</v>
      </c>
      <c r="V303" s="124"/>
      <c r="W303" s="125"/>
      <c r="X303" s="46"/>
    </row>
    <row r="304" ht="12.0" customHeight="1">
      <c r="A304" s="20">
        <f t="shared" si="1"/>
        <v>300</v>
      </c>
      <c r="B304" s="19" t="s">
        <v>224</v>
      </c>
      <c r="C304" s="19" t="s">
        <v>238</v>
      </c>
      <c r="D304" s="19" t="s">
        <v>1580</v>
      </c>
      <c r="E304" s="21" t="s">
        <v>33</v>
      </c>
      <c r="F304" s="23" t="s">
        <v>1581</v>
      </c>
      <c r="G304" s="25" t="s">
        <v>1582</v>
      </c>
      <c r="H304" s="19" t="s">
        <v>40</v>
      </c>
      <c r="I304" s="19" t="s">
        <v>107</v>
      </c>
      <c r="J304" s="117" t="s">
        <v>44</v>
      </c>
      <c r="K304" s="118"/>
      <c r="L304" s="118"/>
      <c r="M304" s="42"/>
      <c r="N304" s="42"/>
      <c r="O304" s="42"/>
      <c r="P304" s="30" t="s">
        <v>806</v>
      </c>
      <c r="Q304" s="30" t="s">
        <v>806</v>
      </c>
      <c r="R304" s="30" t="s">
        <v>806</v>
      </c>
      <c r="S304" s="44"/>
      <c r="T304" s="44"/>
      <c r="U304" s="31" t="str">
        <f>IFERROR(__xludf.DUMMYFUNCTION("LET(
  angka_murni, ARRAYFORMULA(IFERROR(VALUE(REGEXREPLACE(N304:S304, ""[^0-9]"", """")), 0)),
  rata, IFERROR(AVERAGEIF(angka_murni, ""&gt;0""), 0),
  IF(rata &gt; 0,
    IF(rata &gt; 500, ""SANGAT OPTIMAL"",
    IF(rata &gt; 200, ""OPTIMAL"",
    IF(rata &gt; 100,"&amp;" ""KURANG OPTIMAL"", ""TIDAK OPTIMAL""))),
    IF(COUNTIF(N304:S304, ""*TIDAK TERDETEKSI*"") &gt; 0, ""TIDAK TERDETEKSI"",
    IF(COUNTIF(N304:S304, ""*TIDAK AKTIF*"") &gt; 0, ""TIDAK AKTIF"",
    IF(COUNTIF(N304:S304, ""*BELUM TERPASANG*"") &gt; 0, ""BELUM T"&amp;"ERPASANG"", ""TIDAK AKTIF"")))
  )
)"),"KURANG OPTIMAL")</f>
        <v>KURANG OPTIMAL</v>
      </c>
      <c r="V304" s="124"/>
      <c r="W304" s="125"/>
      <c r="X304" s="46"/>
    </row>
    <row r="305" ht="12.0" customHeight="1">
      <c r="A305" s="20">
        <f t="shared" si="1"/>
        <v>301</v>
      </c>
      <c r="B305" s="19" t="s">
        <v>224</v>
      </c>
      <c r="C305" s="19" t="s">
        <v>238</v>
      </c>
      <c r="D305" s="19" t="s">
        <v>1583</v>
      </c>
      <c r="E305" s="21" t="s">
        <v>33</v>
      </c>
      <c r="F305" s="23" t="s">
        <v>1584</v>
      </c>
      <c r="G305" s="25" t="s">
        <v>1585</v>
      </c>
      <c r="H305" s="19" t="s">
        <v>39</v>
      </c>
      <c r="I305" s="19" t="s">
        <v>41</v>
      </c>
      <c r="J305" s="151" t="s">
        <v>44</v>
      </c>
      <c r="K305" s="118"/>
      <c r="L305" s="119" t="s">
        <v>1800</v>
      </c>
      <c r="M305" s="42"/>
      <c r="N305" s="29" t="s">
        <v>63</v>
      </c>
      <c r="O305" s="29" t="s">
        <v>806</v>
      </c>
      <c r="P305" s="30" t="s">
        <v>806</v>
      </c>
      <c r="Q305" s="30" t="s">
        <v>806</v>
      </c>
      <c r="R305" s="30" t="s">
        <v>806</v>
      </c>
      <c r="S305" s="30" t="s">
        <v>806</v>
      </c>
      <c r="T305" s="30"/>
      <c r="U305" s="31" t="str">
        <f>IFERROR(__xludf.DUMMYFUNCTION("LET(
  angka_murni, ARRAYFORMULA(IFERROR(VALUE(REGEXREPLACE(N305:S305, ""[^0-9]"", """")), 0)),
  rata, IFERROR(AVERAGEIF(angka_murni, ""&gt;0""), 0),
  IF(rata &gt; 0,
    IF(rata &gt; 500, ""SANGAT OPTIMAL"",
    IF(rata &gt; 200, ""OPTIMAL"",
    IF(rata &gt; 100,"&amp;" ""KURANG OPTIMAL"", ""TIDAK OPTIMAL""))),
    IF(COUNTIF(N305:S305, ""*TIDAK TERDETEKSI*"") &gt; 0, ""TIDAK TERDETEKSI"",
    IF(COUNTIF(N305:S305, ""*TIDAK AKTIF*"") &gt; 0, ""TIDAK AKTIF"",
    IF(COUNTIF(N305:S305, ""*BELUM TERPASANG*"") &gt; 0, ""BELUM T"&amp;"ERPASANG"", ""TIDAK AKTIF"")))
  )
)"),"KURANG OPTIMAL")</f>
        <v>KURANG OPTIMAL</v>
      </c>
      <c r="V305" s="124"/>
      <c r="W305" s="125"/>
      <c r="X305" s="37" t="s">
        <v>1586</v>
      </c>
    </row>
    <row r="306" ht="12.0" customHeight="1">
      <c r="A306" s="20">
        <f t="shared" si="1"/>
        <v>302</v>
      </c>
      <c r="B306" s="19" t="s">
        <v>224</v>
      </c>
      <c r="C306" s="19" t="s">
        <v>238</v>
      </c>
      <c r="D306" s="19" t="s">
        <v>238</v>
      </c>
      <c r="E306" s="21" t="s">
        <v>33</v>
      </c>
      <c r="F306" s="23" t="s">
        <v>1587</v>
      </c>
      <c r="G306" s="25" t="s">
        <v>1588</v>
      </c>
      <c r="H306" s="19" t="s">
        <v>40</v>
      </c>
      <c r="I306" s="19" t="s">
        <v>107</v>
      </c>
      <c r="J306" s="117" t="s">
        <v>44</v>
      </c>
      <c r="K306" s="118"/>
      <c r="L306" s="193" t="s">
        <v>1805</v>
      </c>
      <c r="M306" s="42"/>
      <c r="N306" s="42"/>
      <c r="O306" s="29" t="s">
        <v>45</v>
      </c>
      <c r="P306" s="29" t="s">
        <v>45</v>
      </c>
      <c r="Q306" s="29" t="s">
        <v>45</v>
      </c>
      <c r="R306" s="29" t="s">
        <v>45</v>
      </c>
      <c r="S306" s="29" t="s">
        <v>45</v>
      </c>
      <c r="T306" s="29"/>
      <c r="U306" s="31" t="str">
        <f>IFERROR(__xludf.DUMMYFUNCTION("LET(
  angka_murni, ARRAYFORMULA(IFERROR(VALUE(REGEXREPLACE(N306:S306, ""[^0-9]"", """")), 0)),
  rata, IFERROR(AVERAGEIF(angka_murni, ""&gt;0""), 0),
  IF(rata &gt; 0,
    IF(rata &gt; 500, ""SANGAT OPTIMAL"",
    IF(rata &gt; 200, ""OPTIMAL"",
    IF(rata &gt; 100,"&amp;" ""KURANG OPTIMAL"", ""TIDAK OPTIMAL""))),
    IF(COUNTIF(N306:S306, ""*TIDAK TERDETEKSI*"") &gt; 0, ""TIDAK TERDETEKSI"",
    IF(COUNTIF(N306:S306, ""*TIDAK AKTIF*"") &gt; 0, ""TIDAK AKTIF"",
    IF(COUNTIF(N306:S306, ""*BELUM TERPASANG*"") &gt; 0, ""BELUM T"&amp;"ERPASANG"", ""TIDAK AKTIF"")))
  )
)"),"TIDAK AKTIF")</f>
        <v>TIDAK AKTIF</v>
      </c>
      <c r="V306" s="124"/>
      <c r="W306" s="125"/>
      <c r="X306" s="46"/>
    </row>
    <row r="307" ht="12.0" customHeight="1">
      <c r="A307" s="20">
        <f t="shared" si="1"/>
        <v>303</v>
      </c>
      <c r="B307" s="19" t="s">
        <v>224</v>
      </c>
      <c r="C307" s="19" t="s">
        <v>238</v>
      </c>
      <c r="D307" s="19" t="s">
        <v>1589</v>
      </c>
      <c r="E307" s="21" t="s">
        <v>33</v>
      </c>
      <c r="F307" s="23" t="s">
        <v>1590</v>
      </c>
      <c r="G307" s="25" t="s">
        <v>1591</v>
      </c>
      <c r="H307" s="19" t="s">
        <v>40</v>
      </c>
      <c r="I307" s="19" t="s">
        <v>42</v>
      </c>
      <c r="J307" s="128" t="s">
        <v>44</v>
      </c>
      <c r="K307" s="129"/>
      <c r="L307" s="129"/>
      <c r="M307" s="29" t="s">
        <v>108</v>
      </c>
      <c r="N307" s="29" t="s">
        <v>108</v>
      </c>
      <c r="O307" s="29" t="s">
        <v>108</v>
      </c>
      <c r="P307" s="29" t="s">
        <v>108</v>
      </c>
      <c r="Q307" s="30" t="s">
        <v>167</v>
      </c>
      <c r="R307" s="30" t="s">
        <v>167</v>
      </c>
      <c r="S307" s="30" t="s">
        <v>167</v>
      </c>
      <c r="T307" s="30" t="s">
        <v>64</v>
      </c>
      <c r="U307" s="31" t="str">
        <f>IFERROR(__xludf.DUMMYFUNCTION("LET(
  angka_murni, ARRAYFORMULA(IFERROR(VALUE(REGEXREPLACE(N307:S307, ""[^0-9]"", """")), 0)),
  rata, IFERROR(AVERAGEIF(angka_murni, ""&gt;0""), 0),
  IF(rata &gt; 0,
    IF(rata &gt; 500, ""SANGAT OPTIMAL"",
    IF(rata &gt; 200, ""OPTIMAL"",
    IF(rata &gt; 100,"&amp;" ""KURANG OPTIMAL"", ""TIDAK OPTIMAL""))),
    IF(COUNTIF(N307:S307, ""*TIDAK TERDETEKSI*"") &gt; 0, ""TIDAK TERDETEKSI"",
    IF(COUNTIF(N307:S307, ""*TIDAK AKTIF*"") &gt; 0, ""TIDAK AKTIF"",
    IF(COUNTIF(N307:S307, ""*BELUM TERPASANG*"") &gt; 0, ""BELUM T"&amp;"ERPASANG"", ""TIDAK AKTIF"")))
  )
)"),"TIDAK TERDETEKSI")</f>
        <v>TIDAK TERDETEKSI</v>
      </c>
      <c r="V307" s="124"/>
      <c r="W307" s="125"/>
      <c r="X307" s="37" t="s">
        <v>1592</v>
      </c>
    </row>
    <row r="308" ht="12.0" customHeight="1">
      <c r="A308" s="20">
        <f t="shared" si="1"/>
        <v>304</v>
      </c>
      <c r="B308" s="19" t="s">
        <v>224</v>
      </c>
      <c r="C308" s="19" t="s">
        <v>238</v>
      </c>
      <c r="D308" s="19" t="s">
        <v>1593</v>
      </c>
      <c r="E308" s="21" t="s">
        <v>33</v>
      </c>
      <c r="F308" s="23" t="s">
        <v>1594</v>
      </c>
      <c r="G308" s="25" t="s">
        <v>1595</v>
      </c>
      <c r="H308" s="19" t="s">
        <v>39</v>
      </c>
      <c r="I308" s="19" t="s">
        <v>41</v>
      </c>
      <c r="J308" s="151" t="s">
        <v>44</v>
      </c>
      <c r="K308" s="119"/>
      <c r="L308" s="119" t="s">
        <v>1812</v>
      </c>
      <c r="M308" s="44" t="s">
        <v>108</v>
      </c>
      <c r="N308" s="44" t="s">
        <v>108</v>
      </c>
      <c r="O308" s="44" t="s">
        <v>108</v>
      </c>
      <c r="P308" s="44" t="s">
        <v>108</v>
      </c>
      <c r="Q308" s="44" t="s">
        <v>108</v>
      </c>
      <c r="R308" s="44" t="s">
        <v>108</v>
      </c>
      <c r="S308" s="30" t="s">
        <v>62</v>
      </c>
      <c r="T308" s="30"/>
      <c r="U308" s="31" t="str">
        <f>IFERROR(__xludf.DUMMYFUNCTION("LET(
  angka_murni, ARRAYFORMULA(IFERROR(VALUE(REGEXREPLACE(N308:S308, ""[^0-9]"", """")), 0)),
  rata, IFERROR(AVERAGEIF(angka_murni, ""&gt;0""), 0),
  IF(rata &gt; 0,
    IF(rata &gt; 500, ""SANGAT OPTIMAL"",
    IF(rata &gt; 200, ""OPTIMAL"",
    IF(rata &gt; 100,"&amp;" ""KURANG OPTIMAL"", ""TIDAK OPTIMAL""))),
    IF(COUNTIF(N308:S308, ""*TIDAK TERDETEKSI*"") &gt; 0, ""TIDAK TERDETEKSI"",
    IF(COUNTIF(N308:S308, ""*TIDAK AKTIF*"") &gt; 0, ""TIDAK AKTIF"",
    IF(COUNTIF(N308:S308, ""*BELUM TERPASANG*"") &gt; 0, ""BELUM T"&amp;"ERPASANG"", ""TIDAK AKTIF"")))
  )
)"),"TIDAK OPTIMAL")</f>
        <v>TIDAK OPTIMAL</v>
      </c>
      <c r="V308" s="124"/>
      <c r="W308" s="125"/>
      <c r="X308" s="46"/>
    </row>
    <row r="309" ht="12.0" customHeight="1">
      <c r="A309" s="20">
        <f t="shared" si="1"/>
        <v>305</v>
      </c>
      <c r="B309" s="19" t="s">
        <v>224</v>
      </c>
      <c r="C309" s="19" t="s">
        <v>238</v>
      </c>
      <c r="D309" s="19" t="s">
        <v>1596</v>
      </c>
      <c r="E309" s="21" t="s">
        <v>33</v>
      </c>
      <c r="F309" s="23" t="s">
        <v>1597</v>
      </c>
      <c r="G309" s="25" t="s">
        <v>1598</v>
      </c>
      <c r="H309" s="19" t="s">
        <v>40</v>
      </c>
      <c r="I309" s="19" t="s">
        <v>42</v>
      </c>
      <c r="J309" s="128" t="s">
        <v>44</v>
      </c>
      <c r="K309" s="129"/>
      <c r="L309" s="129"/>
      <c r="M309" s="29" t="s">
        <v>108</v>
      </c>
      <c r="N309" s="29" t="s">
        <v>108</v>
      </c>
      <c r="O309" s="29" t="s">
        <v>108</v>
      </c>
      <c r="P309" s="29" t="s">
        <v>108</v>
      </c>
      <c r="Q309" s="30" t="s">
        <v>167</v>
      </c>
      <c r="R309" s="30" t="s">
        <v>167</v>
      </c>
      <c r="S309" s="30" t="s">
        <v>167</v>
      </c>
      <c r="T309" s="30" t="s">
        <v>62</v>
      </c>
      <c r="U309" s="31" t="str">
        <f>IFERROR(__xludf.DUMMYFUNCTION("LET(
  angka_murni, ARRAYFORMULA(IFERROR(VALUE(REGEXREPLACE(N309:S309, ""[^0-9]"", """")), 0)),
  rata, IFERROR(AVERAGEIF(angka_murni, ""&gt;0""), 0),
  IF(rata &gt; 0,
    IF(rata &gt; 500, ""SANGAT OPTIMAL"",
    IF(rata &gt; 200, ""OPTIMAL"",
    IF(rata &gt; 100,"&amp;" ""KURANG OPTIMAL"", ""TIDAK OPTIMAL""))),
    IF(COUNTIF(N309:S309, ""*TIDAK TERDETEKSI*"") &gt; 0, ""TIDAK TERDETEKSI"",
    IF(COUNTIF(N309:S309, ""*TIDAK AKTIF*"") &gt; 0, ""TIDAK AKTIF"",
    IF(COUNTIF(N309:S309, ""*BELUM TERPASANG*"") &gt; 0, ""BELUM T"&amp;"ERPASANG"", ""TIDAK AKTIF"")))
  )
)"),"TIDAK TERDETEKSI")</f>
        <v>TIDAK TERDETEKSI</v>
      </c>
      <c r="V309" s="124"/>
      <c r="W309" s="125"/>
      <c r="X309" s="46"/>
    </row>
    <row r="310" ht="12.0" customHeight="1">
      <c r="A310" s="20">
        <f t="shared" si="1"/>
        <v>306</v>
      </c>
      <c r="B310" s="19" t="s">
        <v>224</v>
      </c>
      <c r="C310" s="19" t="s">
        <v>238</v>
      </c>
      <c r="D310" s="19" t="s">
        <v>240</v>
      </c>
      <c r="E310" s="21" t="s">
        <v>33</v>
      </c>
      <c r="F310" s="23" t="s">
        <v>241</v>
      </c>
      <c r="G310" s="25" t="s">
        <v>242</v>
      </c>
      <c r="H310" s="19" t="s">
        <v>40</v>
      </c>
      <c r="I310" s="19" t="s">
        <v>42</v>
      </c>
      <c r="J310" s="128" t="s">
        <v>44</v>
      </c>
      <c r="K310" s="129"/>
      <c r="L310" s="129"/>
      <c r="M310" s="29" t="s">
        <v>108</v>
      </c>
      <c r="N310" s="29" t="s">
        <v>108</v>
      </c>
      <c r="O310" s="29" t="s">
        <v>108</v>
      </c>
      <c r="P310" s="29" t="s">
        <v>108</v>
      </c>
      <c r="Q310" s="30" t="s">
        <v>167</v>
      </c>
      <c r="R310" s="30" t="s">
        <v>167</v>
      </c>
      <c r="S310" s="30" t="s">
        <v>167</v>
      </c>
      <c r="T310" s="30" t="s">
        <v>45</v>
      </c>
      <c r="U310" s="31" t="str">
        <f>IFERROR(__xludf.DUMMYFUNCTION("LET(
  angka_murni, ARRAYFORMULA(IFERROR(VALUE(REGEXREPLACE(N310:S310, ""[^0-9]"", """")), 0)),
  rata, IFERROR(AVERAGEIF(angka_murni, ""&gt;0""), 0),
  IF(rata &gt; 0,
    IF(rata &gt; 500, ""SANGAT OPTIMAL"",
    IF(rata &gt; 200, ""OPTIMAL"",
    IF(rata &gt; 100,"&amp;" ""KURANG OPTIMAL"", ""TIDAK OPTIMAL""))),
    IF(COUNTIF(N310:S310, ""*TIDAK TERDETEKSI*"") &gt; 0, ""TIDAK TERDETEKSI"",
    IF(COUNTIF(N310:S310, ""*TIDAK AKTIF*"") &gt; 0, ""TIDAK AKTIF"",
    IF(COUNTIF(N310:S310, ""*BELUM TERPASANG*"") &gt; 0, ""BELUM T"&amp;"ERPASANG"", ""TIDAK AKTIF"")))
  )
)"),"TIDAK TERDETEKSI")</f>
        <v>TIDAK TERDETEKSI</v>
      </c>
      <c r="V310" s="124"/>
      <c r="W310" s="125"/>
      <c r="X310" s="46"/>
    </row>
    <row r="311" ht="12.0" customHeight="1">
      <c r="A311" s="20">
        <f t="shared" si="1"/>
        <v>307</v>
      </c>
      <c r="B311" s="19" t="s">
        <v>224</v>
      </c>
      <c r="C311" s="19" t="s">
        <v>238</v>
      </c>
      <c r="D311" s="19" t="s">
        <v>247</v>
      </c>
      <c r="E311" s="21" t="s">
        <v>33</v>
      </c>
      <c r="F311" s="23" t="s">
        <v>249</v>
      </c>
      <c r="G311" s="25" t="s">
        <v>250</v>
      </c>
      <c r="H311" s="19" t="s">
        <v>40</v>
      </c>
      <c r="I311" s="19" t="s">
        <v>42</v>
      </c>
      <c r="J311" s="128" t="s">
        <v>44</v>
      </c>
      <c r="K311" s="129"/>
      <c r="L311" s="129"/>
      <c r="M311" s="29" t="s">
        <v>108</v>
      </c>
      <c r="N311" s="29" t="s">
        <v>108</v>
      </c>
      <c r="O311" s="29" t="s">
        <v>108</v>
      </c>
      <c r="P311" s="29" t="s">
        <v>108</v>
      </c>
      <c r="Q311" s="30" t="s">
        <v>167</v>
      </c>
      <c r="R311" s="30" t="s">
        <v>167</v>
      </c>
      <c r="S311" s="30" t="s">
        <v>167</v>
      </c>
      <c r="T311" s="30" t="s">
        <v>45</v>
      </c>
      <c r="U311" s="31" t="str">
        <f>IFERROR(__xludf.DUMMYFUNCTION("LET(
  angka_murni, ARRAYFORMULA(IFERROR(VALUE(REGEXREPLACE(N311:S311, ""[^0-9]"", """")), 0)),
  rata, IFERROR(AVERAGEIF(angka_murni, ""&gt;0""), 0),
  IF(rata &gt; 0,
    IF(rata &gt; 500, ""SANGAT OPTIMAL"",
    IF(rata &gt; 200, ""OPTIMAL"",
    IF(rata &gt; 100,"&amp;" ""KURANG OPTIMAL"", ""TIDAK OPTIMAL""))),
    IF(COUNTIF(N311:S311, ""*TIDAK TERDETEKSI*"") &gt; 0, ""TIDAK TERDETEKSI"",
    IF(COUNTIF(N311:S311, ""*TIDAK AKTIF*"") &gt; 0, ""TIDAK AKTIF"",
    IF(COUNTIF(N311:S311, ""*BELUM TERPASANG*"") &gt; 0, ""BELUM T"&amp;"ERPASANG"", ""TIDAK AKTIF"")))
  )
)"),"TIDAK TERDETEKSI")</f>
        <v>TIDAK TERDETEKSI</v>
      </c>
      <c r="V311" s="124"/>
      <c r="W311" s="125"/>
      <c r="X311" s="46"/>
    </row>
    <row r="312" ht="12.0" customHeight="1">
      <c r="A312" s="20">
        <f t="shared" si="1"/>
        <v>308</v>
      </c>
      <c r="B312" s="19" t="s">
        <v>224</v>
      </c>
      <c r="C312" s="19" t="s">
        <v>238</v>
      </c>
      <c r="D312" s="19" t="s">
        <v>1601</v>
      </c>
      <c r="E312" s="21" t="s">
        <v>33</v>
      </c>
      <c r="F312" s="23" t="s">
        <v>1602</v>
      </c>
      <c r="G312" s="25" t="s">
        <v>1603</v>
      </c>
      <c r="H312" s="19" t="s">
        <v>40</v>
      </c>
      <c r="I312" s="19" t="s">
        <v>107</v>
      </c>
      <c r="J312" s="117" t="s">
        <v>44</v>
      </c>
      <c r="K312" s="118"/>
      <c r="L312" s="118"/>
      <c r="M312" s="42"/>
      <c r="N312" s="42"/>
      <c r="O312" s="42"/>
      <c r="P312" s="30" t="s">
        <v>806</v>
      </c>
      <c r="Q312" s="30" t="s">
        <v>806</v>
      </c>
      <c r="R312" s="30" t="s">
        <v>806</v>
      </c>
      <c r="S312" s="44"/>
      <c r="T312" s="44"/>
      <c r="U312" s="31" t="str">
        <f>IFERROR(__xludf.DUMMYFUNCTION("LET(
  angka_murni, ARRAYFORMULA(IFERROR(VALUE(REGEXREPLACE(N312:S312, ""[^0-9]"", """")), 0)),
  rata, IFERROR(AVERAGEIF(angka_murni, ""&gt;0""), 0),
  IF(rata &gt; 0,
    IF(rata &gt; 500, ""SANGAT OPTIMAL"",
    IF(rata &gt; 200, ""OPTIMAL"",
    IF(rata &gt; 100,"&amp;" ""KURANG OPTIMAL"", ""TIDAK OPTIMAL""))),
    IF(COUNTIF(N312:S312, ""*TIDAK TERDETEKSI*"") &gt; 0, ""TIDAK TERDETEKSI"",
    IF(COUNTIF(N312:S312, ""*TIDAK AKTIF*"") &gt; 0, ""TIDAK AKTIF"",
    IF(COUNTIF(N312:S312, ""*BELUM TERPASANG*"") &gt; 0, ""BELUM T"&amp;"ERPASANG"", ""TIDAK AKTIF"")))
  )
)"),"KURANG OPTIMAL")</f>
        <v>KURANG OPTIMAL</v>
      </c>
      <c r="V312" s="124"/>
      <c r="W312" s="125"/>
      <c r="X312" s="46"/>
    </row>
    <row r="313" ht="12.0" customHeight="1">
      <c r="A313" s="20">
        <f t="shared" si="1"/>
        <v>309</v>
      </c>
      <c r="B313" s="19" t="s">
        <v>224</v>
      </c>
      <c r="C313" s="19" t="s">
        <v>238</v>
      </c>
      <c r="D313" s="19" t="s">
        <v>1604</v>
      </c>
      <c r="E313" s="21" t="s">
        <v>33</v>
      </c>
      <c r="F313" s="23" t="s">
        <v>1605</v>
      </c>
      <c r="G313" s="25" t="s">
        <v>1606</v>
      </c>
      <c r="H313" s="19" t="s">
        <v>40</v>
      </c>
      <c r="I313" s="19" t="s">
        <v>42</v>
      </c>
      <c r="J313" s="128" t="s">
        <v>44</v>
      </c>
      <c r="K313" s="129"/>
      <c r="L313" s="129"/>
      <c r="M313" s="29" t="s">
        <v>108</v>
      </c>
      <c r="N313" s="29" t="s">
        <v>108</v>
      </c>
      <c r="O313" s="29" t="s">
        <v>108</v>
      </c>
      <c r="P313" s="29" t="s">
        <v>108</v>
      </c>
      <c r="Q313" s="30" t="s">
        <v>167</v>
      </c>
      <c r="R313" s="30" t="s">
        <v>167</v>
      </c>
      <c r="S313" s="30" t="s">
        <v>167</v>
      </c>
      <c r="T313" s="30" t="s">
        <v>125</v>
      </c>
      <c r="U313" s="31" t="str">
        <f>IFERROR(__xludf.DUMMYFUNCTION("LET(
  angka_murni, ARRAYFORMULA(IFERROR(VALUE(REGEXREPLACE(N313:S313, ""[^0-9]"", """")), 0)),
  rata, IFERROR(AVERAGEIF(angka_murni, ""&gt;0""), 0),
  IF(rata &gt; 0,
    IF(rata &gt; 500, ""SANGAT OPTIMAL"",
    IF(rata &gt; 200, ""OPTIMAL"",
    IF(rata &gt; 100,"&amp;" ""KURANG OPTIMAL"", ""TIDAK OPTIMAL""))),
    IF(COUNTIF(N313:S313, ""*TIDAK TERDETEKSI*"") &gt; 0, ""TIDAK TERDETEKSI"",
    IF(COUNTIF(N313:S313, ""*TIDAK AKTIF*"") &gt; 0, ""TIDAK AKTIF"",
    IF(COUNTIF(N313:S313, ""*BELUM TERPASANG*"") &gt; 0, ""BELUM T"&amp;"ERPASANG"", ""TIDAK AKTIF"")))
  )
)"),"TIDAK TERDETEKSI")</f>
        <v>TIDAK TERDETEKSI</v>
      </c>
      <c r="V313" s="124"/>
      <c r="W313" s="125"/>
      <c r="X313" s="37" t="s">
        <v>1607</v>
      </c>
    </row>
    <row r="314" ht="12.0" customHeight="1">
      <c r="A314" s="20">
        <f t="shared" si="1"/>
        <v>310</v>
      </c>
      <c r="B314" s="19" t="s">
        <v>224</v>
      </c>
      <c r="C314" s="19" t="s">
        <v>1608</v>
      </c>
      <c r="D314" s="19" t="s">
        <v>1609</v>
      </c>
      <c r="E314" s="21" t="s">
        <v>33</v>
      </c>
      <c r="F314" s="23" t="s">
        <v>1610</v>
      </c>
      <c r="G314" s="25" t="s">
        <v>1611</v>
      </c>
      <c r="H314" s="19" t="s">
        <v>87</v>
      </c>
      <c r="I314" s="19" t="s">
        <v>60</v>
      </c>
      <c r="J314" s="76" t="s">
        <v>44</v>
      </c>
      <c r="K314" s="118"/>
      <c r="L314" s="118"/>
      <c r="M314" s="29" t="s">
        <v>108</v>
      </c>
      <c r="N314" s="29" t="s">
        <v>108</v>
      </c>
      <c r="O314" s="29" t="s">
        <v>108</v>
      </c>
      <c r="P314" s="30" t="s">
        <v>91</v>
      </c>
      <c r="Q314" s="30" t="s">
        <v>64</v>
      </c>
      <c r="R314" s="30" t="s">
        <v>125</v>
      </c>
      <c r="S314" s="30" t="s">
        <v>125</v>
      </c>
      <c r="T314" s="30"/>
      <c r="U314" s="39" t="str">
        <f>IFERROR(__xludf.DUMMYFUNCTION("LET(
  angka_murni, ARRAYFORMULA(IFERROR(VALUE(REGEXREPLACE(N314:S314, ""[^0-9]"", """")), 0)),
  rata, IFERROR(AVERAGEIF(angka_murni, ""&gt;0""), 0),
  IF(rata &gt; 0,
    IF(rata &gt; 500, ""SANGAT OPTIMAL"",
    IF(rata &gt; 200, ""OPTIMAL"",
    IF(rata &gt; 100,"&amp;" ""KURANG OPTIMAL"", ""TIDAK OPTIMAL""))),
    IF(COUNTIF(N314:S314, ""*TIDAK TERDETEKSI*"") &gt; 0, ""TIDAK TERDETEKSI"",
    IF(COUNTIF(N314:S314, ""*TIDAK AKTIF*"") &gt; 0, ""TIDAK AKTIF"",
    IF(COUNTIF(N314:S314, ""*BELUM TERPASANG*"") &gt; 0, ""BELUM T"&amp;"ERPASANG"", ""TIDAK AKTIF"")))
  )
)"),"OPTIMAL")</f>
        <v>OPTIMAL</v>
      </c>
      <c r="V314" s="137" t="s">
        <v>890</v>
      </c>
      <c r="W314" s="83"/>
      <c r="X314" s="191" t="s">
        <v>1613</v>
      </c>
    </row>
    <row r="315" ht="12.0" customHeight="1">
      <c r="A315" s="20">
        <f t="shared" si="1"/>
        <v>311</v>
      </c>
      <c r="B315" s="19" t="s">
        <v>224</v>
      </c>
      <c r="C315" s="19" t="s">
        <v>1608</v>
      </c>
      <c r="D315" s="19" t="s">
        <v>1614</v>
      </c>
      <c r="E315" s="21" t="s">
        <v>33</v>
      </c>
      <c r="F315" s="23" t="s">
        <v>1615</v>
      </c>
      <c r="G315" s="25" t="s">
        <v>1616</v>
      </c>
      <c r="H315" s="19" t="s">
        <v>87</v>
      </c>
      <c r="I315" s="19" t="s">
        <v>60</v>
      </c>
      <c r="J315" s="76" t="s">
        <v>44</v>
      </c>
      <c r="K315" s="118"/>
      <c r="L315" s="118"/>
      <c r="M315" s="29" t="s">
        <v>108</v>
      </c>
      <c r="N315" s="29" t="s">
        <v>108</v>
      </c>
      <c r="O315" s="29" t="s">
        <v>108</v>
      </c>
      <c r="P315" s="30" t="s">
        <v>91</v>
      </c>
      <c r="Q315" s="30" t="s">
        <v>126</v>
      </c>
      <c r="R315" s="30" t="s">
        <v>64</v>
      </c>
      <c r="S315" s="30" t="s">
        <v>125</v>
      </c>
      <c r="T315" s="30"/>
      <c r="U315" s="39" t="str">
        <f>IFERROR(__xludf.DUMMYFUNCTION("LET(
  angka_murni, ARRAYFORMULA(IFERROR(VALUE(REGEXREPLACE(N315:S315, ""[^0-9]"", """")), 0)),
  rata, IFERROR(AVERAGEIF(angka_murni, ""&gt;0""), 0),
  IF(rata &gt; 0,
    IF(rata &gt; 500, ""SANGAT OPTIMAL"",
    IF(rata &gt; 200, ""OPTIMAL"",
    IF(rata &gt; 100,"&amp;" ""KURANG OPTIMAL"", ""TIDAK OPTIMAL""))),
    IF(COUNTIF(N315:S315, ""*TIDAK TERDETEKSI*"") &gt; 0, ""TIDAK TERDETEKSI"",
    IF(COUNTIF(N315:S315, ""*TIDAK AKTIF*"") &gt; 0, ""TIDAK AKTIF"",
    IF(COUNTIF(N315:S315, ""*BELUM TERPASANG*"") &gt; 0, ""BELUM T"&amp;"ERPASANG"", ""TIDAK AKTIF"")))
  )
)"),"OPTIMAL")</f>
        <v>OPTIMAL</v>
      </c>
      <c r="V315" s="137" t="s">
        <v>890</v>
      </c>
      <c r="W315" s="83"/>
      <c r="X315" s="47" t="s">
        <v>1617</v>
      </c>
    </row>
    <row r="316" ht="12.0" customHeight="1">
      <c r="A316" s="20">
        <f t="shared" si="1"/>
        <v>312</v>
      </c>
      <c r="B316" s="19" t="s">
        <v>224</v>
      </c>
      <c r="C316" s="19" t="s">
        <v>1608</v>
      </c>
      <c r="D316" s="19" t="s">
        <v>1618</v>
      </c>
      <c r="E316" s="21" t="s">
        <v>33</v>
      </c>
      <c r="F316" s="23" t="s">
        <v>1619</v>
      </c>
      <c r="G316" s="25" t="s">
        <v>1620</v>
      </c>
      <c r="H316" s="19" t="s">
        <v>40</v>
      </c>
      <c r="I316" s="19" t="s">
        <v>42</v>
      </c>
      <c r="J316" s="128" t="s">
        <v>44</v>
      </c>
      <c r="K316" s="129"/>
      <c r="L316" s="129"/>
      <c r="M316" s="29" t="s">
        <v>108</v>
      </c>
      <c r="N316" s="29" t="s">
        <v>108</v>
      </c>
      <c r="O316" s="29" t="s">
        <v>108</v>
      </c>
      <c r="P316" s="29" t="s">
        <v>108</v>
      </c>
      <c r="Q316" s="30" t="s">
        <v>167</v>
      </c>
      <c r="R316" s="30" t="s">
        <v>167</v>
      </c>
      <c r="S316" s="30" t="s">
        <v>167</v>
      </c>
      <c r="T316" s="30" t="s">
        <v>62</v>
      </c>
      <c r="U316" s="31" t="str">
        <f>IFERROR(__xludf.DUMMYFUNCTION("LET(
  angka_murni, ARRAYFORMULA(IFERROR(VALUE(REGEXREPLACE(N316:S316, ""[^0-9]"", """")), 0)),
  rata, IFERROR(AVERAGEIF(angka_murni, ""&gt;0""), 0),
  IF(rata &gt; 0,
    IF(rata &gt; 500, ""SANGAT OPTIMAL"",
    IF(rata &gt; 200, ""OPTIMAL"",
    IF(rata &gt; 100,"&amp;" ""KURANG OPTIMAL"", ""TIDAK OPTIMAL""))),
    IF(COUNTIF(N316:S316, ""*TIDAK TERDETEKSI*"") &gt; 0, ""TIDAK TERDETEKSI"",
    IF(COUNTIF(N316:S316, ""*TIDAK AKTIF*"") &gt; 0, ""TIDAK AKTIF"",
    IF(COUNTIF(N316:S316, ""*BELUM TERPASANG*"") &gt; 0, ""BELUM T"&amp;"ERPASANG"", ""TIDAK AKTIF"")))
  )
)"),"TIDAK TERDETEKSI")</f>
        <v>TIDAK TERDETEKSI</v>
      </c>
      <c r="V316" s="124"/>
      <c r="W316" s="125"/>
      <c r="X316" s="191" t="s">
        <v>1621</v>
      </c>
    </row>
    <row r="317" ht="12.0" customHeight="1">
      <c r="A317" s="20">
        <f t="shared" si="1"/>
        <v>313</v>
      </c>
      <c r="B317" s="19" t="s">
        <v>224</v>
      </c>
      <c r="C317" s="19" t="s">
        <v>1608</v>
      </c>
      <c r="D317" s="19" t="s">
        <v>1622</v>
      </c>
      <c r="E317" s="21" t="s">
        <v>33</v>
      </c>
      <c r="F317" s="23" t="s">
        <v>1623</v>
      </c>
      <c r="G317" s="25" t="s">
        <v>1624</v>
      </c>
      <c r="H317" s="19" t="s">
        <v>40</v>
      </c>
      <c r="I317" s="19" t="s">
        <v>107</v>
      </c>
      <c r="J317" s="117" t="s">
        <v>44</v>
      </c>
      <c r="K317" s="118"/>
      <c r="L317" s="118"/>
      <c r="M317" s="42"/>
      <c r="N317" s="42"/>
      <c r="O317" s="42"/>
      <c r="P317" s="30" t="s">
        <v>806</v>
      </c>
      <c r="Q317" s="30" t="s">
        <v>806</v>
      </c>
      <c r="R317" s="30" t="s">
        <v>806</v>
      </c>
      <c r="S317" s="44"/>
      <c r="T317" s="44"/>
      <c r="U317" s="31" t="str">
        <f>IFERROR(__xludf.DUMMYFUNCTION("LET(
  angka_murni, ARRAYFORMULA(IFERROR(VALUE(REGEXREPLACE(N317:S317, ""[^0-9]"", """")), 0)),
  rata, IFERROR(AVERAGEIF(angka_murni, ""&gt;0""), 0),
  IF(rata &gt; 0,
    IF(rata &gt; 500, ""SANGAT OPTIMAL"",
    IF(rata &gt; 200, ""OPTIMAL"",
    IF(rata &gt; 100,"&amp;" ""KURANG OPTIMAL"", ""TIDAK OPTIMAL""))),
    IF(COUNTIF(N317:S317, ""*TIDAK TERDETEKSI*"") &gt; 0, ""TIDAK TERDETEKSI"",
    IF(COUNTIF(N317:S317, ""*TIDAK AKTIF*"") &gt; 0, ""TIDAK AKTIF"",
    IF(COUNTIF(N317:S317, ""*BELUM TERPASANG*"") &gt; 0, ""BELUM T"&amp;"ERPASANG"", ""TIDAK AKTIF"")))
  )
)"),"KURANG OPTIMAL")</f>
        <v>KURANG OPTIMAL</v>
      </c>
      <c r="V317" s="124"/>
      <c r="W317" s="125"/>
      <c r="X317" s="191" t="s">
        <v>1625</v>
      </c>
    </row>
    <row r="318" ht="12.0" customHeight="1">
      <c r="A318" s="20">
        <f t="shared" si="1"/>
        <v>314</v>
      </c>
      <c r="B318" s="19" t="s">
        <v>224</v>
      </c>
      <c r="C318" s="19" t="s">
        <v>1608</v>
      </c>
      <c r="D318" s="19" t="s">
        <v>1626</v>
      </c>
      <c r="E318" s="21" t="s">
        <v>33</v>
      </c>
      <c r="F318" s="23" t="s">
        <v>1627</v>
      </c>
      <c r="G318" s="25" t="s">
        <v>1628</v>
      </c>
      <c r="H318" s="19" t="s">
        <v>40</v>
      </c>
      <c r="I318" s="19" t="s">
        <v>42</v>
      </c>
      <c r="J318" s="128" t="s">
        <v>44</v>
      </c>
      <c r="K318" s="129"/>
      <c r="L318" s="129"/>
      <c r="M318" s="29" t="s">
        <v>108</v>
      </c>
      <c r="N318" s="29" t="s">
        <v>108</v>
      </c>
      <c r="O318" s="29" t="s">
        <v>108</v>
      </c>
      <c r="P318" s="29" t="s">
        <v>108</v>
      </c>
      <c r="Q318" s="30" t="s">
        <v>167</v>
      </c>
      <c r="R318" s="30" t="s">
        <v>167</v>
      </c>
      <c r="S318" s="30" t="s">
        <v>167</v>
      </c>
      <c r="T318" s="30" t="s">
        <v>64</v>
      </c>
      <c r="U318" s="31" t="str">
        <f>IFERROR(__xludf.DUMMYFUNCTION("LET(
  angka_murni, ARRAYFORMULA(IFERROR(VALUE(REGEXREPLACE(N318:S318, ""[^0-9]"", """")), 0)),
  rata, IFERROR(AVERAGEIF(angka_murni, ""&gt;0""), 0),
  IF(rata &gt; 0,
    IF(rata &gt; 500, ""SANGAT OPTIMAL"",
    IF(rata &gt; 200, ""OPTIMAL"",
    IF(rata &gt; 100,"&amp;" ""KURANG OPTIMAL"", ""TIDAK OPTIMAL""))),
    IF(COUNTIF(N318:S318, ""*TIDAK TERDETEKSI*"") &gt; 0, ""TIDAK TERDETEKSI"",
    IF(COUNTIF(N318:S318, ""*TIDAK AKTIF*"") &gt; 0, ""TIDAK AKTIF"",
    IF(COUNTIF(N318:S318, ""*BELUM TERPASANG*"") &gt; 0, ""BELUM T"&amp;"ERPASANG"", ""TIDAK AKTIF"")))
  )
)"),"TIDAK TERDETEKSI")</f>
        <v>TIDAK TERDETEKSI</v>
      </c>
      <c r="V318" s="124"/>
      <c r="W318" s="125"/>
      <c r="X318" s="47" t="s">
        <v>1629</v>
      </c>
    </row>
    <row r="319" ht="12.0" customHeight="1">
      <c r="A319" s="20">
        <f t="shared" si="1"/>
        <v>315</v>
      </c>
      <c r="B319" s="19" t="s">
        <v>224</v>
      </c>
      <c r="C319" s="19" t="s">
        <v>1608</v>
      </c>
      <c r="D319" s="19" t="s">
        <v>1630</v>
      </c>
      <c r="E319" s="21" t="s">
        <v>33</v>
      </c>
      <c r="F319" s="23" t="s">
        <v>1631</v>
      </c>
      <c r="G319" s="25" t="s">
        <v>1632</v>
      </c>
      <c r="H319" s="19" t="s">
        <v>40</v>
      </c>
      <c r="I319" s="19" t="s">
        <v>42</v>
      </c>
      <c r="J319" s="128" t="s">
        <v>44</v>
      </c>
      <c r="K319" s="129"/>
      <c r="L319" s="129"/>
      <c r="M319" s="29" t="s">
        <v>108</v>
      </c>
      <c r="N319" s="29" t="s">
        <v>108</v>
      </c>
      <c r="O319" s="29" t="s">
        <v>108</v>
      </c>
      <c r="P319" s="29" t="s">
        <v>108</v>
      </c>
      <c r="Q319" s="30" t="s">
        <v>167</v>
      </c>
      <c r="R319" s="30" t="s">
        <v>167</v>
      </c>
      <c r="S319" s="30" t="s">
        <v>167</v>
      </c>
      <c r="T319" s="30" t="s">
        <v>64</v>
      </c>
      <c r="U319" s="31" t="str">
        <f>IFERROR(__xludf.DUMMYFUNCTION("LET(
  angka_murni, ARRAYFORMULA(IFERROR(VALUE(REGEXREPLACE(N319:S319, ""[^0-9]"", """")), 0)),
  rata, IFERROR(AVERAGEIF(angka_murni, ""&gt;0""), 0),
  IF(rata &gt; 0,
    IF(rata &gt; 500, ""SANGAT OPTIMAL"",
    IF(rata &gt; 200, ""OPTIMAL"",
    IF(rata &gt; 100,"&amp;" ""KURANG OPTIMAL"", ""TIDAK OPTIMAL""))),
    IF(COUNTIF(N319:S319, ""*TIDAK TERDETEKSI*"") &gt; 0, ""TIDAK TERDETEKSI"",
    IF(COUNTIF(N319:S319, ""*TIDAK AKTIF*"") &gt; 0, ""TIDAK AKTIF"",
    IF(COUNTIF(N319:S319, ""*BELUM TERPASANG*"") &gt; 0, ""BELUM T"&amp;"ERPASANG"", ""TIDAK AKTIF"")))
  )
)"),"TIDAK TERDETEKSI")</f>
        <v>TIDAK TERDETEKSI</v>
      </c>
      <c r="V319" s="124"/>
      <c r="W319" s="125"/>
      <c r="X319" s="191" t="s">
        <v>1633</v>
      </c>
    </row>
    <row r="320" ht="12.0" customHeight="1">
      <c r="A320" s="20">
        <f t="shared" si="1"/>
        <v>316</v>
      </c>
      <c r="B320" s="19" t="s">
        <v>224</v>
      </c>
      <c r="C320" s="19" t="s">
        <v>1608</v>
      </c>
      <c r="D320" s="19" t="s">
        <v>1634</v>
      </c>
      <c r="E320" s="21" t="s">
        <v>33</v>
      </c>
      <c r="F320" s="23" t="s">
        <v>1635</v>
      </c>
      <c r="G320" s="25" t="s">
        <v>1636</v>
      </c>
      <c r="H320" s="19" t="s">
        <v>87</v>
      </c>
      <c r="I320" s="19" t="s">
        <v>60</v>
      </c>
      <c r="J320" s="76" t="s">
        <v>44</v>
      </c>
      <c r="K320" s="118"/>
      <c r="L320" s="118"/>
      <c r="M320" s="29" t="s">
        <v>108</v>
      </c>
      <c r="N320" s="29" t="s">
        <v>108</v>
      </c>
      <c r="O320" s="29" t="s">
        <v>108</v>
      </c>
      <c r="P320" s="30" t="s">
        <v>62</v>
      </c>
      <c r="Q320" s="30" t="s">
        <v>64</v>
      </c>
      <c r="R320" s="30" t="s">
        <v>64</v>
      </c>
      <c r="S320" s="30" t="s">
        <v>64</v>
      </c>
      <c r="T320" s="30"/>
      <c r="U320" s="31" t="str">
        <f>IFERROR(__xludf.DUMMYFUNCTION("LET(
  angka_murni, ARRAYFORMULA(IFERROR(VALUE(REGEXREPLACE(N320:S320, ""[^0-9]"", """")), 0)),
  rata, IFERROR(AVERAGEIF(angka_murni, ""&gt;0""), 0),
  IF(rata &gt; 0,
    IF(rata &gt; 500, ""SANGAT OPTIMAL"",
    IF(rata &gt; 200, ""OPTIMAL"",
    IF(rata &gt; 100,"&amp;" ""KURANG OPTIMAL"", ""TIDAK OPTIMAL""))),
    IF(COUNTIF(N320:S320, ""*TIDAK TERDETEKSI*"") &gt; 0, ""TIDAK TERDETEKSI"",
    IF(COUNTIF(N320:S320, ""*TIDAK AKTIF*"") &gt; 0, ""TIDAK AKTIF"",
    IF(COUNTIF(N320:S320, ""*BELUM TERPASANG*"") &gt; 0, ""BELUM T"&amp;"ERPASANG"", ""TIDAK AKTIF"")))
  )
)"),"OPTIMAL")</f>
        <v>OPTIMAL</v>
      </c>
      <c r="V320" s="124"/>
      <c r="W320" s="125"/>
      <c r="X320" s="47" t="s">
        <v>1637</v>
      </c>
    </row>
    <row r="321" ht="12.0" customHeight="1">
      <c r="A321" s="20">
        <f t="shared" si="1"/>
        <v>317</v>
      </c>
      <c r="B321" s="19" t="s">
        <v>224</v>
      </c>
      <c r="C321" s="19" t="s">
        <v>1608</v>
      </c>
      <c r="D321" s="19" t="s">
        <v>1638</v>
      </c>
      <c r="E321" s="21" t="s">
        <v>33</v>
      </c>
      <c r="F321" s="23" t="s">
        <v>1639</v>
      </c>
      <c r="G321" s="25" t="s">
        <v>1640</v>
      </c>
      <c r="H321" s="19" t="s">
        <v>39</v>
      </c>
      <c r="I321" s="19" t="s">
        <v>41</v>
      </c>
      <c r="J321" s="151" t="s">
        <v>44</v>
      </c>
      <c r="K321" s="118"/>
      <c r="L321" s="118"/>
      <c r="M321" s="29" t="s">
        <v>108</v>
      </c>
      <c r="N321" s="29" t="s">
        <v>108</v>
      </c>
      <c r="O321" s="29" t="s">
        <v>108</v>
      </c>
      <c r="P321" s="29" t="s">
        <v>108</v>
      </c>
      <c r="Q321" s="29" t="s">
        <v>108</v>
      </c>
      <c r="R321" s="29" t="s">
        <v>108</v>
      </c>
      <c r="S321" s="30" t="s">
        <v>806</v>
      </c>
      <c r="T321" s="30"/>
      <c r="U321" s="31" t="str">
        <f>IFERROR(__xludf.DUMMYFUNCTION("LET(
  angka_murni, ARRAYFORMULA(IFERROR(VALUE(REGEXREPLACE(N321:S321, ""[^0-9]"", """")), 0)),
  rata, IFERROR(AVERAGEIF(angka_murni, ""&gt;0""), 0),
  IF(rata &gt; 0,
    IF(rata &gt; 500, ""SANGAT OPTIMAL"",
    IF(rata &gt; 200, ""OPTIMAL"",
    IF(rata &gt; 100,"&amp;" ""KURANG OPTIMAL"", ""TIDAK OPTIMAL""))),
    IF(COUNTIF(N321:S321, ""*TIDAK TERDETEKSI*"") &gt; 0, ""TIDAK TERDETEKSI"",
    IF(COUNTIF(N321:S321, ""*TIDAK AKTIF*"") &gt; 0, ""TIDAK AKTIF"",
    IF(COUNTIF(N321:S321, ""*BELUM TERPASANG*"") &gt; 0, ""BELUM T"&amp;"ERPASANG"", ""TIDAK AKTIF"")))
  )
)"),"KURANG OPTIMAL")</f>
        <v>KURANG OPTIMAL</v>
      </c>
      <c r="V321" s="124"/>
      <c r="W321" s="125"/>
      <c r="X321" s="47" t="s">
        <v>1641</v>
      </c>
    </row>
    <row r="322" ht="12.0" customHeight="1">
      <c r="A322" s="20">
        <f t="shared" si="1"/>
        <v>318</v>
      </c>
      <c r="B322" s="19" t="s">
        <v>224</v>
      </c>
      <c r="C322" s="19" t="s">
        <v>1608</v>
      </c>
      <c r="D322" s="19" t="s">
        <v>1642</v>
      </c>
      <c r="E322" s="21" t="s">
        <v>33</v>
      </c>
      <c r="F322" s="23" t="s">
        <v>1643</v>
      </c>
      <c r="G322" s="25" t="s">
        <v>1644</v>
      </c>
      <c r="H322" s="19" t="s">
        <v>87</v>
      </c>
      <c r="I322" s="19" t="s">
        <v>60</v>
      </c>
      <c r="J322" s="128" t="s">
        <v>44</v>
      </c>
      <c r="K322" s="185"/>
      <c r="L322" s="185"/>
      <c r="M322" s="29" t="s">
        <v>108</v>
      </c>
      <c r="N322" s="29" t="s">
        <v>108</v>
      </c>
      <c r="O322" s="29" t="s">
        <v>108</v>
      </c>
      <c r="P322" s="30" t="s">
        <v>167</v>
      </c>
      <c r="Q322" s="30" t="s">
        <v>91</v>
      </c>
      <c r="R322" s="30" t="s">
        <v>64</v>
      </c>
      <c r="S322" s="30" t="s">
        <v>64</v>
      </c>
      <c r="T322" s="30"/>
      <c r="U322" s="31" t="str">
        <f>IFERROR(__xludf.DUMMYFUNCTION("LET(
  angka_murni, ARRAYFORMULA(IFERROR(VALUE(REGEXREPLACE(N322:S322, ""[^0-9]"", """")), 0)),
  rata, IFERROR(AVERAGEIF(angka_murni, ""&gt;0""), 0),
  IF(rata &gt; 0,
    IF(rata &gt; 500, ""SANGAT OPTIMAL"",
    IF(rata &gt; 200, ""OPTIMAL"",
    IF(rata &gt; 100,"&amp;" ""KURANG OPTIMAL"", ""TIDAK OPTIMAL""))),
    IF(COUNTIF(N322:S322, ""*TIDAK TERDETEKSI*"") &gt; 0, ""TIDAK TERDETEKSI"",
    IF(COUNTIF(N322:S322, ""*TIDAK AKTIF*"") &gt; 0, ""TIDAK AKTIF"",
    IF(COUNTIF(N322:S322, ""*BELUM TERPASANG*"") &gt; 0, ""BELUM T"&amp;"ERPASANG"", ""TIDAK AKTIF"")))
  )
)"),"OPTIMAL")</f>
        <v>OPTIMAL</v>
      </c>
      <c r="V322" s="124"/>
      <c r="W322" s="125"/>
      <c r="X322" s="191" t="s">
        <v>1646</v>
      </c>
    </row>
    <row r="323" ht="12.0" customHeight="1">
      <c r="A323" s="20">
        <f t="shared" si="1"/>
        <v>319</v>
      </c>
      <c r="B323" s="19" t="s">
        <v>224</v>
      </c>
      <c r="C323" s="19" t="s">
        <v>1648</v>
      </c>
      <c r="D323" s="19" t="s">
        <v>1649</v>
      </c>
      <c r="E323" s="21" t="s">
        <v>33</v>
      </c>
      <c r="F323" s="23" t="s">
        <v>1650</v>
      </c>
      <c r="G323" s="25" t="s">
        <v>1651</v>
      </c>
      <c r="H323" s="19" t="s">
        <v>39</v>
      </c>
      <c r="I323" s="19" t="s">
        <v>41</v>
      </c>
      <c r="J323" s="151" t="s">
        <v>44</v>
      </c>
      <c r="K323" s="118"/>
      <c r="L323" s="119" t="s">
        <v>1862</v>
      </c>
      <c r="M323" s="42"/>
      <c r="N323" s="29" t="s">
        <v>806</v>
      </c>
      <c r="O323" s="29" t="s">
        <v>806</v>
      </c>
      <c r="P323" s="30" t="s">
        <v>91</v>
      </c>
      <c r="Q323" s="30" t="s">
        <v>91</v>
      </c>
      <c r="R323" s="30" t="s">
        <v>125</v>
      </c>
      <c r="S323" s="30" t="s">
        <v>63</v>
      </c>
      <c r="T323" s="30"/>
      <c r="U323" s="31" t="str">
        <f>IFERROR(__xludf.DUMMYFUNCTION("LET(
  angka_murni, ARRAYFORMULA(IFERROR(VALUE(REGEXREPLACE(N323:S323, ""[^0-9]"", """")), 0)),
  rata, IFERROR(AVERAGEIF(angka_murni, ""&gt;0""), 0),
  IF(rata &gt; 0,
    IF(rata &gt; 500, ""SANGAT OPTIMAL"",
    IF(rata &gt; 200, ""OPTIMAL"",
    IF(rata &gt; 100,"&amp;" ""KURANG OPTIMAL"", ""TIDAK OPTIMAL""))),
    IF(COUNTIF(N323:S323, ""*TIDAK TERDETEKSI*"") &gt; 0, ""TIDAK TERDETEKSI"",
    IF(COUNTIF(N323:S323, ""*TIDAK AKTIF*"") &gt; 0, ""TIDAK AKTIF"",
    IF(COUNTIF(N323:S323, ""*BELUM TERPASANG*"") &gt; 0, ""BELUM T"&amp;"ERPASANG"", ""TIDAK AKTIF"")))
  )
)"),"KURANG OPTIMAL")</f>
        <v>KURANG OPTIMAL</v>
      </c>
      <c r="V323" s="124"/>
      <c r="W323" s="125"/>
      <c r="X323" s="37" t="s">
        <v>1653</v>
      </c>
    </row>
    <row r="324" ht="12.0" customHeight="1">
      <c r="A324" s="20">
        <f t="shared" si="1"/>
        <v>320</v>
      </c>
      <c r="B324" s="19" t="s">
        <v>224</v>
      </c>
      <c r="C324" s="19" t="s">
        <v>1648</v>
      </c>
      <c r="D324" s="19" t="s">
        <v>1654</v>
      </c>
      <c r="E324" s="21" t="s">
        <v>33</v>
      </c>
      <c r="F324" s="23" t="s">
        <v>1866</v>
      </c>
      <c r="G324" s="25" t="s">
        <v>1867</v>
      </c>
      <c r="H324" s="19" t="s">
        <v>40</v>
      </c>
      <c r="I324" s="19" t="s">
        <v>107</v>
      </c>
      <c r="J324" s="117" t="s">
        <v>44</v>
      </c>
      <c r="K324" s="118"/>
      <c r="L324" s="119" t="s">
        <v>780</v>
      </c>
      <c r="M324" s="42"/>
      <c r="N324" s="42"/>
      <c r="O324" s="42"/>
      <c r="P324" s="30" t="s">
        <v>91</v>
      </c>
      <c r="Q324" s="30" t="s">
        <v>91</v>
      </c>
      <c r="R324" s="30" t="s">
        <v>62</v>
      </c>
      <c r="S324" s="44"/>
      <c r="T324" s="44"/>
      <c r="U324" s="31" t="str">
        <f>IFERROR(__xludf.DUMMYFUNCTION("LET(
  angka_murni, ARRAYFORMULA(IFERROR(VALUE(REGEXREPLACE(N324:S324, ""[^0-9]"", """")), 0)),
  rata, IFERROR(AVERAGEIF(angka_murni, ""&gt;0""), 0),
  IF(rata &gt; 0,
    IF(rata &gt; 500, ""SANGAT OPTIMAL"",
    IF(rata &gt; 200, ""OPTIMAL"",
    IF(rata &gt; 100,"&amp;" ""KURANG OPTIMAL"", ""TIDAK OPTIMAL""))),
    IF(COUNTIF(N324:S324, ""*TIDAK TERDETEKSI*"") &gt; 0, ""TIDAK TERDETEKSI"",
    IF(COUNTIF(N324:S324, ""*TIDAK AKTIF*"") &gt; 0, ""TIDAK AKTIF"",
    IF(COUNTIF(N324:S324, ""*BELUM TERPASANG*"") &gt; 0, ""BELUM T"&amp;"ERPASANG"", ""TIDAK AKTIF"")))
  )
)"),"TIDAK OPTIMAL")</f>
        <v>TIDAK OPTIMAL</v>
      </c>
      <c r="V324" s="124"/>
      <c r="W324" s="125"/>
      <c r="X324" s="37" t="s">
        <v>1658</v>
      </c>
    </row>
    <row r="325" ht="12.0" customHeight="1">
      <c r="A325" s="20">
        <f t="shared" si="1"/>
        <v>321</v>
      </c>
      <c r="B325" s="19" t="s">
        <v>224</v>
      </c>
      <c r="C325" s="19" t="s">
        <v>1648</v>
      </c>
      <c r="D325" s="19" t="s">
        <v>1659</v>
      </c>
      <c r="E325" s="21" t="s">
        <v>33</v>
      </c>
      <c r="F325" s="23" t="s">
        <v>1868</v>
      </c>
      <c r="G325" s="25" t="s">
        <v>1869</v>
      </c>
      <c r="H325" s="19" t="s">
        <v>40</v>
      </c>
      <c r="I325" s="19" t="s">
        <v>107</v>
      </c>
      <c r="J325" s="117" t="s">
        <v>44</v>
      </c>
      <c r="K325" s="118"/>
      <c r="L325" s="119" t="s">
        <v>1870</v>
      </c>
      <c r="M325" s="42"/>
      <c r="N325" s="42"/>
      <c r="O325" s="42"/>
      <c r="P325" s="30" t="s">
        <v>45</v>
      </c>
      <c r="Q325" s="30" t="s">
        <v>360</v>
      </c>
      <c r="R325" s="30" t="s">
        <v>360</v>
      </c>
      <c r="S325" s="44"/>
      <c r="T325" s="44"/>
      <c r="U325" s="31" t="str">
        <f>IFERROR(__xludf.DUMMYFUNCTION("LET(
  angka_murni, ARRAYFORMULA(IFERROR(VALUE(REGEXREPLACE(N325:S325, ""[^0-9]"", """")), 0)),
  rata, IFERROR(AVERAGEIF(angka_murni, ""&gt;0""), 0),
  IF(rata &gt; 0,
    IF(rata &gt; 500, ""SANGAT OPTIMAL"",
    IF(rata &gt; 200, ""OPTIMAL"",
    IF(rata &gt; 100,"&amp;" ""KURANG OPTIMAL"", ""TIDAK OPTIMAL""))),
    IF(COUNTIF(N325:S325, ""*TIDAK TERDETEKSI*"") &gt; 0, ""TIDAK TERDETEKSI"",
    IF(COUNTIF(N325:S325, ""*TIDAK AKTIF*"") &gt; 0, ""TIDAK AKTIF"",
    IF(COUNTIF(N325:S325, ""*BELUM TERPASANG*"") &gt; 0, ""BELUM T"&amp;"ERPASANG"", ""TIDAK AKTIF"")))
  )
)"),"TIDAK OPTIMAL")</f>
        <v>TIDAK OPTIMAL</v>
      </c>
      <c r="V325" s="124"/>
      <c r="W325" s="125"/>
      <c r="X325" s="46"/>
    </row>
    <row r="326" ht="12.0" customHeight="1">
      <c r="A326" s="20">
        <f t="shared" si="1"/>
        <v>322</v>
      </c>
      <c r="B326" s="19" t="s">
        <v>224</v>
      </c>
      <c r="C326" s="19" t="s">
        <v>1648</v>
      </c>
      <c r="D326" s="19" t="s">
        <v>1662</v>
      </c>
      <c r="E326" s="21" t="s">
        <v>33</v>
      </c>
      <c r="F326" s="23" t="s">
        <v>1663</v>
      </c>
      <c r="G326" s="25" t="s">
        <v>1664</v>
      </c>
      <c r="H326" s="19" t="s">
        <v>39</v>
      </c>
      <c r="I326" s="180" t="s">
        <v>1138</v>
      </c>
      <c r="J326" s="151" t="s">
        <v>44</v>
      </c>
      <c r="K326" s="118"/>
      <c r="L326" s="118"/>
      <c r="M326" s="29" t="s">
        <v>167</v>
      </c>
      <c r="N326" s="29" t="s">
        <v>167</v>
      </c>
      <c r="O326" s="29" t="s">
        <v>167</v>
      </c>
      <c r="P326" s="29" t="s">
        <v>167</v>
      </c>
      <c r="Q326" s="29" t="s">
        <v>167</v>
      </c>
      <c r="R326" s="30" t="s">
        <v>167</v>
      </c>
      <c r="S326" s="30" t="s">
        <v>45</v>
      </c>
      <c r="T326" s="30"/>
      <c r="U326" s="31" t="str">
        <f>IFERROR(__xludf.DUMMYFUNCTION("LET(
  angka_murni, ARRAYFORMULA(IFERROR(VALUE(REGEXREPLACE(N326:S326, ""[^0-9]"", """")), 0)),
  rata, IFERROR(AVERAGEIF(angka_murni, ""&gt;0""), 0),
  IF(rata &gt; 0,
    IF(rata &gt; 500, ""SANGAT OPTIMAL"",
    IF(rata &gt; 200, ""OPTIMAL"",
    IF(rata &gt; 100,"&amp;" ""KURANG OPTIMAL"", ""TIDAK OPTIMAL""))),
    IF(COUNTIF(N326:S326, ""*TIDAK TERDETEKSI*"") &gt; 0, ""TIDAK TERDETEKSI"",
    IF(COUNTIF(N326:S326, ""*TIDAK AKTIF*"") &gt; 0, ""TIDAK AKTIF"",
    IF(COUNTIF(N326:S326, ""*BELUM TERPASANG*"") &gt; 0, ""BELUM T"&amp;"ERPASANG"", ""TIDAK AKTIF"")))
  )
)"),"TIDAK TERDETEKSI")</f>
        <v>TIDAK TERDETEKSI</v>
      </c>
      <c r="V326" s="124"/>
      <c r="W326" s="125"/>
      <c r="X326" s="46"/>
    </row>
    <row r="327" ht="12.0" customHeight="1">
      <c r="A327" s="20">
        <f t="shared" si="1"/>
        <v>323</v>
      </c>
      <c r="B327" s="19" t="s">
        <v>224</v>
      </c>
      <c r="C327" s="19" t="s">
        <v>1648</v>
      </c>
      <c r="D327" s="19" t="s">
        <v>1665</v>
      </c>
      <c r="E327" s="21" t="s">
        <v>33</v>
      </c>
      <c r="F327" s="23" t="s">
        <v>1666</v>
      </c>
      <c r="G327" s="25" t="s">
        <v>1667</v>
      </c>
      <c r="H327" s="19" t="s">
        <v>87</v>
      </c>
      <c r="I327" s="19" t="s">
        <v>60</v>
      </c>
      <c r="J327" s="128" t="s">
        <v>44</v>
      </c>
      <c r="K327" s="185"/>
      <c r="L327" s="185"/>
      <c r="M327" s="29" t="s">
        <v>108</v>
      </c>
      <c r="N327" s="29" t="s">
        <v>108</v>
      </c>
      <c r="O327" s="29" t="s">
        <v>108</v>
      </c>
      <c r="P327" s="30" t="s">
        <v>167</v>
      </c>
      <c r="Q327" s="30" t="s">
        <v>62</v>
      </c>
      <c r="R327" s="30" t="s">
        <v>63</v>
      </c>
      <c r="S327" s="30" t="s">
        <v>64</v>
      </c>
      <c r="T327" s="30"/>
      <c r="U327" s="31" t="str">
        <f>IFERROR(__xludf.DUMMYFUNCTION("LET(
  angka_murni, ARRAYFORMULA(IFERROR(VALUE(REGEXREPLACE(N327:S327, ""[^0-9]"", """")), 0)),
  rata, IFERROR(AVERAGEIF(angka_murni, ""&gt;0""), 0),
  IF(rata &gt; 0,
    IF(rata &gt; 500, ""SANGAT OPTIMAL"",
    IF(rata &gt; 200, ""OPTIMAL"",
    IF(rata &gt; 100,"&amp;" ""KURANG OPTIMAL"", ""TIDAK OPTIMAL""))),
    IF(COUNTIF(N327:S327, ""*TIDAK TERDETEKSI*"") &gt; 0, ""TIDAK TERDETEKSI"",
    IF(COUNTIF(N327:S327, ""*TIDAK AKTIF*"") &gt; 0, ""TIDAK AKTIF"",
    IF(COUNTIF(N327:S327, ""*BELUM TERPASANG*"") &gt; 0, ""BELUM T"&amp;"ERPASANG"", ""TIDAK AKTIF"")))
  )
)"),"OPTIMAL")</f>
        <v>OPTIMAL</v>
      </c>
      <c r="V327" s="124"/>
      <c r="W327" s="125"/>
      <c r="X327" s="46"/>
    </row>
    <row r="328" ht="12.0" customHeight="1">
      <c r="A328" s="20">
        <f t="shared" si="1"/>
        <v>324</v>
      </c>
      <c r="B328" s="19" t="s">
        <v>224</v>
      </c>
      <c r="C328" s="19" t="s">
        <v>1648</v>
      </c>
      <c r="D328" s="19" t="s">
        <v>1668</v>
      </c>
      <c r="E328" s="21" t="s">
        <v>33</v>
      </c>
      <c r="F328" s="23" t="s">
        <v>1669</v>
      </c>
      <c r="G328" s="25" t="s">
        <v>1670</v>
      </c>
      <c r="H328" s="19" t="s">
        <v>40</v>
      </c>
      <c r="I328" s="19" t="s">
        <v>42</v>
      </c>
      <c r="J328" s="128" t="s">
        <v>44</v>
      </c>
      <c r="K328" s="129"/>
      <c r="L328" s="129"/>
      <c r="M328" s="29" t="s">
        <v>108</v>
      </c>
      <c r="N328" s="29" t="s">
        <v>108</v>
      </c>
      <c r="O328" s="29" t="s">
        <v>108</v>
      </c>
      <c r="P328" s="29" t="s">
        <v>108</v>
      </c>
      <c r="Q328" s="30" t="s">
        <v>167</v>
      </c>
      <c r="R328" s="30" t="s">
        <v>167</v>
      </c>
      <c r="S328" s="30" t="s">
        <v>167</v>
      </c>
      <c r="T328" s="30" t="s">
        <v>91</v>
      </c>
      <c r="U328" s="31" t="str">
        <f>IFERROR(__xludf.DUMMYFUNCTION("LET(
  angka_murni, ARRAYFORMULA(IFERROR(VALUE(REGEXREPLACE(N328:S328, ""[^0-9]"", """")), 0)),
  rata, IFERROR(AVERAGEIF(angka_murni, ""&gt;0""), 0),
  IF(rata &gt; 0,
    IF(rata &gt; 500, ""SANGAT OPTIMAL"",
    IF(rata &gt; 200, ""OPTIMAL"",
    IF(rata &gt; 100,"&amp;" ""KURANG OPTIMAL"", ""TIDAK OPTIMAL""))),
    IF(COUNTIF(N328:S328, ""*TIDAK TERDETEKSI*"") &gt; 0, ""TIDAK TERDETEKSI"",
    IF(COUNTIF(N328:S328, ""*TIDAK AKTIF*"") &gt; 0, ""TIDAK AKTIF"",
    IF(COUNTIF(N328:S328, ""*BELUM TERPASANG*"") &gt; 0, ""BELUM T"&amp;"ERPASANG"", ""TIDAK AKTIF"")))
  )
)"),"TIDAK TERDETEKSI")</f>
        <v>TIDAK TERDETEKSI</v>
      </c>
      <c r="V328" s="124"/>
      <c r="W328" s="125"/>
      <c r="X328" s="46"/>
    </row>
    <row r="329" ht="12.0" customHeight="1">
      <c r="A329" s="20">
        <f t="shared" si="1"/>
        <v>325</v>
      </c>
      <c r="B329" s="19" t="s">
        <v>224</v>
      </c>
      <c r="C329" s="19" t="s">
        <v>1648</v>
      </c>
      <c r="D329" s="19" t="s">
        <v>1671</v>
      </c>
      <c r="E329" s="21" t="s">
        <v>33</v>
      </c>
      <c r="F329" s="23" t="s">
        <v>1672</v>
      </c>
      <c r="G329" s="25" t="s">
        <v>1673</v>
      </c>
      <c r="H329" s="19" t="s">
        <v>95</v>
      </c>
      <c r="I329" s="19" t="s">
        <v>106</v>
      </c>
      <c r="J329" s="76" t="s">
        <v>44</v>
      </c>
      <c r="K329" s="118"/>
      <c r="L329" s="118"/>
      <c r="M329" s="42"/>
      <c r="N329" s="42"/>
      <c r="O329" s="42"/>
      <c r="P329" s="44"/>
      <c r="Q329" s="44"/>
      <c r="R329" s="44"/>
      <c r="S329" s="30" t="s">
        <v>91</v>
      </c>
      <c r="T329" s="30" t="s">
        <v>64</v>
      </c>
      <c r="U329" s="31" t="str">
        <f>IFERROR(__xludf.DUMMYFUNCTION("LET(
  angka_murni, ARRAYFORMULA(IFERROR(VALUE(REGEXREPLACE(N329:S329, ""[^0-9]"", """")), 0)),
  rata, IFERROR(AVERAGEIF(angka_murni, ""&gt;0""), 0),
  IF(rata &gt; 0,
    IF(rata &gt; 500, ""SANGAT OPTIMAL"",
    IF(rata &gt; 200, ""OPTIMAL"",
    IF(rata &gt; 100,"&amp;" ""KURANG OPTIMAL"", ""TIDAK OPTIMAL""))),
    IF(COUNTIF(N329:S329, ""*TIDAK TERDETEKSI*"") &gt; 0, ""TIDAK TERDETEKSI"",
    IF(COUNTIF(N329:S329, ""*TIDAK AKTIF*"") &gt; 0, ""TIDAK AKTIF"",
    IF(COUNTIF(N329:S329, ""*BELUM TERPASANG*"") &gt; 0, ""BELUM T"&amp;"ERPASANG"", ""TIDAK AKTIF"")))
  )
)"),"TIDAK OPTIMAL")</f>
        <v>TIDAK OPTIMAL</v>
      </c>
      <c r="V329" s="124"/>
      <c r="W329" s="125"/>
      <c r="X329" s="46"/>
    </row>
    <row r="330" ht="12.0" customHeight="1">
      <c r="A330" s="20">
        <f t="shared" si="1"/>
        <v>326</v>
      </c>
      <c r="B330" s="178" t="s">
        <v>224</v>
      </c>
      <c r="C330" s="178" t="s">
        <v>1648</v>
      </c>
      <c r="D330" s="178" t="s">
        <v>1675</v>
      </c>
      <c r="E330" s="21" t="s">
        <v>33</v>
      </c>
      <c r="F330" s="23" t="s">
        <v>1676</v>
      </c>
      <c r="G330" s="25" t="s">
        <v>1677</v>
      </c>
      <c r="H330" s="19" t="s">
        <v>87</v>
      </c>
      <c r="I330" s="19" t="s">
        <v>60</v>
      </c>
      <c r="J330" s="128" t="s">
        <v>44</v>
      </c>
      <c r="K330" s="185"/>
      <c r="L330" s="185"/>
      <c r="M330" s="29" t="s">
        <v>108</v>
      </c>
      <c r="N330" s="29" t="s">
        <v>108</v>
      </c>
      <c r="O330" s="29" t="s">
        <v>108</v>
      </c>
      <c r="P330" s="30" t="s">
        <v>167</v>
      </c>
      <c r="Q330" s="30" t="s">
        <v>125</v>
      </c>
      <c r="R330" s="30" t="s">
        <v>125</v>
      </c>
      <c r="S330" s="30" t="s">
        <v>125</v>
      </c>
      <c r="T330" s="30"/>
      <c r="U330" s="31" t="str">
        <f>IFERROR(__xludf.DUMMYFUNCTION("LET(
  angka_murni, ARRAYFORMULA(IFERROR(VALUE(REGEXREPLACE(N330:S330, ""[^0-9]"", """")), 0)),
  rata, IFERROR(AVERAGEIF(angka_murni, ""&gt;0""), 0),
  IF(rata &gt; 0,
    IF(rata &gt; 500, ""SANGAT OPTIMAL"",
    IF(rata &gt; 200, ""OPTIMAL"",
    IF(rata &gt; 100,"&amp;" ""KURANG OPTIMAL"", ""TIDAK OPTIMAL""))),
    IF(COUNTIF(N330:S330, ""*TIDAK TERDETEKSI*"") &gt; 0, ""TIDAK TERDETEKSI"",
    IF(COUNTIF(N330:S330, ""*TIDAK AKTIF*"") &gt; 0, ""TIDAK AKTIF"",
    IF(COUNTIF(N330:S330, ""*BELUM TERPASANG*"") &gt; 0, ""BELUM T"&amp;"ERPASANG"", ""TIDAK AKTIF"")))
  )
)"),"KURANG OPTIMAL")</f>
        <v>KURANG OPTIMAL</v>
      </c>
      <c r="V330" s="124"/>
      <c r="W330" s="125"/>
      <c r="X330" s="46"/>
    </row>
    <row r="331" ht="12.0" customHeight="1">
      <c r="A331" s="20">
        <f t="shared" si="1"/>
        <v>327</v>
      </c>
      <c r="B331" s="19" t="s">
        <v>224</v>
      </c>
      <c r="C331" s="19" t="s">
        <v>1648</v>
      </c>
      <c r="D331" s="19" t="s">
        <v>1679</v>
      </c>
      <c r="E331" s="21" t="s">
        <v>33</v>
      </c>
      <c r="F331" s="23" t="s">
        <v>1887</v>
      </c>
      <c r="G331" s="25" t="s">
        <v>1888</v>
      </c>
      <c r="H331" s="19" t="s">
        <v>40</v>
      </c>
      <c r="I331" s="19" t="s">
        <v>107</v>
      </c>
      <c r="J331" s="117" t="s">
        <v>44</v>
      </c>
      <c r="K331" s="118"/>
      <c r="L331" s="119" t="s">
        <v>1889</v>
      </c>
      <c r="M331" s="42"/>
      <c r="N331" s="42"/>
      <c r="O331" s="42"/>
      <c r="P331" s="30" t="s">
        <v>125</v>
      </c>
      <c r="Q331" s="30" t="s">
        <v>125</v>
      </c>
      <c r="R331" s="30" t="s">
        <v>62</v>
      </c>
      <c r="S331" s="44"/>
      <c r="T331" s="44"/>
      <c r="U331" s="31" t="str">
        <f>IFERROR(__xludf.DUMMYFUNCTION("LET(
  angka_murni, ARRAYFORMULA(IFERROR(VALUE(REGEXREPLACE(N331:S331, ""[^0-9]"", """")), 0)),
  rata, IFERROR(AVERAGEIF(angka_murni, ""&gt;0""), 0),
  IF(rata &gt; 0,
    IF(rata &gt; 500, ""SANGAT OPTIMAL"",
    IF(rata &gt; 200, ""OPTIMAL"",
    IF(rata &gt; 100,"&amp;" ""KURANG OPTIMAL"", ""TIDAK OPTIMAL""))),
    IF(COUNTIF(N331:S331, ""*TIDAK TERDETEKSI*"") &gt; 0, ""TIDAK TERDETEKSI"",
    IF(COUNTIF(N331:S331, ""*TIDAK AKTIF*"") &gt; 0, ""TIDAK AKTIF"",
    IF(COUNTIF(N331:S331, ""*BELUM TERPASANG*"") &gt; 0, ""BELUM T"&amp;"ERPASANG"", ""TIDAK AKTIF"")))
  )
)"),"KURANG OPTIMAL")</f>
        <v>KURANG OPTIMAL</v>
      </c>
      <c r="V331" s="124"/>
      <c r="W331" s="125"/>
      <c r="X331" s="46"/>
    </row>
    <row r="332" ht="12.0" customHeight="1">
      <c r="A332" s="20">
        <f t="shared" si="1"/>
        <v>328</v>
      </c>
      <c r="B332" s="19" t="s">
        <v>224</v>
      </c>
      <c r="C332" s="19" t="s">
        <v>1648</v>
      </c>
      <c r="D332" s="19" t="s">
        <v>1682</v>
      </c>
      <c r="E332" s="21" t="s">
        <v>33</v>
      </c>
      <c r="F332" s="23" t="s">
        <v>1683</v>
      </c>
      <c r="G332" s="25" t="s">
        <v>1684</v>
      </c>
      <c r="H332" s="19"/>
      <c r="I332" s="19"/>
      <c r="J332" s="144"/>
      <c r="K332" s="118"/>
      <c r="L332" s="118"/>
      <c r="M332" s="29" t="s">
        <v>108</v>
      </c>
      <c r="N332" s="29" t="s">
        <v>108</v>
      </c>
      <c r="O332" s="29" t="s">
        <v>108</v>
      </c>
      <c r="P332" s="29" t="s">
        <v>108</v>
      </c>
      <c r="Q332" s="29" t="s">
        <v>108</v>
      </c>
      <c r="R332" s="29" t="s">
        <v>108</v>
      </c>
      <c r="S332" s="29" t="s">
        <v>108</v>
      </c>
      <c r="T332" s="29"/>
      <c r="U332" s="31" t="str">
        <f>IFERROR(__xludf.DUMMYFUNCTION("LET(
  angka_murni, ARRAYFORMULA(IFERROR(VALUE(REGEXREPLACE(N332:S332, ""[^0-9]"", """")), 0)),
  rata, IFERROR(AVERAGEIF(angka_murni, ""&gt;0""), 0),
  IF(rata &gt; 0,
    IF(rata &gt; 500, ""SANGAT OPTIMAL"",
    IF(rata &gt; 200, ""OPTIMAL"",
    IF(rata &gt; 100,"&amp;" ""KURANG OPTIMAL"", ""TIDAK OPTIMAL""))),
    IF(COUNTIF(N332:S332, ""*TIDAK TERDETEKSI*"") &gt; 0, ""TIDAK TERDETEKSI"",
    IF(COUNTIF(N332:S332, ""*TIDAK AKTIF*"") &gt; 0, ""TIDAK AKTIF"",
    IF(COUNTIF(N332:S332, ""*BELUM TERPASANG*"") &gt; 0, ""BELUM T"&amp;"ERPASANG"", ""TIDAK AKTIF"")))
  )
)"),"BELUM TERPASANG")</f>
        <v>BELUM TERPASANG</v>
      </c>
      <c r="V332" s="124"/>
      <c r="W332" s="125"/>
      <c r="X332" s="37" t="s">
        <v>1685</v>
      </c>
    </row>
    <row r="333" ht="12.0" customHeight="1">
      <c r="A333" s="20">
        <f t="shared" si="1"/>
        <v>329</v>
      </c>
      <c r="B333" s="19" t="s">
        <v>224</v>
      </c>
      <c r="C333" s="19" t="s">
        <v>1648</v>
      </c>
      <c r="D333" s="19" t="s">
        <v>1686</v>
      </c>
      <c r="E333" s="21" t="s">
        <v>33</v>
      </c>
      <c r="F333" s="23" t="s">
        <v>1687</v>
      </c>
      <c r="G333" s="25" t="s">
        <v>1688</v>
      </c>
      <c r="H333" s="19" t="s">
        <v>40</v>
      </c>
      <c r="I333" s="19" t="s">
        <v>42</v>
      </c>
      <c r="J333" s="128" t="s">
        <v>44</v>
      </c>
      <c r="K333" s="129"/>
      <c r="L333" s="129"/>
      <c r="M333" s="29" t="s">
        <v>108</v>
      </c>
      <c r="N333" s="29" t="s">
        <v>108</v>
      </c>
      <c r="O333" s="29" t="s">
        <v>108</v>
      </c>
      <c r="P333" s="29" t="s">
        <v>108</v>
      </c>
      <c r="Q333" s="30" t="s">
        <v>167</v>
      </c>
      <c r="R333" s="30" t="s">
        <v>167</v>
      </c>
      <c r="S333" s="30" t="s">
        <v>167</v>
      </c>
      <c r="T333" s="30" t="s">
        <v>64</v>
      </c>
      <c r="U333" s="31" t="str">
        <f>IFERROR(__xludf.DUMMYFUNCTION("LET(
  angka_murni, ARRAYFORMULA(IFERROR(VALUE(REGEXREPLACE(N333:S333, ""[^0-9]"", """")), 0)),
  rata, IFERROR(AVERAGEIF(angka_murni, ""&gt;0""), 0),
  IF(rata &gt; 0,
    IF(rata &gt; 500, ""SANGAT OPTIMAL"",
    IF(rata &gt; 200, ""OPTIMAL"",
    IF(rata &gt; 100,"&amp;" ""KURANG OPTIMAL"", ""TIDAK OPTIMAL""))),
    IF(COUNTIF(N333:S333, ""*TIDAK TERDETEKSI*"") &gt; 0, ""TIDAK TERDETEKSI"",
    IF(COUNTIF(N333:S333, ""*TIDAK AKTIF*"") &gt; 0, ""TIDAK AKTIF"",
    IF(COUNTIF(N333:S333, ""*BELUM TERPASANG*"") &gt; 0, ""BELUM T"&amp;"ERPASANG"", ""TIDAK AKTIF"")))
  )
)"),"TIDAK TERDETEKSI")</f>
        <v>TIDAK TERDETEKSI</v>
      </c>
      <c r="V333" s="124"/>
      <c r="W333" s="125"/>
      <c r="X333" s="192"/>
    </row>
    <row r="334" ht="12.0" customHeight="1">
      <c r="A334" s="20">
        <f t="shared" si="1"/>
        <v>330</v>
      </c>
      <c r="B334" s="19" t="s">
        <v>224</v>
      </c>
      <c r="C334" s="19" t="s">
        <v>1689</v>
      </c>
      <c r="D334" s="19" t="s">
        <v>1690</v>
      </c>
      <c r="E334" s="21" t="s">
        <v>33</v>
      </c>
      <c r="F334" s="23" t="s">
        <v>1691</v>
      </c>
      <c r="G334" s="25" t="s">
        <v>1692</v>
      </c>
      <c r="H334" s="19" t="s">
        <v>40</v>
      </c>
      <c r="I334" s="19" t="s">
        <v>42</v>
      </c>
      <c r="J334" s="128" t="s">
        <v>44</v>
      </c>
      <c r="K334" s="129"/>
      <c r="L334" s="129"/>
      <c r="M334" s="29" t="s">
        <v>108</v>
      </c>
      <c r="N334" s="29" t="s">
        <v>108</v>
      </c>
      <c r="O334" s="29" t="s">
        <v>108</v>
      </c>
      <c r="P334" s="29" t="s">
        <v>108</v>
      </c>
      <c r="Q334" s="30" t="s">
        <v>167</v>
      </c>
      <c r="R334" s="30" t="s">
        <v>167</v>
      </c>
      <c r="S334" s="30" t="s">
        <v>167</v>
      </c>
      <c r="T334" s="30" t="s">
        <v>64</v>
      </c>
      <c r="U334" s="31" t="str">
        <f>IFERROR(__xludf.DUMMYFUNCTION("LET(
  angka_murni, ARRAYFORMULA(IFERROR(VALUE(REGEXREPLACE(N334:S334, ""[^0-9]"", """")), 0)),
  rata, IFERROR(AVERAGEIF(angka_murni, ""&gt;0""), 0),
  IF(rata &gt; 0,
    IF(rata &gt; 500, ""SANGAT OPTIMAL"",
    IF(rata &gt; 200, ""OPTIMAL"",
    IF(rata &gt; 100,"&amp;" ""KURANG OPTIMAL"", ""TIDAK OPTIMAL""))),
    IF(COUNTIF(N334:S334, ""*TIDAK TERDETEKSI*"") &gt; 0, ""TIDAK TERDETEKSI"",
    IF(COUNTIF(N334:S334, ""*TIDAK AKTIF*"") &gt; 0, ""TIDAK AKTIF"",
    IF(COUNTIF(N334:S334, ""*BELUM TERPASANG*"") &gt; 0, ""BELUM T"&amp;"ERPASANG"", ""TIDAK AKTIF"")))
  )
)"),"TIDAK TERDETEKSI")</f>
        <v>TIDAK TERDETEKSI</v>
      </c>
      <c r="V334" s="124"/>
      <c r="W334" s="125"/>
      <c r="X334" s="46"/>
    </row>
    <row r="335" ht="12.0" customHeight="1">
      <c r="A335" s="20">
        <f t="shared" si="1"/>
        <v>331</v>
      </c>
      <c r="B335" s="19" t="s">
        <v>224</v>
      </c>
      <c r="C335" s="19" t="s">
        <v>1689</v>
      </c>
      <c r="D335" s="19" t="s">
        <v>1693</v>
      </c>
      <c r="E335" s="21" t="s">
        <v>33</v>
      </c>
      <c r="F335" s="23" t="s">
        <v>1694</v>
      </c>
      <c r="G335" s="25" t="s">
        <v>1695</v>
      </c>
      <c r="H335" s="19" t="s">
        <v>87</v>
      </c>
      <c r="I335" s="19" t="s">
        <v>60</v>
      </c>
      <c r="J335" s="128" t="s">
        <v>44</v>
      </c>
      <c r="K335" s="185"/>
      <c r="L335" s="185"/>
      <c r="M335" s="29" t="s">
        <v>108</v>
      </c>
      <c r="N335" s="29" t="s">
        <v>108</v>
      </c>
      <c r="O335" s="29" t="s">
        <v>108</v>
      </c>
      <c r="P335" s="30" t="s">
        <v>167</v>
      </c>
      <c r="Q335" s="30" t="s">
        <v>62</v>
      </c>
      <c r="R335" s="30" t="s">
        <v>64</v>
      </c>
      <c r="S335" s="30" t="s">
        <v>126</v>
      </c>
      <c r="T335" s="30"/>
      <c r="U335" s="31" t="str">
        <f>IFERROR(__xludf.DUMMYFUNCTION("LET(
  angka_murni, ARRAYFORMULA(IFERROR(VALUE(REGEXREPLACE(N335:S335, ""[^0-9]"", """")), 0)),
  rata, IFERROR(AVERAGEIF(angka_murni, ""&gt;0""), 0),
  IF(rata &gt; 0,
    IF(rata &gt; 500, ""SANGAT OPTIMAL"",
    IF(rata &gt; 200, ""OPTIMAL"",
    IF(rata &gt; 100,"&amp;" ""KURANG OPTIMAL"", ""TIDAK OPTIMAL""))),
    IF(COUNTIF(N335:S335, ""*TIDAK TERDETEKSI*"") &gt; 0, ""TIDAK TERDETEKSI"",
    IF(COUNTIF(N335:S335, ""*TIDAK AKTIF*"") &gt; 0, ""TIDAK AKTIF"",
    IF(COUNTIF(N335:S335, ""*BELUM TERPASANG*"") &gt; 0, ""BELUM T"&amp;"ERPASANG"", ""TIDAK AKTIF"")))
  )
)"),"SANGAT OPTIMAL")</f>
        <v>SANGAT OPTIMAL</v>
      </c>
      <c r="V335" s="124"/>
      <c r="W335" s="125"/>
      <c r="X335" s="47" t="s">
        <v>1696</v>
      </c>
    </row>
    <row r="336" ht="12.0" customHeight="1">
      <c r="A336" s="20">
        <f t="shared" si="1"/>
        <v>332</v>
      </c>
      <c r="B336" s="19" t="s">
        <v>224</v>
      </c>
      <c r="C336" s="19" t="s">
        <v>1689</v>
      </c>
      <c r="D336" s="19" t="s">
        <v>1697</v>
      </c>
      <c r="E336" s="21" t="s">
        <v>33</v>
      </c>
      <c r="F336" s="23" t="s">
        <v>1698</v>
      </c>
      <c r="G336" s="25" t="s">
        <v>1699</v>
      </c>
      <c r="H336" s="19" t="s">
        <v>87</v>
      </c>
      <c r="I336" s="19" t="s">
        <v>60</v>
      </c>
      <c r="J336" s="128" t="s">
        <v>44</v>
      </c>
      <c r="K336" s="185"/>
      <c r="L336" s="185"/>
      <c r="M336" s="29" t="s">
        <v>108</v>
      </c>
      <c r="N336" s="29" t="s">
        <v>108</v>
      </c>
      <c r="O336" s="29" t="s">
        <v>108</v>
      </c>
      <c r="P336" s="30" t="s">
        <v>167</v>
      </c>
      <c r="Q336" s="30" t="s">
        <v>62</v>
      </c>
      <c r="R336" s="30" t="s">
        <v>62</v>
      </c>
      <c r="S336" s="30" t="s">
        <v>62</v>
      </c>
      <c r="T336" s="30"/>
      <c r="U336" s="31" t="str">
        <f>IFERROR(__xludf.DUMMYFUNCTION("LET(
  angka_murni, ARRAYFORMULA(IFERROR(VALUE(REGEXREPLACE(N336:S336, ""[^0-9]"", """")), 0)),
  rata, IFERROR(AVERAGEIF(angka_murni, ""&gt;0""), 0),
  IF(rata &gt; 0,
    IF(rata &gt; 500, ""SANGAT OPTIMAL"",
    IF(rata &gt; 200, ""OPTIMAL"",
    IF(rata &gt; 100,"&amp;" ""KURANG OPTIMAL"", ""TIDAK OPTIMAL""))),
    IF(COUNTIF(N336:S336, ""*TIDAK TERDETEKSI*"") &gt; 0, ""TIDAK TERDETEKSI"",
    IF(COUNTIF(N336:S336, ""*TIDAK AKTIF*"") &gt; 0, ""TIDAK AKTIF"",
    IF(COUNTIF(N336:S336, ""*BELUM TERPASANG*"") &gt; 0, ""BELUM T"&amp;"ERPASANG"", ""TIDAK AKTIF"")))
  )
)"),"TIDAK OPTIMAL")</f>
        <v>TIDAK OPTIMAL</v>
      </c>
      <c r="V336" s="124"/>
      <c r="W336" s="125"/>
      <c r="X336" s="37" t="s">
        <v>1700</v>
      </c>
    </row>
    <row r="337" ht="12.0" customHeight="1">
      <c r="A337" s="20">
        <f t="shared" si="1"/>
        <v>333</v>
      </c>
      <c r="B337" s="19" t="s">
        <v>224</v>
      </c>
      <c r="C337" s="19" t="s">
        <v>1689</v>
      </c>
      <c r="D337" s="19" t="s">
        <v>1701</v>
      </c>
      <c r="E337" s="21" t="s">
        <v>33</v>
      </c>
      <c r="F337" s="23" t="s">
        <v>1702</v>
      </c>
      <c r="G337" s="25" t="s">
        <v>1703</v>
      </c>
      <c r="H337" s="19" t="s">
        <v>39</v>
      </c>
      <c r="I337" s="19" t="s">
        <v>41</v>
      </c>
      <c r="J337" s="151" t="s">
        <v>44</v>
      </c>
      <c r="K337" s="118"/>
      <c r="L337" s="118"/>
      <c r="M337" s="42"/>
      <c r="N337" s="29" t="s">
        <v>806</v>
      </c>
      <c r="O337" s="29" t="s">
        <v>806</v>
      </c>
      <c r="P337" s="29" t="s">
        <v>806</v>
      </c>
      <c r="Q337" s="29" t="s">
        <v>806</v>
      </c>
      <c r="R337" s="29" t="s">
        <v>806</v>
      </c>
      <c r="S337" s="29" t="s">
        <v>806</v>
      </c>
      <c r="T337" s="29"/>
      <c r="U337" s="31" t="str">
        <f>IFERROR(__xludf.DUMMYFUNCTION("LET(
  angka_murni, ARRAYFORMULA(IFERROR(VALUE(REGEXREPLACE(N337:S337, ""[^0-9]"", """")), 0)),
  rata, IFERROR(AVERAGEIF(angka_murni, ""&gt;0""), 0),
  IF(rata &gt; 0,
    IF(rata &gt; 500, ""SANGAT OPTIMAL"",
    IF(rata &gt; 200, ""OPTIMAL"",
    IF(rata &gt; 100,"&amp;" ""KURANG OPTIMAL"", ""TIDAK OPTIMAL""))),
    IF(COUNTIF(N337:S337, ""*TIDAK TERDETEKSI*"") &gt; 0, ""TIDAK TERDETEKSI"",
    IF(COUNTIF(N337:S337, ""*TIDAK AKTIF*"") &gt; 0, ""TIDAK AKTIF"",
    IF(COUNTIF(N337:S337, ""*BELUM TERPASANG*"") &gt; 0, ""BELUM T"&amp;"ERPASANG"", ""TIDAK AKTIF"")))
  )
)"),"KURANG OPTIMAL")</f>
        <v>KURANG OPTIMAL</v>
      </c>
      <c r="V337" s="124"/>
      <c r="W337" s="125"/>
      <c r="X337" s="46"/>
    </row>
    <row r="338" ht="12.0" customHeight="1">
      <c r="A338" s="20">
        <f t="shared" si="1"/>
        <v>334</v>
      </c>
      <c r="B338" s="19" t="s">
        <v>224</v>
      </c>
      <c r="C338" s="19" t="s">
        <v>1689</v>
      </c>
      <c r="D338" s="19" t="s">
        <v>1704</v>
      </c>
      <c r="E338" s="21" t="s">
        <v>33</v>
      </c>
      <c r="F338" s="23" t="s">
        <v>1705</v>
      </c>
      <c r="G338" s="25" t="s">
        <v>1706</v>
      </c>
      <c r="H338" s="19" t="s">
        <v>39</v>
      </c>
      <c r="I338" s="19" t="s">
        <v>41</v>
      </c>
      <c r="J338" s="151" t="s">
        <v>44</v>
      </c>
      <c r="K338" s="119"/>
      <c r="L338" s="119" t="s">
        <v>827</v>
      </c>
      <c r="M338" s="42"/>
      <c r="N338" s="29" t="s">
        <v>806</v>
      </c>
      <c r="O338" s="29" t="s">
        <v>806</v>
      </c>
      <c r="P338" s="30" t="s">
        <v>806</v>
      </c>
      <c r="Q338" s="30" t="s">
        <v>806</v>
      </c>
      <c r="R338" s="30" t="s">
        <v>806</v>
      </c>
      <c r="S338" s="30" t="s">
        <v>45</v>
      </c>
      <c r="T338" s="30"/>
      <c r="U338" s="31" t="str">
        <f>IFERROR(__xludf.DUMMYFUNCTION("LET(
  angka_murni, ARRAYFORMULA(IFERROR(VALUE(REGEXREPLACE(N338:S338, ""[^0-9]"", """")), 0)),
  rata, IFERROR(AVERAGEIF(angka_murni, ""&gt;0""), 0),
  IF(rata &gt; 0,
    IF(rata &gt; 500, ""SANGAT OPTIMAL"",
    IF(rata &gt; 200, ""OPTIMAL"",
    IF(rata &gt; 100,"&amp;" ""KURANG OPTIMAL"", ""TIDAK OPTIMAL""))),
    IF(COUNTIF(N338:S338, ""*TIDAK TERDETEKSI*"") &gt; 0, ""TIDAK TERDETEKSI"",
    IF(COUNTIF(N338:S338, ""*TIDAK AKTIF*"") &gt; 0, ""TIDAK AKTIF"",
    IF(COUNTIF(N338:S338, ""*BELUM TERPASANG*"") &gt; 0, ""BELUM T"&amp;"ERPASANG"", ""TIDAK AKTIF"")))
  )
)"),"KURANG OPTIMAL")</f>
        <v>KURANG OPTIMAL</v>
      </c>
      <c r="V338" s="124"/>
      <c r="W338" s="125"/>
      <c r="X338" s="46"/>
    </row>
    <row r="339" ht="12.0" customHeight="1">
      <c r="A339" s="20">
        <f t="shared" si="1"/>
        <v>335</v>
      </c>
      <c r="B339" s="19" t="s">
        <v>224</v>
      </c>
      <c r="C339" s="19" t="s">
        <v>1689</v>
      </c>
      <c r="D339" s="19" t="s">
        <v>1708</v>
      </c>
      <c r="E339" s="21" t="s">
        <v>33</v>
      </c>
      <c r="F339" s="23" t="s">
        <v>1917</v>
      </c>
      <c r="G339" s="25" t="s">
        <v>1918</v>
      </c>
      <c r="H339" s="19" t="s">
        <v>40</v>
      </c>
      <c r="I339" s="19" t="s">
        <v>107</v>
      </c>
      <c r="J339" s="117" t="s">
        <v>44</v>
      </c>
      <c r="K339" s="118"/>
      <c r="L339" s="119" t="s">
        <v>1919</v>
      </c>
      <c r="M339" s="42"/>
      <c r="N339" s="42"/>
      <c r="O339" s="42"/>
      <c r="P339" s="30" t="s">
        <v>806</v>
      </c>
      <c r="Q339" s="30" t="s">
        <v>806</v>
      </c>
      <c r="R339" s="30" t="s">
        <v>91</v>
      </c>
      <c r="S339" s="44"/>
      <c r="T339" s="44"/>
      <c r="U339" s="31" t="str">
        <f>IFERROR(__xludf.DUMMYFUNCTION("LET(
  angka_murni, ARRAYFORMULA(IFERROR(VALUE(REGEXREPLACE(N339:S339, ""[^0-9]"", """")), 0)),
  rata, IFERROR(AVERAGEIF(angka_murni, ""&gt;0""), 0),
  IF(rata &gt; 0,
    IF(rata &gt; 500, ""SANGAT OPTIMAL"",
    IF(rata &gt; 200, ""OPTIMAL"",
    IF(rata &gt; 100,"&amp;" ""KURANG OPTIMAL"", ""TIDAK OPTIMAL""))),
    IF(COUNTIF(N339:S339, ""*TIDAK TERDETEKSI*"") &gt; 0, ""TIDAK TERDETEKSI"",
    IF(COUNTIF(N339:S339, ""*TIDAK AKTIF*"") &gt; 0, ""TIDAK AKTIF"",
    IF(COUNTIF(N339:S339, ""*BELUM TERPASANG*"") &gt; 0, ""BELUM T"&amp;"ERPASANG"", ""TIDAK AKTIF"")))
  )
)"),"KURANG OPTIMAL")</f>
        <v>KURANG OPTIMAL</v>
      </c>
      <c r="V339" s="124"/>
      <c r="W339" s="125"/>
      <c r="X339" s="46"/>
    </row>
    <row r="340" ht="12.0" customHeight="1">
      <c r="A340" s="20">
        <f t="shared" si="1"/>
        <v>336</v>
      </c>
      <c r="B340" s="19" t="s">
        <v>224</v>
      </c>
      <c r="C340" s="19" t="s">
        <v>1689</v>
      </c>
      <c r="D340" s="19" t="s">
        <v>943</v>
      </c>
      <c r="E340" s="21" t="s">
        <v>33</v>
      </c>
      <c r="F340" s="23" t="s">
        <v>1712</v>
      </c>
      <c r="G340" s="25" t="s">
        <v>1713</v>
      </c>
      <c r="H340" s="19" t="s">
        <v>39</v>
      </c>
      <c r="I340" s="180" t="s">
        <v>1138</v>
      </c>
      <c r="J340" s="151" t="s">
        <v>44</v>
      </c>
      <c r="K340" s="118"/>
      <c r="L340" s="118"/>
      <c r="M340" s="29" t="s">
        <v>45</v>
      </c>
      <c r="N340" s="29" t="s">
        <v>45</v>
      </c>
      <c r="O340" s="29" t="s">
        <v>45</v>
      </c>
      <c r="P340" s="30" t="s">
        <v>167</v>
      </c>
      <c r="Q340" s="30" t="s">
        <v>167</v>
      </c>
      <c r="R340" s="30" t="s">
        <v>167</v>
      </c>
      <c r="S340" s="30" t="s">
        <v>45</v>
      </c>
      <c r="T340" s="30"/>
      <c r="U340" s="31" t="str">
        <f>IFERROR(__xludf.DUMMYFUNCTION("LET(
  angka_murni, ARRAYFORMULA(IFERROR(VALUE(REGEXREPLACE(N340:S340, ""[^0-9]"", """")), 0)),
  rata, IFERROR(AVERAGEIF(angka_murni, ""&gt;0""), 0),
  IF(rata &gt; 0,
    IF(rata &gt; 500, ""SANGAT OPTIMAL"",
    IF(rata &gt; 200, ""OPTIMAL"",
    IF(rata &gt; 100,"&amp;" ""KURANG OPTIMAL"", ""TIDAK OPTIMAL""))),
    IF(COUNTIF(N340:S340, ""*TIDAK TERDETEKSI*"") &gt; 0, ""TIDAK TERDETEKSI"",
    IF(COUNTIF(N340:S340, ""*TIDAK AKTIF*"") &gt; 0, ""TIDAK AKTIF"",
    IF(COUNTIF(N340:S340, ""*BELUM TERPASANG*"") &gt; 0, ""BELUM T"&amp;"ERPASANG"", ""TIDAK AKTIF"")))
  )
)"),"TIDAK TERDETEKSI")</f>
        <v>TIDAK TERDETEKSI</v>
      </c>
      <c r="V340" s="124"/>
      <c r="W340" s="125"/>
      <c r="X340" s="46"/>
    </row>
    <row r="341" ht="12.0" customHeight="1">
      <c r="A341" s="20">
        <f t="shared" si="1"/>
        <v>337</v>
      </c>
      <c r="B341" s="19" t="s">
        <v>224</v>
      </c>
      <c r="C341" s="19" t="s">
        <v>1689</v>
      </c>
      <c r="D341" s="19" t="s">
        <v>1714</v>
      </c>
      <c r="E341" s="21" t="s">
        <v>33</v>
      </c>
      <c r="F341" s="23" t="s">
        <v>1715</v>
      </c>
      <c r="G341" s="25" t="s">
        <v>1716</v>
      </c>
      <c r="H341" s="19" t="s">
        <v>39</v>
      </c>
      <c r="I341" s="19" t="s">
        <v>41</v>
      </c>
      <c r="J341" s="151" t="s">
        <v>44</v>
      </c>
      <c r="K341" s="118"/>
      <c r="L341" s="118"/>
      <c r="M341" s="42"/>
      <c r="N341" s="29" t="s">
        <v>806</v>
      </c>
      <c r="O341" s="29" t="s">
        <v>806</v>
      </c>
      <c r="P341" s="30" t="s">
        <v>806</v>
      </c>
      <c r="Q341" s="30" t="s">
        <v>806</v>
      </c>
      <c r="R341" s="30" t="s">
        <v>806</v>
      </c>
      <c r="S341" s="30" t="s">
        <v>806</v>
      </c>
      <c r="T341" s="30"/>
      <c r="U341" s="31" t="str">
        <f>IFERROR(__xludf.DUMMYFUNCTION("LET(
  angka_murni, ARRAYFORMULA(IFERROR(VALUE(REGEXREPLACE(N341:S341, ""[^0-9]"", """")), 0)),
  rata, IFERROR(AVERAGEIF(angka_murni, ""&gt;0""), 0),
  IF(rata &gt; 0,
    IF(rata &gt; 500, ""SANGAT OPTIMAL"",
    IF(rata &gt; 200, ""OPTIMAL"",
    IF(rata &gt; 100,"&amp;" ""KURANG OPTIMAL"", ""TIDAK OPTIMAL""))),
    IF(COUNTIF(N341:S341, ""*TIDAK TERDETEKSI*"") &gt; 0, ""TIDAK TERDETEKSI"",
    IF(COUNTIF(N341:S341, ""*TIDAK AKTIF*"") &gt; 0, ""TIDAK AKTIF"",
    IF(COUNTIF(N341:S341, ""*BELUM TERPASANG*"") &gt; 0, ""BELUM T"&amp;"ERPASANG"", ""TIDAK AKTIF"")))
  )
)"),"KURANG OPTIMAL")</f>
        <v>KURANG OPTIMAL</v>
      </c>
      <c r="V341" s="124"/>
      <c r="W341" s="125"/>
      <c r="X341" s="37" t="s">
        <v>1717</v>
      </c>
    </row>
    <row r="342" ht="12.0" customHeight="1">
      <c r="A342" s="20">
        <f t="shared" si="1"/>
        <v>338</v>
      </c>
      <c r="B342" s="19" t="s">
        <v>224</v>
      </c>
      <c r="C342" s="19" t="s">
        <v>1689</v>
      </c>
      <c r="D342" s="19" t="s">
        <v>1718</v>
      </c>
      <c r="E342" s="21" t="s">
        <v>33</v>
      </c>
      <c r="F342" s="23" t="s">
        <v>1719</v>
      </c>
      <c r="G342" s="25" t="s">
        <v>1720</v>
      </c>
      <c r="H342" s="19" t="s">
        <v>39</v>
      </c>
      <c r="I342" s="19" t="s">
        <v>41</v>
      </c>
      <c r="J342" s="151" t="s">
        <v>44</v>
      </c>
      <c r="K342" s="118"/>
      <c r="L342" s="118"/>
      <c r="M342" s="42"/>
      <c r="N342" s="29" t="s">
        <v>806</v>
      </c>
      <c r="O342" s="29" t="s">
        <v>806</v>
      </c>
      <c r="P342" s="30" t="s">
        <v>806</v>
      </c>
      <c r="Q342" s="30" t="s">
        <v>806</v>
      </c>
      <c r="R342" s="30" t="s">
        <v>806</v>
      </c>
      <c r="S342" s="30" t="s">
        <v>806</v>
      </c>
      <c r="T342" s="30"/>
      <c r="U342" s="31" t="str">
        <f>IFERROR(__xludf.DUMMYFUNCTION("LET(
  angka_murni, ARRAYFORMULA(IFERROR(VALUE(REGEXREPLACE(N342:S342, ""[^0-9]"", """")), 0)),
  rata, IFERROR(AVERAGEIF(angka_murni, ""&gt;0""), 0),
  IF(rata &gt; 0,
    IF(rata &gt; 500, ""SANGAT OPTIMAL"",
    IF(rata &gt; 200, ""OPTIMAL"",
    IF(rata &gt; 100,"&amp;" ""KURANG OPTIMAL"", ""TIDAK OPTIMAL""))),
    IF(COUNTIF(N342:S342, ""*TIDAK TERDETEKSI*"") &gt; 0, ""TIDAK TERDETEKSI"",
    IF(COUNTIF(N342:S342, ""*TIDAK AKTIF*"") &gt; 0, ""TIDAK AKTIF"",
    IF(COUNTIF(N342:S342, ""*BELUM TERPASANG*"") &gt; 0, ""BELUM T"&amp;"ERPASANG"", ""TIDAK AKTIF"")))
  )
)"),"KURANG OPTIMAL")</f>
        <v>KURANG OPTIMAL</v>
      </c>
      <c r="V342" s="124"/>
      <c r="W342" s="125"/>
      <c r="X342" s="191" t="s">
        <v>1721</v>
      </c>
    </row>
    <row r="343" ht="12.0" customHeight="1">
      <c r="A343" s="20">
        <f t="shared" si="1"/>
        <v>339</v>
      </c>
      <c r="B343" s="19" t="s">
        <v>224</v>
      </c>
      <c r="C343" s="19" t="s">
        <v>1689</v>
      </c>
      <c r="D343" s="19" t="s">
        <v>1722</v>
      </c>
      <c r="E343" s="21" t="s">
        <v>33</v>
      </c>
      <c r="F343" s="23" t="s">
        <v>1723</v>
      </c>
      <c r="G343" s="25" t="s">
        <v>1724</v>
      </c>
      <c r="H343" s="19" t="s">
        <v>87</v>
      </c>
      <c r="I343" s="19" t="s">
        <v>60</v>
      </c>
      <c r="J343" s="76" t="s">
        <v>44</v>
      </c>
      <c r="K343" s="118"/>
      <c r="L343" s="118"/>
      <c r="M343" s="29" t="s">
        <v>108</v>
      </c>
      <c r="N343" s="29" t="s">
        <v>108</v>
      </c>
      <c r="O343" s="29" t="s">
        <v>108</v>
      </c>
      <c r="P343" s="30" t="s">
        <v>167</v>
      </c>
      <c r="Q343" s="30" t="s">
        <v>62</v>
      </c>
      <c r="R343" s="30" t="s">
        <v>62</v>
      </c>
      <c r="S343" s="30" t="s">
        <v>62</v>
      </c>
      <c r="T343" s="30"/>
      <c r="U343" s="31" t="str">
        <f>IFERROR(__xludf.DUMMYFUNCTION("LET(
  angka_murni, ARRAYFORMULA(IFERROR(VALUE(REGEXREPLACE(N343:S343, ""[^0-9]"", """")), 0)),
  rata, IFERROR(AVERAGEIF(angka_murni, ""&gt;0""), 0),
  IF(rata &gt; 0,
    IF(rata &gt; 500, ""SANGAT OPTIMAL"",
    IF(rata &gt; 200, ""OPTIMAL"",
    IF(rata &gt; 100,"&amp;" ""KURANG OPTIMAL"", ""TIDAK OPTIMAL""))),
    IF(COUNTIF(N343:S343, ""*TIDAK TERDETEKSI*"") &gt; 0, ""TIDAK TERDETEKSI"",
    IF(COUNTIF(N343:S343, ""*TIDAK AKTIF*"") &gt; 0, ""TIDAK AKTIF"",
    IF(COUNTIF(N343:S343, ""*BELUM TERPASANG*"") &gt; 0, ""BELUM T"&amp;"ERPASANG"", ""TIDAK AKTIF"")))
  )
)"),"TIDAK OPTIMAL")</f>
        <v>TIDAK OPTIMAL</v>
      </c>
      <c r="V343" s="124"/>
      <c r="W343" s="125"/>
      <c r="X343" s="46"/>
    </row>
    <row r="344" ht="12.0" customHeight="1">
      <c r="A344" s="20">
        <f t="shared" si="1"/>
        <v>340</v>
      </c>
      <c r="B344" s="19" t="s">
        <v>224</v>
      </c>
      <c r="C344" s="19" t="s">
        <v>1725</v>
      </c>
      <c r="D344" s="194" t="s">
        <v>1726</v>
      </c>
      <c r="E344" s="21" t="s">
        <v>33</v>
      </c>
      <c r="F344" s="23" t="s">
        <v>1727</v>
      </c>
      <c r="G344" s="25" t="s">
        <v>1728</v>
      </c>
      <c r="H344" s="19" t="s">
        <v>39</v>
      </c>
      <c r="I344" s="19" t="s">
        <v>41</v>
      </c>
      <c r="J344" s="151" t="s">
        <v>44</v>
      </c>
      <c r="K344" s="118"/>
      <c r="L344" s="119" t="s">
        <v>1936</v>
      </c>
      <c r="M344" s="42"/>
      <c r="N344" s="29" t="s">
        <v>63</v>
      </c>
      <c r="O344" s="29" t="s">
        <v>63</v>
      </c>
      <c r="P344" s="30" t="s">
        <v>806</v>
      </c>
      <c r="Q344" s="30" t="s">
        <v>806</v>
      </c>
      <c r="R344" s="30" t="s">
        <v>806</v>
      </c>
      <c r="S344" s="30" t="s">
        <v>63</v>
      </c>
      <c r="T344" s="30"/>
      <c r="U344" s="31" t="str">
        <f>IFERROR(__xludf.DUMMYFUNCTION("LET(
  angka_murni, ARRAYFORMULA(IFERROR(VALUE(REGEXREPLACE(N344:S344, ""[^0-9]"", """")), 0)),
  rata, IFERROR(AVERAGEIF(angka_murni, ""&gt;0""), 0),
  IF(rata &gt; 0,
    IF(rata &gt; 500, ""SANGAT OPTIMAL"",
    IF(rata &gt; 200, ""OPTIMAL"",
    IF(rata &gt; 100,"&amp;" ""KURANG OPTIMAL"", ""TIDAK OPTIMAL""))),
    IF(COUNTIF(N344:S344, ""*TIDAK TERDETEKSI*"") &gt; 0, ""TIDAK TERDETEKSI"",
    IF(COUNTIF(N344:S344, ""*TIDAK AKTIF*"") &gt; 0, ""TIDAK AKTIF"",
    IF(COUNTIF(N344:S344, ""*BELUM TERPASANG*"") &gt; 0, ""BELUM T"&amp;"ERPASANG"", ""TIDAK AKTIF"")))
  )
)"),"KURANG OPTIMAL")</f>
        <v>KURANG OPTIMAL</v>
      </c>
      <c r="V344" s="124"/>
      <c r="W344" s="125"/>
      <c r="X344" s="37" t="s">
        <v>1730</v>
      </c>
    </row>
    <row r="345" ht="12.0" customHeight="1">
      <c r="A345" s="20">
        <f t="shared" si="1"/>
        <v>341</v>
      </c>
      <c r="B345" s="19" t="s">
        <v>224</v>
      </c>
      <c r="C345" s="19" t="s">
        <v>1725</v>
      </c>
      <c r="D345" s="19" t="s">
        <v>1731</v>
      </c>
      <c r="E345" s="21" t="s">
        <v>33</v>
      </c>
      <c r="F345" s="23" t="s">
        <v>1732</v>
      </c>
      <c r="G345" s="25" t="s">
        <v>1733</v>
      </c>
      <c r="H345" s="19" t="s">
        <v>39</v>
      </c>
      <c r="I345" s="19" t="s">
        <v>41</v>
      </c>
      <c r="J345" s="151" t="s">
        <v>44</v>
      </c>
      <c r="K345" s="119"/>
      <c r="L345" s="119" t="s">
        <v>1942</v>
      </c>
      <c r="M345" s="42"/>
      <c r="N345" s="29" t="s">
        <v>806</v>
      </c>
      <c r="O345" s="29" t="s">
        <v>806</v>
      </c>
      <c r="P345" s="30" t="s">
        <v>806</v>
      </c>
      <c r="Q345" s="30" t="s">
        <v>806</v>
      </c>
      <c r="R345" s="30" t="s">
        <v>176</v>
      </c>
      <c r="S345" s="30" t="s">
        <v>45</v>
      </c>
      <c r="T345" s="30"/>
      <c r="U345" s="31" t="str">
        <f>IFERROR(__xludf.DUMMYFUNCTION("LET(
  angka_murni, ARRAYFORMULA(IFERROR(VALUE(REGEXREPLACE(N345:S345, ""[^0-9]"", """")), 0)),
  rata, IFERROR(AVERAGEIF(angka_murni, ""&gt;0""), 0),
  IF(rata &gt; 0,
    IF(rata &gt; 500, ""SANGAT OPTIMAL"",
    IF(rata &gt; 200, ""OPTIMAL"",
    IF(rata &gt; 100,"&amp;" ""KURANG OPTIMAL"", ""TIDAK OPTIMAL""))),
    IF(COUNTIF(N345:S345, ""*TIDAK TERDETEKSI*"") &gt; 0, ""TIDAK TERDETEKSI"",
    IF(COUNTIF(N345:S345, ""*TIDAK AKTIF*"") &gt; 0, ""TIDAK AKTIF"",
    IF(COUNTIF(N345:S345, ""*BELUM TERPASANG*"") &gt; 0, ""BELUM T"&amp;"ERPASANG"", ""TIDAK AKTIF"")))
  )
)"),"KURANG OPTIMAL")</f>
        <v>KURANG OPTIMAL</v>
      </c>
      <c r="V345" s="124"/>
      <c r="W345" s="125"/>
      <c r="X345" s="37" t="s">
        <v>1734</v>
      </c>
    </row>
    <row r="346" ht="12.0" customHeight="1">
      <c r="A346" s="20">
        <f t="shared" si="1"/>
        <v>342</v>
      </c>
      <c r="B346" s="19" t="s">
        <v>224</v>
      </c>
      <c r="C346" s="19" t="s">
        <v>1725</v>
      </c>
      <c r="D346" s="19" t="s">
        <v>1735</v>
      </c>
      <c r="E346" s="21" t="s">
        <v>33</v>
      </c>
      <c r="F346" s="23" t="s">
        <v>1736</v>
      </c>
      <c r="G346" s="25" t="s">
        <v>1737</v>
      </c>
      <c r="H346" s="19" t="s">
        <v>39</v>
      </c>
      <c r="I346" s="19" t="s">
        <v>41</v>
      </c>
      <c r="J346" s="151" t="s">
        <v>44</v>
      </c>
      <c r="K346" s="118"/>
      <c r="L346" s="119" t="s">
        <v>1948</v>
      </c>
      <c r="M346" s="42"/>
      <c r="N346" s="29" t="s">
        <v>91</v>
      </c>
      <c r="O346" s="29" t="s">
        <v>91</v>
      </c>
      <c r="P346" s="30" t="s">
        <v>63</v>
      </c>
      <c r="Q346" s="30" t="s">
        <v>91</v>
      </c>
      <c r="R346" s="30" t="s">
        <v>91</v>
      </c>
      <c r="S346" s="30" t="s">
        <v>62</v>
      </c>
      <c r="T346" s="30"/>
      <c r="U346" s="31" t="str">
        <f>IFERROR(__xludf.DUMMYFUNCTION("LET(
  angka_murni, ARRAYFORMULA(IFERROR(VALUE(REGEXREPLACE(N346:S346, ""[^0-9]"", """")), 0)),
  rata, IFERROR(AVERAGEIF(angka_murni, ""&gt;0""), 0),
  IF(rata &gt; 0,
    IF(rata &gt; 500, ""SANGAT OPTIMAL"",
    IF(rata &gt; 200, ""OPTIMAL"",
    IF(rata &gt; 100,"&amp;" ""KURANG OPTIMAL"", ""TIDAK OPTIMAL""))),
    IF(COUNTIF(N346:S346, ""*TIDAK TERDETEKSI*"") &gt; 0, ""TIDAK TERDETEKSI"",
    IF(COUNTIF(N346:S346, ""*TIDAK AKTIF*"") &gt; 0, ""TIDAK AKTIF"",
    IF(COUNTIF(N346:S346, ""*BELUM TERPASANG*"") &gt; 0, ""BELUM T"&amp;"ERPASANG"", ""TIDAK AKTIF"")))
  )
)"),"TIDAK OPTIMAL")</f>
        <v>TIDAK OPTIMAL</v>
      </c>
      <c r="V346" s="124"/>
      <c r="W346" s="125"/>
      <c r="X346" s="46"/>
    </row>
    <row r="347" ht="12.0" customHeight="1">
      <c r="A347" s="20">
        <f t="shared" si="1"/>
        <v>343</v>
      </c>
      <c r="B347" s="19" t="s">
        <v>224</v>
      </c>
      <c r="C347" s="19" t="s">
        <v>1725</v>
      </c>
      <c r="D347" s="19" t="s">
        <v>1738</v>
      </c>
      <c r="E347" s="21" t="s">
        <v>33</v>
      </c>
      <c r="F347" s="23" t="s">
        <v>1952</v>
      </c>
      <c r="G347" s="25" t="s">
        <v>1953</v>
      </c>
      <c r="H347" s="19" t="s">
        <v>40</v>
      </c>
      <c r="I347" s="19" t="s">
        <v>107</v>
      </c>
      <c r="J347" s="117" t="s">
        <v>44</v>
      </c>
      <c r="K347" s="118"/>
      <c r="L347" s="118"/>
      <c r="M347" s="42"/>
      <c r="N347" s="42"/>
      <c r="O347" s="29" t="s">
        <v>806</v>
      </c>
      <c r="P347" s="29" t="s">
        <v>806</v>
      </c>
      <c r="Q347" s="29" t="s">
        <v>806</v>
      </c>
      <c r="R347" s="44"/>
      <c r="S347" s="44"/>
      <c r="T347" s="44"/>
      <c r="U347" s="31" t="str">
        <f>IFERROR(__xludf.DUMMYFUNCTION("LET(
  angka_murni, ARRAYFORMULA(IFERROR(VALUE(REGEXREPLACE(N347:S347, ""[^0-9]"", """")), 0)),
  rata, IFERROR(AVERAGEIF(angka_murni, ""&gt;0""), 0),
  IF(rata &gt; 0,
    IF(rata &gt; 500, ""SANGAT OPTIMAL"",
    IF(rata &gt; 200, ""OPTIMAL"",
    IF(rata &gt; 100,"&amp;" ""KURANG OPTIMAL"", ""TIDAK OPTIMAL""))),
    IF(COUNTIF(N347:S347, ""*TIDAK TERDETEKSI*"") &gt; 0, ""TIDAK TERDETEKSI"",
    IF(COUNTIF(N347:S347, ""*TIDAK AKTIF*"") &gt; 0, ""TIDAK AKTIF"",
    IF(COUNTIF(N347:S347, ""*BELUM TERPASANG*"") &gt; 0, ""BELUM T"&amp;"ERPASANG"", ""TIDAK AKTIF"")))
  )
)"),"KURANG OPTIMAL")</f>
        <v>KURANG OPTIMAL</v>
      </c>
      <c r="V347" s="124"/>
      <c r="W347" s="125"/>
      <c r="X347" s="75" t="s">
        <v>1741</v>
      </c>
    </row>
    <row r="348" ht="12.0" customHeight="1">
      <c r="A348" s="20">
        <f t="shared" si="1"/>
        <v>344</v>
      </c>
      <c r="B348" s="19" t="s">
        <v>224</v>
      </c>
      <c r="C348" s="19" t="s">
        <v>1725</v>
      </c>
      <c r="D348" s="19" t="s">
        <v>1742</v>
      </c>
      <c r="E348" s="21" t="s">
        <v>33</v>
      </c>
      <c r="F348" s="23" t="s">
        <v>1958</v>
      </c>
      <c r="G348" s="25" t="s">
        <v>1959</v>
      </c>
      <c r="H348" s="19" t="s">
        <v>40</v>
      </c>
      <c r="I348" s="19" t="s">
        <v>107</v>
      </c>
      <c r="J348" s="117" t="s">
        <v>44</v>
      </c>
      <c r="K348" s="118"/>
      <c r="L348" s="118"/>
      <c r="M348" s="42"/>
      <c r="N348" s="42"/>
      <c r="O348" s="42"/>
      <c r="P348" s="30" t="s">
        <v>360</v>
      </c>
      <c r="Q348" s="30" t="s">
        <v>360</v>
      </c>
      <c r="R348" s="30" t="s">
        <v>360</v>
      </c>
      <c r="S348" s="44"/>
      <c r="T348" s="44"/>
      <c r="U348" s="31" t="str">
        <f>IFERROR(__xludf.DUMMYFUNCTION("LET(
  angka_murni, ARRAYFORMULA(IFERROR(VALUE(REGEXREPLACE(N348:S348, ""[^0-9]"", """")), 0)),
  rata, IFERROR(AVERAGEIF(angka_murni, ""&gt;0""), 0),
  IF(rata &gt; 0,
    IF(rata &gt; 500, ""SANGAT OPTIMAL"",
    IF(rata &gt; 200, ""OPTIMAL"",
    IF(rata &gt; 100,"&amp;" ""KURANG OPTIMAL"", ""TIDAK OPTIMAL""))),
    IF(COUNTIF(N348:S348, ""*TIDAK TERDETEKSI*"") &gt; 0, ""TIDAK TERDETEKSI"",
    IF(COUNTIF(N348:S348, ""*TIDAK AKTIF*"") &gt; 0, ""TIDAK AKTIF"",
    IF(COUNTIF(N348:S348, ""*BELUM TERPASANG*"") &gt; 0, ""BELUM T"&amp;"ERPASANG"", ""TIDAK AKTIF"")))
  )
)"),"TIDAK OPTIMAL")</f>
        <v>TIDAK OPTIMAL</v>
      </c>
      <c r="V348" s="124"/>
      <c r="W348" s="125"/>
      <c r="X348" s="46"/>
    </row>
    <row r="349" ht="12.0" customHeight="1">
      <c r="A349" s="20">
        <f t="shared" si="1"/>
        <v>345</v>
      </c>
      <c r="B349" s="19" t="s">
        <v>224</v>
      </c>
      <c r="C349" s="19" t="s">
        <v>1725</v>
      </c>
      <c r="D349" s="19" t="s">
        <v>1745</v>
      </c>
      <c r="E349" s="21" t="s">
        <v>33</v>
      </c>
      <c r="F349" s="23" t="s">
        <v>1963</v>
      </c>
      <c r="G349" s="25" t="s">
        <v>1964</v>
      </c>
      <c r="H349" s="19" t="s">
        <v>40</v>
      </c>
      <c r="I349" s="19" t="s">
        <v>107</v>
      </c>
      <c r="J349" s="117" t="s">
        <v>44</v>
      </c>
      <c r="K349" s="118"/>
      <c r="L349" s="119" t="s">
        <v>1965</v>
      </c>
      <c r="M349" s="42"/>
      <c r="N349" s="42"/>
      <c r="O349" s="29" t="s">
        <v>125</v>
      </c>
      <c r="P349" s="30" t="s">
        <v>806</v>
      </c>
      <c r="Q349" s="30" t="s">
        <v>806</v>
      </c>
      <c r="R349" s="44"/>
      <c r="S349" s="44"/>
      <c r="T349" s="44"/>
      <c r="U349" s="31" t="str">
        <f>IFERROR(__xludf.DUMMYFUNCTION("LET(
  angka_murni, ARRAYFORMULA(IFERROR(VALUE(REGEXREPLACE(N349:S349, ""[^0-9]"", """")), 0)),
  rata, IFERROR(AVERAGEIF(angka_murni, ""&gt;0""), 0),
  IF(rata &gt; 0,
    IF(rata &gt; 500, ""SANGAT OPTIMAL"",
    IF(rata &gt; 200, ""OPTIMAL"",
    IF(rata &gt; 100,"&amp;" ""KURANG OPTIMAL"", ""TIDAK OPTIMAL""))),
    IF(COUNTIF(N349:S349, ""*TIDAK TERDETEKSI*"") &gt; 0, ""TIDAK TERDETEKSI"",
    IF(COUNTIF(N349:S349, ""*TIDAK AKTIF*"") &gt; 0, ""TIDAK AKTIF"",
    IF(COUNTIF(N349:S349, ""*BELUM TERPASANG*"") &gt; 0, ""BELUM T"&amp;"ERPASANG"", ""TIDAK AKTIF"")))
  )
)"),"KURANG OPTIMAL")</f>
        <v>KURANG OPTIMAL</v>
      </c>
      <c r="V349" s="124"/>
      <c r="W349" s="125"/>
      <c r="X349" s="46"/>
    </row>
    <row r="350" ht="12.0" customHeight="1">
      <c r="A350" s="20">
        <f t="shared" si="1"/>
        <v>346</v>
      </c>
      <c r="B350" s="19" t="s">
        <v>224</v>
      </c>
      <c r="C350" s="19" t="s">
        <v>1725</v>
      </c>
      <c r="D350" s="181" t="s">
        <v>1748</v>
      </c>
      <c r="E350" s="21" t="s">
        <v>33</v>
      </c>
      <c r="F350" s="23" t="s">
        <v>1749</v>
      </c>
      <c r="G350" s="25" t="s">
        <v>1750</v>
      </c>
      <c r="H350" s="19" t="s">
        <v>39</v>
      </c>
      <c r="I350" s="19" t="s">
        <v>41</v>
      </c>
      <c r="J350" s="151" t="s">
        <v>44</v>
      </c>
      <c r="K350" s="119"/>
      <c r="L350" s="119" t="s">
        <v>1969</v>
      </c>
      <c r="M350" s="42"/>
      <c r="N350" s="29" t="s">
        <v>63</v>
      </c>
      <c r="O350" s="29" t="s">
        <v>45</v>
      </c>
      <c r="P350" s="30" t="s">
        <v>45</v>
      </c>
      <c r="Q350" s="30" t="s">
        <v>62</v>
      </c>
      <c r="R350" s="30" t="s">
        <v>45</v>
      </c>
      <c r="S350" s="30" t="s">
        <v>45</v>
      </c>
      <c r="T350" s="30"/>
      <c r="U350" s="31" t="str">
        <f>IFERROR(__xludf.DUMMYFUNCTION("LET(
  angka_murni, ARRAYFORMULA(IFERROR(VALUE(REGEXREPLACE(N350:S350, ""[^0-9]"", """")), 0)),
  rata, IFERROR(AVERAGEIF(angka_murni, ""&gt;0""), 0),
  IF(rata &gt; 0,
    IF(rata &gt; 500, ""SANGAT OPTIMAL"",
    IF(rata &gt; 200, ""OPTIMAL"",
    IF(rata &gt; 100,"&amp;" ""KURANG OPTIMAL"", ""TIDAK OPTIMAL""))),
    IF(COUNTIF(N350:S350, ""*TIDAK TERDETEKSI*"") &gt; 0, ""TIDAK TERDETEKSI"",
    IF(COUNTIF(N350:S350, ""*TIDAK AKTIF*"") &gt; 0, ""TIDAK AKTIF"",
    IF(COUNTIF(N350:S350, ""*BELUM TERPASANG*"") &gt; 0, ""BELUM T"&amp;"ERPASANG"", ""TIDAK AKTIF"")))
  )
)"),"TIDAK OPTIMAL")</f>
        <v>TIDAK OPTIMAL</v>
      </c>
      <c r="V350" s="124"/>
      <c r="W350" s="125"/>
      <c r="X350" s="37" t="s">
        <v>1751</v>
      </c>
    </row>
    <row r="351" ht="12.0" customHeight="1">
      <c r="A351" s="20">
        <f t="shared" si="1"/>
        <v>347</v>
      </c>
      <c r="B351" s="19" t="s">
        <v>224</v>
      </c>
      <c r="C351" s="19" t="s">
        <v>1725</v>
      </c>
      <c r="D351" s="19" t="s">
        <v>1752</v>
      </c>
      <c r="E351" s="21" t="s">
        <v>33</v>
      </c>
      <c r="F351" s="23" t="s">
        <v>1973</v>
      </c>
      <c r="G351" s="25" t="s">
        <v>1974</v>
      </c>
      <c r="H351" s="19" t="s">
        <v>40</v>
      </c>
      <c r="I351" s="19" t="s">
        <v>107</v>
      </c>
      <c r="J351" s="117" t="s">
        <v>44</v>
      </c>
      <c r="K351" s="118"/>
      <c r="L351" s="119" t="s">
        <v>1975</v>
      </c>
      <c r="M351" s="42"/>
      <c r="N351" s="42"/>
      <c r="O351" s="42"/>
      <c r="P351" s="30" t="s">
        <v>806</v>
      </c>
      <c r="Q351" s="30" t="s">
        <v>62</v>
      </c>
      <c r="R351" s="30" t="s">
        <v>91</v>
      </c>
      <c r="S351" s="44"/>
      <c r="T351" s="44"/>
      <c r="U351" s="31" t="str">
        <f>IFERROR(__xludf.DUMMYFUNCTION("LET(
  angka_murni, ARRAYFORMULA(IFERROR(VALUE(REGEXREPLACE(N351:S351, ""[^0-9]"", """")), 0)),
  rata, IFERROR(AVERAGEIF(angka_murni, ""&gt;0""), 0),
  IF(rata &gt; 0,
    IF(rata &gt; 500, ""SANGAT OPTIMAL"",
    IF(rata &gt; 200, ""OPTIMAL"",
    IF(rata &gt; 100,"&amp;" ""KURANG OPTIMAL"", ""TIDAK OPTIMAL""))),
    IF(COUNTIF(N351:S351, ""*TIDAK TERDETEKSI*"") &gt; 0, ""TIDAK TERDETEKSI"",
    IF(COUNTIF(N351:S351, ""*TIDAK AKTIF*"") &gt; 0, ""TIDAK AKTIF"",
    IF(COUNTIF(N351:S351, ""*BELUM TERPASANG*"") &gt; 0, ""BELUM T"&amp;"ERPASANG"", ""TIDAK AKTIF"")))
  )
)"),"KURANG OPTIMAL")</f>
        <v>KURANG OPTIMAL</v>
      </c>
      <c r="V351" s="124"/>
      <c r="W351" s="125"/>
      <c r="X351" s="46"/>
    </row>
    <row r="352" ht="12.0" customHeight="1">
      <c r="A352" s="20">
        <f t="shared" si="1"/>
        <v>348</v>
      </c>
      <c r="B352" s="19" t="s">
        <v>224</v>
      </c>
      <c r="C352" s="19" t="s">
        <v>255</v>
      </c>
      <c r="D352" s="19" t="s">
        <v>1755</v>
      </c>
      <c r="E352" s="21" t="s">
        <v>33</v>
      </c>
      <c r="F352" s="23" t="s">
        <v>1756</v>
      </c>
      <c r="G352" s="25" t="s">
        <v>1757</v>
      </c>
      <c r="H352" s="19" t="s">
        <v>87</v>
      </c>
      <c r="I352" s="19" t="s">
        <v>60</v>
      </c>
      <c r="J352" s="128" t="s">
        <v>44</v>
      </c>
      <c r="K352" s="185"/>
      <c r="L352" s="185"/>
      <c r="M352" s="29" t="s">
        <v>108</v>
      </c>
      <c r="N352" s="29" t="s">
        <v>108</v>
      </c>
      <c r="O352" s="29" t="s">
        <v>108</v>
      </c>
      <c r="P352" s="30" t="s">
        <v>167</v>
      </c>
      <c r="Q352" s="30" t="s">
        <v>125</v>
      </c>
      <c r="R352" s="30" t="s">
        <v>126</v>
      </c>
      <c r="S352" s="30" t="s">
        <v>126</v>
      </c>
      <c r="T352" s="30"/>
      <c r="U352" s="31" t="str">
        <f>IFERROR(__xludf.DUMMYFUNCTION("LET(
  angka_murni, ARRAYFORMULA(IFERROR(VALUE(REGEXREPLACE(N352:S352, ""[^0-9]"", """")), 0)),
  rata, IFERROR(AVERAGEIF(angka_murni, ""&gt;0""), 0),
  IF(rata &gt; 0,
    IF(rata &gt; 500, ""SANGAT OPTIMAL"",
    IF(rata &gt; 200, ""OPTIMAL"",
    IF(rata &gt; 100,"&amp;" ""KURANG OPTIMAL"", ""TIDAK OPTIMAL""))),
    IF(COUNTIF(N352:S352, ""*TIDAK TERDETEKSI*"") &gt; 0, ""TIDAK TERDETEKSI"",
    IF(COUNTIF(N352:S352, ""*TIDAK AKTIF*"") &gt; 0, ""TIDAK AKTIF"",
    IF(COUNTIF(N352:S352, ""*BELUM TERPASANG*"") &gt; 0, ""BELUM T"&amp;"ERPASANG"", ""TIDAK AKTIF"")))
  )
)"),"SANGAT OPTIMAL")</f>
        <v>SANGAT OPTIMAL</v>
      </c>
      <c r="V352" s="124"/>
      <c r="W352" s="125"/>
      <c r="X352" s="46"/>
    </row>
    <row r="353" ht="12.0" customHeight="1">
      <c r="A353" s="20">
        <f t="shared" si="1"/>
        <v>349</v>
      </c>
      <c r="B353" s="19" t="s">
        <v>224</v>
      </c>
      <c r="C353" s="19" t="s">
        <v>255</v>
      </c>
      <c r="D353" s="19" t="s">
        <v>1758</v>
      </c>
      <c r="E353" s="21" t="s">
        <v>33</v>
      </c>
      <c r="F353" s="23" t="s">
        <v>1759</v>
      </c>
      <c r="G353" s="25" t="s">
        <v>1760</v>
      </c>
      <c r="H353" s="19" t="s">
        <v>39</v>
      </c>
      <c r="I353" s="19" t="s">
        <v>41</v>
      </c>
      <c r="J353" s="151" t="s">
        <v>44</v>
      </c>
      <c r="K353" s="118"/>
      <c r="L353" s="119" t="s">
        <v>1340</v>
      </c>
      <c r="M353" s="42"/>
      <c r="N353" s="29" t="s">
        <v>125</v>
      </c>
      <c r="O353" s="29" t="s">
        <v>806</v>
      </c>
      <c r="P353" s="30" t="s">
        <v>63</v>
      </c>
      <c r="Q353" s="30" t="s">
        <v>63</v>
      </c>
      <c r="R353" s="30" t="s">
        <v>62</v>
      </c>
      <c r="S353" s="30" t="s">
        <v>45</v>
      </c>
      <c r="T353" s="30"/>
      <c r="U353" s="31" t="str">
        <f>IFERROR(__xludf.DUMMYFUNCTION("LET(
  angka_murni, ARRAYFORMULA(IFERROR(VALUE(REGEXREPLACE(N353:S353, ""[^0-9]"", """")), 0)),
  rata, IFERROR(AVERAGEIF(angka_murni, ""&gt;0""), 0),
  IF(rata &gt; 0,
    IF(rata &gt; 500, ""SANGAT OPTIMAL"",
    IF(rata &gt; 200, ""OPTIMAL"",
    IF(rata &gt; 100,"&amp;" ""KURANG OPTIMAL"", ""TIDAK OPTIMAL""))),
    IF(COUNTIF(N353:S353, ""*TIDAK TERDETEKSI*"") &gt; 0, ""TIDAK TERDETEKSI"",
    IF(COUNTIF(N353:S353, ""*TIDAK AKTIF*"") &gt; 0, ""TIDAK AKTIF"",
    IF(COUNTIF(N353:S353, ""*BELUM TERPASANG*"") &gt; 0, ""BELUM T"&amp;"ERPASANG"", ""TIDAK AKTIF"")))
  )
)"),"KURANG OPTIMAL")</f>
        <v>KURANG OPTIMAL</v>
      </c>
      <c r="V353" s="124"/>
      <c r="W353" s="125"/>
      <c r="X353" s="191" t="s">
        <v>1761</v>
      </c>
    </row>
    <row r="354" ht="12.0" customHeight="1">
      <c r="A354" s="20">
        <f t="shared" si="1"/>
        <v>350</v>
      </c>
      <c r="B354" s="19" t="s">
        <v>224</v>
      </c>
      <c r="C354" s="19" t="s">
        <v>255</v>
      </c>
      <c r="D354" s="19" t="s">
        <v>256</v>
      </c>
      <c r="E354" s="21" t="s">
        <v>33</v>
      </c>
      <c r="F354" s="23" t="s">
        <v>1986</v>
      </c>
      <c r="G354" s="25" t="s">
        <v>1987</v>
      </c>
      <c r="H354" s="19" t="s">
        <v>40</v>
      </c>
      <c r="I354" s="19" t="s">
        <v>107</v>
      </c>
      <c r="J354" s="117" t="s">
        <v>44</v>
      </c>
      <c r="K354" s="118"/>
      <c r="L354" s="118"/>
      <c r="M354" s="42"/>
      <c r="N354" s="42"/>
      <c r="O354" s="42"/>
      <c r="P354" s="30" t="s">
        <v>806</v>
      </c>
      <c r="Q354" s="30" t="s">
        <v>806</v>
      </c>
      <c r="R354" s="30" t="s">
        <v>806</v>
      </c>
      <c r="S354" s="44"/>
      <c r="T354" s="44"/>
      <c r="U354" s="31" t="str">
        <f>IFERROR(__xludf.DUMMYFUNCTION("LET(
  angka_murni, ARRAYFORMULA(IFERROR(VALUE(REGEXREPLACE(N354:S354, ""[^0-9]"", """")), 0)),
  rata, IFERROR(AVERAGEIF(angka_murni, ""&gt;0""), 0),
  IF(rata &gt; 0,
    IF(rata &gt; 500, ""SANGAT OPTIMAL"",
    IF(rata &gt; 200, ""OPTIMAL"",
    IF(rata &gt; 100,"&amp;" ""KURANG OPTIMAL"", ""TIDAK OPTIMAL""))),
    IF(COUNTIF(N354:S354, ""*TIDAK TERDETEKSI*"") &gt; 0, ""TIDAK TERDETEKSI"",
    IF(COUNTIF(N354:S354, ""*TIDAK AKTIF*"") &gt; 0, ""TIDAK AKTIF"",
    IF(COUNTIF(N354:S354, ""*BELUM TERPASANG*"") &gt; 0, ""BELUM T"&amp;"ERPASANG"", ""TIDAK AKTIF"")))
  )
)"),"KURANG OPTIMAL")</f>
        <v>KURANG OPTIMAL</v>
      </c>
      <c r="V354" s="124"/>
      <c r="W354" s="125"/>
      <c r="X354" s="46"/>
    </row>
    <row r="355" ht="12.0" customHeight="1">
      <c r="A355" s="20">
        <f t="shared" si="1"/>
        <v>351</v>
      </c>
      <c r="B355" s="19" t="s">
        <v>224</v>
      </c>
      <c r="C355" s="19" t="s">
        <v>255</v>
      </c>
      <c r="D355" s="19" t="s">
        <v>1762</v>
      </c>
      <c r="E355" s="21" t="s">
        <v>33</v>
      </c>
      <c r="F355" s="23" t="s">
        <v>1991</v>
      </c>
      <c r="G355" s="25" t="s">
        <v>1992</v>
      </c>
      <c r="H355" s="19" t="s">
        <v>40</v>
      </c>
      <c r="I355" s="19" t="s">
        <v>107</v>
      </c>
      <c r="J355" s="117" t="s">
        <v>44</v>
      </c>
      <c r="K355" s="118"/>
      <c r="L355" s="119" t="s">
        <v>1993</v>
      </c>
      <c r="M355" s="42"/>
      <c r="N355" s="42"/>
      <c r="O355" s="42"/>
      <c r="P355" s="30" t="s">
        <v>91</v>
      </c>
      <c r="Q355" s="30" t="s">
        <v>91</v>
      </c>
      <c r="R355" s="30" t="s">
        <v>91</v>
      </c>
      <c r="S355" s="44"/>
      <c r="T355" s="44"/>
      <c r="U355" s="31" t="str">
        <f>IFERROR(__xludf.DUMMYFUNCTION("LET(
  angka_murni, ARRAYFORMULA(IFERROR(VALUE(REGEXREPLACE(N355:S355, ""[^0-9]"", """")), 0)),
  rata, IFERROR(AVERAGEIF(angka_murni, ""&gt;0""), 0),
  IF(rata &gt; 0,
    IF(rata &gt; 500, ""SANGAT OPTIMAL"",
    IF(rata &gt; 200, ""OPTIMAL"",
    IF(rata &gt; 100,"&amp;" ""KURANG OPTIMAL"", ""TIDAK OPTIMAL""))),
    IF(COUNTIF(N355:S355, ""*TIDAK TERDETEKSI*"") &gt; 0, ""TIDAK TERDETEKSI"",
    IF(COUNTIF(N355:S355, ""*TIDAK AKTIF*"") &gt; 0, ""TIDAK AKTIF"",
    IF(COUNTIF(N355:S355, ""*BELUM TERPASANG*"") &gt; 0, ""BELUM T"&amp;"ERPASANG"", ""TIDAK AKTIF"")))
  )
)"),"TIDAK OPTIMAL")</f>
        <v>TIDAK OPTIMAL</v>
      </c>
      <c r="V355" s="124"/>
      <c r="W355" s="125"/>
      <c r="X355" s="46"/>
    </row>
    <row r="356" ht="12.0" customHeight="1">
      <c r="A356" s="20">
        <f t="shared" si="1"/>
        <v>352</v>
      </c>
      <c r="B356" s="19" t="s">
        <v>224</v>
      </c>
      <c r="C356" s="19" t="s">
        <v>255</v>
      </c>
      <c r="D356" s="19" t="s">
        <v>1765</v>
      </c>
      <c r="E356" s="21" t="s">
        <v>33</v>
      </c>
      <c r="F356" s="23" t="s">
        <v>1995</v>
      </c>
      <c r="G356" s="25" t="s">
        <v>1996</v>
      </c>
      <c r="H356" s="19" t="s">
        <v>40</v>
      </c>
      <c r="I356" s="19" t="s">
        <v>107</v>
      </c>
      <c r="J356" s="117" t="s">
        <v>44</v>
      </c>
      <c r="K356" s="118"/>
      <c r="L356" s="118"/>
      <c r="M356" s="42"/>
      <c r="N356" s="42"/>
      <c r="O356" s="42"/>
      <c r="P356" s="30" t="s">
        <v>806</v>
      </c>
      <c r="Q356" s="30" t="s">
        <v>806</v>
      </c>
      <c r="R356" s="30" t="s">
        <v>806</v>
      </c>
      <c r="S356" s="44"/>
      <c r="T356" s="44"/>
      <c r="U356" s="31" t="str">
        <f>IFERROR(__xludf.DUMMYFUNCTION("LET(
  angka_murni, ARRAYFORMULA(IFERROR(VALUE(REGEXREPLACE(N356:S356, ""[^0-9]"", """")), 0)),
  rata, IFERROR(AVERAGEIF(angka_murni, ""&gt;0""), 0),
  IF(rata &gt; 0,
    IF(rata &gt; 500, ""SANGAT OPTIMAL"",
    IF(rata &gt; 200, ""OPTIMAL"",
    IF(rata &gt; 100,"&amp;" ""KURANG OPTIMAL"", ""TIDAK OPTIMAL""))),
    IF(COUNTIF(N356:S356, ""*TIDAK TERDETEKSI*"") &gt; 0, ""TIDAK TERDETEKSI"",
    IF(COUNTIF(N356:S356, ""*TIDAK AKTIF*"") &gt; 0, ""TIDAK AKTIF"",
    IF(COUNTIF(N356:S356, ""*BELUM TERPASANG*"") &gt; 0, ""BELUM T"&amp;"ERPASANG"", ""TIDAK AKTIF"")))
  )
)"),"KURANG OPTIMAL")</f>
        <v>KURANG OPTIMAL</v>
      </c>
      <c r="V356" s="124"/>
      <c r="W356" s="125"/>
      <c r="X356" s="46"/>
    </row>
    <row r="357" ht="12.0" customHeight="1">
      <c r="A357" s="20">
        <f t="shared" si="1"/>
        <v>353</v>
      </c>
      <c r="B357" s="19" t="s">
        <v>224</v>
      </c>
      <c r="C357" s="19" t="s">
        <v>255</v>
      </c>
      <c r="D357" s="19" t="s">
        <v>1768</v>
      </c>
      <c r="E357" s="21" t="s">
        <v>33</v>
      </c>
      <c r="F357" s="23" t="s">
        <v>1999</v>
      </c>
      <c r="G357" s="25" t="s">
        <v>2000</v>
      </c>
      <c r="H357" s="19" t="s">
        <v>40</v>
      </c>
      <c r="I357" s="19" t="s">
        <v>107</v>
      </c>
      <c r="J357" s="117" t="s">
        <v>44</v>
      </c>
      <c r="K357" s="118"/>
      <c r="L357" s="119" t="s">
        <v>2001</v>
      </c>
      <c r="M357" s="42"/>
      <c r="N357" s="42"/>
      <c r="O357" s="42"/>
      <c r="P357" s="30" t="s">
        <v>806</v>
      </c>
      <c r="Q357" s="30" t="s">
        <v>91</v>
      </c>
      <c r="R357" s="30" t="s">
        <v>91</v>
      </c>
      <c r="S357" s="44"/>
      <c r="T357" s="44"/>
      <c r="U357" s="31" t="str">
        <f>IFERROR(__xludf.DUMMYFUNCTION("LET(
  angka_murni, ARRAYFORMULA(IFERROR(VALUE(REGEXREPLACE(N357:S357, ""[^0-9]"", """")), 0)),
  rata, IFERROR(AVERAGEIF(angka_murni, ""&gt;0""), 0),
  IF(rata &gt; 0,
    IF(rata &gt; 500, ""SANGAT OPTIMAL"",
    IF(rata &gt; 200, ""OPTIMAL"",
    IF(rata &gt; 100,"&amp;" ""KURANG OPTIMAL"", ""TIDAK OPTIMAL""))),
    IF(COUNTIF(N357:S357, ""*TIDAK TERDETEKSI*"") &gt; 0, ""TIDAK TERDETEKSI"",
    IF(COUNTIF(N357:S357, ""*TIDAK AKTIF*"") &gt; 0, ""TIDAK AKTIF"",
    IF(COUNTIF(N357:S357, ""*BELUM TERPASANG*"") &gt; 0, ""BELUM T"&amp;"ERPASANG"", ""TIDAK AKTIF"")))
  )
)"),"KURANG OPTIMAL")</f>
        <v>KURANG OPTIMAL</v>
      </c>
      <c r="V357" s="124"/>
      <c r="W357" s="125"/>
      <c r="X357" s="46"/>
    </row>
    <row r="358" ht="12.0" customHeight="1">
      <c r="A358" s="20">
        <f t="shared" si="1"/>
        <v>354</v>
      </c>
      <c r="B358" s="19" t="s">
        <v>224</v>
      </c>
      <c r="C358" s="19" t="s">
        <v>255</v>
      </c>
      <c r="D358" s="19" t="s">
        <v>1772</v>
      </c>
      <c r="E358" s="21" t="s">
        <v>33</v>
      </c>
      <c r="F358" s="23" t="s">
        <v>1773</v>
      </c>
      <c r="G358" s="25" t="s">
        <v>1774</v>
      </c>
      <c r="H358" s="19" t="s">
        <v>40</v>
      </c>
      <c r="I358" s="19" t="s">
        <v>107</v>
      </c>
      <c r="J358" s="117" t="s">
        <v>44</v>
      </c>
      <c r="K358" s="118"/>
      <c r="L358" s="118"/>
      <c r="M358" s="42"/>
      <c r="N358" s="42"/>
      <c r="O358" s="42"/>
      <c r="P358" s="30" t="s">
        <v>806</v>
      </c>
      <c r="Q358" s="30" t="s">
        <v>63</v>
      </c>
      <c r="R358" s="30" t="s">
        <v>176</v>
      </c>
      <c r="S358" s="44"/>
      <c r="T358" s="44"/>
      <c r="U358" s="31" t="str">
        <f>IFERROR(__xludf.DUMMYFUNCTION("LET(
  angka_murni, ARRAYFORMULA(IFERROR(VALUE(REGEXREPLACE(N358:S358, ""[^0-9]"", """")), 0)),
  rata, IFERROR(AVERAGEIF(angka_murni, ""&gt;0""), 0),
  IF(rata &gt; 0,
    IF(rata &gt; 500, ""SANGAT OPTIMAL"",
    IF(rata &gt; 200, ""OPTIMAL"",
    IF(rata &gt; 100,"&amp;" ""KURANG OPTIMAL"", ""TIDAK OPTIMAL""))),
    IF(COUNTIF(N358:S358, ""*TIDAK TERDETEKSI*"") &gt; 0, ""TIDAK TERDETEKSI"",
    IF(COUNTIF(N358:S358, ""*TIDAK AKTIF*"") &gt; 0, ""TIDAK AKTIF"",
    IF(COUNTIF(N358:S358, ""*BELUM TERPASANG*"") &gt; 0, ""BELUM T"&amp;"ERPASANG"", ""TIDAK AKTIF"")))
  )
)"),"KURANG OPTIMAL")</f>
        <v>KURANG OPTIMAL</v>
      </c>
      <c r="V358" s="124"/>
      <c r="W358" s="125"/>
      <c r="X358" s="62" t="s">
        <v>1775</v>
      </c>
    </row>
    <row r="359" ht="12.0" customHeight="1">
      <c r="A359" s="20">
        <f t="shared" si="1"/>
        <v>355</v>
      </c>
      <c r="B359" s="19" t="s">
        <v>224</v>
      </c>
      <c r="C359" s="19" t="s">
        <v>255</v>
      </c>
      <c r="D359" s="19" t="s">
        <v>1779</v>
      </c>
      <c r="E359" s="21" t="s">
        <v>33</v>
      </c>
      <c r="F359" s="23" t="s">
        <v>2011</v>
      </c>
      <c r="G359" s="25" t="s">
        <v>2012</v>
      </c>
      <c r="H359" s="19" t="s">
        <v>40</v>
      </c>
      <c r="I359" s="19" t="s">
        <v>107</v>
      </c>
      <c r="J359" s="117" t="s">
        <v>44</v>
      </c>
      <c r="K359" s="118"/>
      <c r="L359" s="118"/>
      <c r="M359" s="42"/>
      <c r="N359" s="42"/>
      <c r="O359" s="42"/>
      <c r="P359" s="30" t="s">
        <v>806</v>
      </c>
      <c r="Q359" s="30" t="s">
        <v>806</v>
      </c>
      <c r="R359" s="30" t="s">
        <v>806</v>
      </c>
      <c r="S359" s="44"/>
      <c r="T359" s="44"/>
      <c r="U359" s="31" t="str">
        <f>IFERROR(__xludf.DUMMYFUNCTION("LET(
  angka_murni, ARRAYFORMULA(IFERROR(VALUE(REGEXREPLACE(N359:S359, ""[^0-9]"", """")), 0)),
  rata, IFERROR(AVERAGEIF(angka_murni, ""&gt;0""), 0),
  IF(rata &gt; 0,
    IF(rata &gt; 500, ""SANGAT OPTIMAL"",
    IF(rata &gt; 200, ""OPTIMAL"",
    IF(rata &gt; 100,"&amp;" ""KURANG OPTIMAL"", ""TIDAK OPTIMAL""))),
    IF(COUNTIF(N359:S359, ""*TIDAK TERDETEKSI*"") &gt; 0, ""TIDAK TERDETEKSI"",
    IF(COUNTIF(N359:S359, ""*TIDAK AKTIF*"") &gt; 0, ""TIDAK AKTIF"",
    IF(COUNTIF(N359:S359, ""*BELUM TERPASANG*"") &gt; 0, ""BELUM T"&amp;"ERPASANG"", ""TIDAK AKTIF"")))
  )
)"),"KURANG OPTIMAL")</f>
        <v>KURANG OPTIMAL</v>
      </c>
      <c r="V359" s="124"/>
      <c r="W359" s="125"/>
      <c r="X359" s="191" t="s">
        <v>1784</v>
      </c>
    </row>
    <row r="360" ht="12.0" customHeight="1">
      <c r="A360" s="20">
        <f t="shared" si="1"/>
        <v>356</v>
      </c>
      <c r="B360" s="19" t="s">
        <v>224</v>
      </c>
      <c r="C360" s="19" t="s">
        <v>255</v>
      </c>
      <c r="D360" s="19" t="s">
        <v>1787</v>
      </c>
      <c r="E360" s="21" t="s">
        <v>33</v>
      </c>
      <c r="F360" s="23" t="s">
        <v>2013</v>
      </c>
      <c r="G360" s="25" t="s">
        <v>2014</v>
      </c>
      <c r="H360" s="19" t="s">
        <v>40</v>
      </c>
      <c r="I360" s="19" t="s">
        <v>107</v>
      </c>
      <c r="J360" s="117" t="s">
        <v>44</v>
      </c>
      <c r="K360" s="118"/>
      <c r="L360" s="118"/>
      <c r="M360" s="42"/>
      <c r="N360" s="42"/>
      <c r="O360" s="42"/>
      <c r="P360" s="30" t="s">
        <v>806</v>
      </c>
      <c r="Q360" s="30" t="s">
        <v>63</v>
      </c>
      <c r="R360" s="30" t="s">
        <v>91</v>
      </c>
      <c r="S360" s="44"/>
      <c r="T360" s="44"/>
      <c r="U360" s="31" t="str">
        <f>IFERROR(__xludf.DUMMYFUNCTION("LET(
  angka_murni, ARRAYFORMULA(IFERROR(VALUE(REGEXREPLACE(N360:S360, ""[^0-9]"", """")), 0)),
  rata, IFERROR(AVERAGEIF(angka_murni, ""&gt;0""), 0),
  IF(rata &gt; 0,
    IF(rata &gt; 500, ""SANGAT OPTIMAL"",
    IF(rata &gt; 200, ""OPTIMAL"",
    IF(rata &gt; 100,"&amp;" ""KURANG OPTIMAL"", ""TIDAK OPTIMAL""))),
    IF(COUNTIF(N360:S360, ""*TIDAK TERDETEKSI*"") &gt; 0, ""TIDAK TERDETEKSI"",
    IF(COUNTIF(N360:S360, ""*TIDAK AKTIF*"") &gt; 0, ""TIDAK AKTIF"",
    IF(COUNTIF(N360:S360, ""*BELUM TERPASANG*"") &gt; 0, ""BELUM T"&amp;"ERPASANG"", ""TIDAK AKTIF"")))
  )
)"),"KURANG OPTIMAL")</f>
        <v>KURANG OPTIMAL</v>
      </c>
      <c r="V360" s="124"/>
      <c r="W360" s="125"/>
      <c r="X360" s="46"/>
    </row>
    <row r="361" ht="12.0" customHeight="1">
      <c r="A361" s="20">
        <f t="shared" si="1"/>
        <v>357</v>
      </c>
      <c r="B361" s="19" t="s">
        <v>224</v>
      </c>
      <c r="C361" s="19" t="s">
        <v>255</v>
      </c>
      <c r="D361" s="19" t="s">
        <v>1792</v>
      </c>
      <c r="E361" s="21" t="s">
        <v>33</v>
      </c>
      <c r="F361" s="23" t="s">
        <v>1793</v>
      </c>
      <c r="G361" s="25" t="s">
        <v>1794</v>
      </c>
      <c r="H361" s="19" t="s">
        <v>40</v>
      </c>
      <c r="I361" s="19" t="s">
        <v>107</v>
      </c>
      <c r="J361" s="117" t="s">
        <v>44</v>
      </c>
      <c r="K361" s="118"/>
      <c r="L361" s="119" t="s">
        <v>1993</v>
      </c>
      <c r="M361" s="42"/>
      <c r="N361" s="42"/>
      <c r="O361" s="42"/>
      <c r="P361" s="30" t="s">
        <v>62</v>
      </c>
      <c r="Q361" s="30" t="s">
        <v>125</v>
      </c>
      <c r="R361" s="30" t="s">
        <v>62</v>
      </c>
      <c r="S361" s="44"/>
      <c r="T361" s="44"/>
      <c r="U361" s="31" t="str">
        <f>IFERROR(__xludf.DUMMYFUNCTION("LET(
  angka_murni, ARRAYFORMULA(IFERROR(VALUE(REGEXREPLACE(N361:S361, ""[^0-9]"", """")), 0)),
  rata, IFERROR(AVERAGEIF(angka_murni, ""&gt;0""), 0),
  IF(rata &gt; 0,
    IF(rata &gt; 500, ""SANGAT OPTIMAL"",
    IF(rata &gt; 200, ""OPTIMAL"",
    IF(rata &gt; 100,"&amp;" ""KURANG OPTIMAL"", ""TIDAK OPTIMAL""))),
    IF(COUNTIF(N361:S361, ""*TIDAK TERDETEKSI*"") &gt; 0, ""TIDAK TERDETEKSI"",
    IF(COUNTIF(N361:S361, ""*TIDAK AKTIF*"") &gt; 0, ""TIDAK AKTIF"",
    IF(COUNTIF(N361:S361, ""*BELUM TERPASANG*"") &gt; 0, ""BELUM T"&amp;"ERPASANG"", ""TIDAK AKTIF"")))
  )
)"),"TIDAK OPTIMAL")</f>
        <v>TIDAK OPTIMAL</v>
      </c>
      <c r="V361" s="124"/>
      <c r="W361" s="125"/>
      <c r="X361" s="191" t="s">
        <v>1795</v>
      </c>
    </row>
    <row r="362" ht="12.0" customHeight="1">
      <c r="A362" s="20">
        <f t="shared" si="1"/>
        <v>358</v>
      </c>
      <c r="B362" s="19" t="s">
        <v>224</v>
      </c>
      <c r="C362" s="19" t="s">
        <v>255</v>
      </c>
      <c r="D362" s="19" t="s">
        <v>1796</v>
      </c>
      <c r="E362" s="21" t="s">
        <v>33</v>
      </c>
      <c r="F362" s="23" t="s">
        <v>1797</v>
      </c>
      <c r="G362" s="25" t="s">
        <v>1798</v>
      </c>
      <c r="H362" s="19" t="s">
        <v>39</v>
      </c>
      <c r="I362" s="19" t="s">
        <v>41</v>
      </c>
      <c r="J362" s="151" t="s">
        <v>44</v>
      </c>
      <c r="K362" s="118"/>
      <c r="L362" s="118"/>
      <c r="M362" s="42"/>
      <c r="N362" s="29" t="s">
        <v>806</v>
      </c>
      <c r="O362" s="29" t="s">
        <v>806</v>
      </c>
      <c r="P362" s="29" t="s">
        <v>806</v>
      </c>
      <c r="Q362" s="29" t="s">
        <v>806</v>
      </c>
      <c r="R362" s="29" t="s">
        <v>806</v>
      </c>
      <c r="S362" s="29" t="s">
        <v>806</v>
      </c>
      <c r="T362" s="29"/>
      <c r="U362" s="31" t="str">
        <f>IFERROR(__xludf.DUMMYFUNCTION("LET(
  angka_murni, ARRAYFORMULA(IFERROR(VALUE(REGEXREPLACE(N362:S362, ""[^0-9]"", """")), 0)),
  rata, IFERROR(AVERAGEIF(angka_murni, ""&gt;0""), 0),
  IF(rata &gt; 0,
    IF(rata &gt; 500, ""SANGAT OPTIMAL"",
    IF(rata &gt; 200, ""OPTIMAL"",
    IF(rata &gt; 100,"&amp;" ""KURANG OPTIMAL"", ""TIDAK OPTIMAL""))),
    IF(COUNTIF(N362:S362, ""*TIDAK TERDETEKSI*"") &gt; 0, ""TIDAK TERDETEKSI"",
    IF(COUNTIF(N362:S362, ""*TIDAK AKTIF*"") &gt; 0, ""TIDAK AKTIF"",
    IF(COUNTIF(N362:S362, ""*BELUM TERPASANG*"") &gt; 0, ""BELUM T"&amp;"ERPASANG"", ""TIDAK AKTIF"")))
  )
)"),"KURANG OPTIMAL")</f>
        <v>KURANG OPTIMAL</v>
      </c>
      <c r="V362" s="124"/>
      <c r="W362" s="125"/>
      <c r="X362" s="47" t="s">
        <v>1799</v>
      </c>
    </row>
    <row r="363" ht="12.0" customHeight="1">
      <c r="A363" s="20">
        <f t="shared" si="1"/>
        <v>359</v>
      </c>
      <c r="B363" s="19" t="s">
        <v>224</v>
      </c>
      <c r="C363" s="19" t="s">
        <v>255</v>
      </c>
      <c r="D363" s="19" t="s">
        <v>1801</v>
      </c>
      <c r="E363" s="21" t="s">
        <v>33</v>
      </c>
      <c r="F363" s="23" t="s">
        <v>1802</v>
      </c>
      <c r="G363" s="25" t="s">
        <v>1803</v>
      </c>
      <c r="H363" s="19" t="s">
        <v>39</v>
      </c>
      <c r="I363" s="19" t="s">
        <v>41</v>
      </c>
      <c r="J363" s="151" t="s">
        <v>44</v>
      </c>
      <c r="K363" s="119"/>
      <c r="L363" s="119" t="s">
        <v>2025</v>
      </c>
      <c r="M363" s="42"/>
      <c r="N363" s="29" t="s">
        <v>45</v>
      </c>
      <c r="O363" s="29" t="s">
        <v>45</v>
      </c>
      <c r="P363" s="30" t="s">
        <v>45</v>
      </c>
      <c r="Q363" s="30" t="s">
        <v>45</v>
      </c>
      <c r="R363" s="30" t="s">
        <v>360</v>
      </c>
      <c r="S363" s="30" t="s">
        <v>45</v>
      </c>
      <c r="T363" s="30"/>
      <c r="U363" s="31" t="str">
        <f>IFERROR(__xludf.DUMMYFUNCTION("LET(
  angka_murni, ARRAYFORMULA(IFERROR(VALUE(REGEXREPLACE(N363:S363, ""[^0-9]"", """")), 0)),
  rata, IFERROR(AVERAGEIF(angka_murni, ""&gt;0""), 0),
  IF(rata &gt; 0,
    IF(rata &gt; 500, ""SANGAT OPTIMAL"",
    IF(rata &gt; 200, ""OPTIMAL"",
    IF(rata &gt; 100,"&amp;" ""KURANG OPTIMAL"", ""TIDAK OPTIMAL""))),
    IF(COUNTIF(N363:S363, ""*TIDAK TERDETEKSI*"") &gt; 0, ""TIDAK TERDETEKSI"",
    IF(COUNTIF(N363:S363, ""*TIDAK AKTIF*"") &gt; 0, ""TIDAK AKTIF"",
    IF(COUNTIF(N363:S363, ""*BELUM TERPASANG*"") &gt; 0, ""BELUM T"&amp;"ERPASANG"", ""TIDAK AKTIF"")))
  )
)"),"TIDAK OPTIMAL")</f>
        <v>TIDAK OPTIMAL</v>
      </c>
      <c r="V363" s="124"/>
      <c r="W363" s="125"/>
      <c r="X363" s="191" t="s">
        <v>1804</v>
      </c>
    </row>
    <row r="364" ht="12.0" customHeight="1">
      <c r="A364" s="20">
        <f t="shared" si="1"/>
        <v>360</v>
      </c>
      <c r="B364" s="19" t="s">
        <v>224</v>
      </c>
      <c r="C364" s="19" t="s">
        <v>255</v>
      </c>
      <c r="D364" s="19" t="s">
        <v>1806</v>
      </c>
      <c r="E364" s="21" t="s">
        <v>33</v>
      </c>
      <c r="F364" s="23" t="s">
        <v>1807</v>
      </c>
      <c r="G364" s="25" t="s">
        <v>1808</v>
      </c>
      <c r="H364" s="19" t="s">
        <v>39</v>
      </c>
      <c r="I364" s="19" t="s">
        <v>41</v>
      </c>
      <c r="J364" s="151" t="s">
        <v>44</v>
      </c>
      <c r="K364" s="119"/>
      <c r="L364" s="119" t="s">
        <v>1116</v>
      </c>
      <c r="M364" s="29" t="s">
        <v>108</v>
      </c>
      <c r="N364" s="29" t="s">
        <v>108</v>
      </c>
      <c r="O364" s="29" t="s">
        <v>108</v>
      </c>
      <c r="P364" s="29" t="s">
        <v>108</v>
      </c>
      <c r="Q364" s="29" t="s">
        <v>108</v>
      </c>
      <c r="R364" s="29" t="s">
        <v>108</v>
      </c>
      <c r="S364" s="30" t="s">
        <v>62</v>
      </c>
      <c r="T364" s="30"/>
      <c r="U364" s="31" t="str">
        <f>IFERROR(__xludf.DUMMYFUNCTION("LET(
  angka_murni, ARRAYFORMULA(IFERROR(VALUE(REGEXREPLACE(N364:S364, ""[^0-9]"", """")), 0)),
  rata, IFERROR(AVERAGEIF(angka_murni, ""&gt;0""), 0),
  IF(rata &gt; 0,
    IF(rata &gt; 500, ""SANGAT OPTIMAL"",
    IF(rata &gt; 200, ""OPTIMAL"",
    IF(rata &gt; 100,"&amp;" ""KURANG OPTIMAL"", ""TIDAK OPTIMAL""))),
    IF(COUNTIF(N364:S364, ""*TIDAK TERDETEKSI*"") &gt; 0, ""TIDAK TERDETEKSI"",
    IF(COUNTIF(N364:S364, ""*TIDAK AKTIF*"") &gt; 0, ""TIDAK AKTIF"",
    IF(COUNTIF(N364:S364, ""*BELUM TERPASANG*"") &gt; 0, ""BELUM T"&amp;"ERPASANG"", ""TIDAK AKTIF"")))
  )
)"),"TIDAK OPTIMAL")</f>
        <v>TIDAK OPTIMAL</v>
      </c>
      <c r="V364" s="124"/>
      <c r="W364" s="125"/>
      <c r="X364" s="37" t="s">
        <v>1809</v>
      </c>
    </row>
    <row r="365" ht="12.0" customHeight="1">
      <c r="A365" s="20">
        <f t="shared" si="1"/>
        <v>361</v>
      </c>
      <c r="B365" s="19" t="s">
        <v>224</v>
      </c>
      <c r="C365" s="19" t="s">
        <v>255</v>
      </c>
      <c r="D365" s="19" t="s">
        <v>943</v>
      </c>
      <c r="E365" s="21" t="s">
        <v>33</v>
      </c>
      <c r="F365" s="23" t="s">
        <v>2026</v>
      </c>
      <c r="G365" s="25" t="s">
        <v>2028</v>
      </c>
      <c r="H365" s="19" t="s">
        <v>40</v>
      </c>
      <c r="I365" s="19" t="s">
        <v>107</v>
      </c>
      <c r="J365" s="117" t="s">
        <v>44</v>
      </c>
      <c r="K365" s="118"/>
      <c r="L365" s="118"/>
      <c r="M365" s="42"/>
      <c r="N365" s="42"/>
      <c r="O365" s="42"/>
      <c r="P365" s="30" t="s">
        <v>62</v>
      </c>
      <c r="Q365" s="30" t="s">
        <v>62</v>
      </c>
      <c r="R365" s="30" t="s">
        <v>176</v>
      </c>
      <c r="S365" s="44"/>
      <c r="T365" s="44"/>
      <c r="U365" s="31" t="str">
        <f>IFERROR(__xludf.DUMMYFUNCTION("LET(
  angka_murni, ARRAYFORMULA(IFERROR(VALUE(REGEXREPLACE(N365:S365, ""[^0-9]"", """")), 0)),
  rata, IFERROR(AVERAGEIF(angka_murni, ""&gt;0""), 0),
  IF(rata &gt; 0,
    IF(rata &gt; 500, ""SANGAT OPTIMAL"",
    IF(rata &gt; 200, ""OPTIMAL"",
    IF(rata &gt; 100,"&amp;" ""KURANG OPTIMAL"", ""TIDAK OPTIMAL""))),
    IF(COUNTIF(N365:S365, ""*TIDAK TERDETEKSI*"") &gt; 0, ""TIDAK TERDETEKSI"",
    IF(COUNTIF(N365:S365, ""*TIDAK AKTIF*"") &gt; 0, ""TIDAK AKTIF"",
    IF(COUNTIF(N365:S365, ""*BELUM TERPASANG*"") &gt; 0, ""BELUM T"&amp;"ERPASANG"", ""TIDAK AKTIF"")))
  )
)"),"TIDAK OPTIMAL")</f>
        <v>TIDAK OPTIMAL</v>
      </c>
      <c r="V365" s="124"/>
      <c r="W365" s="125"/>
      <c r="X365" s="46"/>
    </row>
    <row r="366" ht="12.0" customHeight="1">
      <c r="A366" s="20">
        <f t="shared" si="1"/>
        <v>362</v>
      </c>
      <c r="B366" s="19" t="s">
        <v>224</v>
      </c>
      <c r="C366" s="19" t="s">
        <v>255</v>
      </c>
      <c r="D366" s="19" t="s">
        <v>261</v>
      </c>
      <c r="E366" s="21" t="s">
        <v>33</v>
      </c>
      <c r="F366" s="23" t="s">
        <v>2031</v>
      </c>
      <c r="G366" s="25" t="s">
        <v>2032</v>
      </c>
      <c r="H366" s="19" t="s">
        <v>40</v>
      </c>
      <c r="I366" s="19" t="s">
        <v>107</v>
      </c>
      <c r="J366" s="117" t="s">
        <v>44</v>
      </c>
      <c r="K366" s="118"/>
      <c r="L366" s="119" t="s">
        <v>2033</v>
      </c>
      <c r="M366" s="42"/>
      <c r="N366" s="42"/>
      <c r="O366" s="42"/>
      <c r="P366" s="30" t="s">
        <v>806</v>
      </c>
      <c r="Q366" s="30" t="s">
        <v>806</v>
      </c>
      <c r="R366" s="30" t="s">
        <v>45</v>
      </c>
      <c r="S366" s="44"/>
      <c r="T366" s="44"/>
      <c r="U366" s="31" t="str">
        <f>IFERROR(__xludf.DUMMYFUNCTION("LET(
  angka_murni, ARRAYFORMULA(IFERROR(VALUE(REGEXREPLACE(N366:S366, ""[^0-9]"", """")), 0)),
  rata, IFERROR(AVERAGEIF(angka_murni, ""&gt;0""), 0),
  IF(rata &gt; 0,
    IF(rata &gt; 500, ""SANGAT OPTIMAL"",
    IF(rata &gt; 200, ""OPTIMAL"",
    IF(rata &gt; 100,"&amp;" ""KURANG OPTIMAL"", ""TIDAK OPTIMAL""))),
    IF(COUNTIF(N366:S366, ""*TIDAK TERDETEKSI*"") &gt; 0, ""TIDAK TERDETEKSI"",
    IF(COUNTIF(N366:S366, ""*TIDAK AKTIF*"") &gt; 0, ""TIDAK AKTIF"",
    IF(COUNTIF(N366:S366, ""*BELUM TERPASANG*"") &gt; 0, ""BELUM T"&amp;"ERPASANG"", ""TIDAK AKTIF"")))
  )
)"),"KURANG OPTIMAL")</f>
        <v>KURANG OPTIMAL</v>
      </c>
      <c r="V366" s="124"/>
      <c r="W366" s="125"/>
      <c r="X366" s="46"/>
    </row>
    <row r="367" ht="12.0" customHeight="1">
      <c r="A367" s="20">
        <f t="shared" si="1"/>
        <v>363</v>
      </c>
      <c r="B367" s="19" t="s">
        <v>224</v>
      </c>
      <c r="C367" s="19" t="s">
        <v>1813</v>
      </c>
      <c r="D367" s="19" t="s">
        <v>1814</v>
      </c>
      <c r="E367" s="21" t="s">
        <v>33</v>
      </c>
      <c r="F367" s="23" t="s">
        <v>1815</v>
      </c>
      <c r="G367" s="25" t="s">
        <v>1816</v>
      </c>
      <c r="H367" s="19" t="s">
        <v>39</v>
      </c>
      <c r="I367" s="19" t="s">
        <v>41</v>
      </c>
      <c r="J367" s="151" t="s">
        <v>44</v>
      </c>
      <c r="K367" s="119"/>
      <c r="L367" s="119" t="s">
        <v>2037</v>
      </c>
      <c r="M367" s="42"/>
      <c r="N367" s="29" t="s">
        <v>62</v>
      </c>
      <c r="O367" s="29" t="s">
        <v>62</v>
      </c>
      <c r="P367" s="30" t="s">
        <v>62</v>
      </c>
      <c r="Q367" s="30" t="s">
        <v>62</v>
      </c>
      <c r="R367" s="30" t="s">
        <v>62</v>
      </c>
      <c r="S367" s="30" t="s">
        <v>62</v>
      </c>
      <c r="T367" s="30"/>
      <c r="U367" s="31" t="str">
        <f>IFERROR(__xludf.DUMMYFUNCTION("LET(
  angka_murni, ARRAYFORMULA(IFERROR(VALUE(REGEXREPLACE(N367:S367, ""[^0-9]"", """")), 0)),
  rata, IFERROR(AVERAGEIF(angka_murni, ""&gt;0""), 0),
  IF(rata &gt; 0,
    IF(rata &gt; 500, ""SANGAT OPTIMAL"",
    IF(rata &gt; 200, ""OPTIMAL"",
    IF(rata &gt; 100,"&amp;" ""KURANG OPTIMAL"", ""TIDAK OPTIMAL""))),
    IF(COUNTIF(N367:S367, ""*TIDAK TERDETEKSI*"") &gt; 0, ""TIDAK TERDETEKSI"",
    IF(COUNTIF(N367:S367, ""*TIDAK AKTIF*"") &gt; 0, ""TIDAK AKTIF"",
    IF(COUNTIF(N367:S367, ""*BELUM TERPASANG*"") &gt; 0, ""BELUM T"&amp;"ERPASANG"", ""TIDAK AKTIF"")))
  )
)"),"TIDAK OPTIMAL")</f>
        <v>TIDAK OPTIMAL</v>
      </c>
      <c r="V367" s="124"/>
      <c r="W367" s="125"/>
      <c r="X367" s="46"/>
    </row>
    <row r="368" ht="12.0" customHeight="1">
      <c r="A368" s="20">
        <f t="shared" si="1"/>
        <v>364</v>
      </c>
      <c r="B368" s="19" t="s">
        <v>224</v>
      </c>
      <c r="C368" s="19" t="s">
        <v>1813</v>
      </c>
      <c r="D368" s="19" t="s">
        <v>1818</v>
      </c>
      <c r="E368" s="21" t="s">
        <v>33</v>
      </c>
      <c r="F368" s="23" t="s">
        <v>1819</v>
      </c>
      <c r="G368" s="25" t="s">
        <v>1820</v>
      </c>
      <c r="H368" s="19" t="s">
        <v>39</v>
      </c>
      <c r="I368" s="19" t="s">
        <v>41</v>
      </c>
      <c r="J368" s="151" t="s">
        <v>44</v>
      </c>
      <c r="K368" s="119"/>
      <c r="L368" s="119" t="s">
        <v>2039</v>
      </c>
      <c r="M368" s="42"/>
      <c r="N368" s="29" t="s">
        <v>806</v>
      </c>
      <c r="O368" s="29" t="s">
        <v>45</v>
      </c>
      <c r="P368" s="29" t="s">
        <v>45</v>
      </c>
      <c r="Q368" s="29" t="s">
        <v>45</v>
      </c>
      <c r="R368" s="29" t="s">
        <v>45</v>
      </c>
      <c r="S368" s="29" t="s">
        <v>45</v>
      </c>
      <c r="T368" s="29"/>
      <c r="U368" s="31" t="str">
        <f>IFERROR(__xludf.DUMMYFUNCTION("LET(
  angka_murni, ARRAYFORMULA(IFERROR(VALUE(REGEXREPLACE(N368:S368, ""[^0-9]"", """")), 0)),
  rata, IFERROR(AVERAGEIF(angka_murni, ""&gt;0""), 0),
  IF(rata &gt; 0,
    IF(rata &gt; 500, ""SANGAT OPTIMAL"",
    IF(rata &gt; 200, ""OPTIMAL"",
    IF(rata &gt; 100,"&amp;" ""KURANG OPTIMAL"", ""TIDAK OPTIMAL""))),
    IF(COUNTIF(N368:S368, ""*TIDAK TERDETEKSI*"") &gt; 0, ""TIDAK TERDETEKSI"",
    IF(COUNTIF(N368:S368, ""*TIDAK AKTIF*"") &gt; 0, ""TIDAK AKTIF"",
    IF(COUNTIF(N368:S368, ""*BELUM TERPASANG*"") &gt; 0, ""BELUM T"&amp;"ERPASANG"", ""TIDAK AKTIF"")))
  )
)"),"KURANG OPTIMAL")</f>
        <v>KURANG OPTIMAL</v>
      </c>
      <c r="V368" s="124"/>
      <c r="W368" s="125"/>
      <c r="X368" s="191" t="s">
        <v>1821</v>
      </c>
    </row>
    <row r="369" ht="12.0" customHeight="1">
      <c r="A369" s="20">
        <f t="shared" si="1"/>
        <v>365</v>
      </c>
      <c r="B369" s="19" t="s">
        <v>224</v>
      </c>
      <c r="C369" s="19" t="s">
        <v>1813</v>
      </c>
      <c r="D369" s="19" t="s">
        <v>1822</v>
      </c>
      <c r="E369" s="21" t="s">
        <v>33</v>
      </c>
      <c r="F369" s="23" t="s">
        <v>1823</v>
      </c>
      <c r="G369" s="25" t="s">
        <v>1824</v>
      </c>
      <c r="H369" s="19" t="s">
        <v>87</v>
      </c>
      <c r="I369" s="19" t="s">
        <v>60</v>
      </c>
      <c r="J369" s="128" t="s">
        <v>44</v>
      </c>
      <c r="K369" s="185"/>
      <c r="L369" s="185"/>
      <c r="M369" s="29" t="s">
        <v>108</v>
      </c>
      <c r="N369" s="29" t="s">
        <v>108</v>
      </c>
      <c r="O369" s="29" t="s">
        <v>108</v>
      </c>
      <c r="P369" s="30" t="s">
        <v>167</v>
      </c>
      <c r="Q369" s="30" t="s">
        <v>91</v>
      </c>
      <c r="R369" s="30" t="s">
        <v>64</v>
      </c>
      <c r="S369" s="30" t="s">
        <v>126</v>
      </c>
      <c r="T369" s="30"/>
      <c r="U369" s="31" t="str">
        <f>IFERROR(__xludf.DUMMYFUNCTION("LET(
  angka_murni, ARRAYFORMULA(IFERROR(VALUE(REGEXREPLACE(N369:S369, ""[^0-9]"", """")), 0)),
  rata, IFERROR(AVERAGEIF(angka_murni, ""&gt;0""), 0),
  IF(rata &gt; 0,
    IF(rata &gt; 500, ""SANGAT OPTIMAL"",
    IF(rata &gt; 200, ""OPTIMAL"",
    IF(rata &gt; 100,"&amp;" ""KURANG OPTIMAL"", ""TIDAK OPTIMAL""))),
    IF(COUNTIF(N369:S369, ""*TIDAK TERDETEKSI*"") &gt; 0, ""TIDAK TERDETEKSI"",
    IF(COUNTIF(N369:S369, ""*TIDAK AKTIF*"") &gt; 0, ""TIDAK AKTIF"",
    IF(COUNTIF(N369:S369, ""*BELUM TERPASANG*"") &gt; 0, ""BELUM T"&amp;"ERPASANG"", ""TIDAK AKTIF"")))
  )
)"),"SANGAT OPTIMAL")</f>
        <v>SANGAT OPTIMAL</v>
      </c>
      <c r="V369" s="124"/>
      <c r="W369" s="125"/>
      <c r="X369" s="47" t="s">
        <v>1825</v>
      </c>
    </row>
    <row r="370" ht="12.0" customHeight="1">
      <c r="A370" s="20">
        <f t="shared" si="1"/>
        <v>366</v>
      </c>
      <c r="B370" s="19" t="s">
        <v>224</v>
      </c>
      <c r="C370" s="19" t="s">
        <v>1813</v>
      </c>
      <c r="D370" s="19" t="s">
        <v>1826</v>
      </c>
      <c r="E370" s="21" t="s">
        <v>33</v>
      </c>
      <c r="F370" s="23" t="s">
        <v>1827</v>
      </c>
      <c r="G370" s="25" t="s">
        <v>1828</v>
      </c>
      <c r="H370" s="19" t="s">
        <v>39</v>
      </c>
      <c r="I370" s="19" t="s">
        <v>41</v>
      </c>
      <c r="J370" s="151" t="s">
        <v>44</v>
      </c>
      <c r="K370" s="118"/>
      <c r="L370" s="118"/>
      <c r="M370" s="42"/>
      <c r="N370" s="29" t="s">
        <v>125</v>
      </c>
      <c r="O370" s="29" t="s">
        <v>806</v>
      </c>
      <c r="P370" s="30" t="s">
        <v>806</v>
      </c>
      <c r="Q370" s="30" t="s">
        <v>63</v>
      </c>
      <c r="R370" s="30" t="s">
        <v>91</v>
      </c>
      <c r="S370" s="30" t="s">
        <v>91</v>
      </c>
      <c r="T370" s="30"/>
      <c r="U370" s="31" t="str">
        <f>IFERROR(__xludf.DUMMYFUNCTION("LET(
  angka_murni, ARRAYFORMULA(IFERROR(VALUE(REGEXREPLACE(N370:S370, ""[^0-9]"", """")), 0)),
  rata, IFERROR(AVERAGEIF(angka_murni, ""&gt;0""), 0),
  IF(rata &gt; 0,
    IF(rata &gt; 500, ""SANGAT OPTIMAL"",
    IF(rata &gt; 200, ""OPTIMAL"",
    IF(rata &gt; 100,"&amp;" ""KURANG OPTIMAL"", ""TIDAK OPTIMAL""))),
    IF(COUNTIF(N370:S370, ""*TIDAK TERDETEKSI*"") &gt; 0, ""TIDAK TERDETEKSI"",
    IF(COUNTIF(N370:S370, ""*TIDAK AKTIF*"") &gt; 0, ""TIDAK AKTIF"",
    IF(COUNTIF(N370:S370, ""*BELUM TERPASANG*"") &gt; 0, ""BELUM T"&amp;"ERPASANG"", ""TIDAK AKTIF"")))
  )
)"),"KURANG OPTIMAL")</f>
        <v>KURANG OPTIMAL</v>
      </c>
      <c r="V370" s="124"/>
      <c r="W370" s="125"/>
      <c r="X370" s="46"/>
    </row>
    <row r="371" ht="12.0" customHeight="1">
      <c r="A371" s="20">
        <f t="shared" si="1"/>
        <v>367</v>
      </c>
      <c r="B371" s="19" t="s">
        <v>224</v>
      </c>
      <c r="C371" s="19" t="s">
        <v>1813</v>
      </c>
      <c r="D371" s="19" t="s">
        <v>1829</v>
      </c>
      <c r="E371" s="21" t="s">
        <v>33</v>
      </c>
      <c r="F371" s="23" t="s">
        <v>1830</v>
      </c>
      <c r="G371" s="25" t="s">
        <v>1831</v>
      </c>
      <c r="H371" s="19" t="s">
        <v>39</v>
      </c>
      <c r="I371" s="19" t="s">
        <v>41</v>
      </c>
      <c r="J371" s="151" t="s">
        <v>44</v>
      </c>
      <c r="K371" s="118"/>
      <c r="L371" s="119" t="s">
        <v>2048</v>
      </c>
      <c r="M371" s="42"/>
      <c r="N371" s="29" t="s">
        <v>806</v>
      </c>
      <c r="O371" s="29" t="s">
        <v>806</v>
      </c>
      <c r="P371" s="30" t="s">
        <v>806</v>
      </c>
      <c r="Q371" s="30" t="s">
        <v>806</v>
      </c>
      <c r="R371" s="30" t="s">
        <v>63</v>
      </c>
      <c r="S371" s="30" t="s">
        <v>45</v>
      </c>
      <c r="T371" s="30"/>
      <c r="U371" s="31" t="str">
        <f>IFERROR(__xludf.DUMMYFUNCTION("LET(
  angka_murni, ARRAYFORMULA(IFERROR(VALUE(REGEXREPLACE(N371:S371, ""[^0-9]"", """")), 0)),
  rata, IFERROR(AVERAGEIF(angka_murni, ""&gt;0""), 0),
  IF(rata &gt; 0,
    IF(rata &gt; 500, ""SANGAT OPTIMAL"",
    IF(rata &gt; 200, ""OPTIMAL"",
    IF(rata &gt; 100,"&amp;" ""KURANG OPTIMAL"", ""TIDAK OPTIMAL""))),
    IF(COUNTIF(N371:S371, ""*TIDAK TERDETEKSI*"") &gt; 0, ""TIDAK TERDETEKSI"",
    IF(COUNTIF(N371:S371, ""*TIDAK AKTIF*"") &gt; 0, ""TIDAK AKTIF"",
    IF(COUNTIF(N371:S371, ""*BELUM TERPASANG*"") &gt; 0, ""BELUM T"&amp;"ERPASANG"", ""TIDAK AKTIF"")))
  )
)"),"KURANG OPTIMAL")</f>
        <v>KURANG OPTIMAL</v>
      </c>
      <c r="V371" s="124"/>
      <c r="W371" s="125"/>
      <c r="X371" s="75" t="s">
        <v>1832</v>
      </c>
    </row>
    <row r="372" ht="12.0" customHeight="1">
      <c r="A372" s="20">
        <f t="shared" si="1"/>
        <v>368</v>
      </c>
      <c r="B372" s="19" t="s">
        <v>224</v>
      </c>
      <c r="C372" s="19" t="s">
        <v>1813</v>
      </c>
      <c r="D372" s="19" t="s">
        <v>1833</v>
      </c>
      <c r="E372" s="21" t="s">
        <v>33</v>
      </c>
      <c r="F372" s="23" t="s">
        <v>1834</v>
      </c>
      <c r="G372" s="25" t="s">
        <v>1835</v>
      </c>
      <c r="H372" s="19" t="s">
        <v>39</v>
      </c>
      <c r="I372" s="19" t="s">
        <v>41</v>
      </c>
      <c r="J372" s="151" t="s">
        <v>44</v>
      </c>
      <c r="K372" s="118"/>
      <c r="L372" s="118"/>
      <c r="M372" s="42"/>
      <c r="N372" s="29" t="s">
        <v>806</v>
      </c>
      <c r="O372" s="29" t="s">
        <v>806</v>
      </c>
      <c r="P372" s="30" t="s">
        <v>806</v>
      </c>
      <c r="Q372" s="30" t="s">
        <v>806</v>
      </c>
      <c r="R372" s="30" t="s">
        <v>806</v>
      </c>
      <c r="S372" s="30" t="s">
        <v>806</v>
      </c>
      <c r="T372" s="30"/>
      <c r="U372" s="31" t="str">
        <f>IFERROR(__xludf.DUMMYFUNCTION("LET(
  angka_murni, ARRAYFORMULA(IFERROR(VALUE(REGEXREPLACE(N372:S372, ""[^0-9]"", """")), 0)),
  rata, IFERROR(AVERAGEIF(angka_murni, ""&gt;0""), 0),
  IF(rata &gt; 0,
    IF(rata &gt; 500, ""SANGAT OPTIMAL"",
    IF(rata &gt; 200, ""OPTIMAL"",
    IF(rata &gt; 100,"&amp;" ""KURANG OPTIMAL"", ""TIDAK OPTIMAL""))),
    IF(COUNTIF(N372:S372, ""*TIDAK TERDETEKSI*"") &gt; 0, ""TIDAK TERDETEKSI"",
    IF(COUNTIF(N372:S372, ""*TIDAK AKTIF*"") &gt; 0, ""TIDAK AKTIF"",
    IF(COUNTIF(N372:S372, ""*BELUM TERPASANG*"") &gt; 0, ""BELUM T"&amp;"ERPASANG"", ""TIDAK AKTIF"")))
  )
)"),"KURANG OPTIMAL")</f>
        <v>KURANG OPTIMAL</v>
      </c>
      <c r="V372" s="124"/>
      <c r="W372" s="125"/>
      <c r="X372" s="46"/>
    </row>
    <row r="373" ht="12.0" customHeight="1">
      <c r="A373" s="20">
        <f t="shared" si="1"/>
        <v>369</v>
      </c>
      <c r="B373" s="19" t="s">
        <v>224</v>
      </c>
      <c r="C373" s="19" t="s">
        <v>1813</v>
      </c>
      <c r="D373" s="19" t="s">
        <v>1836</v>
      </c>
      <c r="E373" s="21" t="s">
        <v>33</v>
      </c>
      <c r="F373" s="23" t="s">
        <v>1837</v>
      </c>
      <c r="G373" s="25" t="s">
        <v>1838</v>
      </c>
      <c r="H373" s="19" t="s">
        <v>39</v>
      </c>
      <c r="I373" s="19" t="s">
        <v>41</v>
      </c>
      <c r="J373" s="151" t="s">
        <v>44</v>
      </c>
      <c r="K373" s="119"/>
      <c r="L373" s="119" t="s">
        <v>2053</v>
      </c>
      <c r="M373" s="42"/>
      <c r="N373" s="29" t="s">
        <v>91</v>
      </c>
      <c r="O373" s="29" t="s">
        <v>45</v>
      </c>
      <c r="P373" s="30" t="s">
        <v>45</v>
      </c>
      <c r="Q373" s="30" t="s">
        <v>45</v>
      </c>
      <c r="R373" s="30" t="s">
        <v>45</v>
      </c>
      <c r="S373" s="30" t="s">
        <v>45</v>
      </c>
      <c r="T373" s="30"/>
      <c r="U373" s="31" t="str">
        <f>IFERROR(__xludf.DUMMYFUNCTION("LET(
  angka_murni, ARRAYFORMULA(IFERROR(VALUE(REGEXREPLACE(N373:S373, ""[^0-9]"", """")), 0)),
  rata, IFERROR(AVERAGEIF(angka_murni, ""&gt;0""), 0),
  IF(rata &gt; 0,
    IF(rata &gt; 500, ""SANGAT OPTIMAL"",
    IF(rata &gt; 200, ""OPTIMAL"",
    IF(rata &gt; 100,"&amp;" ""KURANG OPTIMAL"", ""TIDAK OPTIMAL""))),
    IF(COUNTIF(N373:S373, ""*TIDAK TERDETEKSI*"") &gt; 0, ""TIDAK TERDETEKSI"",
    IF(COUNTIF(N373:S373, ""*TIDAK AKTIF*"") &gt; 0, ""TIDAK AKTIF"",
    IF(COUNTIF(N373:S373, ""*BELUM TERPASANG*"") &gt; 0, ""BELUM T"&amp;"ERPASANG"", ""TIDAK AKTIF"")))
  )
)"),"TIDAK OPTIMAL")</f>
        <v>TIDAK OPTIMAL</v>
      </c>
      <c r="V373" s="124"/>
      <c r="W373" s="125"/>
      <c r="X373" s="46"/>
    </row>
    <row r="374" ht="12.0" customHeight="1">
      <c r="A374" s="20">
        <f t="shared" si="1"/>
        <v>370</v>
      </c>
      <c r="B374" s="19" t="s">
        <v>224</v>
      </c>
      <c r="C374" s="19" t="s">
        <v>1813</v>
      </c>
      <c r="D374" s="19" t="s">
        <v>1839</v>
      </c>
      <c r="E374" s="21" t="s">
        <v>33</v>
      </c>
      <c r="F374" s="23" t="s">
        <v>1840</v>
      </c>
      <c r="G374" s="25" t="s">
        <v>1841</v>
      </c>
      <c r="H374" s="19" t="s">
        <v>40</v>
      </c>
      <c r="I374" s="19" t="s">
        <v>107</v>
      </c>
      <c r="J374" s="117" t="s">
        <v>44</v>
      </c>
      <c r="K374" s="118"/>
      <c r="L374" s="119" t="s">
        <v>1785</v>
      </c>
      <c r="M374" s="42"/>
      <c r="N374" s="42"/>
      <c r="O374" s="42"/>
      <c r="P374" s="30" t="s">
        <v>63</v>
      </c>
      <c r="Q374" s="30" t="s">
        <v>45</v>
      </c>
      <c r="R374" s="30" t="s">
        <v>62</v>
      </c>
      <c r="S374" s="44"/>
      <c r="T374" s="44"/>
      <c r="U374" s="31" t="str">
        <f>IFERROR(__xludf.DUMMYFUNCTION("LET(
  angka_murni, ARRAYFORMULA(IFERROR(VALUE(REGEXREPLACE(N374:S374, ""[^0-9]"", """")), 0)),
  rata, IFERROR(AVERAGEIF(angka_murni, ""&gt;0""), 0),
  IF(rata &gt; 0,
    IF(rata &gt; 500, ""SANGAT OPTIMAL"",
    IF(rata &gt; 200, ""OPTIMAL"",
    IF(rata &gt; 100,"&amp;" ""KURANG OPTIMAL"", ""TIDAK OPTIMAL""))),
    IF(COUNTIF(N374:S374, ""*TIDAK TERDETEKSI*"") &gt; 0, ""TIDAK TERDETEKSI"",
    IF(COUNTIF(N374:S374, ""*TIDAK AKTIF*"") &gt; 0, ""TIDAK AKTIF"",
    IF(COUNTIF(N374:S374, ""*BELUM TERPASANG*"") &gt; 0, ""BELUM T"&amp;"ERPASANG"", ""TIDAK AKTIF"")))
  )
)"),"TIDAK OPTIMAL")</f>
        <v>TIDAK OPTIMAL</v>
      </c>
      <c r="V374" s="124"/>
      <c r="W374" s="125"/>
      <c r="X374" s="46"/>
    </row>
    <row r="375" ht="12.0" customHeight="1">
      <c r="A375" s="20">
        <f t="shared" si="1"/>
        <v>371</v>
      </c>
      <c r="B375" s="19" t="s">
        <v>224</v>
      </c>
      <c r="C375" s="19" t="s">
        <v>1813</v>
      </c>
      <c r="D375" s="19" t="s">
        <v>1842</v>
      </c>
      <c r="E375" s="21" t="s">
        <v>33</v>
      </c>
      <c r="F375" s="23" t="s">
        <v>1843</v>
      </c>
      <c r="G375" s="25" t="s">
        <v>1844</v>
      </c>
      <c r="H375" s="19" t="s">
        <v>40</v>
      </c>
      <c r="I375" s="19" t="s">
        <v>107</v>
      </c>
      <c r="J375" s="117" t="s">
        <v>44</v>
      </c>
      <c r="K375" s="118"/>
      <c r="L375" s="118"/>
      <c r="M375" s="42"/>
      <c r="N375" s="42"/>
      <c r="O375" s="42"/>
      <c r="P375" s="30" t="s">
        <v>806</v>
      </c>
      <c r="Q375" s="30" t="s">
        <v>806</v>
      </c>
      <c r="R375" s="30" t="s">
        <v>125</v>
      </c>
      <c r="S375" s="44"/>
      <c r="T375" s="44"/>
      <c r="U375" s="31" t="str">
        <f>IFERROR(__xludf.DUMMYFUNCTION("LET(
  angka_murni, ARRAYFORMULA(IFERROR(VALUE(REGEXREPLACE(N375:S375, ""[^0-9]"", """")), 0)),
  rata, IFERROR(AVERAGEIF(angka_murni, ""&gt;0""), 0),
  IF(rata &gt; 0,
    IF(rata &gt; 500, ""SANGAT OPTIMAL"",
    IF(rata &gt; 200, ""OPTIMAL"",
    IF(rata &gt; 100,"&amp;" ""KURANG OPTIMAL"", ""TIDAK OPTIMAL""))),
    IF(COUNTIF(N375:S375, ""*TIDAK TERDETEKSI*"") &gt; 0, ""TIDAK TERDETEKSI"",
    IF(COUNTIF(N375:S375, ""*TIDAK AKTIF*"") &gt; 0, ""TIDAK AKTIF"",
    IF(COUNTIF(N375:S375, ""*BELUM TERPASANG*"") &gt; 0, ""BELUM T"&amp;"ERPASANG"", ""TIDAK AKTIF"")))
  )
)"),"KURANG OPTIMAL")</f>
        <v>KURANG OPTIMAL</v>
      </c>
      <c r="V375" s="124"/>
      <c r="W375" s="125"/>
      <c r="X375" s="46"/>
    </row>
    <row r="376" ht="12.0" customHeight="1">
      <c r="A376" s="20">
        <f t="shared" si="1"/>
        <v>372</v>
      </c>
      <c r="B376" s="19" t="s">
        <v>224</v>
      </c>
      <c r="C376" s="19" t="s">
        <v>1813</v>
      </c>
      <c r="D376" s="19" t="s">
        <v>1845</v>
      </c>
      <c r="E376" s="21" t="s">
        <v>33</v>
      </c>
      <c r="F376" s="23" t="s">
        <v>1846</v>
      </c>
      <c r="G376" s="25" t="s">
        <v>1847</v>
      </c>
      <c r="H376" s="19" t="s">
        <v>39</v>
      </c>
      <c r="I376" s="19" t="s">
        <v>41</v>
      </c>
      <c r="J376" s="151" t="s">
        <v>44</v>
      </c>
      <c r="K376" s="118"/>
      <c r="L376" s="119" t="s">
        <v>2061</v>
      </c>
      <c r="M376" s="42"/>
      <c r="N376" s="29" t="s">
        <v>125</v>
      </c>
      <c r="O376" s="29" t="s">
        <v>63</v>
      </c>
      <c r="P376" s="30" t="s">
        <v>125</v>
      </c>
      <c r="Q376" s="30" t="s">
        <v>125</v>
      </c>
      <c r="R376" s="30" t="s">
        <v>806</v>
      </c>
      <c r="S376" s="30" t="s">
        <v>125</v>
      </c>
      <c r="T376" s="30"/>
      <c r="U376" s="31" t="str">
        <f>IFERROR(__xludf.DUMMYFUNCTION("LET(
  angka_murni, ARRAYFORMULA(IFERROR(VALUE(REGEXREPLACE(N376:S376, ""[^0-9]"", """")), 0)),
  rata, IFERROR(AVERAGEIF(angka_murni, ""&gt;0""), 0),
  IF(rata &gt; 0,
    IF(rata &gt; 500, ""SANGAT OPTIMAL"",
    IF(rata &gt; 200, ""OPTIMAL"",
    IF(rata &gt; 100,"&amp;" ""KURANG OPTIMAL"", ""TIDAK OPTIMAL""))),
    IF(COUNTIF(N376:S376, ""*TIDAK TERDETEKSI*"") &gt; 0, ""TIDAK TERDETEKSI"",
    IF(COUNTIF(N376:S376, ""*TIDAK AKTIF*"") &gt; 0, ""TIDAK AKTIF"",
    IF(COUNTIF(N376:S376, ""*BELUM TERPASANG*"") &gt; 0, ""BELUM T"&amp;"ERPASANG"", ""TIDAK AKTIF"")))
  )
)"),"KURANG OPTIMAL")</f>
        <v>KURANG OPTIMAL</v>
      </c>
      <c r="V376" s="124"/>
      <c r="W376" s="125"/>
      <c r="X376" s="37" t="s">
        <v>1848</v>
      </c>
    </row>
    <row r="377" ht="12.0" customHeight="1">
      <c r="A377" s="20">
        <f t="shared" si="1"/>
        <v>373</v>
      </c>
      <c r="B377" s="19" t="s">
        <v>224</v>
      </c>
      <c r="C377" s="19" t="s">
        <v>1813</v>
      </c>
      <c r="D377" s="19" t="s">
        <v>1849</v>
      </c>
      <c r="E377" s="21" t="s">
        <v>33</v>
      </c>
      <c r="F377" s="23" t="s">
        <v>1850</v>
      </c>
      <c r="G377" s="25" t="s">
        <v>1851</v>
      </c>
      <c r="H377" s="19" t="s">
        <v>40</v>
      </c>
      <c r="I377" s="19" t="s">
        <v>42</v>
      </c>
      <c r="J377" s="128" t="s">
        <v>44</v>
      </c>
      <c r="K377" s="129"/>
      <c r="L377" s="129"/>
      <c r="M377" s="29" t="s">
        <v>108</v>
      </c>
      <c r="N377" s="29" t="s">
        <v>108</v>
      </c>
      <c r="O377" s="29" t="s">
        <v>108</v>
      </c>
      <c r="P377" s="29" t="s">
        <v>108</v>
      </c>
      <c r="Q377" s="30" t="s">
        <v>167</v>
      </c>
      <c r="R377" s="30" t="s">
        <v>167</v>
      </c>
      <c r="S377" s="30" t="s">
        <v>167</v>
      </c>
      <c r="T377" s="30" t="s">
        <v>63</v>
      </c>
      <c r="U377" s="31" t="str">
        <f>IFERROR(__xludf.DUMMYFUNCTION("LET(
  angka_murni, ARRAYFORMULA(IFERROR(VALUE(REGEXREPLACE(N377:S377, ""[^0-9]"", """")), 0)),
  rata, IFERROR(AVERAGEIF(angka_murni, ""&gt;0""), 0),
  IF(rata &gt; 0,
    IF(rata &gt; 500, ""SANGAT OPTIMAL"",
    IF(rata &gt; 200, ""OPTIMAL"",
    IF(rata &gt; 100,"&amp;" ""KURANG OPTIMAL"", ""TIDAK OPTIMAL""))),
    IF(COUNTIF(N377:S377, ""*TIDAK TERDETEKSI*"") &gt; 0, ""TIDAK TERDETEKSI"",
    IF(COUNTIF(N377:S377, ""*TIDAK AKTIF*"") &gt; 0, ""TIDAK AKTIF"",
    IF(COUNTIF(N377:S377, ""*BELUM TERPASANG*"") &gt; 0, ""BELUM T"&amp;"ERPASANG"", ""TIDAK AKTIF"")))
  )
)"),"TIDAK TERDETEKSI")</f>
        <v>TIDAK TERDETEKSI</v>
      </c>
      <c r="V377" s="124"/>
      <c r="W377" s="125"/>
      <c r="X377" s="46"/>
    </row>
    <row r="378" ht="12.0" customHeight="1">
      <c r="A378" s="20">
        <f t="shared" si="1"/>
        <v>374</v>
      </c>
      <c r="B378" s="19" t="s">
        <v>224</v>
      </c>
      <c r="C378" s="19" t="s">
        <v>267</v>
      </c>
      <c r="D378" s="19" t="s">
        <v>1852</v>
      </c>
      <c r="E378" s="21" t="s">
        <v>33</v>
      </c>
      <c r="F378" s="23" t="s">
        <v>2070</v>
      </c>
      <c r="G378" s="25" t="s">
        <v>2071</v>
      </c>
      <c r="H378" s="19" t="s">
        <v>40</v>
      </c>
      <c r="I378" s="19" t="s">
        <v>107</v>
      </c>
      <c r="J378" s="117" t="s">
        <v>44</v>
      </c>
      <c r="K378" s="118"/>
      <c r="L378" s="118"/>
      <c r="M378" s="42"/>
      <c r="N378" s="42"/>
      <c r="O378" s="42"/>
      <c r="P378" s="30" t="s">
        <v>806</v>
      </c>
      <c r="Q378" s="30" t="s">
        <v>806</v>
      </c>
      <c r="R378" s="30" t="s">
        <v>806</v>
      </c>
      <c r="S378" s="44"/>
      <c r="T378" s="44"/>
      <c r="U378" s="31" t="str">
        <f>IFERROR(__xludf.DUMMYFUNCTION("LET(
  angka_murni, ARRAYFORMULA(IFERROR(VALUE(REGEXREPLACE(N378:S378, ""[^0-9]"", """")), 0)),
  rata, IFERROR(AVERAGEIF(angka_murni, ""&gt;0""), 0),
  IF(rata &gt; 0,
    IF(rata &gt; 500, ""SANGAT OPTIMAL"",
    IF(rata &gt; 200, ""OPTIMAL"",
    IF(rata &gt; 100,"&amp;" ""KURANG OPTIMAL"", ""TIDAK OPTIMAL""))),
    IF(COUNTIF(N378:S378, ""*TIDAK TERDETEKSI*"") &gt; 0, ""TIDAK TERDETEKSI"",
    IF(COUNTIF(N378:S378, ""*TIDAK AKTIF*"") &gt; 0, ""TIDAK AKTIF"",
    IF(COUNTIF(N378:S378, ""*BELUM TERPASANG*"") &gt; 0, ""BELUM T"&amp;"ERPASANG"", ""TIDAK AKTIF"")))
  )
)"),"KURANG OPTIMAL")</f>
        <v>KURANG OPTIMAL</v>
      </c>
      <c r="V378" s="124"/>
      <c r="W378" s="125"/>
      <c r="X378" s="46"/>
    </row>
    <row r="379" ht="12.0" customHeight="1">
      <c r="A379" s="20">
        <f t="shared" si="1"/>
        <v>375</v>
      </c>
      <c r="B379" s="19" t="s">
        <v>224</v>
      </c>
      <c r="C379" s="19" t="s">
        <v>267</v>
      </c>
      <c r="D379" s="19" t="s">
        <v>1855</v>
      </c>
      <c r="E379" s="21" t="s">
        <v>33</v>
      </c>
      <c r="F379" s="23" t="s">
        <v>1856</v>
      </c>
      <c r="G379" s="25" t="s">
        <v>1857</v>
      </c>
      <c r="H379" s="19" t="s">
        <v>87</v>
      </c>
      <c r="I379" s="19" t="s">
        <v>60</v>
      </c>
      <c r="J379" s="128" t="s">
        <v>44</v>
      </c>
      <c r="K379" s="185"/>
      <c r="L379" s="185"/>
      <c r="M379" s="29" t="s">
        <v>108</v>
      </c>
      <c r="N379" s="29" t="s">
        <v>108</v>
      </c>
      <c r="O379" s="29" t="s">
        <v>108</v>
      </c>
      <c r="P379" s="30" t="s">
        <v>167</v>
      </c>
      <c r="Q379" s="30" t="s">
        <v>176</v>
      </c>
      <c r="R379" s="30" t="s">
        <v>62</v>
      </c>
      <c r="S379" s="30" t="s">
        <v>45</v>
      </c>
      <c r="T379" s="30"/>
      <c r="U379" s="31" t="str">
        <f>IFERROR(__xludf.DUMMYFUNCTION("LET(
  angka_murni, ARRAYFORMULA(IFERROR(VALUE(REGEXREPLACE(N379:S379, ""[^0-9]"", """")), 0)),
  rata, IFERROR(AVERAGEIF(angka_murni, ""&gt;0""), 0),
  IF(rata &gt; 0,
    IF(rata &gt; 500, ""SANGAT OPTIMAL"",
    IF(rata &gt; 200, ""OPTIMAL"",
    IF(rata &gt; 100,"&amp;" ""KURANG OPTIMAL"", ""TIDAK OPTIMAL""))),
    IF(COUNTIF(N379:S379, ""*TIDAK TERDETEKSI*"") &gt; 0, ""TIDAK TERDETEKSI"",
    IF(COUNTIF(N379:S379, ""*TIDAK AKTIF*"") &gt; 0, ""TIDAK AKTIF"",
    IF(COUNTIF(N379:S379, ""*BELUM TERPASANG*"") &gt; 0, ""BELUM T"&amp;"ERPASANG"", ""TIDAK AKTIF"")))
  )
)"),"TIDAK OPTIMAL")</f>
        <v>TIDAK OPTIMAL</v>
      </c>
      <c r="V379" s="124"/>
      <c r="W379" s="125"/>
      <c r="X379" s="37" t="s">
        <v>1858</v>
      </c>
    </row>
    <row r="380" ht="12.0" customHeight="1">
      <c r="A380" s="20">
        <f t="shared" si="1"/>
        <v>376</v>
      </c>
      <c r="B380" s="19" t="s">
        <v>224</v>
      </c>
      <c r="C380" s="19" t="s">
        <v>267</v>
      </c>
      <c r="D380" s="19" t="s">
        <v>1859</v>
      </c>
      <c r="E380" s="21" t="s">
        <v>33</v>
      </c>
      <c r="F380" s="23" t="s">
        <v>2076</v>
      </c>
      <c r="G380" s="25" t="s">
        <v>2077</v>
      </c>
      <c r="H380" s="19" t="s">
        <v>40</v>
      </c>
      <c r="I380" s="19" t="s">
        <v>107</v>
      </c>
      <c r="J380" s="117" t="s">
        <v>44</v>
      </c>
      <c r="K380" s="118"/>
      <c r="L380" s="118"/>
      <c r="M380" s="42"/>
      <c r="N380" s="42"/>
      <c r="O380" s="42"/>
      <c r="P380" s="30" t="s">
        <v>62</v>
      </c>
      <c r="Q380" s="30" t="s">
        <v>63</v>
      </c>
      <c r="R380" s="30" t="s">
        <v>91</v>
      </c>
      <c r="S380" s="44"/>
      <c r="T380" s="44"/>
      <c r="U380" s="31" t="str">
        <f>IFERROR(__xludf.DUMMYFUNCTION("LET(
  angka_murni, ARRAYFORMULA(IFERROR(VALUE(REGEXREPLACE(N380:S380, ""[^0-9]"", """")), 0)),
  rata, IFERROR(AVERAGEIF(angka_murni, ""&gt;0""), 0),
  IF(rata &gt; 0,
    IF(rata &gt; 500, ""SANGAT OPTIMAL"",
    IF(rata &gt; 200, ""OPTIMAL"",
    IF(rata &gt; 100,"&amp;" ""KURANG OPTIMAL"", ""TIDAK OPTIMAL""))),
    IF(COUNTIF(N380:S380, ""*TIDAK TERDETEKSI*"") &gt; 0, ""TIDAK TERDETEKSI"",
    IF(COUNTIF(N380:S380, ""*TIDAK AKTIF*"") &gt; 0, ""TIDAK AKTIF"",
    IF(COUNTIF(N380:S380, ""*BELUM TERPASANG*"") &gt; 0, ""BELUM T"&amp;"ERPASANG"", ""TIDAK AKTIF"")))
  )
)"),"TIDAK OPTIMAL")</f>
        <v>TIDAK OPTIMAL</v>
      </c>
      <c r="V380" s="124"/>
      <c r="W380" s="125"/>
      <c r="X380" s="46"/>
    </row>
    <row r="381" ht="12.0" customHeight="1">
      <c r="A381" s="20">
        <f t="shared" si="1"/>
        <v>377</v>
      </c>
      <c r="B381" s="19" t="s">
        <v>224</v>
      </c>
      <c r="C381" s="19" t="s">
        <v>267</v>
      </c>
      <c r="D381" s="19" t="s">
        <v>1863</v>
      </c>
      <c r="E381" s="21" t="s">
        <v>33</v>
      </c>
      <c r="F381" s="23" t="s">
        <v>2081</v>
      </c>
      <c r="G381" s="25" t="s">
        <v>2082</v>
      </c>
      <c r="H381" s="19" t="s">
        <v>40</v>
      </c>
      <c r="I381" s="19" t="s">
        <v>107</v>
      </c>
      <c r="J381" s="117" t="s">
        <v>44</v>
      </c>
      <c r="K381" s="118"/>
      <c r="L381" s="119" t="s">
        <v>1993</v>
      </c>
      <c r="M381" s="42"/>
      <c r="N381" s="42"/>
      <c r="O381" s="42"/>
      <c r="P381" s="30" t="s">
        <v>63</v>
      </c>
      <c r="Q381" s="30" t="s">
        <v>125</v>
      </c>
      <c r="R381" s="30" t="s">
        <v>62</v>
      </c>
      <c r="S381" s="44"/>
      <c r="T381" s="44"/>
      <c r="U381" s="31" t="str">
        <f>IFERROR(__xludf.DUMMYFUNCTION("LET(
  angka_murni, ARRAYFORMULA(IFERROR(VALUE(REGEXREPLACE(N381:S381, ""[^0-9]"", """")), 0)),
  rata, IFERROR(AVERAGEIF(angka_murni, ""&gt;0""), 0),
  IF(rata &gt; 0,
    IF(rata &gt; 500, ""SANGAT OPTIMAL"",
    IF(rata &gt; 200, ""OPTIMAL"",
    IF(rata &gt; 100,"&amp;" ""KURANG OPTIMAL"", ""TIDAK OPTIMAL""))),
    IF(COUNTIF(N381:S381, ""*TIDAK TERDETEKSI*"") &gt; 0, ""TIDAK TERDETEKSI"",
    IF(COUNTIF(N381:S381, ""*TIDAK AKTIF*"") &gt; 0, ""TIDAK AKTIF"",
    IF(COUNTIF(N381:S381, ""*BELUM TERPASANG*"") &gt; 0, ""BELUM T"&amp;"ERPASANG"", ""TIDAK AKTIF"")))
  )
)"),"KURANG OPTIMAL")</f>
        <v>KURANG OPTIMAL</v>
      </c>
      <c r="V381" s="124"/>
      <c r="W381" s="125"/>
      <c r="X381" s="46"/>
    </row>
    <row r="382" ht="12.0" customHeight="1">
      <c r="A382" s="20">
        <f t="shared" si="1"/>
        <v>378</v>
      </c>
      <c r="B382" s="19" t="s">
        <v>224</v>
      </c>
      <c r="C382" s="19" t="s">
        <v>267</v>
      </c>
      <c r="D382" s="19" t="s">
        <v>268</v>
      </c>
      <c r="E382" s="21" t="s">
        <v>33</v>
      </c>
      <c r="F382" s="23" t="s">
        <v>2086</v>
      </c>
      <c r="G382" s="25" t="s">
        <v>2087</v>
      </c>
      <c r="H382" s="19" t="s">
        <v>40</v>
      </c>
      <c r="I382" s="19" t="s">
        <v>107</v>
      </c>
      <c r="J382" s="117" t="s">
        <v>44</v>
      </c>
      <c r="K382" s="118"/>
      <c r="L382" s="119" t="s">
        <v>2088</v>
      </c>
      <c r="M382" s="42"/>
      <c r="N382" s="42"/>
      <c r="O382" s="42"/>
      <c r="P382" s="30" t="s">
        <v>360</v>
      </c>
      <c r="Q382" s="30" t="s">
        <v>45</v>
      </c>
      <c r="R382" s="30" t="s">
        <v>45</v>
      </c>
      <c r="S382" s="44"/>
      <c r="T382" s="44"/>
      <c r="U382" s="31" t="str">
        <f>IFERROR(__xludf.DUMMYFUNCTION("LET(
  angka_murni, ARRAYFORMULA(IFERROR(VALUE(REGEXREPLACE(N382:S382, ""[^0-9]"", """")), 0)),
  rata, IFERROR(AVERAGEIF(angka_murni, ""&gt;0""), 0),
  IF(rata &gt; 0,
    IF(rata &gt; 500, ""SANGAT OPTIMAL"",
    IF(rata &gt; 200, ""OPTIMAL"",
    IF(rata &gt; 100,"&amp;" ""KURANG OPTIMAL"", ""TIDAK OPTIMAL""))),
    IF(COUNTIF(N382:S382, ""*TIDAK TERDETEKSI*"") &gt; 0, ""TIDAK TERDETEKSI"",
    IF(COUNTIF(N382:S382, ""*TIDAK AKTIF*"") &gt; 0, ""TIDAK AKTIF"",
    IF(COUNTIF(N382:S382, ""*BELUM TERPASANG*"") &gt; 0, ""BELUM T"&amp;"ERPASANG"", ""TIDAK AKTIF"")))
  )
)"),"TIDAK OPTIMAL")</f>
        <v>TIDAK OPTIMAL</v>
      </c>
      <c r="V382" s="124"/>
      <c r="W382" s="125"/>
      <c r="X382" s="37" t="s">
        <v>276</v>
      </c>
    </row>
    <row r="383" ht="12.0" customHeight="1">
      <c r="A383" s="20">
        <f t="shared" si="1"/>
        <v>379</v>
      </c>
      <c r="B383" s="19" t="s">
        <v>224</v>
      </c>
      <c r="C383" s="19" t="s">
        <v>267</v>
      </c>
      <c r="D383" s="19" t="s">
        <v>1871</v>
      </c>
      <c r="E383" s="21" t="s">
        <v>33</v>
      </c>
      <c r="F383" s="23" t="s">
        <v>1872</v>
      </c>
      <c r="G383" s="25" t="s">
        <v>1873</v>
      </c>
      <c r="H383" s="19" t="s">
        <v>40</v>
      </c>
      <c r="I383" s="19" t="s">
        <v>107</v>
      </c>
      <c r="J383" s="117" t="s">
        <v>44</v>
      </c>
      <c r="K383" s="118"/>
      <c r="L383" s="119" t="s">
        <v>1785</v>
      </c>
      <c r="M383" s="42"/>
      <c r="N383" s="42"/>
      <c r="O383" s="29" t="s">
        <v>62</v>
      </c>
      <c r="P383" s="30" t="s">
        <v>63</v>
      </c>
      <c r="Q383" s="30" t="s">
        <v>91</v>
      </c>
      <c r="R383" s="44"/>
      <c r="S383" s="44"/>
      <c r="T383" s="44"/>
      <c r="U383" s="31" t="str">
        <f>IFERROR(__xludf.DUMMYFUNCTION("LET(
  angka_murni, ARRAYFORMULA(IFERROR(VALUE(REGEXREPLACE(N383:S383, ""[^0-9]"", """")), 0)),
  rata, IFERROR(AVERAGEIF(angka_murni, ""&gt;0""), 0),
  IF(rata &gt; 0,
    IF(rata &gt; 500, ""SANGAT OPTIMAL"",
    IF(rata &gt; 200, ""OPTIMAL"",
    IF(rata &gt; 100,"&amp;" ""KURANG OPTIMAL"", ""TIDAK OPTIMAL""))),
    IF(COUNTIF(N383:S383, ""*TIDAK TERDETEKSI*"") &gt; 0, ""TIDAK TERDETEKSI"",
    IF(COUNTIF(N383:S383, ""*TIDAK AKTIF*"") &gt; 0, ""TIDAK AKTIF"",
    IF(COUNTIF(N383:S383, ""*BELUM TERPASANG*"") &gt; 0, ""BELUM T"&amp;"ERPASANG"", ""TIDAK AKTIF"")))
  )
)"),"TIDAK OPTIMAL")</f>
        <v>TIDAK OPTIMAL</v>
      </c>
      <c r="V383" s="124"/>
      <c r="W383" s="125"/>
      <c r="X383" s="46"/>
    </row>
    <row r="384" ht="12.0" customHeight="1">
      <c r="A384" s="20">
        <f t="shared" si="1"/>
        <v>380</v>
      </c>
      <c r="B384" s="19" t="s">
        <v>224</v>
      </c>
      <c r="C384" s="19" t="s">
        <v>267</v>
      </c>
      <c r="D384" s="19" t="s">
        <v>1874</v>
      </c>
      <c r="E384" s="21" t="s">
        <v>33</v>
      </c>
      <c r="F384" s="23" t="s">
        <v>1875</v>
      </c>
      <c r="G384" s="25" t="s">
        <v>1876</v>
      </c>
      <c r="H384" s="19" t="s">
        <v>39</v>
      </c>
      <c r="I384" s="19" t="s">
        <v>41</v>
      </c>
      <c r="J384" s="151" t="s">
        <v>44</v>
      </c>
      <c r="K384" s="118"/>
      <c r="L384" s="119" t="s">
        <v>2093</v>
      </c>
      <c r="M384" s="42"/>
      <c r="N384" s="29" t="s">
        <v>91</v>
      </c>
      <c r="O384" s="29" t="s">
        <v>806</v>
      </c>
      <c r="P384" s="30" t="s">
        <v>806</v>
      </c>
      <c r="Q384" s="30" t="s">
        <v>806</v>
      </c>
      <c r="R384" s="30" t="s">
        <v>91</v>
      </c>
      <c r="S384" s="30" t="s">
        <v>45</v>
      </c>
      <c r="T384" s="30"/>
      <c r="U384" s="31" t="str">
        <f>IFERROR(__xludf.DUMMYFUNCTION("LET(
  angka_murni, ARRAYFORMULA(IFERROR(VALUE(REGEXREPLACE(N384:S384, ""[^0-9]"", """")), 0)),
  rata, IFERROR(AVERAGEIF(angka_murni, ""&gt;0""), 0),
  IF(rata &gt; 0,
    IF(rata &gt; 500, ""SANGAT OPTIMAL"",
    IF(rata &gt; 200, ""OPTIMAL"",
    IF(rata &gt; 100,"&amp;" ""KURANG OPTIMAL"", ""TIDAK OPTIMAL""))),
    IF(COUNTIF(N384:S384, ""*TIDAK TERDETEKSI*"") &gt; 0, ""TIDAK TERDETEKSI"",
    IF(COUNTIF(N384:S384, ""*TIDAK AKTIF*"") &gt; 0, ""TIDAK AKTIF"",
    IF(COUNTIF(N384:S384, ""*BELUM TERPASANG*"") &gt; 0, ""BELUM T"&amp;"ERPASANG"", ""TIDAK AKTIF"")))
  )
)"),"KURANG OPTIMAL")</f>
        <v>KURANG OPTIMAL</v>
      </c>
      <c r="V384" s="124"/>
      <c r="W384" s="125"/>
      <c r="X384" s="37" t="s">
        <v>1877</v>
      </c>
    </row>
    <row r="385" ht="12.0" customHeight="1">
      <c r="A385" s="20">
        <f t="shared" si="1"/>
        <v>381</v>
      </c>
      <c r="B385" s="19" t="s">
        <v>224</v>
      </c>
      <c r="C385" s="19" t="s">
        <v>267</v>
      </c>
      <c r="D385" s="19" t="s">
        <v>1878</v>
      </c>
      <c r="E385" s="21" t="s">
        <v>33</v>
      </c>
      <c r="F385" s="23" t="s">
        <v>2097</v>
      </c>
      <c r="G385" s="25" t="s">
        <v>2098</v>
      </c>
      <c r="H385" s="19"/>
      <c r="I385" s="19"/>
      <c r="J385" s="144"/>
      <c r="K385" s="118"/>
      <c r="L385" s="118"/>
      <c r="M385" s="29" t="s">
        <v>108</v>
      </c>
      <c r="N385" s="29" t="s">
        <v>108</v>
      </c>
      <c r="O385" s="29" t="s">
        <v>108</v>
      </c>
      <c r="P385" s="29" t="s">
        <v>108</v>
      </c>
      <c r="Q385" s="29" t="s">
        <v>108</v>
      </c>
      <c r="R385" s="29" t="s">
        <v>108</v>
      </c>
      <c r="S385" s="29" t="s">
        <v>108</v>
      </c>
      <c r="T385" s="29"/>
      <c r="U385" s="31" t="str">
        <f>IFERROR(__xludf.DUMMYFUNCTION("LET(
  angka_murni, ARRAYFORMULA(IFERROR(VALUE(REGEXREPLACE(N385:S385, ""[^0-9]"", """")), 0)),
  rata, IFERROR(AVERAGEIF(angka_murni, ""&gt;0""), 0),
  IF(rata &gt; 0,
    IF(rata &gt; 500, ""SANGAT OPTIMAL"",
    IF(rata &gt; 200, ""OPTIMAL"",
    IF(rata &gt; 100,"&amp;" ""KURANG OPTIMAL"", ""TIDAK OPTIMAL""))),
    IF(COUNTIF(N385:S385, ""*TIDAK TERDETEKSI*"") &gt; 0, ""TIDAK TERDETEKSI"",
    IF(COUNTIF(N385:S385, ""*TIDAK AKTIF*"") &gt; 0, ""TIDAK AKTIF"",
    IF(COUNTIF(N385:S385, ""*BELUM TERPASANG*"") &gt; 0, ""BELUM T"&amp;"ERPASANG"", ""TIDAK AKTIF"")))
  )
)"),"BELUM TERPASANG")</f>
        <v>BELUM TERPASANG</v>
      </c>
      <c r="V385" s="124"/>
      <c r="W385" s="125"/>
      <c r="X385" s="46"/>
    </row>
    <row r="386" ht="12.0" customHeight="1">
      <c r="A386" s="20">
        <f t="shared" si="1"/>
        <v>382</v>
      </c>
      <c r="B386" s="19" t="s">
        <v>224</v>
      </c>
      <c r="C386" s="19" t="s">
        <v>267</v>
      </c>
      <c r="D386" s="19" t="s">
        <v>1881</v>
      </c>
      <c r="E386" s="21" t="s">
        <v>33</v>
      </c>
      <c r="F386" s="23" t="s">
        <v>1882</v>
      </c>
      <c r="G386" s="25" t="s">
        <v>1883</v>
      </c>
      <c r="H386" s="19" t="s">
        <v>39</v>
      </c>
      <c r="I386" s="19" t="s">
        <v>41</v>
      </c>
      <c r="J386" s="151" t="s">
        <v>44</v>
      </c>
      <c r="K386" s="119"/>
      <c r="L386" s="119" t="s">
        <v>1657</v>
      </c>
      <c r="M386" s="42"/>
      <c r="N386" s="29" t="s">
        <v>108</v>
      </c>
      <c r="O386" s="29" t="s">
        <v>108</v>
      </c>
      <c r="P386" s="29" t="s">
        <v>108</v>
      </c>
      <c r="Q386" s="30" t="s">
        <v>108</v>
      </c>
      <c r="R386" s="30" t="s">
        <v>62</v>
      </c>
      <c r="S386" s="30" t="s">
        <v>176</v>
      </c>
      <c r="T386" s="30"/>
      <c r="U386" s="31" t="str">
        <f>IFERROR(__xludf.DUMMYFUNCTION("LET(
  angka_murni, ARRAYFORMULA(IFERROR(VALUE(REGEXREPLACE(N386:S386, ""[^0-9]"", """")), 0)),
  rata, IFERROR(AVERAGEIF(angka_murni, ""&gt;0""), 0),
  IF(rata &gt; 0,
    IF(rata &gt; 500, ""SANGAT OPTIMAL"",
    IF(rata &gt; 200, ""OPTIMAL"",
    IF(rata &gt; 100,"&amp;" ""KURANG OPTIMAL"", ""TIDAK OPTIMAL""))),
    IF(COUNTIF(N386:S386, ""*TIDAK TERDETEKSI*"") &gt; 0, ""TIDAK TERDETEKSI"",
    IF(COUNTIF(N386:S386, ""*TIDAK AKTIF*"") &gt; 0, ""TIDAK AKTIF"",
    IF(COUNTIF(N386:S386, ""*BELUM TERPASANG*"") &gt; 0, ""BELUM T"&amp;"ERPASANG"", ""TIDAK AKTIF"")))
  )
)"),"TIDAK OPTIMAL")</f>
        <v>TIDAK OPTIMAL</v>
      </c>
      <c r="V386" s="124"/>
      <c r="W386" s="125"/>
      <c r="X386" s="46"/>
    </row>
    <row r="387" ht="12.0" customHeight="1">
      <c r="A387" s="20">
        <f t="shared" si="1"/>
        <v>383</v>
      </c>
      <c r="B387" s="19" t="s">
        <v>224</v>
      </c>
      <c r="C387" s="19" t="s">
        <v>267</v>
      </c>
      <c r="D387" s="19" t="s">
        <v>1884</v>
      </c>
      <c r="E387" s="21" t="s">
        <v>33</v>
      </c>
      <c r="F387" s="23" t="s">
        <v>1885</v>
      </c>
      <c r="G387" s="25" t="s">
        <v>1886</v>
      </c>
      <c r="H387" s="19"/>
      <c r="I387" s="19"/>
      <c r="J387" s="144"/>
      <c r="K387" s="118"/>
      <c r="L387" s="118"/>
      <c r="M387" s="29" t="s">
        <v>108</v>
      </c>
      <c r="N387" s="29" t="s">
        <v>108</v>
      </c>
      <c r="O387" s="29" t="s">
        <v>108</v>
      </c>
      <c r="P387" s="29" t="s">
        <v>108</v>
      </c>
      <c r="Q387" s="29" t="s">
        <v>108</v>
      </c>
      <c r="R387" s="29" t="s">
        <v>108</v>
      </c>
      <c r="S387" s="29" t="s">
        <v>108</v>
      </c>
      <c r="T387" s="29"/>
      <c r="U387" s="31" t="str">
        <f>IFERROR(__xludf.DUMMYFUNCTION("LET(
  angka_murni, ARRAYFORMULA(IFERROR(VALUE(REGEXREPLACE(N387:S387, ""[^0-9]"", """")), 0)),
  rata, IFERROR(AVERAGEIF(angka_murni, ""&gt;0""), 0),
  IF(rata &gt; 0,
    IF(rata &gt; 500, ""SANGAT OPTIMAL"",
    IF(rata &gt; 200, ""OPTIMAL"",
    IF(rata &gt; 100,"&amp;" ""KURANG OPTIMAL"", ""TIDAK OPTIMAL""))),
    IF(COUNTIF(N387:S387, ""*TIDAK TERDETEKSI*"") &gt; 0, ""TIDAK TERDETEKSI"",
    IF(COUNTIF(N387:S387, ""*TIDAK AKTIF*"") &gt; 0, ""TIDAK AKTIF"",
    IF(COUNTIF(N387:S387, ""*BELUM TERPASANG*"") &gt; 0, ""BELUM T"&amp;"ERPASANG"", ""TIDAK AKTIF"")))
  )
)"),"BELUM TERPASANG")</f>
        <v>BELUM TERPASANG</v>
      </c>
      <c r="V387" s="124"/>
      <c r="W387" s="58" t="s">
        <v>2106</v>
      </c>
      <c r="X387" s="37" t="s">
        <v>1890</v>
      </c>
    </row>
    <row r="388" ht="12.0" customHeight="1">
      <c r="A388" s="20">
        <f t="shared" si="1"/>
        <v>384</v>
      </c>
      <c r="B388" s="19" t="s">
        <v>224</v>
      </c>
      <c r="C388" s="19" t="s">
        <v>267</v>
      </c>
      <c r="D388" s="19" t="s">
        <v>381</v>
      </c>
      <c r="E388" s="21" t="s">
        <v>33</v>
      </c>
      <c r="F388" s="23" t="s">
        <v>2109</v>
      </c>
      <c r="G388" s="25" t="s">
        <v>2110</v>
      </c>
      <c r="H388" s="19" t="s">
        <v>40</v>
      </c>
      <c r="I388" s="19" t="s">
        <v>107</v>
      </c>
      <c r="J388" s="117" t="s">
        <v>44</v>
      </c>
      <c r="K388" s="118"/>
      <c r="L388" s="118"/>
      <c r="M388" s="42"/>
      <c r="N388" s="42"/>
      <c r="O388" s="42"/>
      <c r="P388" s="30" t="s">
        <v>806</v>
      </c>
      <c r="Q388" s="30" t="s">
        <v>806</v>
      </c>
      <c r="R388" s="44"/>
      <c r="S388" s="44"/>
      <c r="T388" s="44"/>
      <c r="U388" s="31" t="str">
        <f>IFERROR(__xludf.DUMMYFUNCTION("LET(
  angka_murni, ARRAYFORMULA(IFERROR(VALUE(REGEXREPLACE(N388:S388, ""[^0-9]"", """")), 0)),
  rata, IFERROR(AVERAGEIF(angka_murni, ""&gt;0""), 0),
  IF(rata &gt; 0,
    IF(rata &gt; 500, ""SANGAT OPTIMAL"",
    IF(rata &gt; 200, ""OPTIMAL"",
    IF(rata &gt; 100,"&amp;" ""KURANG OPTIMAL"", ""TIDAK OPTIMAL""))),
    IF(COUNTIF(N388:S388, ""*TIDAK TERDETEKSI*"") &gt; 0, ""TIDAK TERDETEKSI"",
    IF(COUNTIF(N388:S388, ""*TIDAK AKTIF*"") &gt; 0, ""TIDAK AKTIF"",
    IF(COUNTIF(N388:S388, ""*BELUM TERPASANG*"") &gt; 0, ""BELUM T"&amp;"ERPASANG"", ""TIDAK AKTIF"")))
  )
)"),"KURANG OPTIMAL")</f>
        <v>KURANG OPTIMAL</v>
      </c>
      <c r="V388" s="124"/>
      <c r="W388" s="125"/>
      <c r="X388" s="46"/>
    </row>
    <row r="389" ht="12.0" customHeight="1">
      <c r="A389" s="20">
        <f t="shared" si="1"/>
        <v>385</v>
      </c>
      <c r="B389" s="19" t="s">
        <v>224</v>
      </c>
      <c r="C389" s="19" t="s">
        <v>267</v>
      </c>
      <c r="D389" s="19" t="s">
        <v>1893</v>
      </c>
      <c r="E389" s="21" t="s">
        <v>33</v>
      </c>
      <c r="F389" s="23" t="s">
        <v>1894</v>
      </c>
      <c r="G389" s="25" t="s">
        <v>1895</v>
      </c>
      <c r="H389" s="19" t="s">
        <v>87</v>
      </c>
      <c r="I389" s="19" t="s">
        <v>60</v>
      </c>
      <c r="J389" s="128" t="s">
        <v>44</v>
      </c>
      <c r="K389" s="185"/>
      <c r="L389" s="185"/>
      <c r="M389" s="29" t="s">
        <v>108</v>
      </c>
      <c r="N389" s="29" t="s">
        <v>108</v>
      </c>
      <c r="O389" s="29" t="s">
        <v>108</v>
      </c>
      <c r="P389" s="30" t="s">
        <v>167</v>
      </c>
      <c r="Q389" s="30" t="s">
        <v>91</v>
      </c>
      <c r="R389" s="30" t="s">
        <v>125</v>
      </c>
      <c r="S389" s="30" t="s">
        <v>125</v>
      </c>
      <c r="T389" s="30"/>
      <c r="U389" s="31" t="str">
        <f>IFERROR(__xludf.DUMMYFUNCTION("LET(
  angka_murni, ARRAYFORMULA(IFERROR(VALUE(REGEXREPLACE(N389:S389, ""[^0-9]"", """")), 0)),
  rata, IFERROR(AVERAGEIF(angka_murni, ""&gt;0""), 0),
  IF(rata &gt; 0,
    IF(rata &gt; 500, ""SANGAT OPTIMAL"",
    IF(rata &gt; 200, ""OPTIMAL"",
    IF(rata &gt; 100,"&amp;" ""KURANG OPTIMAL"", ""TIDAK OPTIMAL""))),
    IF(COUNTIF(N389:S389, ""*TIDAK TERDETEKSI*"") &gt; 0, ""TIDAK TERDETEKSI"",
    IF(COUNTIF(N389:S389, ""*TIDAK AKTIF*"") &gt; 0, ""TIDAK AKTIF"",
    IF(COUNTIF(N389:S389, ""*BELUM TERPASANG*"") &gt; 0, ""BELUM T"&amp;"ERPASANG"", ""TIDAK AKTIF"")))
  )
)"),"KURANG OPTIMAL")</f>
        <v>KURANG OPTIMAL</v>
      </c>
      <c r="V389" s="124"/>
      <c r="W389" s="125"/>
      <c r="X389" s="46"/>
    </row>
    <row r="390" ht="12.0" customHeight="1">
      <c r="A390" s="20">
        <f t="shared" si="1"/>
        <v>386</v>
      </c>
      <c r="B390" s="19" t="s">
        <v>224</v>
      </c>
      <c r="C390" s="19" t="s">
        <v>267</v>
      </c>
      <c r="D390" s="19" t="s">
        <v>1896</v>
      </c>
      <c r="E390" s="21" t="s">
        <v>33</v>
      </c>
      <c r="F390" s="23" t="s">
        <v>1897</v>
      </c>
      <c r="G390" s="25" t="s">
        <v>1898</v>
      </c>
      <c r="H390" s="19" t="s">
        <v>87</v>
      </c>
      <c r="I390" s="19" t="s">
        <v>60</v>
      </c>
      <c r="J390" s="128" t="s">
        <v>44</v>
      </c>
      <c r="K390" s="185"/>
      <c r="L390" s="185"/>
      <c r="M390" s="29" t="s">
        <v>108</v>
      </c>
      <c r="N390" s="29" t="s">
        <v>108</v>
      </c>
      <c r="O390" s="29" t="s">
        <v>108</v>
      </c>
      <c r="P390" s="30" t="s">
        <v>167</v>
      </c>
      <c r="Q390" s="30" t="s">
        <v>176</v>
      </c>
      <c r="R390" s="30" t="s">
        <v>45</v>
      </c>
      <c r="S390" s="30" t="s">
        <v>62</v>
      </c>
      <c r="T390" s="30"/>
      <c r="U390" s="31" t="str">
        <f>IFERROR(__xludf.DUMMYFUNCTION("LET(
  angka_murni, ARRAYFORMULA(IFERROR(VALUE(REGEXREPLACE(N390:S390, ""[^0-9]"", """")), 0)),
  rata, IFERROR(AVERAGEIF(angka_murni, ""&gt;0""), 0),
  IF(rata &gt; 0,
    IF(rata &gt; 500, ""SANGAT OPTIMAL"",
    IF(rata &gt; 200, ""OPTIMAL"",
    IF(rata &gt; 100,"&amp;" ""KURANG OPTIMAL"", ""TIDAK OPTIMAL""))),
    IF(COUNTIF(N390:S390, ""*TIDAK TERDETEKSI*"") &gt; 0, ""TIDAK TERDETEKSI"",
    IF(COUNTIF(N390:S390, ""*TIDAK AKTIF*"") &gt; 0, ""TIDAK AKTIF"",
    IF(COUNTIF(N390:S390, ""*BELUM TERPASANG*"") &gt; 0, ""BELUM T"&amp;"ERPASANG"", ""TIDAK AKTIF"")))
  )
)"),"TIDAK OPTIMAL")</f>
        <v>TIDAK OPTIMAL</v>
      </c>
      <c r="V390" s="124"/>
      <c r="W390" s="125"/>
      <c r="X390" s="46"/>
    </row>
    <row r="391" ht="12.0" customHeight="1">
      <c r="A391" s="20">
        <f t="shared" si="1"/>
        <v>387</v>
      </c>
      <c r="B391" s="19" t="s">
        <v>224</v>
      </c>
      <c r="C391" s="19" t="s">
        <v>1899</v>
      </c>
      <c r="D391" s="19" t="s">
        <v>1900</v>
      </c>
      <c r="E391" s="21" t="s">
        <v>33</v>
      </c>
      <c r="F391" s="23" t="s">
        <v>1901</v>
      </c>
      <c r="G391" s="25" t="s">
        <v>1902</v>
      </c>
      <c r="H391" s="19" t="s">
        <v>40</v>
      </c>
      <c r="I391" s="19" t="s">
        <v>107</v>
      </c>
      <c r="J391" s="117" t="s">
        <v>44</v>
      </c>
      <c r="K391" s="118"/>
      <c r="L391" s="119" t="s">
        <v>2115</v>
      </c>
      <c r="M391" s="42"/>
      <c r="N391" s="42"/>
      <c r="O391" s="42"/>
      <c r="P391" s="30" t="s">
        <v>806</v>
      </c>
      <c r="Q391" s="30" t="s">
        <v>806</v>
      </c>
      <c r="R391" s="30" t="s">
        <v>125</v>
      </c>
      <c r="S391" s="44"/>
      <c r="T391" s="44"/>
      <c r="U391" s="31" t="str">
        <f>IFERROR(__xludf.DUMMYFUNCTION("LET(
  angka_murni, ARRAYFORMULA(IFERROR(VALUE(REGEXREPLACE(N391:S391, ""[^0-9]"", """")), 0)),
  rata, IFERROR(AVERAGEIF(angka_murni, ""&gt;0""), 0),
  IF(rata &gt; 0,
    IF(rata &gt; 500, ""SANGAT OPTIMAL"",
    IF(rata &gt; 200, ""OPTIMAL"",
    IF(rata &gt; 100,"&amp;" ""KURANG OPTIMAL"", ""TIDAK OPTIMAL""))),
    IF(COUNTIF(N391:S391, ""*TIDAK TERDETEKSI*"") &gt; 0, ""TIDAK TERDETEKSI"",
    IF(COUNTIF(N391:S391, ""*TIDAK AKTIF*"") &gt; 0, ""TIDAK AKTIF"",
    IF(COUNTIF(N391:S391, ""*BELUM TERPASANG*"") &gt; 0, ""BELUM T"&amp;"ERPASANG"", ""TIDAK AKTIF"")))
  )
)"),"KURANG OPTIMAL")</f>
        <v>KURANG OPTIMAL</v>
      </c>
      <c r="V391" s="124"/>
      <c r="W391" s="125"/>
      <c r="X391" s="46"/>
    </row>
    <row r="392" ht="12.0" customHeight="1">
      <c r="A392" s="20">
        <f t="shared" si="1"/>
        <v>388</v>
      </c>
      <c r="B392" s="19" t="s">
        <v>224</v>
      </c>
      <c r="C392" s="19" t="s">
        <v>1899</v>
      </c>
      <c r="D392" s="19" t="s">
        <v>1904</v>
      </c>
      <c r="E392" s="21" t="s">
        <v>33</v>
      </c>
      <c r="F392" s="23" t="s">
        <v>1905</v>
      </c>
      <c r="G392" s="25" t="s">
        <v>1906</v>
      </c>
      <c r="H392" s="19" t="s">
        <v>40</v>
      </c>
      <c r="I392" s="19" t="s">
        <v>42</v>
      </c>
      <c r="J392" s="128" t="s">
        <v>44</v>
      </c>
      <c r="K392" s="129"/>
      <c r="L392" s="129"/>
      <c r="M392" s="29" t="s">
        <v>108</v>
      </c>
      <c r="N392" s="29" t="s">
        <v>108</v>
      </c>
      <c r="O392" s="29" t="s">
        <v>108</v>
      </c>
      <c r="P392" s="29" t="s">
        <v>108</v>
      </c>
      <c r="Q392" s="30" t="s">
        <v>167</v>
      </c>
      <c r="R392" s="30" t="s">
        <v>167</v>
      </c>
      <c r="S392" s="30" t="s">
        <v>167</v>
      </c>
      <c r="T392" s="30" t="s">
        <v>64</v>
      </c>
      <c r="U392" s="31" t="str">
        <f>IFERROR(__xludf.DUMMYFUNCTION("LET(
  angka_murni, ARRAYFORMULA(IFERROR(VALUE(REGEXREPLACE(N392:S392, ""[^0-9]"", """")), 0)),
  rata, IFERROR(AVERAGEIF(angka_murni, ""&gt;0""), 0),
  IF(rata &gt; 0,
    IF(rata &gt; 500, ""SANGAT OPTIMAL"",
    IF(rata &gt; 200, ""OPTIMAL"",
    IF(rata &gt; 100,"&amp;" ""KURANG OPTIMAL"", ""TIDAK OPTIMAL""))),
    IF(COUNTIF(N392:S392, ""*TIDAK TERDETEKSI*"") &gt; 0, ""TIDAK TERDETEKSI"",
    IF(COUNTIF(N392:S392, ""*TIDAK AKTIF*"") &gt; 0, ""TIDAK AKTIF"",
    IF(COUNTIF(N392:S392, ""*BELUM TERPASANG*"") &gt; 0, ""BELUM T"&amp;"ERPASANG"", ""TIDAK AKTIF"")))
  )
)"),"TIDAK TERDETEKSI")</f>
        <v>TIDAK TERDETEKSI</v>
      </c>
      <c r="V392" s="124"/>
      <c r="W392" s="125"/>
      <c r="X392" s="47" t="s">
        <v>1907</v>
      </c>
    </row>
    <row r="393" ht="12.0" customHeight="1">
      <c r="A393" s="20">
        <f t="shared" si="1"/>
        <v>389</v>
      </c>
      <c r="B393" s="19" t="s">
        <v>224</v>
      </c>
      <c r="C393" s="19" t="s">
        <v>1899</v>
      </c>
      <c r="D393" s="19" t="s">
        <v>1908</v>
      </c>
      <c r="E393" s="21" t="s">
        <v>33</v>
      </c>
      <c r="F393" s="23" t="s">
        <v>1909</v>
      </c>
      <c r="G393" s="25" t="s">
        <v>1910</v>
      </c>
      <c r="H393" s="19" t="s">
        <v>39</v>
      </c>
      <c r="I393" s="19" t="s">
        <v>41</v>
      </c>
      <c r="J393" s="151" t="s">
        <v>44</v>
      </c>
      <c r="K393" s="118"/>
      <c r="L393" s="119" t="s">
        <v>2123</v>
      </c>
      <c r="M393" s="42"/>
      <c r="N393" s="29" t="s">
        <v>91</v>
      </c>
      <c r="O393" s="29" t="s">
        <v>125</v>
      </c>
      <c r="P393" s="30" t="s">
        <v>62</v>
      </c>
      <c r="Q393" s="30" t="s">
        <v>91</v>
      </c>
      <c r="R393" s="30" t="s">
        <v>91</v>
      </c>
      <c r="S393" s="30" t="s">
        <v>45</v>
      </c>
      <c r="T393" s="30"/>
      <c r="U393" s="31" t="str">
        <f>IFERROR(__xludf.DUMMYFUNCTION("LET(
  angka_murni, ARRAYFORMULA(IFERROR(VALUE(REGEXREPLACE(N393:S393, ""[^0-9]"", """")), 0)),
  rata, IFERROR(AVERAGEIF(angka_murni, ""&gt;0""), 0),
  IF(rata &gt; 0,
    IF(rata &gt; 500, ""SANGAT OPTIMAL"",
    IF(rata &gt; 200, ""OPTIMAL"",
    IF(rata &gt; 100,"&amp;" ""KURANG OPTIMAL"", ""TIDAK OPTIMAL""))),
    IF(COUNTIF(N393:S393, ""*TIDAK TERDETEKSI*"") &gt; 0, ""TIDAK TERDETEKSI"",
    IF(COUNTIF(N393:S393, ""*TIDAK AKTIF*"") &gt; 0, ""TIDAK AKTIF"",
    IF(COUNTIF(N393:S393, ""*BELUM TERPASANG*"") &gt; 0, ""BELUM T"&amp;"ERPASANG"", ""TIDAK AKTIF"")))
  )
)"),"KURANG OPTIMAL")</f>
        <v>KURANG OPTIMAL</v>
      </c>
      <c r="V393" s="124"/>
      <c r="W393" s="125"/>
      <c r="X393" s="46"/>
    </row>
    <row r="394" ht="12.0" customHeight="1">
      <c r="A394" s="20">
        <f t="shared" si="1"/>
        <v>390</v>
      </c>
      <c r="B394" s="19" t="s">
        <v>224</v>
      </c>
      <c r="C394" s="19" t="s">
        <v>1899</v>
      </c>
      <c r="D394" s="19" t="s">
        <v>1911</v>
      </c>
      <c r="E394" s="21" t="s">
        <v>33</v>
      </c>
      <c r="F394" s="23" t="s">
        <v>1912</v>
      </c>
      <c r="G394" s="25" t="s">
        <v>1913</v>
      </c>
      <c r="H394" s="19" t="s">
        <v>40</v>
      </c>
      <c r="I394" s="19" t="s">
        <v>107</v>
      </c>
      <c r="J394" s="117" t="s">
        <v>44</v>
      </c>
      <c r="K394" s="118"/>
      <c r="L394" s="119" t="s">
        <v>2125</v>
      </c>
      <c r="M394" s="42"/>
      <c r="N394" s="42"/>
      <c r="O394" s="42"/>
      <c r="P394" s="30" t="s">
        <v>806</v>
      </c>
      <c r="Q394" s="30" t="s">
        <v>806</v>
      </c>
      <c r="R394" s="30" t="s">
        <v>360</v>
      </c>
      <c r="S394" s="44"/>
      <c r="T394" s="44"/>
      <c r="U394" s="31" t="str">
        <f>IFERROR(__xludf.DUMMYFUNCTION("LET(
  angka_murni, ARRAYFORMULA(IFERROR(VALUE(REGEXREPLACE(N394:S394, ""[^0-9]"", """")), 0)),
  rata, IFERROR(AVERAGEIF(angka_murni, ""&gt;0""), 0),
  IF(rata &gt; 0,
    IF(rata &gt; 500, ""SANGAT OPTIMAL"",
    IF(rata &gt; 200, ""OPTIMAL"",
    IF(rata &gt; 100,"&amp;" ""KURANG OPTIMAL"", ""TIDAK OPTIMAL""))),
    IF(COUNTIF(N394:S394, ""*TIDAK TERDETEKSI*"") &gt; 0, ""TIDAK TERDETEKSI"",
    IF(COUNTIF(N394:S394, ""*TIDAK AKTIF*"") &gt; 0, ""TIDAK AKTIF"",
    IF(COUNTIF(N394:S394, ""*BELUM TERPASANG*"") &gt; 0, ""BELUM T"&amp;"ERPASANG"", ""TIDAK AKTIF"")))
  )
)"),"KURANG OPTIMAL")</f>
        <v>KURANG OPTIMAL</v>
      </c>
      <c r="V394" s="124"/>
      <c r="W394" s="125"/>
      <c r="X394" s="46"/>
    </row>
    <row r="395" ht="12.0" customHeight="1">
      <c r="A395" s="20">
        <f t="shared" si="1"/>
        <v>391</v>
      </c>
      <c r="B395" s="19" t="s">
        <v>224</v>
      </c>
      <c r="C395" s="19" t="s">
        <v>1899</v>
      </c>
      <c r="D395" s="19" t="s">
        <v>1914</v>
      </c>
      <c r="E395" s="21" t="s">
        <v>33</v>
      </c>
      <c r="F395" s="23" t="s">
        <v>1915</v>
      </c>
      <c r="G395" s="25" t="s">
        <v>1916</v>
      </c>
      <c r="H395" s="19" t="s">
        <v>39</v>
      </c>
      <c r="I395" s="19" t="s">
        <v>41</v>
      </c>
      <c r="J395" s="151" t="s">
        <v>44</v>
      </c>
      <c r="K395" s="119"/>
      <c r="L395" s="119" t="s">
        <v>2129</v>
      </c>
      <c r="M395" s="42"/>
      <c r="N395" s="29" t="s">
        <v>125</v>
      </c>
      <c r="O395" s="29" t="s">
        <v>806</v>
      </c>
      <c r="P395" s="30" t="s">
        <v>806</v>
      </c>
      <c r="Q395" s="30" t="s">
        <v>63</v>
      </c>
      <c r="R395" s="30" t="s">
        <v>91</v>
      </c>
      <c r="S395" s="30" t="s">
        <v>45</v>
      </c>
      <c r="T395" s="30"/>
      <c r="U395" s="31" t="str">
        <f>IFERROR(__xludf.DUMMYFUNCTION("LET(
  angka_murni, ARRAYFORMULA(IFERROR(VALUE(REGEXREPLACE(N395:S395, ""[^0-9]"", """")), 0)),
  rata, IFERROR(AVERAGEIF(angka_murni, ""&gt;0""), 0),
  IF(rata &gt; 0,
    IF(rata &gt; 500, ""SANGAT OPTIMAL"",
    IF(rata &gt; 200, ""OPTIMAL"",
    IF(rata &gt; 100,"&amp;" ""KURANG OPTIMAL"", ""TIDAK OPTIMAL""))),
    IF(COUNTIF(N395:S395, ""*TIDAK TERDETEKSI*"") &gt; 0, ""TIDAK TERDETEKSI"",
    IF(COUNTIF(N395:S395, ""*TIDAK AKTIF*"") &gt; 0, ""TIDAK AKTIF"",
    IF(COUNTIF(N395:S395, ""*BELUM TERPASANG*"") &gt; 0, ""BELUM T"&amp;"ERPASANG"", ""TIDAK AKTIF"")))
  )
)"),"KURANG OPTIMAL")</f>
        <v>KURANG OPTIMAL</v>
      </c>
      <c r="V395" s="124"/>
      <c r="W395" s="125"/>
      <c r="X395" s="46"/>
    </row>
    <row r="396" ht="12.0" customHeight="1">
      <c r="A396" s="20">
        <f t="shared" si="1"/>
        <v>392</v>
      </c>
      <c r="B396" s="19" t="s">
        <v>224</v>
      </c>
      <c r="C396" s="19" t="s">
        <v>1899</v>
      </c>
      <c r="D396" s="19" t="s">
        <v>1920</v>
      </c>
      <c r="E396" s="21" t="s">
        <v>33</v>
      </c>
      <c r="F396" s="23" t="s">
        <v>1921</v>
      </c>
      <c r="G396" s="25" t="s">
        <v>1922</v>
      </c>
      <c r="H396" s="19" t="s">
        <v>39</v>
      </c>
      <c r="I396" s="180" t="s">
        <v>1138</v>
      </c>
      <c r="J396" s="151" t="s">
        <v>44</v>
      </c>
      <c r="K396" s="118"/>
      <c r="L396" s="118"/>
      <c r="M396" s="29" t="s">
        <v>167</v>
      </c>
      <c r="N396" s="29" t="s">
        <v>167</v>
      </c>
      <c r="O396" s="29" t="s">
        <v>167</v>
      </c>
      <c r="P396" s="29" t="s">
        <v>167</v>
      </c>
      <c r="Q396" s="29" t="s">
        <v>167</v>
      </c>
      <c r="R396" s="29" t="s">
        <v>167</v>
      </c>
      <c r="S396" s="30" t="s">
        <v>45</v>
      </c>
      <c r="T396" s="30"/>
      <c r="U396" s="31" t="str">
        <f>IFERROR(__xludf.DUMMYFUNCTION("LET(
  angka_murni, ARRAYFORMULA(IFERROR(VALUE(REGEXREPLACE(N396:S396, ""[^0-9]"", """")), 0)),
  rata, IFERROR(AVERAGEIF(angka_murni, ""&gt;0""), 0),
  IF(rata &gt; 0,
    IF(rata &gt; 500, ""SANGAT OPTIMAL"",
    IF(rata &gt; 200, ""OPTIMAL"",
    IF(rata &gt; 100,"&amp;" ""KURANG OPTIMAL"", ""TIDAK OPTIMAL""))),
    IF(COUNTIF(N396:S396, ""*TIDAK TERDETEKSI*"") &gt; 0, ""TIDAK TERDETEKSI"",
    IF(COUNTIF(N396:S396, ""*TIDAK AKTIF*"") &gt; 0, ""TIDAK AKTIF"",
    IF(COUNTIF(N396:S396, ""*BELUM TERPASANG*"") &gt; 0, ""BELUM T"&amp;"ERPASANG"", ""TIDAK AKTIF"")))
  )
)"),"TIDAK TERDETEKSI")</f>
        <v>TIDAK TERDETEKSI</v>
      </c>
      <c r="V396" s="124"/>
      <c r="W396" s="125"/>
      <c r="X396" s="37" t="s">
        <v>1923</v>
      </c>
    </row>
    <row r="397" ht="12.0" customHeight="1">
      <c r="A397" s="20">
        <f t="shared" si="1"/>
        <v>393</v>
      </c>
      <c r="B397" s="19" t="s">
        <v>224</v>
      </c>
      <c r="C397" s="19" t="s">
        <v>1899</v>
      </c>
      <c r="D397" s="19" t="s">
        <v>1924</v>
      </c>
      <c r="E397" s="21" t="s">
        <v>33</v>
      </c>
      <c r="F397" s="23" t="s">
        <v>1925</v>
      </c>
      <c r="G397" s="25" t="s">
        <v>1926</v>
      </c>
      <c r="H397" s="19" t="s">
        <v>87</v>
      </c>
      <c r="I397" s="19" t="s">
        <v>60</v>
      </c>
      <c r="J397" s="128" t="s">
        <v>44</v>
      </c>
      <c r="K397" s="185"/>
      <c r="L397" s="185"/>
      <c r="M397" s="29" t="s">
        <v>108</v>
      </c>
      <c r="N397" s="29" t="s">
        <v>108</v>
      </c>
      <c r="O397" s="29" t="s">
        <v>108</v>
      </c>
      <c r="P397" s="30" t="s">
        <v>167</v>
      </c>
      <c r="Q397" s="30" t="s">
        <v>62</v>
      </c>
      <c r="R397" s="30" t="s">
        <v>64</v>
      </c>
      <c r="S397" s="30" t="s">
        <v>126</v>
      </c>
      <c r="T397" s="30"/>
      <c r="U397" s="31" t="str">
        <f>IFERROR(__xludf.DUMMYFUNCTION("LET(
  angka_murni, ARRAYFORMULA(IFERROR(VALUE(REGEXREPLACE(N397:S397, ""[^0-9]"", """")), 0)),
  rata, IFERROR(AVERAGEIF(angka_murni, ""&gt;0""), 0),
  IF(rata &gt; 0,
    IF(rata &gt; 500, ""SANGAT OPTIMAL"",
    IF(rata &gt; 200, ""OPTIMAL"",
    IF(rata &gt; 100,"&amp;" ""KURANG OPTIMAL"", ""TIDAK OPTIMAL""))),
    IF(COUNTIF(N397:S397, ""*TIDAK TERDETEKSI*"") &gt; 0, ""TIDAK TERDETEKSI"",
    IF(COUNTIF(N397:S397, ""*TIDAK AKTIF*"") &gt; 0, ""TIDAK AKTIF"",
    IF(COUNTIF(N397:S397, ""*BELUM TERPASANG*"") &gt; 0, ""BELUM T"&amp;"ERPASANG"", ""TIDAK AKTIF"")))
  )
)"),"SANGAT OPTIMAL")</f>
        <v>SANGAT OPTIMAL</v>
      </c>
      <c r="V397" s="124"/>
      <c r="W397" s="125"/>
      <c r="X397" s="46"/>
    </row>
    <row r="398" ht="12.0" customHeight="1">
      <c r="A398" s="20">
        <f t="shared" si="1"/>
        <v>394</v>
      </c>
      <c r="B398" s="19" t="s">
        <v>224</v>
      </c>
      <c r="C398" s="19" t="s">
        <v>1899</v>
      </c>
      <c r="D398" s="19" t="s">
        <v>1927</v>
      </c>
      <c r="E398" s="21" t="s">
        <v>33</v>
      </c>
      <c r="F398" s="23" t="s">
        <v>1928</v>
      </c>
      <c r="G398" s="25" t="s">
        <v>1929</v>
      </c>
      <c r="H398" s="19" t="s">
        <v>87</v>
      </c>
      <c r="I398" s="19" t="s">
        <v>60</v>
      </c>
      <c r="J398" s="128" t="s">
        <v>44</v>
      </c>
      <c r="K398" s="185"/>
      <c r="L398" s="185"/>
      <c r="M398" s="29" t="s">
        <v>108</v>
      </c>
      <c r="N398" s="29" t="s">
        <v>108</v>
      </c>
      <c r="O398" s="29" t="s">
        <v>108</v>
      </c>
      <c r="P398" s="30" t="s">
        <v>167</v>
      </c>
      <c r="Q398" s="30" t="s">
        <v>176</v>
      </c>
      <c r="R398" s="30" t="s">
        <v>91</v>
      </c>
      <c r="S398" s="30" t="s">
        <v>62</v>
      </c>
      <c r="T398" s="30"/>
      <c r="U398" s="39" t="str">
        <f>IFERROR(__xludf.DUMMYFUNCTION("LET(
  angka_murni, ARRAYFORMULA(IFERROR(VALUE(REGEXREPLACE(N398:S398, ""[^0-9]"", """")), 0)),
  rata, IFERROR(AVERAGEIF(angka_murni, ""&gt;0""), 0),
  IF(rata &gt; 0,
    IF(rata &gt; 500, ""SANGAT OPTIMAL"",
    IF(rata &gt; 200, ""OPTIMAL"",
    IF(rata &gt; 100,"&amp;" ""KURANG OPTIMAL"", ""TIDAK OPTIMAL""))),
    IF(COUNTIF(N398:S398, ""*TIDAK TERDETEKSI*"") &gt; 0, ""TIDAK TERDETEKSI"",
    IF(COUNTIF(N398:S398, ""*TIDAK AKTIF*"") &gt; 0, ""TIDAK AKTIF"",
    IF(COUNTIF(N398:S398, ""*BELUM TERPASANG*"") &gt; 0, ""BELUM T"&amp;"ERPASANG"", ""TIDAK AKTIF"")))
  )
)"),"TIDAK OPTIMAL")</f>
        <v>TIDAK OPTIMAL</v>
      </c>
      <c r="V398" s="137" t="s">
        <v>2135</v>
      </c>
      <c r="W398" s="83"/>
      <c r="X398" s="46"/>
    </row>
    <row r="399" ht="12.0" customHeight="1">
      <c r="A399" s="20">
        <f t="shared" si="1"/>
        <v>395</v>
      </c>
      <c r="B399" s="19" t="s">
        <v>224</v>
      </c>
      <c r="C399" s="19" t="s">
        <v>1899</v>
      </c>
      <c r="D399" s="19" t="s">
        <v>1693</v>
      </c>
      <c r="E399" s="21" t="s">
        <v>33</v>
      </c>
      <c r="F399" s="23" t="s">
        <v>1931</v>
      </c>
      <c r="G399" s="25" t="s">
        <v>1932</v>
      </c>
      <c r="H399" s="19" t="s">
        <v>87</v>
      </c>
      <c r="I399" s="19" t="s">
        <v>60</v>
      </c>
      <c r="J399" s="128" t="s">
        <v>44</v>
      </c>
      <c r="K399" s="185"/>
      <c r="L399" s="185"/>
      <c r="M399" s="29" t="s">
        <v>108</v>
      </c>
      <c r="N399" s="29" t="s">
        <v>108</v>
      </c>
      <c r="O399" s="29" t="s">
        <v>108</v>
      </c>
      <c r="P399" s="30" t="s">
        <v>167</v>
      </c>
      <c r="Q399" s="30" t="s">
        <v>62</v>
      </c>
      <c r="R399" s="30" t="s">
        <v>64</v>
      </c>
      <c r="S399" s="30" t="s">
        <v>126</v>
      </c>
      <c r="T399" s="30"/>
      <c r="U399" s="31" t="str">
        <f>IFERROR(__xludf.DUMMYFUNCTION("LET(
  angka_murni, ARRAYFORMULA(IFERROR(VALUE(REGEXREPLACE(N399:S399, ""[^0-9]"", """")), 0)),
  rata, IFERROR(AVERAGEIF(angka_murni, ""&gt;0""), 0),
  IF(rata &gt; 0,
    IF(rata &gt; 500, ""SANGAT OPTIMAL"",
    IF(rata &gt; 200, ""OPTIMAL"",
    IF(rata &gt; 100,"&amp;" ""KURANG OPTIMAL"", ""TIDAK OPTIMAL""))),
    IF(COUNTIF(N399:S399, ""*TIDAK TERDETEKSI*"") &gt; 0, ""TIDAK TERDETEKSI"",
    IF(COUNTIF(N399:S399, ""*TIDAK AKTIF*"") &gt; 0, ""TIDAK AKTIF"",
    IF(COUNTIF(N399:S399, ""*BELUM TERPASANG*"") &gt; 0, ""BELUM T"&amp;"ERPASANG"", ""TIDAK AKTIF"")))
  )
)"),"SANGAT OPTIMAL")</f>
        <v>SANGAT OPTIMAL</v>
      </c>
      <c r="V399" s="124"/>
      <c r="W399" s="125"/>
      <c r="X399" s="46"/>
    </row>
    <row r="400" ht="12.0" customHeight="1">
      <c r="A400" s="20">
        <f t="shared" si="1"/>
        <v>396</v>
      </c>
      <c r="B400" s="19" t="s">
        <v>224</v>
      </c>
      <c r="C400" s="19" t="s">
        <v>1899</v>
      </c>
      <c r="D400" s="19" t="s">
        <v>1933</v>
      </c>
      <c r="E400" s="21" t="s">
        <v>33</v>
      </c>
      <c r="F400" s="23" t="s">
        <v>1934</v>
      </c>
      <c r="G400" s="25" t="s">
        <v>1935</v>
      </c>
      <c r="H400" s="19" t="s">
        <v>87</v>
      </c>
      <c r="I400" s="19" t="s">
        <v>60</v>
      </c>
      <c r="J400" s="76" t="s">
        <v>44</v>
      </c>
      <c r="K400" s="118"/>
      <c r="L400" s="118"/>
      <c r="M400" s="29" t="s">
        <v>108</v>
      </c>
      <c r="N400" s="29" t="s">
        <v>108</v>
      </c>
      <c r="O400" s="29" t="s">
        <v>108</v>
      </c>
      <c r="P400" s="30" t="s">
        <v>62</v>
      </c>
      <c r="Q400" s="30" t="s">
        <v>91</v>
      </c>
      <c r="R400" s="30" t="s">
        <v>62</v>
      </c>
      <c r="S400" s="30" t="s">
        <v>62</v>
      </c>
      <c r="T400" s="30"/>
      <c r="U400" s="39" t="str">
        <f>IFERROR(__xludf.DUMMYFUNCTION("LET(
  angka_murni, ARRAYFORMULA(IFERROR(VALUE(REGEXREPLACE(N400:S400, ""[^0-9]"", """")), 0)),
  rata, IFERROR(AVERAGEIF(angka_murni, ""&gt;0""), 0),
  IF(rata &gt; 0,
    IF(rata &gt; 500, ""SANGAT OPTIMAL"",
    IF(rata &gt; 200, ""OPTIMAL"",
    IF(rata &gt; 100,"&amp;" ""KURANG OPTIMAL"", ""TIDAK OPTIMAL""))),
    IF(COUNTIF(N400:S400, ""*TIDAK TERDETEKSI*"") &gt; 0, ""TIDAK TERDETEKSI"",
    IF(COUNTIF(N400:S400, ""*TIDAK AKTIF*"") &gt; 0, ""TIDAK AKTIF"",
    IF(COUNTIF(N400:S400, ""*BELUM TERPASANG*"") &gt; 0, ""BELUM T"&amp;"ERPASANG"", ""TIDAK AKTIF"")))
  )
)"),"TIDAK OPTIMAL")</f>
        <v>TIDAK OPTIMAL</v>
      </c>
      <c r="V400" s="137" t="s">
        <v>2140</v>
      </c>
      <c r="W400" s="83"/>
      <c r="X400" s="46"/>
    </row>
    <row r="401" ht="12.0" customHeight="1">
      <c r="A401" s="20">
        <f t="shared" si="1"/>
        <v>397</v>
      </c>
      <c r="B401" s="19" t="s">
        <v>224</v>
      </c>
      <c r="C401" s="19" t="s">
        <v>1899</v>
      </c>
      <c r="D401" s="19" t="s">
        <v>1938</v>
      </c>
      <c r="E401" s="21" t="s">
        <v>33</v>
      </c>
      <c r="F401" s="23" t="s">
        <v>1939</v>
      </c>
      <c r="G401" s="25" t="s">
        <v>1940</v>
      </c>
      <c r="H401" s="19" t="s">
        <v>87</v>
      </c>
      <c r="I401" s="19" t="s">
        <v>60</v>
      </c>
      <c r="J401" s="76" t="s">
        <v>44</v>
      </c>
      <c r="K401" s="118"/>
      <c r="L401" s="118"/>
      <c r="M401" s="29" t="s">
        <v>108</v>
      </c>
      <c r="N401" s="29" t="s">
        <v>108</v>
      </c>
      <c r="O401" s="29" t="s">
        <v>108</v>
      </c>
      <c r="P401" s="30" t="s">
        <v>125</v>
      </c>
      <c r="Q401" s="30" t="s">
        <v>126</v>
      </c>
      <c r="R401" s="30" t="s">
        <v>64</v>
      </c>
      <c r="S401" s="30" t="s">
        <v>64</v>
      </c>
      <c r="T401" s="30"/>
      <c r="U401" s="39" t="str">
        <f>IFERROR(__xludf.DUMMYFUNCTION("LET(
  angka_murni, ARRAYFORMULA(IFERROR(VALUE(REGEXREPLACE(N401:S401, ""[^0-9]"", """")), 0)),
  rata, IFERROR(AVERAGEIF(angka_murni, ""&gt;0""), 0),
  IF(rata &gt; 0,
    IF(rata &gt; 500, ""SANGAT OPTIMAL"",
    IF(rata &gt; 200, ""OPTIMAL"",
    IF(rata &gt; 100,"&amp;" ""KURANG OPTIMAL"", ""TIDAK OPTIMAL""))),
    IF(COUNTIF(N401:S401, ""*TIDAK TERDETEKSI*"") &gt; 0, ""TIDAK TERDETEKSI"",
    IF(COUNTIF(N401:S401, ""*TIDAK AKTIF*"") &gt; 0, ""TIDAK AKTIF"",
    IF(COUNTIF(N401:S401, ""*BELUM TERPASANG*"") &gt; 0, ""BELUM T"&amp;"ERPASANG"", ""TIDAK AKTIF"")))
  )
)"),"SANGAT OPTIMAL")</f>
        <v>SANGAT OPTIMAL</v>
      </c>
      <c r="V401" s="137" t="s">
        <v>2140</v>
      </c>
      <c r="W401" s="83"/>
      <c r="X401" s="46"/>
    </row>
    <row r="402" ht="12.0" customHeight="1">
      <c r="A402" s="20">
        <f t="shared" si="1"/>
        <v>398</v>
      </c>
      <c r="B402" s="19" t="s">
        <v>224</v>
      </c>
      <c r="C402" s="19" t="s">
        <v>1899</v>
      </c>
      <c r="D402" s="19" t="s">
        <v>1941</v>
      </c>
      <c r="E402" s="21" t="s">
        <v>33</v>
      </c>
      <c r="F402" s="23" t="s">
        <v>1943</v>
      </c>
      <c r="G402" s="25" t="s">
        <v>1944</v>
      </c>
      <c r="H402" s="19" t="s">
        <v>40</v>
      </c>
      <c r="I402" s="19" t="s">
        <v>107</v>
      </c>
      <c r="J402" s="117" t="s">
        <v>44</v>
      </c>
      <c r="K402" s="118"/>
      <c r="L402" s="118"/>
      <c r="M402" s="42"/>
      <c r="N402" s="42"/>
      <c r="O402" s="42"/>
      <c r="P402" s="30" t="s">
        <v>62</v>
      </c>
      <c r="Q402" s="30" t="s">
        <v>63</v>
      </c>
      <c r="R402" s="30" t="s">
        <v>91</v>
      </c>
      <c r="S402" s="44"/>
      <c r="T402" s="44"/>
      <c r="U402" s="31" t="str">
        <f>IFERROR(__xludf.DUMMYFUNCTION("LET(
  angka_murni, ARRAYFORMULA(IFERROR(VALUE(REGEXREPLACE(N402:S402, ""[^0-9]"", """")), 0)),
  rata, IFERROR(AVERAGEIF(angka_murni, ""&gt;0""), 0),
  IF(rata &gt; 0,
    IF(rata &gt; 500, ""SANGAT OPTIMAL"",
    IF(rata &gt; 200, ""OPTIMAL"",
    IF(rata &gt; 100,"&amp;" ""KURANG OPTIMAL"", ""TIDAK OPTIMAL""))),
    IF(COUNTIF(N402:S402, ""*TIDAK TERDETEKSI*"") &gt; 0, ""TIDAK TERDETEKSI"",
    IF(COUNTIF(N402:S402, ""*TIDAK AKTIF*"") &gt; 0, ""TIDAK AKTIF"",
    IF(COUNTIF(N402:S402, ""*BELUM TERPASANG*"") &gt; 0, ""BELUM T"&amp;"ERPASANG"", ""TIDAK AKTIF"")))
  )
)"),"TIDAK OPTIMAL")</f>
        <v>TIDAK OPTIMAL</v>
      </c>
      <c r="V402" s="124"/>
      <c r="W402" s="125"/>
      <c r="X402" s="46"/>
    </row>
    <row r="403" ht="12.0" customHeight="1">
      <c r="A403" s="20">
        <f t="shared" si="1"/>
        <v>399</v>
      </c>
      <c r="B403" s="19" t="s">
        <v>224</v>
      </c>
      <c r="C403" s="19" t="s">
        <v>1899</v>
      </c>
      <c r="D403" s="19" t="s">
        <v>1945</v>
      </c>
      <c r="E403" s="21" t="s">
        <v>33</v>
      </c>
      <c r="F403" s="23" t="s">
        <v>1946</v>
      </c>
      <c r="G403" s="25" t="s">
        <v>1947</v>
      </c>
      <c r="H403" s="19" t="s">
        <v>39</v>
      </c>
      <c r="I403" s="19" t="s">
        <v>41</v>
      </c>
      <c r="J403" s="151" t="s">
        <v>44</v>
      </c>
      <c r="K403" s="118"/>
      <c r="L403" s="118"/>
      <c r="M403" s="42"/>
      <c r="N403" s="29" t="s">
        <v>806</v>
      </c>
      <c r="O403" s="29" t="s">
        <v>806</v>
      </c>
      <c r="P403" s="30" t="s">
        <v>806</v>
      </c>
      <c r="Q403" s="30" t="s">
        <v>806</v>
      </c>
      <c r="R403" s="30" t="s">
        <v>806</v>
      </c>
      <c r="S403" s="30" t="s">
        <v>806</v>
      </c>
      <c r="T403" s="30"/>
      <c r="U403" s="31" t="str">
        <f>IFERROR(__xludf.DUMMYFUNCTION("LET(
  angka_murni, ARRAYFORMULA(IFERROR(VALUE(REGEXREPLACE(N403:S403, ""[^0-9]"", """")), 0)),
  rata, IFERROR(AVERAGEIF(angka_murni, ""&gt;0""), 0),
  IF(rata &gt; 0,
    IF(rata &gt; 500, ""SANGAT OPTIMAL"",
    IF(rata &gt; 200, ""OPTIMAL"",
    IF(rata &gt; 100,"&amp;" ""KURANG OPTIMAL"", ""TIDAK OPTIMAL""))),
    IF(COUNTIF(N403:S403, ""*TIDAK TERDETEKSI*"") &gt; 0, ""TIDAK TERDETEKSI"",
    IF(COUNTIF(N403:S403, ""*TIDAK AKTIF*"") &gt; 0, ""TIDAK AKTIF"",
    IF(COUNTIF(N403:S403, ""*BELUM TERPASANG*"") &gt; 0, ""BELUM T"&amp;"ERPASANG"", ""TIDAK AKTIF"")))
  )
)"),"KURANG OPTIMAL")</f>
        <v>KURANG OPTIMAL</v>
      </c>
      <c r="V403" s="124"/>
      <c r="W403" s="125"/>
      <c r="X403" s="46"/>
    </row>
    <row r="404" ht="12.0" customHeight="1">
      <c r="A404" s="20">
        <f t="shared" si="1"/>
        <v>400</v>
      </c>
      <c r="B404" s="19" t="s">
        <v>224</v>
      </c>
      <c r="C404" s="19" t="s">
        <v>1899</v>
      </c>
      <c r="D404" s="19" t="s">
        <v>1949</v>
      </c>
      <c r="E404" s="21" t="s">
        <v>33</v>
      </c>
      <c r="F404" s="23" t="s">
        <v>1950</v>
      </c>
      <c r="G404" s="25" t="s">
        <v>1951</v>
      </c>
      <c r="H404" s="19" t="s">
        <v>39</v>
      </c>
      <c r="I404" s="19" t="s">
        <v>41</v>
      </c>
      <c r="J404" s="151" t="s">
        <v>44</v>
      </c>
      <c r="K404" s="119"/>
      <c r="L404" s="119" t="s">
        <v>2150</v>
      </c>
      <c r="M404" s="42"/>
      <c r="N404" s="29" t="s">
        <v>806</v>
      </c>
      <c r="O404" s="29" t="s">
        <v>806</v>
      </c>
      <c r="P404" s="30" t="s">
        <v>806</v>
      </c>
      <c r="Q404" s="30" t="s">
        <v>91</v>
      </c>
      <c r="R404" s="30" t="s">
        <v>806</v>
      </c>
      <c r="S404" s="30" t="s">
        <v>806</v>
      </c>
      <c r="T404" s="30"/>
      <c r="U404" s="31" t="str">
        <f>IFERROR(__xludf.DUMMYFUNCTION("LET(
  angka_murni, ARRAYFORMULA(IFERROR(VALUE(REGEXREPLACE(N404:S404, ""[^0-9]"", """")), 0)),
  rata, IFERROR(AVERAGEIF(angka_murni, ""&gt;0""), 0),
  IF(rata &gt; 0,
    IF(rata &gt; 500, ""SANGAT OPTIMAL"",
    IF(rata &gt; 200, ""OPTIMAL"",
    IF(rata &gt; 100,"&amp;" ""KURANG OPTIMAL"", ""TIDAK OPTIMAL""))),
    IF(COUNTIF(N404:S404, ""*TIDAK TERDETEKSI*"") &gt; 0, ""TIDAK TERDETEKSI"",
    IF(COUNTIF(N404:S404, ""*TIDAK AKTIF*"") &gt; 0, ""TIDAK AKTIF"",
    IF(COUNTIF(N404:S404, ""*BELUM TERPASANG*"") &gt; 0, ""BELUM T"&amp;"ERPASANG"", ""TIDAK AKTIF"")))
  )
)"),"KURANG OPTIMAL")</f>
        <v>KURANG OPTIMAL</v>
      </c>
      <c r="V404" s="124"/>
      <c r="W404" s="125"/>
      <c r="X404" s="62" t="s">
        <v>1954</v>
      </c>
    </row>
    <row r="405" ht="12.0" customHeight="1">
      <c r="A405" s="20">
        <f t="shared" si="1"/>
        <v>401</v>
      </c>
      <c r="B405" s="19" t="s">
        <v>224</v>
      </c>
      <c r="C405" s="19" t="s">
        <v>1899</v>
      </c>
      <c r="D405" s="19" t="s">
        <v>1955</v>
      </c>
      <c r="E405" s="21" t="s">
        <v>33</v>
      </c>
      <c r="F405" s="23" t="s">
        <v>1956</v>
      </c>
      <c r="G405" s="25" t="s">
        <v>1957</v>
      </c>
      <c r="H405" s="19" t="s">
        <v>87</v>
      </c>
      <c r="I405" s="19" t="s">
        <v>60</v>
      </c>
      <c r="J405" s="128" t="s">
        <v>44</v>
      </c>
      <c r="K405" s="185"/>
      <c r="L405" s="185"/>
      <c r="M405" s="29" t="s">
        <v>108</v>
      </c>
      <c r="N405" s="29" t="s">
        <v>108</v>
      </c>
      <c r="O405" s="29" t="s">
        <v>108</v>
      </c>
      <c r="P405" s="30" t="s">
        <v>167</v>
      </c>
      <c r="Q405" s="30" t="s">
        <v>91</v>
      </c>
      <c r="R405" s="30" t="s">
        <v>64</v>
      </c>
      <c r="S405" s="30" t="s">
        <v>64</v>
      </c>
      <c r="T405" s="30"/>
      <c r="U405" s="39" t="str">
        <f>IFERROR(__xludf.DUMMYFUNCTION("LET(
  angka_murni, ARRAYFORMULA(IFERROR(VALUE(REGEXREPLACE(N405:S405, ""[^0-9]"", """")), 0)),
  rata, IFERROR(AVERAGEIF(angka_murni, ""&gt;0""), 0),
  IF(rata &gt; 0,
    IF(rata &gt; 500, ""SANGAT OPTIMAL"",
    IF(rata &gt; 200, ""OPTIMAL"",
    IF(rata &gt; 100,"&amp;" ""KURANG OPTIMAL"", ""TIDAK OPTIMAL""))),
    IF(COUNTIF(N405:S405, ""*TIDAK TERDETEKSI*"") &gt; 0, ""TIDAK TERDETEKSI"",
    IF(COUNTIF(N405:S405, ""*TIDAK AKTIF*"") &gt; 0, ""TIDAK AKTIF"",
    IF(COUNTIF(N405:S405, ""*BELUM TERPASANG*"") &gt; 0, ""BELUM T"&amp;"ERPASANG"", ""TIDAK AKTIF"")))
  )
)"),"OPTIMAL")</f>
        <v>OPTIMAL</v>
      </c>
      <c r="V405" s="137" t="s">
        <v>2135</v>
      </c>
      <c r="W405" s="83"/>
      <c r="X405" s="46"/>
    </row>
    <row r="406" ht="12.0" customHeight="1">
      <c r="A406" s="20">
        <f t="shared" si="1"/>
        <v>402</v>
      </c>
      <c r="B406" s="19" t="s">
        <v>224</v>
      </c>
      <c r="C406" s="19" t="s">
        <v>1899</v>
      </c>
      <c r="D406" s="19" t="s">
        <v>1960</v>
      </c>
      <c r="E406" s="21" t="s">
        <v>33</v>
      </c>
      <c r="F406" s="23" t="s">
        <v>1961</v>
      </c>
      <c r="G406" s="25" t="s">
        <v>1962</v>
      </c>
      <c r="H406" s="19" t="s">
        <v>40</v>
      </c>
      <c r="I406" s="19" t="s">
        <v>107</v>
      </c>
      <c r="J406" s="117" t="s">
        <v>44</v>
      </c>
      <c r="K406" s="118"/>
      <c r="L406" s="118"/>
      <c r="M406" s="42"/>
      <c r="N406" s="42"/>
      <c r="O406" s="42"/>
      <c r="P406" s="30" t="s">
        <v>806</v>
      </c>
      <c r="Q406" s="30" t="s">
        <v>806</v>
      </c>
      <c r="R406" s="30" t="s">
        <v>806</v>
      </c>
      <c r="S406" s="44"/>
      <c r="T406" s="44"/>
      <c r="U406" s="31" t="str">
        <f>IFERROR(__xludf.DUMMYFUNCTION("LET(
  angka_murni, ARRAYFORMULA(IFERROR(VALUE(REGEXREPLACE(N406:S406, ""[^0-9]"", """")), 0)),
  rata, IFERROR(AVERAGEIF(angka_murni, ""&gt;0""), 0),
  IF(rata &gt; 0,
    IF(rata &gt; 500, ""SANGAT OPTIMAL"",
    IF(rata &gt; 200, ""OPTIMAL"",
    IF(rata &gt; 100,"&amp;" ""KURANG OPTIMAL"", ""TIDAK OPTIMAL""))),
    IF(COUNTIF(N406:S406, ""*TIDAK TERDETEKSI*"") &gt; 0, ""TIDAK TERDETEKSI"",
    IF(COUNTIF(N406:S406, ""*TIDAK AKTIF*"") &gt; 0, ""TIDAK AKTIF"",
    IF(COUNTIF(N406:S406, ""*BELUM TERPASANG*"") &gt; 0, ""BELUM T"&amp;"ERPASANG"", ""TIDAK AKTIF"")))
  )
)"),"KURANG OPTIMAL")</f>
        <v>KURANG OPTIMAL</v>
      </c>
      <c r="V406" s="124"/>
      <c r="W406" s="125"/>
      <c r="X406" s="46"/>
    </row>
    <row r="407" ht="12.0" customHeight="1">
      <c r="A407" s="20">
        <f t="shared" si="1"/>
        <v>403</v>
      </c>
      <c r="B407" s="19" t="s">
        <v>224</v>
      </c>
      <c r="C407" s="19" t="s">
        <v>1899</v>
      </c>
      <c r="D407" s="19" t="s">
        <v>1966</v>
      </c>
      <c r="E407" s="21" t="s">
        <v>33</v>
      </c>
      <c r="F407" s="23" t="s">
        <v>1967</v>
      </c>
      <c r="G407" s="25" t="s">
        <v>1968</v>
      </c>
      <c r="H407" s="19" t="s">
        <v>87</v>
      </c>
      <c r="I407" s="19" t="s">
        <v>60</v>
      </c>
      <c r="J407" s="128" t="s">
        <v>44</v>
      </c>
      <c r="K407" s="185"/>
      <c r="L407" s="185"/>
      <c r="M407" s="29" t="s">
        <v>108</v>
      </c>
      <c r="N407" s="29" t="s">
        <v>108</v>
      </c>
      <c r="O407" s="29" t="s">
        <v>108</v>
      </c>
      <c r="P407" s="30" t="s">
        <v>167</v>
      </c>
      <c r="Q407" s="30" t="s">
        <v>62</v>
      </c>
      <c r="R407" s="30" t="s">
        <v>91</v>
      </c>
      <c r="S407" s="30" t="s">
        <v>63</v>
      </c>
      <c r="T407" s="30"/>
      <c r="U407" s="31" t="str">
        <f>IFERROR(__xludf.DUMMYFUNCTION("LET(
  angka_murni, ARRAYFORMULA(IFERROR(VALUE(REGEXREPLACE(N407:S407, ""[^0-9]"", """")), 0)),
  rata, IFERROR(AVERAGEIF(angka_murni, ""&gt;0""), 0),
  IF(rata &gt; 0,
    IF(rata &gt; 500, ""SANGAT OPTIMAL"",
    IF(rata &gt; 200, ""OPTIMAL"",
    IF(rata &gt; 100,"&amp;" ""KURANG OPTIMAL"", ""TIDAK OPTIMAL""))),
    IF(COUNTIF(N407:S407, ""*TIDAK TERDETEKSI*"") &gt; 0, ""TIDAK TERDETEKSI"",
    IF(COUNTIF(N407:S407, ""*TIDAK AKTIF*"") &gt; 0, ""TIDAK AKTIF"",
    IF(COUNTIF(N407:S407, ""*BELUM TERPASANG*"") &gt; 0, ""BELUM T"&amp;"ERPASANG"", ""TIDAK AKTIF"")))
  )
)"),"TIDAK OPTIMAL")</f>
        <v>TIDAK OPTIMAL</v>
      </c>
      <c r="V407" s="124"/>
      <c r="W407" s="125"/>
      <c r="X407" s="46"/>
    </row>
    <row r="408" ht="12.0" customHeight="1">
      <c r="A408" s="20">
        <f t="shared" si="1"/>
        <v>404</v>
      </c>
      <c r="B408" s="19" t="s">
        <v>224</v>
      </c>
      <c r="C408" s="19" t="s">
        <v>1899</v>
      </c>
      <c r="D408" s="19" t="s">
        <v>1970</v>
      </c>
      <c r="E408" s="21" t="s">
        <v>33</v>
      </c>
      <c r="F408" s="23" t="s">
        <v>1971</v>
      </c>
      <c r="G408" s="25" t="s">
        <v>1972</v>
      </c>
      <c r="H408" s="19" t="s">
        <v>87</v>
      </c>
      <c r="I408" s="19" t="s">
        <v>60</v>
      </c>
      <c r="J408" s="128" t="s">
        <v>44</v>
      </c>
      <c r="K408" s="185"/>
      <c r="L408" s="185"/>
      <c r="M408" s="29" t="s">
        <v>108</v>
      </c>
      <c r="N408" s="29" t="s">
        <v>108</v>
      </c>
      <c r="O408" s="29" t="s">
        <v>108</v>
      </c>
      <c r="P408" s="30" t="s">
        <v>167</v>
      </c>
      <c r="Q408" s="30" t="s">
        <v>64</v>
      </c>
      <c r="R408" s="30" t="s">
        <v>126</v>
      </c>
      <c r="S408" s="30" t="s">
        <v>64</v>
      </c>
      <c r="T408" s="30"/>
      <c r="U408" s="39" t="str">
        <f>IFERROR(__xludf.DUMMYFUNCTION("LET(
  angka_murni, ARRAYFORMULA(IFERROR(VALUE(REGEXREPLACE(N408:S408, ""[^0-9]"", """")), 0)),
  rata, IFERROR(AVERAGEIF(angka_murni, ""&gt;0""), 0),
  IF(rata &gt; 0,
    IF(rata &gt; 500, ""SANGAT OPTIMAL"",
    IF(rata &gt; 200, ""OPTIMAL"",
    IF(rata &gt; 100,"&amp;" ""KURANG OPTIMAL"", ""TIDAK OPTIMAL""))),
    IF(COUNTIF(N408:S408, ""*TIDAK TERDETEKSI*"") &gt; 0, ""TIDAK TERDETEKSI"",
    IF(COUNTIF(N408:S408, ""*TIDAK AKTIF*"") &gt; 0, ""TIDAK AKTIF"",
    IF(COUNTIF(N408:S408, ""*BELUM TERPASANG*"") &gt; 0, ""BELUM T"&amp;"ERPASANG"", ""TIDAK AKTIF"")))
  )
)"),"SANGAT OPTIMAL")</f>
        <v>SANGAT OPTIMAL</v>
      </c>
      <c r="V408" s="137" t="s">
        <v>2135</v>
      </c>
      <c r="W408" s="83"/>
      <c r="X408" s="46"/>
    </row>
    <row r="409" ht="12.0" customHeight="1">
      <c r="A409" s="20">
        <f t="shared" si="1"/>
        <v>405</v>
      </c>
      <c r="B409" s="19" t="s">
        <v>224</v>
      </c>
      <c r="C409" s="19" t="s">
        <v>1899</v>
      </c>
      <c r="D409" s="19" t="s">
        <v>1976</v>
      </c>
      <c r="E409" s="21" t="s">
        <v>33</v>
      </c>
      <c r="F409" s="23" t="s">
        <v>1977</v>
      </c>
      <c r="G409" s="25" t="s">
        <v>1978</v>
      </c>
      <c r="H409" s="19" t="s">
        <v>40</v>
      </c>
      <c r="I409" s="19" t="s">
        <v>42</v>
      </c>
      <c r="J409" s="128" t="s">
        <v>44</v>
      </c>
      <c r="K409" s="129"/>
      <c r="L409" s="129"/>
      <c r="M409" s="29" t="s">
        <v>108</v>
      </c>
      <c r="N409" s="29" t="s">
        <v>108</v>
      </c>
      <c r="O409" s="29" t="s">
        <v>108</v>
      </c>
      <c r="P409" s="29" t="s">
        <v>108</v>
      </c>
      <c r="Q409" s="30" t="s">
        <v>167</v>
      </c>
      <c r="R409" s="30" t="s">
        <v>167</v>
      </c>
      <c r="S409" s="30" t="s">
        <v>167</v>
      </c>
      <c r="T409" s="30" t="s">
        <v>64</v>
      </c>
      <c r="U409" s="31" t="str">
        <f>IFERROR(__xludf.DUMMYFUNCTION("LET(
  angka_murni, ARRAYFORMULA(IFERROR(VALUE(REGEXREPLACE(N409:S409, ""[^0-9]"", """")), 0)),
  rata, IFERROR(AVERAGEIF(angka_murni, ""&gt;0""), 0),
  IF(rata &gt; 0,
    IF(rata &gt; 500, ""SANGAT OPTIMAL"",
    IF(rata &gt; 200, ""OPTIMAL"",
    IF(rata &gt; 100,"&amp;" ""KURANG OPTIMAL"", ""TIDAK OPTIMAL""))),
    IF(COUNTIF(N409:S409, ""*TIDAK TERDETEKSI*"") &gt; 0, ""TIDAK TERDETEKSI"",
    IF(COUNTIF(N409:S409, ""*TIDAK AKTIF*"") &gt; 0, ""TIDAK AKTIF"",
    IF(COUNTIF(N409:S409, ""*BELUM TERPASANG*"") &gt; 0, ""BELUM T"&amp;"ERPASANG"", ""TIDAK AKTIF"")))
  )
)"),"TIDAK TERDETEKSI")</f>
        <v>TIDAK TERDETEKSI</v>
      </c>
      <c r="V409" s="124"/>
      <c r="W409" s="125"/>
      <c r="X409" s="46"/>
    </row>
    <row r="410" ht="12.0" customHeight="1">
      <c r="A410" s="20">
        <f t="shared" si="1"/>
        <v>406</v>
      </c>
      <c r="B410" s="19" t="s">
        <v>224</v>
      </c>
      <c r="C410" s="19" t="s">
        <v>1899</v>
      </c>
      <c r="D410" s="19" t="s">
        <v>1979</v>
      </c>
      <c r="E410" s="21" t="s">
        <v>33</v>
      </c>
      <c r="F410" s="23" t="s">
        <v>1980</v>
      </c>
      <c r="G410" s="25" t="s">
        <v>1981</v>
      </c>
      <c r="H410" s="19" t="s">
        <v>39</v>
      </c>
      <c r="I410" s="19" t="s">
        <v>41</v>
      </c>
      <c r="J410" s="151" t="s">
        <v>44</v>
      </c>
      <c r="K410" s="118"/>
      <c r="L410" s="118"/>
      <c r="M410" s="44" t="s">
        <v>108</v>
      </c>
      <c r="N410" s="44" t="s">
        <v>108</v>
      </c>
      <c r="O410" s="44" t="s">
        <v>108</v>
      </c>
      <c r="P410" s="44" t="s">
        <v>108</v>
      </c>
      <c r="Q410" s="44" t="s">
        <v>108</v>
      </c>
      <c r="R410" s="44" t="s">
        <v>108</v>
      </c>
      <c r="S410" s="30" t="s">
        <v>125</v>
      </c>
      <c r="T410" s="30"/>
      <c r="U410" s="31" t="str">
        <f>IFERROR(__xludf.DUMMYFUNCTION("LET(
  angka_murni, ARRAYFORMULA(IFERROR(VALUE(REGEXREPLACE(N410:S410, ""[^0-9]"", """")), 0)),
  rata, IFERROR(AVERAGEIF(angka_murni, ""&gt;0""), 0),
  IF(rata &gt; 0,
    IF(rata &gt; 500, ""SANGAT OPTIMAL"",
    IF(rata &gt; 200, ""OPTIMAL"",
    IF(rata &gt; 100,"&amp;" ""KURANG OPTIMAL"", ""TIDAK OPTIMAL""))),
    IF(COUNTIF(N410:S410, ""*TIDAK TERDETEKSI*"") &gt; 0, ""TIDAK TERDETEKSI"",
    IF(COUNTIF(N410:S410, ""*TIDAK AKTIF*"") &gt; 0, ""TIDAK AKTIF"",
    IF(COUNTIF(N410:S410, ""*BELUM TERPASANG*"") &gt; 0, ""BELUM T"&amp;"ERPASANG"", ""TIDAK AKTIF"")))
  )
)"),"KURANG OPTIMAL")</f>
        <v>KURANG OPTIMAL</v>
      </c>
      <c r="V410" s="124"/>
      <c r="W410" s="125"/>
      <c r="X410" s="37" t="s">
        <v>1982</v>
      </c>
    </row>
    <row r="411" ht="12.0" customHeight="1">
      <c r="A411" s="20">
        <f t="shared" si="1"/>
        <v>407</v>
      </c>
      <c r="B411" s="19" t="s">
        <v>224</v>
      </c>
      <c r="C411" s="19" t="s">
        <v>279</v>
      </c>
      <c r="D411" s="19" t="s">
        <v>1983</v>
      </c>
      <c r="E411" s="21" t="s">
        <v>33</v>
      </c>
      <c r="F411" s="23" t="s">
        <v>1984</v>
      </c>
      <c r="G411" s="25" t="s">
        <v>1985</v>
      </c>
      <c r="H411" s="19" t="s">
        <v>39</v>
      </c>
      <c r="I411" s="180" t="s">
        <v>1138</v>
      </c>
      <c r="J411" s="151" t="s">
        <v>44</v>
      </c>
      <c r="K411" s="118"/>
      <c r="L411" s="118"/>
      <c r="M411" s="29" t="s">
        <v>45</v>
      </c>
      <c r="N411" s="29" t="s">
        <v>45</v>
      </c>
      <c r="O411" s="29" t="s">
        <v>45</v>
      </c>
      <c r="P411" s="30" t="s">
        <v>167</v>
      </c>
      <c r="Q411" s="30" t="s">
        <v>167</v>
      </c>
      <c r="R411" s="30" t="s">
        <v>167</v>
      </c>
      <c r="S411" s="30" t="s">
        <v>45</v>
      </c>
      <c r="T411" s="30"/>
      <c r="U411" s="31" t="str">
        <f>IFERROR(__xludf.DUMMYFUNCTION("LET(
  angka_murni, ARRAYFORMULA(IFERROR(VALUE(REGEXREPLACE(N411:S411, ""[^0-9]"", """")), 0)),
  rata, IFERROR(AVERAGEIF(angka_murni, ""&gt;0""), 0),
  IF(rata &gt; 0,
    IF(rata &gt; 500, ""SANGAT OPTIMAL"",
    IF(rata &gt; 200, ""OPTIMAL"",
    IF(rata &gt; 100,"&amp;" ""KURANG OPTIMAL"", ""TIDAK OPTIMAL""))),
    IF(COUNTIF(N411:S411, ""*TIDAK TERDETEKSI*"") &gt; 0, ""TIDAK TERDETEKSI"",
    IF(COUNTIF(N411:S411, ""*TIDAK AKTIF*"") &gt; 0, ""TIDAK AKTIF"",
    IF(COUNTIF(N411:S411, ""*BELUM TERPASANG*"") &gt; 0, ""BELUM T"&amp;"ERPASANG"", ""TIDAK AKTIF"")))
  )
)"),"TIDAK TERDETEKSI")</f>
        <v>TIDAK TERDETEKSI</v>
      </c>
      <c r="V411" s="124"/>
      <c r="W411" s="125"/>
      <c r="X411" s="46"/>
    </row>
    <row r="412" ht="12.0" customHeight="1">
      <c r="A412" s="20">
        <f t="shared" si="1"/>
        <v>408</v>
      </c>
      <c r="B412" s="19" t="s">
        <v>224</v>
      </c>
      <c r="C412" s="19" t="s">
        <v>279</v>
      </c>
      <c r="D412" s="19" t="s">
        <v>1988</v>
      </c>
      <c r="E412" s="21" t="s">
        <v>33</v>
      </c>
      <c r="F412" s="23" t="s">
        <v>1989</v>
      </c>
      <c r="G412" s="25" t="s">
        <v>1990</v>
      </c>
      <c r="H412" s="19" t="s">
        <v>39</v>
      </c>
      <c r="I412" s="19" t="s">
        <v>41</v>
      </c>
      <c r="J412" s="151" t="s">
        <v>44</v>
      </c>
      <c r="K412" s="118"/>
      <c r="L412" s="119" t="s">
        <v>1430</v>
      </c>
      <c r="M412" s="29" t="s">
        <v>108</v>
      </c>
      <c r="N412" s="29" t="s">
        <v>108</v>
      </c>
      <c r="O412" s="29" t="s">
        <v>108</v>
      </c>
      <c r="P412" s="29" t="s">
        <v>108</v>
      </c>
      <c r="Q412" s="29" t="s">
        <v>108</v>
      </c>
      <c r="R412" s="29" t="s">
        <v>108</v>
      </c>
      <c r="S412" s="30" t="s">
        <v>91</v>
      </c>
      <c r="T412" s="30"/>
      <c r="U412" s="31" t="str">
        <f>IFERROR(__xludf.DUMMYFUNCTION("LET(
  angka_murni, ARRAYFORMULA(IFERROR(VALUE(REGEXREPLACE(N412:S412, ""[^0-9]"", """")), 0)),
  rata, IFERROR(AVERAGEIF(angka_murni, ""&gt;0""), 0),
  IF(rata &gt; 0,
    IF(rata &gt; 500, ""SANGAT OPTIMAL"",
    IF(rata &gt; 200, ""OPTIMAL"",
    IF(rata &gt; 100,"&amp;" ""KURANG OPTIMAL"", ""TIDAK OPTIMAL""))),
    IF(COUNTIF(N412:S412, ""*TIDAK TERDETEKSI*"") &gt; 0, ""TIDAK TERDETEKSI"",
    IF(COUNTIF(N412:S412, ""*TIDAK AKTIF*"") &gt; 0, ""TIDAK AKTIF"",
    IF(COUNTIF(N412:S412, ""*BELUM TERPASANG*"") &gt; 0, ""BELUM T"&amp;"ERPASANG"", ""TIDAK AKTIF"")))
  )
)"),"TIDAK OPTIMAL")</f>
        <v>TIDAK OPTIMAL</v>
      </c>
      <c r="V412" s="124"/>
      <c r="W412" s="125"/>
      <c r="X412" s="46"/>
    </row>
    <row r="413" ht="12.0" customHeight="1">
      <c r="A413" s="20">
        <f t="shared" si="1"/>
        <v>409</v>
      </c>
      <c r="B413" s="19" t="s">
        <v>224</v>
      </c>
      <c r="C413" s="19" t="s">
        <v>279</v>
      </c>
      <c r="D413" s="19" t="s">
        <v>1994</v>
      </c>
      <c r="E413" s="21" t="s">
        <v>33</v>
      </c>
      <c r="F413" s="23" t="s">
        <v>1997</v>
      </c>
      <c r="G413" s="25" t="s">
        <v>1998</v>
      </c>
      <c r="H413" s="19" t="s">
        <v>87</v>
      </c>
      <c r="I413" s="19" t="s">
        <v>60</v>
      </c>
      <c r="J413" s="128" t="s">
        <v>44</v>
      </c>
      <c r="K413" s="185"/>
      <c r="L413" s="185"/>
      <c r="M413" s="29" t="s">
        <v>108</v>
      </c>
      <c r="N413" s="29" t="s">
        <v>108</v>
      </c>
      <c r="O413" s="29" t="s">
        <v>108</v>
      </c>
      <c r="P413" s="30" t="s">
        <v>167</v>
      </c>
      <c r="Q413" s="30" t="s">
        <v>62</v>
      </c>
      <c r="R413" s="30" t="s">
        <v>91</v>
      </c>
      <c r="S413" s="30" t="s">
        <v>91</v>
      </c>
      <c r="T413" s="30"/>
      <c r="U413" s="31" t="str">
        <f>IFERROR(__xludf.DUMMYFUNCTION("LET(
  angka_murni, ARRAYFORMULA(IFERROR(VALUE(REGEXREPLACE(N413:S413, ""[^0-9]"", """")), 0)),
  rata, IFERROR(AVERAGEIF(angka_murni, ""&gt;0""), 0),
  IF(rata &gt; 0,
    IF(rata &gt; 500, ""SANGAT OPTIMAL"",
    IF(rata &gt; 200, ""OPTIMAL"",
    IF(rata &gt; 100,"&amp;" ""KURANG OPTIMAL"", ""TIDAK OPTIMAL""))),
    IF(COUNTIF(N413:S413, ""*TIDAK TERDETEKSI*"") &gt; 0, ""TIDAK TERDETEKSI"",
    IF(COUNTIF(N413:S413, ""*TIDAK AKTIF*"") &gt; 0, ""TIDAK AKTIF"",
    IF(COUNTIF(N413:S413, ""*BELUM TERPASANG*"") &gt; 0, ""BELUM T"&amp;"ERPASANG"", ""TIDAK AKTIF"")))
  )
)"),"TIDAK OPTIMAL")</f>
        <v>TIDAK OPTIMAL</v>
      </c>
      <c r="V413" s="124"/>
      <c r="W413" s="125"/>
      <c r="X413" s="46"/>
    </row>
    <row r="414" ht="12.0" customHeight="1">
      <c r="A414" s="20">
        <f t="shared" si="1"/>
        <v>410</v>
      </c>
      <c r="B414" s="19" t="s">
        <v>224</v>
      </c>
      <c r="C414" s="19" t="s">
        <v>279</v>
      </c>
      <c r="D414" s="19" t="s">
        <v>2002</v>
      </c>
      <c r="E414" s="21" t="s">
        <v>33</v>
      </c>
      <c r="F414" s="23" t="s">
        <v>2003</v>
      </c>
      <c r="G414" s="25" t="s">
        <v>2004</v>
      </c>
      <c r="H414" s="19" t="s">
        <v>40</v>
      </c>
      <c r="I414" s="19" t="s">
        <v>42</v>
      </c>
      <c r="J414" s="128" t="s">
        <v>44</v>
      </c>
      <c r="K414" s="129"/>
      <c r="L414" s="129"/>
      <c r="M414" s="29" t="s">
        <v>108</v>
      </c>
      <c r="N414" s="29" t="s">
        <v>108</v>
      </c>
      <c r="O414" s="29" t="s">
        <v>108</v>
      </c>
      <c r="P414" s="29" t="s">
        <v>108</v>
      </c>
      <c r="Q414" s="30" t="s">
        <v>167</v>
      </c>
      <c r="R414" s="30" t="s">
        <v>167</v>
      </c>
      <c r="S414" s="30" t="s">
        <v>167</v>
      </c>
      <c r="T414" s="30" t="s">
        <v>64</v>
      </c>
      <c r="U414" s="31" t="str">
        <f>IFERROR(__xludf.DUMMYFUNCTION("LET(
  angka_murni, ARRAYFORMULA(IFERROR(VALUE(REGEXREPLACE(N414:S414, ""[^0-9]"", """")), 0)),
  rata, IFERROR(AVERAGEIF(angka_murni, ""&gt;0""), 0),
  IF(rata &gt; 0,
    IF(rata &gt; 500, ""SANGAT OPTIMAL"",
    IF(rata &gt; 200, ""OPTIMAL"",
    IF(rata &gt; 100,"&amp;" ""KURANG OPTIMAL"", ""TIDAK OPTIMAL""))),
    IF(COUNTIF(N414:S414, ""*TIDAK TERDETEKSI*"") &gt; 0, ""TIDAK TERDETEKSI"",
    IF(COUNTIF(N414:S414, ""*TIDAK AKTIF*"") &gt; 0, ""TIDAK AKTIF"",
    IF(COUNTIF(N414:S414, ""*BELUM TERPASANG*"") &gt; 0, ""BELUM T"&amp;"ERPASANG"", ""TIDAK AKTIF"")))
  )
)"),"TIDAK TERDETEKSI")</f>
        <v>TIDAK TERDETEKSI</v>
      </c>
      <c r="V414" s="124"/>
      <c r="W414" s="125"/>
      <c r="X414" s="46"/>
    </row>
    <row r="415" ht="12.0" customHeight="1">
      <c r="A415" s="20">
        <f t="shared" si="1"/>
        <v>411</v>
      </c>
      <c r="B415" s="19" t="s">
        <v>224</v>
      </c>
      <c r="C415" s="19" t="s">
        <v>279</v>
      </c>
      <c r="D415" s="19" t="s">
        <v>2005</v>
      </c>
      <c r="E415" s="21" t="s">
        <v>33</v>
      </c>
      <c r="F415" s="23" t="s">
        <v>2006</v>
      </c>
      <c r="G415" s="25" t="s">
        <v>2007</v>
      </c>
      <c r="H415" s="19" t="s">
        <v>40</v>
      </c>
      <c r="I415" s="19" t="s">
        <v>42</v>
      </c>
      <c r="J415" s="128" t="s">
        <v>44</v>
      </c>
      <c r="K415" s="129"/>
      <c r="L415" s="129"/>
      <c r="M415" s="29" t="s">
        <v>108</v>
      </c>
      <c r="N415" s="29" t="s">
        <v>108</v>
      </c>
      <c r="O415" s="29" t="s">
        <v>108</v>
      </c>
      <c r="P415" s="29" t="s">
        <v>108</v>
      </c>
      <c r="Q415" s="30" t="s">
        <v>167</v>
      </c>
      <c r="R415" s="30" t="s">
        <v>167</v>
      </c>
      <c r="S415" s="30" t="s">
        <v>167</v>
      </c>
      <c r="T415" s="30" t="s">
        <v>64</v>
      </c>
      <c r="U415" s="31" t="str">
        <f>IFERROR(__xludf.DUMMYFUNCTION("LET(
  angka_murni, ARRAYFORMULA(IFERROR(VALUE(REGEXREPLACE(N415:S415, ""[^0-9]"", """")), 0)),
  rata, IFERROR(AVERAGEIF(angka_murni, ""&gt;0""), 0),
  IF(rata &gt; 0,
    IF(rata &gt; 500, ""SANGAT OPTIMAL"",
    IF(rata &gt; 200, ""OPTIMAL"",
    IF(rata &gt; 100,"&amp;" ""KURANG OPTIMAL"", ""TIDAK OPTIMAL""))),
    IF(COUNTIF(N415:S415, ""*TIDAK TERDETEKSI*"") &gt; 0, ""TIDAK TERDETEKSI"",
    IF(COUNTIF(N415:S415, ""*TIDAK AKTIF*"") &gt; 0, ""TIDAK AKTIF"",
    IF(COUNTIF(N415:S415, ""*BELUM TERPASANG*"") &gt; 0, ""BELUM T"&amp;"ERPASANG"", ""TIDAK AKTIF"")))
  )
)"),"TIDAK TERDETEKSI")</f>
        <v>TIDAK TERDETEKSI</v>
      </c>
      <c r="V415" s="124"/>
      <c r="W415" s="125"/>
      <c r="X415" s="46"/>
    </row>
    <row r="416" ht="12.0" customHeight="1">
      <c r="A416" s="20">
        <f t="shared" si="1"/>
        <v>412</v>
      </c>
      <c r="B416" s="19" t="s">
        <v>224</v>
      </c>
      <c r="C416" s="19" t="s">
        <v>279</v>
      </c>
      <c r="D416" s="19" t="s">
        <v>2008</v>
      </c>
      <c r="E416" s="21" t="s">
        <v>33</v>
      </c>
      <c r="F416" s="23" t="s">
        <v>2009</v>
      </c>
      <c r="G416" s="25" t="s">
        <v>2010</v>
      </c>
      <c r="H416" s="19" t="s">
        <v>87</v>
      </c>
      <c r="I416" s="19" t="s">
        <v>60</v>
      </c>
      <c r="J416" s="76" t="s">
        <v>44</v>
      </c>
      <c r="K416" s="118"/>
      <c r="L416" s="118"/>
      <c r="M416" s="29" t="s">
        <v>108</v>
      </c>
      <c r="N416" s="29" t="s">
        <v>108</v>
      </c>
      <c r="O416" s="29" t="s">
        <v>108</v>
      </c>
      <c r="P416" s="30" t="s">
        <v>91</v>
      </c>
      <c r="Q416" s="30" t="s">
        <v>125</v>
      </c>
      <c r="R416" s="30" t="s">
        <v>125</v>
      </c>
      <c r="S416" s="30" t="s">
        <v>64</v>
      </c>
      <c r="T416" s="30"/>
      <c r="U416" s="31" t="str">
        <f>IFERROR(__xludf.DUMMYFUNCTION("LET(
  angka_murni, ARRAYFORMULA(IFERROR(VALUE(REGEXREPLACE(N416:S416, ""[^0-9]"", """")), 0)),
  rata, IFERROR(AVERAGEIF(angka_murni, ""&gt;0""), 0),
  IF(rata &gt; 0,
    IF(rata &gt; 500, ""SANGAT OPTIMAL"",
    IF(rata &gt; 200, ""OPTIMAL"",
    IF(rata &gt; 100,"&amp;" ""KURANG OPTIMAL"", ""TIDAK OPTIMAL""))),
    IF(COUNTIF(N416:S416, ""*TIDAK TERDETEKSI*"") &gt; 0, ""TIDAK TERDETEKSI"",
    IF(COUNTIF(N416:S416, ""*TIDAK AKTIF*"") &gt; 0, ""TIDAK AKTIF"",
    IF(COUNTIF(N416:S416, ""*BELUM TERPASANG*"") &gt; 0, ""BELUM T"&amp;"ERPASANG"", ""TIDAK AKTIF"")))
  )
)"),"OPTIMAL")</f>
        <v>OPTIMAL</v>
      </c>
      <c r="V416" s="124"/>
      <c r="W416" s="125"/>
      <c r="X416" s="46"/>
    </row>
    <row r="417" ht="12.0" customHeight="1">
      <c r="A417" s="20">
        <f t="shared" si="1"/>
        <v>413</v>
      </c>
      <c r="B417" s="19" t="s">
        <v>224</v>
      </c>
      <c r="C417" s="19" t="s">
        <v>279</v>
      </c>
      <c r="D417" s="19" t="s">
        <v>280</v>
      </c>
      <c r="E417" s="21" t="s">
        <v>33</v>
      </c>
      <c r="F417" s="23" t="s">
        <v>281</v>
      </c>
      <c r="G417" s="25" t="s">
        <v>282</v>
      </c>
      <c r="H417" s="19" t="s">
        <v>40</v>
      </c>
      <c r="I417" s="19" t="s">
        <v>42</v>
      </c>
      <c r="J417" s="128" t="s">
        <v>44</v>
      </c>
      <c r="K417" s="129"/>
      <c r="L417" s="129"/>
      <c r="M417" s="29" t="s">
        <v>108</v>
      </c>
      <c r="N417" s="29" t="s">
        <v>108</v>
      </c>
      <c r="O417" s="29" t="s">
        <v>108</v>
      </c>
      <c r="P417" s="29" t="s">
        <v>108</v>
      </c>
      <c r="Q417" s="30" t="s">
        <v>167</v>
      </c>
      <c r="R417" s="30" t="s">
        <v>167</v>
      </c>
      <c r="S417" s="30" t="s">
        <v>167</v>
      </c>
      <c r="T417" s="30" t="s">
        <v>45</v>
      </c>
      <c r="U417" s="31" t="str">
        <f>IFERROR(__xludf.DUMMYFUNCTION("LET(
  angka_murni, ARRAYFORMULA(IFERROR(VALUE(REGEXREPLACE(N417:S417, ""[^0-9]"", """")), 0)),
  rata, IFERROR(AVERAGEIF(angka_murni, ""&gt;0""), 0),
  IF(rata &gt; 0,
    IF(rata &gt; 500, ""SANGAT OPTIMAL"",
    IF(rata &gt; 200, ""OPTIMAL"",
    IF(rata &gt; 100,"&amp;" ""KURANG OPTIMAL"", ""TIDAK OPTIMAL""))),
    IF(COUNTIF(N417:S417, ""*TIDAK TERDETEKSI*"") &gt; 0, ""TIDAK TERDETEKSI"",
    IF(COUNTIF(N417:S417, ""*TIDAK AKTIF*"") &gt; 0, ""TIDAK AKTIF"",
    IF(COUNTIF(N417:S417, ""*BELUM TERPASANG*"") &gt; 0, ""BELUM T"&amp;"ERPASANG"", ""TIDAK AKTIF"")))
  )
)"),"TIDAK TERDETEKSI")</f>
        <v>TIDAK TERDETEKSI</v>
      </c>
      <c r="V417" s="124"/>
      <c r="W417" s="125"/>
      <c r="X417" s="46"/>
    </row>
    <row r="418" ht="12.0" customHeight="1">
      <c r="A418" s="20">
        <f t="shared" si="1"/>
        <v>414</v>
      </c>
      <c r="B418" s="19" t="s">
        <v>224</v>
      </c>
      <c r="C418" s="19" t="s">
        <v>279</v>
      </c>
      <c r="D418" s="19" t="s">
        <v>2015</v>
      </c>
      <c r="E418" s="21" t="s">
        <v>33</v>
      </c>
      <c r="F418" s="23" t="s">
        <v>2016</v>
      </c>
      <c r="G418" s="25" t="s">
        <v>2017</v>
      </c>
      <c r="H418" s="19" t="s">
        <v>40</v>
      </c>
      <c r="I418" s="19" t="s">
        <v>42</v>
      </c>
      <c r="J418" s="128" t="s">
        <v>44</v>
      </c>
      <c r="K418" s="129"/>
      <c r="L418" s="129"/>
      <c r="M418" s="29" t="s">
        <v>108</v>
      </c>
      <c r="N418" s="29" t="s">
        <v>108</v>
      </c>
      <c r="O418" s="29" t="s">
        <v>108</v>
      </c>
      <c r="P418" s="29" t="s">
        <v>108</v>
      </c>
      <c r="Q418" s="30" t="s">
        <v>167</v>
      </c>
      <c r="R418" s="30" t="s">
        <v>167</v>
      </c>
      <c r="S418" s="30" t="s">
        <v>167</v>
      </c>
      <c r="T418" s="30" t="s">
        <v>45</v>
      </c>
      <c r="U418" s="31" t="str">
        <f>IFERROR(__xludf.DUMMYFUNCTION("LET(
  angka_murni, ARRAYFORMULA(IFERROR(VALUE(REGEXREPLACE(N418:S418, ""[^0-9]"", """")), 0)),
  rata, IFERROR(AVERAGEIF(angka_murni, ""&gt;0""), 0),
  IF(rata &gt; 0,
    IF(rata &gt; 500, ""SANGAT OPTIMAL"",
    IF(rata &gt; 200, ""OPTIMAL"",
    IF(rata &gt; 100,"&amp;" ""KURANG OPTIMAL"", ""TIDAK OPTIMAL""))),
    IF(COUNTIF(N418:S418, ""*TIDAK TERDETEKSI*"") &gt; 0, ""TIDAK TERDETEKSI"",
    IF(COUNTIF(N418:S418, ""*TIDAK AKTIF*"") &gt; 0, ""TIDAK AKTIF"",
    IF(COUNTIF(N418:S418, ""*BELUM TERPASANG*"") &gt; 0, ""BELUM T"&amp;"ERPASANG"", ""TIDAK AKTIF"")))
  )
)"),"TIDAK TERDETEKSI")</f>
        <v>TIDAK TERDETEKSI</v>
      </c>
      <c r="V418" s="124"/>
      <c r="W418" s="125"/>
      <c r="X418" s="37" t="s">
        <v>2018</v>
      </c>
    </row>
    <row r="419" ht="12.0" customHeight="1">
      <c r="A419" s="20">
        <f t="shared" si="1"/>
        <v>415</v>
      </c>
      <c r="B419" s="19" t="s">
        <v>224</v>
      </c>
      <c r="C419" s="19" t="s">
        <v>279</v>
      </c>
      <c r="D419" s="19" t="s">
        <v>2019</v>
      </c>
      <c r="E419" s="21" t="s">
        <v>33</v>
      </c>
      <c r="F419" s="23" t="s">
        <v>2020</v>
      </c>
      <c r="G419" s="25" t="s">
        <v>2021</v>
      </c>
      <c r="H419" s="19" t="s">
        <v>40</v>
      </c>
      <c r="I419" s="19" t="s">
        <v>42</v>
      </c>
      <c r="J419" s="128" t="s">
        <v>44</v>
      </c>
      <c r="K419" s="129"/>
      <c r="L419" s="129"/>
      <c r="M419" s="29" t="s">
        <v>108</v>
      </c>
      <c r="N419" s="29" t="s">
        <v>108</v>
      </c>
      <c r="O419" s="29" t="s">
        <v>108</v>
      </c>
      <c r="P419" s="29" t="s">
        <v>108</v>
      </c>
      <c r="Q419" s="30" t="s">
        <v>167</v>
      </c>
      <c r="R419" s="30" t="s">
        <v>167</v>
      </c>
      <c r="S419" s="30" t="s">
        <v>167</v>
      </c>
      <c r="T419" s="30" t="s">
        <v>176</v>
      </c>
      <c r="U419" s="31" t="str">
        <f>IFERROR(__xludf.DUMMYFUNCTION("LET(
  angka_murni, ARRAYFORMULA(IFERROR(VALUE(REGEXREPLACE(N419:S419, ""[^0-9]"", """")), 0)),
  rata, IFERROR(AVERAGEIF(angka_murni, ""&gt;0""), 0),
  IF(rata &gt; 0,
    IF(rata &gt; 500, ""SANGAT OPTIMAL"",
    IF(rata &gt; 200, ""OPTIMAL"",
    IF(rata &gt; 100,"&amp;" ""KURANG OPTIMAL"", ""TIDAK OPTIMAL""))),
    IF(COUNTIF(N419:S419, ""*TIDAK TERDETEKSI*"") &gt; 0, ""TIDAK TERDETEKSI"",
    IF(COUNTIF(N419:S419, ""*TIDAK AKTIF*"") &gt; 0, ""TIDAK AKTIF"",
    IF(COUNTIF(N419:S419, ""*BELUM TERPASANG*"") &gt; 0, ""BELUM T"&amp;"ERPASANG"", ""TIDAK AKTIF"")))
  )
)"),"TIDAK TERDETEKSI")</f>
        <v>TIDAK TERDETEKSI</v>
      </c>
      <c r="V419" s="124"/>
      <c r="W419" s="125"/>
      <c r="X419" s="46"/>
    </row>
    <row r="420" ht="12.0" customHeight="1">
      <c r="A420" s="20">
        <f t="shared" si="1"/>
        <v>416</v>
      </c>
      <c r="B420" s="19" t="s">
        <v>224</v>
      </c>
      <c r="C420" s="19" t="s">
        <v>279</v>
      </c>
      <c r="D420" s="19" t="s">
        <v>2022</v>
      </c>
      <c r="E420" s="21" t="s">
        <v>33</v>
      </c>
      <c r="F420" s="23" t="s">
        <v>2023</v>
      </c>
      <c r="G420" s="25" t="s">
        <v>2024</v>
      </c>
      <c r="H420" s="19" t="s">
        <v>87</v>
      </c>
      <c r="I420" s="19" t="s">
        <v>60</v>
      </c>
      <c r="J420" s="76" t="s">
        <v>44</v>
      </c>
      <c r="K420" s="118"/>
      <c r="L420" s="118"/>
      <c r="M420" s="29" t="s">
        <v>108</v>
      </c>
      <c r="N420" s="29" t="s">
        <v>108</v>
      </c>
      <c r="O420" s="29" t="s">
        <v>108</v>
      </c>
      <c r="P420" s="30" t="s">
        <v>91</v>
      </c>
      <c r="Q420" s="30" t="s">
        <v>64</v>
      </c>
      <c r="R420" s="30" t="s">
        <v>126</v>
      </c>
      <c r="S420" s="30" t="s">
        <v>126</v>
      </c>
      <c r="T420" s="30"/>
      <c r="U420" s="31" t="str">
        <f>IFERROR(__xludf.DUMMYFUNCTION("LET(
  angka_murni, ARRAYFORMULA(IFERROR(VALUE(REGEXREPLACE(N420:S420, ""[^0-9]"", """")), 0)),
  rata, IFERROR(AVERAGEIF(angka_murni, ""&gt;0""), 0),
  IF(rata &gt; 0,
    IF(rata &gt; 500, ""SANGAT OPTIMAL"",
    IF(rata &gt; 200, ""OPTIMAL"",
    IF(rata &gt; 100,"&amp;" ""KURANG OPTIMAL"", ""TIDAK OPTIMAL""))),
    IF(COUNTIF(N420:S420, ""*TIDAK TERDETEKSI*"") &gt; 0, ""TIDAK TERDETEKSI"",
    IF(COUNTIF(N420:S420, ""*TIDAK AKTIF*"") &gt; 0, ""TIDAK AKTIF"",
    IF(COUNTIF(N420:S420, ""*BELUM TERPASANG*"") &gt; 0, ""BELUM T"&amp;"ERPASANG"", ""TIDAK AKTIF"")))
  )
)"),"SANGAT OPTIMAL")</f>
        <v>SANGAT OPTIMAL</v>
      </c>
      <c r="V420" s="124"/>
      <c r="W420" s="125"/>
      <c r="X420" s="46"/>
    </row>
    <row r="421" ht="12.0" customHeight="1">
      <c r="A421" s="20">
        <f t="shared" si="1"/>
        <v>417</v>
      </c>
      <c r="B421" s="19" t="s">
        <v>224</v>
      </c>
      <c r="C421" s="19" t="s">
        <v>279</v>
      </c>
      <c r="D421" s="19" t="s">
        <v>289</v>
      </c>
      <c r="E421" s="21" t="s">
        <v>33</v>
      </c>
      <c r="F421" s="23" t="s">
        <v>290</v>
      </c>
      <c r="G421" s="25" t="s">
        <v>291</v>
      </c>
      <c r="H421" s="19" t="s">
        <v>87</v>
      </c>
      <c r="I421" s="19" t="s">
        <v>60</v>
      </c>
      <c r="J421" s="128" t="s">
        <v>44</v>
      </c>
      <c r="K421" s="185"/>
      <c r="L421" s="185"/>
      <c r="M421" s="29" t="s">
        <v>108</v>
      </c>
      <c r="N421" s="29" t="s">
        <v>108</v>
      </c>
      <c r="O421" s="29" t="s">
        <v>108</v>
      </c>
      <c r="P421" s="30" t="s">
        <v>167</v>
      </c>
      <c r="Q421" s="30" t="s">
        <v>62</v>
      </c>
      <c r="R421" s="30" t="s">
        <v>63</v>
      </c>
      <c r="S421" s="30" t="s">
        <v>91</v>
      </c>
      <c r="T421" s="30"/>
      <c r="U421" s="31" t="str">
        <f>IFERROR(__xludf.DUMMYFUNCTION("LET(
  angka_murni, ARRAYFORMULA(IFERROR(VALUE(REGEXREPLACE(N421:S421, ""[^0-9]"", """")), 0)),
  rata, IFERROR(AVERAGEIF(angka_murni, ""&gt;0""), 0),
  IF(rata &gt; 0,
    IF(rata &gt; 500, ""SANGAT OPTIMAL"",
    IF(rata &gt; 200, ""OPTIMAL"",
    IF(rata &gt; 100,"&amp;" ""KURANG OPTIMAL"", ""TIDAK OPTIMAL""))),
    IF(COUNTIF(N421:S421, ""*TIDAK TERDETEKSI*"") &gt; 0, ""TIDAK TERDETEKSI"",
    IF(COUNTIF(N421:S421, ""*TIDAK AKTIF*"") &gt; 0, ""TIDAK AKTIF"",
    IF(COUNTIF(N421:S421, ""*BELUM TERPASANG*"") &gt; 0, ""BELUM T"&amp;"ERPASANG"", ""TIDAK AKTIF"")))
  )
)"),"TIDAK OPTIMAL")</f>
        <v>TIDAK OPTIMAL</v>
      </c>
      <c r="V421" s="124"/>
      <c r="W421" s="125"/>
      <c r="X421" s="46"/>
    </row>
    <row r="422" ht="12.0" customHeight="1">
      <c r="A422" s="20">
        <f t="shared" si="1"/>
        <v>418</v>
      </c>
      <c r="B422" s="19" t="s">
        <v>224</v>
      </c>
      <c r="C422" s="19" t="s">
        <v>279</v>
      </c>
      <c r="D422" s="19" t="s">
        <v>295</v>
      </c>
      <c r="E422" s="21" t="s">
        <v>33</v>
      </c>
      <c r="F422" s="23" t="s">
        <v>296</v>
      </c>
      <c r="G422" s="25" t="s">
        <v>297</v>
      </c>
      <c r="H422" s="19" t="s">
        <v>40</v>
      </c>
      <c r="I422" s="19" t="s">
        <v>42</v>
      </c>
      <c r="J422" s="128" t="s">
        <v>44</v>
      </c>
      <c r="K422" s="129"/>
      <c r="L422" s="129"/>
      <c r="M422" s="29" t="s">
        <v>108</v>
      </c>
      <c r="N422" s="29" t="s">
        <v>108</v>
      </c>
      <c r="O422" s="29" t="s">
        <v>108</v>
      </c>
      <c r="P422" s="29" t="s">
        <v>108</v>
      </c>
      <c r="Q422" s="30" t="s">
        <v>167</v>
      </c>
      <c r="R422" s="30" t="s">
        <v>167</v>
      </c>
      <c r="S422" s="30" t="s">
        <v>167</v>
      </c>
      <c r="T422" s="30" t="s">
        <v>45</v>
      </c>
      <c r="U422" s="31" t="str">
        <f>IFERROR(__xludf.DUMMYFUNCTION("LET(
  angka_murni, ARRAYFORMULA(IFERROR(VALUE(REGEXREPLACE(N422:S422, ""[^0-9]"", """")), 0)),
  rata, IFERROR(AVERAGEIF(angka_murni, ""&gt;0""), 0),
  IF(rata &gt; 0,
    IF(rata &gt; 500, ""SANGAT OPTIMAL"",
    IF(rata &gt; 200, ""OPTIMAL"",
    IF(rata &gt; 100,"&amp;" ""KURANG OPTIMAL"", ""TIDAK OPTIMAL""))),
    IF(COUNTIF(N422:S422, ""*TIDAK TERDETEKSI*"") &gt; 0, ""TIDAK TERDETEKSI"",
    IF(COUNTIF(N422:S422, ""*TIDAK AKTIF*"") &gt; 0, ""TIDAK AKTIF"",
    IF(COUNTIF(N422:S422, ""*BELUM TERPASANG*"") &gt; 0, ""BELUM T"&amp;"ERPASANG"", ""TIDAK AKTIF"")))
  )
)"),"TIDAK TERDETEKSI")</f>
        <v>TIDAK TERDETEKSI</v>
      </c>
      <c r="V422" s="124"/>
      <c r="W422" s="125"/>
      <c r="X422" s="46"/>
    </row>
    <row r="423" ht="12.0" customHeight="1">
      <c r="A423" s="20">
        <f t="shared" si="1"/>
        <v>419</v>
      </c>
      <c r="B423" s="19" t="s">
        <v>224</v>
      </c>
      <c r="C423" s="19" t="s">
        <v>279</v>
      </c>
      <c r="D423" s="19" t="s">
        <v>2027</v>
      </c>
      <c r="E423" s="21" t="s">
        <v>33</v>
      </c>
      <c r="F423" s="23" t="s">
        <v>2029</v>
      </c>
      <c r="G423" s="25" t="s">
        <v>2030</v>
      </c>
      <c r="H423" s="19" t="s">
        <v>87</v>
      </c>
      <c r="I423" s="19" t="s">
        <v>60</v>
      </c>
      <c r="J423" s="128" t="s">
        <v>44</v>
      </c>
      <c r="K423" s="185"/>
      <c r="L423" s="185"/>
      <c r="M423" s="29" t="s">
        <v>108</v>
      </c>
      <c r="N423" s="29" t="s">
        <v>108</v>
      </c>
      <c r="O423" s="29" t="s">
        <v>108</v>
      </c>
      <c r="P423" s="30" t="s">
        <v>167</v>
      </c>
      <c r="Q423" s="30" t="s">
        <v>62</v>
      </c>
      <c r="R423" s="30" t="s">
        <v>125</v>
      </c>
      <c r="S423" s="30" t="s">
        <v>63</v>
      </c>
      <c r="T423" s="30"/>
      <c r="U423" s="31" t="str">
        <f>IFERROR(__xludf.DUMMYFUNCTION("LET(
  angka_murni, ARRAYFORMULA(IFERROR(VALUE(REGEXREPLACE(N423:S423, ""[^0-9]"", """")), 0)),
  rata, IFERROR(AVERAGEIF(angka_murni, ""&gt;0""), 0),
  IF(rata &gt; 0,
    IF(rata &gt; 500, ""SANGAT OPTIMAL"",
    IF(rata &gt; 200, ""OPTIMAL"",
    IF(rata &gt; 100,"&amp;" ""KURANG OPTIMAL"", ""TIDAK OPTIMAL""))),
    IF(COUNTIF(N423:S423, ""*TIDAK TERDETEKSI*"") &gt; 0, ""TIDAK TERDETEKSI"",
    IF(COUNTIF(N423:S423, ""*TIDAK AKTIF*"") &gt; 0, ""TIDAK AKTIF"",
    IF(COUNTIF(N423:S423, ""*BELUM TERPASANG*"") &gt; 0, ""BELUM T"&amp;"ERPASANG"", ""TIDAK AKTIF"")))
  )
)"),"KURANG OPTIMAL")</f>
        <v>KURANG OPTIMAL</v>
      </c>
      <c r="V423" s="124"/>
      <c r="W423" s="125"/>
      <c r="X423" s="46"/>
    </row>
    <row r="424" ht="12.0" customHeight="1">
      <c r="A424" s="20">
        <f t="shared" si="1"/>
        <v>420</v>
      </c>
      <c r="B424" s="19" t="s">
        <v>224</v>
      </c>
      <c r="C424" s="19" t="s">
        <v>301</v>
      </c>
      <c r="D424" s="19" t="s">
        <v>301</v>
      </c>
      <c r="E424" s="21" t="s">
        <v>33</v>
      </c>
      <c r="F424" s="23" t="s">
        <v>2194</v>
      </c>
      <c r="G424" s="25" t="s">
        <v>2195</v>
      </c>
      <c r="H424" s="19" t="s">
        <v>40</v>
      </c>
      <c r="I424" s="19" t="s">
        <v>107</v>
      </c>
      <c r="J424" s="117" t="s">
        <v>44</v>
      </c>
      <c r="K424" s="118"/>
      <c r="L424" s="193" t="s">
        <v>1805</v>
      </c>
      <c r="M424" s="42"/>
      <c r="N424" s="42"/>
      <c r="O424" s="29" t="s">
        <v>45</v>
      </c>
      <c r="P424" s="29" t="s">
        <v>45</v>
      </c>
      <c r="Q424" s="29" t="s">
        <v>45</v>
      </c>
      <c r="R424" s="29" t="s">
        <v>45</v>
      </c>
      <c r="S424" s="29" t="s">
        <v>45</v>
      </c>
      <c r="T424" s="29"/>
      <c r="U424" s="31" t="str">
        <f>IFERROR(__xludf.DUMMYFUNCTION("LET(
  angka_murni, ARRAYFORMULA(IFERROR(VALUE(REGEXREPLACE(N424:S424, ""[^0-9]"", """")), 0)),
  rata, IFERROR(AVERAGEIF(angka_murni, ""&gt;0""), 0),
  IF(rata &gt; 0,
    IF(rata &gt; 500, ""SANGAT OPTIMAL"",
    IF(rata &gt; 200, ""OPTIMAL"",
    IF(rata &gt; 100,"&amp;" ""KURANG OPTIMAL"", ""TIDAK OPTIMAL""))),
    IF(COUNTIF(N424:S424, ""*TIDAK TERDETEKSI*"") &gt; 0, ""TIDAK TERDETEKSI"",
    IF(COUNTIF(N424:S424, ""*TIDAK AKTIF*"") &gt; 0, ""TIDAK AKTIF"",
    IF(COUNTIF(N424:S424, ""*BELUM TERPASANG*"") &gt; 0, ""BELUM T"&amp;"ERPASANG"", ""TIDAK AKTIF"")))
  )
)"),"TIDAK AKTIF")</f>
        <v>TIDAK AKTIF</v>
      </c>
      <c r="V424" s="124"/>
      <c r="W424" s="125"/>
      <c r="X424" s="46"/>
    </row>
    <row r="425" ht="12.0" customHeight="1">
      <c r="A425" s="20">
        <f t="shared" si="1"/>
        <v>421</v>
      </c>
      <c r="B425" s="19" t="s">
        <v>224</v>
      </c>
      <c r="C425" s="19" t="s">
        <v>301</v>
      </c>
      <c r="D425" s="19" t="s">
        <v>2034</v>
      </c>
      <c r="E425" s="21" t="s">
        <v>33</v>
      </c>
      <c r="F425" s="23" t="s">
        <v>2035</v>
      </c>
      <c r="G425" s="25" t="s">
        <v>2036</v>
      </c>
      <c r="H425" s="19" t="s">
        <v>87</v>
      </c>
      <c r="I425" s="19" t="s">
        <v>60</v>
      </c>
      <c r="J425" s="128" t="s">
        <v>44</v>
      </c>
      <c r="K425" s="185"/>
      <c r="L425" s="185"/>
      <c r="M425" s="29" t="s">
        <v>108</v>
      </c>
      <c r="N425" s="29" t="s">
        <v>108</v>
      </c>
      <c r="O425" s="29" t="s">
        <v>108</v>
      </c>
      <c r="P425" s="30" t="s">
        <v>167</v>
      </c>
      <c r="Q425" s="30" t="s">
        <v>62</v>
      </c>
      <c r="R425" s="30" t="s">
        <v>63</v>
      </c>
      <c r="S425" s="30" t="s">
        <v>63</v>
      </c>
      <c r="T425" s="30"/>
      <c r="U425" s="31" t="str">
        <f>IFERROR(__xludf.DUMMYFUNCTION("LET(
  angka_murni, ARRAYFORMULA(IFERROR(VALUE(REGEXREPLACE(N425:S425, ""[^0-9]"", """")), 0)),
  rata, IFERROR(AVERAGEIF(angka_murni, ""&gt;0""), 0),
  IF(rata &gt; 0,
    IF(rata &gt; 500, ""SANGAT OPTIMAL"",
    IF(rata &gt; 200, ""OPTIMAL"",
    IF(rata &gt; 100,"&amp;" ""KURANG OPTIMAL"", ""TIDAK OPTIMAL""))),
    IF(COUNTIF(N425:S425, ""*TIDAK TERDETEKSI*"") &gt; 0, ""TIDAK TERDETEKSI"",
    IF(COUNTIF(N425:S425, ""*TIDAK AKTIF*"") &gt; 0, ""TIDAK AKTIF"",
    IF(COUNTIF(N425:S425, ""*BELUM TERPASANG*"") &gt; 0, ""BELUM T"&amp;"ERPASANG"", ""TIDAK AKTIF"")))
  )
)"),"KURANG OPTIMAL")</f>
        <v>KURANG OPTIMAL</v>
      </c>
      <c r="V425" s="124"/>
      <c r="W425" s="125"/>
      <c r="X425" s="75" t="s">
        <v>2038</v>
      </c>
    </row>
    <row r="426" ht="12.0" customHeight="1">
      <c r="A426" s="20">
        <f t="shared" si="1"/>
        <v>422</v>
      </c>
      <c r="B426" s="19" t="s">
        <v>224</v>
      </c>
      <c r="C426" s="19" t="s">
        <v>301</v>
      </c>
      <c r="D426" s="19" t="s">
        <v>2040</v>
      </c>
      <c r="E426" s="21" t="s">
        <v>33</v>
      </c>
      <c r="F426" s="23" t="s">
        <v>2041</v>
      </c>
      <c r="G426" s="25" t="s">
        <v>2042</v>
      </c>
      <c r="H426" s="19" t="s">
        <v>87</v>
      </c>
      <c r="I426" s="19" t="s">
        <v>60</v>
      </c>
      <c r="J426" s="128" t="s">
        <v>44</v>
      </c>
      <c r="K426" s="185"/>
      <c r="L426" s="185"/>
      <c r="M426" s="29" t="s">
        <v>108</v>
      </c>
      <c r="N426" s="29" t="s">
        <v>108</v>
      </c>
      <c r="O426" s="29" t="s">
        <v>108</v>
      </c>
      <c r="P426" s="30" t="s">
        <v>167</v>
      </c>
      <c r="Q426" s="30" t="s">
        <v>125</v>
      </c>
      <c r="R426" s="30" t="s">
        <v>126</v>
      </c>
      <c r="S426" s="30" t="s">
        <v>126</v>
      </c>
      <c r="T426" s="30"/>
      <c r="U426" s="31" t="str">
        <f>IFERROR(__xludf.DUMMYFUNCTION("LET(
  angka_murni, ARRAYFORMULA(IFERROR(VALUE(REGEXREPLACE(N426:S426, ""[^0-9]"", """")), 0)),
  rata, IFERROR(AVERAGEIF(angka_murni, ""&gt;0""), 0),
  IF(rata &gt; 0,
    IF(rata &gt; 500, ""SANGAT OPTIMAL"",
    IF(rata &gt; 200, ""OPTIMAL"",
    IF(rata &gt; 100,"&amp;" ""KURANG OPTIMAL"", ""TIDAK OPTIMAL""))),
    IF(COUNTIF(N426:S426, ""*TIDAK TERDETEKSI*"") &gt; 0, ""TIDAK TERDETEKSI"",
    IF(COUNTIF(N426:S426, ""*TIDAK AKTIF*"") &gt; 0, ""TIDAK AKTIF"",
    IF(COUNTIF(N426:S426, ""*BELUM TERPASANG*"") &gt; 0, ""BELUM T"&amp;"ERPASANG"", ""TIDAK AKTIF"")))
  )
)"),"SANGAT OPTIMAL")</f>
        <v>SANGAT OPTIMAL</v>
      </c>
      <c r="V426" s="124"/>
      <c r="W426" s="125"/>
      <c r="X426" s="75" t="s">
        <v>2043</v>
      </c>
    </row>
    <row r="427" ht="12.0" customHeight="1">
      <c r="A427" s="20">
        <f t="shared" si="1"/>
        <v>423</v>
      </c>
      <c r="B427" s="19" t="s">
        <v>224</v>
      </c>
      <c r="C427" s="19" t="s">
        <v>301</v>
      </c>
      <c r="D427" s="19" t="s">
        <v>2044</v>
      </c>
      <c r="E427" s="21" t="s">
        <v>33</v>
      </c>
      <c r="F427" s="23" t="s">
        <v>2045</v>
      </c>
      <c r="G427" s="25" t="s">
        <v>2046</v>
      </c>
      <c r="H427" s="19" t="s">
        <v>87</v>
      </c>
      <c r="I427" s="19" t="s">
        <v>60</v>
      </c>
      <c r="J427" s="76" t="s">
        <v>44</v>
      </c>
      <c r="K427" s="118"/>
      <c r="L427" s="118"/>
      <c r="M427" s="29" t="s">
        <v>108</v>
      </c>
      <c r="N427" s="29" t="s">
        <v>108</v>
      </c>
      <c r="O427" s="29" t="s">
        <v>108</v>
      </c>
      <c r="P427" s="30" t="s">
        <v>126</v>
      </c>
      <c r="Q427" s="30" t="s">
        <v>126</v>
      </c>
      <c r="R427" s="30" t="s">
        <v>126</v>
      </c>
      <c r="S427" s="30" t="s">
        <v>126</v>
      </c>
      <c r="T427" s="30"/>
      <c r="U427" s="39" t="str">
        <f>IFERROR(__xludf.DUMMYFUNCTION("LET(
  angka_murni, ARRAYFORMULA(IFERROR(VALUE(REGEXREPLACE(N427:S427, ""[^0-9]"", """")), 0)),
  rata, IFERROR(AVERAGEIF(angka_murni, ""&gt;0""), 0),
  IF(rata &gt; 0,
    IF(rata &gt; 500, ""SANGAT OPTIMAL"",
    IF(rata &gt; 200, ""OPTIMAL"",
    IF(rata &gt; 100,"&amp;" ""KURANG OPTIMAL"", ""TIDAK OPTIMAL""))),
    IF(COUNTIF(N427:S427, ""*TIDAK TERDETEKSI*"") &gt; 0, ""TIDAK TERDETEKSI"",
    IF(COUNTIF(N427:S427, ""*TIDAK AKTIF*"") &gt; 0, ""TIDAK AKTIF"",
    IF(COUNTIF(N427:S427, ""*BELUM TERPASANG*"") &gt; 0, ""BELUM T"&amp;"ERPASANG"", ""TIDAK AKTIF"")))
  )
)"),"SANGAT OPTIMAL")</f>
        <v>SANGAT OPTIMAL</v>
      </c>
      <c r="V427" s="137" t="s">
        <v>1266</v>
      </c>
      <c r="W427" s="83"/>
      <c r="X427" s="196" t="s">
        <v>2047</v>
      </c>
    </row>
    <row r="428" ht="12.0" customHeight="1">
      <c r="A428" s="20">
        <f t="shared" si="1"/>
        <v>424</v>
      </c>
      <c r="B428" s="19" t="s">
        <v>224</v>
      </c>
      <c r="C428" s="19" t="s">
        <v>301</v>
      </c>
      <c r="D428" s="19" t="s">
        <v>2049</v>
      </c>
      <c r="E428" s="21" t="s">
        <v>33</v>
      </c>
      <c r="F428" s="23" t="s">
        <v>2050</v>
      </c>
      <c r="G428" s="25" t="s">
        <v>2051</v>
      </c>
      <c r="H428" s="19" t="s">
        <v>40</v>
      </c>
      <c r="I428" s="19" t="s">
        <v>42</v>
      </c>
      <c r="J428" s="128" t="s">
        <v>44</v>
      </c>
      <c r="K428" s="129"/>
      <c r="L428" s="129"/>
      <c r="M428" s="29" t="s">
        <v>108</v>
      </c>
      <c r="N428" s="29" t="s">
        <v>108</v>
      </c>
      <c r="O428" s="29" t="s">
        <v>108</v>
      </c>
      <c r="P428" s="29" t="s">
        <v>108</v>
      </c>
      <c r="Q428" s="30" t="s">
        <v>167</v>
      </c>
      <c r="R428" s="30" t="s">
        <v>167</v>
      </c>
      <c r="S428" s="30" t="s">
        <v>167</v>
      </c>
      <c r="T428" s="30" t="s">
        <v>91</v>
      </c>
      <c r="U428" s="31" t="str">
        <f>IFERROR(__xludf.DUMMYFUNCTION("LET(
  angka_murni, ARRAYFORMULA(IFERROR(VALUE(REGEXREPLACE(N428:S428, ""[^0-9]"", """")), 0)),
  rata, IFERROR(AVERAGEIF(angka_murni, ""&gt;0""), 0),
  IF(rata &gt; 0,
    IF(rata &gt; 500, ""SANGAT OPTIMAL"",
    IF(rata &gt; 200, ""OPTIMAL"",
    IF(rata &gt; 100,"&amp;" ""KURANG OPTIMAL"", ""TIDAK OPTIMAL""))),
    IF(COUNTIF(N428:S428, ""*TIDAK TERDETEKSI*"") &gt; 0, ""TIDAK TERDETEKSI"",
    IF(COUNTIF(N428:S428, ""*TIDAK AKTIF*"") &gt; 0, ""TIDAK AKTIF"",
    IF(COUNTIF(N428:S428, ""*BELUM TERPASANG*"") &gt; 0, ""BELUM T"&amp;"ERPASANG"", ""TIDAK AKTIF"")))
  )
)"),"TIDAK TERDETEKSI")</f>
        <v>TIDAK TERDETEKSI</v>
      </c>
      <c r="V428" s="124"/>
      <c r="W428" s="125"/>
      <c r="X428" s="75" t="s">
        <v>2052</v>
      </c>
    </row>
    <row r="429" ht="12.0" customHeight="1">
      <c r="A429" s="20">
        <f t="shared" si="1"/>
        <v>425</v>
      </c>
      <c r="B429" s="19" t="s">
        <v>224</v>
      </c>
      <c r="C429" s="19" t="s">
        <v>301</v>
      </c>
      <c r="D429" s="19" t="s">
        <v>2054</v>
      </c>
      <c r="E429" s="21" t="s">
        <v>33</v>
      </c>
      <c r="F429" s="23" t="s">
        <v>2055</v>
      </c>
      <c r="G429" s="25" t="s">
        <v>2056</v>
      </c>
      <c r="H429" s="19" t="s">
        <v>39</v>
      </c>
      <c r="I429" s="180" t="s">
        <v>1138</v>
      </c>
      <c r="J429" s="151" t="s">
        <v>44</v>
      </c>
      <c r="K429" s="118"/>
      <c r="L429" s="118"/>
      <c r="M429" s="29" t="s">
        <v>45</v>
      </c>
      <c r="N429" s="29" t="s">
        <v>167</v>
      </c>
      <c r="O429" s="29" t="s">
        <v>167</v>
      </c>
      <c r="P429" s="29" t="s">
        <v>167</v>
      </c>
      <c r="Q429" s="29" t="s">
        <v>167</v>
      </c>
      <c r="R429" s="29" t="s">
        <v>167</v>
      </c>
      <c r="S429" s="30" t="s">
        <v>45</v>
      </c>
      <c r="T429" s="30"/>
      <c r="U429" s="31" t="str">
        <f>IFERROR(__xludf.DUMMYFUNCTION("LET(
  angka_murni, ARRAYFORMULA(IFERROR(VALUE(REGEXREPLACE(N429:S429, ""[^0-9]"", """")), 0)),
  rata, IFERROR(AVERAGEIF(angka_murni, ""&gt;0""), 0),
  IF(rata &gt; 0,
    IF(rata &gt; 500, ""SANGAT OPTIMAL"",
    IF(rata &gt; 200, ""OPTIMAL"",
    IF(rata &gt; 100,"&amp;" ""KURANG OPTIMAL"", ""TIDAK OPTIMAL""))),
    IF(COUNTIF(N429:S429, ""*TIDAK TERDETEKSI*"") &gt; 0, ""TIDAK TERDETEKSI"",
    IF(COUNTIF(N429:S429, ""*TIDAK AKTIF*"") &gt; 0, ""TIDAK AKTIF"",
    IF(COUNTIF(N429:S429, ""*BELUM TERPASANG*"") &gt; 0, ""BELUM T"&amp;"ERPASANG"", ""TIDAK AKTIF"")))
  )
)"),"TIDAK TERDETEKSI")</f>
        <v>TIDAK TERDETEKSI</v>
      </c>
      <c r="V429" s="124"/>
      <c r="W429" s="125"/>
      <c r="X429" s="37" t="s">
        <v>2057</v>
      </c>
    </row>
    <row r="430" ht="12.0" customHeight="1">
      <c r="A430" s="20">
        <f t="shared" si="1"/>
        <v>426</v>
      </c>
      <c r="B430" s="19" t="s">
        <v>224</v>
      </c>
      <c r="C430" s="19" t="s">
        <v>301</v>
      </c>
      <c r="D430" s="19" t="s">
        <v>2058</v>
      </c>
      <c r="E430" s="21" t="s">
        <v>33</v>
      </c>
      <c r="F430" s="23" t="s">
        <v>2059</v>
      </c>
      <c r="G430" s="25" t="s">
        <v>2060</v>
      </c>
      <c r="H430" s="19" t="s">
        <v>87</v>
      </c>
      <c r="I430" s="19" t="s">
        <v>60</v>
      </c>
      <c r="J430" s="76" t="s">
        <v>44</v>
      </c>
      <c r="K430" s="118"/>
      <c r="L430" s="118"/>
      <c r="M430" s="29" t="s">
        <v>108</v>
      </c>
      <c r="N430" s="29" t="s">
        <v>108</v>
      </c>
      <c r="O430" s="29" t="s">
        <v>108</v>
      </c>
      <c r="P430" s="30" t="s">
        <v>64</v>
      </c>
      <c r="Q430" s="30" t="s">
        <v>126</v>
      </c>
      <c r="R430" s="30" t="s">
        <v>126</v>
      </c>
      <c r="S430" s="30" t="s">
        <v>126</v>
      </c>
      <c r="T430" s="30"/>
      <c r="U430" s="39" t="str">
        <f>IFERROR(__xludf.DUMMYFUNCTION("LET(
  angka_murni, ARRAYFORMULA(IFERROR(VALUE(REGEXREPLACE(N430:S430, ""[^0-9]"", """")), 0)),
  rata, IFERROR(AVERAGEIF(angka_murni, ""&gt;0""), 0),
  IF(rata &gt; 0,
    IF(rata &gt; 500, ""SANGAT OPTIMAL"",
    IF(rata &gt; 200, ""OPTIMAL"",
    IF(rata &gt; 100,"&amp;" ""KURANG OPTIMAL"", ""TIDAK OPTIMAL""))),
    IF(COUNTIF(N430:S430, ""*TIDAK TERDETEKSI*"") &gt; 0, ""TIDAK TERDETEKSI"",
    IF(COUNTIF(N430:S430, ""*TIDAK AKTIF*"") &gt; 0, ""TIDAK AKTIF"",
    IF(COUNTIF(N430:S430, ""*BELUM TERPASANG*"") &gt; 0, ""BELUM T"&amp;"ERPASANG"", ""TIDAK AKTIF"")))
  )
)"),"SANGAT OPTIMAL")</f>
        <v>SANGAT OPTIMAL</v>
      </c>
      <c r="V430" s="137" t="s">
        <v>2219</v>
      </c>
      <c r="W430" s="83"/>
      <c r="X430" s="83"/>
    </row>
    <row r="431" ht="12.0" customHeight="1">
      <c r="A431" s="20">
        <f t="shared" si="1"/>
        <v>427</v>
      </c>
      <c r="B431" s="19" t="s">
        <v>224</v>
      </c>
      <c r="C431" s="19" t="s">
        <v>2064</v>
      </c>
      <c r="D431" s="19" t="s">
        <v>2065</v>
      </c>
      <c r="E431" s="21" t="s">
        <v>33</v>
      </c>
      <c r="F431" s="23" t="s">
        <v>2066</v>
      </c>
      <c r="G431" s="25" t="s">
        <v>2067</v>
      </c>
      <c r="H431" s="19" t="s">
        <v>39</v>
      </c>
      <c r="I431" s="19" t="s">
        <v>41</v>
      </c>
      <c r="J431" s="151" t="s">
        <v>44</v>
      </c>
      <c r="K431" s="118"/>
      <c r="L431" s="119" t="s">
        <v>2220</v>
      </c>
      <c r="M431" s="42"/>
      <c r="N431" s="29" t="s">
        <v>806</v>
      </c>
      <c r="O431" s="29" t="s">
        <v>125</v>
      </c>
      <c r="P431" s="30" t="s">
        <v>806</v>
      </c>
      <c r="Q431" s="30" t="s">
        <v>806</v>
      </c>
      <c r="R431" s="30" t="s">
        <v>806</v>
      </c>
      <c r="S431" s="30" t="s">
        <v>91</v>
      </c>
      <c r="T431" s="30"/>
      <c r="U431" s="31" t="str">
        <f>IFERROR(__xludf.DUMMYFUNCTION("LET(
  angka_murni, ARRAYFORMULA(IFERROR(VALUE(REGEXREPLACE(N431:S431, ""[^0-9]"", """")), 0)),
  rata, IFERROR(AVERAGEIF(angka_murni, ""&gt;0""), 0),
  IF(rata &gt; 0,
    IF(rata &gt; 500, ""SANGAT OPTIMAL"",
    IF(rata &gt; 200, ""OPTIMAL"",
    IF(rata &gt; 100,"&amp;" ""KURANG OPTIMAL"", ""TIDAK OPTIMAL""))),
    IF(COUNTIF(N431:S431, ""*TIDAK TERDETEKSI*"") &gt; 0, ""TIDAK TERDETEKSI"",
    IF(COUNTIF(N431:S431, ""*TIDAK AKTIF*"") &gt; 0, ""TIDAK AKTIF"",
    IF(COUNTIF(N431:S431, ""*BELUM TERPASANG*"") &gt; 0, ""BELUM T"&amp;"ERPASANG"", ""TIDAK AKTIF"")))
  )
)"),"KURANG OPTIMAL")</f>
        <v>KURANG OPTIMAL</v>
      </c>
      <c r="V431" s="124"/>
      <c r="W431" s="125"/>
      <c r="X431" s="125"/>
    </row>
    <row r="432" ht="12.0" customHeight="1">
      <c r="A432" s="20">
        <f t="shared" si="1"/>
        <v>428</v>
      </c>
      <c r="B432" s="19" t="s">
        <v>224</v>
      </c>
      <c r="C432" s="19" t="s">
        <v>2064</v>
      </c>
      <c r="D432" s="19" t="s">
        <v>2072</v>
      </c>
      <c r="E432" s="21" t="s">
        <v>33</v>
      </c>
      <c r="F432" s="23" t="s">
        <v>2073</v>
      </c>
      <c r="G432" s="25" t="s">
        <v>2074</v>
      </c>
      <c r="H432" s="19" t="s">
        <v>39</v>
      </c>
      <c r="I432" s="19" t="s">
        <v>41</v>
      </c>
      <c r="J432" s="151" t="s">
        <v>44</v>
      </c>
      <c r="K432" s="118"/>
      <c r="L432" s="118"/>
      <c r="M432" s="42"/>
      <c r="N432" s="29" t="s">
        <v>63</v>
      </c>
      <c r="O432" s="29" t="s">
        <v>63</v>
      </c>
      <c r="P432" s="30" t="s">
        <v>62</v>
      </c>
      <c r="Q432" s="30" t="s">
        <v>62</v>
      </c>
      <c r="R432" s="30" t="s">
        <v>62</v>
      </c>
      <c r="S432" s="30" t="s">
        <v>176</v>
      </c>
      <c r="T432" s="30"/>
      <c r="U432" s="31" t="str">
        <f>IFERROR(__xludf.DUMMYFUNCTION("LET(
  angka_murni, ARRAYFORMULA(IFERROR(VALUE(REGEXREPLACE(N432:S432, ""[^0-9]"", """")), 0)),
  rata, IFERROR(AVERAGEIF(angka_murni, ""&gt;0""), 0),
  IF(rata &gt; 0,
    IF(rata &gt; 500, ""SANGAT OPTIMAL"",
    IF(rata &gt; 200, ""OPTIMAL"",
    IF(rata &gt; 100,"&amp;" ""KURANG OPTIMAL"", ""TIDAK OPTIMAL""))),
    IF(COUNTIF(N432:S432, ""*TIDAK TERDETEKSI*"") &gt; 0, ""TIDAK TERDETEKSI"",
    IF(COUNTIF(N432:S432, ""*TIDAK AKTIF*"") &gt; 0, ""TIDAK AKTIF"",
    IF(COUNTIF(N432:S432, ""*BELUM TERPASANG*"") &gt; 0, ""BELUM T"&amp;"ERPASANG"", ""TIDAK AKTIF"")))
  )
)"),"TIDAK OPTIMAL")</f>
        <v>TIDAK OPTIMAL</v>
      </c>
      <c r="V432" s="124"/>
      <c r="W432" s="125"/>
      <c r="X432" s="125"/>
    </row>
    <row r="433" ht="12.0" customHeight="1">
      <c r="A433" s="20">
        <f t="shared" si="1"/>
        <v>429</v>
      </c>
      <c r="B433" s="19" t="s">
        <v>224</v>
      </c>
      <c r="C433" s="19" t="s">
        <v>2064</v>
      </c>
      <c r="D433" s="19" t="s">
        <v>2078</v>
      </c>
      <c r="E433" s="21" t="s">
        <v>33</v>
      </c>
      <c r="F433" s="23" t="s">
        <v>2079</v>
      </c>
      <c r="G433" s="25" t="s">
        <v>2080</v>
      </c>
      <c r="H433" s="19" t="s">
        <v>39</v>
      </c>
      <c r="I433" s="19" t="s">
        <v>41</v>
      </c>
      <c r="J433" s="151" t="s">
        <v>44</v>
      </c>
      <c r="K433" s="118"/>
      <c r="L433" s="118"/>
      <c r="M433" s="42"/>
      <c r="N433" s="29" t="s">
        <v>63</v>
      </c>
      <c r="O433" s="29" t="s">
        <v>806</v>
      </c>
      <c r="P433" s="30" t="s">
        <v>806</v>
      </c>
      <c r="Q433" s="30" t="s">
        <v>806</v>
      </c>
      <c r="R433" s="30" t="s">
        <v>806</v>
      </c>
      <c r="S433" s="30" t="s">
        <v>806</v>
      </c>
      <c r="T433" s="30"/>
      <c r="U433" s="31" t="str">
        <f>IFERROR(__xludf.DUMMYFUNCTION("LET(
  angka_murni, ARRAYFORMULA(IFERROR(VALUE(REGEXREPLACE(N433:S433, ""[^0-9]"", """")), 0)),
  rata, IFERROR(AVERAGEIF(angka_murni, ""&gt;0""), 0),
  IF(rata &gt; 0,
    IF(rata &gt; 500, ""SANGAT OPTIMAL"",
    IF(rata &gt; 200, ""OPTIMAL"",
    IF(rata &gt; 100,"&amp;" ""KURANG OPTIMAL"", ""TIDAK OPTIMAL""))),
    IF(COUNTIF(N433:S433, ""*TIDAK TERDETEKSI*"") &gt; 0, ""TIDAK TERDETEKSI"",
    IF(COUNTIF(N433:S433, ""*TIDAK AKTIF*"") &gt; 0, ""TIDAK AKTIF"",
    IF(COUNTIF(N433:S433, ""*BELUM TERPASANG*"") &gt; 0, ""BELUM T"&amp;"ERPASANG"", ""TIDAK AKTIF"")))
  )
)"),"KURANG OPTIMAL")</f>
        <v>KURANG OPTIMAL</v>
      </c>
      <c r="V433" s="124"/>
      <c r="W433" s="125"/>
      <c r="X433" s="125"/>
    </row>
    <row r="434" ht="12.0" customHeight="1">
      <c r="A434" s="20">
        <f t="shared" si="1"/>
        <v>430</v>
      </c>
      <c r="B434" s="19" t="s">
        <v>224</v>
      </c>
      <c r="C434" s="19" t="s">
        <v>2083</v>
      </c>
      <c r="D434" s="19" t="s">
        <v>1742</v>
      </c>
      <c r="E434" s="21" t="s">
        <v>33</v>
      </c>
      <c r="F434" s="23" t="s">
        <v>2084</v>
      </c>
      <c r="G434" s="25" t="s">
        <v>2085</v>
      </c>
      <c r="H434" s="19" t="s">
        <v>40</v>
      </c>
      <c r="I434" s="19" t="s">
        <v>107</v>
      </c>
      <c r="J434" s="117" t="s">
        <v>44</v>
      </c>
      <c r="K434" s="118"/>
      <c r="L434" s="119" t="s">
        <v>1216</v>
      </c>
      <c r="M434" s="42"/>
      <c r="N434" s="42"/>
      <c r="O434" s="29" t="s">
        <v>806</v>
      </c>
      <c r="P434" s="29" t="s">
        <v>806</v>
      </c>
      <c r="Q434" s="29" t="s">
        <v>806</v>
      </c>
      <c r="R434" s="44"/>
      <c r="S434" s="44"/>
      <c r="T434" s="44"/>
      <c r="U434" s="31" t="str">
        <f>IFERROR(__xludf.DUMMYFUNCTION("LET(
  angka_murni, ARRAYFORMULA(IFERROR(VALUE(REGEXREPLACE(N434:S434, ""[^0-9]"", """")), 0)),
  rata, IFERROR(AVERAGEIF(angka_murni, ""&gt;0""), 0),
  IF(rata &gt; 0,
    IF(rata &gt; 500, ""SANGAT OPTIMAL"",
    IF(rata &gt; 200, ""OPTIMAL"",
    IF(rata &gt; 100,"&amp;" ""KURANG OPTIMAL"", ""TIDAK OPTIMAL""))),
    IF(COUNTIF(N434:S434, ""*TIDAK TERDETEKSI*"") &gt; 0, ""TIDAK TERDETEKSI"",
    IF(COUNTIF(N434:S434, ""*TIDAK AKTIF*"") &gt; 0, ""TIDAK AKTIF"",
    IF(COUNTIF(N434:S434, ""*BELUM TERPASANG*"") &gt; 0, ""BELUM T"&amp;"ERPASANG"", ""TIDAK AKTIF"")))
  )
)"),"KURANG OPTIMAL")</f>
        <v>KURANG OPTIMAL</v>
      </c>
      <c r="V434" s="124"/>
      <c r="W434" s="125"/>
      <c r="X434" s="125"/>
    </row>
    <row r="435" ht="12.0" customHeight="1">
      <c r="A435" s="20">
        <f t="shared" si="1"/>
        <v>431</v>
      </c>
      <c r="B435" s="19" t="s">
        <v>224</v>
      </c>
      <c r="C435" s="19" t="s">
        <v>309</v>
      </c>
      <c r="D435" s="19" t="s">
        <v>2089</v>
      </c>
      <c r="E435" s="21" t="s">
        <v>33</v>
      </c>
      <c r="F435" s="23" t="s">
        <v>2090</v>
      </c>
      <c r="G435" s="25" t="s">
        <v>2091</v>
      </c>
      <c r="H435" s="19" t="s">
        <v>39</v>
      </c>
      <c r="I435" s="19" t="s">
        <v>41</v>
      </c>
      <c r="J435" s="151" t="s">
        <v>44</v>
      </c>
      <c r="K435" s="119"/>
      <c r="L435" s="119" t="s">
        <v>1116</v>
      </c>
      <c r="M435" s="29" t="s">
        <v>108</v>
      </c>
      <c r="N435" s="29" t="s">
        <v>108</v>
      </c>
      <c r="O435" s="29" t="s">
        <v>108</v>
      </c>
      <c r="P435" s="29" t="s">
        <v>108</v>
      </c>
      <c r="Q435" s="29" t="s">
        <v>108</v>
      </c>
      <c r="R435" s="29" t="s">
        <v>108</v>
      </c>
      <c r="S435" s="30" t="s">
        <v>62</v>
      </c>
      <c r="T435" s="30"/>
      <c r="U435" s="31" t="str">
        <f>IFERROR(__xludf.DUMMYFUNCTION("LET(
  angka_murni, ARRAYFORMULA(IFERROR(VALUE(REGEXREPLACE(N435:S435, ""[^0-9]"", """")), 0)),
  rata, IFERROR(AVERAGEIF(angka_murni, ""&gt;0""), 0),
  IF(rata &gt; 0,
    IF(rata &gt; 500, ""SANGAT OPTIMAL"",
    IF(rata &gt; 200, ""OPTIMAL"",
    IF(rata &gt; 100,"&amp;" ""KURANG OPTIMAL"", ""TIDAK OPTIMAL""))),
    IF(COUNTIF(N435:S435, ""*TIDAK TERDETEKSI*"") &gt; 0, ""TIDAK TERDETEKSI"",
    IF(COUNTIF(N435:S435, ""*TIDAK AKTIF*"") &gt; 0, ""TIDAK AKTIF"",
    IF(COUNTIF(N435:S435, ""*BELUM TERPASANG*"") &gt; 0, ""BELUM T"&amp;"ERPASANG"", ""TIDAK AKTIF"")))
  )
)"),"TIDAK OPTIMAL")</f>
        <v>TIDAK OPTIMAL</v>
      </c>
      <c r="V435" s="124"/>
      <c r="W435" s="125"/>
      <c r="X435" s="125"/>
    </row>
    <row r="436" ht="12.0" customHeight="1">
      <c r="A436" s="20">
        <f t="shared" si="1"/>
        <v>432</v>
      </c>
      <c r="B436" s="19" t="s">
        <v>224</v>
      </c>
      <c r="C436" s="19" t="s">
        <v>309</v>
      </c>
      <c r="D436" s="19" t="s">
        <v>310</v>
      </c>
      <c r="E436" s="21" t="s">
        <v>33</v>
      </c>
      <c r="F436" s="23" t="s">
        <v>311</v>
      </c>
      <c r="G436" s="25" t="s">
        <v>312</v>
      </c>
      <c r="H436" s="19" t="s">
        <v>87</v>
      </c>
      <c r="I436" s="19" t="s">
        <v>60</v>
      </c>
      <c r="J436" s="128" t="s">
        <v>44</v>
      </c>
      <c r="K436" s="185"/>
      <c r="L436" s="185"/>
      <c r="M436" s="29" t="s">
        <v>108</v>
      </c>
      <c r="N436" s="29" t="s">
        <v>108</v>
      </c>
      <c r="O436" s="29" t="s">
        <v>108</v>
      </c>
      <c r="P436" s="30" t="s">
        <v>167</v>
      </c>
      <c r="Q436" s="30" t="s">
        <v>62</v>
      </c>
      <c r="R436" s="30" t="s">
        <v>64</v>
      </c>
      <c r="S436" s="30" t="s">
        <v>64</v>
      </c>
      <c r="T436" s="30"/>
      <c r="U436" s="31" t="str">
        <f>IFERROR(__xludf.DUMMYFUNCTION("LET(
  angka_murni, ARRAYFORMULA(IFERROR(VALUE(REGEXREPLACE(N436:S436, ""[^0-9]"", """")), 0)),
  rata, IFERROR(AVERAGEIF(angka_murni, ""&gt;0""), 0),
  IF(rata &gt; 0,
    IF(rata &gt; 500, ""SANGAT OPTIMAL"",
    IF(rata &gt; 200, ""OPTIMAL"",
    IF(rata &gt; 100,"&amp;" ""KURANG OPTIMAL"", ""TIDAK OPTIMAL""))),
    IF(COUNTIF(N436:S436, ""*TIDAK TERDETEKSI*"") &gt; 0, ""TIDAK TERDETEKSI"",
    IF(COUNTIF(N436:S436, ""*TIDAK AKTIF*"") &gt; 0, ""TIDAK AKTIF"",
    IF(COUNTIF(N436:S436, ""*BELUM TERPASANG*"") &gt; 0, ""BELUM T"&amp;"ERPASANG"", ""TIDAK AKTIF"")))
  )
)"),"OPTIMAL")</f>
        <v>OPTIMAL</v>
      </c>
      <c r="V436" s="124"/>
      <c r="W436" s="125"/>
      <c r="X436" s="125"/>
    </row>
    <row r="437" ht="12.0" customHeight="1">
      <c r="A437" s="20">
        <f t="shared" si="1"/>
        <v>433</v>
      </c>
      <c r="B437" s="19" t="s">
        <v>224</v>
      </c>
      <c r="C437" s="19" t="s">
        <v>309</v>
      </c>
      <c r="D437" s="19" t="s">
        <v>2094</v>
      </c>
      <c r="E437" s="21" t="s">
        <v>33</v>
      </c>
      <c r="F437" s="23" t="s">
        <v>2095</v>
      </c>
      <c r="G437" s="25" t="s">
        <v>2096</v>
      </c>
      <c r="H437" s="19" t="s">
        <v>40</v>
      </c>
      <c r="I437" s="19" t="s">
        <v>107</v>
      </c>
      <c r="J437" s="117" t="s">
        <v>44</v>
      </c>
      <c r="K437" s="118"/>
      <c r="L437" s="119" t="s">
        <v>2235</v>
      </c>
      <c r="M437" s="42"/>
      <c r="N437" s="42"/>
      <c r="O437" s="42"/>
      <c r="P437" s="30" t="s">
        <v>360</v>
      </c>
      <c r="Q437" s="30" t="s">
        <v>360</v>
      </c>
      <c r="R437" s="44"/>
      <c r="S437" s="44"/>
      <c r="T437" s="44"/>
      <c r="U437" s="31" t="str">
        <f>IFERROR(__xludf.DUMMYFUNCTION("LET(
  angka_murni, ARRAYFORMULA(IFERROR(VALUE(REGEXREPLACE(N437:S437, ""[^0-9]"", """")), 0)),
  rata, IFERROR(AVERAGEIF(angka_murni, ""&gt;0""), 0),
  IF(rata &gt; 0,
    IF(rata &gt; 500, ""SANGAT OPTIMAL"",
    IF(rata &gt; 200, ""OPTIMAL"",
    IF(rata &gt; 100,"&amp;" ""KURANG OPTIMAL"", ""TIDAK OPTIMAL""))),
    IF(COUNTIF(N437:S437, ""*TIDAK TERDETEKSI*"") &gt; 0, ""TIDAK TERDETEKSI"",
    IF(COUNTIF(N437:S437, ""*TIDAK AKTIF*"") &gt; 0, ""TIDAK AKTIF"",
    IF(COUNTIF(N437:S437, ""*BELUM TERPASANG*"") &gt; 0, ""BELUM T"&amp;"ERPASANG"", ""TIDAK AKTIF"")))
  )
)"),"TIDAK OPTIMAL")</f>
        <v>TIDAK OPTIMAL</v>
      </c>
      <c r="V437" s="124"/>
      <c r="W437" s="125"/>
      <c r="X437" s="125"/>
    </row>
    <row r="438" ht="12.0" customHeight="1">
      <c r="A438" s="20">
        <f t="shared" si="1"/>
        <v>434</v>
      </c>
      <c r="B438" s="19" t="s">
        <v>224</v>
      </c>
      <c r="C438" s="19" t="s">
        <v>309</v>
      </c>
      <c r="D438" s="19" t="s">
        <v>2100</v>
      </c>
      <c r="E438" s="21" t="s">
        <v>33</v>
      </c>
      <c r="F438" s="23" t="s">
        <v>2101</v>
      </c>
      <c r="G438" s="25" t="s">
        <v>2102</v>
      </c>
      <c r="H438" s="19" t="s">
        <v>39</v>
      </c>
      <c r="I438" s="19" t="s">
        <v>41</v>
      </c>
      <c r="J438" s="151" t="s">
        <v>44</v>
      </c>
      <c r="K438" s="118"/>
      <c r="L438" s="119" t="s">
        <v>2239</v>
      </c>
      <c r="M438" s="42"/>
      <c r="N438" s="29" t="s">
        <v>806</v>
      </c>
      <c r="O438" s="29" t="s">
        <v>806</v>
      </c>
      <c r="P438" s="30" t="s">
        <v>91</v>
      </c>
      <c r="Q438" s="30" t="s">
        <v>45</v>
      </c>
      <c r="R438" s="30" t="s">
        <v>45</v>
      </c>
      <c r="S438" s="30" t="s">
        <v>45</v>
      </c>
      <c r="T438" s="30"/>
      <c r="U438" s="31" t="str">
        <f>IFERROR(__xludf.DUMMYFUNCTION("LET(
  angka_murni, ARRAYFORMULA(IFERROR(VALUE(REGEXREPLACE(N438:S438, ""[^0-9]"", """")), 0)),
  rata, IFERROR(AVERAGEIF(angka_murni, ""&gt;0""), 0),
  IF(rata &gt; 0,
    IF(rata &gt; 500, ""SANGAT OPTIMAL"",
    IF(rata &gt; 200, ""OPTIMAL"",
    IF(rata &gt; 100,"&amp;" ""KURANG OPTIMAL"", ""TIDAK OPTIMAL""))),
    IF(COUNTIF(N438:S438, ""*TIDAK TERDETEKSI*"") &gt; 0, ""TIDAK TERDETEKSI"",
    IF(COUNTIF(N438:S438, ""*TIDAK AKTIF*"") &gt; 0, ""TIDAK AKTIF"",
    IF(COUNTIF(N438:S438, ""*BELUM TERPASANG*"") &gt; 0, ""BELUM T"&amp;"ERPASANG"", ""TIDAK AKTIF"")))
  )
)"),"KURANG OPTIMAL")</f>
        <v>KURANG OPTIMAL</v>
      </c>
      <c r="V438" s="124"/>
      <c r="W438" s="125"/>
      <c r="X438" s="125"/>
    </row>
    <row r="439" ht="12.0" customHeight="1">
      <c r="A439" s="20">
        <f t="shared" si="1"/>
        <v>435</v>
      </c>
      <c r="B439" s="19" t="s">
        <v>224</v>
      </c>
      <c r="C439" s="19" t="s">
        <v>309</v>
      </c>
      <c r="D439" s="19" t="s">
        <v>2103</v>
      </c>
      <c r="E439" s="21" t="s">
        <v>33</v>
      </c>
      <c r="F439" s="23" t="s">
        <v>2104</v>
      </c>
      <c r="G439" s="25" t="s">
        <v>2105</v>
      </c>
      <c r="H439" s="19" t="s">
        <v>87</v>
      </c>
      <c r="I439" s="19" t="s">
        <v>60</v>
      </c>
      <c r="J439" s="128" t="s">
        <v>44</v>
      </c>
      <c r="K439" s="185"/>
      <c r="L439" s="185"/>
      <c r="M439" s="29" t="s">
        <v>108</v>
      </c>
      <c r="N439" s="29" t="s">
        <v>108</v>
      </c>
      <c r="O439" s="29" t="s">
        <v>108</v>
      </c>
      <c r="P439" s="30" t="s">
        <v>167</v>
      </c>
      <c r="Q439" s="30" t="s">
        <v>91</v>
      </c>
      <c r="R439" s="30" t="s">
        <v>64</v>
      </c>
      <c r="S439" s="30" t="s">
        <v>64</v>
      </c>
      <c r="T439" s="30"/>
      <c r="U439" s="31" t="str">
        <f>IFERROR(__xludf.DUMMYFUNCTION("LET(
  angka_murni, ARRAYFORMULA(IFERROR(VALUE(REGEXREPLACE(N439:S439, ""[^0-9]"", """")), 0)),
  rata, IFERROR(AVERAGEIF(angka_murni, ""&gt;0""), 0),
  IF(rata &gt; 0,
    IF(rata &gt; 500, ""SANGAT OPTIMAL"",
    IF(rata &gt; 200, ""OPTIMAL"",
    IF(rata &gt; 100,"&amp;" ""KURANG OPTIMAL"", ""TIDAK OPTIMAL""))),
    IF(COUNTIF(N439:S439, ""*TIDAK TERDETEKSI*"") &gt; 0, ""TIDAK TERDETEKSI"",
    IF(COUNTIF(N439:S439, ""*TIDAK AKTIF*"") &gt; 0, ""TIDAK AKTIF"",
    IF(COUNTIF(N439:S439, ""*BELUM TERPASANG*"") &gt; 0, ""BELUM T"&amp;"ERPASANG"", ""TIDAK AKTIF"")))
  )
)"),"OPTIMAL")</f>
        <v>OPTIMAL</v>
      </c>
      <c r="V439" s="124"/>
      <c r="W439" s="125"/>
      <c r="X439" s="125"/>
    </row>
    <row r="440" ht="12.0" customHeight="1">
      <c r="A440" s="20">
        <f t="shared" si="1"/>
        <v>436</v>
      </c>
      <c r="B440" s="19" t="s">
        <v>224</v>
      </c>
      <c r="C440" s="19" t="s">
        <v>309</v>
      </c>
      <c r="D440" s="19" t="s">
        <v>2107</v>
      </c>
      <c r="E440" s="21" t="s">
        <v>33</v>
      </c>
      <c r="F440" s="23" t="s">
        <v>2246</v>
      </c>
      <c r="G440" s="25" t="s">
        <v>2247</v>
      </c>
      <c r="H440" s="19" t="s">
        <v>40</v>
      </c>
      <c r="I440" s="19" t="s">
        <v>107</v>
      </c>
      <c r="J440" s="117" t="s">
        <v>44</v>
      </c>
      <c r="K440" s="118"/>
      <c r="L440" s="118"/>
      <c r="M440" s="42"/>
      <c r="N440" s="42"/>
      <c r="O440" s="42"/>
      <c r="P440" s="30" t="s">
        <v>806</v>
      </c>
      <c r="Q440" s="30" t="s">
        <v>806</v>
      </c>
      <c r="R440" s="30" t="s">
        <v>806</v>
      </c>
      <c r="S440" s="44"/>
      <c r="T440" s="44"/>
      <c r="U440" s="31" t="str">
        <f>IFERROR(__xludf.DUMMYFUNCTION("LET(
  angka_murni, ARRAYFORMULA(IFERROR(VALUE(REGEXREPLACE(N440:S440, ""[^0-9]"", """")), 0)),
  rata, IFERROR(AVERAGEIF(angka_murni, ""&gt;0""), 0),
  IF(rata &gt; 0,
    IF(rata &gt; 500, ""SANGAT OPTIMAL"",
    IF(rata &gt; 200, ""OPTIMAL"",
    IF(rata &gt; 100,"&amp;" ""KURANG OPTIMAL"", ""TIDAK OPTIMAL""))),
    IF(COUNTIF(N440:S440, ""*TIDAK TERDETEKSI*"") &gt; 0, ""TIDAK TERDETEKSI"",
    IF(COUNTIF(N440:S440, ""*TIDAK AKTIF*"") &gt; 0, ""TIDAK AKTIF"",
    IF(COUNTIF(N440:S440, ""*BELUM TERPASANG*"") &gt; 0, ""BELUM T"&amp;"ERPASANG"", ""TIDAK AKTIF"")))
  )
)"),"KURANG OPTIMAL")</f>
        <v>KURANG OPTIMAL</v>
      </c>
      <c r="V440" s="124"/>
      <c r="W440" s="125"/>
      <c r="X440" s="125"/>
    </row>
    <row r="441" ht="12.0" customHeight="1">
      <c r="A441" s="20">
        <f t="shared" si="1"/>
        <v>437</v>
      </c>
      <c r="B441" s="19" t="s">
        <v>224</v>
      </c>
      <c r="C441" s="19" t="s">
        <v>309</v>
      </c>
      <c r="D441" s="19" t="s">
        <v>943</v>
      </c>
      <c r="E441" s="21" t="s">
        <v>33</v>
      </c>
      <c r="F441" s="23" t="s">
        <v>2112</v>
      </c>
      <c r="G441" s="25" t="s">
        <v>2113</v>
      </c>
      <c r="H441" s="19" t="s">
        <v>39</v>
      </c>
      <c r="I441" s="19" t="s">
        <v>41</v>
      </c>
      <c r="J441" s="151" t="s">
        <v>44</v>
      </c>
      <c r="K441" s="118"/>
      <c r="L441" s="118"/>
      <c r="M441" s="42"/>
      <c r="N441" s="29" t="s">
        <v>806</v>
      </c>
      <c r="O441" s="29" t="s">
        <v>806</v>
      </c>
      <c r="P441" s="30" t="s">
        <v>806</v>
      </c>
      <c r="Q441" s="30" t="s">
        <v>806</v>
      </c>
      <c r="R441" s="30" t="s">
        <v>806</v>
      </c>
      <c r="S441" s="30" t="s">
        <v>806</v>
      </c>
      <c r="T441" s="30"/>
      <c r="U441" s="31" t="str">
        <f>IFERROR(__xludf.DUMMYFUNCTION("LET(
  angka_murni, ARRAYFORMULA(IFERROR(VALUE(REGEXREPLACE(N441:S441, ""[^0-9]"", """")), 0)),
  rata, IFERROR(AVERAGEIF(angka_murni, ""&gt;0""), 0),
  IF(rata &gt; 0,
    IF(rata &gt; 500, ""SANGAT OPTIMAL"",
    IF(rata &gt; 200, ""OPTIMAL"",
    IF(rata &gt; 100,"&amp;" ""KURANG OPTIMAL"", ""TIDAK OPTIMAL""))),
    IF(COUNTIF(N441:S441, ""*TIDAK TERDETEKSI*"") &gt; 0, ""TIDAK TERDETEKSI"",
    IF(COUNTIF(N441:S441, ""*TIDAK AKTIF*"") &gt; 0, ""TIDAK AKTIF"",
    IF(COUNTIF(N441:S441, ""*BELUM TERPASANG*"") &gt; 0, ""BELUM T"&amp;"ERPASANG"", ""TIDAK AKTIF"")))
  )
)"),"KURANG OPTIMAL")</f>
        <v>KURANG OPTIMAL</v>
      </c>
      <c r="V441" s="124"/>
      <c r="W441" s="125"/>
      <c r="X441" s="125"/>
    </row>
    <row r="442" ht="12.0" customHeight="1">
      <c r="A442" s="20">
        <f t="shared" si="1"/>
        <v>438</v>
      </c>
      <c r="B442" s="19" t="s">
        <v>224</v>
      </c>
      <c r="C442" s="19" t="s">
        <v>309</v>
      </c>
      <c r="D442" s="19" t="s">
        <v>2116</v>
      </c>
      <c r="E442" s="21" t="s">
        <v>33</v>
      </c>
      <c r="F442" s="23" t="s">
        <v>2117</v>
      </c>
      <c r="G442" s="25" t="s">
        <v>2118</v>
      </c>
      <c r="H442" s="19" t="s">
        <v>40</v>
      </c>
      <c r="I442" s="19" t="s">
        <v>107</v>
      </c>
      <c r="J442" s="117" t="s">
        <v>44</v>
      </c>
      <c r="K442" s="118"/>
      <c r="L442" s="118"/>
      <c r="M442" s="42"/>
      <c r="N442" s="42"/>
      <c r="O442" s="42"/>
      <c r="P442" s="30" t="s">
        <v>806</v>
      </c>
      <c r="Q442" s="30" t="s">
        <v>806</v>
      </c>
      <c r="R442" s="30" t="s">
        <v>63</v>
      </c>
      <c r="S442" s="44"/>
      <c r="T442" s="44"/>
      <c r="U442" s="31" t="str">
        <f>IFERROR(__xludf.DUMMYFUNCTION("LET(
  angka_murni, ARRAYFORMULA(IFERROR(VALUE(REGEXREPLACE(N442:S442, ""[^0-9]"", """")), 0)),
  rata, IFERROR(AVERAGEIF(angka_murni, ""&gt;0""), 0),
  IF(rata &gt; 0,
    IF(rata &gt; 500, ""SANGAT OPTIMAL"",
    IF(rata &gt; 200, ""OPTIMAL"",
    IF(rata &gt; 100,"&amp;" ""KURANG OPTIMAL"", ""TIDAK OPTIMAL""))),
    IF(COUNTIF(N442:S442, ""*TIDAK TERDETEKSI*"") &gt; 0, ""TIDAK TERDETEKSI"",
    IF(COUNTIF(N442:S442, ""*TIDAK AKTIF*"") &gt; 0, ""TIDAK AKTIF"",
    IF(COUNTIF(N442:S442, ""*BELUM TERPASANG*"") &gt; 0, ""BELUM T"&amp;"ERPASANG"", ""TIDAK AKTIF"")))
  )
)"),"KURANG OPTIMAL")</f>
        <v>KURANG OPTIMAL</v>
      </c>
      <c r="V442" s="124"/>
      <c r="W442" s="125"/>
      <c r="X442" s="125"/>
    </row>
    <row r="443" ht="12.0" customHeight="1">
      <c r="A443" s="20">
        <f t="shared" si="1"/>
        <v>439</v>
      </c>
      <c r="B443" s="19" t="s">
        <v>224</v>
      </c>
      <c r="C443" s="19" t="s">
        <v>309</v>
      </c>
      <c r="D443" s="19" t="s">
        <v>2120</v>
      </c>
      <c r="E443" s="21" t="s">
        <v>33</v>
      </c>
      <c r="F443" s="23" t="s">
        <v>2121</v>
      </c>
      <c r="G443" s="25" t="s">
        <v>2122</v>
      </c>
      <c r="H443" s="19" t="s">
        <v>39</v>
      </c>
      <c r="I443" s="180" t="s">
        <v>1138</v>
      </c>
      <c r="J443" s="151" t="s">
        <v>44</v>
      </c>
      <c r="K443" s="118"/>
      <c r="L443" s="118"/>
      <c r="M443" s="29" t="s">
        <v>45</v>
      </c>
      <c r="N443" s="29" t="s">
        <v>167</v>
      </c>
      <c r="O443" s="29" t="s">
        <v>167</v>
      </c>
      <c r="P443" s="30" t="s">
        <v>45</v>
      </c>
      <c r="Q443" s="30" t="s">
        <v>167</v>
      </c>
      <c r="R443" s="30" t="s">
        <v>167</v>
      </c>
      <c r="S443" s="30" t="s">
        <v>45</v>
      </c>
      <c r="T443" s="30"/>
      <c r="U443" s="31" t="str">
        <f>IFERROR(__xludf.DUMMYFUNCTION("LET(
  angka_murni, ARRAYFORMULA(IFERROR(VALUE(REGEXREPLACE(N443:S443, ""[^0-9]"", """")), 0)),
  rata, IFERROR(AVERAGEIF(angka_murni, ""&gt;0""), 0),
  IF(rata &gt; 0,
    IF(rata &gt; 500, ""SANGAT OPTIMAL"",
    IF(rata &gt; 200, ""OPTIMAL"",
    IF(rata &gt; 100,"&amp;" ""KURANG OPTIMAL"", ""TIDAK OPTIMAL""))),
    IF(COUNTIF(N443:S443, ""*TIDAK TERDETEKSI*"") &gt; 0, ""TIDAK TERDETEKSI"",
    IF(COUNTIF(N443:S443, ""*TIDAK AKTIF*"") &gt; 0, ""TIDAK AKTIF"",
    IF(COUNTIF(N443:S443, ""*BELUM TERPASANG*"") &gt; 0, ""BELUM T"&amp;"ERPASANG"", ""TIDAK AKTIF"")))
  )
)"),"TIDAK TERDETEKSI")</f>
        <v>TIDAK TERDETEKSI</v>
      </c>
      <c r="V443" s="124"/>
      <c r="W443" s="125"/>
      <c r="X443" s="125"/>
    </row>
    <row r="444" ht="12.0" customHeight="1">
      <c r="A444" s="20">
        <f t="shared" si="1"/>
        <v>440</v>
      </c>
      <c r="B444" s="19" t="s">
        <v>224</v>
      </c>
      <c r="C444" s="19" t="s">
        <v>309</v>
      </c>
      <c r="D444" s="19" t="s">
        <v>2126</v>
      </c>
      <c r="E444" s="21" t="s">
        <v>33</v>
      </c>
      <c r="F444" s="23" t="s">
        <v>2127</v>
      </c>
      <c r="G444" s="25" t="s">
        <v>2128</v>
      </c>
      <c r="H444" s="19" t="s">
        <v>40</v>
      </c>
      <c r="I444" s="19" t="s">
        <v>107</v>
      </c>
      <c r="J444" s="117" t="s">
        <v>44</v>
      </c>
      <c r="K444" s="118"/>
      <c r="L444" s="118"/>
      <c r="M444" s="42"/>
      <c r="N444" s="42"/>
      <c r="O444" s="42"/>
      <c r="P444" s="30" t="s">
        <v>806</v>
      </c>
      <c r="Q444" s="30" t="s">
        <v>806</v>
      </c>
      <c r="R444" s="30" t="s">
        <v>806</v>
      </c>
      <c r="S444" s="44"/>
      <c r="T444" s="44"/>
      <c r="U444" s="31" t="str">
        <f>IFERROR(__xludf.DUMMYFUNCTION("LET(
  angka_murni, ARRAYFORMULA(IFERROR(VALUE(REGEXREPLACE(N444:S444, ""[^0-9]"", """")), 0)),
  rata, IFERROR(AVERAGEIF(angka_murni, ""&gt;0""), 0),
  IF(rata &gt; 0,
    IF(rata &gt; 500, ""SANGAT OPTIMAL"",
    IF(rata &gt; 200, ""OPTIMAL"",
    IF(rata &gt; 100,"&amp;" ""KURANG OPTIMAL"", ""TIDAK OPTIMAL""))),
    IF(COUNTIF(N444:S444, ""*TIDAK TERDETEKSI*"") &gt; 0, ""TIDAK TERDETEKSI"",
    IF(COUNTIF(N444:S444, ""*TIDAK AKTIF*"") &gt; 0, ""TIDAK AKTIF"",
    IF(COUNTIF(N444:S444, ""*BELUM TERPASANG*"") &gt; 0, ""BELUM T"&amp;"ERPASANG"", ""TIDAK AKTIF"")))
  )
)"),"KURANG OPTIMAL")</f>
        <v>KURANG OPTIMAL</v>
      </c>
      <c r="V444" s="124"/>
      <c r="W444" s="125"/>
      <c r="X444" s="125"/>
    </row>
    <row r="445" ht="12.0" customHeight="1">
      <c r="A445" s="20">
        <f t="shared" si="1"/>
        <v>441</v>
      </c>
      <c r="B445" s="19" t="s">
        <v>224</v>
      </c>
      <c r="C445" s="19" t="s">
        <v>309</v>
      </c>
      <c r="D445" s="19" t="s">
        <v>315</v>
      </c>
      <c r="E445" s="21" t="s">
        <v>33</v>
      </c>
      <c r="F445" s="23" t="s">
        <v>2258</v>
      </c>
      <c r="G445" s="25" t="s">
        <v>2259</v>
      </c>
      <c r="H445" s="19" t="s">
        <v>40</v>
      </c>
      <c r="I445" s="19" t="s">
        <v>107</v>
      </c>
      <c r="J445" s="117" t="s">
        <v>44</v>
      </c>
      <c r="K445" s="118"/>
      <c r="L445" s="118"/>
      <c r="M445" s="42"/>
      <c r="N445" s="42"/>
      <c r="O445" s="42"/>
      <c r="P445" s="30" t="s">
        <v>45</v>
      </c>
      <c r="Q445" s="30" t="s">
        <v>45</v>
      </c>
      <c r="R445" s="30" t="s">
        <v>360</v>
      </c>
      <c r="S445" s="44"/>
      <c r="T445" s="44"/>
      <c r="U445" s="31" t="str">
        <f>IFERROR(__xludf.DUMMYFUNCTION("LET(
  angka_murni, ARRAYFORMULA(IFERROR(VALUE(REGEXREPLACE(N445:S445, ""[^0-9]"", """")), 0)),
  rata, IFERROR(AVERAGEIF(angka_murni, ""&gt;0""), 0),
  IF(rata &gt; 0,
    IF(rata &gt; 500, ""SANGAT OPTIMAL"",
    IF(rata &gt; 200, ""OPTIMAL"",
    IF(rata &gt; 100,"&amp;" ""KURANG OPTIMAL"", ""TIDAK OPTIMAL""))),
    IF(COUNTIF(N445:S445, ""*TIDAK TERDETEKSI*"") &gt; 0, ""TIDAK TERDETEKSI"",
    IF(COUNTIF(N445:S445, ""*TIDAK AKTIF*"") &gt; 0, ""TIDAK AKTIF"",
    IF(COUNTIF(N445:S445, ""*BELUM TERPASANG*"") &gt; 0, ""BELUM T"&amp;"ERPASANG"", ""TIDAK AKTIF"")))
  )
)"),"TIDAK OPTIMAL")</f>
        <v>TIDAK OPTIMAL</v>
      </c>
      <c r="V445" s="124"/>
      <c r="W445" s="125"/>
      <c r="X445" s="125"/>
    </row>
    <row r="446" ht="12.0" customHeight="1">
      <c r="A446" s="20">
        <f t="shared" si="1"/>
        <v>442</v>
      </c>
      <c r="B446" s="19" t="s">
        <v>224</v>
      </c>
      <c r="C446" s="19" t="s">
        <v>309</v>
      </c>
      <c r="D446" s="19" t="s">
        <v>2131</v>
      </c>
      <c r="E446" s="21" t="s">
        <v>33</v>
      </c>
      <c r="F446" s="23" t="s">
        <v>2132</v>
      </c>
      <c r="G446" s="25" t="s">
        <v>2133</v>
      </c>
      <c r="H446" s="19" t="s">
        <v>39</v>
      </c>
      <c r="I446" s="180" t="s">
        <v>1138</v>
      </c>
      <c r="J446" s="151" t="s">
        <v>44</v>
      </c>
      <c r="K446" s="118"/>
      <c r="L446" s="118"/>
      <c r="M446" s="29" t="s">
        <v>167</v>
      </c>
      <c r="N446" s="29" t="s">
        <v>167</v>
      </c>
      <c r="O446" s="29" t="s">
        <v>167</v>
      </c>
      <c r="P446" s="30" t="s">
        <v>45</v>
      </c>
      <c r="Q446" s="30" t="s">
        <v>45</v>
      </c>
      <c r="R446" s="30" t="s">
        <v>45</v>
      </c>
      <c r="S446" s="30" t="s">
        <v>45</v>
      </c>
      <c r="T446" s="30"/>
      <c r="U446" s="31" t="str">
        <f>IFERROR(__xludf.DUMMYFUNCTION("LET(
  angka_murni, ARRAYFORMULA(IFERROR(VALUE(REGEXREPLACE(N446:S446, ""[^0-9]"", """")), 0)),
  rata, IFERROR(AVERAGEIF(angka_murni, ""&gt;0""), 0),
  IF(rata &gt; 0,
    IF(rata &gt; 500, ""SANGAT OPTIMAL"",
    IF(rata &gt; 200, ""OPTIMAL"",
    IF(rata &gt; 100,"&amp;" ""KURANG OPTIMAL"", ""TIDAK OPTIMAL""))),
    IF(COUNTIF(N446:S446, ""*TIDAK TERDETEKSI*"") &gt; 0, ""TIDAK TERDETEKSI"",
    IF(COUNTIF(N446:S446, ""*TIDAK AKTIF*"") &gt; 0, ""TIDAK AKTIF"",
    IF(COUNTIF(N446:S446, ""*BELUM TERPASANG*"") &gt; 0, ""BELUM T"&amp;"ERPASANG"", ""TIDAK AKTIF"")))
  )
)"),"TIDAK TERDETEKSI")</f>
        <v>TIDAK TERDETEKSI</v>
      </c>
      <c r="V446" s="124"/>
      <c r="W446" s="125"/>
      <c r="X446" s="125"/>
    </row>
    <row r="447" ht="12.0" customHeight="1">
      <c r="A447" s="20">
        <f t="shared" si="1"/>
        <v>443</v>
      </c>
      <c r="B447" s="19" t="s">
        <v>224</v>
      </c>
      <c r="C447" s="19" t="s">
        <v>309</v>
      </c>
      <c r="D447" s="19" t="s">
        <v>2136</v>
      </c>
      <c r="E447" s="21" t="s">
        <v>33</v>
      </c>
      <c r="F447" s="23" t="s">
        <v>2137</v>
      </c>
      <c r="G447" s="25" t="s">
        <v>2138</v>
      </c>
      <c r="H447" s="19" t="s">
        <v>87</v>
      </c>
      <c r="I447" s="19" t="s">
        <v>60</v>
      </c>
      <c r="J447" s="128" t="s">
        <v>44</v>
      </c>
      <c r="K447" s="185"/>
      <c r="L447" s="185"/>
      <c r="M447" s="29" t="s">
        <v>108</v>
      </c>
      <c r="N447" s="29" t="s">
        <v>108</v>
      </c>
      <c r="O447" s="29" t="s">
        <v>108</v>
      </c>
      <c r="P447" s="30" t="s">
        <v>167</v>
      </c>
      <c r="Q447" s="30" t="s">
        <v>91</v>
      </c>
      <c r="R447" s="30" t="s">
        <v>64</v>
      </c>
      <c r="S447" s="30" t="s">
        <v>64</v>
      </c>
      <c r="T447" s="30"/>
      <c r="U447" s="31" t="str">
        <f>IFERROR(__xludf.DUMMYFUNCTION("LET(
  angka_murni, ARRAYFORMULA(IFERROR(VALUE(REGEXREPLACE(N447:S447, ""[^0-9]"", """")), 0)),
  rata, IFERROR(AVERAGEIF(angka_murni, ""&gt;0""), 0),
  IF(rata &gt; 0,
    IF(rata &gt; 500, ""SANGAT OPTIMAL"",
    IF(rata &gt; 200, ""OPTIMAL"",
    IF(rata &gt; 100,"&amp;" ""KURANG OPTIMAL"", ""TIDAK OPTIMAL""))),
    IF(COUNTIF(N447:S447, ""*TIDAK TERDETEKSI*"") &gt; 0, ""TIDAK TERDETEKSI"",
    IF(COUNTIF(N447:S447, ""*TIDAK AKTIF*"") &gt; 0, ""TIDAK AKTIF"",
    IF(COUNTIF(N447:S447, ""*BELUM TERPASANG*"") &gt; 0, ""BELUM T"&amp;"ERPASANG"", ""TIDAK AKTIF"")))
  )
)"),"OPTIMAL")</f>
        <v>OPTIMAL</v>
      </c>
      <c r="V447" s="124"/>
      <c r="W447" s="125"/>
      <c r="X447" s="125"/>
    </row>
    <row r="448" ht="12.0" customHeight="1">
      <c r="A448" s="20">
        <f t="shared" si="1"/>
        <v>444</v>
      </c>
      <c r="B448" s="19" t="s">
        <v>224</v>
      </c>
      <c r="C448" s="19" t="s">
        <v>309</v>
      </c>
      <c r="D448" s="19" t="s">
        <v>2141</v>
      </c>
      <c r="E448" s="21" t="s">
        <v>33</v>
      </c>
      <c r="F448" s="23" t="s">
        <v>2142</v>
      </c>
      <c r="G448" s="25" t="s">
        <v>2143</v>
      </c>
      <c r="H448" s="19" t="s">
        <v>39</v>
      </c>
      <c r="I448" s="19" t="s">
        <v>41</v>
      </c>
      <c r="J448" s="151" t="s">
        <v>44</v>
      </c>
      <c r="K448" s="118"/>
      <c r="L448" s="119" t="s">
        <v>2267</v>
      </c>
      <c r="M448" s="42"/>
      <c r="N448" s="29" t="s">
        <v>62</v>
      </c>
      <c r="O448" s="29" t="s">
        <v>62</v>
      </c>
      <c r="P448" s="30" t="s">
        <v>91</v>
      </c>
      <c r="Q448" s="30" t="s">
        <v>91</v>
      </c>
      <c r="R448" s="30" t="s">
        <v>91</v>
      </c>
      <c r="S448" s="30" t="s">
        <v>62</v>
      </c>
      <c r="T448" s="30"/>
      <c r="U448" s="31" t="str">
        <f>IFERROR(__xludf.DUMMYFUNCTION("LET(
  angka_murni, ARRAYFORMULA(IFERROR(VALUE(REGEXREPLACE(N448:S448, ""[^0-9]"", """")), 0)),
  rata, IFERROR(AVERAGEIF(angka_murni, ""&gt;0""), 0),
  IF(rata &gt; 0,
    IF(rata &gt; 500, ""SANGAT OPTIMAL"",
    IF(rata &gt; 200, ""OPTIMAL"",
    IF(rata &gt; 100,"&amp;" ""KURANG OPTIMAL"", ""TIDAK OPTIMAL""))),
    IF(COUNTIF(N448:S448, ""*TIDAK TERDETEKSI*"") &gt; 0, ""TIDAK TERDETEKSI"",
    IF(COUNTIF(N448:S448, ""*TIDAK AKTIF*"") &gt; 0, ""TIDAK AKTIF"",
    IF(COUNTIF(N448:S448, ""*BELUM TERPASANG*"") &gt; 0, ""BELUM T"&amp;"ERPASANG"", ""TIDAK AKTIF"")))
  )
)"),"TIDAK OPTIMAL")</f>
        <v>TIDAK OPTIMAL</v>
      </c>
      <c r="V448" s="124"/>
      <c r="W448" s="125"/>
      <c r="X448" s="125"/>
    </row>
    <row r="449" ht="12.0" customHeight="1">
      <c r="A449" s="20">
        <f t="shared" si="1"/>
        <v>445</v>
      </c>
      <c r="B449" s="19" t="s">
        <v>224</v>
      </c>
      <c r="C449" s="19" t="s">
        <v>321</v>
      </c>
      <c r="D449" s="19" t="s">
        <v>764</v>
      </c>
      <c r="E449" s="21" t="s">
        <v>33</v>
      </c>
      <c r="F449" s="23" t="s">
        <v>2145</v>
      </c>
      <c r="G449" s="25" t="s">
        <v>2146</v>
      </c>
      <c r="H449" s="19" t="s">
        <v>40</v>
      </c>
      <c r="I449" s="19" t="s">
        <v>107</v>
      </c>
      <c r="J449" s="117" t="s">
        <v>44</v>
      </c>
      <c r="K449" s="118"/>
      <c r="L449" s="119" t="s">
        <v>1993</v>
      </c>
      <c r="M449" s="42"/>
      <c r="N449" s="42"/>
      <c r="O449" s="42"/>
      <c r="P449" s="30" t="s">
        <v>62</v>
      </c>
      <c r="Q449" s="30" t="s">
        <v>63</v>
      </c>
      <c r="R449" s="30" t="s">
        <v>63</v>
      </c>
      <c r="S449" s="44"/>
      <c r="T449" s="44"/>
      <c r="U449" s="31" t="str">
        <f>IFERROR(__xludf.DUMMYFUNCTION("LET(
  angka_murni, ARRAYFORMULA(IFERROR(VALUE(REGEXREPLACE(N449:S449, ""[^0-9]"", """")), 0)),
  rata, IFERROR(AVERAGEIF(angka_murni, ""&gt;0""), 0),
  IF(rata &gt; 0,
    IF(rata &gt; 500, ""SANGAT OPTIMAL"",
    IF(rata &gt; 200, ""OPTIMAL"",
    IF(rata &gt; 100,"&amp;" ""KURANG OPTIMAL"", ""TIDAK OPTIMAL""))),
    IF(COUNTIF(N449:S449, ""*TIDAK TERDETEKSI*"") &gt; 0, ""TIDAK TERDETEKSI"",
    IF(COUNTIF(N449:S449, ""*TIDAK AKTIF*"") &gt; 0, ""TIDAK AKTIF"",
    IF(COUNTIF(N449:S449, ""*BELUM TERPASANG*"") &gt; 0, ""BELUM T"&amp;"ERPASANG"", ""TIDAK AKTIF"")))
  )
)"),"KURANG OPTIMAL")</f>
        <v>KURANG OPTIMAL</v>
      </c>
      <c r="V449" s="124"/>
      <c r="W449" s="125"/>
      <c r="X449" s="125"/>
    </row>
    <row r="450" ht="12.0" customHeight="1">
      <c r="A450" s="20">
        <f t="shared" si="1"/>
        <v>446</v>
      </c>
      <c r="B450" s="19" t="s">
        <v>224</v>
      </c>
      <c r="C450" s="19" t="s">
        <v>321</v>
      </c>
      <c r="D450" s="19" t="s">
        <v>2147</v>
      </c>
      <c r="E450" s="21" t="s">
        <v>33</v>
      </c>
      <c r="F450" s="23" t="s">
        <v>2148</v>
      </c>
      <c r="G450" s="25" t="s">
        <v>2149</v>
      </c>
      <c r="H450" s="19" t="s">
        <v>87</v>
      </c>
      <c r="I450" s="19" t="s">
        <v>60</v>
      </c>
      <c r="J450" s="128" t="s">
        <v>44</v>
      </c>
      <c r="K450" s="185"/>
      <c r="L450" s="185"/>
      <c r="M450" s="29" t="s">
        <v>108</v>
      </c>
      <c r="N450" s="29" t="s">
        <v>108</v>
      </c>
      <c r="O450" s="29" t="s">
        <v>108</v>
      </c>
      <c r="P450" s="30" t="s">
        <v>167</v>
      </c>
      <c r="Q450" s="30" t="s">
        <v>125</v>
      </c>
      <c r="R450" s="30" t="s">
        <v>91</v>
      </c>
      <c r="S450" s="30" t="s">
        <v>91</v>
      </c>
      <c r="T450" s="30"/>
      <c r="U450" s="31" t="str">
        <f>IFERROR(__xludf.DUMMYFUNCTION("LET(
  angka_murni, ARRAYFORMULA(IFERROR(VALUE(REGEXREPLACE(N450:S450, ""[^0-9]"", """")), 0)),
  rata, IFERROR(AVERAGEIF(angka_murni, ""&gt;0""), 0),
  IF(rata &gt; 0,
    IF(rata &gt; 500, ""SANGAT OPTIMAL"",
    IF(rata &gt; 200, ""OPTIMAL"",
    IF(rata &gt; 100,"&amp;" ""KURANG OPTIMAL"", ""TIDAK OPTIMAL""))),
    IF(COUNTIF(N450:S450, ""*TIDAK TERDETEKSI*"") &gt; 0, ""TIDAK TERDETEKSI"",
    IF(COUNTIF(N450:S450, ""*TIDAK AKTIF*"") &gt; 0, ""TIDAK AKTIF"",
    IF(COUNTIF(N450:S450, ""*BELUM TERPASANG*"") &gt; 0, ""BELUM T"&amp;"ERPASANG"", ""TIDAK AKTIF"")))
  )
)"),"KURANG OPTIMAL")</f>
        <v>KURANG OPTIMAL</v>
      </c>
      <c r="V450" s="124"/>
      <c r="W450" s="125"/>
      <c r="X450" s="125"/>
    </row>
    <row r="451" ht="12.0" customHeight="1">
      <c r="A451" s="20">
        <f t="shared" si="1"/>
        <v>447</v>
      </c>
      <c r="B451" s="19" t="s">
        <v>224</v>
      </c>
      <c r="C451" s="19" t="s">
        <v>321</v>
      </c>
      <c r="D451" s="19" t="s">
        <v>2151</v>
      </c>
      <c r="E451" s="21" t="s">
        <v>33</v>
      </c>
      <c r="F451" s="23" t="s">
        <v>2152</v>
      </c>
      <c r="G451" s="25" t="s">
        <v>2153</v>
      </c>
      <c r="H451" s="19" t="s">
        <v>40</v>
      </c>
      <c r="I451" s="19" t="s">
        <v>42</v>
      </c>
      <c r="J451" s="128" t="s">
        <v>44</v>
      </c>
      <c r="K451" s="129"/>
      <c r="L451" s="129"/>
      <c r="M451" s="29" t="s">
        <v>108</v>
      </c>
      <c r="N451" s="29" t="s">
        <v>108</v>
      </c>
      <c r="O451" s="29" t="s">
        <v>108</v>
      </c>
      <c r="P451" s="29" t="s">
        <v>108</v>
      </c>
      <c r="Q451" s="30" t="s">
        <v>167</v>
      </c>
      <c r="R451" s="30" t="s">
        <v>167</v>
      </c>
      <c r="S451" s="30" t="s">
        <v>167</v>
      </c>
      <c r="T451" s="30" t="s">
        <v>64</v>
      </c>
      <c r="U451" s="31" t="str">
        <f>IFERROR(__xludf.DUMMYFUNCTION("LET(
  angka_murni, ARRAYFORMULA(IFERROR(VALUE(REGEXREPLACE(N451:S451, ""[^0-9]"", """")), 0)),
  rata, IFERROR(AVERAGEIF(angka_murni, ""&gt;0""), 0),
  IF(rata &gt; 0,
    IF(rata &gt; 500, ""SANGAT OPTIMAL"",
    IF(rata &gt; 200, ""OPTIMAL"",
    IF(rata &gt; 100,"&amp;" ""KURANG OPTIMAL"", ""TIDAK OPTIMAL""))),
    IF(COUNTIF(N451:S451, ""*TIDAK TERDETEKSI*"") &gt; 0, ""TIDAK TERDETEKSI"",
    IF(COUNTIF(N451:S451, ""*TIDAK AKTIF*"") &gt; 0, ""TIDAK AKTIF"",
    IF(COUNTIF(N451:S451, ""*BELUM TERPASANG*"") &gt; 0, ""BELUM T"&amp;"ERPASANG"", ""TIDAK AKTIF"")))
  )
)"),"TIDAK TERDETEKSI")</f>
        <v>TIDAK TERDETEKSI</v>
      </c>
      <c r="V451" s="124"/>
      <c r="W451" s="125"/>
      <c r="X451" s="125"/>
    </row>
    <row r="452" ht="12.0" customHeight="1">
      <c r="A452" s="20">
        <f t="shared" si="1"/>
        <v>448</v>
      </c>
      <c r="B452" s="19" t="s">
        <v>224</v>
      </c>
      <c r="C452" s="19" t="s">
        <v>321</v>
      </c>
      <c r="D452" s="19" t="s">
        <v>2154</v>
      </c>
      <c r="E452" s="21" t="s">
        <v>33</v>
      </c>
      <c r="F452" s="23" t="s">
        <v>2155</v>
      </c>
      <c r="G452" s="25" t="s">
        <v>2156</v>
      </c>
      <c r="H452" s="19" t="s">
        <v>87</v>
      </c>
      <c r="I452" s="19" t="s">
        <v>60</v>
      </c>
      <c r="J452" s="128" t="s">
        <v>44</v>
      </c>
      <c r="K452" s="185"/>
      <c r="L452" s="185"/>
      <c r="M452" s="29" t="s">
        <v>108</v>
      </c>
      <c r="N452" s="29" t="s">
        <v>108</v>
      </c>
      <c r="O452" s="29" t="s">
        <v>108</v>
      </c>
      <c r="P452" s="30" t="s">
        <v>167</v>
      </c>
      <c r="Q452" s="30" t="s">
        <v>176</v>
      </c>
      <c r="R452" s="30" t="s">
        <v>63</v>
      </c>
      <c r="S452" s="30" t="s">
        <v>62</v>
      </c>
      <c r="T452" s="30"/>
      <c r="U452" s="31" t="str">
        <f>IFERROR(__xludf.DUMMYFUNCTION("LET(
  angka_murni, ARRAYFORMULA(IFERROR(VALUE(REGEXREPLACE(N452:S452, ""[^0-9]"", """")), 0)),
  rata, IFERROR(AVERAGEIF(angka_murni, ""&gt;0""), 0),
  IF(rata &gt; 0,
    IF(rata &gt; 500, ""SANGAT OPTIMAL"",
    IF(rata &gt; 200, ""OPTIMAL"",
    IF(rata &gt; 100,"&amp;" ""KURANG OPTIMAL"", ""TIDAK OPTIMAL""))),
    IF(COUNTIF(N452:S452, ""*TIDAK TERDETEKSI*"") &gt; 0, ""TIDAK TERDETEKSI"",
    IF(COUNTIF(N452:S452, ""*TIDAK AKTIF*"") &gt; 0, ""TIDAK AKTIF"",
    IF(COUNTIF(N452:S452, ""*BELUM TERPASANG*"") &gt; 0, ""BELUM T"&amp;"ERPASANG"", ""TIDAK AKTIF"")))
  )
)"),"TIDAK OPTIMAL")</f>
        <v>TIDAK OPTIMAL</v>
      </c>
      <c r="V452" s="124"/>
      <c r="W452" s="125"/>
      <c r="X452" s="125"/>
    </row>
    <row r="453" ht="12.0" customHeight="1">
      <c r="A453" s="20">
        <f t="shared" si="1"/>
        <v>449</v>
      </c>
      <c r="B453" s="19" t="s">
        <v>224</v>
      </c>
      <c r="C453" s="19" t="s">
        <v>321</v>
      </c>
      <c r="D453" s="19" t="s">
        <v>2157</v>
      </c>
      <c r="E453" s="21" t="s">
        <v>33</v>
      </c>
      <c r="F453" s="23" t="s">
        <v>2158</v>
      </c>
      <c r="G453" s="25" t="s">
        <v>2159</v>
      </c>
      <c r="H453" s="19" t="s">
        <v>87</v>
      </c>
      <c r="I453" s="19" t="s">
        <v>60</v>
      </c>
      <c r="J453" s="128" t="s">
        <v>44</v>
      </c>
      <c r="K453" s="185"/>
      <c r="L453" s="185"/>
      <c r="M453" s="29" t="s">
        <v>108</v>
      </c>
      <c r="N453" s="29" t="s">
        <v>108</v>
      </c>
      <c r="O453" s="29" t="s">
        <v>108</v>
      </c>
      <c r="P453" s="30" t="s">
        <v>167</v>
      </c>
      <c r="Q453" s="30" t="s">
        <v>62</v>
      </c>
      <c r="R453" s="30" t="s">
        <v>126</v>
      </c>
      <c r="S453" s="30" t="s">
        <v>126</v>
      </c>
      <c r="T453" s="30"/>
      <c r="U453" s="31" t="str">
        <f>IFERROR(__xludf.DUMMYFUNCTION("LET(
  angka_murni, ARRAYFORMULA(IFERROR(VALUE(REGEXREPLACE(N453:S453, ""[^0-9]"", """")), 0)),
  rata, IFERROR(AVERAGEIF(angka_murni, ""&gt;0""), 0),
  IF(rata &gt; 0,
    IF(rata &gt; 500, ""SANGAT OPTIMAL"",
    IF(rata &gt; 200, ""OPTIMAL"",
    IF(rata &gt; 100,"&amp;" ""KURANG OPTIMAL"", ""TIDAK OPTIMAL""))),
    IF(COUNTIF(N453:S453, ""*TIDAK TERDETEKSI*"") &gt; 0, ""TIDAK TERDETEKSI"",
    IF(COUNTIF(N453:S453, ""*TIDAK AKTIF*"") &gt; 0, ""TIDAK AKTIF"",
    IF(COUNTIF(N453:S453, ""*BELUM TERPASANG*"") &gt; 0, ""BELUM T"&amp;"ERPASANG"", ""TIDAK AKTIF"")))
  )
)"),"SANGAT OPTIMAL")</f>
        <v>SANGAT OPTIMAL</v>
      </c>
      <c r="V453" s="124"/>
      <c r="W453" s="125"/>
      <c r="X453" s="125"/>
    </row>
    <row r="454" ht="12.0" customHeight="1">
      <c r="A454" s="20">
        <f t="shared" si="1"/>
        <v>450</v>
      </c>
      <c r="B454" s="19" t="s">
        <v>224</v>
      </c>
      <c r="C454" s="19" t="s">
        <v>321</v>
      </c>
      <c r="D454" s="19" t="s">
        <v>2160</v>
      </c>
      <c r="E454" s="21" t="s">
        <v>33</v>
      </c>
      <c r="F454" s="23" t="s">
        <v>2161</v>
      </c>
      <c r="G454" s="25" t="s">
        <v>2162</v>
      </c>
      <c r="H454" s="19" t="s">
        <v>87</v>
      </c>
      <c r="I454" s="19" t="s">
        <v>60</v>
      </c>
      <c r="J454" s="128" t="s">
        <v>44</v>
      </c>
      <c r="K454" s="185"/>
      <c r="L454" s="185"/>
      <c r="M454" s="29" t="s">
        <v>108</v>
      </c>
      <c r="N454" s="29" t="s">
        <v>108</v>
      </c>
      <c r="O454" s="29" t="s">
        <v>108</v>
      </c>
      <c r="P454" s="30" t="s">
        <v>167</v>
      </c>
      <c r="Q454" s="30" t="s">
        <v>176</v>
      </c>
      <c r="R454" s="30" t="s">
        <v>91</v>
      </c>
      <c r="S454" s="30" t="s">
        <v>62</v>
      </c>
      <c r="T454" s="30"/>
      <c r="U454" s="31" t="str">
        <f>IFERROR(__xludf.DUMMYFUNCTION("LET(
  angka_murni, ARRAYFORMULA(IFERROR(VALUE(REGEXREPLACE(N454:S454, ""[^0-9]"", """")), 0)),
  rata, IFERROR(AVERAGEIF(angka_murni, ""&gt;0""), 0),
  IF(rata &gt; 0,
    IF(rata &gt; 500, ""SANGAT OPTIMAL"",
    IF(rata &gt; 200, ""OPTIMAL"",
    IF(rata &gt; 100,"&amp;" ""KURANG OPTIMAL"", ""TIDAK OPTIMAL""))),
    IF(COUNTIF(N454:S454, ""*TIDAK TERDETEKSI*"") &gt; 0, ""TIDAK TERDETEKSI"",
    IF(COUNTIF(N454:S454, ""*TIDAK AKTIF*"") &gt; 0, ""TIDAK AKTIF"",
    IF(COUNTIF(N454:S454, ""*BELUM TERPASANG*"") &gt; 0, ""BELUM T"&amp;"ERPASANG"", ""TIDAK AKTIF"")))
  )
)"),"TIDAK OPTIMAL")</f>
        <v>TIDAK OPTIMAL</v>
      </c>
      <c r="V454" s="124"/>
      <c r="W454" s="125"/>
      <c r="X454" s="125"/>
    </row>
    <row r="455" ht="12.0" customHeight="1">
      <c r="A455" s="20">
        <f t="shared" si="1"/>
        <v>451</v>
      </c>
      <c r="B455" s="19" t="s">
        <v>224</v>
      </c>
      <c r="C455" s="19" t="s">
        <v>321</v>
      </c>
      <c r="D455" s="19" t="s">
        <v>2163</v>
      </c>
      <c r="E455" s="21" t="s">
        <v>33</v>
      </c>
      <c r="F455" s="23" t="s">
        <v>2164</v>
      </c>
      <c r="G455" s="25" t="s">
        <v>2165</v>
      </c>
      <c r="H455" s="19" t="s">
        <v>40</v>
      </c>
      <c r="I455" s="19" t="s">
        <v>42</v>
      </c>
      <c r="J455" s="128" t="s">
        <v>44</v>
      </c>
      <c r="K455" s="129"/>
      <c r="L455" s="129"/>
      <c r="M455" s="29" t="s">
        <v>108</v>
      </c>
      <c r="N455" s="29" t="s">
        <v>108</v>
      </c>
      <c r="O455" s="29" t="s">
        <v>108</v>
      </c>
      <c r="P455" s="29" t="s">
        <v>108</v>
      </c>
      <c r="Q455" s="30" t="s">
        <v>167</v>
      </c>
      <c r="R455" s="30" t="s">
        <v>167</v>
      </c>
      <c r="S455" s="30" t="s">
        <v>167</v>
      </c>
      <c r="T455" s="30" t="s">
        <v>64</v>
      </c>
      <c r="U455" s="31" t="str">
        <f>IFERROR(__xludf.DUMMYFUNCTION("LET(
  angka_murni, ARRAYFORMULA(IFERROR(VALUE(REGEXREPLACE(N455:S455, ""[^0-9]"", """")), 0)),
  rata, IFERROR(AVERAGEIF(angka_murni, ""&gt;0""), 0),
  IF(rata &gt; 0,
    IF(rata &gt; 500, ""SANGAT OPTIMAL"",
    IF(rata &gt; 200, ""OPTIMAL"",
    IF(rata &gt; 100,"&amp;" ""KURANG OPTIMAL"", ""TIDAK OPTIMAL""))),
    IF(COUNTIF(N455:S455, ""*TIDAK TERDETEKSI*"") &gt; 0, ""TIDAK TERDETEKSI"",
    IF(COUNTIF(N455:S455, ""*TIDAK AKTIF*"") &gt; 0, ""TIDAK AKTIF"",
    IF(COUNTIF(N455:S455, ""*BELUM TERPASANG*"") &gt; 0, ""BELUM T"&amp;"ERPASANG"", ""TIDAK AKTIF"")))
  )
)"),"TIDAK TERDETEKSI")</f>
        <v>TIDAK TERDETEKSI</v>
      </c>
      <c r="V455" s="124"/>
      <c r="W455" s="125"/>
      <c r="X455" s="125"/>
    </row>
    <row r="456" ht="12.0" customHeight="1">
      <c r="A456" s="20">
        <f t="shared" si="1"/>
        <v>452</v>
      </c>
      <c r="B456" s="19" t="s">
        <v>224</v>
      </c>
      <c r="C456" s="19" t="s">
        <v>321</v>
      </c>
      <c r="D456" s="19" t="s">
        <v>2166</v>
      </c>
      <c r="E456" s="21" t="s">
        <v>33</v>
      </c>
      <c r="F456" s="23" t="s">
        <v>2167</v>
      </c>
      <c r="G456" s="25" t="s">
        <v>2168</v>
      </c>
      <c r="H456" s="19" t="s">
        <v>87</v>
      </c>
      <c r="I456" s="19" t="s">
        <v>60</v>
      </c>
      <c r="J456" s="128" t="s">
        <v>44</v>
      </c>
      <c r="K456" s="185"/>
      <c r="L456" s="185"/>
      <c r="M456" s="29" t="s">
        <v>108</v>
      </c>
      <c r="N456" s="29" t="s">
        <v>108</v>
      </c>
      <c r="O456" s="29" t="s">
        <v>108</v>
      </c>
      <c r="P456" s="30" t="s">
        <v>167</v>
      </c>
      <c r="Q456" s="30" t="s">
        <v>176</v>
      </c>
      <c r="R456" s="30" t="s">
        <v>91</v>
      </c>
      <c r="S456" s="30" t="s">
        <v>63</v>
      </c>
      <c r="T456" s="30"/>
      <c r="U456" s="31" t="str">
        <f>IFERROR(__xludf.DUMMYFUNCTION("LET(
  angka_murni, ARRAYFORMULA(IFERROR(VALUE(REGEXREPLACE(N456:S456, ""[^0-9]"", """")), 0)),
  rata, IFERROR(AVERAGEIF(angka_murni, ""&gt;0""), 0),
  IF(rata &gt; 0,
    IF(rata &gt; 500, ""SANGAT OPTIMAL"",
    IF(rata &gt; 200, ""OPTIMAL"",
    IF(rata &gt; 100,"&amp;" ""KURANG OPTIMAL"", ""TIDAK OPTIMAL""))),
    IF(COUNTIF(N456:S456, ""*TIDAK TERDETEKSI*"") &gt; 0, ""TIDAK TERDETEKSI"",
    IF(COUNTIF(N456:S456, ""*TIDAK AKTIF*"") &gt; 0, ""TIDAK AKTIF"",
    IF(COUNTIF(N456:S456, ""*BELUM TERPASANG*"") &gt; 0, ""BELUM T"&amp;"ERPASANG"", ""TIDAK AKTIF"")))
  )
)"),"TIDAK OPTIMAL")</f>
        <v>TIDAK OPTIMAL</v>
      </c>
      <c r="V456" s="124"/>
      <c r="W456" s="125"/>
      <c r="X456" s="125"/>
    </row>
    <row r="457" ht="12.0" customHeight="1">
      <c r="A457" s="20">
        <f t="shared" si="1"/>
        <v>453</v>
      </c>
      <c r="B457" s="19" t="s">
        <v>224</v>
      </c>
      <c r="C457" s="19" t="s">
        <v>321</v>
      </c>
      <c r="D457" s="19" t="s">
        <v>322</v>
      </c>
      <c r="E457" s="21" t="s">
        <v>33</v>
      </c>
      <c r="F457" s="23" t="s">
        <v>323</v>
      </c>
      <c r="G457" s="25" t="s">
        <v>324</v>
      </c>
      <c r="H457" s="19" t="s">
        <v>87</v>
      </c>
      <c r="I457" s="19" t="s">
        <v>60</v>
      </c>
      <c r="J457" s="128" t="s">
        <v>44</v>
      </c>
      <c r="K457" s="185"/>
      <c r="L457" s="185"/>
      <c r="M457" s="29" t="s">
        <v>108</v>
      </c>
      <c r="N457" s="29" t="s">
        <v>108</v>
      </c>
      <c r="O457" s="29" t="s">
        <v>108</v>
      </c>
      <c r="P457" s="30" t="s">
        <v>167</v>
      </c>
      <c r="Q457" s="30" t="s">
        <v>62</v>
      </c>
      <c r="R457" s="30" t="s">
        <v>64</v>
      </c>
      <c r="S457" s="30" t="s">
        <v>126</v>
      </c>
      <c r="T457" s="30"/>
      <c r="U457" s="31" t="str">
        <f>IFERROR(__xludf.DUMMYFUNCTION("LET(
  angka_murni, ARRAYFORMULA(IFERROR(VALUE(REGEXREPLACE(N457:S457, ""[^0-9]"", """")), 0)),
  rata, IFERROR(AVERAGEIF(angka_murni, ""&gt;0""), 0),
  IF(rata &gt; 0,
    IF(rata &gt; 500, ""SANGAT OPTIMAL"",
    IF(rata &gt; 200, ""OPTIMAL"",
    IF(rata &gt; 100,"&amp;" ""KURANG OPTIMAL"", ""TIDAK OPTIMAL""))),
    IF(COUNTIF(N457:S457, ""*TIDAK TERDETEKSI*"") &gt; 0, ""TIDAK TERDETEKSI"",
    IF(COUNTIF(N457:S457, ""*TIDAK AKTIF*"") &gt; 0, ""TIDAK AKTIF"",
    IF(COUNTIF(N457:S457, ""*BELUM TERPASANG*"") &gt; 0, ""BELUM T"&amp;"ERPASANG"", ""TIDAK AKTIF"")))
  )
)"),"SANGAT OPTIMAL")</f>
        <v>SANGAT OPTIMAL</v>
      </c>
      <c r="V457" s="124"/>
      <c r="W457" s="125"/>
      <c r="X457" s="125"/>
    </row>
    <row r="458" ht="12.0" customHeight="1">
      <c r="A458" s="20">
        <f t="shared" si="1"/>
        <v>454</v>
      </c>
      <c r="B458" s="19" t="s">
        <v>224</v>
      </c>
      <c r="C458" s="19" t="s">
        <v>321</v>
      </c>
      <c r="D458" s="19" t="s">
        <v>1571</v>
      </c>
      <c r="E458" s="21" t="s">
        <v>33</v>
      </c>
      <c r="F458" s="23" t="s">
        <v>2169</v>
      </c>
      <c r="G458" s="25" t="s">
        <v>2170</v>
      </c>
      <c r="H458" s="19"/>
      <c r="I458" s="19"/>
      <c r="J458" s="144"/>
      <c r="K458" s="118"/>
      <c r="L458" s="118"/>
      <c r="M458" s="29" t="s">
        <v>108</v>
      </c>
      <c r="N458" s="29" t="s">
        <v>108</v>
      </c>
      <c r="O458" s="29" t="s">
        <v>108</v>
      </c>
      <c r="P458" s="29" t="s">
        <v>108</v>
      </c>
      <c r="Q458" s="29" t="s">
        <v>108</v>
      </c>
      <c r="R458" s="29" t="s">
        <v>108</v>
      </c>
      <c r="S458" s="29" t="s">
        <v>108</v>
      </c>
      <c r="T458" s="29"/>
      <c r="U458" s="31" t="str">
        <f>IFERROR(__xludf.DUMMYFUNCTION("LET(
  angka_murni, ARRAYFORMULA(IFERROR(VALUE(REGEXREPLACE(N458:S458, ""[^0-9]"", """")), 0)),
  rata, IFERROR(AVERAGEIF(angka_murni, ""&gt;0""), 0),
  IF(rata &gt; 0,
    IF(rata &gt; 500, ""SANGAT OPTIMAL"",
    IF(rata &gt; 200, ""OPTIMAL"",
    IF(rata &gt; 100,"&amp;" ""KURANG OPTIMAL"", ""TIDAK OPTIMAL""))),
    IF(COUNTIF(N458:S458, ""*TIDAK TERDETEKSI*"") &gt; 0, ""TIDAK TERDETEKSI"",
    IF(COUNTIF(N458:S458, ""*TIDAK AKTIF*"") &gt; 0, ""TIDAK AKTIF"",
    IF(COUNTIF(N458:S458, ""*BELUM TERPASANG*"") &gt; 0, ""BELUM T"&amp;"ERPASANG"", ""TIDAK AKTIF"")))
  )
)"),"BELUM TERPASANG")</f>
        <v>BELUM TERPASANG</v>
      </c>
      <c r="V458" s="124"/>
      <c r="W458" s="125"/>
      <c r="X458" s="125"/>
    </row>
    <row r="459" ht="12.0" customHeight="1">
      <c r="A459" s="20">
        <f t="shared" si="1"/>
        <v>455</v>
      </c>
      <c r="B459" s="19" t="s">
        <v>224</v>
      </c>
      <c r="C459" s="19" t="s">
        <v>321</v>
      </c>
      <c r="D459" s="19" t="s">
        <v>329</v>
      </c>
      <c r="E459" s="21" t="s">
        <v>33</v>
      </c>
      <c r="F459" s="23" t="s">
        <v>330</v>
      </c>
      <c r="G459" s="25" t="s">
        <v>331</v>
      </c>
      <c r="H459" s="19" t="s">
        <v>40</v>
      </c>
      <c r="I459" s="19" t="s">
        <v>42</v>
      </c>
      <c r="J459" s="128" t="s">
        <v>44</v>
      </c>
      <c r="K459" s="129"/>
      <c r="L459" s="129"/>
      <c r="M459" s="29" t="s">
        <v>108</v>
      </c>
      <c r="N459" s="29" t="s">
        <v>108</v>
      </c>
      <c r="O459" s="29" t="s">
        <v>108</v>
      </c>
      <c r="P459" s="29" t="s">
        <v>108</v>
      </c>
      <c r="Q459" s="30" t="s">
        <v>167</v>
      </c>
      <c r="R459" s="30" t="s">
        <v>167</v>
      </c>
      <c r="S459" s="30" t="s">
        <v>167</v>
      </c>
      <c r="T459" s="30" t="s">
        <v>45</v>
      </c>
      <c r="U459" s="31" t="str">
        <f>IFERROR(__xludf.DUMMYFUNCTION("LET(
  angka_murni, ARRAYFORMULA(IFERROR(VALUE(REGEXREPLACE(N459:S459, ""[^0-9]"", """")), 0)),
  rata, IFERROR(AVERAGEIF(angka_murni, ""&gt;0""), 0),
  IF(rata &gt; 0,
    IF(rata &gt; 500, ""SANGAT OPTIMAL"",
    IF(rata &gt; 200, ""OPTIMAL"",
    IF(rata &gt; 100,"&amp;" ""KURANG OPTIMAL"", ""TIDAK OPTIMAL""))),
    IF(COUNTIF(N459:S459, ""*TIDAK TERDETEKSI*"") &gt; 0, ""TIDAK TERDETEKSI"",
    IF(COUNTIF(N459:S459, ""*TIDAK AKTIF*"") &gt; 0, ""TIDAK AKTIF"",
    IF(COUNTIF(N459:S459, ""*BELUM TERPASANG*"") &gt; 0, ""BELUM T"&amp;"ERPASANG"", ""TIDAK AKTIF"")))
  )
)"),"TIDAK TERDETEKSI")</f>
        <v>TIDAK TERDETEKSI</v>
      </c>
      <c r="V459" s="124"/>
      <c r="W459" s="125"/>
      <c r="X459" s="125"/>
    </row>
    <row r="460" ht="12.0" customHeight="1">
      <c r="A460" s="20">
        <f t="shared" si="1"/>
        <v>456</v>
      </c>
      <c r="B460" s="19" t="s">
        <v>224</v>
      </c>
      <c r="C460" s="19" t="s">
        <v>321</v>
      </c>
      <c r="D460" s="19" t="s">
        <v>340</v>
      </c>
      <c r="E460" s="21" t="s">
        <v>33</v>
      </c>
      <c r="F460" s="23" t="s">
        <v>342</v>
      </c>
      <c r="G460" s="25" t="s">
        <v>343</v>
      </c>
      <c r="H460" s="19" t="s">
        <v>40</v>
      </c>
      <c r="I460" s="19" t="s">
        <v>42</v>
      </c>
      <c r="J460" s="128" t="s">
        <v>44</v>
      </c>
      <c r="K460" s="129"/>
      <c r="L460" s="129"/>
      <c r="M460" s="29" t="s">
        <v>108</v>
      </c>
      <c r="N460" s="29" t="s">
        <v>108</v>
      </c>
      <c r="O460" s="29" t="s">
        <v>108</v>
      </c>
      <c r="P460" s="29" t="s">
        <v>108</v>
      </c>
      <c r="Q460" s="30" t="s">
        <v>167</v>
      </c>
      <c r="R460" s="30" t="s">
        <v>167</v>
      </c>
      <c r="S460" s="30" t="s">
        <v>167</v>
      </c>
      <c r="T460" s="30" t="s">
        <v>45</v>
      </c>
      <c r="U460" s="31" t="str">
        <f>IFERROR(__xludf.DUMMYFUNCTION("LET(
  angka_murni, ARRAYFORMULA(IFERROR(VALUE(REGEXREPLACE(N460:S460, ""[^0-9]"", """")), 0)),
  rata, IFERROR(AVERAGEIF(angka_murni, ""&gt;0""), 0),
  IF(rata &gt; 0,
    IF(rata &gt; 500, ""SANGAT OPTIMAL"",
    IF(rata &gt; 200, ""OPTIMAL"",
    IF(rata &gt; 100,"&amp;" ""KURANG OPTIMAL"", ""TIDAK OPTIMAL""))),
    IF(COUNTIF(N460:S460, ""*TIDAK TERDETEKSI*"") &gt; 0, ""TIDAK TERDETEKSI"",
    IF(COUNTIF(N460:S460, ""*TIDAK AKTIF*"") &gt; 0, ""TIDAK AKTIF"",
    IF(COUNTIF(N460:S460, ""*BELUM TERPASANG*"") &gt; 0, ""BELUM T"&amp;"ERPASANG"", ""TIDAK AKTIF"")))
  )
)"),"TIDAK TERDETEKSI")</f>
        <v>TIDAK TERDETEKSI</v>
      </c>
      <c r="V460" s="124"/>
      <c r="W460" s="125"/>
      <c r="X460" s="125"/>
    </row>
    <row r="461" ht="12.0" customHeight="1">
      <c r="A461" s="20">
        <f t="shared" si="1"/>
        <v>457</v>
      </c>
      <c r="B461" s="19" t="s">
        <v>224</v>
      </c>
      <c r="C461" s="19" t="s">
        <v>321</v>
      </c>
      <c r="D461" s="19" t="s">
        <v>349</v>
      </c>
      <c r="E461" s="21" t="s">
        <v>33</v>
      </c>
      <c r="F461" s="23" t="s">
        <v>350</v>
      </c>
      <c r="G461" s="25" t="s">
        <v>351</v>
      </c>
      <c r="H461" s="19" t="s">
        <v>40</v>
      </c>
      <c r="I461" s="19" t="s">
        <v>42</v>
      </c>
      <c r="J461" s="128" t="s">
        <v>44</v>
      </c>
      <c r="K461" s="129"/>
      <c r="L461" s="129"/>
      <c r="M461" s="29" t="s">
        <v>108</v>
      </c>
      <c r="N461" s="29" t="s">
        <v>108</v>
      </c>
      <c r="O461" s="29" t="s">
        <v>108</v>
      </c>
      <c r="P461" s="29" t="s">
        <v>108</v>
      </c>
      <c r="Q461" s="30" t="s">
        <v>167</v>
      </c>
      <c r="R461" s="30" t="s">
        <v>167</v>
      </c>
      <c r="S461" s="30" t="s">
        <v>167</v>
      </c>
      <c r="T461" s="30" t="s">
        <v>45</v>
      </c>
      <c r="U461" s="31" t="str">
        <f>IFERROR(__xludf.DUMMYFUNCTION("LET(
  angka_murni, ARRAYFORMULA(IFERROR(VALUE(REGEXREPLACE(N461:S461, ""[^0-9]"", """")), 0)),
  rata, IFERROR(AVERAGEIF(angka_murni, ""&gt;0""), 0),
  IF(rata &gt; 0,
    IF(rata &gt; 500, ""SANGAT OPTIMAL"",
    IF(rata &gt; 200, ""OPTIMAL"",
    IF(rata &gt; 100,"&amp;" ""KURANG OPTIMAL"", ""TIDAK OPTIMAL""))),
    IF(COUNTIF(N461:S461, ""*TIDAK TERDETEKSI*"") &gt; 0, ""TIDAK TERDETEKSI"",
    IF(COUNTIF(N461:S461, ""*TIDAK AKTIF*"") &gt; 0, ""TIDAK AKTIF"",
    IF(COUNTIF(N461:S461, ""*BELUM TERPASANG*"") &gt; 0, ""BELUM T"&amp;"ERPASANG"", ""TIDAK AKTIF"")))
  )
)"),"TIDAK TERDETEKSI")</f>
        <v>TIDAK TERDETEKSI</v>
      </c>
      <c r="V461" s="124"/>
      <c r="W461" s="125"/>
      <c r="X461" s="125"/>
    </row>
    <row r="462" ht="12.0" customHeight="1">
      <c r="A462" s="20">
        <f t="shared" si="1"/>
        <v>458</v>
      </c>
      <c r="B462" s="19" t="s">
        <v>224</v>
      </c>
      <c r="C462" s="19" t="s">
        <v>321</v>
      </c>
      <c r="D462" s="19" t="s">
        <v>2171</v>
      </c>
      <c r="E462" s="21" t="s">
        <v>33</v>
      </c>
      <c r="F462" s="23" t="s">
        <v>2172</v>
      </c>
      <c r="G462" s="25" t="s">
        <v>2173</v>
      </c>
      <c r="H462" s="19" t="s">
        <v>87</v>
      </c>
      <c r="I462" s="19" t="s">
        <v>60</v>
      </c>
      <c r="J462" s="128" t="s">
        <v>44</v>
      </c>
      <c r="K462" s="185"/>
      <c r="L462" s="185"/>
      <c r="M462" s="29" t="s">
        <v>108</v>
      </c>
      <c r="N462" s="29" t="s">
        <v>108</v>
      </c>
      <c r="O462" s="29" t="s">
        <v>108</v>
      </c>
      <c r="P462" s="30" t="s">
        <v>167</v>
      </c>
      <c r="Q462" s="30" t="s">
        <v>176</v>
      </c>
      <c r="R462" s="30" t="s">
        <v>126</v>
      </c>
      <c r="S462" s="30" t="s">
        <v>126</v>
      </c>
      <c r="T462" s="30"/>
      <c r="U462" s="31" t="str">
        <f>IFERROR(__xludf.DUMMYFUNCTION("LET(
  angka_murni, ARRAYFORMULA(IFERROR(VALUE(REGEXREPLACE(N462:S462, ""[^0-9]"", """")), 0)),
  rata, IFERROR(AVERAGEIF(angka_murni, ""&gt;0""), 0),
  IF(rata &gt; 0,
    IF(rata &gt; 500, ""SANGAT OPTIMAL"",
    IF(rata &gt; 200, ""OPTIMAL"",
    IF(rata &gt; 100,"&amp;" ""KURANG OPTIMAL"", ""TIDAK OPTIMAL""))),
    IF(COUNTIF(N462:S462, ""*TIDAK TERDETEKSI*"") &gt; 0, ""TIDAK TERDETEKSI"",
    IF(COUNTIF(N462:S462, ""*TIDAK AKTIF*"") &gt; 0, ""TIDAK AKTIF"",
    IF(COUNTIF(N462:S462, ""*BELUM TERPASANG*"") &gt; 0, ""BELUM T"&amp;"ERPASANG"", ""TIDAK AKTIF"")))
  )
)"),"SANGAT OPTIMAL")</f>
        <v>SANGAT OPTIMAL</v>
      </c>
      <c r="V462" s="124"/>
      <c r="W462" s="125"/>
      <c r="X462" s="125"/>
    </row>
    <row r="463" ht="12.0" customHeight="1">
      <c r="A463" s="20">
        <f t="shared" si="1"/>
        <v>459</v>
      </c>
      <c r="B463" s="19" t="s">
        <v>224</v>
      </c>
      <c r="C463" s="19" t="s">
        <v>321</v>
      </c>
      <c r="D463" s="19" t="s">
        <v>354</v>
      </c>
      <c r="E463" s="21" t="s">
        <v>33</v>
      </c>
      <c r="F463" s="23" t="s">
        <v>355</v>
      </c>
      <c r="G463" s="25" t="s">
        <v>356</v>
      </c>
      <c r="H463" s="19" t="s">
        <v>87</v>
      </c>
      <c r="I463" s="19" t="s">
        <v>60</v>
      </c>
      <c r="J463" s="128" t="s">
        <v>44</v>
      </c>
      <c r="K463" s="185"/>
      <c r="L463" s="185"/>
      <c r="M463" s="29" t="s">
        <v>108</v>
      </c>
      <c r="N463" s="29" t="s">
        <v>108</v>
      </c>
      <c r="O463" s="29" t="s">
        <v>108</v>
      </c>
      <c r="P463" s="30" t="s">
        <v>167</v>
      </c>
      <c r="Q463" s="30" t="s">
        <v>125</v>
      </c>
      <c r="R463" s="30" t="s">
        <v>126</v>
      </c>
      <c r="S463" s="30" t="s">
        <v>126</v>
      </c>
      <c r="T463" s="30"/>
      <c r="U463" s="31" t="str">
        <f>IFERROR(__xludf.DUMMYFUNCTION("LET(
  angka_murni, ARRAYFORMULA(IFERROR(VALUE(REGEXREPLACE(N463:S463, ""[^0-9]"", """")), 0)),
  rata, IFERROR(AVERAGEIF(angka_murni, ""&gt;0""), 0),
  IF(rata &gt; 0,
    IF(rata &gt; 500, ""SANGAT OPTIMAL"",
    IF(rata &gt; 200, ""OPTIMAL"",
    IF(rata &gt; 100,"&amp;" ""KURANG OPTIMAL"", ""TIDAK OPTIMAL""))),
    IF(COUNTIF(N463:S463, ""*TIDAK TERDETEKSI*"") &gt; 0, ""TIDAK TERDETEKSI"",
    IF(COUNTIF(N463:S463, ""*TIDAK AKTIF*"") &gt; 0, ""TIDAK AKTIF"",
    IF(COUNTIF(N463:S463, ""*BELUM TERPASANG*"") &gt; 0, ""BELUM T"&amp;"ERPASANG"", ""TIDAK AKTIF"")))
  )
)"),"SANGAT OPTIMAL")</f>
        <v>SANGAT OPTIMAL</v>
      </c>
      <c r="V463" s="124"/>
      <c r="W463" s="125"/>
      <c r="X463" s="125"/>
    </row>
    <row r="464" ht="12.0" customHeight="1">
      <c r="A464" s="20">
        <f t="shared" si="1"/>
        <v>460</v>
      </c>
      <c r="B464" s="19" t="s">
        <v>224</v>
      </c>
      <c r="C464" s="19" t="s">
        <v>321</v>
      </c>
      <c r="D464" s="19" t="s">
        <v>2174</v>
      </c>
      <c r="E464" s="21" t="s">
        <v>33</v>
      </c>
      <c r="F464" s="23" t="s">
        <v>2175</v>
      </c>
      <c r="G464" s="25" t="s">
        <v>2176</v>
      </c>
      <c r="H464" s="19" t="s">
        <v>87</v>
      </c>
      <c r="I464" s="19" t="s">
        <v>60</v>
      </c>
      <c r="J464" s="128" t="s">
        <v>44</v>
      </c>
      <c r="K464" s="185"/>
      <c r="L464" s="185"/>
      <c r="M464" s="29" t="s">
        <v>108</v>
      </c>
      <c r="N464" s="29" t="s">
        <v>108</v>
      </c>
      <c r="O464" s="29" t="s">
        <v>108</v>
      </c>
      <c r="P464" s="30" t="s">
        <v>167</v>
      </c>
      <c r="Q464" s="30" t="s">
        <v>63</v>
      </c>
      <c r="R464" s="30" t="s">
        <v>126</v>
      </c>
      <c r="S464" s="30" t="s">
        <v>91</v>
      </c>
      <c r="T464" s="30"/>
      <c r="U464" s="31" t="str">
        <f>IFERROR(__xludf.DUMMYFUNCTION("LET(
  angka_murni, ARRAYFORMULA(IFERROR(VALUE(REGEXREPLACE(N464:S464, ""[^0-9]"", """")), 0)),
  rata, IFERROR(AVERAGEIF(angka_murni, ""&gt;0""), 0),
  IF(rata &gt; 0,
    IF(rata &gt; 500, ""SANGAT OPTIMAL"",
    IF(rata &gt; 200, ""OPTIMAL"",
    IF(rata &gt; 100,"&amp;" ""KURANG OPTIMAL"", ""TIDAK OPTIMAL""))),
    IF(COUNTIF(N464:S464, ""*TIDAK TERDETEKSI*"") &gt; 0, ""TIDAK TERDETEKSI"",
    IF(COUNTIF(N464:S464, ""*TIDAK AKTIF*"") &gt; 0, ""TIDAK AKTIF"",
    IF(COUNTIF(N464:S464, ""*BELUM TERPASANG*"") &gt; 0, ""BELUM T"&amp;"ERPASANG"", ""TIDAK AKTIF"")))
  )
)"),"OPTIMAL")</f>
        <v>OPTIMAL</v>
      </c>
      <c r="V464" s="124"/>
      <c r="W464" s="125"/>
      <c r="X464" s="125"/>
    </row>
    <row r="465" ht="12.0" customHeight="1">
      <c r="A465" s="20">
        <f t="shared" si="1"/>
        <v>461</v>
      </c>
      <c r="B465" s="19" t="s">
        <v>224</v>
      </c>
      <c r="C465" s="19" t="s">
        <v>321</v>
      </c>
      <c r="D465" s="19" t="s">
        <v>2177</v>
      </c>
      <c r="E465" s="21" t="s">
        <v>33</v>
      </c>
      <c r="F465" s="23" t="s">
        <v>2178</v>
      </c>
      <c r="G465" s="25" t="s">
        <v>2179</v>
      </c>
      <c r="H465" s="19" t="s">
        <v>40</v>
      </c>
      <c r="I465" s="19" t="s">
        <v>42</v>
      </c>
      <c r="J465" s="128" t="s">
        <v>44</v>
      </c>
      <c r="K465" s="129"/>
      <c r="L465" s="129"/>
      <c r="M465" s="29" t="s">
        <v>108</v>
      </c>
      <c r="N465" s="29" t="s">
        <v>108</v>
      </c>
      <c r="O465" s="29" t="s">
        <v>108</v>
      </c>
      <c r="P465" s="29" t="s">
        <v>108</v>
      </c>
      <c r="Q465" s="30" t="s">
        <v>167</v>
      </c>
      <c r="R465" s="30" t="s">
        <v>167</v>
      </c>
      <c r="S465" s="30" t="s">
        <v>167</v>
      </c>
      <c r="T465" s="30" t="s">
        <v>91</v>
      </c>
      <c r="U465" s="31" t="str">
        <f>IFERROR(__xludf.DUMMYFUNCTION("LET(
  angka_murni, ARRAYFORMULA(IFERROR(VALUE(REGEXREPLACE(N465:S465, ""[^0-9]"", """")), 0)),
  rata, IFERROR(AVERAGEIF(angka_murni, ""&gt;0""), 0),
  IF(rata &gt; 0,
    IF(rata &gt; 500, ""SANGAT OPTIMAL"",
    IF(rata &gt; 200, ""OPTIMAL"",
    IF(rata &gt; 100,"&amp;" ""KURANG OPTIMAL"", ""TIDAK OPTIMAL""))),
    IF(COUNTIF(N465:S465, ""*TIDAK TERDETEKSI*"") &gt; 0, ""TIDAK TERDETEKSI"",
    IF(COUNTIF(N465:S465, ""*TIDAK AKTIF*"") &gt; 0, ""TIDAK AKTIF"",
    IF(COUNTIF(N465:S465, ""*BELUM TERPASANG*"") &gt; 0, ""BELUM T"&amp;"ERPASANG"", ""TIDAK AKTIF"")))
  )
)"),"TIDAK TERDETEKSI")</f>
        <v>TIDAK TERDETEKSI</v>
      </c>
      <c r="V465" s="124"/>
      <c r="W465" s="125"/>
      <c r="X465" s="125"/>
    </row>
    <row r="466" ht="12.0" customHeight="1">
      <c r="A466" s="20">
        <f t="shared" si="1"/>
        <v>462</v>
      </c>
      <c r="B466" s="19" t="s">
        <v>224</v>
      </c>
      <c r="C466" s="19" t="s">
        <v>321</v>
      </c>
      <c r="D466" s="19" t="s">
        <v>2180</v>
      </c>
      <c r="E466" s="21" t="s">
        <v>33</v>
      </c>
      <c r="F466" s="23" t="s">
        <v>2181</v>
      </c>
      <c r="G466" s="25" t="s">
        <v>2182</v>
      </c>
      <c r="H466" s="19" t="s">
        <v>87</v>
      </c>
      <c r="I466" s="19" t="s">
        <v>60</v>
      </c>
      <c r="J466" s="128" t="s">
        <v>44</v>
      </c>
      <c r="K466" s="185"/>
      <c r="L466" s="185"/>
      <c r="M466" s="29" t="s">
        <v>108</v>
      </c>
      <c r="N466" s="29" t="s">
        <v>108</v>
      </c>
      <c r="O466" s="29" t="s">
        <v>108</v>
      </c>
      <c r="P466" s="30" t="s">
        <v>167</v>
      </c>
      <c r="Q466" s="30" t="s">
        <v>62</v>
      </c>
      <c r="R466" s="30" t="s">
        <v>62</v>
      </c>
      <c r="S466" s="30" t="s">
        <v>91</v>
      </c>
      <c r="T466" s="30"/>
      <c r="U466" s="31" t="str">
        <f>IFERROR(__xludf.DUMMYFUNCTION("LET(
  angka_murni, ARRAYFORMULA(IFERROR(VALUE(REGEXREPLACE(N466:S466, ""[^0-9]"", """")), 0)),
  rata, IFERROR(AVERAGEIF(angka_murni, ""&gt;0""), 0),
  IF(rata &gt; 0,
    IF(rata &gt; 500, ""SANGAT OPTIMAL"",
    IF(rata &gt; 200, ""OPTIMAL"",
    IF(rata &gt; 100,"&amp;" ""KURANG OPTIMAL"", ""TIDAK OPTIMAL""))),
    IF(COUNTIF(N466:S466, ""*TIDAK TERDETEKSI*"") &gt; 0, ""TIDAK TERDETEKSI"",
    IF(COUNTIF(N466:S466, ""*TIDAK AKTIF*"") &gt; 0, ""TIDAK AKTIF"",
    IF(COUNTIF(N466:S466, ""*BELUM TERPASANG*"") &gt; 0, ""BELUM T"&amp;"ERPASANG"", ""TIDAK AKTIF"")))
  )
)"),"TIDAK OPTIMAL")</f>
        <v>TIDAK OPTIMAL</v>
      </c>
      <c r="V466" s="124"/>
      <c r="W466" s="125"/>
      <c r="X466" s="125"/>
    </row>
    <row r="467" ht="12.0" customHeight="1">
      <c r="A467" s="20">
        <f t="shared" si="1"/>
        <v>463</v>
      </c>
      <c r="B467" s="19" t="s">
        <v>224</v>
      </c>
      <c r="C467" s="19" t="s">
        <v>321</v>
      </c>
      <c r="D467" s="19" t="s">
        <v>2183</v>
      </c>
      <c r="E467" s="21" t="s">
        <v>33</v>
      </c>
      <c r="F467" s="23" t="s">
        <v>2184</v>
      </c>
      <c r="G467" s="25" t="s">
        <v>2185</v>
      </c>
      <c r="H467" s="165" t="s">
        <v>40</v>
      </c>
      <c r="I467" s="19" t="s">
        <v>42</v>
      </c>
      <c r="J467" s="128" t="s">
        <v>44</v>
      </c>
      <c r="K467" s="129"/>
      <c r="L467" s="129"/>
      <c r="M467" s="29" t="s">
        <v>108</v>
      </c>
      <c r="N467" s="29" t="s">
        <v>108</v>
      </c>
      <c r="O467" s="29" t="s">
        <v>108</v>
      </c>
      <c r="P467" s="29" t="s">
        <v>108</v>
      </c>
      <c r="Q467" s="30" t="s">
        <v>167</v>
      </c>
      <c r="R467" s="30" t="s">
        <v>167</v>
      </c>
      <c r="S467" s="30" t="s">
        <v>167</v>
      </c>
      <c r="T467" s="30" t="s">
        <v>91</v>
      </c>
      <c r="U467" s="31" t="str">
        <f>IFERROR(__xludf.DUMMYFUNCTION("LET(
  angka_murni, ARRAYFORMULA(IFERROR(VALUE(REGEXREPLACE(N467:S467, ""[^0-9]"", """")), 0)),
  rata, IFERROR(AVERAGEIF(angka_murni, ""&gt;0""), 0),
  IF(rata &gt; 0,
    IF(rata &gt; 500, ""SANGAT OPTIMAL"",
    IF(rata &gt; 200, ""OPTIMAL"",
    IF(rata &gt; 100,"&amp;" ""KURANG OPTIMAL"", ""TIDAK OPTIMAL""))),
    IF(COUNTIF(N467:S467, ""*TIDAK TERDETEKSI*"") &gt; 0, ""TIDAK TERDETEKSI"",
    IF(COUNTIF(N467:S467, ""*TIDAK AKTIF*"") &gt; 0, ""TIDAK AKTIF"",
    IF(COUNTIF(N467:S467, ""*BELUM TERPASANG*"") &gt; 0, ""BELUM T"&amp;"ERPASANG"", ""TIDAK AKTIF"")))
  )
)"),"TIDAK TERDETEKSI")</f>
        <v>TIDAK TERDETEKSI</v>
      </c>
      <c r="V467" s="124"/>
      <c r="W467" s="125"/>
      <c r="X467" s="125"/>
    </row>
    <row r="468" ht="12.0" customHeight="1">
      <c r="A468" s="20">
        <f t="shared" si="1"/>
        <v>464</v>
      </c>
      <c r="B468" s="19" t="s">
        <v>224</v>
      </c>
      <c r="C468" s="19" t="s">
        <v>2186</v>
      </c>
      <c r="D468" s="19" t="s">
        <v>2187</v>
      </c>
      <c r="E468" s="21" t="s">
        <v>33</v>
      </c>
      <c r="F468" s="23" t="s">
        <v>2307</v>
      </c>
      <c r="G468" s="25" t="s">
        <v>2308</v>
      </c>
      <c r="H468" s="19" t="s">
        <v>40</v>
      </c>
      <c r="I468" s="19" t="s">
        <v>107</v>
      </c>
      <c r="J468" s="117" t="s">
        <v>44</v>
      </c>
      <c r="K468" s="118"/>
      <c r="L468" s="118"/>
      <c r="M468" s="42"/>
      <c r="N468" s="42"/>
      <c r="O468" s="42"/>
      <c r="P468" s="30" t="s">
        <v>360</v>
      </c>
      <c r="Q468" s="30" t="s">
        <v>360</v>
      </c>
      <c r="R468" s="30" t="s">
        <v>45</v>
      </c>
      <c r="S468" s="44"/>
      <c r="T468" s="44"/>
      <c r="U468" s="31" t="str">
        <f>IFERROR(__xludf.DUMMYFUNCTION("LET(
  angka_murni, ARRAYFORMULA(IFERROR(VALUE(REGEXREPLACE(N468:S468, ""[^0-9]"", """")), 0)),
  rata, IFERROR(AVERAGEIF(angka_murni, ""&gt;0""), 0),
  IF(rata &gt; 0,
    IF(rata &gt; 500, ""SANGAT OPTIMAL"",
    IF(rata &gt; 200, ""OPTIMAL"",
    IF(rata &gt; 100,"&amp;" ""KURANG OPTIMAL"", ""TIDAK OPTIMAL""))),
    IF(COUNTIF(N468:S468, ""*TIDAK TERDETEKSI*"") &gt; 0, ""TIDAK TERDETEKSI"",
    IF(COUNTIF(N468:S468, ""*TIDAK AKTIF*"") &gt; 0, ""TIDAK AKTIF"",
    IF(COUNTIF(N468:S468, ""*BELUM TERPASANG*"") &gt; 0, ""BELUM T"&amp;"ERPASANG"", ""TIDAK AKTIF"")))
  )
)"),"TIDAK OPTIMAL")</f>
        <v>TIDAK OPTIMAL</v>
      </c>
      <c r="V468" s="124"/>
      <c r="W468" s="125"/>
      <c r="X468" s="125"/>
    </row>
    <row r="469" ht="12.0" customHeight="1">
      <c r="A469" s="20">
        <f t="shared" si="1"/>
        <v>465</v>
      </c>
      <c r="B469" s="19" t="s">
        <v>224</v>
      </c>
      <c r="C469" s="19" t="s">
        <v>2186</v>
      </c>
      <c r="D469" s="19" t="s">
        <v>2191</v>
      </c>
      <c r="E469" s="21" t="s">
        <v>33</v>
      </c>
      <c r="F469" s="23" t="s">
        <v>2312</v>
      </c>
      <c r="G469" s="25" t="s">
        <v>2313</v>
      </c>
      <c r="H469" s="19" t="s">
        <v>40</v>
      </c>
      <c r="I469" s="19" t="s">
        <v>107</v>
      </c>
      <c r="J469" s="117" t="s">
        <v>44</v>
      </c>
      <c r="K469" s="118"/>
      <c r="L469" s="119" t="s">
        <v>1216</v>
      </c>
      <c r="M469" s="42"/>
      <c r="N469" s="42"/>
      <c r="O469" s="42"/>
      <c r="P469" s="30" t="s">
        <v>360</v>
      </c>
      <c r="Q469" s="30" t="s">
        <v>360</v>
      </c>
      <c r="R469" s="30" t="s">
        <v>360</v>
      </c>
      <c r="S469" s="44"/>
      <c r="T469" s="44"/>
      <c r="U469" s="31" t="str">
        <f>IFERROR(__xludf.DUMMYFUNCTION("LET(
  angka_murni, ARRAYFORMULA(IFERROR(VALUE(REGEXREPLACE(N469:S469, ""[^0-9]"", """")), 0)),
  rata, IFERROR(AVERAGEIF(angka_murni, ""&gt;0""), 0),
  IF(rata &gt; 0,
    IF(rata &gt; 500, ""SANGAT OPTIMAL"",
    IF(rata &gt; 200, ""OPTIMAL"",
    IF(rata &gt; 100,"&amp;" ""KURANG OPTIMAL"", ""TIDAK OPTIMAL""))),
    IF(COUNTIF(N469:S469, ""*TIDAK TERDETEKSI*"") &gt; 0, ""TIDAK TERDETEKSI"",
    IF(COUNTIF(N469:S469, ""*TIDAK AKTIF*"") &gt; 0, ""TIDAK AKTIF"",
    IF(COUNTIF(N469:S469, ""*BELUM TERPASANG*"") &gt; 0, ""BELUM T"&amp;"ERPASANG"", ""TIDAK AKTIF"")))
  )
)"),"TIDAK OPTIMAL")</f>
        <v>TIDAK OPTIMAL</v>
      </c>
      <c r="V469" s="124"/>
      <c r="W469" s="125"/>
      <c r="X469" s="125"/>
    </row>
    <row r="470" ht="12.0" customHeight="1">
      <c r="A470" s="20">
        <f t="shared" si="1"/>
        <v>466</v>
      </c>
      <c r="B470" s="19" t="s">
        <v>224</v>
      </c>
      <c r="C470" s="19" t="s">
        <v>2196</v>
      </c>
      <c r="D470" s="19" t="s">
        <v>198</v>
      </c>
      <c r="E470" s="21" t="s">
        <v>33</v>
      </c>
      <c r="F470" s="23" t="s">
        <v>2197</v>
      </c>
      <c r="G470" s="25" t="s">
        <v>2198</v>
      </c>
      <c r="H470" s="19" t="s">
        <v>39</v>
      </c>
      <c r="I470" s="19" t="s">
        <v>41</v>
      </c>
      <c r="J470" s="151" t="s">
        <v>44</v>
      </c>
      <c r="K470" s="119"/>
      <c r="L470" s="119" t="s">
        <v>2315</v>
      </c>
      <c r="M470" s="42"/>
      <c r="N470" s="29" t="s">
        <v>108</v>
      </c>
      <c r="O470" s="29" t="s">
        <v>108</v>
      </c>
      <c r="P470" s="29" t="s">
        <v>108</v>
      </c>
      <c r="Q470" s="29" t="s">
        <v>108</v>
      </c>
      <c r="R470" s="30" t="s">
        <v>62</v>
      </c>
      <c r="S470" s="30" t="s">
        <v>45</v>
      </c>
      <c r="T470" s="30"/>
      <c r="U470" s="31" t="str">
        <f>IFERROR(__xludf.DUMMYFUNCTION("LET(
  angka_murni, ARRAYFORMULA(IFERROR(VALUE(REGEXREPLACE(N470:S470, ""[^0-9]"", """")), 0)),
  rata, IFERROR(AVERAGEIF(angka_murni, ""&gt;0""), 0),
  IF(rata &gt; 0,
    IF(rata &gt; 500, ""SANGAT OPTIMAL"",
    IF(rata &gt; 200, ""OPTIMAL"",
    IF(rata &gt; 100,"&amp;" ""KURANG OPTIMAL"", ""TIDAK OPTIMAL""))),
    IF(COUNTIF(N470:S470, ""*TIDAK TERDETEKSI*"") &gt; 0, ""TIDAK TERDETEKSI"",
    IF(COUNTIF(N470:S470, ""*TIDAK AKTIF*"") &gt; 0, ""TIDAK AKTIF"",
    IF(COUNTIF(N470:S470, ""*BELUM TERPASANG*"") &gt; 0, ""BELUM T"&amp;"ERPASANG"", ""TIDAK AKTIF"")))
  )
)"),"TIDAK OPTIMAL")</f>
        <v>TIDAK OPTIMAL</v>
      </c>
      <c r="V470" s="124"/>
      <c r="W470" s="125"/>
      <c r="X470" s="125"/>
    </row>
    <row r="471" ht="12.0" customHeight="1">
      <c r="A471" s="20">
        <f t="shared" si="1"/>
        <v>467</v>
      </c>
      <c r="B471" s="19" t="s">
        <v>224</v>
      </c>
      <c r="C471" s="19" t="s">
        <v>2196</v>
      </c>
      <c r="D471" s="19" t="s">
        <v>2072</v>
      </c>
      <c r="E471" s="21" t="s">
        <v>33</v>
      </c>
      <c r="F471" s="23" t="s">
        <v>2201</v>
      </c>
      <c r="G471" s="25" t="s">
        <v>2202</v>
      </c>
      <c r="H471" s="19" t="s">
        <v>40</v>
      </c>
      <c r="I471" s="19" t="s">
        <v>107</v>
      </c>
      <c r="J471" s="117" t="s">
        <v>44</v>
      </c>
      <c r="K471" s="118"/>
      <c r="L471" s="118"/>
      <c r="M471" s="42"/>
      <c r="N471" s="42"/>
      <c r="O471" s="42"/>
      <c r="P471" s="30" t="s">
        <v>62</v>
      </c>
      <c r="Q471" s="30" t="s">
        <v>91</v>
      </c>
      <c r="R471" s="30" t="s">
        <v>62</v>
      </c>
      <c r="S471" s="44"/>
      <c r="T471" s="44"/>
      <c r="U471" s="31" t="str">
        <f>IFERROR(__xludf.DUMMYFUNCTION("LET(
  angka_murni, ARRAYFORMULA(IFERROR(VALUE(REGEXREPLACE(N471:S471, ""[^0-9]"", """")), 0)),
  rata, IFERROR(AVERAGEIF(angka_murni, ""&gt;0""), 0),
  IF(rata &gt; 0,
    IF(rata &gt; 500, ""SANGAT OPTIMAL"",
    IF(rata &gt; 200, ""OPTIMAL"",
    IF(rata &gt; 100,"&amp;" ""KURANG OPTIMAL"", ""TIDAK OPTIMAL""))),
    IF(COUNTIF(N471:S471, ""*TIDAK TERDETEKSI*"") &gt; 0, ""TIDAK TERDETEKSI"",
    IF(COUNTIF(N471:S471, ""*TIDAK AKTIF*"") &gt; 0, ""TIDAK AKTIF"",
    IF(COUNTIF(N471:S471, ""*BELUM TERPASANG*"") &gt; 0, ""BELUM T"&amp;"ERPASANG"", ""TIDAK AKTIF"")))
  )
)"),"TIDAK OPTIMAL")</f>
        <v>TIDAK OPTIMAL</v>
      </c>
      <c r="V471" s="124"/>
      <c r="W471" s="125"/>
      <c r="X471" s="125"/>
    </row>
    <row r="472" ht="12.0" customHeight="1">
      <c r="A472" s="20">
        <f t="shared" si="1"/>
        <v>468</v>
      </c>
      <c r="B472" s="19" t="s">
        <v>224</v>
      </c>
      <c r="C472" s="19" t="s">
        <v>2196</v>
      </c>
      <c r="D472" s="19" t="s">
        <v>2203</v>
      </c>
      <c r="E472" s="21" t="s">
        <v>33</v>
      </c>
      <c r="F472" s="23" t="s">
        <v>2204</v>
      </c>
      <c r="G472" s="25" t="s">
        <v>2205</v>
      </c>
      <c r="H472" s="19" t="s">
        <v>39</v>
      </c>
      <c r="I472" s="19" t="s">
        <v>41</v>
      </c>
      <c r="J472" s="151" t="s">
        <v>44</v>
      </c>
      <c r="K472" s="118"/>
      <c r="L472" s="119" t="s">
        <v>2324</v>
      </c>
      <c r="M472" s="42"/>
      <c r="N472" s="29" t="s">
        <v>63</v>
      </c>
      <c r="O472" s="29" t="s">
        <v>806</v>
      </c>
      <c r="P472" s="30" t="s">
        <v>806</v>
      </c>
      <c r="Q472" s="30" t="s">
        <v>806</v>
      </c>
      <c r="R472" s="30" t="s">
        <v>806</v>
      </c>
      <c r="S472" s="30" t="s">
        <v>63</v>
      </c>
      <c r="T472" s="30"/>
      <c r="U472" s="31" t="str">
        <f>IFERROR(__xludf.DUMMYFUNCTION("LET(
  angka_murni, ARRAYFORMULA(IFERROR(VALUE(REGEXREPLACE(N472:S472, ""[^0-9]"", """")), 0)),
  rata, IFERROR(AVERAGEIF(angka_murni, ""&gt;0""), 0),
  IF(rata &gt; 0,
    IF(rata &gt; 500, ""SANGAT OPTIMAL"",
    IF(rata &gt; 200, ""OPTIMAL"",
    IF(rata &gt; 100,"&amp;" ""KURANG OPTIMAL"", ""TIDAK OPTIMAL""))),
    IF(COUNTIF(N472:S472, ""*TIDAK TERDETEKSI*"") &gt; 0, ""TIDAK TERDETEKSI"",
    IF(COUNTIF(N472:S472, ""*TIDAK AKTIF*"") &gt; 0, ""TIDAK AKTIF"",
    IF(COUNTIF(N472:S472, ""*BELUM TERPASANG*"") &gt; 0, ""BELUM T"&amp;"ERPASANG"", ""TIDAK AKTIF"")))
  )
)"),"KURANG OPTIMAL")</f>
        <v>KURANG OPTIMAL</v>
      </c>
      <c r="V472" s="124"/>
      <c r="W472" s="125"/>
      <c r="X472" s="125"/>
    </row>
    <row r="473" ht="12.0" customHeight="1">
      <c r="A473" s="20">
        <f t="shared" si="1"/>
        <v>469</v>
      </c>
      <c r="B473" s="19" t="s">
        <v>224</v>
      </c>
      <c r="C473" s="19" t="s">
        <v>2196</v>
      </c>
      <c r="D473" s="19" t="s">
        <v>2207</v>
      </c>
      <c r="E473" s="21" t="s">
        <v>33</v>
      </c>
      <c r="F473" s="23" t="s">
        <v>2208</v>
      </c>
      <c r="G473" s="25" t="s">
        <v>2209</v>
      </c>
      <c r="H473" s="19" t="s">
        <v>39</v>
      </c>
      <c r="I473" s="19" t="s">
        <v>41</v>
      </c>
      <c r="J473" s="151" t="s">
        <v>44</v>
      </c>
      <c r="K473" s="118"/>
      <c r="L473" s="119" t="s">
        <v>2326</v>
      </c>
      <c r="M473" s="42"/>
      <c r="N473" s="29" t="s">
        <v>125</v>
      </c>
      <c r="O473" s="29" t="s">
        <v>63</v>
      </c>
      <c r="P473" s="30" t="s">
        <v>125</v>
      </c>
      <c r="Q473" s="30" t="s">
        <v>63</v>
      </c>
      <c r="R473" s="30" t="s">
        <v>91</v>
      </c>
      <c r="S473" s="30" t="s">
        <v>45</v>
      </c>
      <c r="T473" s="30"/>
      <c r="U473" s="31" t="str">
        <f>IFERROR(__xludf.DUMMYFUNCTION("LET(
  angka_murni, ARRAYFORMULA(IFERROR(VALUE(REGEXREPLACE(N473:S473, ""[^0-9]"", """")), 0)),
  rata, IFERROR(AVERAGEIF(angka_murni, ""&gt;0""), 0),
  IF(rata &gt; 0,
    IF(rata &gt; 500, ""SANGAT OPTIMAL"",
    IF(rata &gt; 200, ""OPTIMAL"",
    IF(rata &gt; 100,"&amp;" ""KURANG OPTIMAL"", ""TIDAK OPTIMAL""))),
    IF(COUNTIF(N473:S473, ""*TIDAK TERDETEKSI*"") &gt; 0, ""TIDAK TERDETEKSI"",
    IF(COUNTIF(N473:S473, ""*TIDAK AKTIF*"") &gt; 0, ""TIDAK AKTIF"",
    IF(COUNTIF(N473:S473, ""*BELUM TERPASANG*"") &gt; 0, ""BELUM T"&amp;"ERPASANG"", ""TIDAK AKTIF"")))
  )
)"),"KURANG OPTIMAL")</f>
        <v>KURANG OPTIMAL</v>
      </c>
      <c r="V473" s="124"/>
      <c r="W473" s="125"/>
      <c r="X473" s="125"/>
    </row>
    <row r="474" ht="12.0" customHeight="1">
      <c r="A474" s="20">
        <f t="shared" si="1"/>
        <v>470</v>
      </c>
      <c r="B474" s="19" t="s">
        <v>224</v>
      </c>
      <c r="C474" s="19" t="s">
        <v>2196</v>
      </c>
      <c r="D474" s="19" t="s">
        <v>2210</v>
      </c>
      <c r="E474" s="21" t="s">
        <v>33</v>
      </c>
      <c r="F474" s="23" t="s">
        <v>2211</v>
      </c>
      <c r="G474" s="25" t="s">
        <v>2212</v>
      </c>
      <c r="H474" s="19" t="s">
        <v>39</v>
      </c>
      <c r="I474" s="19" t="s">
        <v>41</v>
      </c>
      <c r="J474" s="151" t="s">
        <v>44</v>
      </c>
      <c r="K474" s="118"/>
      <c r="L474" s="119" t="s">
        <v>2331</v>
      </c>
      <c r="M474" s="42"/>
      <c r="N474" s="29" t="s">
        <v>63</v>
      </c>
      <c r="O474" s="29" t="s">
        <v>806</v>
      </c>
      <c r="P474" s="30" t="s">
        <v>125</v>
      </c>
      <c r="Q474" s="30" t="s">
        <v>125</v>
      </c>
      <c r="R474" s="30" t="s">
        <v>91</v>
      </c>
      <c r="S474" s="30" t="s">
        <v>45</v>
      </c>
      <c r="T474" s="30"/>
      <c r="U474" s="31" t="str">
        <f>IFERROR(__xludf.DUMMYFUNCTION("LET(
  angka_murni, ARRAYFORMULA(IFERROR(VALUE(REGEXREPLACE(N474:S474, ""[^0-9]"", """")), 0)),
  rata, IFERROR(AVERAGEIF(angka_murni, ""&gt;0""), 0),
  IF(rata &gt; 0,
    IF(rata &gt; 500, ""SANGAT OPTIMAL"",
    IF(rata &gt; 200, ""OPTIMAL"",
    IF(rata &gt; 100,"&amp;" ""KURANG OPTIMAL"", ""TIDAK OPTIMAL""))),
    IF(COUNTIF(N474:S474, ""*TIDAK TERDETEKSI*"") &gt; 0, ""TIDAK TERDETEKSI"",
    IF(COUNTIF(N474:S474, ""*TIDAK AKTIF*"") &gt; 0, ""TIDAK AKTIF"",
    IF(COUNTIF(N474:S474, ""*BELUM TERPASANG*"") &gt; 0, ""BELUM T"&amp;"ERPASANG"", ""TIDAK AKTIF"")))
  )
)"),"KURANG OPTIMAL")</f>
        <v>KURANG OPTIMAL</v>
      </c>
      <c r="V474" s="124"/>
      <c r="W474" s="125"/>
      <c r="X474" s="125"/>
    </row>
    <row r="475" ht="12.0" customHeight="1">
      <c r="A475" s="20">
        <f t="shared" si="1"/>
        <v>471</v>
      </c>
      <c r="B475" s="19" t="s">
        <v>224</v>
      </c>
      <c r="C475" s="19" t="s">
        <v>2196</v>
      </c>
      <c r="D475" s="19" t="s">
        <v>2213</v>
      </c>
      <c r="E475" s="21" t="s">
        <v>33</v>
      </c>
      <c r="F475" s="23" t="s">
        <v>2214</v>
      </c>
      <c r="G475" s="25" t="s">
        <v>2215</v>
      </c>
      <c r="H475" s="19" t="s">
        <v>39</v>
      </c>
      <c r="I475" s="180" t="s">
        <v>1138</v>
      </c>
      <c r="J475" s="151" t="s">
        <v>44</v>
      </c>
      <c r="K475" s="118"/>
      <c r="L475" s="118"/>
      <c r="M475" s="29" t="s">
        <v>45</v>
      </c>
      <c r="N475" s="29" t="s">
        <v>167</v>
      </c>
      <c r="O475" s="29" t="s">
        <v>167</v>
      </c>
      <c r="P475" s="30" t="s">
        <v>167</v>
      </c>
      <c r="Q475" s="30" t="s">
        <v>45</v>
      </c>
      <c r="R475" s="30" t="s">
        <v>45</v>
      </c>
      <c r="S475" s="30" t="s">
        <v>45</v>
      </c>
      <c r="T475" s="30"/>
      <c r="U475" s="31" t="str">
        <f>IFERROR(__xludf.DUMMYFUNCTION("LET(
  angka_murni, ARRAYFORMULA(IFERROR(VALUE(REGEXREPLACE(N475:S475, ""[^0-9]"", """")), 0)),
  rata, IFERROR(AVERAGEIF(angka_murni, ""&gt;0""), 0),
  IF(rata &gt; 0,
    IF(rata &gt; 500, ""SANGAT OPTIMAL"",
    IF(rata &gt; 200, ""OPTIMAL"",
    IF(rata &gt; 100,"&amp;" ""KURANG OPTIMAL"", ""TIDAK OPTIMAL""))),
    IF(COUNTIF(N475:S475, ""*TIDAK TERDETEKSI*"") &gt; 0, ""TIDAK TERDETEKSI"",
    IF(COUNTIF(N475:S475, ""*TIDAK AKTIF*"") &gt; 0, ""TIDAK AKTIF"",
    IF(COUNTIF(N475:S475, ""*BELUM TERPASANG*"") &gt; 0, ""BELUM T"&amp;"ERPASANG"", ""TIDAK AKTIF"")))
  )
)"),"TIDAK TERDETEKSI")</f>
        <v>TIDAK TERDETEKSI</v>
      </c>
      <c r="V475" s="124"/>
      <c r="W475" s="125"/>
      <c r="X475" s="125"/>
    </row>
    <row r="476" ht="12.0" customHeight="1">
      <c r="A476" s="20">
        <f t="shared" si="1"/>
        <v>472</v>
      </c>
      <c r="B476" s="19" t="s">
        <v>224</v>
      </c>
      <c r="C476" s="19" t="s">
        <v>2196</v>
      </c>
      <c r="D476" s="19" t="s">
        <v>2216</v>
      </c>
      <c r="E476" s="21" t="s">
        <v>33</v>
      </c>
      <c r="F476" s="23" t="s">
        <v>2217</v>
      </c>
      <c r="G476" s="25" t="s">
        <v>2218</v>
      </c>
      <c r="H476" s="19" t="s">
        <v>39</v>
      </c>
      <c r="I476" s="19" t="s">
        <v>41</v>
      </c>
      <c r="J476" s="151" t="s">
        <v>44</v>
      </c>
      <c r="K476" s="119"/>
      <c r="L476" s="119" t="s">
        <v>2336</v>
      </c>
      <c r="M476" s="42"/>
      <c r="N476" s="29" t="s">
        <v>806</v>
      </c>
      <c r="O476" s="29" t="s">
        <v>806</v>
      </c>
      <c r="P476" s="30" t="s">
        <v>91</v>
      </c>
      <c r="Q476" s="30" t="s">
        <v>62</v>
      </c>
      <c r="R476" s="30" t="s">
        <v>62</v>
      </c>
      <c r="S476" s="30" t="s">
        <v>176</v>
      </c>
      <c r="T476" s="30"/>
      <c r="U476" s="31" t="str">
        <f>IFERROR(__xludf.DUMMYFUNCTION("LET(
  angka_murni, ARRAYFORMULA(IFERROR(VALUE(REGEXREPLACE(N476:S476, ""[^0-9]"", """")), 0)),
  rata, IFERROR(AVERAGEIF(angka_murni, ""&gt;0""), 0),
  IF(rata &gt; 0,
    IF(rata &gt; 500, ""SANGAT OPTIMAL"",
    IF(rata &gt; 200, ""OPTIMAL"",
    IF(rata &gt; 100,"&amp;" ""KURANG OPTIMAL"", ""TIDAK OPTIMAL""))),
    IF(COUNTIF(N476:S476, ""*TIDAK TERDETEKSI*"") &gt; 0, ""TIDAK TERDETEKSI"",
    IF(COUNTIF(N476:S476, ""*TIDAK AKTIF*"") &gt; 0, ""TIDAK AKTIF"",
    IF(COUNTIF(N476:S476, ""*BELUM TERPASANG*"") &gt; 0, ""BELUM T"&amp;"ERPASANG"", ""TIDAK AKTIF"")))
  )
)"),"KURANG OPTIMAL")</f>
        <v>KURANG OPTIMAL</v>
      </c>
      <c r="V476" s="124"/>
      <c r="W476" s="125"/>
      <c r="X476" s="125"/>
    </row>
    <row r="477" ht="12.0" customHeight="1">
      <c r="A477" s="20">
        <f t="shared" si="1"/>
        <v>473</v>
      </c>
      <c r="B477" s="19" t="s">
        <v>224</v>
      </c>
      <c r="C477" s="19" t="s">
        <v>2196</v>
      </c>
      <c r="D477" s="19" t="s">
        <v>2221</v>
      </c>
      <c r="E477" s="21" t="s">
        <v>33</v>
      </c>
      <c r="F477" s="23" t="s">
        <v>2222</v>
      </c>
      <c r="G477" s="25" t="s">
        <v>2223</v>
      </c>
      <c r="H477" s="19" t="s">
        <v>40</v>
      </c>
      <c r="I477" s="19" t="s">
        <v>107</v>
      </c>
      <c r="J477" s="117" t="s">
        <v>44</v>
      </c>
      <c r="K477" s="118"/>
      <c r="L477" s="119" t="s">
        <v>1216</v>
      </c>
      <c r="M477" s="42"/>
      <c r="N477" s="42"/>
      <c r="O477" s="42"/>
      <c r="P477" s="30" t="s">
        <v>62</v>
      </c>
      <c r="Q477" s="30" t="s">
        <v>62</v>
      </c>
      <c r="R477" s="30" t="s">
        <v>62</v>
      </c>
      <c r="S477" s="44"/>
      <c r="T477" s="44"/>
      <c r="U477" s="31" t="str">
        <f>IFERROR(__xludf.DUMMYFUNCTION("LET(
  angka_murni, ARRAYFORMULA(IFERROR(VALUE(REGEXREPLACE(N477:S477, ""[^0-9]"", """")), 0)),
  rata, IFERROR(AVERAGEIF(angka_murni, ""&gt;0""), 0),
  IF(rata &gt; 0,
    IF(rata &gt; 500, ""SANGAT OPTIMAL"",
    IF(rata &gt; 200, ""OPTIMAL"",
    IF(rata &gt; 100,"&amp;" ""KURANG OPTIMAL"", ""TIDAK OPTIMAL""))),
    IF(COUNTIF(N477:S477, ""*TIDAK TERDETEKSI*"") &gt; 0, ""TIDAK TERDETEKSI"",
    IF(COUNTIF(N477:S477, ""*TIDAK AKTIF*"") &gt; 0, ""TIDAK AKTIF"",
    IF(COUNTIF(N477:S477, ""*BELUM TERPASANG*"") &gt; 0, ""BELUM T"&amp;"ERPASANG"", ""TIDAK AKTIF"")))
  )
)"),"TIDAK OPTIMAL")</f>
        <v>TIDAK OPTIMAL</v>
      </c>
      <c r="V477" s="124"/>
      <c r="W477" s="125"/>
      <c r="X477" s="125"/>
    </row>
    <row r="478" ht="12.0" customHeight="1">
      <c r="A478" s="20">
        <f t="shared" si="1"/>
        <v>474</v>
      </c>
      <c r="B478" s="19" t="s">
        <v>224</v>
      </c>
      <c r="C478" s="19" t="s">
        <v>2196</v>
      </c>
      <c r="D478" s="19" t="s">
        <v>2225</v>
      </c>
      <c r="E478" s="21" t="s">
        <v>33</v>
      </c>
      <c r="F478" s="23" t="s">
        <v>2226</v>
      </c>
      <c r="G478" s="25" t="s">
        <v>2227</v>
      </c>
      <c r="H478" s="19" t="s">
        <v>39</v>
      </c>
      <c r="I478" s="180" t="s">
        <v>1138</v>
      </c>
      <c r="J478" s="151" t="s">
        <v>44</v>
      </c>
      <c r="K478" s="118"/>
      <c r="L478" s="118"/>
      <c r="M478" s="29" t="s">
        <v>45</v>
      </c>
      <c r="N478" s="29" t="s">
        <v>167</v>
      </c>
      <c r="O478" s="29" t="s">
        <v>167</v>
      </c>
      <c r="P478" s="29" t="s">
        <v>167</v>
      </c>
      <c r="Q478" s="29" t="s">
        <v>167</v>
      </c>
      <c r="R478" s="29" t="s">
        <v>167</v>
      </c>
      <c r="S478" s="30" t="s">
        <v>45</v>
      </c>
      <c r="T478" s="30"/>
      <c r="U478" s="31" t="str">
        <f>IFERROR(__xludf.DUMMYFUNCTION("LET(
  angka_murni, ARRAYFORMULA(IFERROR(VALUE(REGEXREPLACE(N478:S478, ""[^0-9]"", """")), 0)),
  rata, IFERROR(AVERAGEIF(angka_murni, ""&gt;0""), 0),
  IF(rata &gt; 0,
    IF(rata &gt; 500, ""SANGAT OPTIMAL"",
    IF(rata &gt; 200, ""OPTIMAL"",
    IF(rata &gt; 100,"&amp;" ""KURANG OPTIMAL"", ""TIDAK OPTIMAL""))),
    IF(COUNTIF(N478:S478, ""*TIDAK TERDETEKSI*"") &gt; 0, ""TIDAK TERDETEKSI"",
    IF(COUNTIF(N478:S478, ""*TIDAK AKTIF*"") &gt; 0, ""TIDAK AKTIF"",
    IF(COUNTIF(N478:S478, ""*BELUM TERPASANG*"") &gt; 0, ""BELUM T"&amp;"ERPASANG"", ""TIDAK AKTIF"")))
  )
)"),"TIDAK TERDETEKSI")</f>
        <v>TIDAK TERDETEKSI</v>
      </c>
      <c r="V478" s="124"/>
      <c r="W478" s="125"/>
      <c r="X478" s="125"/>
    </row>
    <row r="479" ht="12.0" customHeight="1">
      <c r="A479" s="20">
        <f t="shared" si="1"/>
        <v>475</v>
      </c>
      <c r="B479" s="19" t="s">
        <v>224</v>
      </c>
      <c r="C479" s="19" t="s">
        <v>2196</v>
      </c>
      <c r="D479" s="19" t="s">
        <v>2229</v>
      </c>
      <c r="E479" s="21" t="s">
        <v>33</v>
      </c>
      <c r="F479" s="23" t="s">
        <v>2340</v>
      </c>
      <c r="G479" s="25" t="s">
        <v>2341</v>
      </c>
      <c r="H479" s="19" t="s">
        <v>40</v>
      </c>
      <c r="I479" s="19" t="s">
        <v>107</v>
      </c>
      <c r="J479" s="117" t="s">
        <v>44</v>
      </c>
      <c r="K479" s="118"/>
      <c r="L479" s="118"/>
      <c r="M479" s="42"/>
      <c r="N479" s="42"/>
      <c r="O479" s="42"/>
      <c r="P479" s="30" t="s">
        <v>806</v>
      </c>
      <c r="Q479" s="30" t="s">
        <v>806</v>
      </c>
      <c r="R479" s="30" t="s">
        <v>360</v>
      </c>
      <c r="S479" s="44"/>
      <c r="T479" s="44"/>
      <c r="U479" s="31" t="str">
        <f>IFERROR(__xludf.DUMMYFUNCTION("LET(
  angka_murni, ARRAYFORMULA(IFERROR(VALUE(REGEXREPLACE(N479:S479, ""[^0-9]"", """")), 0)),
  rata, IFERROR(AVERAGEIF(angka_murni, ""&gt;0""), 0),
  IF(rata &gt; 0,
    IF(rata &gt; 500, ""SANGAT OPTIMAL"",
    IF(rata &gt; 200, ""OPTIMAL"",
    IF(rata &gt; 100,"&amp;" ""KURANG OPTIMAL"", ""TIDAK OPTIMAL""))),
    IF(COUNTIF(N479:S479, ""*TIDAK TERDETEKSI*"") &gt; 0, ""TIDAK TERDETEKSI"",
    IF(COUNTIF(N479:S479, ""*TIDAK AKTIF*"") &gt; 0, ""TIDAK AKTIF"",
    IF(COUNTIF(N479:S479, ""*BELUM TERPASANG*"") &gt; 0, ""BELUM T"&amp;"ERPASANG"", ""TIDAK AKTIF"")))
  )
)"),"KURANG OPTIMAL")</f>
        <v>KURANG OPTIMAL</v>
      </c>
      <c r="V479" s="124"/>
      <c r="W479" s="125"/>
      <c r="X479" s="125"/>
    </row>
    <row r="480" ht="12.0" customHeight="1">
      <c r="A480" s="20">
        <f t="shared" si="1"/>
        <v>476</v>
      </c>
      <c r="B480" s="19" t="s">
        <v>224</v>
      </c>
      <c r="C480" s="19" t="s">
        <v>2196</v>
      </c>
      <c r="D480" s="19" t="s">
        <v>2232</v>
      </c>
      <c r="E480" s="21" t="s">
        <v>33</v>
      </c>
      <c r="F480" s="23" t="s">
        <v>2233</v>
      </c>
      <c r="G480" s="25" t="s">
        <v>2234</v>
      </c>
      <c r="H480" s="19" t="s">
        <v>40</v>
      </c>
      <c r="I480" s="19" t="s">
        <v>107</v>
      </c>
      <c r="J480" s="117" t="s">
        <v>44</v>
      </c>
      <c r="K480" s="118"/>
      <c r="L480" s="118"/>
      <c r="M480" s="42"/>
      <c r="N480" s="42"/>
      <c r="O480" s="42"/>
      <c r="P480" s="30" t="s">
        <v>123</v>
      </c>
      <c r="Q480" s="30" t="s">
        <v>123</v>
      </c>
      <c r="R480" s="30" t="s">
        <v>123</v>
      </c>
      <c r="S480" s="44"/>
      <c r="T480" s="44"/>
      <c r="U480" s="31" t="str">
        <f>IFERROR(__xludf.DUMMYFUNCTION("LET(
  angka_murni, ARRAYFORMULA(IFERROR(VALUE(REGEXREPLACE(N480:S480, ""[^0-9]"", """")), 0)),
  rata, IFERROR(AVERAGEIF(angka_murni, ""&gt;0""), 0),
  IF(rata &gt; 0,
    IF(rata &gt; 500, ""SANGAT OPTIMAL"",
    IF(rata &gt; 200, ""OPTIMAL"",
    IF(rata &gt; 100,"&amp;" ""KURANG OPTIMAL"", ""TIDAK OPTIMAL""))),
    IF(COUNTIF(N480:S480, ""*TIDAK TERDETEKSI*"") &gt; 0, ""TIDAK TERDETEKSI"",
    IF(COUNTIF(N480:S480, ""*TIDAK AKTIF*"") &gt; 0, ""TIDAK AKTIF"",
    IF(COUNTIF(N480:S480, ""*BELUM TERPASANG*"") &gt; 0, ""BELUM T"&amp;"ERPASANG"", ""TIDAK AKTIF"")))
  )
)"),"SANGAT OPTIMAL")</f>
        <v>SANGAT OPTIMAL</v>
      </c>
      <c r="V480" s="124"/>
      <c r="W480" s="125"/>
      <c r="X480" s="125"/>
    </row>
    <row r="481" ht="12.0" customHeight="1">
      <c r="A481" s="20">
        <f t="shared" si="1"/>
        <v>477</v>
      </c>
      <c r="B481" s="19" t="s">
        <v>224</v>
      </c>
      <c r="C481" s="19" t="s">
        <v>2196</v>
      </c>
      <c r="D481" s="19" t="s">
        <v>2236</v>
      </c>
      <c r="E481" s="21" t="s">
        <v>33</v>
      </c>
      <c r="F481" s="23" t="s">
        <v>2346</v>
      </c>
      <c r="G481" s="25" t="s">
        <v>2347</v>
      </c>
      <c r="H481" s="19" t="s">
        <v>40</v>
      </c>
      <c r="I481" s="19" t="s">
        <v>107</v>
      </c>
      <c r="J481" s="117" t="s">
        <v>44</v>
      </c>
      <c r="K481" s="118"/>
      <c r="L481" s="118"/>
      <c r="M481" s="42"/>
      <c r="N481" s="42"/>
      <c r="O481" s="42"/>
      <c r="P481" s="30" t="s">
        <v>45</v>
      </c>
      <c r="Q481" s="30" t="s">
        <v>45</v>
      </c>
      <c r="R481" s="30" t="s">
        <v>360</v>
      </c>
      <c r="S481" s="44"/>
      <c r="T481" s="44"/>
      <c r="U481" s="31" t="str">
        <f>IFERROR(__xludf.DUMMYFUNCTION("LET(
  angka_murni, ARRAYFORMULA(IFERROR(VALUE(REGEXREPLACE(N481:S481, ""[^0-9]"", """")), 0)),
  rata, IFERROR(AVERAGEIF(angka_murni, ""&gt;0""), 0),
  IF(rata &gt; 0,
    IF(rata &gt; 500, ""SANGAT OPTIMAL"",
    IF(rata &gt; 200, ""OPTIMAL"",
    IF(rata &gt; 100,"&amp;" ""KURANG OPTIMAL"", ""TIDAK OPTIMAL""))),
    IF(COUNTIF(N481:S481, ""*TIDAK TERDETEKSI*"") &gt; 0, ""TIDAK TERDETEKSI"",
    IF(COUNTIF(N481:S481, ""*TIDAK AKTIF*"") &gt; 0, ""TIDAK AKTIF"",
    IF(COUNTIF(N481:S481, ""*BELUM TERPASANG*"") &gt; 0, ""BELUM T"&amp;"ERPASANG"", ""TIDAK AKTIF"")))
  )
)"),"TIDAK OPTIMAL")</f>
        <v>TIDAK OPTIMAL</v>
      </c>
      <c r="V481" s="124"/>
      <c r="W481" s="125"/>
      <c r="X481" s="125"/>
    </row>
    <row r="482" ht="12.0" customHeight="1">
      <c r="A482" s="20">
        <f t="shared" si="1"/>
        <v>478</v>
      </c>
      <c r="B482" s="19" t="s">
        <v>224</v>
      </c>
      <c r="C482" s="19" t="s">
        <v>2196</v>
      </c>
      <c r="D482" s="19" t="s">
        <v>2240</v>
      </c>
      <c r="E482" s="21" t="s">
        <v>33</v>
      </c>
      <c r="F482" s="23" t="s">
        <v>2351</v>
      </c>
      <c r="G482" s="25" t="s">
        <v>2352</v>
      </c>
      <c r="H482" s="19" t="s">
        <v>40</v>
      </c>
      <c r="I482" s="19" t="s">
        <v>107</v>
      </c>
      <c r="J482" s="117" t="s">
        <v>44</v>
      </c>
      <c r="K482" s="118"/>
      <c r="L482" s="119" t="s">
        <v>2353</v>
      </c>
      <c r="M482" s="42"/>
      <c r="N482" s="42"/>
      <c r="O482" s="42"/>
      <c r="P482" s="30" t="s">
        <v>62</v>
      </c>
      <c r="Q482" s="30" t="s">
        <v>45</v>
      </c>
      <c r="R482" s="30" t="s">
        <v>45</v>
      </c>
      <c r="S482" s="44"/>
      <c r="T482" s="44"/>
      <c r="U482" s="31" t="str">
        <f>IFERROR(__xludf.DUMMYFUNCTION("LET(
  angka_murni, ARRAYFORMULA(IFERROR(VALUE(REGEXREPLACE(N482:S482, ""[^0-9]"", """")), 0)),
  rata, IFERROR(AVERAGEIF(angka_murni, ""&gt;0""), 0),
  IF(rata &gt; 0,
    IF(rata &gt; 500, ""SANGAT OPTIMAL"",
    IF(rata &gt; 200, ""OPTIMAL"",
    IF(rata &gt; 100,"&amp;" ""KURANG OPTIMAL"", ""TIDAK OPTIMAL""))),
    IF(COUNTIF(N482:S482, ""*TIDAK TERDETEKSI*"") &gt; 0, ""TIDAK TERDETEKSI"",
    IF(COUNTIF(N482:S482, ""*TIDAK AKTIF*"") &gt; 0, ""TIDAK AKTIF"",
    IF(COUNTIF(N482:S482, ""*BELUM TERPASANG*"") &gt; 0, ""BELUM T"&amp;"ERPASANG"", ""TIDAK AKTIF"")))
  )
)"),"TIDAK OPTIMAL")</f>
        <v>TIDAK OPTIMAL</v>
      </c>
      <c r="V482" s="124"/>
      <c r="W482" s="125"/>
      <c r="X482" s="125"/>
    </row>
    <row r="483" ht="12.0" customHeight="1">
      <c r="A483" s="20">
        <f t="shared" si="1"/>
        <v>479</v>
      </c>
      <c r="B483" s="19" t="s">
        <v>224</v>
      </c>
      <c r="C483" s="19" t="s">
        <v>2196</v>
      </c>
      <c r="D483" s="19" t="s">
        <v>2243</v>
      </c>
      <c r="E483" s="21" t="s">
        <v>33</v>
      </c>
      <c r="F483" s="23" t="s">
        <v>2244</v>
      </c>
      <c r="G483" s="25" t="s">
        <v>2245</v>
      </c>
      <c r="H483" s="19"/>
      <c r="I483" s="19"/>
      <c r="J483" s="144"/>
      <c r="K483" s="118"/>
      <c r="L483" s="118"/>
      <c r="M483" s="29" t="s">
        <v>108</v>
      </c>
      <c r="N483" s="29" t="s">
        <v>108</v>
      </c>
      <c r="O483" s="29" t="s">
        <v>108</v>
      </c>
      <c r="P483" s="29" t="s">
        <v>108</v>
      </c>
      <c r="Q483" s="29" t="s">
        <v>108</v>
      </c>
      <c r="R483" s="29" t="s">
        <v>108</v>
      </c>
      <c r="S483" s="29" t="s">
        <v>108</v>
      </c>
      <c r="T483" s="29"/>
      <c r="U483" s="31" t="str">
        <f>IFERROR(__xludf.DUMMYFUNCTION("LET(
  angka_murni, ARRAYFORMULA(IFERROR(VALUE(REGEXREPLACE(N483:S483, ""[^0-9]"", """")), 0)),
  rata, IFERROR(AVERAGEIF(angka_murni, ""&gt;0""), 0),
  IF(rata &gt; 0,
    IF(rata &gt; 500, ""SANGAT OPTIMAL"",
    IF(rata &gt; 200, ""OPTIMAL"",
    IF(rata &gt; 100,"&amp;" ""KURANG OPTIMAL"", ""TIDAK OPTIMAL""))),
    IF(COUNTIF(N483:S483, ""*TIDAK TERDETEKSI*"") &gt; 0, ""TIDAK TERDETEKSI"",
    IF(COUNTIF(N483:S483, ""*TIDAK AKTIF*"") &gt; 0, ""TIDAK AKTIF"",
    IF(COUNTIF(N483:S483, ""*BELUM TERPASANG*"") &gt; 0, ""BELUM T"&amp;"ERPASANG"", ""TIDAK AKTIF"")))
  )
)"),"BELUM TERPASANG")</f>
        <v>BELUM TERPASANG</v>
      </c>
      <c r="V483" s="124"/>
      <c r="W483" s="125"/>
      <c r="X483" s="125"/>
    </row>
    <row r="484" ht="12.0" customHeight="1">
      <c r="A484" s="20">
        <f t="shared" si="1"/>
        <v>480</v>
      </c>
      <c r="B484" s="19" t="s">
        <v>224</v>
      </c>
      <c r="C484" s="19" t="s">
        <v>2196</v>
      </c>
      <c r="D484" s="19" t="s">
        <v>2249</v>
      </c>
      <c r="E484" s="21" t="s">
        <v>33</v>
      </c>
      <c r="F484" s="23" t="s">
        <v>2250</v>
      </c>
      <c r="G484" s="25" t="s">
        <v>2251</v>
      </c>
      <c r="H484" s="19" t="s">
        <v>39</v>
      </c>
      <c r="I484" s="180" t="s">
        <v>1138</v>
      </c>
      <c r="J484" s="151" t="s">
        <v>44</v>
      </c>
      <c r="K484" s="118"/>
      <c r="L484" s="118"/>
      <c r="M484" s="29" t="s">
        <v>45</v>
      </c>
      <c r="N484" s="29" t="s">
        <v>167</v>
      </c>
      <c r="O484" s="29" t="s">
        <v>167</v>
      </c>
      <c r="P484" s="29" t="s">
        <v>167</v>
      </c>
      <c r="Q484" s="29" t="s">
        <v>167</v>
      </c>
      <c r="R484" s="30" t="s">
        <v>167</v>
      </c>
      <c r="S484" s="30" t="s">
        <v>45</v>
      </c>
      <c r="T484" s="30"/>
      <c r="U484" s="31" t="str">
        <f>IFERROR(__xludf.DUMMYFUNCTION("LET(
  angka_murni, ARRAYFORMULA(IFERROR(VALUE(REGEXREPLACE(N484:S484, ""[^0-9]"", """")), 0)),
  rata, IFERROR(AVERAGEIF(angka_murni, ""&gt;0""), 0),
  IF(rata &gt; 0,
    IF(rata &gt; 500, ""SANGAT OPTIMAL"",
    IF(rata &gt; 200, ""OPTIMAL"",
    IF(rata &gt; 100,"&amp;" ""KURANG OPTIMAL"", ""TIDAK OPTIMAL""))),
    IF(COUNTIF(N484:S484, ""*TIDAK TERDETEKSI*"") &gt; 0, ""TIDAK TERDETEKSI"",
    IF(COUNTIF(N484:S484, ""*TIDAK AKTIF*"") &gt; 0, ""TIDAK AKTIF"",
    IF(COUNTIF(N484:S484, ""*BELUM TERPASANG*"") &gt; 0, ""BELUM T"&amp;"ERPASANG"", ""TIDAK AKTIF"")))
  )
)"),"TIDAK TERDETEKSI")</f>
        <v>TIDAK TERDETEKSI</v>
      </c>
      <c r="V484" s="124"/>
      <c r="W484" s="125"/>
      <c r="X484" s="125"/>
    </row>
    <row r="485" ht="12.0" customHeight="1">
      <c r="A485" s="20">
        <f t="shared" si="1"/>
        <v>481</v>
      </c>
      <c r="B485" s="19" t="s">
        <v>224</v>
      </c>
      <c r="C485" s="19" t="s">
        <v>2196</v>
      </c>
      <c r="D485" s="19" t="s">
        <v>2253</v>
      </c>
      <c r="E485" s="21" t="s">
        <v>33</v>
      </c>
      <c r="F485" s="23" t="s">
        <v>2358</v>
      </c>
      <c r="G485" s="25" t="s">
        <v>2359</v>
      </c>
      <c r="H485" s="19" t="s">
        <v>40</v>
      </c>
      <c r="I485" s="19" t="s">
        <v>107</v>
      </c>
      <c r="J485" s="117" t="s">
        <v>44</v>
      </c>
      <c r="K485" s="118"/>
      <c r="L485" s="118"/>
      <c r="M485" s="42"/>
      <c r="N485" s="42"/>
      <c r="O485" s="42"/>
      <c r="P485" s="30" t="s">
        <v>63</v>
      </c>
      <c r="Q485" s="30" t="s">
        <v>91</v>
      </c>
      <c r="R485" s="30" t="s">
        <v>63</v>
      </c>
      <c r="S485" s="44"/>
      <c r="T485" s="44"/>
      <c r="U485" s="31" t="str">
        <f>IFERROR(__xludf.DUMMYFUNCTION("LET(
  angka_murni, ARRAYFORMULA(IFERROR(VALUE(REGEXREPLACE(N485:S485, ""[^0-9]"", """")), 0)),
  rata, IFERROR(AVERAGEIF(angka_murni, ""&gt;0""), 0),
  IF(rata &gt; 0,
    IF(rata &gt; 500, ""SANGAT OPTIMAL"",
    IF(rata &gt; 200, ""OPTIMAL"",
    IF(rata &gt; 100,"&amp;" ""KURANG OPTIMAL"", ""TIDAK OPTIMAL""))),
    IF(COUNTIF(N485:S485, ""*TIDAK TERDETEKSI*"") &gt; 0, ""TIDAK TERDETEKSI"",
    IF(COUNTIF(N485:S485, ""*TIDAK AKTIF*"") &gt; 0, ""TIDAK AKTIF"",
    IF(COUNTIF(N485:S485, ""*BELUM TERPASANG*"") &gt; 0, ""BELUM T"&amp;"ERPASANG"", ""TIDAK AKTIF"")))
  )
)"),"KURANG OPTIMAL")</f>
        <v>KURANG OPTIMAL</v>
      </c>
      <c r="V485" s="124"/>
      <c r="W485" s="125"/>
      <c r="X485" s="125"/>
    </row>
    <row r="486" ht="12.0" customHeight="1">
      <c r="A486" s="20">
        <f t="shared" si="1"/>
        <v>482</v>
      </c>
      <c r="B486" s="19" t="s">
        <v>224</v>
      </c>
      <c r="C486" s="19" t="s">
        <v>2196</v>
      </c>
      <c r="D486" s="19" t="s">
        <v>2255</v>
      </c>
      <c r="E486" s="21" t="s">
        <v>33</v>
      </c>
      <c r="F486" s="23" t="s">
        <v>2256</v>
      </c>
      <c r="G486" s="25" t="s">
        <v>2257</v>
      </c>
      <c r="H486" s="19" t="s">
        <v>39</v>
      </c>
      <c r="I486" s="180" t="s">
        <v>1138</v>
      </c>
      <c r="J486" s="151" t="s">
        <v>44</v>
      </c>
      <c r="K486" s="118"/>
      <c r="L486" s="118"/>
      <c r="M486" s="29" t="s">
        <v>45</v>
      </c>
      <c r="N486" s="29" t="s">
        <v>45</v>
      </c>
      <c r="O486" s="29" t="s">
        <v>45</v>
      </c>
      <c r="P486" s="30" t="s">
        <v>167</v>
      </c>
      <c r="Q486" s="30" t="s">
        <v>167</v>
      </c>
      <c r="R486" s="30" t="s">
        <v>167</v>
      </c>
      <c r="S486" s="30" t="s">
        <v>45</v>
      </c>
      <c r="T486" s="30"/>
      <c r="U486" s="31" t="str">
        <f>IFERROR(__xludf.DUMMYFUNCTION("LET(
  angka_murni, ARRAYFORMULA(IFERROR(VALUE(REGEXREPLACE(N486:S486, ""[^0-9]"", """")), 0)),
  rata, IFERROR(AVERAGEIF(angka_murni, ""&gt;0""), 0),
  IF(rata &gt; 0,
    IF(rata &gt; 500, ""SANGAT OPTIMAL"",
    IF(rata &gt; 200, ""OPTIMAL"",
    IF(rata &gt; 100,"&amp;" ""KURANG OPTIMAL"", ""TIDAK OPTIMAL""))),
    IF(COUNTIF(N486:S486, ""*TIDAK TERDETEKSI*"") &gt; 0, ""TIDAK TERDETEKSI"",
    IF(COUNTIF(N486:S486, ""*TIDAK AKTIF*"") &gt; 0, ""TIDAK AKTIF"",
    IF(COUNTIF(N486:S486, ""*BELUM TERPASANG*"") &gt; 0, ""BELUM T"&amp;"ERPASANG"", ""TIDAK AKTIF"")))
  )
)"),"TIDAK TERDETEKSI")</f>
        <v>TIDAK TERDETEKSI</v>
      </c>
      <c r="V486" s="124"/>
      <c r="W486" s="125"/>
      <c r="X486" s="125"/>
    </row>
    <row r="487" ht="12.0" customHeight="1">
      <c r="A487" s="20">
        <f t="shared" si="1"/>
        <v>483</v>
      </c>
      <c r="B487" s="19" t="s">
        <v>224</v>
      </c>
      <c r="C487" s="19" t="s">
        <v>2196</v>
      </c>
      <c r="D487" s="19" t="s">
        <v>637</v>
      </c>
      <c r="E487" s="21" t="s">
        <v>33</v>
      </c>
      <c r="F487" s="23" t="s">
        <v>2261</v>
      </c>
      <c r="G487" s="25" t="s">
        <v>2262</v>
      </c>
      <c r="H487" s="19" t="s">
        <v>39</v>
      </c>
      <c r="I487" s="19" t="s">
        <v>41</v>
      </c>
      <c r="J487" s="151" t="s">
        <v>44</v>
      </c>
      <c r="K487" s="118"/>
      <c r="L487" s="118"/>
      <c r="M487" s="42"/>
      <c r="N487" s="29" t="s">
        <v>806</v>
      </c>
      <c r="O487" s="29" t="s">
        <v>806</v>
      </c>
      <c r="P487" s="29" t="s">
        <v>63</v>
      </c>
      <c r="Q487" s="29" t="s">
        <v>806</v>
      </c>
      <c r="R487" s="30" t="s">
        <v>62</v>
      </c>
      <c r="S487" s="30" t="s">
        <v>45</v>
      </c>
      <c r="T487" s="30"/>
      <c r="U487" s="31" t="str">
        <f>IFERROR(__xludf.DUMMYFUNCTION("LET(
  angka_murni, ARRAYFORMULA(IFERROR(VALUE(REGEXREPLACE(N487:S487, ""[^0-9]"", """")), 0)),
  rata, IFERROR(AVERAGEIF(angka_murni, ""&gt;0""), 0),
  IF(rata &gt; 0,
    IF(rata &gt; 500, ""SANGAT OPTIMAL"",
    IF(rata &gt; 200, ""OPTIMAL"",
    IF(rata &gt; 100,"&amp;" ""KURANG OPTIMAL"", ""TIDAK OPTIMAL""))),
    IF(COUNTIF(N487:S487, ""*TIDAK TERDETEKSI*"") &gt; 0, ""TIDAK TERDETEKSI"",
    IF(COUNTIF(N487:S487, ""*TIDAK AKTIF*"") &gt; 0, ""TIDAK AKTIF"",
    IF(COUNTIF(N487:S487, ""*BELUM TERPASANG*"") &gt; 0, ""BELUM T"&amp;"ERPASANG"", ""TIDAK AKTIF"")))
  )
)"),"KURANG OPTIMAL")</f>
        <v>KURANG OPTIMAL</v>
      </c>
      <c r="V487" s="124"/>
      <c r="W487" s="125"/>
      <c r="X487" s="125"/>
    </row>
    <row r="488" ht="12.0" customHeight="1">
      <c r="A488" s="20">
        <f t="shared" si="1"/>
        <v>484</v>
      </c>
      <c r="B488" s="19" t="s">
        <v>361</v>
      </c>
      <c r="C488" s="19" t="s">
        <v>362</v>
      </c>
      <c r="D488" s="19" t="s">
        <v>2263</v>
      </c>
      <c r="E488" s="21" t="s">
        <v>2264</v>
      </c>
      <c r="F488" s="23" t="s">
        <v>2265</v>
      </c>
      <c r="G488" s="25" t="s">
        <v>2266</v>
      </c>
      <c r="H488" s="19" t="s">
        <v>40</v>
      </c>
      <c r="I488" s="19" t="s">
        <v>42</v>
      </c>
      <c r="J488" s="128" t="s">
        <v>44</v>
      </c>
      <c r="K488" s="129"/>
      <c r="L488" s="129"/>
      <c r="M488" s="29" t="s">
        <v>108</v>
      </c>
      <c r="N488" s="29" t="s">
        <v>108</v>
      </c>
      <c r="O488" s="29" t="s">
        <v>108</v>
      </c>
      <c r="P488" s="29" t="s">
        <v>108</v>
      </c>
      <c r="Q488" s="30" t="s">
        <v>167</v>
      </c>
      <c r="R488" s="30" t="s">
        <v>167</v>
      </c>
      <c r="S488" s="30" t="s">
        <v>167</v>
      </c>
      <c r="T488" s="30" t="s">
        <v>91</v>
      </c>
      <c r="U488" s="31" t="str">
        <f>IFERROR(__xludf.DUMMYFUNCTION("LET(
  angka_murni, ARRAYFORMULA(IFERROR(VALUE(REGEXREPLACE(N488:S488, ""[^0-9]"", """")), 0)),
  rata, IFERROR(AVERAGEIF(angka_murni, ""&gt;0""), 0),
  IF(rata &gt; 0,
    IF(rata &gt; 500, ""SANGAT OPTIMAL"",
    IF(rata &gt; 200, ""OPTIMAL"",
    IF(rata &gt; 100,"&amp;" ""KURANG OPTIMAL"", ""TIDAK OPTIMAL""))),
    IF(COUNTIF(N488:S488, ""*TIDAK TERDETEKSI*"") &gt; 0, ""TIDAK TERDETEKSI"",
    IF(COUNTIF(N488:S488, ""*TIDAK AKTIF*"") &gt; 0, ""TIDAK AKTIF"",
    IF(COUNTIF(N488:S488, ""*BELUM TERPASANG*"") &gt; 0, ""BELUM T"&amp;"ERPASANG"", ""TIDAK AKTIF"")))
  )
)"),"TIDAK TERDETEKSI")</f>
        <v>TIDAK TERDETEKSI</v>
      </c>
      <c r="V488" s="124"/>
      <c r="W488" s="125"/>
      <c r="X488" s="125"/>
    </row>
    <row r="489" ht="12.0" customHeight="1">
      <c r="A489" s="20">
        <f t="shared" si="1"/>
        <v>485</v>
      </c>
      <c r="B489" s="19" t="s">
        <v>361</v>
      </c>
      <c r="C489" s="19" t="s">
        <v>362</v>
      </c>
      <c r="D489" s="19" t="s">
        <v>2269</v>
      </c>
      <c r="E489" s="21" t="s">
        <v>2270</v>
      </c>
      <c r="F489" s="23" t="s">
        <v>2271</v>
      </c>
      <c r="G489" s="25" t="s">
        <v>2272</v>
      </c>
      <c r="H489" s="19" t="s">
        <v>102</v>
      </c>
      <c r="I489" s="19" t="s">
        <v>41</v>
      </c>
      <c r="J489" s="76" t="s">
        <v>44</v>
      </c>
      <c r="K489" s="118"/>
      <c r="L489" s="118"/>
      <c r="M489" s="132"/>
      <c r="N489" s="132"/>
      <c r="O489" s="38" t="s">
        <v>167</v>
      </c>
      <c r="P489" s="30" t="s">
        <v>167</v>
      </c>
      <c r="Q489" s="30" t="s">
        <v>167</v>
      </c>
      <c r="R489" s="30" t="s">
        <v>167</v>
      </c>
      <c r="S489" s="30" t="s">
        <v>62</v>
      </c>
      <c r="T489" s="30" t="s">
        <v>62</v>
      </c>
      <c r="U489" s="39" t="str">
        <f>IFERROR(__xludf.DUMMYFUNCTION("LET(
  angka_murni, ARRAYFORMULA(IFERROR(VALUE(REGEXREPLACE(N489:S489, ""[^0-9]"", """")), 0)),
  rata, IFERROR(AVERAGEIF(angka_murni, ""&gt;0""), 0),
  IF(rata &gt; 0,
    IF(rata &gt; 500, ""SANGAT OPTIMAL"",
    IF(rata &gt; 200, ""OPTIMAL"",
    IF(rata &gt; 100,"&amp;" ""KURANG OPTIMAL"", ""TIDAK OPTIMAL""))),
    IF(COUNTIF(N489:S489, ""*TIDAK TERDETEKSI*"") &gt; 0, ""TIDAK TERDETEKSI"",
    IF(COUNTIF(N489:S489, ""*TIDAK AKTIF*"") &gt; 0, ""TIDAK AKTIF"",
    IF(COUNTIF(N489:S489, ""*BELUM TERPASANG*"") &gt; 0, ""BELUM T"&amp;"ERPASANG"", ""TIDAK AKTIF"")))
  )
)"),"TIDAK OPTIMAL")</f>
        <v>TIDAK OPTIMAL</v>
      </c>
      <c r="V489" s="137" t="s">
        <v>890</v>
      </c>
      <c r="W489" s="83"/>
      <c r="X489" s="83"/>
    </row>
    <row r="490" ht="12.0" customHeight="1">
      <c r="A490" s="20">
        <f t="shared" si="1"/>
        <v>486</v>
      </c>
      <c r="B490" s="19" t="s">
        <v>361</v>
      </c>
      <c r="C490" s="19" t="s">
        <v>362</v>
      </c>
      <c r="D490" s="19" t="s">
        <v>363</v>
      </c>
      <c r="E490" s="21" t="s">
        <v>364</v>
      </c>
      <c r="F490" s="23" t="s">
        <v>365</v>
      </c>
      <c r="G490" s="25" t="s">
        <v>366</v>
      </c>
      <c r="H490" s="19" t="s">
        <v>102</v>
      </c>
      <c r="I490" s="19" t="s">
        <v>41</v>
      </c>
      <c r="J490" s="76" t="s">
        <v>44</v>
      </c>
      <c r="K490" s="118"/>
      <c r="L490" s="118"/>
      <c r="M490" s="132"/>
      <c r="N490" s="132"/>
      <c r="O490" s="38" t="s">
        <v>167</v>
      </c>
      <c r="P490" s="30" t="s">
        <v>167</v>
      </c>
      <c r="Q490" s="30" t="s">
        <v>167</v>
      </c>
      <c r="R490" s="30" t="s">
        <v>123</v>
      </c>
      <c r="S490" s="30" t="s">
        <v>167</v>
      </c>
      <c r="T490" s="30" t="s">
        <v>360</v>
      </c>
      <c r="U490" s="39" t="str">
        <f>IFERROR(__xludf.DUMMYFUNCTION("LET(
  angka_murni, ARRAYFORMULA(IFERROR(VALUE(REGEXREPLACE(N490:S490, ""[^0-9]"", """")), 0)),
  rata, IFERROR(AVERAGEIF(angka_murni, ""&gt;0""), 0),
  IF(rata &gt; 0,
    IF(rata &gt; 500, ""SANGAT OPTIMAL"",
    IF(rata &gt; 200, ""OPTIMAL"",
    IF(rata &gt; 100,"&amp;" ""KURANG OPTIMAL"", ""TIDAK OPTIMAL""))),
    IF(COUNTIF(N490:S490, ""*TIDAK TERDETEKSI*"") &gt; 0, ""TIDAK TERDETEKSI"",
    IF(COUNTIF(N490:S490, ""*TIDAK AKTIF*"") &gt; 0, ""TIDAK AKTIF"",
    IF(COUNTIF(N490:S490, ""*BELUM TERPASANG*"") &gt; 0, ""BELUM T"&amp;"ERPASANG"", ""TIDAK AKTIF"")))
  )
)"),"SANGAT OPTIMAL")</f>
        <v>SANGAT OPTIMAL</v>
      </c>
      <c r="V490" s="137" t="s">
        <v>890</v>
      </c>
      <c r="W490" s="83"/>
      <c r="X490" s="83"/>
    </row>
    <row r="491" ht="12.0" customHeight="1">
      <c r="A491" s="20">
        <f t="shared" si="1"/>
        <v>487</v>
      </c>
      <c r="B491" s="19" t="s">
        <v>361</v>
      </c>
      <c r="C491" s="19" t="s">
        <v>362</v>
      </c>
      <c r="D491" s="19" t="s">
        <v>2273</v>
      </c>
      <c r="E491" s="21" t="s">
        <v>33</v>
      </c>
      <c r="F491" s="23" t="s">
        <v>2274</v>
      </c>
      <c r="G491" s="25" t="s">
        <v>2275</v>
      </c>
      <c r="H491" s="19" t="s">
        <v>40</v>
      </c>
      <c r="I491" s="19" t="s">
        <v>42</v>
      </c>
      <c r="J491" s="128" t="s">
        <v>44</v>
      </c>
      <c r="K491" s="129"/>
      <c r="L491" s="129"/>
      <c r="M491" s="29" t="s">
        <v>108</v>
      </c>
      <c r="N491" s="29" t="s">
        <v>108</v>
      </c>
      <c r="O491" s="29" t="s">
        <v>108</v>
      </c>
      <c r="P491" s="29" t="s">
        <v>108</v>
      </c>
      <c r="Q491" s="30" t="s">
        <v>167</v>
      </c>
      <c r="R491" s="30" t="s">
        <v>167</v>
      </c>
      <c r="S491" s="30" t="s">
        <v>167</v>
      </c>
      <c r="T491" s="30" t="s">
        <v>63</v>
      </c>
      <c r="U491" s="39" t="str">
        <f>IFERROR(__xludf.DUMMYFUNCTION("LET(
  angka_murni, ARRAYFORMULA(IFERROR(VALUE(REGEXREPLACE(N491:S491, ""[^0-9]"", """")), 0)),
  rata, IFERROR(AVERAGEIF(angka_murni, ""&gt;0""), 0),
  IF(rata &gt; 0,
    IF(rata &gt; 500, ""SANGAT OPTIMAL"",
    IF(rata &gt; 200, ""OPTIMAL"",
    IF(rata &gt; 100,"&amp;" ""KURANG OPTIMAL"", ""TIDAK OPTIMAL""))),
    IF(COUNTIF(N491:S491, ""*TIDAK TERDETEKSI*"") &gt; 0, ""TIDAK TERDETEKSI"",
    IF(COUNTIF(N491:S491, ""*TIDAK AKTIF*"") &gt; 0, ""TIDAK AKTIF"",
    IF(COUNTIF(N491:S491, ""*BELUM TERPASANG*"") &gt; 0, ""BELUM T"&amp;"ERPASANG"", ""TIDAK AKTIF"")))
  )
)"),"TIDAK TERDETEKSI")</f>
        <v>TIDAK TERDETEKSI</v>
      </c>
      <c r="V491" s="137" t="s">
        <v>890</v>
      </c>
      <c r="W491" s="83"/>
      <c r="X491" s="83"/>
    </row>
    <row r="492" ht="12.0" customHeight="1">
      <c r="A492" s="20">
        <f t="shared" si="1"/>
        <v>488</v>
      </c>
      <c r="B492" s="19" t="s">
        <v>361</v>
      </c>
      <c r="C492" s="19" t="s">
        <v>362</v>
      </c>
      <c r="D492" s="19" t="s">
        <v>371</v>
      </c>
      <c r="E492" s="21" t="s">
        <v>364</v>
      </c>
      <c r="F492" s="23" t="s">
        <v>372</v>
      </c>
      <c r="G492" s="25" t="s">
        <v>373</v>
      </c>
      <c r="H492" s="19" t="s">
        <v>102</v>
      </c>
      <c r="I492" s="19" t="s">
        <v>41</v>
      </c>
      <c r="J492" s="76" t="s">
        <v>44</v>
      </c>
      <c r="K492" s="118" t="s">
        <v>832</v>
      </c>
      <c r="L492" s="118" t="s">
        <v>2369</v>
      </c>
      <c r="M492" s="132"/>
      <c r="N492" s="132"/>
      <c r="O492" s="38" t="s">
        <v>167</v>
      </c>
      <c r="P492" s="30" t="s">
        <v>167</v>
      </c>
      <c r="Q492" s="30" t="s">
        <v>167</v>
      </c>
      <c r="R492" s="30" t="s">
        <v>360</v>
      </c>
      <c r="S492" s="30" t="s">
        <v>360</v>
      </c>
      <c r="T492" s="30" t="s">
        <v>360</v>
      </c>
      <c r="U492" s="39" t="str">
        <f>IFERROR(__xludf.DUMMYFUNCTION("LET(
  angka_murni, ARRAYFORMULA(IFERROR(VALUE(REGEXREPLACE(N492:S492, ""[^0-9]"", """")), 0)),
  rata, IFERROR(AVERAGEIF(angka_murni, ""&gt;0""), 0),
  IF(rata &gt; 0,
    IF(rata &gt; 500, ""SANGAT OPTIMAL"",
    IF(rata &gt; 200, ""OPTIMAL"",
    IF(rata &gt; 100,"&amp;" ""KURANG OPTIMAL"", ""TIDAK OPTIMAL""))),
    IF(COUNTIF(N492:S492, ""*TIDAK TERDETEKSI*"") &gt; 0, ""TIDAK TERDETEKSI"",
    IF(COUNTIF(N492:S492, ""*TIDAK AKTIF*"") &gt; 0, ""TIDAK AKTIF"",
    IF(COUNTIF(N492:S492, ""*BELUM TERPASANG*"") &gt; 0, ""BELUM T"&amp;"ERPASANG"", ""TIDAK AKTIF"")))
  )
)"),"TIDAK OPTIMAL")</f>
        <v>TIDAK OPTIMAL</v>
      </c>
      <c r="V492" s="137" t="s">
        <v>890</v>
      </c>
      <c r="W492" s="83"/>
      <c r="X492" s="83"/>
    </row>
    <row r="493" ht="12.0" customHeight="1">
      <c r="A493" s="20">
        <f t="shared" si="1"/>
        <v>489</v>
      </c>
      <c r="B493" s="19" t="s">
        <v>361</v>
      </c>
      <c r="C493" s="19" t="s">
        <v>362</v>
      </c>
      <c r="D493" s="19" t="s">
        <v>377</v>
      </c>
      <c r="E493" s="21" t="s">
        <v>378</v>
      </c>
      <c r="F493" s="23" t="s">
        <v>379</v>
      </c>
      <c r="G493" s="25" t="s">
        <v>380</v>
      </c>
      <c r="H493" s="19" t="s">
        <v>59</v>
      </c>
      <c r="I493" s="19" t="s">
        <v>60</v>
      </c>
      <c r="J493" s="76" t="s">
        <v>44</v>
      </c>
      <c r="K493" s="118" t="s">
        <v>832</v>
      </c>
      <c r="L493" s="118" t="s">
        <v>2369</v>
      </c>
      <c r="M493" s="29" t="s">
        <v>108</v>
      </c>
      <c r="N493" s="29" t="s">
        <v>108</v>
      </c>
      <c r="O493" s="29" t="s">
        <v>108</v>
      </c>
      <c r="P493" s="30" t="s">
        <v>176</v>
      </c>
      <c r="Q493" s="30" t="s">
        <v>45</v>
      </c>
      <c r="R493" s="30" t="s">
        <v>45</v>
      </c>
      <c r="S493" s="30" t="s">
        <v>360</v>
      </c>
      <c r="T493" s="30" t="s">
        <v>360</v>
      </c>
      <c r="U493" s="31" t="str">
        <f>IFERROR(__xludf.DUMMYFUNCTION("LET(
  angka_murni, ARRAYFORMULA(IFERROR(VALUE(REGEXREPLACE(N493:S493, ""[^0-9]"", """")), 0)),
  rata, IFERROR(AVERAGEIF(angka_murni, ""&gt;0""), 0),
  IF(rata &gt; 0,
    IF(rata &gt; 500, ""SANGAT OPTIMAL"",
    IF(rata &gt; 200, ""OPTIMAL"",
    IF(rata &gt; 100,"&amp;" ""KURANG OPTIMAL"", ""TIDAK OPTIMAL""))),
    IF(COUNTIF(N493:S493, ""*TIDAK TERDETEKSI*"") &gt; 0, ""TIDAK TERDETEKSI"",
    IF(COUNTIF(N493:S493, ""*TIDAK AKTIF*"") &gt; 0, ""TIDAK AKTIF"",
    IF(COUNTIF(N493:S493, ""*BELUM TERPASANG*"") &gt; 0, ""BELUM T"&amp;"ERPASANG"", ""TIDAK AKTIF"")))
  )
)"),"TIDAK OPTIMAL")</f>
        <v>TIDAK OPTIMAL</v>
      </c>
      <c r="V493" s="124"/>
      <c r="W493" s="125"/>
      <c r="X493" s="125"/>
    </row>
    <row r="494" ht="12.0" customHeight="1">
      <c r="A494" s="20">
        <f t="shared" si="1"/>
        <v>490</v>
      </c>
      <c r="B494" s="19" t="s">
        <v>361</v>
      </c>
      <c r="C494" s="19" t="s">
        <v>362</v>
      </c>
      <c r="D494" s="19" t="s">
        <v>2276</v>
      </c>
      <c r="E494" s="21" t="s">
        <v>2277</v>
      </c>
      <c r="F494" s="23" t="s">
        <v>2278</v>
      </c>
      <c r="G494" s="25" t="s">
        <v>2279</v>
      </c>
      <c r="H494" s="19" t="s">
        <v>40</v>
      </c>
      <c r="I494" s="19" t="s">
        <v>42</v>
      </c>
      <c r="J494" s="128" t="s">
        <v>44</v>
      </c>
      <c r="K494" s="129"/>
      <c r="L494" s="129"/>
      <c r="M494" s="29" t="s">
        <v>108</v>
      </c>
      <c r="N494" s="29" t="s">
        <v>108</v>
      </c>
      <c r="O494" s="29" t="s">
        <v>108</v>
      </c>
      <c r="P494" s="29" t="s">
        <v>108</v>
      </c>
      <c r="Q494" s="30" t="s">
        <v>167</v>
      </c>
      <c r="R494" s="30" t="s">
        <v>167</v>
      </c>
      <c r="S494" s="30" t="s">
        <v>167</v>
      </c>
      <c r="T494" s="30" t="s">
        <v>125</v>
      </c>
      <c r="U494" s="31" t="str">
        <f>IFERROR(__xludf.DUMMYFUNCTION("LET(
  angka_murni, ARRAYFORMULA(IFERROR(VALUE(REGEXREPLACE(N494:S494, ""[^0-9]"", """")), 0)),
  rata, IFERROR(AVERAGEIF(angka_murni, ""&gt;0""), 0),
  IF(rata &gt; 0,
    IF(rata &gt; 500, ""SANGAT OPTIMAL"",
    IF(rata &gt; 200, ""OPTIMAL"",
    IF(rata &gt; 100,"&amp;" ""KURANG OPTIMAL"", ""TIDAK OPTIMAL""))),
    IF(COUNTIF(N494:S494, ""*TIDAK TERDETEKSI*"") &gt; 0, ""TIDAK TERDETEKSI"",
    IF(COUNTIF(N494:S494, ""*TIDAK AKTIF*"") &gt; 0, ""TIDAK AKTIF"",
    IF(COUNTIF(N494:S494, ""*BELUM TERPASANG*"") &gt; 0, ""BELUM T"&amp;"ERPASANG"", ""TIDAK AKTIF"")))
  )
)"),"TIDAK TERDETEKSI")</f>
        <v>TIDAK TERDETEKSI</v>
      </c>
      <c r="V494" s="124"/>
      <c r="W494" s="125"/>
      <c r="X494" s="125"/>
    </row>
    <row r="495" ht="12.0" customHeight="1">
      <c r="A495" s="20">
        <f t="shared" si="1"/>
        <v>491</v>
      </c>
      <c r="B495" s="19" t="s">
        <v>361</v>
      </c>
      <c r="C495" s="19" t="s">
        <v>385</v>
      </c>
      <c r="D495" s="19" t="s">
        <v>2281</v>
      </c>
      <c r="E495" s="21" t="s">
        <v>33</v>
      </c>
      <c r="F495" s="23" t="s">
        <v>2282</v>
      </c>
      <c r="G495" s="25" t="s">
        <v>2283</v>
      </c>
      <c r="H495" s="19" t="s">
        <v>39</v>
      </c>
      <c r="I495" s="180" t="s">
        <v>1138</v>
      </c>
      <c r="J495" s="151" t="s">
        <v>44</v>
      </c>
      <c r="K495" s="118"/>
      <c r="L495" s="118"/>
      <c r="M495" s="29" t="s">
        <v>45</v>
      </c>
      <c r="N495" s="29" t="s">
        <v>45</v>
      </c>
      <c r="O495" s="29" t="s">
        <v>167</v>
      </c>
      <c r="P495" s="30" t="s">
        <v>167</v>
      </c>
      <c r="Q495" s="30" t="s">
        <v>167</v>
      </c>
      <c r="R495" s="30" t="s">
        <v>167</v>
      </c>
      <c r="S495" s="30" t="s">
        <v>45</v>
      </c>
      <c r="T495" s="30"/>
      <c r="U495" s="31" t="str">
        <f>IFERROR(__xludf.DUMMYFUNCTION("LET(
  angka_murni, ARRAYFORMULA(IFERROR(VALUE(REGEXREPLACE(N495:S495, ""[^0-9]"", """")), 0)),
  rata, IFERROR(AVERAGEIF(angka_murni, ""&gt;0""), 0),
  IF(rata &gt; 0,
    IF(rata &gt; 500, ""SANGAT OPTIMAL"",
    IF(rata &gt; 200, ""OPTIMAL"",
    IF(rata &gt; 100,"&amp;" ""KURANG OPTIMAL"", ""TIDAK OPTIMAL""))),
    IF(COUNTIF(N495:S495, ""*TIDAK TERDETEKSI*"") &gt; 0, ""TIDAK TERDETEKSI"",
    IF(COUNTIF(N495:S495, ""*TIDAK AKTIF*"") &gt; 0, ""TIDAK AKTIF"",
    IF(COUNTIF(N495:S495, ""*BELUM TERPASANG*"") &gt; 0, ""BELUM T"&amp;"ERPASANG"", ""TIDAK AKTIF"")))
  )
)"),"TIDAK TERDETEKSI")</f>
        <v>TIDAK TERDETEKSI</v>
      </c>
      <c r="V495" s="124"/>
      <c r="W495" s="125"/>
      <c r="X495" s="125"/>
    </row>
    <row r="496" ht="12.0" customHeight="1">
      <c r="A496" s="20">
        <f t="shared" si="1"/>
        <v>492</v>
      </c>
      <c r="B496" s="19" t="s">
        <v>361</v>
      </c>
      <c r="C496" s="19" t="s">
        <v>385</v>
      </c>
      <c r="D496" s="19" t="s">
        <v>2285</v>
      </c>
      <c r="E496" s="21" t="s">
        <v>2286</v>
      </c>
      <c r="F496" s="23" t="s">
        <v>2287</v>
      </c>
      <c r="G496" s="25" t="s">
        <v>2288</v>
      </c>
      <c r="H496" s="19" t="s">
        <v>39</v>
      </c>
      <c r="I496" s="180" t="s">
        <v>1138</v>
      </c>
      <c r="J496" s="151" t="s">
        <v>44</v>
      </c>
      <c r="K496" s="118"/>
      <c r="L496" s="118"/>
      <c r="M496" s="29" t="s">
        <v>167</v>
      </c>
      <c r="N496" s="29" t="s">
        <v>167</v>
      </c>
      <c r="O496" s="29" t="s">
        <v>167</v>
      </c>
      <c r="P496" s="29" t="s">
        <v>167</v>
      </c>
      <c r="Q496" s="29" t="s">
        <v>167</v>
      </c>
      <c r="R496" s="29" t="s">
        <v>167</v>
      </c>
      <c r="S496" s="30" t="s">
        <v>45</v>
      </c>
      <c r="T496" s="30"/>
      <c r="U496" s="31" t="str">
        <f>IFERROR(__xludf.DUMMYFUNCTION("LET(
  angka_murni, ARRAYFORMULA(IFERROR(VALUE(REGEXREPLACE(N496:S496, ""[^0-9]"", """")), 0)),
  rata, IFERROR(AVERAGEIF(angka_murni, ""&gt;0""), 0),
  IF(rata &gt; 0,
    IF(rata &gt; 500, ""SANGAT OPTIMAL"",
    IF(rata &gt; 200, ""OPTIMAL"",
    IF(rata &gt; 100,"&amp;" ""KURANG OPTIMAL"", ""TIDAK OPTIMAL""))),
    IF(COUNTIF(N496:S496, ""*TIDAK TERDETEKSI*"") &gt; 0, ""TIDAK TERDETEKSI"",
    IF(COUNTIF(N496:S496, ""*TIDAK AKTIF*"") &gt; 0, ""TIDAK AKTIF"",
    IF(COUNTIF(N496:S496, ""*BELUM TERPASANG*"") &gt; 0, ""BELUM T"&amp;"ERPASANG"", ""TIDAK AKTIF"")))
  )
)"),"TIDAK TERDETEKSI")</f>
        <v>TIDAK TERDETEKSI</v>
      </c>
      <c r="V496" s="124"/>
      <c r="W496" s="125"/>
      <c r="X496" s="125"/>
    </row>
    <row r="497" ht="12.0" customHeight="1">
      <c r="A497" s="20">
        <f t="shared" si="1"/>
        <v>493</v>
      </c>
      <c r="B497" s="19" t="s">
        <v>361</v>
      </c>
      <c r="C497" s="19" t="s">
        <v>385</v>
      </c>
      <c r="D497" s="19" t="s">
        <v>2289</v>
      </c>
      <c r="E497" s="21" t="s">
        <v>2290</v>
      </c>
      <c r="F497" s="23" t="s">
        <v>2291</v>
      </c>
      <c r="G497" s="25" t="s">
        <v>2292</v>
      </c>
      <c r="H497" s="19" t="s">
        <v>102</v>
      </c>
      <c r="I497" s="19" t="s">
        <v>41</v>
      </c>
      <c r="J497" s="76" t="s">
        <v>44</v>
      </c>
      <c r="K497" s="118"/>
      <c r="L497" s="118"/>
      <c r="M497" s="42"/>
      <c r="N497" s="42"/>
      <c r="O497" s="29" t="s">
        <v>167</v>
      </c>
      <c r="P497" s="29" t="s">
        <v>167</v>
      </c>
      <c r="Q497" s="29" t="s">
        <v>167</v>
      </c>
      <c r="R497" s="30" t="s">
        <v>126</v>
      </c>
      <c r="S497" s="30" t="s">
        <v>360</v>
      </c>
      <c r="T497" s="30" t="s">
        <v>360</v>
      </c>
      <c r="U497" s="31" t="str">
        <f>IFERROR(__xludf.DUMMYFUNCTION("LET(
  angka_murni, ARRAYFORMULA(IFERROR(VALUE(REGEXREPLACE(N497:S497, ""[^0-9]"", """")), 0)),
  rata, IFERROR(AVERAGEIF(angka_murni, ""&gt;0""), 0),
  IF(rata &gt; 0,
    IF(rata &gt; 500, ""SANGAT OPTIMAL"",
    IF(rata &gt; 200, ""OPTIMAL"",
    IF(rata &gt; 100,"&amp;" ""KURANG OPTIMAL"", ""TIDAK OPTIMAL""))),
    IF(COUNTIF(N497:S497, ""*TIDAK TERDETEKSI*"") &gt; 0, ""TIDAK TERDETEKSI"",
    IF(COUNTIF(N497:S497, ""*TIDAK AKTIF*"") &gt; 0, ""TIDAK AKTIF"",
    IF(COUNTIF(N497:S497, ""*BELUM TERPASANG*"") &gt; 0, ""BELUM T"&amp;"ERPASANG"", ""TIDAK AKTIF"")))
  )
)"),"SANGAT OPTIMAL")</f>
        <v>SANGAT OPTIMAL</v>
      </c>
      <c r="V497" s="124"/>
      <c r="W497" s="125"/>
      <c r="X497" s="125"/>
    </row>
    <row r="498" ht="12.0" customHeight="1">
      <c r="A498" s="20">
        <f t="shared" si="1"/>
        <v>494</v>
      </c>
      <c r="B498" s="19" t="s">
        <v>361</v>
      </c>
      <c r="C498" s="19" t="s">
        <v>385</v>
      </c>
      <c r="D498" s="19" t="s">
        <v>386</v>
      </c>
      <c r="E498" s="59" t="s">
        <v>33</v>
      </c>
      <c r="F498" s="23" t="s">
        <v>387</v>
      </c>
      <c r="G498" s="25" t="s">
        <v>388</v>
      </c>
      <c r="H498" s="19" t="s">
        <v>102</v>
      </c>
      <c r="I498" s="19" t="s">
        <v>41</v>
      </c>
      <c r="J498" s="76" t="s">
        <v>44</v>
      </c>
      <c r="K498" s="118" t="s">
        <v>832</v>
      </c>
      <c r="L498" s="118" t="s">
        <v>916</v>
      </c>
      <c r="M498" s="132"/>
      <c r="N498" s="132"/>
      <c r="O498" s="29" t="s">
        <v>167</v>
      </c>
      <c r="P498" s="29" t="s">
        <v>167</v>
      </c>
      <c r="Q498" s="29" t="s">
        <v>167</v>
      </c>
      <c r="R498" s="30" t="s">
        <v>360</v>
      </c>
      <c r="S498" s="30" t="s">
        <v>360</v>
      </c>
      <c r="T498" s="30" t="s">
        <v>360</v>
      </c>
      <c r="U498" s="39" t="str">
        <f>IFERROR(__xludf.DUMMYFUNCTION("LET(
  angka_murni, ARRAYFORMULA(IFERROR(VALUE(REGEXREPLACE(N498:S498, ""[^0-9]"", """")), 0)),
  rata, IFERROR(AVERAGEIF(angka_murni, ""&gt;0""), 0),
  IF(rata &gt; 0,
    IF(rata &gt; 500, ""SANGAT OPTIMAL"",
    IF(rata &gt; 200, ""OPTIMAL"",
    IF(rata &gt; 100,"&amp;" ""KURANG OPTIMAL"", ""TIDAK OPTIMAL""))),
    IF(COUNTIF(N498:S498, ""*TIDAK TERDETEKSI*"") &gt; 0, ""TIDAK TERDETEKSI"",
    IF(COUNTIF(N498:S498, ""*TIDAK AKTIF*"") &gt; 0, ""TIDAK AKTIF"",
    IF(COUNTIF(N498:S498, ""*BELUM TERPASANG*"") &gt; 0, ""BELUM T"&amp;"ERPASANG"", ""TIDAK AKTIF"")))
  )
)"),"TIDAK OPTIMAL")</f>
        <v>TIDAK OPTIMAL</v>
      </c>
      <c r="V498" s="137" t="s">
        <v>890</v>
      </c>
      <c r="W498" s="83"/>
      <c r="X498" s="83"/>
    </row>
    <row r="499" ht="12.0" customHeight="1">
      <c r="A499" s="20">
        <f t="shared" si="1"/>
        <v>495</v>
      </c>
      <c r="B499" s="19" t="s">
        <v>361</v>
      </c>
      <c r="C499" s="19" t="s">
        <v>385</v>
      </c>
      <c r="D499" s="19" t="s">
        <v>2293</v>
      </c>
      <c r="E499" s="21" t="s">
        <v>402</v>
      </c>
      <c r="F499" s="23" t="s">
        <v>2294</v>
      </c>
      <c r="G499" s="25" t="s">
        <v>2295</v>
      </c>
      <c r="H499" s="19" t="s">
        <v>102</v>
      </c>
      <c r="I499" s="19" t="s">
        <v>41</v>
      </c>
      <c r="J499" s="76" t="s">
        <v>44</v>
      </c>
      <c r="K499" s="118" t="s">
        <v>832</v>
      </c>
      <c r="L499" s="118" t="s">
        <v>916</v>
      </c>
      <c r="M499" s="132"/>
      <c r="N499" s="132"/>
      <c r="O499" s="29" t="s">
        <v>167</v>
      </c>
      <c r="P499" s="29" t="s">
        <v>167</v>
      </c>
      <c r="Q499" s="29" t="s">
        <v>167</v>
      </c>
      <c r="R499" s="30" t="s">
        <v>360</v>
      </c>
      <c r="S499" s="30" t="s">
        <v>360</v>
      </c>
      <c r="T499" s="30" t="s">
        <v>360</v>
      </c>
      <c r="U499" s="39" t="str">
        <f>IFERROR(__xludf.DUMMYFUNCTION("LET(
  angka_murni, ARRAYFORMULA(IFERROR(VALUE(REGEXREPLACE(N499:S499, ""[^0-9]"", """")), 0)),
  rata, IFERROR(AVERAGEIF(angka_murni, ""&gt;0""), 0),
  IF(rata &gt; 0,
    IF(rata &gt; 500, ""SANGAT OPTIMAL"",
    IF(rata &gt; 200, ""OPTIMAL"",
    IF(rata &gt; 100,"&amp;" ""KURANG OPTIMAL"", ""TIDAK OPTIMAL""))),
    IF(COUNTIF(N499:S499, ""*TIDAK TERDETEKSI*"") &gt; 0, ""TIDAK TERDETEKSI"",
    IF(COUNTIF(N499:S499, ""*TIDAK AKTIF*"") &gt; 0, ""TIDAK AKTIF"",
    IF(COUNTIF(N499:S499, ""*BELUM TERPASANG*"") &gt; 0, ""BELUM T"&amp;"ERPASANG"", ""TIDAK AKTIF"")))
  )
)"),"TIDAK OPTIMAL")</f>
        <v>TIDAK OPTIMAL</v>
      </c>
      <c r="V499" s="137" t="s">
        <v>890</v>
      </c>
      <c r="W499" s="83"/>
      <c r="X499" s="83"/>
    </row>
    <row r="500" ht="12.0" customHeight="1">
      <c r="A500" s="20">
        <f t="shared" si="1"/>
        <v>496</v>
      </c>
      <c r="B500" s="19" t="s">
        <v>361</v>
      </c>
      <c r="C500" s="19" t="s">
        <v>385</v>
      </c>
      <c r="D500" s="19" t="s">
        <v>2296</v>
      </c>
      <c r="E500" s="21" t="s">
        <v>364</v>
      </c>
      <c r="F500" s="23" t="s">
        <v>2297</v>
      </c>
      <c r="G500" s="25" t="s">
        <v>2298</v>
      </c>
      <c r="H500" s="19" t="s">
        <v>39</v>
      </c>
      <c r="I500" s="19" t="s">
        <v>41</v>
      </c>
      <c r="J500" s="151" t="s">
        <v>44</v>
      </c>
      <c r="K500" s="119"/>
      <c r="L500" s="119" t="s">
        <v>2267</v>
      </c>
      <c r="M500" s="42"/>
      <c r="N500" s="29" t="s">
        <v>91</v>
      </c>
      <c r="O500" s="29" t="s">
        <v>91</v>
      </c>
      <c r="P500" s="30" t="s">
        <v>62</v>
      </c>
      <c r="Q500" s="30" t="s">
        <v>91</v>
      </c>
      <c r="R500" s="30" t="s">
        <v>91</v>
      </c>
      <c r="S500" s="30" t="s">
        <v>91</v>
      </c>
      <c r="T500" s="30"/>
      <c r="U500" s="31" t="str">
        <f>IFERROR(__xludf.DUMMYFUNCTION("LET(
  angka_murni, ARRAYFORMULA(IFERROR(VALUE(REGEXREPLACE(N500:S500, ""[^0-9]"", """")), 0)),
  rata, IFERROR(AVERAGEIF(angka_murni, ""&gt;0""), 0),
  IF(rata &gt; 0,
    IF(rata &gt; 500, ""SANGAT OPTIMAL"",
    IF(rata &gt; 200, ""OPTIMAL"",
    IF(rata &gt; 100,"&amp;" ""KURANG OPTIMAL"", ""TIDAK OPTIMAL""))),
    IF(COUNTIF(N500:S500, ""*TIDAK TERDETEKSI*"") &gt; 0, ""TIDAK TERDETEKSI"",
    IF(COUNTIF(N500:S500, ""*TIDAK AKTIF*"") &gt; 0, ""TIDAK AKTIF"",
    IF(COUNTIF(N500:S500, ""*BELUM TERPASANG*"") &gt; 0, ""BELUM T"&amp;"ERPASANG"", ""TIDAK AKTIF"")))
  )
)"),"TIDAK OPTIMAL")</f>
        <v>TIDAK OPTIMAL</v>
      </c>
      <c r="V500" s="124"/>
      <c r="W500" s="125"/>
      <c r="X500" s="125"/>
    </row>
    <row r="501" ht="12.0" customHeight="1">
      <c r="A501" s="20">
        <f t="shared" si="1"/>
        <v>497</v>
      </c>
      <c r="B501" s="19" t="s">
        <v>361</v>
      </c>
      <c r="C501" s="19" t="s">
        <v>385</v>
      </c>
      <c r="D501" s="19" t="s">
        <v>2299</v>
      </c>
      <c r="E501" s="21" t="s">
        <v>2300</v>
      </c>
      <c r="F501" s="23" t="s">
        <v>2301</v>
      </c>
      <c r="G501" s="25" t="s">
        <v>2302</v>
      </c>
      <c r="H501" s="19" t="s">
        <v>39</v>
      </c>
      <c r="I501" s="19" t="s">
        <v>41</v>
      </c>
      <c r="J501" s="151" t="s">
        <v>44</v>
      </c>
      <c r="K501" s="118"/>
      <c r="L501" s="118"/>
      <c r="M501" s="42"/>
      <c r="N501" s="29" t="s">
        <v>125</v>
      </c>
      <c r="O501" s="29" t="s">
        <v>62</v>
      </c>
      <c r="P501" s="30" t="s">
        <v>806</v>
      </c>
      <c r="Q501" s="30" t="s">
        <v>806</v>
      </c>
      <c r="R501" s="30" t="s">
        <v>806</v>
      </c>
      <c r="S501" s="30" t="s">
        <v>806</v>
      </c>
      <c r="T501" s="30"/>
      <c r="U501" s="31" t="str">
        <f>IFERROR(__xludf.DUMMYFUNCTION("LET(
  angka_murni, ARRAYFORMULA(IFERROR(VALUE(REGEXREPLACE(N501:S501, ""[^0-9]"", """")), 0)),
  rata, IFERROR(AVERAGEIF(angka_murni, ""&gt;0""), 0),
  IF(rata &gt; 0,
    IF(rata &gt; 500, ""SANGAT OPTIMAL"",
    IF(rata &gt; 200, ""OPTIMAL"",
    IF(rata &gt; 100,"&amp;" ""KURANG OPTIMAL"", ""TIDAK OPTIMAL""))),
    IF(COUNTIF(N501:S501, ""*TIDAK TERDETEKSI*"") &gt; 0, ""TIDAK TERDETEKSI"",
    IF(COUNTIF(N501:S501, ""*TIDAK AKTIF*"") &gt; 0, ""TIDAK AKTIF"",
    IF(COUNTIF(N501:S501, ""*BELUM TERPASANG*"") &gt; 0, ""BELUM T"&amp;"ERPASANG"", ""TIDAK AKTIF"")))
  )
)"),"KURANG OPTIMAL")</f>
        <v>KURANG OPTIMAL</v>
      </c>
      <c r="V501" s="124"/>
      <c r="W501" s="125"/>
      <c r="X501" s="125"/>
    </row>
    <row r="502" ht="12.0" customHeight="1">
      <c r="A502" s="20">
        <f t="shared" si="1"/>
        <v>498</v>
      </c>
      <c r="B502" s="19" t="s">
        <v>361</v>
      </c>
      <c r="C502" s="19" t="s">
        <v>385</v>
      </c>
      <c r="D502" s="19" t="s">
        <v>2303</v>
      </c>
      <c r="E502" s="21" t="s">
        <v>455</v>
      </c>
      <c r="F502" s="23" t="s">
        <v>2304</v>
      </c>
      <c r="G502" s="25" t="s">
        <v>2305</v>
      </c>
      <c r="H502" s="19" t="s">
        <v>102</v>
      </c>
      <c r="I502" s="19" t="s">
        <v>41</v>
      </c>
      <c r="J502" s="76" t="s">
        <v>44</v>
      </c>
      <c r="K502" s="118"/>
      <c r="L502" s="118"/>
      <c r="M502" s="42"/>
      <c r="N502" s="42"/>
      <c r="O502" s="29" t="s">
        <v>167</v>
      </c>
      <c r="P502" s="29" t="s">
        <v>167</v>
      </c>
      <c r="Q502" s="29" t="s">
        <v>167</v>
      </c>
      <c r="R502" s="30" t="s">
        <v>126</v>
      </c>
      <c r="S502" s="30" t="s">
        <v>123</v>
      </c>
      <c r="T502" s="30" t="s">
        <v>126</v>
      </c>
      <c r="U502" s="31" t="str">
        <f>IFERROR(__xludf.DUMMYFUNCTION("LET(
  angka_murni, ARRAYFORMULA(IFERROR(VALUE(REGEXREPLACE(N502:S502, ""[^0-9]"", """")), 0)),
  rata, IFERROR(AVERAGEIF(angka_murni, ""&gt;0""), 0),
  IF(rata &gt; 0,
    IF(rata &gt; 500, ""SANGAT OPTIMAL"",
    IF(rata &gt; 200, ""OPTIMAL"",
    IF(rata &gt; 100,"&amp;" ""KURANG OPTIMAL"", ""TIDAK OPTIMAL""))),
    IF(COUNTIF(N502:S502, ""*TIDAK TERDETEKSI*"") &gt; 0, ""TIDAK TERDETEKSI"",
    IF(COUNTIF(N502:S502, ""*TIDAK AKTIF*"") &gt; 0, ""TIDAK AKTIF"",
    IF(COUNTIF(N502:S502, ""*BELUM TERPASANG*"") &gt; 0, ""BELUM T"&amp;"ERPASANG"", ""TIDAK AKTIF"")))
  )
)"),"SANGAT OPTIMAL")</f>
        <v>SANGAT OPTIMAL</v>
      </c>
      <c r="V502" s="124"/>
      <c r="W502" s="125"/>
      <c r="X502" s="125"/>
    </row>
    <row r="503" ht="12.0" customHeight="1">
      <c r="A503" s="20">
        <f t="shared" si="1"/>
        <v>499</v>
      </c>
      <c r="B503" s="19" t="s">
        <v>361</v>
      </c>
      <c r="C503" s="19" t="s">
        <v>385</v>
      </c>
      <c r="D503" s="19" t="s">
        <v>2306</v>
      </c>
      <c r="E503" s="21" t="s">
        <v>2309</v>
      </c>
      <c r="F503" s="23" t="s">
        <v>2310</v>
      </c>
      <c r="G503" s="25" t="s">
        <v>2311</v>
      </c>
      <c r="H503" s="19" t="s">
        <v>39</v>
      </c>
      <c r="I503" s="19" t="s">
        <v>41</v>
      </c>
      <c r="J503" s="151" t="s">
        <v>44</v>
      </c>
      <c r="K503" s="118"/>
      <c r="L503" s="119" t="s">
        <v>1340</v>
      </c>
      <c r="M503" s="42"/>
      <c r="N503" s="29" t="s">
        <v>62</v>
      </c>
      <c r="O503" s="29" t="s">
        <v>806</v>
      </c>
      <c r="P503" s="30" t="s">
        <v>806</v>
      </c>
      <c r="Q503" s="30" t="s">
        <v>806</v>
      </c>
      <c r="R503" s="30" t="s">
        <v>806</v>
      </c>
      <c r="S503" s="30" t="s">
        <v>45</v>
      </c>
      <c r="T503" s="30"/>
      <c r="U503" s="31" t="str">
        <f>IFERROR(__xludf.DUMMYFUNCTION("LET(
  angka_murni, ARRAYFORMULA(IFERROR(VALUE(REGEXREPLACE(N503:S503, ""[^0-9]"", """")), 0)),
  rata, IFERROR(AVERAGEIF(angka_murni, ""&gt;0""), 0),
  IF(rata &gt; 0,
    IF(rata &gt; 500, ""SANGAT OPTIMAL"",
    IF(rata &gt; 200, ""OPTIMAL"",
    IF(rata &gt; 100,"&amp;" ""KURANG OPTIMAL"", ""TIDAK OPTIMAL""))),
    IF(COUNTIF(N503:S503, ""*TIDAK TERDETEKSI*"") &gt; 0, ""TIDAK TERDETEKSI"",
    IF(COUNTIF(N503:S503, ""*TIDAK AKTIF*"") &gt; 0, ""TIDAK AKTIF"",
    IF(COUNTIF(N503:S503, ""*BELUM TERPASANG*"") &gt; 0, ""BELUM T"&amp;"ERPASANG"", ""TIDAK AKTIF"")))
  )
)"),"KURANG OPTIMAL")</f>
        <v>KURANG OPTIMAL</v>
      </c>
      <c r="V503" s="124"/>
      <c r="W503" s="125"/>
      <c r="X503" s="125"/>
    </row>
    <row r="504" ht="12.0" customHeight="1">
      <c r="A504" s="20">
        <f t="shared" si="1"/>
        <v>500</v>
      </c>
      <c r="B504" s="19" t="s">
        <v>361</v>
      </c>
      <c r="C504" s="19" t="s">
        <v>385</v>
      </c>
      <c r="D504" s="19" t="s">
        <v>2316</v>
      </c>
      <c r="E504" s="21" t="s">
        <v>2317</v>
      </c>
      <c r="F504" s="23" t="s">
        <v>2318</v>
      </c>
      <c r="G504" s="25" t="s">
        <v>2319</v>
      </c>
      <c r="H504" s="19" t="s">
        <v>102</v>
      </c>
      <c r="I504" s="19" t="s">
        <v>41</v>
      </c>
      <c r="J504" s="76" t="s">
        <v>44</v>
      </c>
      <c r="K504" s="118"/>
      <c r="L504" s="118"/>
      <c r="M504" s="42"/>
      <c r="N504" s="42"/>
      <c r="O504" s="29" t="s">
        <v>167</v>
      </c>
      <c r="P504" s="29" t="s">
        <v>167</v>
      </c>
      <c r="Q504" s="29" t="s">
        <v>167</v>
      </c>
      <c r="R504" s="30" t="s">
        <v>125</v>
      </c>
      <c r="S504" s="30" t="s">
        <v>176</v>
      </c>
      <c r="T504" s="30" t="s">
        <v>64</v>
      </c>
      <c r="U504" s="31" t="str">
        <f>IFERROR(__xludf.DUMMYFUNCTION("LET(
  angka_murni, ARRAYFORMULA(IFERROR(VALUE(REGEXREPLACE(N504:S504, ""[^0-9]"", """")), 0)),
  rata, IFERROR(AVERAGEIF(angka_murni, ""&gt;0""), 0),
  IF(rata &gt; 0,
    IF(rata &gt; 500, ""SANGAT OPTIMAL"",
    IF(rata &gt; 200, ""OPTIMAL"",
    IF(rata &gt; 100,"&amp;" ""KURANG OPTIMAL"", ""TIDAK OPTIMAL""))),
    IF(COUNTIF(N504:S504, ""*TIDAK TERDETEKSI*"") &gt; 0, ""TIDAK TERDETEKSI"",
    IF(COUNTIF(N504:S504, ""*TIDAK AKTIF*"") &gt; 0, ""TIDAK AKTIF"",
    IF(COUNTIF(N504:S504, ""*BELUM TERPASANG*"") &gt; 0, ""BELUM T"&amp;"ERPASANG"", ""TIDAK AKTIF"")))
  )
)"),"KURANG OPTIMAL")</f>
        <v>KURANG OPTIMAL</v>
      </c>
      <c r="V504" s="124"/>
      <c r="W504" s="125"/>
      <c r="X504" s="125"/>
    </row>
    <row r="505" ht="12.0" customHeight="1">
      <c r="A505" s="20">
        <f t="shared" si="1"/>
        <v>501</v>
      </c>
      <c r="B505" s="19" t="s">
        <v>361</v>
      </c>
      <c r="C505" s="19" t="s">
        <v>385</v>
      </c>
      <c r="D505" s="19" t="s">
        <v>2320</v>
      </c>
      <c r="E505" s="21" t="s">
        <v>2321</v>
      </c>
      <c r="F505" s="23" t="s">
        <v>2322</v>
      </c>
      <c r="G505" s="25" t="s">
        <v>2323</v>
      </c>
      <c r="H505" s="19" t="s">
        <v>39</v>
      </c>
      <c r="I505" s="19" t="s">
        <v>41</v>
      </c>
      <c r="J505" s="151" t="s">
        <v>44</v>
      </c>
      <c r="K505" s="118"/>
      <c r="L505" s="118"/>
      <c r="M505" s="42"/>
      <c r="N505" s="29" t="s">
        <v>63</v>
      </c>
      <c r="O505" s="29" t="s">
        <v>125</v>
      </c>
      <c r="P505" s="30" t="s">
        <v>125</v>
      </c>
      <c r="Q505" s="30" t="s">
        <v>806</v>
      </c>
      <c r="R505" s="30" t="s">
        <v>806</v>
      </c>
      <c r="S505" s="30" t="s">
        <v>806</v>
      </c>
      <c r="T505" s="30"/>
      <c r="U505" s="31" t="str">
        <f>IFERROR(__xludf.DUMMYFUNCTION("LET(
  angka_murni, ARRAYFORMULA(IFERROR(VALUE(REGEXREPLACE(N505:S505, ""[^0-9]"", """")), 0)),
  rata, IFERROR(AVERAGEIF(angka_murni, ""&gt;0""), 0),
  IF(rata &gt; 0,
    IF(rata &gt; 500, ""SANGAT OPTIMAL"",
    IF(rata &gt; 200, ""OPTIMAL"",
    IF(rata &gt; 100,"&amp;" ""KURANG OPTIMAL"", ""TIDAK OPTIMAL""))),
    IF(COUNTIF(N505:S505, ""*TIDAK TERDETEKSI*"") &gt; 0, ""TIDAK TERDETEKSI"",
    IF(COUNTIF(N505:S505, ""*TIDAK AKTIF*"") &gt; 0, ""TIDAK AKTIF"",
    IF(COUNTIF(N505:S505, ""*BELUM TERPASANG*"") &gt; 0, ""BELUM T"&amp;"ERPASANG"", ""TIDAK AKTIF"")))
  )
)"),"KURANG OPTIMAL")</f>
        <v>KURANG OPTIMAL</v>
      </c>
      <c r="V505" s="124"/>
      <c r="W505" s="125"/>
      <c r="X505" s="125"/>
    </row>
    <row r="506" ht="12.0" customHeight="1">
      <c r="A506" s="20">
        <f t="shared" si="1"/>
        <v>502</v>
      </c>
      <c r="B506" s="19" t="s">
        <v>361</v>
      </c>
      <c r="C506" s="19" t="s">
        <v>2327</v>
      </c>
      <c r="D506" s="19" t="s">
        <v>2328</v>
      </c>
      <c r="E506" s="19" t="s">
        <v>402</v>
      </c>
      <c r="F506" s="23" t="s">
        <v>2329</v>
      </c>
      <c r="G506" s="25" t="s">
        <v>2330</v>
      </c>
      <c r="H506" s="19" t="s">
        <v>102</v>
      </c>
      <c r="I506" s="19" t="s">
        <v>41</v>
      </c>
      <c r="J506" s="76" t="s">
        <v>44</v>
      </c>
      <c r="K506" s="118"/>
      <c r="L506" s="118"/>
      <c r="M506" s="42"/>
      <c r="N506" s="42"/>
      <c r="O506" s="29" t="s">
        <v>167</v>
      </c>
      <c r="P506" s="29" t="s">
        <v>167</v>
      </c>
      <c r="Q506" s="29" t="s">
        <v>167</v>
      </c>
      <c r="R506" s="30" t="s">
        <v>62</v>
      </c>
      <c r="S506" s="30" t="s">
        <v>62</v>
      </c>
      <c r="T506" s="30" t="s">
        <v>176</v>
      </c>
      <c r="U506" s="31" t="str">
        <f>IFERROR(__xludf.DUMMYFUNCTION("LET(
  angka_murni, ARRAYFORMULA(IFERROR(VALUE(REGEXREPLACE(N506:S506, ""[^0-9]"", """")), 0)),
  rata, IFERROR(AVERAGEIF(angka_murni, ""&gt;0""), 0),
  IF(rata &gt; 0,
    IF(rata &gt; 500, ""SANGAT OPTIMAL"",
    IF(rata &gt; 200, ""OPTIMAL"",
    IF(rata &gt; 100,"&amp;" ""KURANG OPTIMAL"", ""TIDAK OPTIMAL""))),
    IF(COUNTIF(N506:S506, ""*TIDAK TERDETEKSI*"") &gt; 0, ""TIDAK TERDETEKSI"",
    IF(COUNTIF(N506:S506, ""*TIDAK AKTIF*"") &gt; 0, ""TIDAK AKTIF"",
    IF(COUNTIF(N506:S506, ""*BELUM TERPASANG*"") &gt; 0, ""BELUM T"&amp;"ERPASANG"", ""TIDAK AKTIF"")))
  )
)"),"TIDAK OPTIMAL")</f>
        <v>TIDAK OPTIMAL</v>
      </c>
      <c r="V506" s="124"/>
      <c r="W506" s="125"/>
      <c r="X506" s="125"/>
    </row>
    <row r="507" ht="12.0" customHeight="1">
      <c r="A507" s="20">
        <f t="shared" si="1"/>
        <v>503</v>
      </c>
      <c r="B507" s="19" t="s">
        <v>361</v>
      </c>
      <c r="C507" s="19" t="s">
        <v>2327</v>
      </c>
      <c r="D507" s="19" t="s">
        <v>2333</v>
      </c>
      <c r="E507" s="21" t="s">
        <v>33</v>
      </c>
      <c r="F507" s="23" t="s">
        <v>2334</v>
      </c>
      <c r="G507" s="25" t="s">
        <v>2335</v>
      </c>
      <c r="H507" s="19" t="s">
        <v>59</v>
      </c>
      <c r="I507" s="19" t="s">
        <v>60</v>
      </c>
      <c r="J507" s="76" t="s">
        <v>44</v>
      </c>
      <c r="K507" s="118"/>
      <c r="L507" s="118"/>
      <c r="M507" s="29" t="s">
        <v>108</v>
      </c>
      <c r="N507" s="29" t="s">
        <v>108</v>
      </c>
      <c r="O507" s="29" t="s">
        <v>108</v>
      </c>
      <c r="P507" s="30" t="s">
        <v>63</v>
      </c>
      <c r="Q507" s="30" t="s">
        <v>125</v>
      </c>
      <c r="R507" s="30" t="s">
        <v>64</v>
      </c>
      <c r="S507" s="30" t="s">
        <v>126</v>
      </c>
      <c r="T507" s="30" t="s">
        <v>126</v>
      </c>
      <c r="U507" s="31" t="str">
        <f>IFERROR(__xludf.DUMMYFUNCTION("LET(
  angka_murni, ARRAYFORMULA(IFERROR(VALUE(REGEXREPLACE(N507:S507, ""[^0-9]"", """")), 0)),
  rata, IFERROR(AVERAGEIF(angka_murni, ""&gt;0""), 0),
  IF(rata &gt; 0,
    IF(rata &gt; 500, ""SANGAT OPTIMAL"",
    IF(rata &gt; 200, ""OPTIMAL"",
    IF(rata &gt; 100,"&amp;" ""KURANG OPTIMAL"", ""TIDAK OPTIMAL""))),
    IF(COUNTIF(N507:S507, ""*TIDAK TERDETEKSI*"") &gt; 0, ""TIDAK TERDETEKSI"",
    IF(COUNTIF(N507:S507, ""*TIDAK AKTIF*"") &gt; 0, ""TIDAK AKTIF"",
    IF(COUNTIF(N507:S507, ""*BELUM TERPASANG*"") &gt; 0, ""BELUM T"&amp;"ERPASANG"", ""TIDAK AKTIF"")))
  )
)"),"OPTIMAL")</f>
        <v>OPTIMAL</v>
      </c>
      <c r="V507" s="124"/>
      <c r="W507" s="125"/>
      <c r="X507" s="125"/>
    </row>
    <row r="508" ht="12.0" customHeight="1">
      <c r="A508" s="20">
        <f t="shared" si="1"/>
        <v>504</v>
      </c>
      <c r="B508" s="19" t="s">
        <v>361</v>
      </c>
      <c r="C508" s="19" t="s">
        <v>2327</v>
      </c>
      <c r="D508" s="19" t="s">
        <v>2337</v>
      </c>
      <c r="E508" s="21" t="s">
        <v>402</v>
      </c>
      <c r="F508" s="23" t="s">
        <v>2338</v>
      </c>
      <c r="G508" s="25" t="s">
        <v>2339</v>
      </c>
      <c r="H508" s="19" t="s">
        <v>40</v>
      </c>
      <c r="I508" s="19" t="s">
        <v>42</v>
      </c>
      <c r="J508" s="128" t="s">
        <v>44</v>
      </c>
      <c r="K508" s="129"/>
      <c r="L508" s="129"/>
      <c r="M508" s="29" t="s">
        <v>108</v>
      </c>
      <c r="N508" s="29" t="s">
        <v>108</v>
      </c>
      <c r="O508" s="29" t="s">
        <v>108</v>
      </c>
      <c r="P508" s="29" t="s">
        <v>108</v>
      </c>
      <c r="Q508" s="30" t="s">
        <v>167</v>
      </c>
      <c r="R508" s="30" t="s">
        <v>167</v>
      </c>
      <c r="S508" s="30" t="s">
        <v>167</v>
      </c>
      <c r="T508" s="30" t="s">
        <v>91</v>
      </c>
      <c r="U508" s="31" t="str">
        <f>IFERROR(__xludf.DUMMYFUNCTION("LET(
  angka_murni, ARRAYFORMULA(IFERROR(VALUE(REGEXREPLACE(N508:S508, ""[^0-9]"", """")), 0)),
  rata, IFERROR(AVERAGEIF(angka_murni, ""&gt;0""), 0),
  IF(rata &gt; 0,
    IF(rata &gt; 500, ""SANGAT OPTIMAL"",
    IF(rata &gt; 200, ""OPTIMAL"",
    IF(rata &gt; 100,"&amp;" ""KURANG OPTIMAL"", ""TIDAK OPTIMAL""))),
    IF(COUNTIF(N508:S508, ""*TIDAK TERDETEKSI*"") &gt; 0, ""TIDAK TERDETEKSI"",
    IF(COUNTIF(N508:S508, ""*TIDAK AKTIF*"") &gt; 0, ""TIDAK AKTIF"",
    IF(COUNTIF(N508:S508, ""*BELUM TERPASANG*"") &gt; 0, ""BELUM T"&amp;"ERPASANG"", ""TIDAK AKTIF"")))
  )
)"),"TIDAK TERDETEKSI")</f>
        <v>TIDAK TERDETEKSI</v>
      </c>
      <c r="V508" s="124"/>
      <c r="W508" s="125"/>
      <c r="X508" s="125"/>
    </row>
    <row r="509" ht="12.0" customHeight="1">
      <c r="A509" s="20">
        <f t="shared" si="1"/>
        <v>505</v>
      </c>
      <c r="B509" s="19" t="s">
        <v>361</v>
      </c>
      <c r="C509" s="19" t="s">
        <v>2327</v>
      </c>
      <c r="D509" s="19" t="s">
        <v>2342</v>
      </c>
      <c r="E509" s="21" t="s">
        <v>2343</v>
      </c>
      <c r="F509" s="23" t="s">
        <v>2344</v>
      </c>
      <c r="G509" s="25" t="s">
        <v>2345</v>
      </c>
      <c r="H509" s="19" t="s">
        <v>102</v>
      </c>
      <c r="I509" s="19" t="s">
        <v>41</v>
      </c>
      <c r="J509" s="76" t="s">
        <v>44</v>
      </c>
      <c r="K509" s="118"/>
      <c r="L509" s="118"/>
      <c r="M509" s="132"/>
      <c r="N509" s="132"/>
      <c r="O509" s="38" t="s">
        <v>167</v>
      </c>
      <c r="P509" s="38" t="s">
        <v>167</v>
      </c>
      <c r="Q509" s="38" t="s">
        <v>167</v>
      </c>
      <c r="R509" s="30" t="s">
        <v>126</v>
      </c>
      <c r="S509" s="30" t="s">
        <v>91</v>
      </c>
      <c r="T509" s="30" t="s">
        <v>125</v>
      </c>
      <c r="U509" s="39" t="str">
        <f>IFERROR(__xludf.DUMMYFUNCTION("LET(
  angka_murni, ARRAYFORMULA(IFERROR(VALUE(REGEXREPLACE(N509:S509, ""[^0-9]"", """")), 0)),
  rata, IFERROR(AVERAGEIF(angka_murni, ""&gt;0""), 0),
  IF(rata &gt; 0,
    IF(rata &gt; 500, ""SANGAT OPTIMAL"",
    IF(rata &gt; 200, ""OPTIMAL"",
    IF(rata &gt; 100,"&amp;" ""KURANG OPTIMAL"", ""TIDAK OPTIMAL""))),
    IF(COUNTIF(N509:S509, ""*TIDAK TERDETEKSI*"") &gt; 0, ""TIDAK TERDETEKSI"",
    IF(COUNTIF(N509:S509, ""*TIDAK AKTIF*"") &gt; 0, ""TIDAK AKTIF"",
    IF(COUNTIF(N509:S509, ""*BELUM TERPASANG*"") &gt; 0, ""BELUM T"&amp;"ERPASANG"", ""TIDAK AKTIF"")))
  )
)"),"SANGAT OPTIMAL")</f>
        <v>SANGAT OPTIMAL</v>
      </c>
      <c r="V509" s="137" t="s">
        <v>890</v>
      </c>
      <c r="W509" s="83"/>
      <c r="X509" s="83"/>
    </row>
    <row r="510" ht="12.0" customHeight="1">
      <c r="A510" s="20">
        <f t="shared" si="1"/>
        <v>506</v>
      </c>
      <c r="B510" s="19" t="s">
        <v>361</v>
      </c>
      <c r="C510" s="19" t="s">
        <v>2327</v>
      </c>
      <c r="D510" s="19" t="s">
        <v>2348</v>
      </c>
      <c r="E510" s="19" t="s">
        <v>2317</v>
      </c>
      <c r="F510" s="23" t="s">
        <v>2349</v>
      </c>
      <c r="G510" s="25" t="s">
        <v>2350</v>
      </c>
      <c r="H510" s="19" t="s">
        <v>102</v>
      </c>
      <c r="I510" s="19" t="s">
        <v>41</v>
      </c>
      <c r="J510" s="76" t="s">
        <v>44</v>
      </c>
      <c r="K510" s="118"/>
      <c r="L510" s="118"/>
      <c r="M510" s="42"/>
      <c r="N510" s="42"/>
      <c r="O510" s="38" t="s">
        <v>167</v>
      </c>
      <c r="P510" s="38" t="s">
        <v>167</v>
      </c>
      <c r="Q510" s="38" t="s">
        <v>167</v>
      </c>
      <c r="R510" s="30" t="s">
        <v>62</v>
      </c>
      <c r="S510" s="30" t="s">
        <v>125</v>
      </c>
      <c r="T510" s="30" t="s">
        <v>64</v>
      </c>
      <c r="U510" s="31" t="str">
        <f>IFERROR(__xludf.DUMMYFUNCTION("LET(
  angka_murni, ARRAYFORMULA(IFERROR(VALUE(REGEXREPLACE(N510:S510, ""[^0-9]"", """")), 0)),
  rata, IFERROR(AVERAGEIF(angka_murni, ""&gt;0""), 0),
  IF(rata &gt; 0,
    IF(rata &gt; 500, ""SANGAT OPTIMAL"",
    IF(rata &gt; 200, ""OPTIMAL"",
    IF(rata &gt; 100,"&amp;" ""KURANG OPTIMAL"", ""TIDAK OPTIMAL""))),
    IF(COUNTIF(N510:S510, ""*TIDAK TERDETEKSI*"") &gt; 0, ""TIDAK TERDETEKSI"",
    IF(COUNTIF(N510:S510, ""*TIDAK AKTIF*"") &gt; 0, ""TIDAK AKTIF"",
    IF(COUNTIF(N510:S510, ""*BELUM TERPASANG*"") &gt; 0, ""BELUM T"&amp;"ERPASANG"", ""TIDAK AKTIF"")))
  )
)"),"KURANG OPTIMAL")</f>
        <v>KURANG OPTIMAL</v>
      </c>
      <c r="V510" s="124"/>
      <c r="W510" s="125"/>
      <c r="X510" s="125"/>
    </row>
    <row r="511" ht="12.0" customHeight="1">
      <c r="A511" s="20">
        <f t="shared" si="1"/>
        <v>507</v>
      </c>
      <c r="B511" s="19" t="s">
        <v>361</v>
      </c>
      <c r="C511" s="19" t="s">
        <v>2327</v>
      </c>
      <c r="D511" s="19" t="s">
        <v>2354</v>
      </c>
      <c r="E511" s="21" t="s">
        <v>2355</v>
      </c>
      <c r="F511" s="23" t="s">
        <v>2356</v>
      </c>
      <c r="G511" s="25" t="s">
        <v>2357</v>
      </c>
      <c r="H511" s="19" t="s">
        <v>102</v>
      </c>
      <c r="I511" s="19" t="s">
        <v>41</v>
      </c>
      <c r="J511" s="76" t="s">
        <v>44</v>
      </c>
      <c r="K511" s="118"/>
      <c r="L511" s="118"/>
      <c r="M511" s="42"/>
      <c r="N511" s="42"/>
      <c r="O511" s="38" t="s">
        <v>167</v>
      </c>
      <c r="P511" s="38" t="s">
        <v>167</v>
      </c>
      <c r="Q511" s="38" t="s">
        <v>167</v>
      </c>
      <c r="R511" s="30" t="s">
        <v>360</v>
      </c>
      <c r="S511" s="30" t="s">
        <v>360</v>
      </c>
      <c r="T511" s="30" t="s">
        <v>360</v>
      </c>
      <c r="U511" s="31" t="str">
        <f>IFERROR(__xludf.DUMMYFUNCTION("LET(
  angka_murni, ARRAYFORMULA(IFERROR(VALUE(REGEXREPLACE(N511:S511, ""[^0-9]"", """")), 0)),
  rata, IFERROR(AVERAGEIF(angka_murni, ""&gt;0""), 0),
  IF(rata &gt; 0,
    IF(rata &gt; 500, ""SANGAT OPTIMAL"",
    IF(rata &gt; 200, ""OPTIMAL"",
    IF(rata &gt; 100,"&amp;" ""KURANG OPTIMAL"", ""TIDAK OPTIMAL""))),
    IF(COUNTIF(N511:S511, ""*TIDAK TERDETEKSI*"") &gt; 0, ""TIDAK TERDETEKSI"",
    IF(COUNTIF(N511:S511, ""*TIDAK AKTIF*"") &gt; 0, ""TIDAK AKTIF"",
    IF(COUNTIF(N511:S511, ""*BELUM TERPASANG*"") &gt; 0, ""BELUM T"&amp;"ERPASANG"", ""TIDAK AKTIF"")))
  )
)"),"TIDAK OPTIMAL")</f>
        <v>TIDAK OPTIMAL</v>
      </c>
      <c r="V511" s="124"/>
      <c r="W511" s="125"/>
      <c r="X511" s="125"/>
    </row>
    <row r="512" ht="12.0" customHeight="1">
      <c r="A512" s="20">
        <f t="shared" si="1"/>
        <v>508</v>
      </c>
      <c r="B512" s="194" t="s">
        <v>361</v>
      </c>
      <c r="C512" s="194" t="s">
        <v>2360</v>
      </c>
      <c r="D512" s="194" t="s">
        <v>2360</v>
      </c>
      <c r="E512" s="21" t="s">
        <v>2361</v>
      </c>
      <c r="F512" s="23" t="s">
        <v>2362</v>
      </c>
      <c r="G512" s="25" t="s">
        <v>2363</v>
      </c>
      <c r="H512" s="19" t="s">
        <v>39</v>
      </c>
      <c r="I512" s="180" t="s">
        <v>1138</v>
      </c>
      <c r="J512" s="151" t="s">
        <v>44</v>
      </c>
      <c r="K512" s="118"/>
      <c r="L512" s="118"/>
      <c r="M512" s="29" t="s">
        <v>167</v>
      </c>
      <c r="N512" s="29" t="s">
        <v>167</v>
      </c>
      <c r="O512" s="29" t="s">
        <v>167</v>
      </c>
      <c r="P512" s="29" t="s">
        <v>167</v>
      </c>
      <c r="Q512" s="29" t="s">
        <v>167</v>
      </c>
      <c r="R512" s="30" t="s">
        <v>167</v>
      </c>
      <c r="S512" s="30" t="s">
        <v>45</v>
      </c>
      <c r="T512" s="30"/>
      <c r="U512" s="31" t="str">
        <f>IFERROR(__xludf.DUMMYFUNCTION("LET(
  angka_murni, ARRAYFORMULA(IFERROR(VALUE(REGEXREPLACE(N512:S512, ""[^0-9]"", """")), 0)),
  rata, IFERROR(AVERAGEIF(angka_murni, ""&gt;0""), 0),
  IF(rata &gt; 0,
    IF(rata &gt; 500, ""SANGAT OPTIMAL"",
    IF(rata &gt; 200, ""OPTIMAL"",
    IF(rata &gt; 100,"&amp;" ""KURANG OPTIMAL"", ""TIDAK OPTIMAL""))),
    IF(COUNTIF(N512:S512, ""*TIDAK TERDETEKSI*"") &gt; 0, ""TIDAK TERDETEKSI"",
    IF(COUNTIF(N512:S512, ""*TIDAK AKTIF*"") &gt; 0, ""TIDAK AKTIF"",
    IF(COUNTIF(N512:S512, ""*BELUM TERPASANG*"") &gt; 0, ""BELUM T"&amp;"ERPASANG"", ""TIDAK AKTIF"")))
  )
)"),"TIDAK TERDETEKSI")</f>
        <v>TIDAK TERDETEKSI</v>
      </c>
      <c r="V512" s="124"/>
      <c r="W512" s="125"/>
      <c r="X512" s="125"/>
    </row>
    <row r="513" ht="12.0" customHeight="1">
      <c r="A513" s="20">
        <f t="shared" si="1"/>
        <v>509</v>
      </c>
      <c r="B513" s="178" t="s">
        <v>361</v>
      </c>
      <c r="C513" s="178" t="s">
        <v>2360</v>
      </c>
      <c r="D513" s="178" t="s">
        <v>777</v>
      </c>
      <c r="E513" s="21" t="s">
        <v>2398</v>
      </c>
      <c r="F513" s="23" t="s">
        <v>2399</v>
      </c>
      <c r="G513" s="25" t="s">
        <v>2400</v>
      </c>
      <c r="H513" s="19" t="s">
        <v>59</v>
      </c>
      <c r="I513" s="19" t="s">
        <v>60</v>
      </c>
      <c r="J513" s="76" t="s">
        <v>44</v>
      </c>
      <c r="K513" s="118" t="s">
        <v>832</v>
      </c>
      <c r="L513" s="118" t="s">
        <v>916</v>
      </c>
      <c r="M513" s="29" t="s">
        <v>108</v>
      </c>
      <c r="N513" s="29" t="s">
        <v>108</v>
      </c>
      <c r="O513" s="29" t="s">
        <v>108</v>
      </c>
      <c r="P513" s="30" t="s">
        <v>176</v>
      </c>
      <c r="Q513" s="30" t="s">
        <v>176</v>
      </c>
      <c r="R513" s="30" t="s">
        <v>360</v>
      </c>
      <c r="S513" s="30" t="s">
        <v>45</v>
      </c>
      <c r="T513" s="30" t="s">
        <v>176</v>
      </c>
      <c r="U513" s="31" t="str">
        <f>IFERROR(__xludf.DUMMYFUNCTION("LET(
  angka_murni, ARRAYFORMULA(IFERROR(VALUE(REGEXREPLACE(N513:S513, ""[^0-9]"", """")), 0)),
  rata, IFERROR(AVERAGEIF(angka_murni, ""&gt;0""), 0),
  IF(rata &gt; 0,
    IF(rata &gt; 500, ""SANGAT OPTIMAL"",
    IF(rata &gt; 200, ""OPTIMAL"",
    IF(rata &gt; 100,"&amp;" ""KURANG OPTIMAL"", ""TIDAK OPTIMAL""))),
    IF(COUNTIF(N513:S513, ""*TIDAK TERDETEKSI*"") &gt; 0, ""TIDAK TERDETEKSI"",
    IF(COUNTIF(N513:S513, ""*TIDAK AKTIF*"") &gt; 0, ""TIDAK AKTIF"",
    IF(COUNTIF(N513:S513, ""*BELUM TERPASANG*"") &gt; 0, ""BELUM T"&amp;"ERPASANG"", ""TIDAK AKTIF"")))
  )
)"),"TIDAK OPTIMAL")</f>
        <v>TIDAK OPTIMAL</v>
      </c>
      <c r="V513" s="124"/>
      <c r="W513" s="125"/>
      <c r="X513" s="125"/>
    </row>
    <row r="514" ht="12.0" customHeight="1">
      <c r="A514" s="20">
        <f t="shared" si="1"/>
        <v>510</v>
      </c>
      <c r="B514" s="19" t="s">
        <v>361</v>
      </c>
      <c r="C514" s="19" t="s">
        <v>2360</v>
      </c>
      <c r="D514" s="19" t="s">
        <v>1035</v>
      </c>
      <c r="E514" s="21" t="s">
        <v>2370</v>
      </c>
      <c r="F514" s="23" t="s">
        <v>2371</v>
      </c>
      <c r="G514" s="25" t="s">
        <v>2372</v>
      </c>
      <c r="H514" s="19" t="s">
        <v>39</v>
      </c>
      <c r="I514" s="19" t="s">
        <v>41</v>
      </c>
      <c r="J514" s="151" t="s">
        <v>44</v>
      </c>
      <c r="K514" s="118"/>
      <c r="L514" s="118"/>
      <c r="M514" s="42"/>
      <c r="N514" s="29" t="s">
        <v>125</v>
      </c>
      <c r="O514" s="29" t="s">
        <v>125</v>
      </c>
      <c r="P514" s="29" t="s">
        <v>125</v>
      </c>
      <c r="Q514" s="30" t="s">
        <v>45</v>
      </c>
      <c r="R514" s="30" t="s">
        <v>806</v>
      </c>
      <c r="S514" s="30" t="s">
        <v>91</v>
      </c>
      <c r="T514" s="30"/>
      <c r="U514" s="31" t="str">
        <f>IFERROR(__xludf.DUMMYFUNCTION("LET(
  angka_murni, ARRAYFORMULA(IFERROR(VALUE(REGEXREPLACE(N514:S514, ""[^0-9]"", """")), 0)),
  rata, IFERROR(AVERAGEIF(angka_murni, ""&gt;0""), 0),
  IF(rata &gt; 0,
    IF(rata &gt; 500, ""SANGAT OPTIMAL"",
    IF(rata &gt; 200, ""OPTIMAL"",
    IF(rata &gt; 100,"&amp;" ""KURANG OPTIMAL"", ""TIDAK OPTIMAL""))),
    IF(COUNTIF(N514:S514, ""*TIDAK TERDETEKSI*"") &gt; 0, ""TIDAK TERDETEKSI"",
    IF(COUNTIF(N514:S514, ""*TIDAK AKTIF*"") &gt; 0, ""TIDAK AKTIF"",
    IF(COUNTIF(N514:S514, ""*BELUM TERPASANG*"") &gt; 0, ""BELUM T"&amp;"ERPASANG"", ""TIDAK AKTIF"")))
  )
)"),"KURANG OPTIMAL")</f>
        <v>KURANG OPTIMAL</v>
      </c>
      <c r="V514" s="124"/>
      <c r="W514" s="125"/>
      <c r="X514" s="125"/>
    </row>
    <row r="515" ht="12.0" customHeight="1">
      <c r="A515" s="20">
        <f t="shared" si="1"/>
        <v>511</v>
      </c>
      <c r="B515" s="19" t="s">
        <v>361</v>
      </c>
      <c r="C515" s="19" t="s">
        <v>2360</v>
      </c>
      <c r="D515" s="19" t="s">
        <v>2373</v>
      </c>
      <c r="E515" s="21" t="s">
        <v>436</v>
      </c>
      <c r="F515" s="23" t="s">
        <v>2374</v>
      </c>
      <c r="G515" s="25" t="s">
        <v>2375</v>
      </c>
      <c r="H515" s="19" t="s">
        <v>95</v>
      </c>
      <c r="I515" s="19" t="s">
        <v>106</v>
      </c>
      <c r="J515" s="76" t="s">
        <v>44</v>
      </c>
      <c r="K515" s="118"/>
      <c r="L515" s="118"/>
      <c r="M515" s="42"/>
      <c r="N515" s="42"/>
      <c r="O515" s="42"/>
      <c r="P515" s="44"/>
      <c r="Q515" s="44"/>
      <c r="R515" s="44"/>
      <c r="S515" s="30" t="s">
        <v>176</v>
      </c>
      <c r="T515" s="30" t="s">
        <v>91</v>
      </c>
      <c r="U515" s="31" t="str">
        <f>IFERROR(__xludf.DUMMYFUNCTION("LET(
  angka_murni, ARRAYFORMULA(IFERROR(VALUE(REGEXREPLACE(N515:S515, ""[^0-9]"", """")), 0)),
  rata, IFERROR(AVERAGEIF(angka_murni, ""&gt;0""), 0),
  IF(rata &gt; 0,
    IF(rata &gt; 500, ""SANGAT OPTIMAL"",
    IF(rata &gt; 200, ""OPTIMAL"",
    IF(rata &gt; 100,"&amp;" ""KURANG OPTIMAL"", ""TIDAK OPTIMAL""))),
    IF(COUNTIF(N515:S515, ""*TIDAK TERDETEKSI*"") &gt; 0, ""TIDAK TERDETEKSI"",
    IF(COUNTIF(N515:S515, ""*TIDAK AKTIF*"") &gt; 0, ""TIDAK AKTIF"",
    IF(COUNTIF(N515:S515, ""*BELUM TERPASANG*"") &gt; 0, ""BELUM T"&amp;"ERPASANG"", ""TIDAK AKTIF"")))
  )
)"),"TIDAK OPTIMAL")</f>
        <v>TIDAK OPTIMAL</v>
      </c>
      <c r="V515" s="124"/>
      <c r="W515" s="125"/>
      <c r="X515" s="125"/>
    </row>
    <row r="516" ht="12.0" customHeight="1">
      <c r="A516" s="20">
        <f t="shared" si="1"/>
        <v>512</v>
      </c>
      <c r="B516" s="19" t="s">
        <v>361</v>
      </c>
      <c r="C516" s="19" t="s">
        <v>2360</v>
      </c>
      <c r="D516" s="19" t="s">
        <v>2376</v>
      </c>
      <c r="E516" s="21" t="s">
        <v>2377</v>
      </c>
      <c r="F516" s="23" t="s">
        <v>2378</v>
      </c>
      <c r="G516" s="25" t="s">
        <v>2379</v>
      </c>
      <c r="H516" s="19" t="s">
        <v>39</v>
      </c>
      <c r="I516" s="19" t="s">
        <v>41</v>
      </c>
      <c r="J516" s="151" t="s">
        <v>44</v>
      </c>
      <c r="K516" s="118"/>
      <c r="L516" s="118"/>
      <c r="M516" s="42"/>
      <c r="N516" s="29" t="s">
        <v>806</v>
      </c>
      <c r="O516" s="29" t="s">
        <v>806</v>
      </c>
      <c r="P516" s="30" t="s">
        <v>806</v>
      </c>
      <c r="Q516" s="30" t="s">
        <v>806</v>
      </c>
      <c r="R516" s="30" t="s">
        <v>806</v>
      </c>
      <c r="S516" s="30" t="s">
        <v>806</v>
      </c>
      <c r="T516" s="30"/>
      <c r="U516" s="31" t="str">
        <f>IFERROR(__xludf.DUMMYFUNCTION("LET(
  angka_murni, ARRAYFORMULA(IFERROR(VALUE(REGEXREPLACE(N516:S516, ""[^0-9]"", """")), 0)),
  rata, IFERROR(AVERAGEIF(angka_murni, ""&gt;0""), 0),
  IF(rata &gt; 0,
    IF(rata &gt; 500, ""SANGAT OPTIMAL"",
    IF(rata &gt; 200, ""OPTIMAL"",
    IF(rata &gt; 100,"&amp;" ""KURANG OPTIMAL"", ""TIDAK OPTIMAL""))),
    IF(COUNTIF(N516:S516, ""*TIDAK TERDETEKSI*"") &gt; 0, ""TIDAK TERDETEKSI"",
    IF(COUNTIF(N516:S516, ""*TIDAK AKTIF*"") &gt; 0, ""TIDAK AKTIF"",
    IF(COUNTIF(N516:S516, ""*BELUM TERPASANG*"") &gt; 0, ""BELUM T"&amp;"ERPASANG"", ""TIDAK AKTIF"")))
  )
)"),"KURANG OPTIMAL")</f>
        <v>KURANG OPTIMAL</v>
      </c>
      <c r="V516" s="124"/>
      <c r="W516" s="125"/>
      <c r="X516" s="125"/>
    </row>
    <row r="517" ht="12.0" customHeight="1">
      <c r="A517" s="20">
        <f t="shared" si="1"/>
        <v>513</v>
      </c>
      <c r="B517" s="19" t="s">
        <v>361</v>
      </c>
      <c r="C517" s="19" t="s">
        <v>2360</v>
      </c>
      <c r="D517" s="19" t="s">
        <v>2381</v>
      </c>
      <c r="E517" s="21" t="s">
        <v>455</v>
      </c>
      <c r="F517" s="23" t="s">
        <v>2382</v>
      </c>
      <c r="G517" s="25" t="s">
        <v>2383</v>
      </c>
      <c r="H517" s="19" t="s">
        <v>40</v>
      </c>
      <c r="I517" s="19" t="s">
        <v>42</v>
      </c>
      <c r="J517" s="128" t="s">
        <v>44</v>
      </c>
      <c r="K517" s="129"/>
      <c r="L517" s="129"/>
      <c r="M517" s="29" t="s">
        <v>108</v>
      </c>
      <c r="N517" s="29" t="s">
        <v>108</v>
      </c>
      <c r="O517" s="29" t="s">
        <v>108</v>
      </c>
      <c r="P517" s="29" t="s">
        <v>108</v>
      </c>
      <c r="Q517" s="30" t="s">
        <v>167</v>
      </c>
      <c r="R517" s="30" t="s">
        <v>167</v>
      </c>
      <c r="S517" s="30" t="s">
        <v>167</v>
      </c>
      <c r="T517" s="30" t="s">
        <v>64</v>
      </c>
      <c r="U517" s="31" t="str">
        <f>IFERROR(__xludf.DUMMYFUNCTION("LET(
  angka_murni, ARRAYFORMULA(IFERROR(VALUE(REGEXREPLACE(N517:S517, ""[^0-9]"", """")), 0)),
  rata, IFERROR(AVERAGEIF(angka_murni, ""&gt;0""), 0),
  IF(rata &gt; 0,
    IF(rata &gt; 500, ""SANGAT OPTIMAL"",
    IF(rata &gt; 200, ""OPTIMAL"",
    IF(rata &gt; 100,"&amp;" ""KURANG OPTIMAL"", ""TIDAK OPTIMAL""))),
    IF(COUNTIF(N517:S517, ""*TIDAK TERDETEKSI*"") &gt; 0, ""TIDAK TERDETEKSI"",
    IF(COUNTIF(N517:S517, ""*TIDAK AKTIF*"") &gt; 0, ""TIDAK AKTIF"",
    IF(COUNTIF(N517:S517, ""*BELUM TERPASANG*"") &gt; 0, ""BELUM T"&amp;"ERPASANG"", ""TIDAK AKTIF"")))
  )
)"),"TIDAK TERDETEKSI")</f>
        <v>TIDAK TERDETEKSI</v>
      </c>
      <c r="V517" s="124"/>
      <c r="W517" s="125"/>
      <c r="X517" s="125"/>
    </row>
    <row r="518" ht="12.0" customHeight="1">
      <c r="A518" s="20">
        <f t="shared" si="1"/>
        <v>514</v>
      </c>
      <c r="B518" s="19" t="s">
        <v>361</v>
      </c>
      <c r="C518" s="19" t="s">
        <v>2360</v>
      </c>
      <c r="D518" s="19" t="s">
        <v>2384</v>
      </c>
      <c r="E518" s="21" t="s">
        <v>2385</v>
      </c>
      <c r="F518" s="23" t="s">
        <v>2386</v>
      </c>
      <c r="G518" s="25" t="s">
        <v>2387</v>
      </c>
      <c r="H518" s="19" t="s">
        <v>39</v>
      </c>
      <c r="I518" s="19" t="s">
        <v>41</v>
      </c>
      <c r="J518" s="151" t="s">
        <v>44</v>
      </c>
      <c r="K518" s="119"/>
      <c r="L518" s="119" t="s">
        <v>2407</v>
      </c>
      <c r="M518" s="42"/>
      <c r="N518" s="29" t="s">
        <v>806</v>
      </c>
      <c r="O518" s="29" t="s">
        <v>806</v>
      </c>
      <c r="P518" s="29" t="s">
        <v>806</v>
      </c>
      <c r="Q518" s="30" t="s">
        <v>806</v>
      </c>
      <c r="R518" s="30" t="s">
        <v>45</v>
      </c>
      <c r="S518" s="30" t="s">
        <v>45</v>
      </c>
      <c r="T518" s="30"/>
      <c r="U518" s="31" t="str">
        <f>IFERROR(__xludf.DUMMYFUNCTION("LET(
  angka_murni, ARRAYFORMULA(IFERROR(VALUE(REGEXREPLACE(N518:S518, ""[^0-9]"", """")), 0)),
  rata, IFERROR(AVERAGEIF(angka_murni, ""&gt;0""), 0),
  IF(rata &gt; 0,
    IF(rata &gt; 500, ""SANGAT OPTIMAL"",
    IF(rata &gt; 200, ""OPTIMAL"",
    IF(rata &gt; 100,"&amp;" ""KURANG OPTIMAL"", ""TIDAK OPTIMAL""))),
    IF(COUNTIF(N518:S518, ""*TIDAK TERDETEKSI*"") &gt; 0, ""TIDAK TERDETEKSI"",
    IF(COUNTIF(N518:S518, ""*TIDAK AKTIF*"") &gt; 0, ""TIDAK AKTIF"",
    IF(COUNTIF(N518:S518, ""*BELUM TERPASANG*"") &gt; 0, ""BELUM T"&amp;"ERPASANG"", ""TIDAK AKTIF"")))
  )
)"),"KURANG OPTIMAL")</f>
        <v>KURANG OPTIMAL</v>
      </c>
      <c r="V518" s="124"/>
      <c r="W518" s="125"/>
      <c r="X518" s="125"/>
    </row>
    <row r="519" ht="12.0" customHeight="1">
      <c r="A519" s="20">
        <f t="shared" si="1"/>
        <v>515</v>
      </c>
      <c r="B519" s="19" t="s">
        <v>361</v>
      </c>
      <c r="C519" s="19" t="s">
        <v>178</v>
      </c>
      <c r="D519" s="19" t="s">
        <v>2389</v>
      </c>
      <c r="E519" s="21" t="s">
        <v>2390</v>
      </c>
      <c r="F519" s="23" t="s">
        <v>2391</v>
      </c>
      <c r="G519" s="25" t="s">
        <v>2392</v>
      </c>
      <c r="H519" s="19" t="s">
        <v>39</v>
      </c>
      <c r="I519" s="19" t="s">
        <v>41</v>
      </c>
      <c r="J519" s="151" t="s">
        <v>44</v>
      </c>
      <c r="K519" s="118"/>
      <c r="L519" s="118"/>
      <c r="M519" s="42"/>
      <c r="N519" s="29" t="s">
        <v>62</v>
      </c>
      <c r="O519" s="29" t="s">
        <v>45</v>
      </c>
      <c r="P519" s="30" t="s">
        <v>806</v>
      </c>
      <c r="Q519" s="30" t="s">
        <v>806</v>
      </c>
      <c r="R519" s="30" t="s">
        <v>806</v>
      </c>
      <c r="S519" s="30" t="s">
        <v>63</v>
      </c>
      <c r="T519" s="30"/>
      <c r="U519" s="31" t="str">
        <f>IFERROR(__xludf.DUMMYFUNCTION("LET(
  angka_murni, ARRAYFORMULA(IFERROR(VALUE(REGEXREPLACE(N519:S519, ""[^0-9]"", """")), 0)),
  rata, IFERROR(AVERAGEIF(angka_murni, ""&gt;0""), 0),
  IF(rata &gt; 0,
    IF(rata &gt; 500, ""SANGAT OPTIMAL"",
    IF(rata &gt; 200, ""OPTIMAL"",
    IF(rata &gt; 100,"&amp;" ""KURANG OPTIMAL"", ""TIDAK OPTIMAL""))),
    IF(COUNTIF(N519:S519, ""*TIDAK TERDETEKSI*"") &gt; 0, ""TIDAK TERDETEKSI"",
    IF(COUNTIF(N519:S519, ""*TIDAK AKTIF*"") &gt; 0, ""TIDAK AKTIF"",
    IF(COUNTIF(N519:S519, ""*BELUM TERPASANG*"") &gt; 0, ""BELUM T"&amp;"ERPASANG"", ""TIDAK AKTIF"")))
  )
)"),"KURANG OPTIMAL")</f>
        <v>KURANG OPTIMAL</v>
      </c>
      <c r="V519" s="124"/>
      <c r="W519" s="125"/>
      <c r="X519" s="125"/>
    </row>
    <row r="520" ht="12.0" customHeight="1">
      <c r="A520" s="20">
        <f t="shared" si="1"/>
        <v>516</v>
      </c>
      <c r="B520" s="19" t="s">
        <v>361</v>
      </c>
      <c r="C520" s="19" t="s">
        <v>178</v>
      </c>
      <c r="D520" s="19" t="s">
        <v>2394</v>
      </c>
      <c r="E520" s="21" t="s">
        <v>2395</v>
      </c>
      <c r="F520" s="23" t="s">
        <v>2396</v>
      </c>
      <c r="G520" s="25" t="s">
        <v>2397</v>
      </c>
      <c r="H520" s="19" t="s">
        <v>59</v>
      </c>
      <c r="I520" s="19" t="s">
        <v>60</v>
      </c>
      <c r="J520" s="76" t="s">
        <v>44</v>
      </c>
      <c r="K520" s="118" t="s">
        <v>832</v>
      </c>
      <c r="L520" s="118" t="s">
        <v>1085</v>
      </c>
      <c r="M520" s="29" t="s">
        <v>108</v>
      </c>
      <c r="N520" s="29" t="s">
        <v>108</v>
      </c>
      <c r="O520" s="29" t="s">
        <v>108</v>
      </c>
      <c r="P520" s="30" t="s">
        <v>176</v>
      </c>
      <c r="Q520" s="30" t="s">
        <v>176</v>
      </c>
      <c r="R520" s="30" t="s">
        <v>62</v>
      </c>
      <c r="S520" s="30" t="s">
        <v>62</v>
      </c>
      <c r="T520" s="30" t="s">
        <v>360</v>
      </c>
      <c r="U520" s="31" t="str">
        <f>IFERROR(__xludf.DUMMYFUNCTION("LET(
  angka_murni, ARRAYFORMULA(IFERROR(VALUE(REGEXREPLACE(N520:S520, ""[^0-9]"", """")), 0)),
  rata, IFERROR(AVERAGEIF(angka_murni, ""&gt;0""), 0),
  IF(rata &gt; 0,
    IF(rata &gt; 500, ""SANGAT OPTIMAL"",
    IF(rata &gt; 200, ""OPTIMAL"",
    IF(rata &gt; 100,"&amp;" ""KURANG OPTIMAL"", ""TIDAK OPTIMAL""))),
    IF(COUNTIF(N520:S520, ""*TIDAK TERDETEKSI*"") &gt; 0, ""TIDAK TERDETEKSI"",
    IF(COUNTIF(N520:S520, ""*TIDAK AKTIF*"") &gt; 0, ""TIDAK AKTIF"",
    IF(COUNTIF(N520:S520, ""*BELUM TERPASANG*"") &gt; 0, ""BELUM T"&amp;"ERPASANG"", ""TIDAK AKTIF"")))
  )
)"),"TIDAK OPTIMAL")</f>
        <v>TIDAK OPTIMAL</v>
      </c>
      <c r="V520" s="124"/>
      <c r="W520" s="125"/>
      <c r="X520" s="125"/>
    </row>
    <row r="521" ht="12.0" customHeight="1">
      <c r="A521" s="20">
        <f t="shared" si="1"/>
        <v>517</v>
      </c>
      <c r="B521" s="19" t="s">
        <v>361</v>
      </c>
      <c r="C521" s="19" t="s">
        <v>178</v>
      </c>
      <c r="D521" s="19" t="s">
        <v>2401</v>
      </c>
      <c r="E521" s="21" t="s">
        <v>33</v>
      </c>
      <c r="F521" s="23" t="s">
        <v>2402</v>
      </c>
      <c r="G521" s="25" t="s">
        <v>2403</v>
      </c>
      <c r="H521" s="19" t="s">
        <v>40</v>
      </c>
      <c r="I521" s="19" t="s">
        <v>107</v>
      </c>
      <c r="J521" s="117" t="s">
        <v>44</v>
      </c>
      <c r="K521" s="118"/>
      <c r="L521" s="119" t="s">
        <v>2408</v>
      </c>
      <c r="M521" s="42"/>
      <c r="N521" s="42"/>
      <c r="O521" s="29" t="s">
        <v>45</v>
      </c>
      <c r="P521" s="30" t="s">
        <v>63</v>
      </c>
      <c r="Q521" s="30" t="s">
        <v>45</v>
      </c>
      <c r="R521" s="44"/>
      <c r="S521" s="44"/>
      <c r="T521" s="44"/>
      <c r="U521" s="31" t="str">
        <f>IFERROR(__xludf.DUMMYFUNCTION("LET(
  angka_murni, ARRAYFORMULA(IFERROR(VALUE(REGEXREPLACE(N521:S521, ""[^0-9]"", """")), 0)),
  rata, IFERROR(AVERAGEIF(angka_murni, ""&gt;0""), 0),
  IF(rata &gt; 0,
    IF(rata &gt; 500, ""SANGAT OPTIMAL"",
    IF(rata &gt; 200, ""OPTIMAL"",
    IF(rata &gt; 100,"&amp;" ""KURANG OPTIMAL"", ""TIDAK OPTIMAL""))),
    IF(COUNTIF(N521:S521, ""*TIDAK TERDETEKSI*"") &gt; 0, ""TIDAK TERDETEKSI"",
    IF(COUNTIF(N521:S521, ""*TIDAK AKTIF*"") &gt; 0, ""TIDAK AKTIF"",
    IF(COUNTIF(N521:S521, ""*BELUM TERPASANG*"") &gt; 0, ""BELUM T"&amp;"ERPASANG"", ""TIDAK AKTIF"")))
  )
)"),"KURANG OPTIMAL")</f>
        <v>KURANG OPTIMAL</v>
      </c>
      <c r="V521" s="124"/>
      <c r="W521" s="125"/>
      <c r="X521" s="125"/>
    </row>
    <row r="522" ht="12.0" customHeight="1">
      <c r="A522" s="20">
        <f t="shared" si="1"/>
        <v>518</v>
      </c>
      <c r="B522" s="19" t="s">
        <v>361</v>
      </c>
      <c r="C522" s="19" t="s">
        <v>178</v>
      </c>
      <c r="D522" s="19" t="s">
        <v>2404</v>
      </c>
      <c r="E522" s="19" t="s">
        <v>436</v>
      </c>
      <c r="F522" s="23" t="s">
        <v>2405</v>
      </c>
      <c r="G522" s="25" t="s">
        <v>2406</v>
      </c>
      <c r="H522" s="19" t="s">
        <v>40</v>
      </c>
      <c r="I522" s="19" t="s">
        <v>42</v>
      </c>
      <c r="J522" s="128" t="s">
        <v>44</v>
      </c>
      <c r="K522" s="129"/>
      <c r="L522" s="129"/>
      <c r="M522" s="29" t="s">
        <v>108</v>
      </c>
      <c r="N522" s="29" t="s">
        <v>108</v>
      </c>
      <c r="O522" s="29" t="s">
        <v>108</v>
      </c>
      <c r="P522" s="29" t="s">
        <v>108</v>
      </c>
      <c r="Q522" s="30" t="s">
        <v>167</v>
      </c>
      <c r="R522" s="30" t="s">
        <v>167</v>
      </c>
      <c r="S522" s="30" t="s">
        <v>167</v>
      </c>
      <c r="T522" s="30" t="s">
        <v>64</v>
      </c>
      <c r="U522" s="31" t="str">
        <f>IFERROR(__xludf.DUMMYFUNCTION("LET(
  angka_murni, ARRAYFORMULA(IFERROR(VALUE(REGEXREPLACE(N522:S522, ""[^0-9]"", """")), 0)),
  rata, IFERROR(AVERAGEIF(angka_murni, ""&gt;0""), 0),
  IF(rata &gt; 0,
    IF(rata &gt; 500, ""SANGAT OPTIMAL"",
    IF(rata &gt; 200, ""OPTIMAL"",
    IF(rata &gt; 100,"&amp;" ""KURANG OPTIMAL"", ""TIDAK OPTIMAL""))),
    IF(COUNTIF(N522:S522, ""*TIDAK TERDETEKSI*"") &gt; 0, ""TIDAK TERDETEKSI"",
    IF(COUNTIF(N522:S522, ""*TIDAK AKTIF*"") &gt; 0, ""TIDAK AKTIF"",
    IF(COUNTIF(N522:S522, ""*BELUM TERPASANG*"") &gt; 0, ""BELUM T"&amp;"ERPASANG"", ""TIDAK AKTIF"")))
  )
)"),"TIDAK TERDETEKSI")</f>
        <v>TIDAK TERDETEKSI</v>
      </c>
      <c r="V522" s="124"/>
      <c r="W522" s="125"/>
      <c r="X522" s="125"/>
    </row>
    <row r="523" ht="12.0" customHeight="1">
      <c r="A523" s="20">
        <f t="shared" si="1"/>
        <v>519</v>
      </c>
      <c r="B523" s="19" t="s">
        <v>361</v>
      </c>
      <c r="C523" s="19" t="s">
        <v>178</v>
      </c>
      <c r="D523" s="19" t="s">
        <v>393</v>
      </c>
      <c r="E523" s="19" t="s">
        <v>394</v>
      </c>
      <c r="F523" s="23" t="s">
        <v>395</v>
      </c>
      <c r="G523" s="25" t="s">
        <v>396</v>
      </c>
      <c r="H523" s="19" t="s">
        <v>40</v>
      </c>
      <c r="I523" s="19" t="s">
        <v>42</v>
      </c>
      <c r="J523" s="128" t="s">
        <v>44</v>
      </c>
      <c r="K523" s="129"/>
      <c r="L523" s="129"/>
      <c r="M523" s="29" t="s">
        <v>108</v>
      </c>
      <c r="N523" s="29" t="s">
        <v>108</v>
      </c>
      <c r="O523" s="29" t="s">
        <v>108</v>
      </c>
      <c r="P523" s="29" t="s">
        <v>108</v>
      </c>
      <c r="Q523" s="30" t="s">
        <v>167</v>
      </c>
      <c r="R523" s="30" t="s">
        <v>167</v>
      </c>
      <c r="S523" s="30" t="s">
        <v>167</v>
      </c>
      <c r="T523" s="30" t="s">
        <v>45</v>
      </c>
      <c r="U523" s="31" t="str">
        <f>IFERROR(__xludf.DUMMYFUNCTION("LET(
  angka_murni, ARRAYFORMULA(IFERROR(VALUE(REGEXREPLACE(N523:S523, ""[^0-9]"", """")), 0)),
  rata, IFERROR(AVERAGEIF(angka_murni, ""&gt;0""), 0),
  IF(rata &gt; 0,
    IF(rata &gt; 500, ""SANGAT OPTIMAL"",
    IF(rata &gt; 200, ""OPTIMAL"",
    IF(rata &gt; 100,"&amp;" ""KURANG OPTIMAL"", ""TIDAK OPTIMAL""))),
    IF(COUNTIF(N523:S523, ""*TIDAK TERDETEKSI*"") &gt; 0, ""TIDAK TERDETEKSI"",
    IF(COUNTIF(N523:S523, ""*TIDAK AKTIF*"") &gt; 0, ""TIDAK AKTIF"",
    IF(COUNTIF(N523:S523, ""*BELUM TERPASANG*"") &gt; 0, ""BELUM T"&amp;"ERPASANG"", ""TIDAK AKTIF"")))
  )
)"),"TIDAK TERDETEKSI")</f>
        <v>TIDAK TERDETEKSI</v>
      </c>
      <c r="V523" s="124"/>
      <c r="W523" s="125"/>
      <c r="X523" s="125"/>
    </row>
    <row r="524" ht="12.0" customHeight="1">
      <c r="A524" s="20">
        <f t="shared" si="1"/>
        <v>520</v>
      </c>
      <c r="B524" s="19" t="s">
        <v>361</v>
      </c>
      <c r="C524" s="19" t="s">
        <v>178</v>
      </c>
      <c r="D524" s="19" t="s">
        <v>2409</v>
      </c>
      <c r="E524" s="21" t="s">
        <v>559</v>
      </c>
      <c r="F524" s="23" t="s">
        <v>2410</v>
      </c>
      <c r="G524" s="25" t="s">
        <v>2411</v>
      </c>
      <c r="H524" s="19" t="s">
        <v>39</v>
      </c>
      <c r="I524" s="19" t="s">
        <v>41</v>
      </c>
      <c r="J524" s="151" t="s">
        <v>44</v>
      </c>
      <c r="K524" s="119"/>
      <c r="L524" s="119" t="s">
        <v>1085</v>
      </c>
      <c r="M524" s="42"/>
      <c r="N524" s="29" t="s">
        <v>176</v>
      </c>
      <c r="O524" s="29" t="s">
        <v>176</v>
      </c>
      <c r="P524" s="30" t="s">
        <v>62</v>
      </c>
      <c r="Q524" s="30" t="s">
        <v>91</v>
      </c>
      <c r="R524" s="30" t="s">
        <v>62</v>
      </c>
      <c r="S524" s="30" t="s">
        <v>176</v>
      </c>
      <c r="T524" s="30"/>
      <c r="U524" s="31" t="str">
        <f>IFERROR(__xludf.DUMMYFUNCTION("LET(
  angka_murni, ARRAYFORMULA(IFERROR(VALUE(REGEXREPLACE(N524:S524, ""[^0-9]"", """")), 0)),
  rata, IFERROR(AVERAGEIF(angka_murni, ""&gt;0""), 0),
  IF(rata &gt; 0,
    IF(rata &gt; 500, ""SANGAT OPTIMAL"",
    IF(rata &gt; 200, ""OPTIMAL"",
    IF(rata &gt; 100,"&amp;" ""KURANG OPTIMAL"", ""TIDAK OPTIMAL""))),
    IF(COUNTIF(N524:S524, ""*TIDAK TERDETEKSI*"") &gt; 0, ""TIDAK TERDETEKSI"",
    IF(COUNTIF(N524:S524, ""*TIDAK AKTIF*"") &gt; 0, ""TIDAK AKTIF"",
    IF(COUNTIF(N524:S524, ""*BELUM TERPASANG*"") &gt; 0, ""BELUM T"&amp;"ERPASANG"", ""TIDAK AKTIF"")))
  )
)"),"TIDAK OPTIMAL")</f>
        <v>TIDAK OPTIMAL</v>
      </c>
      <c r="V524" s="124"/>
      <c r="W524" s="125"/>
      <c r="X524" s="125"/>
    </row>
    <row r="525" ht="12.0" customHeight="1">
      <c r="A525" s="20">
        <f t="shared" si="1"/>
        <v>521</v>
      </c>
      <c r="B525" s="19" t="s">
        <v>361</v>
      </c>
      <c r="C525" s="19" t="s">
        <v>178</v>
      </c>
      <c r="D525" s="19" t="s">
        <v>2412</v>
      </c>
      <c r="E525" s="21" t="s">
        <v>2413</v>
      </c>
      <c r="F525" s="23" t="s">
        <v>2414</v>
      </c>
      <c r="G525" s="25" t="s">
        <v>2415</v>
      </c>
      <c r="H525" s="19" t="s">
        <v>39</v>
      </c>
      <c r="I525" s="19" t="s">
        <v>41</v>
      </c>
      <c r="J525" s="151" t="s">
        <v>44</v>
      </c>
      <c r="K525" s="119"/>
      <c r="L525" s="119" t="s">
        <v>2039</v>
      </c>
      <c r="M525" s="42"/>
      <c r="N525" s="29" t="s">
        <v>125</v>
      </c>
      <c r="O525" s="29" t="s">
        <v>45</v>
      </c>
      <c r="P525" s="30" t="s">
        <v>45</v>
      </c>
      <c r="Q525" s="30" t="s">
        <v>45</v>
      </c>
      <c r="R525" s="30" t="s">
        <v>45</v>
      </c>
      <c r="S525" s="30" t="s">
        <v>45</v>
      </c>
      <c r="T525" s="30"/>
      <c r="U525" s="31" t="str">
        <f>IFERROR(__xludf.DUMMYFUNCTION("LET(
  angka_murni, ARRAYFORMULA(IFERROR(VALUE(REGEXREPLACE(N525:S525, ""[^0-9]"", """")), 0)),
  rata, IFERROR(AVERAGEIF(angka_murni, ""&gt;0""), 0),
  IF(rata &gt; 0,
    IF(rata &gt; 500, ""SANGAT OPTIMAL"",
    IF(rata &gt; 200, ""OPTIMAL"",
    IF(rata &gt; 100,"&amp;" ""KURANG OPTIMAL"", ""TIDAK OPTIMAL""))),
    IF(COUNTIF(N525:S525, ""*TIDAK TERDETEKSI*"") &gt; 0, ""TIDAK TERDETEKSI"",
    IF(COUNTIF(N525:S525, ""*TIDAK AKTIF*"") &gt; 0, ""TIDAK AKTIF"",
    IF(COUNTIF(N525:S525, ""*BELUM TERPASANG*"") &gt; 0, ""BELUM T"&amp;"ERPASANG"", ""TIDAK AKTIF"")))
  )
)"),"KURANG OPTIMAL")</f>
        <v>KURANG OPTIMAL</v>
      </c>
      <c r="V525" s="124"/>
      <c r="W525" s="125"/>
      <c r="X525" s="125"/>
    </row>
    <row r="526" ht="12.0" customHeight="1">
      <c r="A526" s="20">
        <f t="shared" si="1"/>
        <v>522</v>
      </c>
      <c r="B526" s="19" t="s">
        <v>361</v>
      </c>
      <c r="C526" s="19" t="s">
        <v>2416</v>
      </c>
      <c r="D526" s="19" t="s">
        <v>2417</v>
      </c>
      <c r="E526" s="21" t="s">
        <v>2418</v>
      </c>
      <c r="F526" s="23" t="s">
        <v>2419</v>
      </c>
      <c r="G526" s="25" t="s">
        <v>2420</v>
      </c>
      <c r="H526" s="19" t="s">
        <v>39</v>
      </c>
      <c r="I526" s="180" t="s">
        <v>1138</v>
      </c>
      <c r="J526" s="151" t="s">
        <v>44</v>
      </c>
      <c r="K526" s="118"/>
      <c r="L526" s="118"/>
      <c r="M526" s="29" t="s">
        <v>45</v>
      </c>
      <c r="N526" s="29" t="s">
        <v>45</v>
      </c>
      <c r="O526" s="29" t="s">
        <v>167</v>
      </c>
      <c r="P526" s="29" t="s">
        <v>167</v>
      </c>
      <c r="Q526" s="29" t="s">
        <v>167</v>
      </c>
      <c r="R526" s="29" t="s">
        <v>167</v>
      </c>
      <c r="S526" s="30" t="s">
        <v>45</v>
      </c>
      <c r="T526" s="30"/>
      <c r="U526" s="31" t="str">
        <f>IFERROR(__xludf.DUMMYFUNCTION("LET(
  angka_murni, ARRAYFORMULA(IFERROR(VALUE(REGEXREPLACE(N526:S526, ""[^0-9]"", """")), 0)),
  rata, IFERROR(AVERAGEIF(angka_murni, ""&gt;0""), 0),
  IF(rata &gt; 0,
    IF(rata &gt; 500, ""SANGAT OPTIMAL"",
    IF(rata &gt; 200, ""OPTIMAL"",
    IF(rata &gt; 100,"&amp;" ""KURANG OPTIMAL"", ""TIDAK OPTIMAL""))),
    IF(COUNTIF(N526:S526, ""*TIDAK TERDETEKSI*"") &gt; 0, ""TIDAK TERDETEKSI"",
    IF(COUNTIF(N526:S526, ""*TIDAK AKTIF*"") &gt; 0, ""TIDAK AKTIF"",
    IF(COUNTIF(N526:S526, ""*BELUM TERPASANG*"") &gt; 0, ""BELUM T"&amp;"ERPASANG"", ""TIDAK AKTIF"")))
  )
)"),"TIDAK TERDETEKSI")</f>
        <v>TIDAK TERDETEKSI</v>
      </c>
      <c r="V526" s="124"/>
      <c r="W526" s="125"/>
      <c r="X526" s="125"/>
    </row>
    <row r="527" ht="12.0" customHeight="1">
      <c r="A527" s="20">
        <f t="shared" si="1"/>
        <v>523</v>
      </c>
      <c r="B527" s="19" t="s">
        <v>361</v>
      </c>
      <c r="C527" s="19" t="s">
        <v>2416</v>
      </c>
      <c r="D527" s="19" t="s">
        <v>2421</v>
      </c>
      <c r="E527" s="21" t="s">
        <v>2422</v>
      </c>
      <c r="F527" s="23" t="s">
        <v>2423</v>
      </c>
      <c r="G527" s="25" t="s">
        <v>2424</v>
      </c>
      <c r="H527" s="19" t="s">
        <v>39</v>
      </c>
      <c r="I527" s="19" t="s">
        <v>41</v>
      </c>
      <c r="J527" s="151" t="s">
        <v>44</v>
      </c>
      <c r="K527" s="119"/>
      <c r="L527" s="119" t="s">
        <v>827</v>
      </c>
      <c r="M527" s="42"/>
      <c r="N527" s="29" t="s">
        <v>45</v>
      </c>
      <c r="O527" s="29" t="s">
        <v>45</v>
      </c>
      <c r="P527" s="30" t="s">
        <v>45</v>
      </c>
      <c r="Q527" s="30" t="s">
        <v>45</v>
      </c>
      <c r="R527" s="30" t="s">
        <v>45</v>
      </c>
      <c r="S527" s="30" t="s">
        <v>45</v>
      </c>
      <c r="T527" s="30"/>
      <c r="U527" s="31" t="str">
        <f>IFERROR(__xludf.DUMMYFUNCTION("LET(
  angka_murni, ARRAYFORMULA(IFERROR(VALUE(REGEXREPLACE(N527:S527, ""[^0-9]"", """")), 0)),
  rata, IFERROR(AVERAGEIF(angka_murni, ""&gt;0""), 0),
  IF(rata &gt; 0,
    IF(rata &gt; 500, ""SANGAT OPTIMAL"",
    IF(rata &gt; 200, ""OPTIMAL"",
    IF(rata &gt; 100,"&amp;" ""KURANG OPTIMAL"", ""TIDAK OPTIMAL""))),
    IF(COUNTIF(N527:S527, ""*TIDAK TERDETEKSI*"") &gt; 0, ""TIDAK TERDETEKSI"",
    IF(COUNTIF(N527:S527, ""*TIDAK AKTIF*"") &gt; 0, ""TIDAK AKTIF"",
    IF(COUNTIF(N527:S527, ""*BELUM TERPASANG*"") &gt; 0, ""BELUM T"&amp;"ERPASANG"", ""TIDAK AKTIF"")))
  )
)"),"TIDAK AKTIF")</f>
        <v>TIDAK AKTIF</v>
      </c>
      <c r="V527" s="124"/>
      <c r="W527" s="125"/>
      <c r="X527" s="125"/>
    </row>
    <row r="528" ht="12.0" customHeight="1">
      <c r="A528" s="20">
        <f t="shared" si="1"/>
        <v>524</v>
      </c>
      <c r="B528" s="19" t="s">
        <v>361</v>
      </c>
      <c r="C528" s="19" t="s">
        <v>2416</v>
      </c>
      <c r="D528" s="19" t="s">
        <v>842</v>
      </c>
      <c r="E528" s="19" t="s">
        <v>402</v>
      </c>
      <c r="F528" s="23" t="s">
        <v>2427</v>
      </c>
      <c r="G528" s="25" t="s">
        <v>2428</v>
      </c>
      <c r="H528" s="19" t="s">
        <v>102</v>
      </c>
      <c r="I528" s="19" t="s">
        <v>41</v>
      </c>
      <c r="J528" s="76" t="s">
        <v>44</v>
      </c>
      <c r="K528" s="118"/>
      <c r="L528" s="118"/>
      <c r="M528" s="42"/>
      <c r="N528" s="42"/>
      <c r="O528" s="38" t="s">
        <v>167</v>
      </c>
      <c r="P528" s="38" t="s">
        <v>167</v>
      </c>
      <c r="Q528" s="38" t="s">
        <v>167</v>
      </c>
      <c r="R528" s="30" t="s">
        <v>176</v>
      </c>
      <c r="S528" s="30" t="s">
        <v>62</v>
      </c>
      <c r="T528" s="30" t="s">
        <v>360</v>
      </c>
      <c r="U528" s="31" t="str">
        <f>IFERROR(__xludf.DUMMYFUNCTION("LET(
  angka_murni, ARRAYFORMULA(IFERROR(VALUE(REGEXREPLACE(N528:S528, ""[^0-9]"", """")), 0)),
  rata, IFERROR(AVERAGEIF(angka_murni, ""&gt;0""), 0),
  IF(rata &gt; 0,
    IF(rata &gt; 500, ""SANGAT OPTIMAL"",
    IF(rata &gt; 200, ""OPTIMAL"",
    IF(rata &gt; 100,"&amp;" ""KURANG OPTIMAL"", ""TIDAK OPTIMAL""))),
    IF(COUNTIF(N528:S528, ""*TIDAK TERDETEKSI*"") &gt; 0, ""TIDAK TERDETEKSI"",
    IF(COUNTIF(N528:S528, ""*TIDAK AKTIF*"") &gt; 0, ""TIDAK AKTIF"",
    IF(COUNTIF(N528:S528, ""*BELUM TERPASANG*"") &gt; 0, ""BELUM T"&amp;"ERPASANG"", ""TIDAK AKTIF"")))
  )
)"),"TIDAK OPTIMAL")</f>
        <v>TIDAK OPTIMAL</v>
      </c>
      <c r="V528" s="124"/>
      <c r="W528" s="125"/>
      <c r="X528" s="125"/>
    </row>
    <row r="529" ht="12.0" customHeight="1">
      <c r="A529" s="20">
        <f t="shared" si="1"/>
        <v>525</v>
      </c>
      <c r="B529" s="19" t="s">
        <v>361</v>
      </c>
      <c r="C529" s="19" t="s">
        <v>2416</v>
      </c>
      <c r="D529" s="19" t="s">
        <v>2429</v>
      </c>
      <c r="E529" s="21" t="s">
        <v>2430</v>
      </c>
      <c r="F529" s="23" t="s">
        <v>2431</v>
      </c>
      <c r="G529" s="25" t="s">
        <v>2432</v>
      </c>
      <c r="H529" s="19" t="s">
        <v>40</v>
      </c>
      <c r="I529" s="19" t="s">
        <v>42</v>
      </c>
      <c r="J529" s="128" t="s">
        <v>44</v>
      </c>
      <c r="K529" s="129"/>
      <c r="L529" s="129"/>
      <c r="M529" s="29" t="s">
        <v>108</v>
      </c>
      <c r="N529" s="29" t="s">
        <v>108</v>
      </c>
      <c r="O529" s="29" t="s">
        <v>108</v>
      </c>
      <c r="P529" s="29" t="s">
        <v>108</v>
      </c>
      <c r="Q529" s="30" t="s">
        <v>167</v>
      </c>
      <c r="R529" s="30" t="s">
        <v>167</v>
      </c>
      <c r="S529" s="30" t="s">
        <v>167</v>
      </c>
      <c r="T529" s="30" t="s">
        <v>125</v>
      </c>
      <c r="U529" s="31" t="str">
        <f>IFERROR(__xludf.DUMMYFUNCTION("LET(
  angka_murni, ARRAYFORMULA(IFERROR(VALUE(REGEXREPLACE(N529:S529, ""[^0-9]"", """")), 0)),
  rata, IFERROR(AVERAGEIF(angka_murni, ""&gt;0""), 0),
  IF(rata &gt; 0,
    IF(rata &gt; 500, ""SANGAT OPTIMAL"",
    IF(rata &gt; 200, ""OPTIMAL"",
    IF(rata &gt; 100,"&amp;" ""KURANG OPTIMAL"", ""TIDAK OPTIMAL""))),
    IF(COUNTIF(N529:S529, ""*TIDAK TERDETEKSI*"") &gt; 0, ""TIDAK TERDETEKSI"",
    IF(COUNTIF(N529:S529, ""*TIDAK AKTIF*"") &gt; 0, ""TIDAK AKTIF"",
    IF(COUNTIF(N529:S529, ""*BELUM TERPASANG*"") &gt; 0, ""BELUM T"&amp;"ERPASANG"", ""TIDAK AKTIF"")))
  )
)"),"TIDAK TERDETEKSI")</f>
        <v>TIDAK TERDETEKSI</v>
      </c>
      <c r="V529" s="124"/>
      <c r="W529" s="125"/>
      <c r="X529" s="125"/>
    </row>
    <row r="530" ht="12.0" customHeight="1">
      <c r="A530" s="20">
        <f t="shared" si="1"/>
        <v>526</v>
      </c>
      <c r="B530" s="19" t="s">
        <v>361</v>
      </c>
      <c r="C530" s="19" t="s">
        <v>2416</v>
      </c>
      <c r="D530" s="19" t="s">
        <v>2433</v>
      </c>
      <c r="E530" s="21" t="s">
        <v>33</v>
      </c>
      <c r="F530" s="23" t="s">
        <v>2434</v>
      </c>
      <c r="G530" s="25" t="s">
        <v>2435</v>
      </c>
      <c r="H530" s="19" t="s">
        <v>59</v>
      </c>
      <c r="I530" s="19" t="s">
        <v>60</v>
      </c>
      <c r="J530" s="76" t="s">
        <v>44</v>
      </c>
      <c r="K530" s="118"/>
      <c r="L530" s="118"/>
      <c r="M530" s="29" t="s">
        <v>108</v>
      </c>
      <c r="N530" s="29" t="s">
        <v>108</v>
      </c>
      <c r="O530" s="29" t="s">
        <v>108</v>
      </c>
      <c r="P530" s="30" t="s">
        <v>62</v>
      </c>
      <c r="Q530" s="30" t="s">
        <v>63</v>
      </c>
      <c r="R530" s="30" t="s">
        <v>63</v>
      </c>
      <c r="S530" s="30" t="s">
        <v>91</v>
      </c>
      <c r="T530" s="30" t="s">
        <v>63</v>
      </c>
      <c r="U530" s="31" t="str">
        <f>IFERROR(__xludf.DUMMYFUNCTION("LET(
  angka_murni, ARRAYFORMULA(IFERROR(VALUE(REGEXREPLACE(N530:S530, ""[^0-9]"", """")), 0)),
  rata, IFERROR(AVERAGEIF(angka_murni, ""&gt;0""), 0),
  IF(rata &gt; 0,
    IF(rata &gt; 500, ""SANGAT OPTIMAL"",
    IF(rata &gt; 200, ""OPTIMAL"",
    IF(rata &gt; 100,"&amp;" ""KURANG OPTIMAL"", ""TIDAK OPTIMAL""))),
    IF(COUNTIF(N530:S530, ""*TIDAK TERDETEKSI*"") &gt; 0, ""TIDAK TERDETEKSI"",
    IF(COUNTIF(N530:S530, ""*TIDAK AKTIF*"") &gt; 0, ""TIDAK AKTIF"",
    IF(COUNTIF(N530:S530, ""*BELUM TERPASANG*"") &gt; 0, ""BELUM T"&amp;"ERPASANG"", ""TIDAK AKTIF"")))
  )
)"),"KURANG OPTIMAL")</f>
        <v>KURANG OPTIMAL</v>
      </c>
      <c r="V530" s="124"/>
      <c r="W530" s="125"/>
      <c r="X530" s="125"/>
    </row>
    <row r="531" ht="12.0" customHeight="1">
      <c r="A531" s="20">
        <f t="shared" si="1"/>
        <v>527</v>
      </c>
      <c r="B531" s="19" t="s">
        <v>361</v>
      </c>
      <c r="C531" s="19" t="s">
        <v>2416</v>
      </c>
      <c r="D531" s="19" t="s">
        <v>2436</v>
      </c>
      <c r="E531" s="19" t="s">
        <v>2437</v>
      </c>
      <c r="F531" s="23" t="s">
        <v>2438</v>
      </c>
      <c r="G531" s="25" t="s">
        <v>2439</v>
      </c>
      <c r="H531" s="19" t="s">
        <v>40</v>
      </c>
      <c r="I531" s="19" t="s">
        <v>42</v>
      </c>
      <c r="J531" s="128" t="s">
        <v>44</v>
      </c>
      <c r="K531" s="129"/>
      <c r="L531" s="129"/>
      <c r="M531" s="29" t="s">
        <v>108</v>
      </c>
      <c r="N531" s="29" t="s">
        <v>108</v>
      </c>
      <c r="O531" s="29" t="s">
        <v>108</v>
      </c>
      <c r="P531" s="29" t="s">
        <v>108</v>
      </c>
      <c r="Q531" s="30" t="s">
        <v>167</v>
      </c>
      <c r="R531" s="30" t="s">
        <v>167</v>
      </c>
      <c r="S531" s="30" t="s">
        <v>167</v>
      </c>
      <c r="T531" s="30" t="s">
        <v>63</v>
      </c>
      <c r="U531" s="31" t="str">
        <f>IFERROR(__xludf.DUMMYFUNCTION("LET(
  angka_murni, ARRAYFORMULA(IFERROR(VALUE(REGEXREPLACE(N531:S531, ""[^0-9]"", """")), 0)),
  rata, IFERROR(AVERAGEIF(angka_murni, ""&gt;0""), 0),
  IF(rata &gt; 0,
    IF(rata &gt; 500, ""SANGAT OPTIMAL"",
    IF(rata &gt; 200, ""OPTIMAL"",
    IF(rata &gt; 100,"&amp;" ""KURANG OPTIMAL"", ""TIDAK OPTIMAL""))),
    IF(COUNTIF(N531:S531, ""*TIDAK TERDETEKSI*"") &gt; 0, ""TIDAK TERDETEKSI"",
    IF(COUNTIF(N531:S531, ""*TIDAK AKTIF*"") &gt; 0, ""TIDAK AKTIF"",
    IF(COUNTIF(N531:S531, ""*BELUM TERPASANG*"") &gt; 0, ""BELUM T"&amp;"ERPASANG"", ""TIDAK AKTIF"")))
  )
)"),"TIDAK TERDETEKSI")</f>
        <v>TIDAK TERDETEKSI</v>
      </c>
      <c r="V531" s="124"/>
      <c r="W531" s="125"/>
      <c r="X531" s="125"/>
    </row>
    <row r="532" ht="12.0" customHeight="1">
      <c r="A532" s="20">
        <f t="shared" si="1"/>
        <v>528</v>
      </c>
      <c r="B532" s="19" t="s">
        <v>361</v>
      </c>
      <c r="C532" s="19" t="s">
        <v>2416</v>
      </c>
      <c r="D532" s="19" t="s">
        <v>2440</v>
      </c>
      <c r="E532" s="21" t="s">
        <v>444</v>
      </c>
      <c r="F532" s="23" t="s">
        <v>2441</v>
      </c>
      <c r="G532" s="25" t="s">
        <v>2442</v>
      </c>
      <c r="H532" s="19" t="s">
        <v>59</v>
      </c>
      <c r="I532" s="19" t="s">
        <v>60</v>
      </c>
      <c r="J532" s="76" t="s">
        <v>44</v>
      </c>
      <c r="K532" s="118"/>
      <c r="L532" s="118"/>
      <c r="M532" s="29" t="s">
        <v>108</v>
      </c>
      <c r="N532" s="29" t="s">
        <v>108</v>
      </c>
      <c r="O532" s="29" t="s">
        <v>108</v>
      </c>
      <c r="P532" s="30" t="s">
        <v>62</v>
      </c>
      <c r="Q532" s="30" t="s">
        <v>63</v>
      </c>
      <c r="R532" s="30" t="s">
        <v>62</v>
      </c>
      <c r="S532" s="30" t="s">
        <v>62</v>
      </c>
      <c r="T532" s="30" t="s">
        <v>62</v>
      </c>
      <c r="U532" s="31" t="str">
        <f>IFERROR(__xludf.DUMMYFUNCTION("LET(
  angka_murni, ARRAYFORMULA(IFERROR(VALUE(REGEXREPLACE(N532:S532, ""[^0-9]"", """")), 0)),
  rata, IFERROR(AVERAGEIF(angka_murni, ""&gt;0""), 0),
  IF(rata &gt; 0,
    IF(rata &gt; 500, ""SANGAT OPTIMAL"",
    IF(rata &gt; 200, ""OPTIMAL"",
    IF(rata &gt; 100,"&amp;" ""KURANG OPTIMAL"", ""TIDAK OPTIMAL""))),
    IF(COUNTIF(N532:S532, ""*TIDAK TERDETEKSI*"") &gt; 0, ""TIDAK TERDETEKSI"",
    IF(COUNTIF(N532:S532, ""*TIDAK AKTIF*"") &gt; 0, ""TIDAK AKTIF"",
    IF(COUNTIF(N532:S532, ""*BELUM TERPASANG*"") &gt; 0, ""BELUM T"&amp;"ERPASANG"", ""TIDAK AKTIF"")))
  )
)"),"TIDAK OPTIMAL")</f>
        <v>TIDAK OPTIMAL</v>
      </c>
      <c r="V532" s="124"/>
      <c r="W532" s="125"/>
      <c r="X532" s="125"/>
    </row>
    <row r="533" ht="12.0" customHeight="1">
      <c r="A533" s="20">
        <f t="shared" si="1"/>
        <v>529</v>
      </c>
      <c r="B533" s="19" t="s">
        <v>361</v>
      </c>
      <c r="C533" s="19" t="s">
        <v>2416</v>
      </c>
      <c r="D533" s="19" t="s">
        <v>2443</v>
      </c>
      <c r="E533" s="21" t="s">
        <v>33</v>
      </c>
      <c r="F533" s="23" t="s">
        <v>2444</v>
      </c>
      <c r="G533" s="25" t="s">
        <v>2445</v>
      </c>
      <c r="H533" s="19" t="s">
        <v>59</v>
      </c>
      <c r="I533" s="19" t="s">
        <v>60</v>
      </c>
      <c r="J533" s="76" t="s">
        <v>44</v>
      </c>
      <c r="K533" s="118"/>
      <c r="L533" s="118"/>
      <c r="M533" s="29" t="s">
        <v>108</v>
      </c>
      <c r="N533" s="29" t="s">
        <v>108</v>
      </c>
      <c r="O533" s="29" t="s">
        <v>108</v>
      </c>
      <c r="P533" s="30" t="s">
        <v>176</v>
      </c>
      <c r="Q533" s="30" t="s">
        <v>176</v>
      </c>
      <c r="R533" s="30" t="s">
        <v>62</v>
      </c>
      <c r="S533" s="30" t="s">
        <v>176</v>
      </c>
      <c r="T533" s="30" t="s">
        <v>63</v>
      </c>
      <c r="U533" s="31" t="str">
        <f>IFERROR(__xludf.DUMMYFUNCTION("LET(
  angka_murni, ARRAYFORMULA(IFERROR(VALUE(REGEXREPLACE(N533:S533, ""[^0-9]"", """")), 0)),
  rata, IFERROR(AVERAGEIF(angka_murni, ""&gt;0""), 0),
  IF(rata &gt; 0,
    IF(rata &gt; 500, ""SANGAT OPTIMAL"",
    IF(rata &gt; 200, ""OPTIMAL"",
    IF(rata &gt; 100,"&amp;" ""KURANG OPTIMAL"", ""TIDAK OPTIMAL""))),
    IF(COUNTIF(N533:S533, ""*TIDAK TERDETEKSI*"") &gt; 0, ""TIDAK TERDETEKSI"",
    IF(COUNTIF(N533:S533, ""*TIDAK AKTIF*"") &gt; 0, ""TIDAK AKTIF"",
    IF(COUNTIF(N533:S533, ""*BELUM TERPASANG*"") &gt; 0, ""BELUM T"&amp;"ERPASANG"", ""TIDAK AKTIF"")))
  )
)"),"TIDAK OPTIMAL")</f>
        <v>TIDAK OPTIMAL</v>
      </c>
      <c r="V533" s="124"/>
      <c r="W533" s="125"/>
      <c r="X533" s="125"/>
    </row>
    <row r="534" ht="12.0" customHeight="1">
      <c r="A534" s="20">
        <f t="shared" si="1"/>
        <v>530</v>
      </c>
      <c r="B534" s="19" t="s">
        <v>361</v>
      </c>
      <c r="C534" s="19" t="s">
        <v>2446</v>
      </c>
      <c r="D534" s="19" t="s">
        <v>2447</v>
      </c>
      <c r="E534" s="21" t="s">
        <v>2448</v>
      </c>
      <c r="F534" s="23" t="s">
        <v>2449</v>
      </c>
      <c r="G534" s="25" t="s">
        <v>2450</v>
      </c>
      <c r="H534" s="19" t="s">
        <v>102</v>
      </c>
      <c r="I534" s="19" t="s">
        <v>41</v>
      </c>
      <c r="J534" s="76" t="s">
        <v>44</v>
      </c>
      <c r="K534" s="118"/>
      <c r="L534" s="118"/>
      <c r="M534" s="42"/>
      <c r="N534" s="42"/>
      <c r="O534" s="38" t="s">
        <v>167</v>
      </c>
      <c r="P534" s="38" t="s">
        <v>167</v>
      </c>
      <c r="Q534" s="38" t="s">
        <v>167</v>
      </c>
      <c r="R534" s="30" t="s">
        <v>125</v>
      </c>
      <c r="S534" s="30" t="s">
        <v>64</v>
      </c>
      <c r="T534" s="30" t="s">
        <v>360</v>
      </c>
      <c r="U534" s="31" t="str">
        <f>IFERROR(__xludf.DUMMYFUNCTION("LET(
  angka_murni, ARRAYFORMULA(IFERROR(VALUE(REGEXREPLACE(N534:S534, ""[^0-9]"", """")), 0)),
  rata, IFERROR(AVERAGEIF(angka_murni, ""&gt;0""), 0),
  IF(rata &gt; 0,
    IF(rata &gt; 500, ""SANGAT OPTIMAL"",
    IF(rata &gt; 200, ""OPTIMAL"",
    IF(rata &gt; 100,"&amp;" ""KURANG OPTIMAL"", ""TIDAK OPTIMAL""))),
    IF(COUNTIF(N534:S534, ""*TIDAK TERDETEKSI*"") &gt; 0, ""TIDAK TERDETEKSI"",
    IF(COUNTIF(N534:S534, ""*TIDAK AKTIF*"") &gt; 0, ""TIDAK AKTIF"",
    IF(COUNTIF(N534:S534, ""*BELUM TERPASANG*"") &gt; 0, ""BELUM T"&amp;"ERPASANG"", ""TIDAK AKTIF"")))
  )
)"),"OPTIMAL")</f>
        <v>OPTIMAL</v>
      </c>
      <c r="V534" s="124"/>
      <c r="W534" s="125"/>
      <c r="X534" s="125"/>
    </row>
    <row r="535" ht="12.0" customHeight="1">
      <c r="A535" s="20">
        <f t="shared" si="1"/>
        <v>531</v>
      </c>
      <c r="B535" s="19" t="s">
        <v>361</v>
      </c>
      <c r="C535" s="19" t="s">
        <v>2446</v>
      </c>
      <c r="D535" s="19" t="s">
        <v>2451</v>
      </c>
      <c r="E535" s="21" t="s">
        <v>2430</v>
      </c>
      <c r="F535" s="23" t="s">
        <v>2452</v>
      </c>
      <c r="G535" s="25" t="s">
        <v>2453</v>
      </c>
      <c r="H535" s="19" t="s">
        <v>40</v>
      </c>
      <c r="I535" s="19" t="s">
        <v>107</v>
      </c>
      <c r="J535" s="117" t="s">
        <v>44</v>
      </c>
      <c r="K535" s="118"/>
      <c r="L535" s="118"/>
      <c r="M535" s="42"/>
      <c r="N535" s="42"/>
      <c r="O535" s="42"/>
      <c r="P535" s="30" t="s">
        <v>806</v>
      </c>
      <c r="Q535" s="30" t="s">
        <v>806</v>
      </c>
      <c r="R535" s="30" t="s">
        <v>806</v>
      </c>
      <c r="S535" s="44"/>
      <c r="T535" s="44"/>
      <c r="U535" s="31" t="str">
        <f>IFERROR(__xludf.DUMMYFUNCTION("LET(
  angka_murni, ARRAYFORMULA(IFERROR(VALUE(REGEXREPLACE(N535:S535, ""[^0-9]"", """")), 0)),
  rata, IFERROR(AVERAGEIF(angka_murni, ""&gt;0""), 0),
  IF(rata &gt; 0,
    IF(rata &gt; 500, ""SANGAT OPTIMAL"",
    IF(rata &gt; 200, ""OPTIMAL"",
    IF(rata &gt; 100,"&amp;" ""KURANG OPTIMAL"", ""TIDAK OPTIMAL""))),
    IF(COUNTIF(N535:S535, ""*TIDAK TERDETEKSI*"") &gt; 0, ""TIDAK TERDETEKSI"",
    IF(COUNTIF(N535:S535, ""*TIDAK AKTIF*"") &gt; 0, ""TIDAK AKTIF"",
    IF(COUNTIF(N535:S535, ""*BELUM TERPASANG*"") &gt; 0, ""BELUM T"&amp;"ERPASANG"", ""TIDAK AKTIF"")))
  )
)"),"KURANG OPTIMAL")</f>
        <v>KURANG OPTIMAL</v>
      </c>
      <c r="V535" s="124"/>
      <c r="W535" s="125"/>
      <c r="X535" s="125"/>
    </row>
    <row r="536" ht="12.0" customHeight="1">
      <c r="A536" s="20">
        <f t="shared" si="1"/>
        <v>532</v>
      </c>
      <c r="B536" s="19" t="s">
        <v>361</v>
      </c>
      <c r="C536" s="19" t="s">
        <v>2446</v>
      </c>
      <c r="D536" s="19" t="s">
        <v>2454</v>
      </c>
      <c r="E536" s="21" t="s">
        <v>1433</v>
      </c>
      <c r="F536" s="23" t="s">
        <v>2455</v>
      </c>
      <c r="G536" s="25" t="s">
        <v>2456</v>
      </c>
      <c r="H536" s="19" t="s">
        <v>40</v>
      </c>
      <c r="I536" s="19" t="s">
        <v>107</v>
      </c>
      <c r="J536" s="117" t="s">
        <v>44</v>
      </c>
      <c r="K536" s="118"/>
      <c r="L536" s="119" t="s">
        <v>825</v>
      </c>
      <c r="M536" s="42"/>
      <c r="N536" s="42"/>
      <c r="O536" s="29" t="s">
        <v>176</v>
      </c>
      <c r="P536" s="30" t="s">
        <v>125</v>
      </c>
      <c r="Q536" s="30" t="s">
        <v>62</v>
      </c>
      <c r="R536" s="44"/>
      <c r="S536" s="44"/>
      <c r="T536" s="44"/>
      <c r="U536" s="31" t="str">
        <f>IFERROR(__xludf.DUMMYFUNCTION("LET(
  angka_murni, ARRAYFORMULA(IFERROR(VALUE(REGEXREPLACE(N536:S536, ""[^0-9]"", """")), 0)),
  rata, IFERROR(AVERAGEIF(angka_murni, ""&gt;0""), 0),
  IF(rata &gt; 0,
    IF(rata &gt; 500, ""SANGAT OPTIMAL"",
    IF(rata &gt; 200, ""OPTIMAL"",
    IF(rata &gt; 100,"&amp;" ""KURANG OPTIMAL"", ""TIDAK OPTIMAL""))),
    IF(COUNTIF(N536:S536, ""*TIDAK TERDETEKSI*"") &gt; 0, ""TIDAK TERDETEKSI"",
    IF(COUNTIF(N536:S536, ""*TIDAK AKTIF*"") &gt; 0, ""TIDAK AKTIF"",
    IF(COUNTIF(N536:S536, ""*BELUM TERPASANG*"") &gt; 0, ""BELUM T"&amp;"ERPASANG"", ""TIDAK AKTIF"")))
  )
)"),"TIDAK OPTIMAL")</f>
        <v>TIDAK OPTIMAL</v>
      </c>
      <c r="V536" s="124"/>
      <c r="W536" s="125"/>
      <c r="X536" s="125"/>
    </row>
    <row r="537" ht="12.0" customHeight="1">
      <c r="A537" s="20">
        <f t="shared" si="1"/>
        <v>533</v>
      </c>
      <c r="B537" s="19" t="s">
        <v>361</v>
      </c>
      <c r="C537" s="19" t="s">
        <v>2446</v>
      </c>
      <c r="D537" s="19" t="s">
        <v>1571</v>
      </c>
      <c r="E537" s="21" t="s">
        <v>2457</v>
      </c>
      <c r="F537" s="23" t="s">
        <v>2458</v>
      </c>
      <c r="G537" s="25" t="s">
        <v>2459</v>
      </c>
      <c r="H537" s="19" t="s">
        <v>95</v>
      </c>
      <c r="I537" s="19" t="s">
        <v>106</v>
      </c>
      <c r="J537" s="76" t="s">
        <v>44</v>
      </c>
      <c r="K537" s="118"/>
      <c r="L537" s="118"/>
      <c r="M537" s="42"/>
      <c r="N537" s="42"/>
      <c r="O537" s="42"/>
      <c r="P537" s="44"/>
      <c r="Q537" s="44"/>
      <c r="R537" s="44"/>
      <c r="S537" s="30" t="s">
        <v>62</v>
      </c>
      <c r="T537" s="30" t="s">
        <v>62</v>
      </c>
      <c r="U537" s="31" t="str">
        <f>IFERROR(__xludf.DUMMYFUNCTION("LET(
  angka_murni, ARRAYFORMULA(IFERROR(VALUE(REGEXREPLACE(N537:S537, ""[^0-9]"", """")), 0)),
  rata, IFERROR(AVERAGEIF(angka_murni, ""&gt;0""), 0),
  IF(rata &gt; 0,
    IF(rata &gt; 500, ""SANGAT OPTIMAL"",
    IF(rata &gt; 200, ""OPTIMAL"",
    IF(rata &gt; 100,"&amp;" ""KURANG OPTIMAL"", ""TIDAK OPTIMAL""))),
    IF(COUNTIF(N537:S537, ""*TIDAK TERDETEKSI*"") &gt; 0, ""TIDAK TERDETEKSI"",
    IF(COUNTIF(N537:S537, ""*TIDAK AKTIF*"") &gt; 0, ""TIDAK AKTIF"",
    IF(COUNTIF(N537:S537, ""*BELUM TERPASANG*"") &gt; 0, ""BELUM T"&amp;"ERPASANG"", ""TIDAK AKTIF"")))
  )
)"),"TIDAK OPTIMAL")</f>
        <v>TIDAK OPTIMAL</v>
      </c>
      <c r="V537" s="124"/>
      <c r="W537" s="125"/>
      <c r="X537" s="125"/>
    </row>
    <row r="538" ht="12.0" customHeight="1">
      <c r="A538" s="20">
        <f t="shared" si="1"/>
        <v>534</v>
      </c>
      <c r="B538" s="19" t="s">
        <v>361</v>
      </c>
      <c r="C538" s="19" t="s">
        <v>2446</v>
      </c>
      <c r="D538" s="19" t="s">
        <v>2460</v>
      </c>
      <c r="E538" s="21" t="s">
        <v>2430</v>
      </c>
      <c r="F538" s="23" t="s">
        <v>2461</v>
      </c>
      <c r="G538" s="25" t="s">
        <v>2462</v>
      </c>
      <c r="H538" s="19" t="s">
        <v>40</v>
      </c>
      <c r="I538" s="19" t="s">
        <v>42</v>
      </c>
      <c r="J538" s="128" t="s">
        <v>44</v>
      </c>
      <c r="K538" s="129"/>
      <c r="L538" s="129"/>
      <c r="M538" s="29" t="s">
        <v>108</v>
      </c>
      <c r="N538" s="29" t="s">
        <v>108</v>
      </c>
      <c r="O538" s="29" t="s">
        <v>108</v>
      </c>
      <c r="P538" s="29" t="s">
        <v>108</v>
      </c>
      <c r="Q538" s="30" t="s">
        <v>167</v>
      </c>
      <c r="R538" s="30" t="s">
        <v>167</v>
      </c>
      <c r="S538" s="30" t="s">
        <v>167</v>
      </c>
      <c r="T538" s="30" t="s">
        <v>91</v>
      </c>
      <c r="U538" s="31" t="str">
        <f>IFERROR(__xludf.DUMMYFUNCTION("LET(
  angka_murni, ARRAYFORMULA(IFERROR(VALUE(REGEXREPLACE(N538:S538, ""[^0-9]"", """")), 0)),
  rata, IFERROR(AVERAGEIF(angka_murni, ""&gt;0""), 0),
  IF(rata &gt; 0,
    IF(rata &gt; 500, ""SANGAT OPTIMAL"",
    IF(rata &gt; 200, ""OPTIMAL"",
    IF(rata &gt; 100,"&amp;" ""KURANG OPTIMAL"", ""TIDAK OPTIMAL""))),
    IF(COUNTIF(N538:S538, ""*TIDAK TERDETEKSI*"") &gt; 0, ""TIDAK TERDETEKSI"",
    IF(COUNTIF(N538:S538, ""*TIDAK AKTIF*"") &gt; 0, ""TIDAK AKTIF"",
    IF(COUNTIF(N538:S538, ""*BELUM TERPASANG*"") &gt; 0, ""BELUM T"&amp;"ERPASANG"", ""TIDAK AKTIF"")))
  )
)"),"TIDAK TERDETEKSI")</f>
        <v>TIDAK TERDETEKSI</v>
      </c>
      <c r="V538" s="124"/>
      <c r="W538" s="125"/>
      <c r="X538" s="125"/>
    </row>
    <row r="539" ht="12.0" customHeight="1">
      <c r="A539" s="20">
        <f t="shared" si="1"/>
        <v>535</v>
      </c>
      <c r="B539" s="19" t="s">
        <v>361</v>
      </c>
      <c r="C539" s="19" t="s">
        <v>2446</v>
      </c>
      <c r="D539" s="19" t="s">
        <v>401</v>
      </c>
      <c r="E539" s="21" t="s">
        <v>402</v>
      </c>
      <c r="F539" s="23" t="s">
        <v>403</v>
      </c>
      <c r="G539" s="25" t="s">
        <v>404</v>
      </c>
      <c r="H539" s="19" t="s">
        <v>40</v>
      </c>
      <c r="I539" s="19" t="s">
        <v>42</v>
      </c>
      <c r="J539" s="128" t="s">
        <v>44</v>
      </c>
      <c r="K539" s="129"/>
      <c r="L539" s="129"/>
      <c r="M539" s="29" t="s">
        <v>108</v>
      </c>
      <c r="N539" s="29" t="s">
        <v>108</v>
      </c>
      <c r="O539" s="29" t="s">
        <v>108</v>
      </c>
      <c r="P539" s="29" t="s">
        <v>108</v>
      </c>
      <c r="Q539" s="30" t="s">
        <v>167</v>
      </c>
      <c r="R539" s="30" t="s">
        <v>167</v>
      </c>
      <c r="S539" s="30" t="s">
        <v>167</v>
      </c>
      <c r="T539" s="30" t="s">
        <v>45</v>
      </c>
      <c r="U539" s="31" t="str">
        <f>IFERROR(__xludf.DUMMYFUNCTION("LET(
  angka_murni, ARRAYFORMULA(IFERROR(VALUE(REGEXREPLACE(N539:S539, ""[^0-9]"", """")), 0)),
  rata, IFERROR(AVERAGEIF(angka_murni, ""&gt;0""), 0),
  IF(rata &gt; 0,
    IF(rata &gt; 500, ""SANGAT OPTIMAL"",
    IF(rata &gt; 200, ""OPTIMAL"",
    IF(rata &gt; 100,"&amp;" ""KURANG OPTIMAL"", ""TIDAK OPTIMAL""))),
    IF(COUNTIF(N539:S539, ""*TIDAK TERDETEKSI*"") &gt; 0, ""TIDAK TERDETEKSI"",
    IF(COUNTIF(N539:S539, ""*TIDAK AKTIF*"") &gt; 0, ""TIDAK AKTIF"",
    IF(COUNTIF(N539:S539, ""*BELUM TERPASANG*"") &gt; 0, ""BELUM T"&amp;"ERPASANG"", ""TIDAK AKTIF"")))
  )
)"),"TIDAK TERDETEKSI")</f>
        <v>TIDAK TERDETEKSI</v>
      </c>
      <c r="V539" s="124"/>
      <c r="W539" s="125"/>
      <c r="X539" s="125"/>
    </row>
    <row r="540" ht="12.0" customHeight="1">
      <c r="A540" s="20">
        <f t="shared" si="1"/>
        <v>536</v>
      </c>
      <c r="B540" s="19" t="s">
        <v>361</v>
      </c>
      <c r="C540" s="19" t="s">
        <v>2446</v>
      </c>
      <c r="D540" s="19" t="s">
        <v>2463</v>
      </c>
      <c r="E540" s="21" t="s">
        <v>2464</v>
      </c>
      <c r="F540" s="23" t="s">
        <v>2465</v>
      </c>
      <c r="G540" s="25" t="s">
        <v>2466</v>
      </c>
      <c r="H540" s="19" t="s">
        <v>39</v>
      </c>
      <c r="I540" s="180" t="s">
        <v>1138</v>
      </c>
      <c r="J540" s="151" t="s">
        <v>44</v>
      </c>
      <c r="K540" s="118"/>
      <c r="L540" s="118"/>
      <c r="M540" s="29" t="s">
        <v>167</v>
      </c>
      <c r="N540" s="29" t="s">
        <v>167</v>
      </c>
      <c r="O540" s="29" t="s">
        <v>167</v>
      </c>
      <c r="P540" s="29" t="s">
        <v>167</v>
      </c>
      <c r="Q540" s="29" t="s">
        <v>167</v>
      </c>
      <c r="R540" s="29" t="s">
        <v>167</v>
      </c>
      <c r="S540" s="30" t="s">
        <v>45</v>
      </c>
      <c r="T540" s="30"/>
      <c r="U540" s="31" t="str">
        <f>IFERROR(__xludf.DUMMYFUNCTION("LET(
  angka_murni, ARRAYFORMULA(IFERROR(VALUE(REGEXREPLACE(N540:S540, ""[^0-9]"", """")), 0)),
  rata, IFERROR(AVERAGEIF(angka_murni, ""&gt;0""), 0),
  IF(rata &gt; 0,
    IF(rata &gt; 500, ""SANGAT OPTIMAL"",
    IF(rata &gt; 200, ""OPTIMAL"",
    IF(rata &gt; 100,"&amp;" ""KURANG OPTIMAL"", ""TIDAK OPTIMAL""))),
    IF(COUNTIF(N540:S540, ""*TIDAK TERDETEKSI*"") &gt; 0, ""TIDAK TERDETEKSI"",
    IF(COUNTIF(N540:S540, ""*TIDAK AKTIF*"") &gt; 0, ""TIDAK AKTIF"",
    IF(COUNTIF(N540:S540, ""*BELUM TERPASANG*"") &gt; 0, ""BELUM T"&amp;"ERPASANG"", ""TIDAK AKTIF"")))
  )
)"),"TIDAK TERDETEKSI")</f>
        <v>TIDAK TERDETEKSI</v>
      </c>
      <c r="V540" s="124"/>
      <c r="W540" s="125"/>
      <c r="X540" s="125"/>
    </row>
    <row r="541" ht="12.0" customHeight="1">
      <c r="A541" s="20">
        <f t="shared" si="1"/>
        <v>537</v>
      </c>
      <c r="B541" s="19" t="s">
        <v>361</v>
      </c>
      <c r="C541" s="19" t="s">
        <v>411</v>
      </c>
      <c r="D541" s="19" t="s">
        <v>2467</v>
      </c>
      <c r="E541" s="19" t="s">
        <v>2468</v>
      </c>
      <c r="F541" s="23" t="s">
        <v>2469</v>
      </c>
      <c r="G541" s="25" t="s">
        <v>2470</v>
      </c>
      <c r="H541" s="19" t="s">
        <v>102</v>
      </c>
      <c r="I541" s="19" t="s">
        <v>41</v>
      </c>
      <c r="J541" s="76" t="s">
        <v>44</v>
      </c>
      <c r="K541" s="118"/>
      <c r="L541" s="118"/>
      <c r="M541" s="42"/>
      <c r="N541" s="42"/>
      <c r="O541" s="38" t="s">
        <v>167</v>
      </c>
      <c r="P541" s="38" t="s">
        <v>167</v>
      </c>
      <c r="Q541" s="38" t="s">
        <v>167</v>
      </c>
      <c r="R541" s="30" t="s">
        <v>167</v>
      </c>
      <c r="S541" s="30" t="s">
        <v>63</v>
      </c>
      <c r="T541" s="30" t="s">
        <v>64</v>
      </c>
      <c r="U541" s="31" t="str">
        <f>IFERROR(__xludf.DUMMYFUNCTION("LET(
  angka_murni, ARRAYFORMULA(IFERROR(VALUE(REGEXREPLACE(N541:S541, ""[^0-9]"", """")), 0)),
  rata, IFERROR(AVERAGEIF(angka_murni, ""&gt;0""), 0),
  IF(rata &gt; 0,
    IF(rata &gt; 500, ""SANGAT OPTIMAL"",
    IF(rata &gt; 200, ""OPTIMAL"",
    IF(rata &gt; 100,"&amp;" ""KURANG OPTIMAL"", ""TIDAK OPTIMAL""))),
    IF(COUNTIF(N541:S541, ""*TIDAK TERDETEKSI*"") &gt; 0, ""TIDAK TERDETEKSI"",
    IF(COUNTIF(N541:S541, ""*TIDAK AKTIF*"") &gt; 0, ""TIDAK AKTIF"",
    IF(COUNTIF(N541:S541, ""*BELUM TERPASANG*"") &gt; 0, ""BELUM T"&amp;"ERPASANG"", ""TIDAK AKTIF"")))
  )
)"),"KURANG OPTIMAL")</f>
        <v>KURANG OPTIMAL</v>
      </c>
      <c r="V541" s="124"/>
      <c r="W541" s="125"/>
      <c r="X541" s="125"/>
    </row>
    <row r="542" ht="12.0" customHeight="1">
      <c r="A542" s="20">
        <f t="shared" si="1"/>
        <v>538</v>
      </c>
      <c r="B542" s="19" t="s">
        <v>361</v>
      </c>
      <c r="C542" s="19" t="s">
        <v>411</v>
      </c>
      <c r="D542" s="19" t="s">
        <v>412</v>
      </c>
      <c r="E542" s="21" t="s">
        <v>413</v>
      </c>
      <c r="F542" s="23" t="s">
        <v>414</v>
      </c>
      <c r="G542" s="25" t="s">
        <v>415</v>
      </c>
      <c r="H542" s="19" t="s">
        <v>40</v>
      </c>
      <c r="I542" s="19" t="s">
        <v>42</v>
      </c>
      <c r="J542" s="128" t="s">
        <v>44</v>
      </c>
      <c r="K542" s="129"/>
      <c r="L542" s="129"/>
      <c r="M542" s="29" t="s">
        <v>108</v>
      </c>
      <c r="N542" s="29" t="s">
        <v>108</v>
      </c>
      <c r="O542" s="29" t="s">
        <v>108</v>
      </c>
      <c r="P542" s="29" t="s">
        <v>108</v>
      </c>
      <c r="Q542" s="30" t="s">
        <v>167</v>
      </c>
      <c r="R542" s="30" t="s">
        <v>167</v>
      </c>
      <c r="S542" s="30" t="s">
        <v>167</v>
      </c>
      <c r="T542" s="30" t="s">
        <v>176</v>
      </c>
      <c r="U542" s="31" t="str">
        <f>IFERROR(__xludf.DUMMYFUNCTION("LET(
  angka_murni, ARRAYFORMULA(IFERROR(VALUE(REGEXREPLACE(N542:S542, ""[^0-9]"", """")), 0)),
  rata, IFERROR(AVERAGEIF(angka_murni, ""&gt;0""), 0),
  IF(rata &gt; 0,
    IF(rata &gt; 500, ""SANGAT OPTIMAL"",
    IF(rata &gt; 200, ""OPTIMAL"",
    IF(rata &gt; 100,"&amp;" ""KURANG OPTIMAL"", ""TIDAK OPTIMAL""))),
    IF(COUNTIF(N542:S542, ""*TIDAK TERDETEKSI*"") &gt; 0, ""TIDAK TERDETEKSI"",
    IF(COUNTIF(N542:S542, ""*TIDAK AKTIF*"") &gt; 0, ""TIDAK AKTIF"",
    IF(COUNTIF(N542:S542, ""*BELUM TERPASANG*"") &gt; 0, ""BELUM T"&amp;"ERPASANG"", ""TIDAK AKTIF"")))
  )
)"),"TIDAK TERDETEKSI")</f>
        <v>TIDAK TERDETEKSI</v>
      </c>
      <c r="V542" s="124"/>
      <c r="W542" s="125"/>
      <c r="X542" s="125"/>
    </row>
    <row r="543" ht="12.0" customHeight="1">
      <c r="A543" s="20">
        <f t="shared" si="1"/>
        <v>539</v>
      </c>
      <c r="B543" s="19" t="s">
        <v>361</v>
      </c>
      <c r="C543" s="19" t="s">
        <v>411</v>
      </c>
      <c r="D543" s="19" t="s">
        <v>2471</v>
      </c>
      <c r="E543" s="21" t="s">
        <v>413</v>
      </c>
      <c r="F543" s="23" t="s">
        <v>2472</v>
      </c>
      <c r="G543" s="25" t="s">
        <v>2473</v>
      </c>
      <c r="H543" s="19" t="s">
        <v>40</v>
      </c>
      <c r="I543" s="19" t="s">
        <v>42</v>
      </c>
      <c r="J543" s="128" t="s">
        <v>44</v>
      </c>
      <c r="K543" s="129"/>
      <c r="L543" s="129"/>
      <c r="M543" s="29" t="s">
        <v>108</v>
      </c>
      <c r="N543" s="29" t="s">
        <v>108</v>
      </c>
      <c r="O543" s="29" t="s">
        <v>108</v>
      </c>
      <c r="P543" s="29" t="s">
        <v>108</v>
      </c>
      <c r="Q543" s="30" t="s">
        <v>167</v>
      </c>
      <c r="R543" s="30" t="s">
        <v>167</v>
      </c>
      <c r="S543" s="30" t="s">
        <v>167</v>
      </c>
      <c r="T543" s="30" t="s">
        <v>63</v>
      </c>
      <c r="U543" s="31" t="str">
        <f>IFERROR(__xludf.DUMMYFUNCTION("LET(
  angka_murni, ARRAYFORMULA(IFERROR(VALUE(REGEXREPLACE(N543:S543, ""[^0-9]"", """")), 0)),
  rata, IFERROR(AVERAGEIF(angka_murni, ""&gt;0""), 0),
  IF(rata &gt; 0,
    IF(rata &gt; 500, ""SANGAT OPTIMAL"",
    IF(rata &gt; 200, ""OPTIMAL"",
    IF(rata &gt; 100,"&amp;" ""KURANG OPTIMAL"", ""TIDAK OPTIMAL""))),
    IF(COUNTIF(N543:S543, ""*TIDAK TERDETEKSI*"") &gt; 0, ""TIDAK TERDETEKSI"",
    IF(COUNTIF(N543:S543, ""*TIDAK AKTIF*"") &gt; 0, ""TIDAK AKTIF"",
    IF(COUNTIF(N543:S543, ""*BELUM TERPASANG*"") &gt; 0, ""BELUM T"&amp;"ERPASANG"", ""TIDAK AKTIF"")))
  )
)"),"TIDAK TERDETEKSI")</f>
        <v>TIDAK TERDETEKSI</v>
      </c>
      <c r="V543" s="124"/>
      <c r="W543" s="125"/>
      <c r="X543" s="125"/>
    </row>
    <row r="544" ht="12.0" customHeight="1">
      <c r="A544" s="20">
        <f t="shared" si="1"/>
        <v>540</v>
      </c>
      <c r="B544" s="19" t="s">
        <v>361</v>
      </c>
      <c r="C544" s="19" t="s">
        <v>411</v>
      </c>
      <c r="D544" s="19" t="s">
        <v>943</v>
      </c>
      <c r="E544" s="21" t="s">
        <v>33</v>
      </c>
      <c r="F544" s="23" t="s">
        <v>2474</v>
      </c>
      <c r="G544" s="25" t="s">
        <v>2475</v>
      </c>
      <c r="H544" s="19" t="s">
        <v>59</v>
      </c>
      <c r="I544" s="19" t="s">
        <v>60</v>
      </c>
      <c r="J544" s="76" t="s">
        <v>44</v>
      </c>
      <c r="K544" s="118"/>
      <c r="L544" s="118"/>
      <c r="M544" s="29" t="s">
        <v>108</v>
      </c>
      <c r="N544" s="29" t="s">
        <v>108</v>
      </c>
      <c r="O544" s="29" t="s">
        <v>108</v>
      </c>
      <c r="P544" s="30" t="s">
        <v>63</v>
      </c>
      <c r="Q544" s="30" t="s">
        <v>63</v>
      </c>
      <c r="R544" s="30" t="s">
        <v>64</v>
      </c>
      <c r="S544" s="30" t="s">
        <v>64</v>
      </c>
      <c r="T544" s="30" t="s">
        <v>125</v>
      </c>
      <c r="U544" s="31" t="str">
        <f>IFERROR(__xludf.DUMMYFUNCTION("LET(
  angka_murni, ARRAYFORMULA(IFERROR(VALUE(REGEXREPLACE(N544:S544, ""[^0-9]"", """")), 0)),
  rata, IFERROR(AVERAGEIF(angka_murni, ""&gt;0""), 0),
  IF(rata &gt; 0,
    IF(rata &gt; 500, ""SANGAT OPTIMAL"",
    IF(rata &gt; 200, ""OPTIMAL"",
    IF(rata &gt; 100,"&amp;" ""KURANG OPTIMAL"", ""TIDAK OPTIMAL""))),
    IF(COUNTIF(N544:S544, ""*TIDAK TERDETEKSI*"") &gt; 0, ""TIDAK TERDETEKSI"",
    IF(COUNTIF(N544:S544, ""*TIDAK AKTIF*"") &gt; 0, ""TIDAK AKTIF"",
    IF(COUNTIF(N544:S544, ""*BELUM TERPASANG*"") &gt; 0, ""BELUM T"&amp;"ERPASANG"", ""TIDAK AKTIF"")))
  )
)"),"OPTIMAL")</f>
        <v>OPTIMAL</v>
      </c>
      <c r="V544" s="124"/>
      <c r="W544" s="125"/>
      <c r="X544" s="125"/>
    </row>
    <row r="545" ht="12.0" customHeight="1">
      <c r="A545" s="20">
        <f t="shared" si="1"/>
        <v>541</v>
      </c>
      <c r="B545" s="19" t="s">
        <v>361</v>
      </c>
      <c r="C545" s="19" t="s">
        <v>411</v>
      </c>
      <c r="D545" s="19" t="s">
        <v>2476</v>
      </c>
      <c r="E545" s="21" t="s">
        <v>2477</v>
      </c>
      <c r="F545" s="23" t="s">
        <v>2478</v>
      </c>
      <c r="G545" s="25" t="s">
        <v>2479</v>
      </c>
      <c r="H545" s="19" t="s">
        <v>102</v>
      </c>
      <c r="I545" s="19" t="s">
        <v>41</v>
      </c>
      <c r="J545" s="76" t="s">
        <v>44</v>
      </c>
      <c r="K545" s="118"/>
      <c r="L545" s="118"/>
      <c r="M545" s="42"/>
      <c r="N545" s="42"/>
      <c r="O545" s="38" t="s">
        <v>167</v>
      </c>
      <c r="P545" s="38" t="s">
        <v>167</v>
      </c>
      <c r="Q545" s="38" t="s">
        <v>167</v>
      </c>
      <c r="R545" s="30" t="s">
        <v>62</v>
      </c>
      <c r="S545" s="30" t="s">
        <v>125</v>
      </c>
      <c r="T545" s="30" t="s">
        <v>125</v>
      </c>
      <c r="U545" s="31" t="str">
        <f>IFERROR(__xludf.DUMMYFUNCTION("LET(
  angka_murni, ARRAYFORMULA(IFERROR(VALUE(REGEXREPLACE(N545:S545, ""[^0-9]"", """")), 0)),
  rata, IFERROR(AVERAGEIF(angka_murni, ""&gt;0""), 0),
  IF(rata &gt; 0,
    IF(rata &gt; 500, ""SANGAT OPTIMAL"",
    IF(rata &gt; 200, ""OPTIMAL"",
    IF(rata &gt; 100,"&amp;" ""KURANG OPTIMAL"", ""TIDAK OPTIMAL""))),
    IF(COUNTIF(N545:S545, ""*TIDAK TERDETEKSI*"") &gt; 0, ""TIDAK TERDETEKSI"",
    IF(COUNTIF(N545:S545, ""*TIDAK AKTIF*"") &gt; 0, ""TIDAK AKTIF"",
    IF(COUNTIF(N545:S545, ""*BELUM TERPASANG*"") &gt; 0, ""BELUM T"&amp;"ERPASANG"", ""TIDAK AKTIF"")))
  )
)"),"KURANG OPTIMAL")</f>
        <v>KURANG OPTIMAL</v>
      </c>
      <c r="V545" s="124"/>
      <c r="W545" s="125"/>
      <c r="X545" s="125"/>
    </row>
    <row r="546" ht="12.0" customHeight="1">
      <c r="A546" s="20">
        <f t="shared" si="1"/>
        <v>542</v>
      </c>
      <c r="B546" s="19" t="s">
        <v>361</v>
      </c>
      <c r="C546" s="19" t="s">
        <v>411</v>
      </c>
      <c r="D546" s="19" t="s">
        <v>2480</v>
      </c>
      <c r="E546" s="21" t="s">
        <v>2481</v>
      </c>
      <c r="F546" s="23" t="s">
        <v>2482</v>
      </c>
      <c r="G546" s="25" t="s">
        <v>2483</v>
      </c>
      <c r="H546" s="19" t="s">
        <v>102</v>
      </c>
      <c r="I546" s="19" t="s">
        <v>41</v>
      </c>
      <c r="J546" s="76" t="s">
        <v>44</v>
      </c>
      <c r="K546" s="118"/>
      <c r="L546" s="118"/>
      <c r="M546" s="42"/>
      <c r="N546" s="42"/>
      <c r="O546" s="38" t="s">
        <v>167</v>
      </c>
      <c r="P546" s="38" t="s">
        <v>167</v>
      </c>
      <c r="Q546" s="38" t="s">
        <v>167</v>
      </c>
      <c r="R546" s="30" t="s">
        <v>63</v>
      </c>
      <c r="S546" s="30" t="s">
        <v>126</v>
      </c>
      <c r="T546" s="30" t="s">
        <v>64</v>
      </c>
      <c r="U546" s="31" t="str">
        <f>IFERROR(__xludf.DUMMYFUNCTION("LET(
  angka_murni, ARRAYFORMULA(IFERROR(VALUE(REGEXREPLACE(N546:S546, ""[^0-9]"", """")), 0)),
  rata, IFERROR(AVERAGEIF(angka_murni, ""&gt;0""), 0),
  IF(rata &gt; 0,
    IF(rata &gt; 500, ""SANGAT OPTIMAL"",
    IF(rata &gt; 200, ""OPTIMAL"",
    IF(rata &gt; 100,"&amp;" ""KURANG OPTIMAL"", ""TIDAK OPTIMAL""))),
    IF(COUNTIF(N546:S546, ""*TIDAK TERDETEKSI*"") &gt; 0, ""TIDAK TERDETEKSI"",
    IF(COUNTIF(N546:S546, ""*TIDAK AKTIF*"") &gt; 0, ""TIDAK AKTIF"",
    IF(COUNTIF(N546:S546, ""*BELUM TERPASANG*"") &gt; 0, ""BELUM T"&amp;"ERPASANG"", ""TIDAK AKTIF"")))
  )
)"),"SANGAT OPTIMAL")</f>
        <v>SANGAT OPTIMAL</v>
      </c>
      <c r="V546" s="124"/>
      <c r="W546" s="125"/>
      <c r="X546" s="125"/>
    </row>
    <row r="547" ht="12.0" customHeight="1">
      <c r="A547" s="20">
        <f t="shared" si="1"/>
        <v>543</v>
      </c>
      <c r="B547" s="19" t="s">
        <v>361</v>
      </c>
      <c r="C547" s="19" t="s">
        <v>411</v>
      </c>
      <c r="D547" s="19" t="s">
        <v>32</v>
      </c>
      <c r="E547" s="19" t="s">
        <v>33</v>
      </c>
      <c r="F547" s="23" t="s">
        <v>2485</v>
      </c>
      <c r="G547" s="25" t="s">
        <v>2486</v>
      </c>
      <c r="H547" s="19" t="s">
        <v>59</v>
      </c>
      <c r="I547" s="19" t="s">
        <v>60</v>
      </c>
      <c r="J547" s="76" t="s">
        <v>44</v>
      </c>
      <c r="K547" s="118"/>
      <c r="L547" s="118"/>
      <c r="M547" s="29" t="s">
        <v>108</v>
      </c>
      <c r="N547" s="29" t="s">
        <v>108</v>
      </c>
      <c r="O547" s="29" t="s">
        <v>108</v>
      </c>
      <c r="P547" s="30" t="s">
        <v>62</v>
      </c>
      <c r="Q547" s="30" t="s">
        <v>62</v>
      </c>
      <c r="R547" s="30" t="s">
        <v>125</v>
      </c>
      <c r="S547" s="30" t="s">
        <v>64</v>
      </c>
      <c r="T547" s="30" t="s">
        <v>64</v>
      </c>
      <c r="U547" s="31" t="str">
        <f>IFERROR(__xludf.DUMMYFUNCTION("LET(
  angka_murni, ARRAYFORMULA(IFERROR(VALUE(REGEXREPLACE(N547:S547, ""[^0-9]"", """")), 0)),
  rata, IFERROR(AVERAGEIF(angka_murni, ""&gt;0""), 0),
  IF(rata &gt; 0,
    IF(rata &gt; 500, ""SANGAT OPTIMAL"",
    IF(rata &gt; 200, ""OPTIMAL"",
    IF(rata &gt; 100,"&amp;" ""KURANG OPTIMAL"", ""TIDAK OPTIMAL""))),
    IF(COUNTIF(N547:S547, ""*TIDAK TERDETEKSI*"") &gt; 0, ""TIDAK TERDETEKSI"",
    IF(COUNTIF(N547:S547, ""*TIDAK AKTIF*"") &gt; 0, ""TIDAK AKTIF"",
    IF(COUNTIF(N547:S547, ""*BELUM TERPASANG*"") &gt; 0, ""BELUM T"&amp;"ERPASANG"", ""TIDAK AKTIF"")))
  )
)"),"KURANG OPTIMAL")</f>
        <v>KURANG OPTIMAL</v>
      </c>
      <c r="V547" s="124"/>
      <c r="W547" s="125"/>
      <c r="X547" s="125"/>
    </row>
    <row r="548" ht="12.0" customHeight="1">
      <c r="A548" s="20">
        <f t="shared" si="1"/>
        <v>544</v>
      </c>
      <c r="B548" s="19" t="s">
        <v>361</v>
      </c>
      <c r="C548" s="19" t="s">
        <v>420</v>
      </c>
      <c r="D548" s="19" t="s">
        <v>421</v>
      </c>
      <c r="E548" s="21" t="s">
        <v>422</v>
      </c>
      <c r="F548" s="23" t="s">
        <v>423</v>
      </c>
      <c r="G548" s="25" t="s">
        <v>424</v>
      </c>
      <c r="H548" s="19" t="s">
        <v>40</v>
      </c>
      <c r="I548" s="19" t="s">
        <v>42</v>
      </c>
      <c r="J548" s="128" t="s">
        <v>44</v>
      </c>
      <c r="K548" s="129"/>
      <c r="L548" s="129"/>
      <c r="M548" s="29" t="s">
        <v>108</v>
      </c>
      <c r="N548" s="29" t="s">
        <v>108</v>
      </c>
      <c r="O548" s="29" t="s">
        <v>108</v>
      </c>
      <c r="P548" s="29" t="s">
        <v>108</v>
      </c>
      <c r="Q548" s="30" t="s">
        <v>167</v>
      </c>
      <c r="R548" s="30" t="s">
        <v>167</v>
      </c>
      <c r="S548" s="30" t="s">
        <v>167</v>
      </c>
      <c r="T548" s="30" t="s">
        <v>45</v>
      </c>
      <c r="U548" s="31" t="str">
        <f>IFERROR(__xludf.DUMMYFUNCTION("LET(
  angka_murni, ARRAYFORMULA(IFERROR(VALUE(REGEXREPLACE(N548:S548, ""[^0-9]"", """")), 0)),
  rata, IFERROR(AVERAGEIF(angka_murni, ""&gt;0""), 0),
  IF(rata &gt; 0,
    IF(rata &gt; 500, ""SANGAT OPTIMAL"",
    IF(rata &gt; 200, ""OPTIMAL"",
    IF(rata &gt; 100,"&amp;" ""KURANG OPTIMAL"", ""TIDAK OPTIMAL""))),
    IF(COUNTIF(N548:S548, ""*TIDAK TERDETEKSI*"") &gt; 0, ""TIDAK TERDETEKSI"",
    IF(COUNTIF(N548:S548, ""*TIDAK AKTIF*"") &gt; 0, ""TIDAK AKTIF"",
    IF(COUNTIF(N548:S548, ""*BELUM TERPASANG*"") &gt; 0, ""BELUM T"&amp;"ERPASANG"", ""TIDAK AKTIF"")))
  )
)"),"TIDAK TERDETEKSI")</f>
        <v>TIDAK TERDETEKSI</v>
      </c>
      <c r="V548" s="124"/>
      <c r="W548" s="125"/>
      <c r="X548" s="125"/>
    </row>
    <row r="549" ht="12.0" customHeight="1">
      <c r="A549" s="20">
        <f t="shared" si="1"/>
        <v>545</v>
      </c>
      <c r="B549" s="19" t="s">
        <v>361</v>
      </c>
      <c r="C549" s="19" t="s">
        <v>420</v>
      </c>
      <c r="D549" s="19" t="s">
        <v>2487</v>
      </c>
      <c r="E549" s="21" t="s">
        <v>2488</v>
      </c>
      <c r="F549" s="23" t="s">
        <v>2489</v>
      </c>
      <c r="G549" s="25" t="s">
        <v>2491</v>
      </c>
      <c r="H549" s="19" t="s">
        <v>40</v>
      </c>
      <c r="I549" s="19" t="s">
        <v>42</v>
      </c>
      <c r="J549" s="128" t="s">
        <v>44</v>
      </c>
      <c r="K549" s="129"/>
      <c r="L549" s="129"/>
      <c r="M549" s="29" t="s">
        <v>108</v>
      </c>
      <c r="N549" s="29" t="s">
        <v>108</v>
      </c>
      <c r="O549" s="29" t="s">
        <v>108</v>
      </c>
      <c r="P549" s="29" t="s">
        <v>108</v>
      </c>
      <c r="Q549" s="30" t="s">
        <v>167</v>
      </c>
      <c r="R549" s="30" t="s">
        <v>167</v>
      </c>
      <c r="S549" s="30" t="s">
        <v>167</v>
      </c>
      <c r="T549" s="30" t="s">
        <v>64</v>
      </c>
      <c r="U549" s="31" t="str">
        <f>IFERROR(__xludf.DUMMYFUNCTION("LET(
  angka_murni, ARRAYFORMULA(IFERROR(VALUE(REGEXREPLACE(N549:S549, ""[^0-9]"", """")), 0)),
  rata, IFERROR(AVERAGEIF(angka_murni, ""&gt;0""), 0),
  IF(rata &gt; 0,
    IF(rata &gt; 500, ""SANGAT OPTIMAL"",
    IF(rata &gt; 200, ""OPTIMAL"",
    IF(rata &gt; 100,"&amp;" ""KURANG OPTIMAL"", ""TIDAK OPTIMAL""))),
    IF(COUNTIF(N549:S549, ""*TIDAK TERDETEKSI*"") &gt; 0, ""TIDAK TERDETEKSI"",
    IF(COUNTIF(N549:S549, ""*TIDAK AKTIF*"") &gt; 0, ""TIDAK AKTIF"",
    IF(COUNTIF(N549:S549, ""*BELUM TERPASANG*"") &gt; 0, ""BELUM T"&amp;"ERPASANG"", ""TIDAK AKTIF"")))
  )
)"),"TIDAK TERDETEKSI")</f>
        <v>TIDAK TERDETEKSI</v>
      </c>
      <c r="V549" s="124"/>
      <c r="W549" s="125"/>
      <c r="X549" s="125"/>
    </row>
    <row r="550" ht="12.0" customHeight="1">
      <c r="A550" s="20">
        <f t="shared" si="1"/>
        <v>546</v>
      </c>
      <c r="B550" s="19" t="s">
        <v>361</v>
      </c>
      <c r="C550" s="19" t="s">
        <v>420</v>
      </c>
      <c r="D550" s="19" t="s">
        <v>2493</v>
      </c>
      <c r="E550" s="21" t="s">
        <v>2430</v>
      </c>
      <c r="F550" s="23" t="s">
        <v>2494</v>
      </c>
      <c r="G550" s="25" t="s">
        <v>2495</v>
      </c>
      <c r="H550" s="19" t="s">
        <v>40</v>
      </c>
      <c r="I550" s="19" t="s">
        <v>42</v>
      </c>
      <c r="J550" s="128" t="s">
        <v>44</v>
      </c>
      <c r="K550" s="129"/>
      <c r="L550" s="129"/>
      <c r="M550" s="29" t="s">
        <v>108</v>
      </c>
      <c r="N550" s="29" t="s">
        <v>108</v>
      </c>
      <c r="O550" s="29" t="s">
        <v>108</v>
      </c>
      <c r="P550" s="29" t="s">
        <v>108</v>
      </c>
      <c r="Q550" s="30" t="s">
        <v>167</v>
      </c>
      <c r="R550" s="30" t="s">
        <v>167</v>
      </c>
      <c r="S550" s="30" t="s">
        <v>167</v>
      </c>
      <c r="T550" s="30" t="s">
        <v>64</v>
      </c>
      <c r="U550" s="31" t="str">
        <f>IFERROR(__xludf.DUMMYFUNCTION("LET(
  angka_murni, ARRAYFORMULA(IFERROR(VALUE(REGEXREPLACE(N550:S550, ""[^0-9]"", """")), 0)),
  rata, IFERROR(AVERAGEIF(angka_murni, ""&gt;0""), 0),
  IF(rata &gt; 0,
    IF(rata &gt; 500, ""SANGAT OPTIMAL"",
    IF(rata &gt; 200, ""OPTIMAL"",
    IF(rata &gt; 100,"&amp;" ""KURANG OPTIMAL"", ""TIDAK OPTIMAL""))),
    IF(COUNTIF(N550:S550, ""*TIDAK TERDETEKSI*"") &gt; 0, ""TIDAK TERDETEKSI"",
    IF(COUNTIF(N550:S550, ""*TIDAK AKTIF*"") &gt; 0, ""TIDAK AKTIF"",
    IF(COUNTIF(N550:S550, ""*BELUM TERPASANG*"") &gt; 0, ""BELUM T"&amp;"ERPASANG"", ""TIDAK AKTIF"")))
  )
)"),"TIDAK TERDETEKSI")</f>
        <v>TIDAK TERDETEKSI</v>
      </c>
      <c r="V550" s="124"/>
      <c r="W550" s="125"/>
      <c r="X550" s="125"/>
    </row>
    <row r="551" ht="12.0" customHeight="1">
      <c r="A551" s="20">
        <f t="shared" si="1"/>
        <v>547</v>
      </c>
      <c r="B551" s="19" t="s">
        <v>361</v>
      </c>
      <c r="C551" s="19" t="s">
        <v>420</v>
      </c>
      <c r="D551" s="19" t="s">
        <v>2496</v>
      </c>
      <c r="E551" s="21" t="s">
        <v>2497</v>
      </c>
      <c r="F551" s="23" t="s">
        <v>2498</v>
      </c>
      <c r="G551" s="25" t="s">
        <v>2500</v>
      </c>
      <c r="H551" s="19" t="s">
        <v>40</v>
      </c>
      <c r="I551" s="19" t="s">
        <v>42</v>
      </c>
      <c r="J551" s="128" t="s">
        <v>44</v>
      </c>
      <c r="K551" s="129"/>
      <c r="L551" s="129"/>
      <c r="M551" s="29" t="s">
        <v>108</v>
      </c>
      <c r="N551" s="29" t="s">
        <v>108</v>
      </c>
      <c r="O551" s="29" t="s">
        <v>108</v>
      </c>
      <c r="P551" s="29" t="s">
        <v>108</v>
      </c>
      <c r="Q551" s="30" t="s">
        <v>167</v>
      </c>
      <c r="R551" s="30" t="s">
        <v>167</v>
      </c>
      <c r="S551" s="30" t="s">
        <v>167</v>
      </c>
      <c r="T551" s="30" t="s">
        <v>64</v>
      </c>
      <c r="U551" s="31" t="str">
        <f>IFERROR(__xludf.DUMMYFUNCTION("LET(
  angka_murni, ARRAYFORMULA(IFERROR(VALUE(REGEXREPLACE(N551:S551, ""[^0-9]"", """")), 0)),
  rata, IFERROR(AVERAGEIF(angka_murni, ""&gt;0""), 0),
  IF(rata &gt; 0,
    IF(rata &gt; 500, ""SANGAT OPTIMAL"",
    IF(rata &gt; 200, ""OPTIMAL"",
    IF(rata &gt; 100,"&amp;" ""KURANG OPTIMAL"", ""TIDAK OPTIMAL""))),
    IF(COUNTIF(N551:S551, ""*TIDAK TERDETEKSI*"") &gt; 0, ""TIDAK TERDETEKSI"",
    IF(COUNTIF(N551:S551, ""*TIDAK AKTIF*"") &gt; 0, ""TIDAK AKTIF"",
    IF(COUNTIF(N551:S551, ""*BELUM TERPASANG*"") &gt; 0, ""BELUM T"&amp;"ERPASANG"", ""TIDAK AKTIF"")))
  )
)"),"TIDAK TERDETEKSI")</f>
        <v>TIDAK TERDETEKSI</v>
      </c>
      <c r="V551" s="124"/>
      <c r="W551" s="125"/>
      <c r="X551" s="125"/>
    </row>
    <row r="552" ht="12.0" customHeight="1">
      <c r="A552" s="20">
        <f t="shared" si="1"/>
        <v>548</v>
      </c>
      <c r="B552" s="19" t="s">
        <v>361</v>
      </c>
      <c r="C552" s="19" t="s">
        <v>420</v>
      </c>
      <c r="D552" s="19" t="s">
        <v>2502</v>
      </c>
      <c r="E552" s="21" t="s">
        <v>2503</v>
      </c>
      <c r="F552" s="23" t="s">
        <v>2504</v>
      </c>
      <c r="G552" s="25" t="s">
        <v>2505</v>
      </c>
      <c r="H552" s="19" t="s">
        <v>102</v>
      </c>
      <c r="I552" s="19" t="s">
        <v>41</v>
      </c>
      <c r="J552" s="76" t="s">
        <v>44</v>
      </c>
      <c r="K552" s="118"/>
      <c r="L552" s="118"/>
      <c r="M552" s="42"/>
      <c r="N552" s="42"/>
      <c r="O552" s="38" t="s">
        <v>167</v>
      </c>
      <c r="P552" s="38" t="s">
        <v>167</v>
      </c>
      <c r="Q552" s="38" t="s">
        <v>167</v>
      </c>
      <c r="R552" s="30" t="s">
        <v>62</v>
      </c>
      <c r="S552" s="30" t="s">
        <v>64</v>
      </c>
      <c r="T552" s="30" t="s">
        <v>63</v>
      </c>
      <c r="U552" s="31" t="str">
        <f>IFERROR(__xludf.DUMMYFUNCTION("LET(
  angka_murni, ARRAYFORMULA(IFERROR(VALUE(REGEXREPLACE(N552:S552, ""[^0-9]"", """")), 0)),
  rata, IFERROR(AVERAGEIF(angka_murni, ""&gt;0""), 0),
  IF(rata &gt; 0,
    IF(rata &gt; 500, ""SANGAT OPTIMAL"",
    IF(rata &gt; 200, ""OPTIMAL"",
    IF(rata &gt; 100,"&amp;" ""KURANG OPTIMAL"", ""TIDAK OPTIMAL""))),
    IF(COUNTIF(N552:S552, ""*TIDAK TERDETEKSI*"") &gt; 0, ""TIDAK TERDETEKSI"",
    IF(COUNTIF(N552:S552, ""*TIDAK AKTIF*"") &gt; 0, ""TIDAK AKTIF"",
    IF(COUNTIF(N552:S552, ""*BELUM TERPASANG*"") &gt; 0, ""BELUM T"&amp;"ERPASANG"", ""TIDAK AKTIF"")))
  )
)"),"OPTIMAL")</f>
        <v>OPTIMAL</v>
      </c>
      <c r="V552" s="124"/>
      <c r="W552" s="125"/>
      <c r="X552" s="125"/>
    </row>
    <row r="553" ht="12.0" customHeight="1">
      <c r="A553" s="20">
        <f t="shared" si="1"/>
        <v>549</v>
      </c>
      <c r="B553" s="19" t="s">
        <v>361</v>
      </c>
      <c r="C553" s="19" t="s">
        <v>420</v>
      </c>
      <c r="D553" s="19" t="s">
        <v>430</v>
      </c>
      <c r="E553" s="21" t="s">
        <v>33</v>
      </c>
      <c r="F553" s="23" t="s">
        <v>432</v>
      </c>
      <c r="G553" s="25" t="s">
        <v>433</v>
      </c>
      <c r="H553" s="19" t="s">
        <v>59</v>
      </c>
      <c r="I553" s="19" t="s">
        <v>60</v>
      </c>
      <c r="J553" s="76" t="s">
        <v>44</v>
      </c>
      <c r="K553" s="118"/>
      <c r="L553" s="118"/>
      <c r="M553" s="29" t="s">
        <v>108</v>
      </c>
      <c r="N553" s="29" t="s">
        <v>108</v>
      </c>
      <c r="O553" s="29" t="s">
        <v>108</v>
      </c>
      <c r="P553" s="30" t="s">
        <v>62</v>
      </c>
      <c r="Q553" s="30" t="s">
        <v>62</v>
      </c>
      <c r="R553" s="30" t="s">
        <v>62</v>
      </c>
      <c r="S553" s="30" t="s">
        <v>62</v>
      </c>
      <c r="T553" s="30" t="s">
        <v>91</v>
      </c>
      <c r="U553" s="31" t="str">
        <f>IFERROR(__xludf.DUMMYFUNCTION("LET(
  angka_murni, ARRAYFORMULA(IFERROR(VALUE(REGEXREPLACE(N553:S553, ""[^0-9]"", """")), 0)),
  rata, IFERROR(AVERAGEIF(angka_murni, ""&gt;0""), 0),
  IF(rata &gt; 0,
    IF(rata &gt; 500, ""SANGAT OPTIMAL"",
    IF(rata &gt; 200, ""OPTIMAL"",
    IF(rata &gt; 100,"&amp;" ""KURANG OPTIMAL"", ""TIDAK OPTIMAL""))),
    IF(COUNTIF(N553:S553, ""*TIDAK TERDETEKSI*"") &gt; 0, ""TIDAK TERDETEKSI"",
    IF(COUNTIF(N553:S553, ""*TIDAK AKTIF*"") &gt; 0, ""TIDAK AKTIF"",
    IF(COUNTIF(N553:S553, ""*BELUM TERPASANG*"") &gt; 0, ""BELUM T"&amp;"ERPASANG"", ""TIDAK AKTIF"")))
  )
)"),"TIDAK OPTIMAL")</f>
        <v>TIDAK OPTIMAL</v>
      </c>
      <c r="V553" s="124"/>
      <c r="W553" s="125"/>
      <c r="X553" s="125"/>
    </row>
    <row r="554" ht="12.0" customHeight="1">
      <c r="A554" s="20">
        <f t="shared" si="1"/>
        <v>550</v>
      </c>
      <c r="B554" s="19" t="s">
        <v>361</v>
      </c>
      <c r="C554" s="19" t="s">
        <v>420</v>
      </c>
      <c r="D554" s="19" t="s">
        <v>2508</v>
      </c>
      <c r="E554" s="19" t="s">
        <v>394</v>
      </c>
      <c r="F554" s="23" t="s">
        <v>2509</v>
      </c>
      <c r="G554" s="25" t="s">
        <v>2510</v>
      </c>
      <c r="H554" s="19" t="s">
        <v>102</v>
      </c>
      <c r="I554" s="19" t="s">
        <v>41</v>
      </c>
      <c r="J554" s="76" t="s">
        <v>44</v>
      </c>
      <c r="K554" s="118"/>
      <c r="L554" s="118"/>
      <c r="M554" s="132"/>
      <c r="N554" s="132"/>
      <c r="O554" s="38" t="s">
        <v>167</v>
      </c>
      <c r="P554" s="38" t="s">
        <v>167</v>
      </c>
      <c r="Q554" s="38" t="s">
        <v>167</v>
      </c>
      <c r="R554" s="30" t="s">
        <v>360</v>
      </c>
      <c r="S554" s="30" t="s">
        <v>91</v>
      </c>
      <c r="T554" s="30" t="s">
        <v>63</v>
      </c>
      <c r="U554" s="39" t="str">
        <f>IFERROR(__xludf.DUMMYFUNCTION("LET(
  angka_murni, ARRAYFORMULA(IFERROR(VALUE(REGEXREPLACE(N554:S554, ""[^0-9]"", """")), 0)),
  rata, IFERROR(AVERAGEIF(angka_murni, ""&gt;0""), 0),
  IF(rata &gt; 0,
    IF(rata &gt; 500, ""SANGAT OPTIMAL"",
    IF(rata &gt; 200, ""OPTIMAL"",
    IF(rata &gt; 100,"&amp;" ""KURANG OPTIMAL"", ""TIDAK OPTIMAL""))),
    IF(COUNTIF(N554:S554, ""*TIDAK TERDETEKSI*"") &gt; 0, ""TIDAK TERDETEKSI"",
    IF(COUNTIF(N554:S554, ""*TIDAK AKTIF*"") &gt; 0, ""TIDAK AKTIF"",
    IF(COUNTIF(N554:S554, ""*BELUM TERPASANG*"") &gt; 0, ""BELUM T"&amp;"ERPASANG"", ""TIDAK AKTIF"")))
  )
)"),"TIDAK OPTIMAL")</f>
        <v>TIDAK OPTIMAL</v>
      </c>
      <c r="V554" s="137" t="s">
        <v>890</v>
      </c>
      <c r="W554" s="83"/>
      <c r="X554" s="83"/>
    </row>
    <row r="555" ht="12.0" customHeight="1">
      <c r="A555" s="20">
        <f t="shared" si="1"/>
        <v>551</v>
      </c>
      <c r="B555" s="19" t="s">
        <v>361</v>
      </c>
      <c r="C555" s="19" t="s">
        <v>420</v>
      </c>
      <c r="D555" s="19" t="s">
        <v>2511</v>
      </c>
      <c r="E555" s="21" t="s">
        <v>33</v>
      </c>
      <c r="F555" s="23" t="s">
        <v>2512</v>
      </c>
      <c r="G555" s="25" t="s">
        <v>2513</v>
      </c>
      <c r="H555" s="19" t="s">
        <v>59</v>
      </c>
      <c r="I555" s="19" t="s">
        <v>60</v>
      </c>
      <c r="J555" s="76" t="s">
        <v>44</v>
      </c>
      <c r="K555" s="118"/>
      <c r="L555" s="118"/>
      <c r="M555" s="29" t="s">
        <v>108</v>
      </c>
      <c r="N555" s="29" t="s">
        <v>108</v>
      </c>
      <c r="O555" s="29" t="s">
        <v>108</v>
      </c>
      <c r="P555" s="30" t="s">
        <v>91</v>
      </c>
      <c r="Q555" s="30" t="s">
        <v>62</v>
      </c>
      <c r="R555" s="30" t="s">
        <v>91</v>
      </c>
      <c r="S555" s="30" t="s">
        <v>91</v>
      </c>
      <c r="T555" s="30" t="s">
        <v>125</v>
      </c>
      <c r="U555" s="31" t="str">
        <f>IFERROR(__xludf.DUMMYFUNCTION("LET(
  angka_murni, ARRAYFORMULA(IFERROR(VALUE(REGEXREPLACE(N555:S555, ""[^0-9]"", """")), 0)),
  rata, IFERROR(AVERAGEIF(angka_murni, ""&gt;0""), 0),
  IF(rata &gt; 0,
    IF(rata &gt; 500, ""SANGAT OPTIMAL"",
    IF(rata &gt; 200, ""OPTIMAL"",
    IF(rata &gt; 100,"&amp;" ""KURANG OPTIMAL"", ""TIDAK OPTIMAL""))),
    IF(COUNTIF(N555:S555, ""*TIDAK TERDETEKSI*"") &gt; 0, ""TIDAK TERDETEKSI"",
    IF(COUNTIF(N555:S555, ""*TIDAK AKTIF*"") &gt; 0, ""TIDAK AKTIF"",
    IF(COUNTIF(N555:S555, ""*BELUM TERPASANG*"") &gt; 0, ""BELUM T"&amp;"ERPASANG"", ""TIDAK AKTIF"")))
  )
)"),"TIDAK OPTIMAL")</f>
        <v>TIDAK OPTIMAL</v>
      </c>
      <c r="V555" s="124"/>
      <c r="W555" s="125"/>
      <c r="X555" s="125"/>
    </row>
    <row r="556" ht="12.0" customHeight="1">
      <c r="A556" s="20">
        <f t="shared" si="1"/>
        <v>552</v>
      </c>
      <c r="B556" s="19" t="s">
        <v>361</v>
      </c>
      <c r="C556" s="19" t="s">
        <v>420</v>
      </c>
      <c r="D556" s="19" t="s">
        <v>2514</v>
      </c>
      <c r="E556" s="21" t="s">
        <v>2515</v>
      </c>
      <c r="F556" s="23" t="s">
        <v>2516</v>
      </c>
      <c r="G556" s="25" t="s">
        <v>2517</v>
      </c>
      <c r="H556" s="19" t="s">
        <v>102</v>
      </c>
      <c r="I556" s="19" t="s">
        <v>41</v>
      </c>
      <c r="J556" s="76" t="s">
        <v>44</v>
      </c>
      <c r="K556" s="118"/>
      <c r="L556" s="118"/>
      <c r="M556" s="42"/>
      <c r="N556" s="42"/>
      <c r="O556" s="38" t="s">
        <v>167</v>
      </c>
      <c r="P556" s="38" t="s">
        <v>167</v>
      </c>
      <c r="Q556" s="38" t="s">
        <v>167</v>
      </c>
      <c r="R556" s="30" t="s">
        <v>125</v>
      </c>
      <c r="S556" s="30" t="s">
        <v>123</v>
      </c>
      <c r="T556" s="30" t="s">
        <v>123</v>
      </c>
      <c r="U556" s="31" t="str">
        <f>IFERROR(__xludf.DUMMYFUNCTION("LET(
  angka_murni, ARRAYFORMULA(IFERROR(VALUE(REGEXREPLACE(N556:S556, ""[^0-9]"", """")), 0)),
  rata, IFERROR(AVERAGEIF(angka_murni, ""&gt;0""), 0),
  IF(rata &gt; 0,
    IF(rata &gt; 500, ""SANGAT OPTIMAL"",
    IF(rata &gt; 200, ""OPTIMAL"",
    IF(rata &gt; 100,"&amp;" ""KURANG OPTIMAL"", ""TIDAK OPTIMAL""))),
    IF(COUNTIF(N556:S556, ""*TIDAK TERDETEKSI*"") &gt; 0, ""TIDAK TERDETEKSI"",
    IF(COUNTIF(N556:S556, ""*TIDAK AKTIF*"") &gt; 0, ""TIDAK AKTIF"",
    IF(COUNTIF(N556:S556, ""*BELUM TERPASANG*"") &gt; 0, ""BELUM T"&amp;"ERPASANG"", ""TIDAK AKTIF"")))
  )
)"),"SANGAT OPTIMAL")</f>
        <v>SANGAT OPTIMAL</v>
      </c>
      <c r="V556" s="124"/>
      <c r="W556" s="125"/>
      <c r="X556" s="125"/>
    </row>
    <row r="557" ht="12.0" customHeight="1">
      <c r="A557" s="20">
        <f t="shared" si="1"/>
        <v>553</v>
      </c>
      <c r="B557" s="19" t="s">
        <v>361</v>
      </c>
      <c r="C557" s="19" t="s">
        <v>434</v>
      </c>
      <c r="D557" s="19" t="s">
        <v>435</v>
      </c>
      <c r="E557" s="21" t="s">
        <v>436</v>
      </c>
      <c r="F557" s="23" t="s">
        <v>437</v>
      </c>
      <c r="G557" s="25" t="s">
        <v>438</v>
      </c>
      <c r="H557" s="19" t="s">
        <v>40</v>
      </c>
      <c r="I557" s="19" t="s">
        <v>42</v>
      </c>
      <c r="J557" s="128" t="s">
        <v>44</v>
      </c>
      <c r="K557" s="129"/>
      <c r="L557" s="129"/>
      <c r="M557" s="29" t="s">
        <v>108</v>
      </c>
      <c r="N557" s="29" t="s">
        <v>108</v>
      </c>
      <c r="O557" s="29" t="s">
        <v>108</v>
      </c>
      <c r="P557" s="29" t="s">
        <v>108</v>
      </c>
      <c r="Q557" s="30" t="s">
        <v>167</v>
      </c>
      <c r="R557" s="30" t="s">
        <v>167</v>
      </c>
      <c r="S557" s="30" t="s">
        <v>167</v>
      </c>
      <c r="T557" s="30" t="s">
        <v>45</v>
      </c>
      <c r="U557" s="39" t="str">
        <f>IFERROR(__xludf.DUMMYFUNCTION("LET(
  angka_murni, ARRAYFORMULA(IFERROR(VALUE(REGEXREPLACE(N557:S557, ""[^0-9]"", """")), 0)),
  rata, IFERROR(AVERAGEIF(angka_murni, ""&gt;0""), 0),
  IF(rata &gt; 0,
    IF(rata &gt; 500, ""SANGAT OPTIMAL"",
    IF(rata &gt; 200, ""OPTIMAL"",
    IF(rata &gt; 100,"&amp;" ""KURANG OPTIMAL"", ""TIDAK OPTIMAL""))),
    IF(COUNTIF(N557:S557, ""*TIDAK TERDETEKSI*"") &gt; 0, ""TIDAK TERDETEKSI"",
    IF(COUNTIF(N557:S557, ""*TIDAK AKTIF*"") &gt; 0, ""TIDAK AKTIF"",
    IF(COUNTIF(N557:S557, ""*BELUM TERPASANG*"") &gt; 0, ""BELUM T"&amp;"ERPASANG"", ""TIDAK AKTIF"")))
  )
)"),"TIDAK TERDETEKSI")</f>
        <v>TIDAK TERDETEKSI</v>
      </c>
      <c r="V557" s="137" t="s">
        <v>890</v>
      </c>
      <c r="W557" s="83"/>
      <c r="X557" s="83"/>
    </row>
    <row r="558" ht="12.0" customHeight="1">
      <c r="A558" s="20">
        <f t="shared" si="1"/>
        <v>554</v>
      </c>
      <c r="B558" s="19" t="s">
        <v>361</v>
      </c>
      <c r="C558" s="19" t="s">
        <v>434</v>
      </c>
      <c r="D558" s="19" t="s">
        <v>2518</v>
      </c>
      <c r="E558" s="21" t="s">
        <v>2413</v>
      </c>
      <c r="F558" s="23" t="s">
        <v>2519</v>
      </c>
      <c r="G558" s="25" t="s">
        <v>2520</v>
      </c>
      <c r="H558" s="19" t="s">
        <v>102</v>
      </c>
      <c r="I558" s="19" t="s">
        <v>41</v>
      </c>
      <c r="J558" s="76" t="s">
        <v>44</v>
      </c>
      <c r="K558" s="118"/>
      <c r="L558" s="118"/>
      <c r="M558" s="42"/>
      <c r="N558" s="42"/>
      <c r="O558" s="38" t="s">
        <v>167</v>
      </c>
      <c r="P558" s="38" t="s">
        <v>167</v>
      </c>
      <c r="Q558" s="38" t="s">
        <v>167</v>
      </c>
      <c r="R558" s="30" t="s">
        <v>167</v>
      </c>
      <c r="S558" s="30" t="s">
        <v>123</v>
      </c>
      <c r="T558" s="30" t="s">
        <v>45</v>
      </c>
      <c r="U558" s="31" t="str">
        <f>IFERROR(__xludf.DUMMYFUNCTION("LET(
  angka_murni, ARRAYFORMULA(IFERROR(VALUE(REGEXREPLACE(N558:S558, ""[^0-9]"", """")), 0)),
  rata, IFERROR(AVERAGEIF(angka_murni, ""&gt;0""), 0),
  IF(rata &gt; 0,
    IF(rata &gt; 500, ""SANGAT OPTIMAL"",
    IF(rata &gt; 200, ""OPTIMAL"",
    IF(rata &gt; 100,"&amp;" ""KURANG OPTIMAL"", ""TIDAK OPTIMAL""))),
    IF(COUNTIF(N558:S558, ""*TIDAK TERDETEKSI*"") &gt; 0, ""TIDAK TERDETEKSI"",
    IF(COUNTIF(N558:S558, ""*TIDAK AKTIF*"") &gt; 0, ""TIDAK AKTIF"",
    IF(COUNTIF(N558:S558, ""*BELUM TERPASANG*"") &gt; 0, ""BELUM T"&amp;"ERPASANG"", ""TIDAK AKTIF"")))
  )
)"),"SANGAT OPTIMAL")</f>
        <v>SANGAT OPTIMAL</v>
      </c>
      <c r="V558" s="124"/>
      <c r="W558" s="125"/>
      <c r="X558" s="125"/>
    </row>
    <row r="559" ht="12.0" customHeight="1">
      <c r="A559" s="20">
        <f t="shared" si="1"/>
        <v>555</v>
      </c>
      <c r="B559" s="19" t="s">
        <v>361</v>
      </c>
      <c r="C559" s="19" t="s">
        <v>434</v>
      </c>
      <c r="D559" s="19" t="s">
        <v>2521</v>
      </c>
      <c r="E559" s="59" t="s">
        <v>33</v>
      </c>
      <c r="F559" s="23" t="s">
        <v>2522</v>
      </c>
      <c r="G559" s="25" t="s">
        <v>2523</v>
      </c>
      <c r="H559" s="19" t="s">
        <v>102</v>
      </c>
      <c r="I559" s="19" t="s">
        <v>41</v>
      </c>
      <c r="J559" s="76" t="s">
        <v>44</v>
      </c>
      <c r="K559" s="118"/>
      <c r="L559" s="118"/>
      <c r="M559" s="42"/>
      <c r="N559" s="42"/>
      <c r="O559" s="38" t="s">
        <v>167</v>
      </c>
      <c r="P559" s="38" t="s">
        <v>167</v>
      </c>
      <c r="Q559" s="38" t="s">
        <v>167</v>
      </c>
      <c r="R559" s="30" t="s">
        <v>63</v>
      </c>
      <c r="S559" s="30" t="s">
        <v>64</v>
      </c>
      <c r="T559" s="30" t="s">
        <v>64</v>
      </c>
      <c r="U559" s="31" t="str">
        <f>IFERROR(__xludf.DUMMYFUNCTION("LET(
  angka_murni, ARRAYFORMULA(IFERROR(VALUE(REGEXREPLACE(N559:S559, ""[^0-9]"", """")), 0)),
  rata, IFERROR(AVERAGEIF(angka_murni, ""&gt;0""), 0),
  IF(rata &gt; 0,
    IF(rata &gt; 500, ""SANGAT OPTIMAL"",
    IF(rata &gt; 200, ""OPTIMAL"",
    IF(rata &gt; 100,"&amp;" ""KURANG OPTIMAL"", ""TIDAK OPTIMAL""))),
    IF(COUNTIF(N559:S559, ""*TIDAK TERDETEKSI*"") &gt; 0, ""TIDAK TERDETEKSI"",
    IF(COUNTIF(N559:S559, ""*TIDAK AKTIF*"") &gt; 0, ""TIDAK AKTIF"",
    IF(COUNTIF(N559:S559, ""*BELUM TERPASANG*"") &gt; 0, ""BELUM T"&amp;"ERPASANG"", ""TIDAK AKTIF"")))
  )
)"),"OPTIMAL")</f>
        <v>OPTIMAL</v>
      </c>
      <c r="V559" s="124"/>
      <c r="W559" s="125"/>
      <c r="X559" s="125"/>
    </row>
    <row r="560" ht="12.0" customHeight="1">
      <c r="A560" s="20">
        <f t="shared" si="1"/>
        <v>556</v>
      </c>
      <c r="B560" s="19" t="s">
        <v>361</v>
      </c>
      <c r="C560" s="19" t="s">
        <v>434</v>
      </c>
      <c r="D560" s="19" t="s">
        <v>2524</v>
      </c>
      <c r="E560" s="21" t="s">
        <v>2525</v>
      </c>
      <c r="F560" s="23" t="s">
        <v>2526</v>
      </c>
      <c r="G560" s="25" t="s">
        <v>2527</v>
      </c>
      <c r="H560" s="19" t="s">
        <v>102</v>
      </c>
      <c r="I560" s="19" t="s">
        <v>41</v>
      </c>
      <c r="J560" s="76" t="s">
        <v>44</v>
      </c>
      <c r="K560" s="118"/>
      <c r="L560" s="118"/>
      <c r="M560" s="42"/>
      <c r="N560" s="42"/>
      <c r="O560" s="38" t="s">
        <v>167</v>
      </c>
      <c r="P560" s="38" t="s">
        <v>167</v>
      </c>
      <c r="Q560" s="38" t="s">
        <v>167</v>
      </c>
      <c r="R560" s="30" t="s">
        <v>64</v>
      </c>
      <c r="S560" s="30" t="s">
        <v>126</v>
      </c>
      <c r="T560" s="30" t="s">
        <v>126</v>
      </c>
      <c r="U560" s="31" t="str">
        <f>IFERROR(__xludf.DUMMYFUNCTION("LET(
  angka_murni, ARRAYFORMULA(IFERROR(VALUE(REGEXREPLACE(N560:S560, ""[^0-9]"", """")), 0)),
  rata, IFERROR(AVERAGEIF(angka_murni, ""&gt;0""), 0),
  IF(rata &gt; 0,
    IF(rata &gt; 500, ""SANGAT OPTIMAL"",
    IF(rata &gt; 200, ""OPTIMAL"",
    IF(rata &gt; 100,"&amp;" ""KURANG OPTIMAL"", ""TIDAK OPTIMAL""))),
    IF(COUNTIF(N560:S560, ""*TIDAK TERDETEKSI*"") &gt; 0, ""TIDAK TERDETEKSI"",
    IF(COUNTIF(N560:S560, ""*TIDAK AKTIF*"") &gt; 0, ""TIDAK AKTIF"",
    IF(COUNTIF(N560:S560, ""*BELUM TERPASANG*"") &gt; 0, ""BELUM T"&amp;"ERPASANG"", ""TIDAK AKTIF"")))
  )
)"),"SANGAT OPTIMAL")</f>
        <v>SANGAT OPTIMAL</v>
      </c>
      <c r="V560" s="124"/>
      <c r="W560" s="125"/>
      <c r="X560" s="125"/>
    </row>
    <row r="561" ht="12.0" customHeight="1">
      <c r="A561" s="20">
        <f t="shared" si="1"/>
        <v>557</v>
      </c>
      <c r="B561" s="19" t="s">
        <v>361</v>
      </c>
      <c r="C561" s="19" t="s">
        <v>434</v>
      </c>
      <c r="D561" s="19" t="s">
        <v>1697</v>
      </c>
      <c r="E561" s="21" t="s">
        <v>2528</v>
      </c>
      <c r="F561" s="23" t="s">
        <v>2529</v>
      </c>
      <c r="G561" s="25" t="s">
        <v>2530</v>
      </c>
      <c r="H561" s="19" t="s">
        <v>39</v>
      </c>
      <c r="I561" s="180" t="s">
        <v>1138</v>
      </c>
      <c r="J561" s="144"/>
      <c r="K561" s="119" t="s">
        <v>832</v>
      </c>
      <c r="L561" s="119" t="s">
        <v>108</v>
      </c>
      <c r="M561" s="29" t="s">
        <v>45</v>
      </c>
      <c r="N561" s="29" t="s">
        <v>167</v>
      </c>
      <c r="O561" s="29" t="s">
        <v>45</v>
      </c>
      <c r="P561" s="30" t="s">
        <v>167</v>
      </c>
      <c r="Q561" s="30" t="s">
        <v>167</v>
      </c>
      <c r="R561" s="30" t="s">
        <v>167</v>
      </c>
      <c r="S561" s="30" t="s">
        <v>45</v>
      </c>
      <c r="T561" s="30"/>
      <c r="U561" s="31" t="str">
        <f>IFERROR(__xludf.DUMMYFUNCTION("LET(
  angka_murni, ARRAYFORMULA(IFERROR(VALUE(REGEXREPLACE(N561:S561, ""[^0-9]"", """")), 0)),
  rata, IFERROR(AVERAGEIF(angka_murni, ""&gt;0""), 0),
  IF(rata &gt; 0,
    IF(rata &gt; 500, ""SANGAT OPTIMAL"",
    IF(rata &gt; 200, ""OPTIMAL"",
    IF(rata &gt; 100,"&amp;" ""KURANG OPTIMAL"", ""TIDAK OPTIMAL""))),
    IF(COUNTIF(N561:S561, ""*TIDAK TERDETEKSI*"") &gt; 0, ""TIDAK TERDETEKSI"",
    IF(COUNTIF(N561:S561, ""*TIDAK AKTIF*"") &gt; 0, ""TIDAK AKTIF"",
    IF(COUNTIF(N561:S561, ""*BELUM TERPASANG*"") &gt; 0, ""BELUM T"&amp;"ERPASANG"", ""TIDAK AKTIF"")))
  )
)"),"TIDAK TERDETEKSI")</f>
        <v>TIDAK TERDETEKSI</v>
      </c>
      <c r="V561" s="124"/>
      <c r="W561" s="125"/>
      <c r="X561" s="125"/>
    </row>
    <row r="562" ht="12.0" customHeight="1">
      <c r="A562" s="20">
        <f t="shared" si="1"/>
        <v>558</v>
      </c>
      <c r="B562" s="19" t="s">
        <v>361</v>
      </c>
      <c r="C562" s="19" t="s">
        <v>434</v>
      </c>
      <c r="D562" s="19" t="s">
        <v>443</v>
      </c>
      <c r="E562" s="21" t="s">
        <v>444</v>
      </c>
      <c r="F562" s="23" t="s">
        <v>445</v>
      </c>
      <c r="G562" s="25" t="s">
        <v>446</v>
      </c>
      <c r="H562" s="19" t="s">
        <v>59</v>
      </c>
      <c r="I562" s="19" t="s">
        <v>60</v>
      </c>
      <c r="J562" s="76" t="s">
        <v>44</v>
      </c>
      <c r="K562" s="118" t="s">
        <v>832</v>
      </c>
      <c r="L562" s="118" t="s">
        <v>2369</v>
      </c>
      <c r="M562" s="29" t="s">
        <v>108</v>
      </c>
      <c r="N562" s="29" t="s">
        <v>108</v>
      </c>
      <c r="O562" s="29" t="s">
        <v>108</v>
      </c>
      <c r="P562" s="30" t="s">
        <v>176</v>
      </c>
      <c r="Q562" s="30" t="s">
        <v>45</v>
      </c>
      <c r="R562" s="30" t="s">
        <v>45</v>
      </c>
      <c r="S562" s="30" t="s">
        <v>45</v>
      </c>
      <c r="T562" s="30" t="s">
        <v>176</v>
      </c>
      <c r="U562" s="39" t="str">
        <f>IFERROR(__xludf.DUMMYFUNCTION("LET(
  angka_murni, ARRAYFORMULA(IFERROR(VALUE(REGEXREPLACE(N562:S562, ""[^0-9]"", """")), 0)),
  rata, IFERROR(AVERAGEIF(angka_murni, ""&gt;0""), 0),
  IF(rata &gt; 0,
    IF(rata &gt; 500, ""SANGAT OPTIMAL"",
    IF(rata &gt; 200, ""OPTIMAL"",
    IF(rata &gt; 100,"&amp;" ""KURANG OPTIMAL"", ""TIDAK OPTIMAL""))),
    IF(COUNTIF(N562:S562, ""*TIDAK TERDETEKSI*"") &gt; 0, ""TIDAK TERDETEKSI"",
    IF(COUNTIF(N562:S562, ""*TIDAK AKTIF*"") &gt; 0, ""TIDAK AKTIF"",
    IF(COUNTIF(N562:S562, ""*BELUM TERPASANG*"") &gt; 0, ""BELUM T"&amp;"ERPASANG"", ""TIDAK AKTIF"")))
  )
)"),"TIDAK OPTIMAL")</f>
        <v>TIDAK OPTIMAL</v>
      </c>
      <c r="V562" s="137" t="s">
        <v>890</v>
      </c>
      <c r="W562" s="83"/>
      <c r="X562" s="83"/>
    </row>
    <row r="563" ht="12.0" customHeight="1">
      <c r="A563" s="20">
        <f t="shared" si="1"/>
        <v>559</v>
      </c>
      <c r="B563" s="19" t="s">
        <v>361</v>
      </c>
      <c r="C563" s="19" t="s">
        <v>434</v>
      </c>
      <c r="D563" s="19" t="s">
        <v>2531</v>
      </c>
      <c r="E563" s="21" t="s">
        <v>402</v>
      </c>
      <c r="F563" s="23" t="s">
        <v>2532</v>
      </c>
      <c r="G563" s="25" t="s">
        <v>2533</v>
      </c>
      <c r="H563" s="19" t="s">
        <v>102</v>
      </c>
      <c r="I563" s="19" t="s">
        <v>41</v>
      </c>
      <c r="J563" s="76" t="s">
        <v>44</v>
      </c>
      <c r="K563" s="118"/>
      <c r="L563" s="118"/>
      <c r="M563" s="42"/>
      <c r="N563" s="42"/>
      <c r="O563" s="38" t="s">
        <v>167</v>
      </c>
      <c r="P563" s="38" t="s">
        <v>167</v>
      </c>
      <c r="Q563" s="38" t="s">
        <v>167</v>
      </c>
      <c r="R563" s="30" t="s">
        <v>91</v>
      </c>
      <c r="S563" s="30" t="s">
        <v>63</v>
      </c>
      <c r="T563" s="30" t="s">
        <v>64</v>
      </c>
      <c r="U563" s="31" t="str">
        <f>IFERROR(__xludf.DUMMYFUNCTION("LET(
  angka_murni, ARRAYFORMULA(IFERROR(VALUE(REGEXREPLACE(N563:S563, ""[^0-9]"", """")), 0)),
  rata, IFERROR(AVERAGEIF(angka_murni, ""&gt;0""), 0),
  IF(rata &gt; 0,
    IF(rata &gt; 500, ""SANGAT OPTIMAL"",
    IF(rata &gt; 200, ""OPTIMAL"",
    IF(rata &gt; 100,"&amp;" ""KURANG OPTIMAL"", ""TIDAK OPTIMAL""))),
    IF(COUNTIF(N563:S563, ""*TIDAK TERDETEKSI*"") &gt; 0, ""TIDAK TERDETEKSI"",
    IF(COUNTIF(N563:S563, ""*TIDAK AKTIF*"") &gt; 0, ""TIDAK AKTIF"",
    IF(COUNTIF(N563:S563, ""*BELUM TERPASANG*"") &gt; 0, ""BELUM T"&amp;"ERPASANG"", ""TIDAK AKTIF"")))
  )
)"),"KURANG OPTIMAL")</f>
        <v>KURANG OPTIMAL</v>
      </c>
      <c r="V563" s="124"/>
      <c r="W563" s="125"/>
      <c r="X563" s="125"/>
    </row>
    <row r="564" ht="12.0" customHeight="1">
      <c r="A564" s="20">
        <f t="shared" si="1"/>
        <v>560</v>
      </c>
      <c r="B564" s="19" t="s">
        <v>361</v>
      </c>
      <c r="C564" s="19" t="s">
        <v>447</v>
      </c>
      <c r="D564" s="19" t="s">
        <v>2535</v>
      </c>
      <c r="E564" s="59" t="s">
        <v>33</v>
      </c>
      <c r="F564" s="23" t="s">
        <v>2536</v>
      </c>
      <c r="G564" s="25" t="s">
        <v>2537</v>
      </c>
      <c r="H564" s="19" t="s">
        <v>102</v>
      </c>
      <c r="I564" s="19" t="s">
        <v>41</v>
      </c>
      <c r="J564" s="76" t="s">
        <v>44</v>
      </c>
      <c r="K564" s="118"/>
      <c r="L564" s="118"/>
      <c r="M564" s="42"/>
      <c r="N564" s="42"/>
      <c r="O564" s="38" t="s">
        <v>167</v>
      </c>
      <c r="P564" s="38" t="s">
        <v>167</v>
      </c>
      <c r="Q564" s="38" t="s">
        <v>167</v>
      </c>
      <c r="R564" s="30" t="s">
        <v>62</v>
      </c>
      <c r="S564" s="30" t="s">
        <v>64</v>
      </c>
      <c r="T564" s="30" t="s">
        <v>64</v>
      </c>
      <c r="U564" s="198" t="str">
        <f>IFERROR(__xludf.DUMMYFUNCTION("LET(
  angka_murni, ARRAYFORMULA(IFERROR(VALUE(REGEXREPLACE(N564:S564, ""[^0-9]"", """")), 0)),
  rata, IFERROR(AVERAGEIF(angka_murni, ""&gt;0""), 0),
  IF(rata &gt; 0,
    IF(rata &gt; 500, ""SANGAT OPTIMAL"",
    IF(rata &gt; 200, ""OPTIMAL"",
    IF(rata &gt; 100,"&amp;" ""KURANG OPTIMAL"", ""TIDAK OPTIMAL""))),
    IF(COUNTIF(N564:S564, ""*TIDAK TERDETEKSI*"") &gt; 0, ""TIDAK TERDETEKSI"",
    IF(COUNTIF(N564:S564, ""*TIDAK AKTIF*"") &gt; 0, ""TIDAK AKTIF"",
    IF(COUNTIF(N564:S564, ""*BELUM TERPASANG*"") &gt; 0, ""BELUM T"&amp;"ERPASANG"", ""TIDAK AKTIF"")))
  )
)"),"OPTIMAL")</f>
        <v>OPTIMAL</v>
      </c>
      <c r="V564" s="94"/>
      <c r="W564" s="199"/>
      <c r="X564" s="199"/>
    </row>
    <row r="565" ht="12.0" customHeight="1">
      <c r="A565" s="20">
        <f t="shared" si="1"/>
        <v>561</v>
      </c>
      <c r="B565" s="19" t="s">
        <v>361</v>
      </c>
      <c r="C565" s="19" t="s">
        <v>447</v>
      </c>
      <c r="D565" s="19" t="s">
        <v>448</v>
      </c>
      <c r="E565" s="21" t="s">
        <v>449</v>
      </c>
      <c r="F565" s="23" t="s">
        <v>2538</v>
      </c>
      <c r="G565" s="25" t="s">
        <v>2539</v>
      </c>
      <c r="H565" s="19" t="s">
        <v>40</v>
      </c>
      <c r="I565" s="19" t="s">
        <v>107</v>
      </c>
      <c r="J565" s="117" t="s">
        <v>44</v>
      </c>
      <c r="K565" s="118"/>
      <c r="L565" s="119" t="s">
        <v>2540</v>
      </c>
      <c r="M565" s="42"/>
      <c r="N565" s="42"/>
      <c r="O565" s="29" t="s">
        <v>62</v>
      </c>
      <c r="P565" s="30" t="s">
        <v>45</v>
      </c>
      <c r="Q565" s="30" t="s">
        <v>45</v>
      </c>
      <c r="R565" s="44"/>
      <c r="S565" s="44"/>
      <c r="T565" s="44"/>
      <c r="U565" s="31" t="str">
        <f>IFERROR(__xludf.DUMMYFUNCTION("LET(
  angka_murni, ARRAYFORMULA(IFERROR(VALUE(REGEXREPLACE(N565:S565, ""[^0-9]"", """")), 0)),
  rata, IFERROR(AVERAGEIF(angka_murni, ""&gt;0""), 0),
  IF(rata &gt; 0,
    IF(rata &gt; 500, ""SANGAT OPTIMAL"",
    IF(rata &gt; 200, ""OPTIMAL"",
    IF(rata &gt; 100,"&amp;" ""KURANG OPTIMAL"", ""TIDAK OPTIMAL""))),
    IF(COUNTIF(N565:S565, ""*TIDAK TERDETEKSI*"") &gt; 0, ""TIDAK TERDETEKSI"",
    IF(COUNTIF(N565:S565, ""*TIDAK AKTIF*"") &gt; 0, ""TIDAK AKTIF"",
    IF(COUNTIF(N565:S565, ""*BELUM TERPASANG*"") &gt; 0, ""BELUM T"&amp;"ERPASANG"", ""TIDAK AKTIF"")))
  )
)"),"TIDAK OPTIMAL")</f>
        <v>TIDAK OPTIMAL</v>
      </c>
      <c r="V565" s="124"/>
      <c r="W565" s="125"/>
      <c r="X565" s="37" t="s">
        <v>453</v>
      </c>
    </row>
    <row r="566" ht="12.0" customHeight="1">
      <c r="A566" s="20">
        <f t="shared" si="1"/>
        <v>562</v>
      </c>
      <c r="B566" s="19" t="s">
        <v>361</v>
      </c>
      <c r="C566" s="19" t="s">
        <v>447</v>
      </c>
      <c r="D566" s="19" t="s">
        <v>447</v>
      </c>
      <c r="E566" s="21" t="s">
        <v>2541</v>
      </c>
      <c r="F566" s="23" t="s">
        <v>2542</v>
      </c>
      <c r="G566" s="25" t="s">
        <v>2543</v>
      </c>
      <c r="H566" s="19" t="s">
        <v>39</v>
      </c>
      <c r="I566" s="180" t="s">
        <v>1138</v>
      </c>
      <c r="J566" s="76" t="s">
        <v>44</v>
      </c>
      <c r="K566" s="118"/>
      <c r="L566" s="118"/>
      <c r="M566" s="29" t="s">
        <v>167</v>
      </c>
      <c r="N566" s="29" t="s">
        <v>167</v>
      </c>
      <c r="O566" s="29" t="s">
        <v>167</v>
      </c>
      <c r="P566" s="29" t="s">
        <v>167</v>
      </c>
      <c r="Q566" s="29" t="s">
        <v>167</v>
      </c>
      <c r="R566" s="29" t="s">
        <v>167</v>
      </c>
      <c r="S566" s="30" t="s">
        <v>45</v>
      </c>
      <c r="T566" s="30"/>
      <c r="U566" s="31" t="str">
        <f>IFERROR(__xludf.DUMMYFUNCTION("LET(
  angka_murni, ARRAYFORMULA(IFERROR(VALUE(REGEXREPLACE(N566:S566, ""[^0-9]"", """")), 0)),
  rata, IFERROR(AVERAGEIF(angka_murni, ""&gt;0""), 0),
  IF(rata &gt; 0,
    IF(rata &gt; 500, ""SANGAT OPTIMAL"",
    IF(rata &gt; 200, ""OPTIMAL"",
    IF(rata &gt; 100,"&amp;" ""KURANG OPTIMAL"", ""TIDAK OPTIMAL""))),
    IF(COUNTIF(N566:S566, ""*TIDAK TERDETEKSI*"") &gt; 0, ""TIDAK TERDETEKSI"",
    IF(COUNTIF(N566:S566, ""*TIDAK AKTIF*"") &gt; 0, ""TIDAK AKTIF"",
    IF(COUNTIF(N566:S566, ""*BELUM TERPASANG*"") &gt; 0, ""BELUM T"&amp;"ERPASANG"", ""TIDAK AKTIF"")))
  )
)"),"TIDAK TERDETEKSI")</f>
        <v>TIDAK TERDETEKSI</v>
      </c>
      <c r="V566" s="124"/>
      <c r="W566" s="125"/>
      <c r="X566" s="37" t="s">
        <v>2544</v>
      </c>
    </row>
    <row r="567" ht="12.0" customHeight="1">
      <c r="A567" s="20">
        <f t="shared" si="1"/>
        <v>563</v>
      </c>
      <c r="B567" s="19" t="s">
        <v>361</v>
      </c>
      <c r="C567" s="19" t="s">
        <v>447</v>
      </c>
      <c r="D567" s="19" t="s">
        <v>2545</v>
      </c>
      <c r="E567" s="21" t="s">
        <v>364</v>
      </c>
      <c r="F567" s="23" t="s">
        <v>2546</v>
      </c>
      <c r="G567" s="25" t="s">
        <v>2547</v>
      </c>
      <c r="H567" s="19" t="s">
        <v>40</v>
      </c>
      <c r="I567" s="19" t="s">
        <v>107</v>
      </c>
      <c r="J567" s="117" t="s">
        <v>44</v>
      </c>
      <c r="K567" s="118"/>
      <c r="L567" s="119" t="s">
        <v>1785</v>
      </c>
      <c r="M567" s="42"/>
      <c r="N567" s="42"/>
      <c r="O567" s="42"/>
      <c r="P567" s="30" t="s">
        <v>63</v>
      </c>
      <c r="Q567" s="30" t="s">
        <v>91</v>
      </c>
      <c r="R567" s="44"/>
      <c r="S567" s="44"/>
      <c r="T567" s="44"/>
      <c r="U567" s="31" t="str">
        <f>IFERROR(__xludf.DUMMYFUNCTION("LET(
  angka_murni, ARRAYFORMULA(IFERROR(VALUE(REGEXREPLACE(N567:S567, ""[^0-9]"", """")), 0)),
  rata, IFERROR(AVERAGEIF(angka_murni, ""&gt;0""), 0),
  IF(rata &gt; 0,
    IF(rata &gt; 500, ""SANGAT OPTIMAL"",
    IF(rata &gt; 200, ""OPTIMAL"",
    IF(rata &gt; 100,"&amp;" ""KURANG OPTIMAL"", ""TIDAK OPTIMAL""))),
    IF(COUNTIF(N567:S567, ""*TIDAK TERDETEKSI*"") &gt; 0, ""TIDAK TERDETEKSI"",
    IF(COUNTIF(N567:S567, ""*TIDAK AKTIF*"") &gt; 0, ""TIDAK AKTIF"",
    IF(COUNTIF(N567:S567, ""*BELUM TERPASANG*"") &gt; 0, ""BELUM T"&amp;"ERPASANG"", ""TIDAK AKTIF"")))
  )
)"),"KURANG OPTIMAL")</f>
        <v>KURANG OPTIMAL</v>
      </c>
      <c r="V567" s="124"/>
      <c r="W567" s="125"/>
      <c r="X567" s="37" t="s">
        <v>2548</v>
      </c>
    </row>
    <row r="568" ht="12.0" customHeight="1">
      <c r="A568" s="20">
        <f t="shared" si="1"/>
        <v>564</v>
      </c>
      <c r="B568" s="19" t="s">
        <v>361</v>
      </c>
      <c r="C568" s="19" t="s">
        <v>447</v>
      </c>
      <c r="D568" s="19" t="s">
        <v>454</v>
      </c>
      <c r="E568" s="19" t="s">
        <v>455</v>
      </c>
      <c r="F568" s="23" t="s">
        <v>457</v>
      </c>
      <c r="G568" s="25" t="s">
        <v>458</v>
      </c>
      <c r="H568" s="19" t="s">
        <v>40</v>
      </c>
      <c r="I568" s="19" t="s">
        <v>42</v>
      </c>
      <c r="J568" s="128" t="s">
        <v>44</v>
      </c>
      <c r="K568" s="129"/>
      <c r="L568" s="129"/>
      <c r="M568" s="29" t="s">
        <v>108</v>
      </c>
      <c r="N568" s="29" t="s">
        <v>108</v>
      </c>
      <c r="O568" s="29" t="s">
        <v>108</v>
      </c>
      <c r="P568" s="29" t="s">
        <v>108</v>
      </c>
      <c r="Q568" s="30" t="s">
        <v>167</v>
      </c>
      <c r="R568" s="30" t="s">
        <v>167</v>
      </c>
      <c r="S568" s="30" t="s">
        <v>167</v>
      </c>
      <c r="T568" s="30" t="s">
        <v>45</v>
      </c>
      <c r="U568" s="31" t="str">
        <f>IFERROR(__xludf.DUMMYFUNCTION("LET(
  angka_murni, ARRAYFORMULA(IFERROR(VALUE(REGEXREPLACE(N568:S568, ""[^0-9]"", """")), 0)),
  rata, IFERROR(AVERAGEIF(angka_murni, ""&gt;0""), 0),
  IF(rata &gt; 0,
    IF(rata &gt; 500, ""SANGAT OPTIMAL"",
    IF(rata &gt; 200, ""OPTIMAL"",
    IF(rata &gt; 100,"&amp;" ""KURANG OPTIMAL"", ""TIDAK OPTIMAL""))),
    IF(COUNTIF(N568:S568, ""*TIDAK TERDETEKSI*"") &gt; 0, ""TIDAK TERDETEKSI"",
    IF(COUNTIF(N568:S568, ""*TIDAK AKTIF*"") &gt; 0, ""TIDAK AKTIF"",
    IF(COUNTIF(N568:S568, ""*BELUM TERPASANG*"") &gt; 0, ""BELUM T"&amp;"ERPASANG"", ""TIDAK AKTIF"")))
  )
)"),"TIDAK TERDETEKSI")</f>
        <v>TIDAK TERDETEKSI</v>
      </c>
      <c r="V568" s="124"/>
      <c r="W568" s="125"/>
      <c r="X568" s="46"/>
    </row>
    <row r="569" ht="12.0" customHeight="1">
      <c r="A569" s="20">
        <f t="shared" si="1"/>
        <v>565</v>
      </c>
      <c r="B569" s="19" t="s">
        <v>361</v>
      </c>
      <c r="C569" s="19" t="s">
        <v>447</v>
      </c>
      <c r="D569" s="19" t="s">
        <v>462</v>
      </c>
      <c r="E569" s="21" t="s">
        <v>463</v>
      </c>
      <c r="F569" s="23" t="s">
        <v>464</v>
      </c>
      <c r="G569" s="25" t="s">
        <v>465</v>
      </c>
      <c r="H569" s="19" t="s">
        <v>102</v>
      </c>
      <c r="I569" s="19" t="s">
        <v>41</v>
      </c>
      <c r="J569" s="76" t="s">
        <v>44</v>
      </c>
      <c r="K569" s="118"/>
      <c r="L569" s="118"/>
      <c r="M569" s="42"/>
      <c r="N569" s="42"/>
      <c r="O569" s="38" t="s">
        <v>167</v>
      </c>
      <c r="P569" s="38" t="s">
        <v>167</v>
      </c>
      <c r="Q569" s="38" t="s">
        <v>167</v>
      </c>
      <c r="R569" s="30" t="s">
        <v>62</v>
      </c>
      <c r="S569" s="30" t="s">
        <v>64</v>
      </c>
      <c r="T569" s="30" t="s">
        <v>91</v>
      </c>
      <c r="U569" s="31" t="str">
        <f>IFERROR(__xludf.DUMMYFUNCTION("LET(
  angka_murni, ARRAYFORMULA(IFERROR(VALUE(REGEXREPLACE(N569:S569, ""[^0-9]"", """")), 0)),
  rata, IFERROR(AVERAGEIF(angka_murni, ""&gt;0""), 0),
  IF(rata &gt; 0,
    IF(rata &gt; 500, ""SANGAT OPTIMAL"",
    IF(rata &gt; 200, ""OPTIMAL"",
    IF(rata &gt; 100,"&amp;" ""KURANG OPTIMAL"", ""TIDAK OPTIMAL""))),
    IF(COUNTIF(N569:S569, ""*TIDAK TERDETEKSI*"") &gt; 0, ""TIDAK TERDETEKSI"",
    IF(COUNTIF(N569:S569, ""*TIDAK AKTIF*"") &gt; 0, ""TIDAK AKTIF"",
    IF(COUNTIF(N569:S569, ""*BELUM TERPASANG*"") &gt; 0, ""BELUM T"&amp;"ERPASANG"", ""TIDAK AKTIF"")))
  )
)"),"OPTIMAL")</f>
        <v>OPTIMAL</v>
      </c>
      <c r="V569" s="124"/>
      <c r="W569" s="125"/>
      <c r="X569" s="37" t="s">
        <v>467</v>
      </c>
    </row>
    <row r="570" ht="12.0" customHeight="1">
      <c r="A570" s="20">
        <f t="shared" si="1"/>
        <v>566</v>
      </c>
      <c r="B570" s="19" t="s">
        <v>361</v>
      </c>
      <c r="C570" s="19" t="s">
        <v>447</v>
      </c>
      <c r="D570" s="19" t="s">
        <v>2550</v>
      </c>
      <c r="E570" s="21" t="s">
        <v>2551</v>
      </c>
      <c r="F570" s="23" t="s">
        <v>2552</v>
      </c>
      <c r="G570" s="25" t="s">
        <v>2553</v>
      </c>
      <c r="H570" s="19" t="s">
        <v>40</v>
      </c>
      <c r="I570" s="19" t="s">
        <v>107</v>
      </c>
      <c r="J570" s="117" t="s">
        <v>44</v>
      </c>
      <c r="K570" s="118"/>
      <c r="L570" s="119" t="s">
        <v>2267</v>
      </c>
      <c r="M570" s="42"/>
      <c r="N570" s="42"/>
      <c r="O570" s="29" t="s">
        <v>91</v>
      </c>
      <c r="P570" s="29" t="s">
        <v>91</v>
      </c>
      <c r="Q570" s="29" t="s">
        <v>91</v>
      </c>
      <c r="R570" s="44"/>
      <c r="S570" s="44"/>
      <c r="T570" s="44"/>
      <c r="U570" s="31" t="str">
        <f>IFERROR(__xludf.DUMMYFUNCTION("LET(
  angka_murni, ARRAYFORMULA(IFERROR(VALUE(REGEXREPLACE(N570:S570, ""[^0-9]"", """")), 0)),
  rata, IFERROR(AVERAGEIF(angka_murni, ""&gt;0""), 0),
  IF(rata &gt; 0,
    IF(rata &gt; 500, ""SANGAT OPTIMAL"",
    IF(rata &gt; 200, ""OPTIMAL"",
    IF(rata &gt; 100,"&amp;" ""KURANG OPTIMAL"", ""TIDAK OPTIMAL""))),
    IF(COUNTIF(N570:S570, ""*TIDAK TERDETEKSI*"") &gt; 0, ""TIDAK TERDETEKSI"",
    IF(COUNTIF(N570:S570, ""*TIDAK AKTIF*"") &gt; 0, ""TIDAK AKTIF"",
    IF(COUNTIF(N570:S570, ""*BELUM TERPASANG*"") &gt; 0, ""BELUM T"&amp;"ERPASANG"", ""TIDAK AKTIF"")))
  )
)"),"TIDAK OPTIMAL")</f>
        <v>TIDAK OPTIMAL</v>
      </c>
      <c r="V570" s="124"/>
      <c r="W570" s="125"/>
      <c r="X570" s="46"/>
    </row>
    <row r="571" ht="12.0" customHeight="1">
      <c r="A571" s="20">
        <f t="shared" si="1"/>
        <v>567</v>
      </c>
      <c r="B571" s="19" t="s">
        <v>361</v>
      </c>
      <c r="C571" s="19" t="s">
        <v>447</v>
      </c>
      <c r="D571" s="19" t="s">
        <v>2554</v>
      </c>
      <c r="E571" s="19" t="s">
        <v>402</v>
      </c>
      <c r="F571" s="23" t="s">
        <v>2555</v>
      </c>
      <c r="G571" s="25" t="s">
        <v>2556</v>
      </c>
      <c r="H571" s="19" t="s">
        <v>39</v>
      </c>
      <c r="I571" s="19" t="s">
        <v>41</v>
      </c>
      <c r="J571" s="200" t="s">
        <v>44</v>
      </c>
      <c r="K571" s="119"/>
      <c r="L571" s="119" t="s">
        <v>1116</v>
      </c>
      <c r="M571" s="29" t="s">
        <v>108</v>
      </c>
      <c r="N571" s="29" t="s">
        <v>108</v>
      </c>
      <c r="O571" s="29" t="s">
        <v>108</v>
      </c>
      <c r="P571" s="29" t="s">
        <v>108</v>
      </c>
      <c r="Q571" s="29" t="s">
        <v>108</v>
      </c>
      <c r="R571" s="29" t="s">
        <v>108</v>
      </c>
      <c r="S571" s="30" t="s">
        <v>176</v>
      </c>
      <c r="T571" s="30"/>
      <c r="U571" s="31" t="str">
        <f>IFERROR(__xludf.DUMMYFUNCTION("LET(
  angka_murni, ARRAYFORMULA(IFERROR(VALUE(REGEXREPLACE(N571:S571, ""[^0-9]"", """")), 0)),
  rata, IFERROR(AVERAGEIF(angka_murni, ""&gt;0""), 0),
  IF(rata &gt; 0,
    IF(rata &gt; 500, ""SANGAT OPTIMAL"",
    IF(rata &gt; 200, ""OPTIMAL"",
    IF(rata &gt; 100,"&amp;" ""KURANG OPTIMAL"", ""TIDAK OPTIMAL""))),
    IF(COUNTIF(N571:S571, ""*TIDAK TERDETEKSI*"") &gt; 0, ""TIDAK TERDETEKSI"",
    IF(COUNTIF(N571:S571, ""*TIDAK AKTIF*"") &gt; 0, ""TIDAK AKTIF"",
    IF(COUNTIF(N571:S571, ""*BELUM TERPASANG*"") &gt; 0, ""BELUM T"&amp;"ERPASANG"", ""TIDAK AKTIF"")))
  )
)"),"TIDAK OPTIMAL")</f>
        <v>TIDAK OPTIMAL</v>
      </c>
      <c r="V571" s="124"/>
      <c r="W571" s="125"/>
      <c r="X571" s="46"/>
    </row>
    <row r="572" ht="12.0" customHeight="1">
      <c r="A572" s="20">
        <f t="shared" si="1"/>
        <v>568</v>
      </c>
      <c r="B572" s="19" t="s">
        <v>361</v>
      </c>
      <c r="C572" s="19" t="s">
        <v>447</v>
      </c>
      <c r="D572" s="19" t="s">
        <v>471</v>
      </c>
      <c r="E572" s="21" t="s">
        <v>33</v>
      </c>
      <c r="F572" s="23" t="s">
        <v>472</v>
      </c>
      <c r="G572" s="25" t="s">
        <v>473</v>
      </c>
      <c r="H572" s="19"/>
      <c r="I572" s="19"/>
      <c r="J572" s="144"/>
      <c r="K572" s="118"/>
      <c r="L572" s="118"/>
      <c r="M572" s="29" t="s">
        <v>108</v>
      </c>
      <c r="N572" s="29" t="s">
        <v>108</v>
      </c>
      <c r="O572" s="29" t="s">
        <v>108</v>
      </c>
      <c r="P572" s="29" t="s">
        <v>108</v>
      </c>
      <c r="Q572" s="29" t="s">
        <v>108</v>
      </c>
      <c r="R572" s="29" t="s">
        <v>108</v>
      </c>
      <c r="S572" s="29" t="s">
        <v>108</v>
      </c>
      <c r="T572" s="29"/>
      <c r="U572" s="31" t="str">
        <f>IFERROR(__xludf.DUMMYFUNCTION("LET(
  angka_murni, ARRAYFORMULA(IFERROR(VALUE(REGEXREPLACE(N572:S572, ""[^0-9]"", """")), 0)),
  rata, IFERROR(AVERAGEIF(angka_murni, ""&gt;0""), 0),
  IF(rata &gt; 0,
    IF(rata &gt; 500, ""SANGAT OPTIMAL"",
    IF(rata &gt; 200, ""OPTIMAL"",
    IF(rata &gt; 100,"&amp;" ""KURANG OPTIMAL"", ""TIDAK OPTIMAL""))),
    IF(COUNTIF(N572:S572, ""*TIDAK TERDETEKSI*"") &gt; 0, ""TIDAK TERDETEKSI"",
    IF(COUNTIF(N572:S572, ""*TIDAK AKTIF*"") &gt; 0, ""TIDAK AKTIF"",
    IF(COUNTIF(N572:S572, ""*BELUM TERPASANG*"") &gt; 0, ""BELUM T"&amp;"ERPASANG"", ""TIDAK AKTIF"")))
  )
)"),"BELUM TERPASANG")</f>
        <v>BELUM TERPASANG</v>
      </c>
      <c r="V572" s="124"/>
      <c r="W572" s="125"/>
      <c r="X572" s="37" t="s">
        <v>475</v>
      </c>
    </row>
    <row r="573" ht="12.0" customHeight="1">
      <c r="A573" s="20">
        <f t="shared" si="1"/>
        <v>569</v>
      </c>
      <c r="B573" s="19" t="s">
        <v>361</v>
      </c>
      <c r="C573" s="19" t="s">
        <v>447</v>
      </c>
      <c r="D573" s="19" t="s">
        <v>2557</v>
      </c>
      <c r="E573" s="19" t="s">
        <v>463</v>
      </c>
      <c r="F573" s="23" t="s">
        <v>2558</v>
      </c>
      <c r="G573" s="25" t="s">
        <v>2559</v>
      </c>
      <c r="H573" s="19" t="s">
        <v>59</v>
      </c>
      <c r="I573" s="19" t="s">
        <v>60</v>
      </c>
      <c r="J573" s="76" t="s">
        <v>44</v>
      </c>
      <c r="K573" s="118"/>
      <c r="L573" s="118"/>
      <c r="M573" s="29" t="s">
        <v>108</v>
      </c>
      <c r="N573" s="29" t="s">
        <v>108</v>
      </c>
      <c r="O573" s="29" t="s">
        <v>108</v>
      </c>
      <c r="P573" s="30" t="s">
        <v>62</v>
      </c>
      <c r="Q573" s="30" t="s">
        <v>62</v>
      </c>
      <c r="R573" s="30" t="s">
        <v>64</v>
      </c>
      <c r="S573" s="30" t="s">
        <v>64</v>
      </c>
      <c r="T573" s="30" t="s">
        <v>64</v>
      </c>
      <c r="U573" s="31" t="str">
        <f>IFERROR(__xludf.DUMMYFUNCTION("LET(
  angka_murni, ARRAYFORMULA(IFERROR(VALUE(REGEXREPLACE(N573:S573, ""[^0-9]"", """")), 0)),
  rata, IFERROR(AVERAGEIF(angka_murni, ""&gt;0""), 0),
  IF(rata &gt; 0,
    IF(rata &gt; 500, ""SANGAT OPTIMAL"",
    IF(rata &gt; 200, ""OPTIMAL"",
    IF(rata &gt; 100,"&amp;" ""KURANG OPTIMAL"", ""TIDAK OPTIMAL""))),
    IF(COUNTIF(N573:S573, ""*TIDAK TERDETEKSI*"") &gt; 0, ""TIDAK TERDETEKSI"",
    IF(COUNTIF(N573:S573, ""*TIDAK AKTIF*"") &gt; 0, ""TIDAK AKTIF"",
    IF(COUNTIF(N573:S573, ""*BELUM TERPASANG*"") &gt; 0, ""BELUM T"&amp;"ERPASANG"", ""TIDAK AKTIF"")))
  )
)"),"OPTIMAL")</f>
        <v>OPTIMAL</v>
      </c>
      <c r="V573" s="124"/>
      <c r="W573" s="125"/>
      <c r="X573" s="37" t="s">
        <v>2560</v>
      </c>
    </row>
    <row r="574" ht="12.0" customHeight="1">
      <c r="A574" s="20">
        <f t="shared" si="1"/>
        <v>570</v>
      </c>
      <c r="B574" s="19" t="s">
        <v>361</v>
      </c>
      <c r="C574" s="19" t="s">
        <v>2561</v>
      </c>
      <c r="D574" s="19" t="s">
        <v>2562</v>
      </c>
      <c r="E574" s="21" t="s">
        <v>2563</v>
      </c>
      <c r="F574" s="23" t="s">
        <v>2564</v>
      </c>
      <c r="G574" s="25" t="s">
        <v>2565</v>
      </c>
      <c r="H574" s="19" t="s">
        <v>39</v>
      </c>
      <c r="I574" s="19" t="s">
        <v>41</v>
      </c>
      <c r="J574" s="201" t="s">
        <v>44</v>
      </c>
      <c r="K574" s="118"/>
      <c r="L574" s="119" t="s">
        <v>2566</v>
      </c>
      <c r="M574" s="42"/>
      <c r="N574" s="29" t="s">
        <v>806</v>
      </c>
      <c r="O574" s="29" t="s">
        <v>806</v>
      </c>
      <c r="P574" s="30" t="s">
        <v>806</v>
      </c>
      <c r="Q574" s="30" t="s">
        <v>806</v>
      </c>
      <c r="R574" s="30" t="s">
        <v>806</v>
      </c>
      <c r="S574" s="30" t="s">
        <v>63</v>
      </c>
      <c r="T574" s="30"/>
      <c r="U574" s="31" t="str">
        <f>IFERROR(__xludf.DUMMYFUNCTION("LET(
  angka_murni, ARRAYFORMULA(IFERROR(VALUE(REGEXREPLACE(N574:S574, ""[^0-9]"", """")), 0)),
  rata, IFERROR(AVERAGEIF(angka_murni, ""&gt;0""), 0),
  IF(rata &gt; 0,
    IF(rata &gt; 500, ""SANGAT OPTIMAL"",
    IF(rata &gt; 200, ""OPTIMAL"",
    IF(rata &gt; 100,"&amp;" ""KURANG OPTIMAL"", ""TIDAK OPTIMAL""))),
    IF(COUNTIF(N574:S574, ""*TIDAK TERDETEKSI*"") &gt; 0, ""TIDAK TERDETEKSI"",
    IF(COUNTIF(N574:S574, ""*TIDAK AKTIF*"") &gt; 0, ""TIDAK AKTIF"",
    IF(COUNTIF(N574:S574, ""*BELUM TERPASANG*"") &gt; 0, ""BELUM T"&amp;"ERPASANG"", ""TIDAK AKTIF"")))
  )
)"),"KURANG OPTIMAL")</f>
        <v>KURANG OPTIMAL</v>
      </c>
      <c r="V574" s="124"/>
      <c r="W574" s="125"/>
      <c r="X574" s="47" t="s">
        <v>2567</v>
      </c>
    </row>
    <row r="575" ht="12.0" customHeight="1">
      <c r="A575" s="20">
        <f t="shared" si="1"/>
        <v>571</v>
      </c>
      <c r="B575" s="19" t="s">
        <v>361</v>
      </c>
      <c r="C575" s="19" t="s">
        <v>2561</v>
      </c>
      <c r="D575" s="19" t="s">
        <v>2568</v>
      </c>
      <c r="E575" s="21" t="s">
        <v>394</v>
      </c>
      <c r="F575" s="23" t="s">
        <v>2569</v>
      </c>
      <c r="G575" s="25" t="s">
        <v>2570</v>
      </c>
      <c r="H575" s="19" t="s">
        <v>39</v>
      </c>
      <c r="I575" s="19" t="s">
        <v>41</v>
      </c>
      <c r="J575" s="200" t="s">
        <v>44</v>
      </c>
      <c r="K575" s="118"/>
      <c r="L575" s="118"/>
      <c r="M575" s="42"/>
      <c r="N575" s="29" t="s">
        <v>806</v>
      </c>
      <c r="O575" s="29" t="s">
        <v>806</v>
      </c>
      <c r="P575" s="29" t="s">
        <v>806</v>
      </c>
      <c r="Q575" s="29" t="s">
        <v>806</v>
      </c>
      <c r="R575" s="29" t="s">
        <v>806</v>
      </c>
      <c r="S575" s="29" t="s">
        <v>806</v>
      </c>
      <c r="T575" s="29"/>
      <c r="U575" s="31" t="str">
        <f>IFERROR(__xludf.DUMMYFUNCTION("LET(
  angka_murni, ARRAYFORMULA(IFERROR(VALUE(REGEXREPLACE(N575:S575, ""[^0-9]"", """")), 0)),
  rata, IFERROR(AVERAGEIF(angka_murni, ""&gt;0""), 0),
  IF(rata &gt; 0,
    IF(rata &gt; 500, ""SANGAT OPTIMAL"",
    IF(rata &gt; 200, ""OPTIMAL"",
    IF(rata &gt; 100,"&amp;" ""KURANG OPTIMAL"", ""TIDAK OPTIMAL""))),
    IF(COUNTIF(N575:S575, ""*TIDAK TERDETEKSI*"") &gt; 0, ""TIDAK TERDETEKSI"",
    IF(COUNTIF(N575:S575, ""*TIDAK AKTIF*"") &gt; 0, ""TIDAK AKTIF"",
    IF(COUNTIF(N575:S575, ""*BELUM TERPASANG*"") &gt; 0, ""BELUM T"&amp;"ERPASANG"", ""TIDAK AKTIF"")))
  )
)"),"KURANG OPTIMAL")</f>
        <v>KURANG OPTIMAL</v>
      </c>
      <c r="V575" s="124"/>
      <c r="W575" s="125"/>
      <c r="X575" s="46"/>
    </row>
    <row r="576" ht="12.0" customHeight="1">
      <c r="A576" s="20">
        <f t="shared" si="1"/>
        <v>572</v>
      </c>
      <c r="B576" s="19" t="s">
        <v>361</v>
      </c>
      <c r="C576" s="19" t="s">
        <v>2561</v>
      </c>
      <c r="D576" s="19" t="s">
        <v>2571</v>
      </c>
      <c r="E576" s="21" t="s">
        <v>2572</v>
      </c>
      <c r="F576" s="23" t="s">
        <v>2573</v>
      </c>
      <c r="G576" s="25" t="s">
        <v>2574</v>
      </c>
      <c r="H576" s="19" t="s">
        <v>39</v>
      </c>
      <c r="I576" s="180" t="s">
        <v>1138</v>
      </c>
      <c r="J576" s="76" t="s">
        <v>44</v>
      </c>
      <c r="K576" s="118"/>
      <c r="L576" s="118"/>
      <c r="M576" s="29" t="s">
        <v>167</v>
      </c>
      <c r="N576" s="29" t="s">
        <v>167</v>
      </c>
      <c r="O576" s="29" t="s">
        <v>167</v>
      </c>
      <c r="P576" s="29" t="s">
        <v>167</v>
      </c>
      <c r="Q576" s="29" t="s">
        <v>167</v>
      </c>
      <c r="R576" s="29" t="s">
        <v>167</v>
      </c>
      <c r="S576" s="30" t="s">
        <v>45</v>
      </c>
      <c r="T576" s="30"/>
      <c r="U576" s="31" t="str">
        <f>IFERROR(__xludf.DUMMYFUNCTION("LET(
  angka_murni, ARRAYFORMULA(IFERROR(VALUE(REGEXREPLACE(N576:S576, ""[^0-9]"", """")), 0)),
  rata, IFERROR(AVERAGEIF(angka_murni, ""&gt;0""), 0),
  IF(rata &gt; 0,
    IF(rata &gt; 500, ""SANGAT OPTIMAL"",
    IF(rata &gt; 200, ""OPTIMAL"",
    IF(rata &gt; 100,"&amp;" ""KURANG OPTIMAL"", ""TIDAK OPTIMAL""))),
    IF(COUNTIF(N576:S576, ""*TIDAK TERDETEKSI*"") &gt; 0, ""TIDAK TERDETEKSI"",
    IF(COUNTIF(N576:S576, ""*TIDAK AKTIF*"") &gt; 0, ""TIDAK AKTIF"",
    IF(COUNTIF(N576:S576, ""*BELUM TERPASANG*"") &gt; 0, ""BELUM T"&amp;"ERPASANG"", ""TIDAK AKTIF"")))
  )
)"),"TIDAK TERDETEKSI")</f>
        <v>TIDAK TERDETEKSI</v>
      </c>
      <c r="V576" s="124"/>
      <c r="W576" s="125"/>
      <c r="X576" s="37" t="s">
        <v>2575</v>
      </c>
    </row>
    <row r="577" ht="12.0" customHeight="1">
      <c r="A577" s="20">
        <f t="shared" si="1"/>
        <v>573</v>
      </c>
      <c r="B577" s="19" t="s">
        <v>361</v>
      </c>
      <c r="C577" s="19" t="s">
        <v>2561</v>
      </c>
      <c r="D577" s="19" t="s">
        <v>2576</v>
      </c>
      <c r="E577" s="21" t="s">
        <v>2577</v>
      </c>
      <c r="F577" s="23" t="s">
        <v>2578</v>
      </c>
      <c r="G577" s="25" t="s">
        <v>2579</v>
      </c>
      <c r="H577" s="19" t="s">
        <v>39</v>
      </c>
      <c r="I577" s="19" t="s">
        <v>41</v>
      </c>
      <c r="J577" s="200" t="s">
        <v>44</v>
      </c>
      <c r="K577" s="118"/>
      <c r="L577" s="118"/>
      <c r="M577" s="42"/>
      <c r="N577" s="29" t="s">
        <v>806</v>
      </c>
      <c r="O577" s="29" t="s">
        <v>806</v>
      </c>
      <c r="P577" s="30" t="s">
        <v>125</v>
      </c>
      <c r="Q577" s="30" t="s">
        <v>806</v>
      </c>
      <c r="R577" s="30" t="s">
        <v>806</v>
      </c>
      <c r="S577" s="30" t="s">
        <v>63</v>
      </c>
      <c r="T577" s="30"/>
      <c r="U577" s="31" t="str">
        <f>IFERROR(__xludf.DUMMYFUNCTION("LET(
  angka_murni, ARRAYFORMULA(IFERROR(VALUE(REGEXREPLACE(N577:S577, ""[^0-9]"", """")), 0)),
  rata, IFERROR(AVERAGEIF(angka_murni, ""&gt;0""), 0),
  IF(rata &gt; 0,
    IF(rata &gt; 500, ""SANGAT OPTIMAL"",
    IF(rata &gt; 200, ""OPTIMAL"",
    IF(rata &gt; 100,"&amp;" ""KURANG OPTIMAL"", ""TIDAK OPTIMAL""))),
    IF(COUNTIF(N577:S577, ""*TIDAK TERDETEKSI*"") &gt; 0, ""TIDAK TERDETEKSI"",
    IF(COUNTIF(N577:S577, ""*TIDAK AKTIF*"") &gt; 0, ""TIDAK AKTIF"",
    IF(COUNTIF(N577:S577, ""*BELUM TERPASANG*"") &gt; 0, ""BELUM T"&amp;"ERPASANG"", ""TIDAK AKTIF"")))
  )
)"),"KURANG OPTIMAL")</f>
        <v>KURANG OPTIMAL</v>
      </c>
      <c r="V577" s="124"/>
      <c r="W577" s="125"/>
      <c r="X577" s="46"/>
    </row>
    <row r="578" ht="12.0" customHeight="1">
      <c r="A578" s="20">
        <f t="shared" si="1"/>
        <v>574</v>
      </c>
      <c r="B578" s="19" t="s">
        <v>361</v>
      </c>
      <c r="C578" s="19" t="s">
        <v>2561</v>
      </c>
      <c r="D578" s="19" t="s">
        <v>198</v>
      </c>
      <c r="E578" s="21" t="s">
        <v>2580</v>
      </c>
      <c r="F578" s="23" t="s">
        <v>2581</v>
      </c>
      <c r="G578" s="25" t="s">
        <v>2582</v>
      </c>
      <c r="H578" s="19" t="s">
        <v>39</v>
      </c>
      <c r="I578" s="19" t="s">
        <v>41</v>
      </c>
      <c r="J578" s="200" t="s">
        <v>44</v>
      </c>
      <c r="K578" s="118"/>
      <c r="L578" s="118"/>
      <c r="M578" s="42"/>
      <c r="N578" s="29" t="s">
        <v>806</v>
      </c>
      <c r="O578" s="29" t="s">
        <v>806</v>
      </c>
      <c r="P578" s="30" t="s">
        <v>806</v>
      </c>
      <c r="Q578" s="30" t="s">
        <v>806</v>
      </c>
      <c r="R578" s="30" t="s">
        <v>806</v>
      </c>
      <c r="S578" s="30" t="s">
        <v>806</v>
      </c>
      <c r="T578" s="30"/>
      <c r="U578" s="31" t="str">
        <f>IFERROR(__xludf.DUMMYFUNCTION("LET(
  angka_murni, ARRAYFORMULA(IFERROR(VALUE(REGEXREPLACE(N578:S578, ""[^0-9]"", """")), 0)),
  rata, IFERROR(AVERAGEIF(angka_murni, ""&gt;0""), 0),
  IF(rata &gt; 0,
    IF(rata &gt; 500, ""SANGAT OPTIMAL"",
    IF(rata &gt; 200, ""OPTIMAL"",
    IF(rata &gt; 100,"&amp;" ""KURANG OPTIMAL"", ""TIDAK OPTIMAL""))),
    IF(COUNTIF(N578:S578, ""*TIDAK TERDETEKSI*"") &gt; 0, ""TIDAK TERDETEKSI"",
    IF(COUNTIF(N578:S578, ""*TIDAK AKTIF*"") &gt; 0, ""TIDAK AKTIF"",
    IF(COUNTIF(N578:S578, ""*BELUM TERPASANG*"") &gt; 0, ""BELUM T"&amp;"ERPASANG"", ""TIDAK AKTIF"")))
  )
)"),"KURANG OPTIMAL")</f>
        <v>KURANG OPTIMAL</v>
      </c>
      <c r="V578" s="124"/>
      <c r="W578" s="125"/>
      <c r="X578" s="46"/>
    </row>
    <row r="579" ht="12.0" customHeight="1">
      <c r="A579" s="20">
        <f t="shared" si="1"/>
        <v>575</v>
      </c>
      <c r="B579" s="19" t="s">
        <v>361</v>
      </c>
      <c r="C579" s="19" t="s">
        <v>2561</v>
      </c>
      <c r="D579" s="19" t="s">
        <v>2583</v>
      </c>
      <c r="E579" s="21" t="s">
        <v>455</v>
      </c>
      <c r="F579" s="23" t="s">
        <v>2584</v>
      </c>
      <c r="G579" s="25" t="s">
        <v>2585</v>
      </c>
      <c r="H579" s="19" t="s">
        <v>40</v>
      </c>
      <c r="I579" s="19" t="s">
        <v>42</v>
      </c>
      <c r="J579" s="128" t="s">
        <v>44</v>
      </c>
      <c r="K579" s="129"/>
      <c r="L579" s="129"/>
      <c r="M579" s="29" t="s">
        <v>108</v>
      </c>
      <c r="N579" s="29" t="s">
        <v>108</v>
      </c>
      <c r="O579" s="29" t="s">
        <v>108</v>
      </c>
      <c r="P579" s="29" t="s">
        <v>108</v>
      </c>
      <c r="Q579" s="30" t="s">
        <v>167</v>
      </c>
      <c r="R579" s="30" t="s">
        <v>167</v>
      </c>
      <c r="S579" s="30" t="s">
        <v>167</v>
      </c>
      <c r="T579" s="30" t="s">
        <v>91</v>
      </c>
      <c r="U579" s="31" t="str">
        <f>IFERROR(__xludf.DUMMYFUNCTION("LET(
  angka_murni, ARRAYFORMULA(IFERROR(VALUE(REGEXREPLACE(N579:S579, ""[^0-9]"", """")), 0)),
  rata, IFERROR(AVERAGEIF(angka_murni, ""&gt;0""), 0),
  IF(rata &gt; 0,
    IF(rata &gt; 500, ""SANGAT OPTIMAL"",
    IF(rata &gt; 200, ""OPTIMAL"",
    IF(rata &gt; 100,"&amp;" ""KURANG OPTIMAL"", ""TIDAK OPTIMAL""))),
    IF(COUNTIF(N579:S579, ""*TIDAK TERDETEKSI*"") &gt; 0, ""TIDAK TERDETEKSI"",
    IF(COUNTIF(N579:S579, ""*TIDAK AKTIF*"") &gt; 0, ""TIDAK AKTIF"",
    IF(COUNTIF(N579:S579, ""*BELUM TERPASANG*"") &gt; 0, ""BELUM T"&amp;"ERPASANG"", ""TIDAK AKTIF"")))
  )
)"),"TIDAK TERDETEKSI")</f>
        <v>TIDAK TERDETEKSI</v>
      </c>
      <c r="V579" s="124"/>
      <c r="W579" s="125"/>
      <c r="X579" s="46"/>
    </row>
    <row r="580" ht="12.0" customHeight="1">
      <c r="A580" s="20">
        <f t="shared" si="1"/>
        <v>576</v>
      </c>
      <c r="B580" s="19" t="s">
        <v>361</v>
      </c>
      <c r="C580" s="19" t="s">
        <v>2561</v>
      </c>
      <c r="D580" s="194" t="s">
        <v>2586</v>
      </c>
      <c r="E580" s="21" t="s">
        <v>2515</v>
      </c>
      <c r="F580" s="23" t="s">
        <v>2587</v>
      </c>
      <c r="G580" s="25" t="s">
        <v>2588</v>
      </c>
      <c r="H580" s="19" t="s">
        <v>39</v>
      </c>
      <c r="I580" s="19" t="s">
        <v>41</v>
      </c>
      <c r="J580" s="200" t="s">
        <v>44</v>
      </c>
      <c r="K580" s="118"/>
      <c r="L580" s="118"/>
      <c r="M580" s="42"/>
      <c r="N580" s="29" t="s">
        <v>806</v>
      </c>
      <c r="O580" s="29" t="s">
        <v>806</v>
      </c>
      <c r="P580" s="29" t="s">
        <v>806</v>
      </c>
      <c r="Q580" s="29" t="s">
        <v>806</v>
      </c>
      <c r="R580" s="29" t="s">
        <v>806</v>
      </c>
      <c r="S580" s="29" t="s">
        <v>806</v>
      </c>
      <c r="T580" s="29"/>
      <c r="U580" s="31" t="str">
        <f>IFERROR(__xludf.DUMMYFUNCTION("LET(
  angka_murni, ARRAYFORMULA(IFERROR(VALUE(REGEXREPLACE(N580:S580, ""[^0-9]"", """")), 0)),
  rata, IFERROR(AVERAGEIF(angka_murni, ""&gt;0""), 0),
  IF(rata &gt; 0,
    IF(rata &gt; 500, ""SANGAT OPTIMAL"",
    IF(rata &gt; 200, ""OPTIMAL"",
    IF(rata &gt; 100,"&amp;" ""KURANG OPTIMAL"", ""TIDAK OPTIMAL""))),
    IF(COUNTIF(N580:S580, ""*TIDAK TERDETEKSI*"") &gt; 0, ""TIDAK TERDETEKSI"",
    IF(COUNTIF(N580:S580, ""*TIDAK AKTIF*"") &gt; 0, ""TIDAK AKTIF"",
    IF(COUNTIF(N580:S580, ""*BELUM TERPASANG*"") &gt; 0, ""BELUM T"&amp;"ERPASANG"", ""TIDAK AKTIF"")))
  )
)"),"KURANG OPTIMAL")</f>
        <v>KURANG OPTIMAL</v>
      </c>
      <c r="V580" s="124"/>
      <c r="W580" s="125"/>
      <c r="X580" s="46"/>
    </row>
    <row r="581" ht="12.0" customHeight="1">
      <c r="A581" s="20">
        <f t="shared" si="1"/>
        <v>577</v>
      </c>
      <c r="B581" s="19" t="s">
        <v>361</v>
      </c>
      <c r="C581" s="19" t="s">
        <v>2561</v>
      </c>
      <c r="D581" s="19" t="s">
        <v>2589</v>
      </c>
      <c r="E581" s="19" t="s">
        <v>455</v>
      </c>
      <c r="F581" s="23" t="s">
        <v>2590</v>
      </c>
      <c r="G581" s="25" t="s">
        <v>2591</v>
      </c>
      <c r="H581" s="19" t="s">
        <v>102</v>
      </c>
      <c r="I581" s="19" t="s">
        <v>41</v>
      </c>
      <c r="J581" s="76" t="s">
        <v>44</v>
      </c>
      <c r="K581" s="118" t="s">
        <v>832</v>
      </c>
      <c r="L581" s="118" t="s">
        <v>916</v>
      </c>
      <c r="M581" s="42"/>
      <c r="N581" s="42"/>
      <c r="O581" s="38" t="s">
        <v>167</v>
      </c>
      <c r="P581" s="38" t="s">
        <v>167</v>
      </c>
      <c r="Q581" s="38" t="s">
        <v>167</v>
      </c>
      <c r="R581" s="30" t="s">
        <v>62</v>
      </c>
      <c r="S581" s="30" t="s">
        <v>176</v>
      </c>
      <c r="T581" s="30" t="s">
        <v>360</v>
      </c>
      <c r="U581" s="31" t="str">
        <f>IFERROR(__xludf.DUMMYFUNCTION("LET(
  angka_murni, ARRAYFORMULA(IFERROR(VALUE(REGEXREPLACE(N581:S581, ""[^0-9]"", """")), 0)),
  rata, IFERROR(AVERAGEIF(angka_murni, ""&gt;0""), 0),
  IF(rata &gt; 0,
    IF(rata &gt; 500, ""SANGAT OPTIMAL"",
    IF(rata &gt; 200, ""OPTIMAL"",
    IF(rata &gt; 100,"&amp;" ""KURANG OPTIMAL"", ""TIDAK OPTIMAL""))),
    IF(COUNTIF(N581:S581, ""*TIDAK TERDETEKSI*"") &gt; 0, ""TIDAK TERDETEKSI"",
    IF(COUNTIF(N581:S581, ""*TIDAK AKTIF*"") &gt; 0, ""TIDAK AKTIF"",
    IF(COUNTIF(N581:S581, ""*BELUM TERPASANG*"") &gt; 0, ""BELUM T"&amp;"ERPASANG"", ""TIDAK AKTIF"")))
  )
)"),"TIDAK OPTIMAL")</f>
        <v>TIDAK OPTIMAL</v>
      </c>
      <c r="V581" s="124"/>
      <c r="W581" s="125"/>
      <c r="X581" s="46"/>
    </row>
    <row r="582" ht="12.0" customHeight="1">
      <c r="A582" s="20">
        <f t="shared" si="1"/>
        <v>578</v>
      </c>
      <c r="B582" s="19" t="s">
        <v>361</v>
      </c>
      <c r="C582" s="19" t="s">
        <v>2561</v>
      </c>
      <c r="D582" s="19" t="s">
        <v>2592</v>
      </c>
      <c r="E582" s="21" t="s">
        <v>33</v>
      </c>
      <c r="F582" s="23" t="s">
        <v>2593</v>
      </c>
      <c r="G582" s="25" t="s">
        <v>2594</v>
      </c>
      <c r="H582" s="19" t="s">
        <v>59</v>
      </c>
      <c r="I582" s="19" t="s">
        <v>60</v>
      </c>
      <c r="J582" s="76" t="s">
        <v>44</v>
      </c>
      <c r="K582" s="118"/>
      <c r="L582" s="118"/>
      <c r="M582" s="29" t="s">
        <v>108</v>
      </c>
      <c r="N582" s="29" t="s">
        <v>108</v>
      </c>
      <c r="O582" s="29" t="s">
        <v>108</v>
      </c>
      <c r="P582" s="30" t="s">
        <v>63</v>
      </c>
      <c r="Q582" s="30" t="s">
        <v>126</v>
      </c>
      <c r="R582" s="30" t="s">
        <v>126</v>
      </c>
      <c r="S582" s="30" t="s">
        <v>126</v>
      </c>
      <c r="T582" s="30" t="s">
        <v>126</v>
      </c>
      <c r="U582" s="31" t="str">
        <f>IFERROR(__xludf.DUMMYFUNCTION("LET(
  angka_murni, ARRAYFORMULA(IFERROR(VALUE(REGEXREPLACE(N582:S582, ""[^0-9]"", """")), 0)),
  rata, IFERROR(AVERAGEIF(angka_murni, ""&gt;0""), 0),
  IF(rata &gt; 0,
    IF(rata &gt; 500, ""SANGAT OPTIMAL"",
    IF(rata &gt; 200, ""OPTIMAL"",
    IF(rata &gt; 100,"&amp;" ""KURANG OPTIMAL"", ""TIDAK OPTIMAL""))),
    IF(COUNTIF(N582:S582, ""*TIDAK TERDETEKSI*"") &gt; 0, ""TIDAK TERDETEKSI"",
    IF(COUNTIF(N582:S582, ""*TIDAK AKTIF*"") &gt; 0, ""TIDAK AKTIF"",
    IF(COUNTIF(N582:S582, ""*BELUM TERPASANG*"") &gt; 0, ""BELUM T"&amp;"ERPASANG"", ""TIDAK AKTIF"")))
  )
)"),"SANGAT OPTIMAL")</f>
        <v>SANGAT OPTIMAL</v>
      </c>
      <c r="V582" s="124"/>
      <c r="W582" s="125"/>
      <c r="X582" s="37" t="s">
        <v>2595</v>
      </c>
    </row>
    <row r="583" ht="12.0" customHeight="1">
      <c r="A583" s="20">
        <f t="shared" si="1"/>
        <v>579</v>
      </c>
      <c r="B583" s="19" t="s">
        <v>361</v>
      </c>
      <c r="C583" s="19" t="s">
        <v>480</v>
      </c>
      <c r="D583" s="19" t="s">
        <v>480</v>
      </c>
      <c r="E583" s="21" t="s">
        <v>481</v>
      </c>
      <c r="F583" s="23" t="s">
        <v>482</v>
      </c>
      <c r="G583" s="25" t="s">
        <v>483</v>
      </c>
      <c r="H583" s="19" t="s">
        <v>102</v>
      </c>
      <c r="I583" s="19" t="s">
        <v>41</v>
      </c>
      <c r="J583" s="76" t="s">
        <v>44</v>
      </c>
      <c r="K583" s="118" t="s">
        <v>832</v>
      </c>
      <c r="L583" s="118" t="s">
        <v>2369</v>
      </c>
      <c r="M583" s="132"/>
      <c r="N583" s="132"/>
      <c r="O583" s="38" t="s">
        <v>167</v>
      </c>
      <c r="P583" s="38" t="s">
        <v>167</v>
      </c>
      <c r="Q583" s="38" t="s">
        <v>167</v>
      </c>
      <c r="R583" s="30" t="s">
        <v>167</v>
      </c>
      <c r="S583" s="30" t="s">
        <v>45</v>
      </c>
      <c r="T583" s="30" t="s">
        <v>45</v>
      </c>
      <c r="U583" s="39" t="str">
        <f>IFERROR(__xludf.DUMMYFUNCTION("LET(
  angka_murni, ARRAYFORMULA(IFERROR(VALUE(REGEXREPLACE(N583:S583, ""[^0-9]"", """")), 0)),
  rata, IFERROR(AVERAGEIF(angka_murni, ""&gt;0""), 0),
  IF(rata &gt; 0,
    IF(rata &gt; 500, ""SANGAT OPTIMAL"",
    IF(rata &gt; 200, ""OPTIMAL"",
    IF(rata &gt; 100,"&amp;" ""KURANG OPTIMAL"", ""TIDAK OPTIMAL""))),
    IF(COUNTIF(N583:S583, ""*TIDAK TERDETEKSI*"") &gt; 0, ""TIDAK TERDETEKSI"",
    IF(COUNTIF(N583:S583, ""*TIDAK AKTIF*"") &gt; 0, ""TIDAK AKTIF"",
    IF(COUNTIF(N583:S583, ""*BELUM TERPASANG*"") &gt; 0, ""BELUM T"&amp;"ERPASANG"", ""TIDAK AKTIF"")))
  )
)"),"TIDAK TERDETEKSI")</f>
        <v>TIDAK TERDETEKSI</v>
      </c>
      <c r="V583" s="137" t="s">
        <v>2596</v>
      </c>
      <c r="W583" s="83"/>
      <c r="X583" s="37" t="s">
        <v>487</v>
      </c>
    </row>
    <row r="584" ht="12.0" customHeight="1">
      <c r="A584" s="20">
        <f t="shared" si="1"/>
        <v>580</v>
      </c>
      <c r="B584" s="19" t="s">
        <v>361</v>
      </c>
      <c r="C584" s="19" t="s">
        <v>480</v>
      </c>
      <c r="D584" s="19" t="s">
        <v>2597</v>
      </c>
      <c r="E584" s="19" t="s">
        <v>2468</v>
      </c>
      <c r="F584" s="23" t="s">
        <v>2598</v>
      </c>
      <c r="G584" s="25" t="s">
        <v>2599</v>
      </c>
      <c r="H584" s="19" t="s">
        <v>102</v>
      </c>
      <c r="I584" s="19" t="s">
        <v>41</v>
      </c>
      <c r="J584" s="76" t="s">
        <v>44</v>
      </c>
      <c r="K584" s="118"/>
      <c r="L584" s="118"/>
      <c r="M584" s="42"/>
      <c r="N584" s="42"/>
      <c r="O584" s="38" t="s">
        <v>167</v>
      </c>
      <c r="P584" s="38" t="s">
        <v>167</v>
      </c>
      <c r="Q584" s="38" t="s">
        <v>167</v>
      </c>
      <c r="R584" s="30" t="s">
        <v>62</v>
      </c>
      <c r="S584" s="30" t="s">
        <v>64</v>
      </c>
      <c r="T584" s="30" t="s">
        <v>123</v>
      </c>
      <c r="U584" s="31" t="str">
        <f>IFERROR(__xludf.DUMMYFUNCTION("LET(
  angka_murni, ARRAYFORMULA(IFERROR(VALUE(REGEXREPLACE(N584:S584, ""[^0-9]"", """")), 0)),
  rata, IFERROR(AVERAGEIF(angka_murni, ""&gt;0""), 0),
  IF(rata &gt; 0,
    IF(rata &gt; 500, ""SANGAT OPTIMAL"",
    IF(rata &gt; 200, ""OPTIMAL"",
    IF(rata &gt; 100,"&amp;" ""KURANG OPTIMAL"", ""TIDAK OPTIMAL""))),
    IF(COUNTIF(N584:S584, ""*TIDAK TERDETEKSI*"") &gt; 0, ""TIDAK TERDETEKSI"",
    IF(COUNTIF(N584:S584, ""*TIDAK AKTIF*"") &gt; 0, ""TIDAK AKTIF"",
    IF(COUNTIF(N584:S584, ""*BELUM TERPASANG*"") &gt; 0, ""BELUM T"&amp;"ERPASANG"", ""TIDAK AKTIF"")))
  )
)"),"OPTIMAL")</f>
        <v>OPTIMAL</v>
      </c>
      <c r="V584" s="124"/>
      <c r="W584" s="125"/>
      <c r="X584" s="37" t="s">
        <v>2600</v>
      </c>
    </row>
    <row r="585" ht="12.0" customHeight="1">
      <c r="A585" s="20">
        <f t="shared" si="1"/>
        <v>581</v>
      </c>
      <c r="B585" s="19" t="s">
        <v>361</v>
      </c>
      <c r="C585" s="19" t="s">
        <v>480</v>
      </c>
      <c r="D585" s="19" t="s">
        <v>2601</v>
      </c>
      <c r="E585" s="19" t="s">
        <v>2602</v>
      </c>
      <c r="F585" s="23" t="s">
        <v>2603</v>
      </c>
      <c r="G585" s="25" t="s">
        <v>2604</v>
      </c>
      <c r="H585" s="19" t="s">
        <v>102</v>
      </c>
      <c r="I585" s="19" t="s">
        <v>41</v>
      </c>
      <c r="J585" s="76" t="s">
        <v>44</v>
      </c>
      <c r="K585" s="118" t="s">
        <v>832</v>
      </c>
      <c r="L585" s="118" t="s">
        <v>916</v>
      </c>
      <c r="M585" s="132"/>
      <c r="N585" s="132"/>
      <c r="O585" s="38" t="s">
        <v>167</v>
      </c>
      <c r="P585" s="38" t="s">
        <v>167</v>
      </c>
      <c r="Q585" s="38" t="s">
        <v>167</v>
      </c>
      <c r="R585" s="30" t="s">
        <v>360</v>
      </c>
      <c r="S585" s="30" t="s">
        <v>360</v>
      </c>
      <c r="T585" s="30" t="s">
        <v>360</v>
      </c>
      <c r="U585" s="39" t="str">
        <f>IFERROR(__xludf.DUMMYFUNCTION("LET(
  angka_murni, ARRAYFORMULA(IFERROR(VALUE(REGEXREPLACE(N585:S585, ""[^0-9]"", """")), 0)),
  rata, IFERROR(AVERAGEIF(angka_murni, ""&gt;0""), 0),
  IF(rata &gt; 0,
    IF(rata &gt; 500, ""SANGAT OPTIMAL"",
    IF(rata &gt; 200, ""OPTIMAL"",
    IF(rata &gt; 100,"&amp;" ""KURANG OPTIMAL"", ""TIDAK OPTIMAL""))),
    IF(COUNTIF(N585:S585, ""*TIDAK TERDETEKSI*"") &gt; 0, ""TIDAK TERDETEKSI"",
    IF(COUNTIF(N585:S585, ""*TIDAK AKTIF*"") &gt; 0, ""TIDAK AKTIF"",
    IF(COUNTIF(N585:S585, ""*BELUM TERPASANG*"") &gt; 0, ""BELUM T"&amp;"ERPASANG"", ""TIDAK AKTIF"")))
  )
)"),"TIDAK OPTIMAL")</f>
        <v>TIDAK OPTIMAL</v>
      </c>
      <c r="V585" s="137" t="s">
        <v>1266</v>
      </c>
      <c r="W585" s="83"/>
      <c r="X585" s="57"/>
    </row>
    <row r="586" ht="12.0" customHeight="1">
      <c r="A586" s="20">
        <f t="shared" si="1"/>
        <v>582</v>
      </c>
      <c r="B586" s="19" t="s">
        <v>361</v>
      </c>
      <c r="C586" s="19" t="s">
        <v>480</v>
      </c>
      <c r="D586" s="19" t="s">
        <v>2605</v>
      </c>
      <c r="E586" s="19" t="s">
        <v>2606</v>
      </c>
      <c r="F586" s="23" t="s">
        <v>2607</v>
      </c>
      <c r="G586" s="25" t="s">
        <v>2608</v>
      </c>
      <c r="H586" s="19" t="s">
        <v>102</v>
      </c>
      <c r="I586" s="19" t="s">
        <v>41</v>
      </c>
      <c r="J586" s="76" t="s">
        <v>44</v>
      </c>
      <c r="K586" s="118"/>
      <c r="L586" s="118"/>
      <c r="M586" s="132"/>
      <c r="N586" s="132"/>
      <c r="O586" s="38" t="s">
        <v>167</v>
      </c>
      <c r="P586" s="38" t="s">
        <v>167</v>
      </c>
      <c r="Q586" s="38" t="s">
        <v>167</v>
      </c>
      <c r="R586" s="30" t="s">
        <v>123</v>
      </c>
      <c r="S586" s="30" t="s">
        <v>167</v>
      </c>
      <c r="T586" s="30" t="s">
        <v>62</v>
      </c>
      <c r="U586" s="39" t="str">
        <f>IFERROR(__xludf.DUMMYFUNCTION("LET(
  angka_murni, ARRAYFORMULA(IFERROR(VALUE(REGEXREPLACE(N586:S586, ""[^0-9]"", """")), 0)),
  rata, IFERROR(AVERAGEIF(angka_murni, ""&gt;0""), 0),
  IF(rata &gt; 0,
    IF(rata &gt; 500, ""SANGAT OPTIMAL"",
    IF(rata &gt; 200, ""OPTIMAL"",
    IF(rata &gt; 100,"&amp;" ""KURANG OPTIMAL"", ""TIDAK OPTIMAL""))),
    IF(COUNTIF(N586:S586, ""*TIDAK TERDETEKSI*"") &gt; 0, ""TIDAK TERDETEKSI"",
    IF(COUNTIF(N586:S586, ""*TIDAK AKTIF*"") &gt; 0, ""TIDAK AKTIF"",
    IF(COUNTIF(N586:S586, ""*BELUM TERPASANG*"") &gt; 0, ""BELUM T"&amp;"ERPASANG"", ""TIDAK AKTIF"")))
  )
)"),"SANGAT OPTIMAL")</f>
        <v>SANGAT OPTIMAL</v>
      </c>
      <c r="V586" s="137" t="s">
        <v>890</v>
      </c>
      <c r="W586" s="83"/>
      <c r="X586" s="37" t="s">
        <v>2609</v>
      </c>
    </row>
    <row r="587" ht="12.0" customHeight="1">
      <c r="A587" s="20">
        <f t="shared" si="1"/>
        <v>583</v>
      </c>
      <c r="B587" s="19" t="s">
        <v>361</v>
      </c>
      <c r="C587" s="19" t="s">
        <v>480</v>
      </c>
      <c r="D587" s="19" t="s">
        <v>2610</v>
      </c>
      <c r="E587" s="19" t="s">
        <v>33</v>
      </c>
      <c r="F587" s="23" t="s">
        <v>2611</v>
      </c>
      <c r="G587" s="25" t="s">
        <v>2612</v>
      </c>
      <c r="H587" s="19" t="s">
        <v>59</v>
      </c>
      <c r="I587" s="19" t="s">
        <v>60</v>
      </c>
      <c r="J587" s="76" t="s">
        <v>44</v>
      </c>
      <c r="K587" s="118" t="s">
        <v>832</v>
      </c>
      <c r="L587" s="118" t="s">
        <v>2369</v>
      </c>
      <c r="M587" s="29" t="s">
        <v>108</v>
      </c>
      <c r="N587" s="29" t="s">
        <v>108</v>
      </c>
      <c r="O587" s="29" t="s">
        <v>108</v>
      </c>
      <c r="P587" s="30" t="s">
        <v>176</v>
      </c>
      <c r="Q587" s="30" t="s">
        <v>45</v>
      </c>
      <c r="R587" s="30" t="s">
        <v>45</v>
      </c>
      <c r="S587" s="30" t="s">
        <v>45</v>
      </c>
      <c r="T587" s="30" t="s">
        <v>45</v>
      </c>
      <c r="U587" s="39" t="str">
        <f>IFERROR(__xludf.DUMMYFUNCTION("LET(
  angka_murni, ARRAYFORMULA(IFERROR(VALUE(REGEXREPLACE(N587:S587, ""[^0-9]"", """")), 0)),
  rata, IFERROR(AVERAGEIF(angka_murni, ""&gt;0""), 0),
  IF(rata &gt; 0,
    IF(rata &gt; 500, ""SANGAT OPTIMAL"",
    IF(rata &gt; 200, ""OPTIMAL"",
    IF(rata &gt; 100,"&amp;" ""KURANG OPTIMAL"", ""TIDAK OPTIMAL""))),
    IF(COUNTIF(N587:S587, ""*TIDAK TERDETEKSI*"") &gt; 0, ""TIDAK TERDETEKSI"",
    IF(COUNTIF(N587:S587, ""*TIDAK AKTIF*"") &gt; 0, ""TIDAK AKTIF"",
    IF(COUNTIF(N587:S587, ""*BELUM TERPASANG*"") &gt; 0, ""BELUM T"&amp;"ERPASANG"", ""TIDAK AKTIF"")))
  )
)"),"TIDAK OPTIMAL")</f>
        <v>TIDAK OPTIMAL</v>
      </c>
      <c r="V587" s="137" t="s">
        <v>890</v>
      </c>
      <c r="W587" s="83"/>
      <c r="X587" s="47" t="s">
        <v>2613</v>
      </c>
    </row>
    <row r="588" ht="12.0" customHeight="1">
      <c r="A588" s="20">
        <f t="shared" si="1"/>
        <v>584</v>
      </c>
      <c r="B588" s="19" t="s">
        <v>361</v>
      </c>
      <c r="C588" s="19" t="s">
        <v>480</v>
      </c>
      <c r="D588" s="19" t="s">
        <v>488</v>
      </c>
      <c r="E588" s="21" t="s">
        <v>33</v>
      </c>
      <c r="F588" s="23" t="s">
        <v>489</v>
      </c>
      <c r="G588" s="25" t="s">
        <v>490</v>
      </c>
      <c r="H588" s="19" t="s">
        <v>59</v>
      </c>
      <c r="I588" s="19" t="s">
        <v>60</v>
      </c>
      <c r="J588" s="76" t="s">
        <v>44</v>
      </c>
      <c r="K588" s="118" t="s">
        <v>832</v>
      </c>
      <c r="L588" s="118" t="s">
        <v>2369</v>
      </c>
      <c r="M588" s="29" t="s">
        <v>108</v>
      </c>
      <c r="N588" s="29" t="s">
        <v>108</v>
      </c>
      <c r="O588" s="29" t="s">
        <v>108</v>
      </c>
      <c r="P588" s="30" t="s">
        <v>176</v>
      </c>
      <c r="Q588" s="30" t="s">
        <v>45</v>
      </c>
      <c r="R588" s="30" t="s">
        <v>360</v>
      </c>
      <c r="S588" s="30" t="s">
        <v>45</v>
      </c>
      <c r="T588" s="30" t="s">
        <v>45</v>
      </c>
      <c r="U588" s="39" t="str">
        <f>IFERROR(__xludf.DUMMYFUNCTION("LET(
  angka_murni, ARRAYFORMULA(IFERROR(VALUE(REGEXREPLACE(N588:S588, ""[^0-9]"", """")), 0)),
  rata, IFERROR(AVERAGEIF(angka_murni, ""&gt;0""), 0),
  IF(rata &gt; 0,
    IF(rata &gt; 500, ""SANGAT OPTIMAL"",
    IF(rata &gt; 200, ""OPTIMAL"",
    IF(rata &gt; 100,"&amp;" ""KURANG OPTIMAL"", ""TIDAK OPTIMAL""))),
    IF(COUNTIF(N588:S588, ""*TIDAK TERDETEKSI*"") &gt; 0, ""TIDAK TERDETEKSI"",
    IF(COUNTIF(N588:S588, ""*TIDAK AKTIF*"") &gt; 0, ""TIDAK AKTIF"",
    IF(COUNTIF(N588:S588, ""*BELUM TERPASANG*"") &gt; 0, ""BELUM T"&amp;"ERPASANG"", ""TIDAK AKTIF"")))
  )
)"),"TIDAK OPTIMAL")</f>
        <v>TIDAK OPTIMAL</v>
      </c>
      <c r="V588" s="137" t="s">
        <v>890</v>
      </c>
      <c r="W588" s="83"/>
      <c r="X588" s="37" t="s">
        <v>495</v>
      </c>
    </row>
    <row r="589" ht="12.0" customHeight="1">
      <c r="A589" s="20">
        <f t="shared" si="1"/>
        <v>585</v>
      </c>
      <c r="B589" s="19" t="s">
        <v>361</v>
      </c>
      <c r="C589" s="19" t="s">
        <v>480</v>
      </c>
      <c r="D589" s="19" t="s">
        <v>2614</v>
      </c>
      <c r="E589" s="59" t="s">
        <v>2615</v>
      </c>
      <c r="F589" s="23" t="s">
        <v>2616</v>
      </c>
      <c r="G589" s="25" t="s">
        <v>2617</v>
      </c>
      <c r="H589" s="19" t="s">
        <v>102</v>
      </c>
      <c r="I589" s="19" t="s">
        <v>41</v>
      </c>
      <c r="J589" s="76" t="s">
        <v>44</v>
      </c>
      <c r="K589" s="118"/>
      <c r="L589" s="118"/>
      <c r="M589" s="132"/>
      <c r="N589" s="132"/>
      <c r="O589" s="38" t="s">
        <v>167</v>
      </c>
      <c r="P589" s="38" t="s">
        <v>167</v>
      </c>
      <c r="Q589" s="38" t="s">
        <v>167</v>
      </c>
      <c r="R589" s="30" t="s">
        <v>63</v>
      </c>
      <c r="S589" s="30" t="s">
        <v>64</v>
      </c>
      <c r="T589" s="30" t="s">
        <v>64</v>
      </c>
      <c r="U589" s="39" t="str">
        <f>IFERROR(__xludf.DUMMYFUNCTION("LET(
  angka_murni, ARRAYFORMULA(IFERROR(VALUE(REGEXREPLACE(N589:S589, ""[^0-9]"", """")), 0)),
  rata, IFERROR(AVERAGEIF(angka_murni, ""&gt;0""), 0),
  IF(rata &gt; 0,
    IF(rata &gt; 500, ""SANGAT OPTIMAL"",
    IF(rata &gt; 200, ""OPTIMAL"",
    IF(rata &gt; 100,"&amp;" ""KURANG OPTIMAL"", ""TIDAK OPTIMAL""))),
    IF(COUNTIF(N589:S589, ""*TIDAK TERDETEKSI*"") &gt; 0, ""TIDAK TERDETEKSI"",
    IF(COUNTIF(N589:S589, ""*TIDAK AKTIF*"") &gt; 0, ""TIDAK AKTIF"",
    IF(COUNTIF(N589:S589, ""*BELUM TERPASANG*"") &gt; 0, ""BELUM T"&amp;"ERPASANG"", ""TIDAK AKTIF"")))
  )
)"),"OPTIMAL")</f>
        <v>OPTIMAL</v>
      </c>
      <c r="V589" s="137" t="s">
        <v>890</v>
      </c>
      <c r="W589" s="83"/>
      <c r="X589" s="37" t="s">
        <v>2618</v>
      </c>
    </row>
    <row r="590" ht="12.0" customHeight="1">
      <c r="A590" s="20">
        <f t="shared" si="1"/>
        <v>586</v>
      </c>
      <c r="B590" s="19" t="s">
        <v>361</v>
      </c>
      <c r="C590" s="19" t="s">
        <v>480</v>
      </c>
      <c r="D590" s="19" t="s">
        <v>2619</v>
      </c>
      <c r="E590" s="19" t="s">
        <v>2430</v>
      </c>
      <c r="F590" s="23" t="s">
        <v>2620</v>
      </c>
      <c r="G590" s="25" t="s">
        <v>2621</v>
      </c>
      <c r="H590" s="19" t="s">
        <v>102</v>
      </c>
      <c r="I590" s="19" t="s">
        <v>41</v>
      </c>
      <c r="J590" s="76" t="s">
        <v>44</v>
      </c>
      <c r="K590" s="118"/>
      <c r="L590" s="118"/>
      <c r="M590" s="42"/>
      <c r="N590" s="42"/>
      <c r="O590" s="38" t="s">
        <v>167</v>
      </c>
      <c r="P590" s="38" t="s">
        <v>167</v>
      </c>
      <c r="Q590" s="38" t="s">
        <v>167</v>
      </c>
      <c r="R590" s="30" t="s">
        <v>176</v>
      </c>
      <c r="S590" s="30" t="s">
        <v>176</v>
      </c>
      <c r="T590" s="30" t="s">
        <v>63</v>
      </c>
      <c r="U590" s="31" t="str">
        <f>IFERROR(__xludf.DUMMYFUNCTION("LET(
  angka_murni, ARRAYFORMULA(IFERROR(VALUE(REGEXREPLACE(N590:S590, ""[^0-9]"", """")), 0)),
  rata, IFERROR(AVERAGEIF(angka_murni, ""&gt;0""), 0),
  IF(rata &gt; 0,
    IF(rata &gt; 500, ""SANGAT OPTIMAL"",
    IF(rata &gt; 200, ""OPTIMAL"",
    IF(rata &gt; 100,"&amp;" ""KURANG OPTIMAL"", ""TIDAK OPTIMAL""))),
    IF(COUNTIF(N590:S590, ""*TIDAK TERDETEKSI*"") &gt; 0, ""TIDAK TERDETEKSI"",
    IF(COUNTIF(N590:S590, ""*TIDAK AKTIF*"") &gt; 0, ""TIDAK AKTIF"",
    IF(COUNTIF(N590:S590, ""*BELUM TERPASANG*"") &gt; 0, ""BELUM T"&amp;"ERPASANG"", ""TIDAK AKTIF"")))
  )
)"),"TIDAK OPTIMAL")</f>
        <v>TIDAK OPTIMAL</v>
      </c>
      <c r="V590" s="124"/>
      <c r="W590" s="125"/>
      <c r="X590" s="37" t="s">
        <v>2622</v>
      </c>
    </row>
    <row r="591" ht="12.0" customHeight="1">
      <c r="A591" s="20">
        <f t="shared" si="1"/>
        <v>587</v>
      </c>
      <c r="B591" s="19" t="s">
        <v>361</v>
      </c>
      <c r="C591" s="19" t="s">
        <v>480</v>
      </c>
      <c r="D591" s="19" t="s">
        <v>2623</v>
      </c>
      <c r="E591" s="19" t="s">
        <v>2624</v>
      </c>
      <c r="F591" s="23" t="s">
        <v>2625</v>
      </c>
      <c r="G591" s="25" t="s">
        <v>2626</v>
      </c>
      <c r="H591" s="19" t="s">
        <v>40</v>
      </c>
      <c r="I591" s="19" t="s">
        <v>42</v>
      </c>
      <c r="J591" s="128" t="s">
        <v>44</v>
      </c>
      <c r="K591" s="129"/>
      <c r="L591" s="129"/>
      <c r="M591" s="29" t="s">
        <v>108</v>
      </c>
      <c r="N591" s="29" t="s">
        <v>108</v>
      </c>
      <c r="O591" s="29" t="s">
        <v>108</v>
      </c>
      <c r="P591" s="29" t="s">
        <v>108</v>
      </c>
      <c r="Q591" s="30" t="s">
        <v>167</v>
      </c>
      <c r="R591" s="30" t="s">
        <v>167</v>
      </c>
      <c r="S591" s="30" t="s">
        <v>167</v>
      </c>
      <c r="T591" s="30" t="s">
        <v>45</v>
      </c>
      <c r="U591" s="39" t="str">
        <f>IFERROR(__xludf.DUMMYFUNCTION("LET(
  angka_murni, ARRAYFORMULA(IFERROR(VALUE(REGEXREPLACE(N591:S591, ""[^0-9]"", """")), 0)),
  rata, IFERROR(AVERAGEIF(angka_murni, ""&gt;0""), 0),
  IF(rata &gt; 0,
    IF(rata &gt; 500, ""SANGAT OPTIMAL"",
    IF(rata &gt; 200, ""OPTIMAL"",
    IF(rata &gt; 100,"&amp;" ""KURANG OPTIMAL"", ""TIDAK OPTIMAL""))),
    IF(COUNTIF(N591:S591, ""*TIDAK TERDETEKSI*"") &gt; 0, ""TIDAK TERDETEKSI"",
    IF(COUNTIF(N591:S591, ""*TIDAK AKTIF*"") &gt; 0, ""TIDAK AKTIF"",
    IF(COUNTIF(N591:S591, ""*BELUM TERPASANG*"") &gt; 0, ""BELUM T"&amp;"ERPASANG"", ""TIDAK AKTIF"")))
  )
)"),"TIDAK TERDETEKSI")</f>
        <v>TIDAK TERDETEKSI</v>
      </c>
      <c r="V591" s="137" t="s">
        <v>890</v>
      </c>
      <c r="W591" s="83"/>
      <c r="X591" s="37" t="s">
        <v>2627</v>
      </c>
    </row>
    <row r="592" ht="12.0" customHeight="1">
      <c r="A592" s="20">
        <f t="shared" si="1"/>
        <v>588</v>
      </c>
      <c r="B592" s="19" t="s">
        <v>361</v>
      </c>
      <c r="C592" s="19" t="s">
        <v>2628</v>
      </c>
      <c r="D592" s="19" t="s">
        <v>2628</v>
      </c>
      <c r="E592" s="19" t="s">
        <v>2629</v>
      </c>
      <c r="F592" s="23" t="s">
        <v>2630</v>
      </c>
      <c r="G592" s="25" t="s">
        <v>2631</v>
      </c>
      <c r="H592" s="19" t="s">
        <v>40</v>
      </c>
      <c r="I592" s="19" t="s">
        <v>107</v>
      </c>
      <c r="J592" s="117" t="s">
        <v>44</v>
      </c>
      <c r="K592" s="118"/>
      <c r="L592" s="119" t="s">
        <v>2632</v>
      </c>
      <c r="M592" s="42"/>
      <c r="N592" s="42"/>
      <c r="O592" s="29" t="s">
        <v>806</v>
      </c>
      <c r="P592" s="30" t="s">
        <v>176</v>
      </c>
      <c r="Q592" s="30" t="s">
        <v>806</v>
      </c>
      <c r="R592" s="44"/>
      <c r="S592" s="44"/>
      <c r="T592" s="44"/>
      <c r="U592" s="31" t="str">
        <f>IFERROR(__xludf.DUMMYFUNCTION("LET(
  angka_murni, ARRAYFORMULA(IFERROR(VALUE(REGEXREPLACE(N592:S592, ""[^0-9]"", """")), 0)),
  rata, IFERROR(AVERAGEIF(angka_murni, ""&gt;0""), 0),
  IF(rata &gt; 0,
    IF(rata &gt; 500, ""SANGAT OPTIMAL"",
    IF(rata &gt; 200, ""OPTIMAL"",
    IF(rata &gt; 100,"&amp;" ""KURANG OPTIMAL"", ""TIDAK OPTIMAL""))),
    IF(COUNTIF(N592:S592, ""*TIDAK TERDETEKSI*"") &gt; 0, ""TIDAK TERDETEKSI"",
    IF(COUNTIF(N592:S592, ""*TIDAK AKTIF*"") &gt; 0, ""TIDAK AKTIF"",
    IF(COUNTIF(N592:S592, ""*BELUM TERPASANG*"") &gt; 0, ""BELUM T"&amp;"ERPASANG"", ""TIDAK AKTIF"")))
  )
)"),"KURANG OPTIMAL")</f>
        <v>KURANG OPTIMAL</v>
      </c>
      <c r="V592" s="124"/>
      <c r="W592" s="125"/>
      <c r="X592" s="37" t="s">
        <v>2628</v>
      </c>
    </row>
    <row r="593" ht="12.0" customHeight="1">
      <c r="A593" s="20">
        <f t="shared" si="1"/>
        <v>589</v>
      </c>
      <c r="B593" s="19" t="s">
        <v>361</v>
      </c>
      <c r="C593" s="19" t="s">
        <v>2628</v>
      </c>
      <c r="D593" s="19" t="s">
        <v>2634</v>
      </c>
      <c r="E593" s="21" t="s">
        <v>33</v>
      </c>
      <c r="F593" s="23" t="s">
        <v>2635</v>
      </c>
      <c r="G593" s="25" t="s">
        <v>2636</v>
      </c>
      <c r="H593" s="19" t="s">
        <v>40</v>
      </c>
      <c r="I593" s="19" t="s">
        <v>107</v>
      </c>
      <c r="J593" s="117" t="s">
        <v>44</v>
      </c>
      <c r="K593" s="118"/>
      <c r="L593" s="119" t="s">
        <v>2088</v>
      </c>
      <c r="M593" s="42"/>
      <c r="N593" s="42"/>
      <c r="O593" s="29" t="s">
        <v>45</v>
      </c>
      <c r="P593" s="30" t="s">
        <v>176</v>
      </c>
      <c r="Q593" s="30" t="s">
        <v>45</v>
      </c>
      <c r="R593" s="44"/>
      <c r="S593" s="44"/>
      <c r="T593" s="44"/>
      <c r="U593" s="31" t="str">
        <f>IFERROR(__xludf.DUMMYFUNCTION("LET(
  angka_murni, ARRAYFORMULA(IFERROR(VALUE(REGEXREPLACE(N593:S593, ""[^0-9]"", """")), 0)),
  rata, IFERROR(AVERAGEIF(angka_murni, ""&gt;0""), 0),
  IF(rata &gt; 0,
    IF(rata &gt; 500, ""SANGAT OPTIMAL"",
    IF(rata &gt; 200, ""OPTIMAL"",
    IF(rata &gt; 100,"&amp;" ""KURANG OPTIMAL"", ""TIDAK OPTIMAL""))),
    IF(COUNTIF(N593:S593, ""*TIDAK TERDETEKSI*"") &gt; 0, ""TIDAK TERDETEKSI"",
    IF(COUNTIF(N593:S593, ""*TIDAK AKTIF*"") &gt; 0, ""TIDAK AKTIF"",
    IF(COUNTIF(N593:S593, ""*BELUM TERPASANG*"") &gt; 0, ""BELUM T"&amp;"ERPASANG"", ""TIDAK AKTIF"")))
  )
)"),"TIDAK OPTIMAL")</f>
        <v>TIDAK OPTIMAL</v>
      </c>
      <c r="V593" s="124"/>
      <c r="W593" s="125"/>
      <c r="X593" s="37" t="s">
        <v>2637</v>
      </c>
    </row>
    <row r="594" ht="12.0" customHeight="1">
      <c r="A594" s="20">
        <f t="shared" si="1"/>
        <v>590</v>
      </c>
      <c r="B594" s="19" t="s">
        <v>361</v>
      </c>
      <c r="C594" s="19" t="s">
        <v>2628</v>
      </c>
      <c r="D594" s="19" t="s">
        <v>2638</v>
      </c>
      <c r="E594" s="21" t="s">
        <v>2639</v>
      </c>
      <c r="F594" s="23" t="s">
        <v>2640</v>
      </c>
      <c r="G594" s="25" t="s">
        <v>2641</v>
      </c>
      <c r="H594" s="19" t="s">
        <v>94</v>
      </c>
      <c r="I594" s="19" t="s">
        <v>2642</v>
      </c>
      <c r="J594" s="76" t="s">
        <v>44</v>
      </c>
      <c r="K594" s="118"/>
      <c r="L594" s="118"/>
      <c r="M594" s="42"/>
      <c r="N594" s="42"/>
      <c r="O594" s="42"/>
      <c r="P594" s="44"/>
      <c r="Q594" s="30" t="s">
        <v>125</v>
      </c>
      <c r="R594" s="30" t="s">
        <v>125</v>
      </c>
      <c r="S594" s="30" t="s">
        <v>125</v>
      </c>
      <c r="T594" s="30"/>
      <c r="U594" s="31" t="str">
        <f>IFERROR(__xludf.DUMMYFUNCTION("LET(
  angka_murni, ARRAYFORMULA(IFERROR(VALUE(REGEXREPLACE(N594:S594, ""[^0-9]"", """")), 0)),
  rata, IFERROR(AVERAGEIF(angka_murni, ""&gt;0""), 0),
  IF(rata &gt; 0,
    IF(rata &gt; 500, ""SANGAT OPTIMAL"",
    IF(rata &gt; 200, ""OPTIMAL"",
    IF(rata &gt; 100,"&amp;" ""KURANG OPTIMAL"", ""TIDAK OPTIMAL""))),
    IF(COUNTIF(N594:S594, ""*TIDAK TERDETEKSI*"") &gt; 0, ""TIDAK TERDETEKSI"",
    IF(COUNTIF(N594:S594, ""*TIDAK AKTIF*"") &gt; 0, ""TIDAK AKTIF"",
    IF(COUNTIF(N594:S594, ""*BELUM TERPASANG*"") &gt; 0, ""BELUM T"&amp;"ERPASANG"", ""TIDAK AKTIF"")))
  )
)"),"KURANG OPTIMAL")</f>
        <v>KURANG OPTIMAL</v>
      </c>
      <c r="V594" s="124"/>
      <c r="W594" s="125"/>
      <c r="X594" s="46"/>
    </row>
    <row r="595" ht="12.0" customHeight="1">
      <c r="A595" s="20">
        <f t="shared" si="1"/>
        <v>591</v>
      </c>
      <c r="B595" s="19" t="s">
        <v>361</v>
      </c>
      <c r="C595" s="19" t="s">
        <v>2643</v>
      </c>
      <c r="D595" s="19" t="s">
        <v>2643</v>
      </c>
      <c r="E595" s="21" t="s">
        <v>33</v>
      </c>
      <c r="F595" s="23" t="s">
        <v>2644</v>
      </c>
      <c r="G595" s="25" t="s">
        <v>2645</v>
      </c>
      <c r="H595" s="19" t="s">
        <v>40</v>
      </c>
      <c r="I595" s="19" t="s">
        <v>107</v>
      </c>
      <c r="J595" s="117" t="s">
        <v>44</v>
      </c>
      <c r="K595" s="118"/>
      <c r="L595" s="119" t="s">
        <v>1085</v>
      </c>
      <c r="M595" s="42"/>
      <c r="N595" s="42"/>
      <c r="O595" s="29" t="s">
        <v>62</v>
      </c>
      <c r="P595" s="29" t="s">
        <v>62</v>
      </c>
      <c r="Q595" s="29" t="s">
        <v>62</v>
      </c>
      <c r="R595" s="44"/>
      <c r="S595" s="44"/>
      <c r="T595" s="44"/>
      <c r="U595" s="31" t="str">
        <f>IFERROR(__xludf.DUMMYFUNCTION("LET(
  angka_murni, ARRAYFORMULA(IFERROR(VALUE(REGEXREPLACE(N595:S595, ""[^0-9]"", """")), 0)),
  rata, IFERROR(AVERAGEIF(angka_murni, ""&gt;0""), 0),
  IF(rata &gt; 0,
    IF(rata &gt; 500, ""SANGAT OPTIMAL"",
    IF(rata &gt; 200, ""OPTIMAL"",
    IF(rata &gt; 100,"&amp;" ""KURANG OPTIMAL"", ""TIDAK OPTIMAL""))),
    IF(COUNTIF(N595:S595, ""*TIDAK TERDETEKSI*"") &gt; 0, ""TIDAK TERDETEKSI"",
    IF(COUNTIF(N595:S595, ""*TIDAK AKTIF*"") &gt; 0, ""TIDAK AKTIF"",
    IF(COUNTIF(N595:S595, ""*BELUM TERPASANG*"") &gt; 0, ""BELUM T"&amp;"ERPASANG"", ""TIDAK AKTIF"")))
  )
)"),"TIDAK OPTIMAL")</f>
        <v>TIDAK OPTIMAL</v>
      </c>
      <c r="V595" s="124"/>
      <c r="W595" s="125"/>
      <c r="X595" s="37" t="s">
        <v>2646</v>
      </c>
    </row>
    <row r="596" ht="12.0" customHeight="1">
      <c r="A596" s="20">
        <f t="shared" si="1"/>
        <v>592</v>
      </c>
      <c r="B596" s="19" t="s">
        <v>361</v>
      </c>
      <c r="C596" s="19" t="s">
        <v>2643</v>
      </c>
      <c r="D596" s="19" t="s">
        <v>2650</v>
      </c>
      <c r="E596" s="21" t="s">
        <v>509</v>
      </c>
      <c r="F596" s="23" t="s">
        <v>2651</v>
      </c>
      <c r="G596" s="25" t="s">
        <v>2652</v>
      </c>
      <c r="H596" s="19" t="s">
        <v>40</v>
      </c>
      <c r="I596" s="19" t="s">
        <v>107</v>
      </c>
      <c r="J596" s="117" t="s">
        <v>44</v>
      </c>
      <c r="K596" s="118"/>
      <c r="L596" s="119" t="s">
        <v>2653</v>
      </c>
      <c r="M596" s="42"/>
      <c r="N596" s="42"/>
      <c r="O596" s="29" t="s">
        <v>806</v>
      </c>
      <c r="P596" s="29" t="s">
        <v>806</v>
      </c>
      <c r="Q596" s="29" t="s">
        <v>806</v>
      </c>
      <c r="R596" s="44"/>
      <c r="S596" s="44"/>
      <c r="T596" s="44"/>
      <c r="U596" s="31" t="str">
        <f>IFERROR(__xludf.DUMMYFUNCTION("LET(
  angka_murni, ARRAYFORMULA(IFERROR(VALUE(REGEXREPLACE(N596:S596, ""[^0-9]"", """")), 0)),
  rata, IFERROR(AVERAGEIF(angka_murni, ""&gt;0""), 0),
  IF(rata &gt; 0,
    IF(rata &gt; 500, ""SANGAT OPTIMAL"",
    IF(rata &gt; 200, ""OPTIMAL"",
    IF(rata &gt; 100,"&amp;" ""KURANG OPTIMAL"", ""TIDAK OPTIMAL""))),
    IF(COUNTIF(N596:S596, ""*TIDAK TERDETEKSI*"") &gt; 0, ""TIDAK TERDETEKSI"",
    IF(COUNTIF(N596:S596, ""*TIDAK AKTIF*"") &gt; 0, ""TIDAK AKTIF"",
    IF(COUNTIF(N596:S596, ""*BELUM TERPASANG*"") &gt; 0, ""BELUM T"&amp;"ERPASANG"", ""TIDAK AKTIF"")))
  )
)"),"KURANG OPTIMAL")</f>
        <v>KURANG OPTIMAL</v>
      </c>
      <c r="V596" s="124"/>
      <c r="W596" s="125"/>
      <c r="X596" s="37" t="s">
        <v>2654</v>
      </c>
    </row>
    <row r="597" ht="12.0" customHeight="1">
      <c r="A597" s="20">
        <f t="shared" si="1"/>
        <v>593</v>
      </c>
      <c r="B597" s="19" t="s">
        <v>361</v>
      </c>
      <c r="C597" s="19" t="s">
        <v>2643</v>
      </c>
      <c r="D597" s="19" t="s">
        <v>2655</v>
      </c>
      <c r="E597" s="21" t="s">
        <v>33</v>
      </c>
      <c r="F597" s="23" t="s">
        <v>2656</v>
      </c>
      <c r="G597" s="25" t="s">
        <v>2657</v>
      </c>
      <c r="H597" s="19" t="s">
        <v>40</v>
      </c>
      <c r="I597" s="19" t="s">
        <v>107</v>
      </c>
      <c r="J597" s="117" t="s">
        <v>44</v>
      </c>
      <c r="K597" s="118"/>
      <c r="L597" s="118"/>
      <c r="M597" s="42"/>
      <c r="N597" s="42"/>
      <c r="O597" s="29" t="s">
        <v>806</v>
      </c>
      <c r="P597" s="29" t="s">
        <v>806</v>
      </c>
      <c r="Q597" s="29" t="s">
        <v>806</v>
      </c>
      <c r="R597" s="44"/>
      <c r="S597" s="44"/>
      <c r="T597" s="44"/>
      <c r="U597" s="31" t="str">
        <f>IFERROR(__xludf.DUMMYFUNCTION("LET(
  angka_murni, ARRAYFORMULA(IFERROR(VALUE(REGEXREPLACE(N597:S597, ""[^0-9]"", """")), 0)),
  rata, IFERROR(AVERAGEIF(angka_murni, ""&gt;0""), 0),
  IF(rata &gt; 0,
    IF(rata &gt; 500, ""SANGAT OPTIMAL"",
    IF(rata &gt; 200, ""OPTIMAL"",
    IF(rata &gt; 100,"&amp;" ""KURANG OPTIMAL"", ""TIDAK OPTIMAL""))),
    IF(COUNTIF(N597:S597, ""*TIDAK TERDETEKSI*"") &gt; 0, ""TIDAK TERDETEKSI"",
    IF(COUNTIF(N597:S597, ""*TIDAK AKTIF*"") &gt; 0, ""TIDAK AKTIF"",
    IF(COUNTIF(N597:S597, ""*BELUM TERPASANG*"") &gt; 0, ""BELUM T"&amp;"ERPASANG"", ""TIDAK AKTIF"")))
  )
)"),"KURANG OPTIMAL")</f>
        <v>KURANG OPTIMAL</v>
      </c>
      <c r="V597" s="124"/>
      <c r="W597" s="125"/>
      <c r="X597" s="47" t="s">
        <v>2658</v>
      </c>
    </row>
    <row r="598" ht="12.0" customHeight="1">
      <c r="A598" s="20">
        <f t="shared" si="1"/>
        <v>594</v>
      </c>
      <c r="B598" s="19" t="s">
        <v>361</v>
      </c>
      <c r="C598" s="19" t="s">
        <v>496</v>
      </c>
      <c r="D598" s="19" t="s">
        <v>2661</v>
      </c>
      <c r="E598" s="21" t="s">
        <v>2662</v>
      </c>
      <c r="F598" s="23" t="s">
        <v>2663</v>
      </c>
      <c r="G598" s="25" t="s">
        <v>2664</v>
      </c>
      <c r="H598" s="19" t="s">
        <v>102</v>
      </c>
      <c r="I598" s="19" t="s">
        <v>41</v>
      </c>
      <c r="J598" s="76" t="s">
        <v>44</v>
      </c>
      <c r="K598" s="118"/>
      <c r="L598" s="118"/>
      <c r="M598" s="42"/>
      <c r="N598" s="42"/>
      <c r="O598" s="38" t="s">
        <v>167</v>
      </c>
      <c r="P598" s="38" t="s">
        <v>167</v>
      </c>
      <c r="Q598" s="38" t="s">
        <v>167</v>
      </c>
      <c r="R598" s="30" t="s">
        <v>63</v>
      </c>
      <c r="S598" s="30" t="s">
        <v>64</v>
      </c>
      <c r="T598" s="30" t="s">
        <v>64</v>
      </c>
      <c r="U598" s="31" t="str">
        <f>IFERROR(__xludf.DUMMYFUNCTION("LET(
  angka_murni, ARRAYFORMULA(IFERROR(VALUE(REGEXREPLACE(N598:S598, ""[^0-9]"", """")), 0)),
  rata, IFERROR(AVERAGEIF(angka_murni, ""&gt;0""), 0),
  IF(rata &gt; 0,
    IF(rata &gt; 500, ""SANGAT OPTIMAL"",
    IF(rata &gt; 200, ""OPTIMAL"",
    IF(rata &gt; 100,"&amp;" ""KURANG OPTIMAL"", ""TIDAK OPTIMAL""))),
    IF(COUNTIF(N598:S598, ""*TIDAK TERDETEKSI*"") &gt; 0, ""TIDAK TERDETEKSI"",
    IF(COUNTIF(N598:S598, ""*TIDAK AKTIF*"") &gt; 0, ""TIDAK AKTIF"",
    IF(COUNTIF(N598:S598, ""*BELUM TERPASANG*"") &gt; 0, ""BELUM T"&amp;"ERPASANG"", ""TIDAK AKTIF"")))
  )
)"),"OPTIMAL")</f>
        <v>OPTIMAL</v>
      </c>
      <c r="V598" s="124"/>
      <c r="W598" s="125"/>
      <c r="X598" s="46"/>
    </row>
    <row r="599" ht="12.0" customHeight="1">
      <c r="A599" s="20">
        <f t="shared" si="1"/>
        <v>595</v>
      </c>
      <c r="B599" s="19" t="s">
        <v>361</v>
      </c>
      <c r="C599" s="19" t="s">
        <v>496</v>
      </c>
      <c r="D599" s="19" t="s">
        <v>497</v>
      </c>
      <c r="E599" s="21" t="s">
        <v>498</v>
      </c>
      <c r="F599" s="23" t="s">
        <v>499</v>
      </c>
      <c r="G599" s="25" t="s">
        <v>500</v>
      </c>
      <c r="H599" s="19" t="s">
        <v>102</v>
      </c>
      <c r="I599" s="19" t="s">
        <v>41</v>
      </c>
      <c r="J599" s="76" t="s">
        <v>44</v>
      </c>
      <c r="K599" s="118" t="s">
        <v>832</v>
      </c>
      <c r="L599" s="118" t="s">
        <v>916</v>
      </c>
      <c r="M599" s="132"/>
      <c r="N599" s="132"/>
      <c r="O599" s="38" t="s">
        <v>167</v>
      </c>
      <c r="P599" s="38" t="s">
        <v>167</v>
      </c>
      <c r="Q599" s="38" t="s">
        <v>167</v>
      </c>
      <c r="R599" s="30" t="s">
        <v>360</v>
      </c>
      <c r="S599" s="30" t="s">
        <v>360</v>
      </c>
      <c r="T599" s="30" t="s">
        <v>360</v>
      </c>
      <c r="U599" s="39" t="str">
        <f>IFERROR(__xludf.DUMMYFUNCTION("LET(
  angka_murni, ARRAYFORMULA(IFERROR(VALUE(REGEXREPLACE(N599:S599, ""[^0-9]"", """")), 0)),
  rata, IFERROR(AVERAGEIF(angka_murni, ""&gt;0""), 0),
  IF(rata &gt; 0,
    IF(rata &gt; 500, ""SANGAT OPTIMAL"",
    IF(rata &gt; 200, ""OPTIMAL"",
    IF(rata &gt; 100,"&amp;" ""KURANG OPTIMAL"", ""TIDAK OPTIMAL""))),
    IF(COUNTIF(N599:S599, ""*TIDAK TERDETEKSI*"") &gt; 0, ""TIDAK TERDETEKSI"",
    IF(COUNTIF(N599:S599, ""*TIDAK AKTIF*"") &gt; 0, ""TIDAK AKTIF"",
    IF(COUNTIF(N599:S599, ""*BELUM TERPASANG*"") &gt; 0, ""BELUM T"&amp;"ERPASANG"", ""TIDAK AKTIF"")))
  )
)"),"TIDAK OPTIMAL")</f>
        <v>TIDAK OPTIMAL</v>
      </c>
      <c r="V599" s="137" t="s">
        <v>890</v>
      </c>
      <c r="W599" s="83"/>
      <c r="X599" s="37" t="s">
        <v>504</v>
      </c>
    </row>
    <row r="600" ht="12.0" customHeight="1">
      <c r="A600" s="20">
        <f t="shared" si="1"/>
        <v>596</v>
      </c>
      <c r="B600" s="19" t="s">
        <v>361</v>
      </c>
      <c r="C600" s="19" t="s">
        <v>496</v>
      </c>
      <c r="D600" s="19" t="s">
        <v>2665</v>
      </c>
      <c r="E600" s="19" t="s">
        <v>33</v>
      </c>
      <c r="F600" s="23" t="s">
        <v>2666</v>
      </c>
      <c r="G600" s="25" t="s">
        <v>2667</v>
      </c>
      <c r="H600" s="19" t="s">
        <v>59</v>
      </c>
      <c r="I600" s="19" t="s">
        <v>60</v>
      </c>
      <c r="J600" s="76" t="s">
        <v>44</v>
      </c>
      <c r="K600" s="118" t="s">
        <v>832</v>
      </c>
      <c r="L600" s="119" t="s">
        <v>2668</v>
      </c>
      <c r="M600" s="29" t="s">
        <v>108</v>
      </c>
      <c r="N600" s="29" t="s">
        <v>108</v>
      </c>
      <c r="O600" s="29" t="s">
        <v>108</v>
      </c>
      <c r="P600" s="30" t="s">
        <v>91</v>
      </c>
      <c r="Q600" s="30" t="s">
        <v>125</v>
      </c>
      <c r="R600" s="30" t="s">
        <v>91</v>
      </c>
      <c r="S600" s="30" t="s">
        <v>45</v>
      </c>
      <c r="T600" s="30" t="s">
        <v>125</v>
      </c>
      <c r="U600" s="39" t="str">
        <f>IFERROR(__xludf.DUMMYFUNCTION("LET(
  angka_murni, ARRAYFORMULA(IFERROR(VALUE(REGEXREPLACE(N600:S600, ""[^0-9]"", """")), 0)),
  rata, IFERROR(AVERAGEIF(angka_murni, ""&gt;0""), 0),
  IF(rata &gt; 0,
    IF(rata &gt; 500, ""SANGAT OPTIMAL"",
    IF(rata &gt; 200, ""OPTIMAL"",
    IF(rata &gt; 100,"&amp;" ""KURANG OPTIMAL"", ""TIDAK OPTIMAL""))),
    IF(COUNTIF(N600:S600, ""*TIDAK TERDETEKSI*"") &gt; 0, ""TIDAK TERDETEKSI"",
    IF(COUNTIF(N600:S600, ""*TIDAK AKTIF*"") &gt; 0, ""TIDAK AKTIF"",
    IF(COUNTIF(N600:S600, ""*BELUM TERPASANG*"") &gt; 0, ""BELUM T"&amp;"ERPASANG"", ""TIDAK AKTIF"")))
  )
)"),"KURANG OPTIMAL")</f>
        <v>KURANG OPTIMAL</v>
      </c>
      <c r="V600" s="137" t="s">
        <v>890</v>
      </c>
      <c r="W600" s="83"/>
      <c r="X600" s="37" t="s">
        <v>2669</v>
      </c>
    </row>
    <row r="601" ht="12.0" customHeight="1">
      <c r="A601" s="20">
        <f t="shared" si="1"/>
        <v>597</v>
      </c>
      <c r="B601" s="19" t="s">
        <v>361</v>
      </c>
      <c r="C601" s="19" t="s">
        <v>496</v>
      </c>
      <c r="D601" s="19" t="s">
        <v>2670</v>
      </c>
      <c r="E601" s="19" t="s">
        <v>436</v>
      </c>
      <c r="F601" s="23" t="s">
        <v>2671</v>
      </c>
      <c r="G601" s="25" t="s">
        <v>2672</v>
      </c>
      <c r="H601" s="19" t="s">
        <v>40</v>
      </c>
      <c r="I601" s="19" t="s">
        <v>42</v>
      </c>
      <c r="J601" s="128" t="s">
        <v>44</v>
      </c>
      <c r="K601" s="129"/>
      <c r="L601" s="129"/>
      <c r="M601" s="29" t="s">
        <v>108</v>
      </c>
      <c r="N601" s="29" t="s">
        <v>108</v>
      </c>
      <c r="O601" s="29" t="s">
        <v>108</v>
      </c>
      <c r="P601" s="29" t="s">
        <v>108</v>
      </c>
      <c r="Q601" s="30" t="s">
        <v>167</v>
      </c>
      <c r="R601" s="30" t="s">
        <v>167</v>
      </c>
      <c r="S601" s="30" t="s">
        <v>167</v>
      </c>
      <c r="T601" s="30" t="s">
        <v>62</v>
      </c>
      <c r="U601" s="39" t="str">
        <f>IFERROR(__xludf.DUMMYFUNCTION("LET(
  angka_murni, ARRAYFORMULA(IFERROR(VALUE(REGEXREPLACE(N601:S601, ""[^0-9]"", """")), 0)),
  rata, IFERROR(AVERAGEIF(angka_murni, ""&gt;0""), 0),
  IF(rata &gt; 0,
    IF(rata &gt; 500, ""SANGAT OPTIMAL"",
    IF(rata &gt; 200, ""OPTIMAL"",
    IF(rata &gt; 100,"&amp;" ""KURANG OPTIMAL"", ""TIDAK OPTIMAL""))),
    IF(COUNTIF(N601:S601, ""*TIDAK TERDETEKSI*"") &gt; 0, ""TIDAK TERDETEKSI"",
    IF(COUNTIF(N601:S601, ""*TIDAK AKTIF*"") &gt; 0, ""TIDAK AKTIF"",
    IF(COUNTIF(N601:S601, ""*BELUM TERPASANG*"") &gt; 0, ""BELUM T"&amp;"ERPASANG"", ""TIDAK AKTIF"")))
  )
)"),"TIDAK TERDETEKSI")</f>
        <v>TIDAK TERDETEKSI</v>
      </c>
      <c r="V601" s="137" t="s">
        <v>890</v>
      </c>
      <c r="W601" s="83"/>
      <c r="X601" s="57"/>
    </row>
    <row r="602" ht="12.0" customHeight="1">
      <c r="A602" s="20">
        <f t="shared" si="1"/>
        <v>598</v>
      </c>
      <c r="B602" s="19" t="s">
        <v>361</v>
      </c>
      <c r="C602" s="19" t="s">
        <v>496</v>
      </c>
      <c r="D602" s="19" t="s">
        <v>2674</v>
      </c>
      <c r="E602" s="19" t="s">
        <v>2675</v>
      </c>
      <c r="F602" s="23" t="s">
        <v>2676</v>
      </c>
      <c r="G602" s="25" t="s">
        <v>2677</v>
      </c>
      <c r="H602" s="19" t="s">
        <v>59</v>
      </c>
      <c r="I602" s="19" t="s">
        <v>60</v>
      </c>
      <c r="J602" s="76" t="s">
        <v>44</v>
      </c>
      <c r="K602" s="118"/>
      <c r="L602" s="118"/>
      <c r="M602" s="29" t="s">
        <v>108</v>
      </c>
      <c r="N602" s="29" t="s">
        <v>108</v>
      </c>
      <c r="O602" s="29" t="s">
        <v>108</v>
      </c>
      <c r="P602" s="30" t="s">
        <v>63</v>
      </c>
      <c r="Q602" s="30" t="s">
        <v>63</v>
      </c>
      <c r="R602" s="30" t="s">
        <v>64</v>
      </c>
      <c r="S602" s="30" t="s">
        <v>125</v>
      </c>
      <c r="T602" s="30" t="s">
        <v>64</v>
      </c>
      <c r="U602" s="39" t="str">
        <f>IFERROR(__xludf.DUMMYFUNCTION("LET(
  angka_murni, ARRAYFORMULA(IFERROR(VALUE(REGEXREPLACE(N602:S602, ""[^0-9]"", """")), 0)),
  rata, IFERROR(AVERAGEIF(angka_murni, ""&gt;0""), 0),
  IF(rata &gt; 0,
    IF(rata &gt; 500, ""SANGAT OPTIMAL"",
    IF(rata &gt; 200, ""OPTIMAL"",
    IF(rata &gt; 100,"&amp;" ""KURANG OPTIMAL"", ""TIDAK OPTIMAL""))),
    IF(COUNTIF(N602:S602, ""*TIDAK TERDETEKSI*"") &gt; 0, ""TIDAK TERDETEKSI"",
    IF(COUNTIF(N602:S602, ""*TIDAK AKTIF*"") &gt; 0, ""TIDAK AKTIF"",
    IF(COUNTIF(N602:S602, ""*BELUM TERPASANG*"") &gt; 0, ""BELUM T"&amp;"ERPASANG"", ""TIDAK AKTIF"")))
  )
)"),"OPTIMAL")</f>
        <v>OPTIMAL</v>
      </c>
      <c r="V602" s="137" t="s">
        <v>890</v>
      </c>
      <c r="W602" s="83"/>
      <c r="X602" s="37" t="s">
        <v>2678</v>
      </c>
    </row>
    <row r="603" ht="12.0" customHeight="1">
      <c r="A603" s="20">
        <f t="shared" si="1"/>
        <v>599</v>
      </c>
      <c r="B603" s="19" t="s">
        <v>361</v>
      </c>
      <c r="C603" s="19" t="s">
        <v>496</v>
      </c>
      <c r="D603" s="19" t="s">
        <v>2679</v>
      </c>
      <c r="E603" s="21" t="s">
        <v>2680</v>
      </c>
      <c r="F603" s="23" t="s">
        <v>2681</v>
      </c>
      <c r="G603" s="25" t="s">
        <v>2682</v>
      </c>
      <c r="H603" s="19" t="s">
        <v>39</v>
      </c>
      <c r="I603" s="19" t="s">
        <v>41</v>
      </c>
      <c r="J603" s="200" t="s">
        <v>44</v>
      </c>
      <c r="K603" s="118"/>
      <c r="L603" s="118"/>
      <c r="M603" s="42"/>
      <c r="N603" s="29" t="s">
        <v>108</v>
      </c>
      <c r="O603" s="29" t="s">
        <v>108</v>
      </c>
      <c r="P603" s="29" t="s">
        <v>108</v>
      </c>
      <c r="Q603" s="30" t="s">
        <v>806</v>
      </c>
      <c r="R603" s="30" t="s">
        <v>806</v>
      </c>
      <c r="S603" s="30" t="s">
        <v>806</v>
      </c>
      <c r="T603" s="30"/>
      <c r="U603" s="31" t="str">
        <f>IFERROR(__xludf.DUMMYFUNCTION("LET(
  angka_murni, ARRAYFORMULA(IFERROR(VALUE(REGEXREPLACE(N603:S603, ""[^0-9]"", """")), 0)),
  rata, IFERROR(AVERAGEIF(angka_murni, ""&gt;0""), 0),
  IF(rata &gt; 0,
    IF(rata &gt; 500, ""SANGAT OPTIMAL"",
    IF(rata &gt; 200, ""OPTIMAL"",
    IF(rata &gt; 100,"&amp;" ""KURANG OPTIMAL"", ""TIDAK OPTIMAL""))),
    IF(COUNTIF(N603:S603, ""*TIDAK TERDETEKSI*"") &gt; 0, ""TIDAK TERDETEKSI"",
    IF(COUNTIF(N603:S603, ""*TIDAK AKTIF*"") &gt; 0, ""TIDAK AKTIF"",
    IF(COUNTIF(N603:S603, ""*BELUM TERPASANG*"") &gt; 0, ""BELUM T"&amp;"ERPASANG"", ""TIDAK AKTIF"")))
  )
)"),"KURANG OPTIMAL")</f>
        <v>KURANG OPTIMAL</v>
      </c>
      <c r="V603" s="124"/>
      <c r="W603" s="125"/>
      <c r="X603" s="37" t="s">
        <v>2683</v>
      </c>
    </row>
    <row r="604" ht="12.0" customHeight="1">
      <c r="A604" s="20">
        <f t="shared" si="1"/>
        <v>600</v>
      </c>
      <c r="B604" s="19" t="s">
        <v>361</v>
      </c>
      <c r="C604" s="19" t="s">
        <v>496</v>
      </c>
      <c r="D604" s="19" t="s">
        <v>2684</v>
      </c>
      <c r="E604" s="21" t="s">
        <v>2685</v>
      </c>
      <c r="F604" s="23" t="s">
        <v>2686</v>
      </c>
      <c r="G604" s="25" t="s">
        <v>2687</v>
      </c>
      <c r="H604" s="19" t="s">
        <v>40</v>
      </c>
      <c r="I604" s="19" t="s">
        <v>42</v>
      </c>
      <c r="J604" s="128" t="s">
        <v>44</v>
      </c>
      <c r="K604" s="129"/>
      <c r="L604" s="129"/>
      <c r="M604" s="29" t="s">
        <v>108</v>
      </c>
      <c r="N604" s="29" t="s">
        <v>108</v>
      </c>
      <c r="O604" s="29" t="s">
        <v>108</v>
      </c>
      <c r="P604" s="29" t="s">
        <v>108</v>
      </c>
      <c r="Q604" s="30" t="s">
        <v>167</v>
      </c>
      <c r="R604" s="30" t="s">
        <v>167</v>
      </c>
      <c r="S604" s="30" t="s">
        <v>167</v>
      </c>
      <c r="T604" s="30" t="s">
        <v>64</v>
      </c>
      <c r="U604" s="31" t="str">
        <f>IFERROR(__xludf.DUMMYFUNCTION("LET(
  angka_murni, ARRAYFORMULA(IFERROR(VALUE(REGEXREPLACE(N604:S604, ""[^0-9]"", """")), 0)),
  rata, IFERROR(AVERAGEIF(angka_murni, ""&gt;0""), 0),
  IF(rata &gt; 0,
    IF(rata &gt; 500, ""SANGAT OPTIMAL"",
    IF(rata &gt; 200, ""OPTIMAL"",
    IF(rata &gt; 100,"&amp;" ""KURANG OPTIMAL"", ""TIDAK OPTIMAL""))),
    IF(COUNTIF(N604:S604, ""*TIDAK TERDETEKSI*"") &gt; 0, ""TIDAK TERDETEKSI"",
    IF(COUNTIF(N604:S604, ""*TIDAK AKTIF*"") &gt; 0, ""TIDAK AKTIF"",
    IF(COUNTIF(N604:S604, ""*BELUM TERPASANG*"") &gt; 0, ""BELUM T"&amp;"ERPASANG"", ""TIDAK AKTIF"")))
  )
)"),"TIDAK TERDETEKSI")</f>
        <v>TIDAK TERDETEKSI</v>
      </c>
      <c r="V604" s="124"/>
      <c r="W604" s="125"/>
      <c r="X604" s="47" t="s">
        <v>2688</v>
      </c>
    </row>
    <row r="605" ht="12.0" customHeight="1">
      <c r="A605" s="20">
        <f t="shared" si="1"/>
        <v>601</v>
      </c>
      <c r="B605" s="19" t="s">
        <v>361</v>
      </c>
      <c r="C605" s="19" t="s">
        <v>496</v>
      </c>
      <c r="D605" s="19" t="s">
        <v>508</v>
      </c>
      <c r="E605" s="19" t="s">
        <v>509</v>
      </c>
      <c r="F605" s="23" t="s">
        <v>510</v>
      </c>
      <c r="G605" s="25" t="s">
        <v>511</v>
      </c>
      <c r="H605" s="19" t="s">
        <v>102</v>
      </c>
      <c r="I605" s="19" t="s">
        <v>41</v>
      </c>
      <c r="J605" s="76" t="s">
        <v>44</v>
      </c>
      <c r="K605" s="118" t="s">
        <v>832</v>
      </c>
      <c r="L605" s="118" t="s">
        <v>916</v>
      </c>
      <c r="M605" s="132"/>
      <c r="N605" s="132"/>
      <c r="O605" s="38" t="s">
        <v>167</v>
      </c>
      <c r="P605" s="38" t="s">
        <v>167</v>
      </c>
      <c r="Q605" s="38" t="s">
        <v>167</v>
      </c>
      <c r="R605" s="30" t="s">
        <v>360</v>
      </c>
      <c r="S605" s="30" t="s">
        <v>360</v>
      </c>
      <c r="T605" s="30" t="s">
        <v>45</v>
      </c>
      <c r="U605" s="39" t="str">
        <f>IFERROR(__xludf.DUMMYFUNCTION("LET(
  angka_murni, ARRAYFORMULA(IFERROR(VALUE(REGEXREPLACE(N605:S605, ""[^0-9]"", """")), 0)),
  rata, IFERROR(AVERAGEIF(angka_murni, ""&gt;0""), 0),
  IF(rata &gt; 0,
    IF(rata &gt; 500, ""SANGAT OPTIMAL"",
    IF(rata &gt; 200, ""OPTIMAL"",
    IF(rata &gt; 100,"&amp;" ""KURANG OPTIMAL"", ""TIDAK OPTIMAL""))),
    IF(COUNTIF(N605:S605, ""*TIDAK TERDETEKSI*"") &gt; 0, ""TIDAK TERDETEKSI"",
    IF(COUNTIF(N605:S605, ""*TIDAK AKTIF*"") &gt; 0, ""TIDAK AKTIF"",
    IF(COUNTIF(N605:S605, ""*BELUM TERPASANG*"") &gt; 0, ""BELUM T"&amp;"ERPASANG"", ""TIDAK AKTIF"")))
  )
)"),"TIDAK OPTIMAL")</f>
        <v>TIDAK OPTIMAL</v>
      </c>
      <c r="V605" s="137" t="s">
        <v>890</v>
      </c>
      <c r="W605" s="83"/>
      <c r="X605" s="37" t="s">
        <v>514</v>
      </c>
    </row>
    <row r="606" ht="12.0" customHeight="1">
      <c r="A606" s="20">
        <f t="shared" si="1"/>
        <v>602</v>
      </c>
      <c r="B606" s="19" t="s">
        <v>361</v>
      </c>
      <c r="C606" s="19" t="s">
        <v>496</v>
      </c>
      <c r="D606" s="19" t="s">
        <v>2689</v>
      </c>
      <c r="E606" s="21" t="s">
        <v>463</v>
      </c>
      <c r="F606" s="23" t="s">
        <v>2690</v>
      </c>
      <c r="G606" s="25" t="s">
        <v>2691</v>
      </c>
      <c r="H606" s="19" t="s">
        <v>59</v>
      </c>
      <c r="I606" s="19" t="s">
        <v>60</v>
      </c>
      <c r="J606" s="76" t="s">
        <v>44</v>
      </c>
      <c r="K606" s="118"/>
      <c r="L606" s="118"/>
      <c r="M606" s="29" t="s">
        <v>108</v>
      </c>
      <c r="N606" s="29" t="s">
        <v>108</v>
      </c>
      <c r="O606" s="29" t="s">
        <v>108</v>
      </c>
      <c r="P606" s="30" t="s">
        <v>64</v>
      </c>
      <c r="Q606" s="30" t="s">
        <v>126</v>
      </c>
      <c r="R606" s="30" t="s">
        <v>126</v>
      </c>
      <c r="S606" s="30" t="s">
        <v>126</v>
      </c>
      <c r="T606" s="30" t="s">
        <v>64</v>
      </c>
      <c r="U606" s="39" t="str">
        <f>IFERROR(__xludf.DUMMYFUNCTION("LET(
  angka_murni, ARRAYFORMULA(IFERROR(VALUE(REGEXREPLACE(N606:S606, ""[^0-9]"", """")), 0)),
  rata, IFERROR(AVERAGEIF(angka_murni, ""&gt;0""), 0),
  IF(rata &gt; 0,
    IF(rata &gt; 500, ""SANGAT OPTIMAL"",
    IF(rata &gt; 200, ""OPTIMAL"",
    IF(rata &gt; 100,"&amp;" ""KURANG OPTIMAL"", ""TIDAK OPTIMAL""))),
    IF(COUNTIF(N606:S606, ""*TIDAK TERDETEKSI*"") &gt; 0, ""TIDAK TERDETEKSI"",
    IF(COUNTIF(N606:S606, ""*TIDAK AKTIF*"") &gt; 0, ""TIDAK AKTIF"",
    IF(COUNTIF(N606:S606, ""*BELUM TERPASANG*"") &gt; 0, ""BELUM T"&amp;"ERPASANG"", ""TIDAK AKTIF"")))
  )
)"),"SANGAT OPTIMAL")</f>
        <v>SANGAT OPTIMAL</v>
      </c>
      <c r="V606" s="137" t="s">
        <v>890</v>
      </c>
      <c r="W606" s="83"/>
      <c r="X606" s="47" t="s">
        <v>2692</v>
      </c>
    </row>
    <row r="607" ht="12.0" customHeight="1">
      <c r="A607" s="20">
        <f t="shared" si="1"/>
        <v>603</v>
      </c>
      <c r="B607" s="19" t="s">
        <v>361</v>
      </c>
      <c r="C607" s="19" t="s">
        <v>496</v>
      </c>
      <c r="D607" s="19" t="s">
        <v>518</v>
      </c>
      <c r="E607" s="19" t="s">
        <v>436</v>
      </c>
      <c r="F607" s="23" t="s">
        <v>519</v>
      </c>
      <c r="G607" s="25" t="s">
        <v>520</v>
      </c>
      <c r="H607" s="19" t="s">
        <v>40</v>
      </c>
      <c r="I607" s="19" t="s">
        <v>42</v>
      </c>
      <c r="J607" s="128" t="s">
        <v>44</v>
      </c>
      <c r="K607" s="129"/>
      <c r="L607" s="129"/>
      <c r="M607" s="29" t="s">
        <v>108</v>
      </c>
      <c r="N607" s="29" t="s">
        <v>108</v>
      </c>
      <c r="O607" s="29" t="s">
        <v>108</v>
      </c>
      <c r="P607" s="29" t="s">
        <v>108</v>
      </c>
      <c r="Q607" s="30" t="s">
        <v>167</v>
      </c>
      <c r="R607" s="30" t="s">
        <v>167</v>
      </c>
      <c r="S607" s="30" t="s">
        <v>167</v>
      </c>
      <c r="T607" s="30" t="s">
        <v>45</v>
      </c>
      <c r="U607" s="31" t="str">
        <f>IFERROR(__xludf.DUMMYFUNCTION("LET(
  angka_murni, ARRAYFORMULA(IFERROR(VALUE(REGEXREPLACE(N607:S607, ""[^0-9]"", """")), 0)),
  rata, IFERROR(AVERAGEIF(angka_murni, ""&gt;0""), 0),
  IF(rata &gt; 0,
    IF(rata &gt; 500, ""SANGAT OPTIMAL"",
    IF(rata &gt; 200, ""OPTIMAL"",
    IF(rata &gt; 100,"&amp;" ""KURANG OPTIMAL"", ""TIDAK OPTIMAL""))),
    IF(COUNTIF(N607:S607, ""*TIDAK TERDETEKSI*"") &gt; 0, ""TIDAK TERDETEKSI"",
    IF(COUNTIF(N607:S607, ""*TIDAK AKTIF*"") &gt; 0, ""TIDAK AKTIF"",
    IF(COUNTIF(N607:S607, ""*BELUM TERPASANG*"") &gt; 0, ""BELUM T"&amp;"ERPASANG"", ""TIDAK AKTIF"")))
  )
)"),"TIDAK TERDETEKSI")</f>
        <v>TIDAK TERDETEKSI</v>
      </c>
      <c r="V607" s="124"/>
      <c r="W607" s="125"/>
      <c r="X607" s="37" t="s">
        <v>524</v>
      </c>
    </row>
    <row r="608" ht="12.0" customHeight="1">
      <c r="A608" s="20">
        <f t="shared" si="1"/>
        <v>604</v>
      </c>
      <c r="B608" s="19" t="s">
        <v>361</v>
      </c>
      <c r="C608" s="19" t="s">
        <v>496</v>
      </c>
      <c r="D608" s="19" t="s">
        <v>2693</v>
      </c>
      <c r="E608" s="59" t="s">
        <v>2694</v>
      </c>
      <c r="F608" s="23" t="s">
        <v>2695</v>
      </c>
      <c r="G608" s="25" t="s">
        <v>2696</v>
      </c>
      <c r="H608" s="19" t="s">
        <v>39</v>
      </c>
      <c r="I608" s="19" t="s">
        <v>41</v>
      </c>
      <c r="J608" s="201" t="s">
        <v>44</v>
      </c>
      <c r="K608" s="118"/>
      <c r="L608" s="118"/>
      <c r="M608" s="42"/>
      <c r="N608" s="29" t="s">
        <v>806</v>
      </c>
      <c r="O608" s="29" t="s">
        <v>806</v>
      </c>
      <c r="P608" s="30" t="s">
        <v>806</v>
      </c>
      <c r="Q608" s="30" t="s">
        <v>806</v>
      </c>
      <c r="R608" s="30" t="s">
        <v>806</v>
      </c>
      <c r="S608" s="30" t="s">
        <v>806</v>
      </c>
      <c r="T608" s="30"/>
      <c r="U608" s="31" t="str">
        <f>IFERROR(__xludf.DUMMYFUNCTION("LET(
  angka_murni, ARRAYFORMULA(IFERROR(VALUE(REGEXREPLACE(N608:S608, ""[^0-9]"", """")), 0)),
  rata, IFERROR(AVERAGEIF(angka_murni, ""&gt;0""), 0),
  IF(rata &gt; 0,
    IF(rata &gt; 500, ""SANGAT OPTIMAL"",
    IF(rata &gt; 200, ""OPTIMAL"",
    IF(rata &gt; 100,"&amp;" ""KURANG OPTIMAL"", ""TIDAK OPTIMAL""))),
    IF(COUNTIF(N608:S608, ""*TIDAK TERDETEKSI*"") &gt; 0, ""TIDAK TERDETEKSI"",
    IF(COUNTIF(N608:S608, ""*TIDAK AKTIF*"") &gt; 0, ""TIDAK AKTIF"",
    IF(COUNTIF(N608:S608, ""*BELUM TERPASANG*"") &gt; 0, ""BELUM T"&amp;"ERPASANG"", ""TIDAK AKTIF"")))
  )
)"),"KURANG OPTIMAL")</f>
        <v>KURANG OPTIMAL</v>
      </c>
      <c r="V608" s="124"/>
      <c r="W608" s="125"/>
      <c r="X608" s="46"/>
    </row>
    <row r="609" ht="12.0" customHeight="1">
      <c r="A609" s="20">
        <f t="shared" si="1"/>
        <v>605</v>
      </c>
      <c r="B609" s="19" t="s">
        <v>361</v>
      </c>
      <c r="C609" s="19" t="s">
        <v>496</v>
      </c>
      <c r="D609" s="19" t="s">
        <v>2697</v>
      </c>
      <c r="E609" s="21" t="s">
        <v>2698</v>
      </c>
      <c r="F609" s="23" t="s">
        <v>2699</v>
      </c>
      <c r="G609" s="25" t="s">
        <v>2700</v>
      </c>
      <c r="H609" s="19" t="s">
        <v>102</v>
      </c>
      <c r="I609" s="19" t="s">
        <v>41</v>
      </c>
      <c r="J609" s="76" t="s">
        <v>44</v>
      </c>
      <c r="K609" s="118"/>
      <c r="L609" s="118"/>
      <c r="M609" s="42"/>
      <c r="N609" s="42"/>
      <c r="O609" s="38" t="s">
        <v>167</v>
      </c>
      <c r="P609" s="38" t="s">
        <v>167</v>
      </c>
      <c r="Q609" s="38" t="s">
        <v>167</v>
      </c>
      <c r="R609" s="30" t="s">
        <v>167</v>
      </c>
      <c r="S609" s="30" t="s">
        <v>64</v>
      </c>
      <c r="T609" s="30" t="s">
        <v>64</v>
      </c>
      <c r="U609" s="31" t="str">
        <f>IFERROR(__xludf.DUMMYFUNCTION("LET(
  angka_murni, ARRAYFORMULA(IFERROR(VALUE(REGEXREPLACE(N609:S609, ""[^0-9]"", """")), 0)),
  rata, IFERROR(AVERAGEIF(angka_murni, ""&gt;0""), 0),
  IF(rata &gt; 0,
    IF(rata &gt; 500, ""SANGAT OPTIMAL"",
    IF(rata &gt; 200, ""OPTIMAL"",
    IF(rata &gt; 100,"&amp;" ""KURANG OPTIMAL"", ""TIDAK OPTIMAL""))),
    IF(COUNTIF(N609:S609, ""*TIDAK TERDETEKSI*"") &gt; 0, ""TIDAK TERDETEKSI"",
    IF(COUNTIF(N609:S609, ""*TIDAK AKTIF*"") &gt; 0, ""TIDAK AKTIF"",
    IF(COUNTIF(N609:S609, ""*BELUM TERPASANG*"") &gt; 0, ""BELUM T"&amp;"ERPASANG"", ""TIDAK AKTIF"")))
  )
)"),"OPTIMAL")</f>
        <v>OPTIMAL</v>
      </c>
      <c r="V609" s="124"/>
      <c r="W609" s="125"/>
      <c r="X609" s="46"/>
    </row>
    <row r="610" ht="12.0" customHeight="1">
      <c r="A610" s="20">
        <f t="shared" si="1"/>
        <v>606</v>
      </c>
      <c r="B610" s="19" t="s">
        <v>361</v>
      </c>
      <c r="C610" s="19" t="s">
        <v>496</v>
      </c>
      <c r="D610" s="19" t="s">
        <v>2701</v>
      </c>
      <c r="E610" s="21" t="s">
        <v>2702</v>
      </c>
      <c r="F610" s="23" t="s">
        <v>2703</v>
      </c>
      <c r="G610" s="25" t="s">
        <v>2704</v>
      </c>
      <c r="H610" s="19" t="s">
        <v>102</v>
      </c>
      <c r="I610" s="19" t="s">
        <v>41</v>
      </c>
      <c r="J610" s="76" t="s">
        <v>44</v>
      </c>
      <c r="K610" s="118" t="s">
        <v>832</v>
      </c>
      <c r="L610" s="118" t="s">
        <v>916</v>
      </c>
      <c r="M610" s="132"/>
      <c r="N610" s="132"/>
      <c r="O610" s="38" t="s">
        <v>167</v>
      </c>
      <c r="P610" s="38" t="s">
        <v>167</v>
      </c>
      <c r="Q610" s="38" t="s">
        <v>167</v>
      </c>
      <c r="R610" s="30" t="s">
        <v>167</v>
      </c>
      <c r="S610" s="30" t="s">
        <v>360</v>
      </c>
      <c r="T610" s="30" t="s">
        <v>45</v>
      </c>
      <c r="U610" s="39" t="str">
        <f>IFERROR(__xludf.DUMMYFUNCTION("LET(
  angka_murni, ARRAYFORMULA(IFERROR(VALUE(REGEXREPLACE(N610:S610, ""[^0-9]"", """")), 0)),
  rata, IFERROR(AVERAGEIF(angka_murni, ""&gt;0""), 0),
  IF(rata &gt; 0,
    IF(rata &gt; 500, ""SANGAT OPTIMAL"",
    IF(rata &gt; 200, ""OPTIMAL"",
    IF(rata &gt; 100,"&amp;" ""KURANG OPTIMAL"", ""TIDAK OPTIMAL""))),
    IF(COUNTIF(N610:S610, ""*TIDAK TERDETEKSI*"") &gt; 0, ""TIDAK TERDETEKSI"",
    IF(COUNTIF(N610:S610, ""*TIDAK AKTIF*"") &gt; 0, ""TIDAK AKTIF"",
    IF(COUNTIF(N610:S610, ""*BELUM TERPASANG*"") &gt; 0, ""BELUM T"&amp;"ERPASANG"", ""TIDAK AKTIF"")))
  )
)"),"TIDAK OPTIMAL")</f>
        <v>TIDAK OPTIMAL</v>
      </c>
      <c r="V610" s="137" t="s">
        <v>2705</v>
      </c>
      <c r="W610" s="83"/>
      <c r="X610" s="57"/>
    </row>
    <row r="611" ht="12.0" customHeight="1">
      <c r="A611" s="20">
        <f t="shared" si="1"/>
        <v>607</v>
      </c>
      <c r="B611" s="19" t="s">
        <v>361</v>
      </c>
      <c r="C611" s="19" t="s">
        <v>496</v>
      </c>
      <c r="D611" s="19" t="s">
        <v>526</v>
      </c>
      <c r="E611" s="19" t="s">
        <v>528</v>
      </c>
      <c r="F611" s="23" t="s">
        <v>530</v>
      </c>
      <c r="G611" s="25" t="s">
        <v>531</v>
      </c>
      <c r="H611" s="19" t="s">
        <v>102</v>
      </c>
      <c r="I611" s="19" t="s">
        <v>41</v>
      </c>
      <c r="J611" s="76" t="s">
        <v>44</v>
      </c>
      <c r="K611" s="118" t="s">
        <v>832</v>
      </c>
      <c r="L611" s="118" t="s">
        <v>916</v>
      </c>
      <c r="M611" s="132"/>
      <c r="N611" s="132"/>
      <c r="O611" s="38" t="s">
        <v>167</v>
      </c>
      <c r="P611" s="38" t="s">
        <v>167</v>
      </c>
      <c r="Q611" s="38" t="s">
        <v>167</v>
      </c>
      <c r="R611" s="30" t="s">
        <v>360</v>
      </c>
      <c r="S611" s="30" t="s">
        <v>360</v>
      </c>
      <c r="T611" s="30" t="s">
        <v>360</v>
      </c>
      <c r="U611" s="39" t="str">
        <f>IFERROR(__xludf.DUMMYFUNCTION("LET(
  angka_murni, ARRAYFORMULA(IFERROR(VALUE(REGEXREPLACE(N611:S611, ""[^0-9]"", """")), 0)),
  rata, IFERROR(AVERAGEIF(angka_murni, ""&gt;0""), 0),
  IF(rata &gt; 0,
    IF(rata &gt; 500, ""SANGAT OPTIMAL"",
    IF(rata &gt; 200, ""OPTIMAL"",
    IF(rata &gt; 100,"&amp;" ""KURANG OPTIMAL"", ""TIDAK OPTIMAL""))),
    IF(COUNTIF(N611:S611, ""*TIDAK TERDETEKSI*"") &gt; 0, ""TIDAK TERDETEKSI"",
    IF(COUNTIF(N611:S611, ""*TIDAK AKTIF*"") &gt; 0, ""TIDAK AKTIF"",
    IF(COUNTIF(N611:S611, ""*BELUM TERPASANG*"") &gt; 0, ""BELUM T"&amp;"ERPASANG"", ""TIDAK AKTIF"")))
  )
)"),"TIDAK OPTIMAL")</f>
        <v>TIDAK OPTIMAL</v>
      </c>
      <c r="V611" s="137" t="s">
        <v>890</v>
      </c>
      <c r="W611" s="83"/>
      <c r="X611" s="37" t="s">
        <v>533</v>
      </c>
    </row>
    <row r="612" ht="12.0" customHeight="1">
      <c r="A612" s="20">
        <f t="shared" si="1"/>
        <v>608</v>
      </c>
      <c r="B612" s="19" t="s">
        <v>361</v>
      </c>
      <c r="C612" s="19" t="s">
        <v>496</v>
      </c>
      <c r="D612" s="19" t="s">
        <v>2706</v>
      </c>
      <c r="E612" s="19" t="s">
        <v>402</v>
      </c>
      <c r="F612" s="23" t="s">
        <v>2707</v>
      </c>
      <c r="G612" s="25" t="s">
        <v>2708</v>
      </c>
      <c r="H612" s="19" t="s">
        <v>40</v>
      </c>
      <c r="I612" s="19" t="s">
        <v>42</v>
      </c>
      <c r="J612" s="128" t="s">
        <v>44</v>
      </c>
      <c r="K612" s="129"/>
      <c r="L612" s="129"/>
      <c r="M612" s="29" t="s">
        <v>108</v>
      </c>
      <c r="N612" s="29" t="s">
        <v>108</v>
      </c>
      <c r="O612" s="29" t="s">
        <v>108</v>
      </c>
      <c r="P612" s="29" t="s">
        <v>108</v>
      </c>
      <c r="Q612" s="30" t="s">
        <v>167</v>
      </c>
      <c r="R612" s="30" t="s">
        <v>167</v>
      </c>
      <c r="S612" s="30" t="s">
        <v>167</v>
      </c>
      <c r="T612" s="30" t="s">
        <v>125</v>
      </c>
      <c r="U612" s="39" t="str">
        <f>IFERROR(__xludf.DUMMYFUNCTION("LET(
  angka_murni, ARRAYFORMULA(IFERROR(VALUE(REGEXREPLACE(N612:S612, ""[^0-9]"", """")), 0)),
  rata, IFERROR(AVERAGEIF(angka_murni, ""&gt;0""), 0),
  IF(rata &gt; 0,
    IF(rata &gt; 500, ""SANGAT OPTIMAL"",
    IF(rata &gt; 200, ""OPTIMAL"",
    IF(rata &gt; 100,"&amp;" ""KURANG OPTIMAL"", ""TIDAK OPTIMAL""))),
    IF(COUNTIF(N612:S612, ""*TIDAK TERDETEKSI*"") &gt; 0, ""TIDAK TERDETEKSI"",
    IF(COUNTIF(N612:S612, ""*TIDAK AKTIF*"") &gt; 0, ""TIDAK AKTIF"",
    IF(COUNTIF(N612:S612, ""*BELUM TERPASANG*"") &gt; 0, ""BELUM T"&amp;"ERPASANG"", ""TIDAK AKTIF"")))
  )
)"),"TIDAK TERDETEKSI")</f>
        <v>TIDAK TERDETEKSI</v>
      </c>
      <c r="V612" s="137" t="s">
        <v>890</v>
      </c>
      <c r="W612" s="83"/>
      <c r="X612" s="37" t="s">
        <v>2709</v>
      </c>
    </row>
    <row r="613" ht="12.0" customHeight="1">
      <c r="A613" s="20">
        <f t="shared" si="1"/>
        <v>609</v>
      </c>
      <c r="B613" s="19" t="s">
        <v>361</v>
      </c>
      <c r="C613" s="19" t="s">
        <v>535</v>
      </c>
      <c r="D613" s="19" t="s">
        <v>2710</v>
      </c>
      <c r="E613" s="19" t="s">
        <v>2711</v>
      </c>
      <c r="F613" s="23" t="s">
        <v>2712</v>
      </c>
      <c r="G613" s="25" t="s">
        <v>2713</v>
      </c>
      <c r="H613" s="19" t="s">
        <v>40</v>
      </c>
      <c r="I613" s="19" t="s">
        <v>42</v>
      </c>
      <c r="J613" s="128" t="s">
        <v>44</v>
      </c>
      <c r="K613" s="129"/>
      <c r="L613" s="129"/>
      <c r="M613" s="29" t="s">
        <v>108</v>
      </c>
      <c r="N613" s="29" t="s">
        <v>108</v>
      </c>
      <c r="O613" s="29" t="s">
        <v>108</v>
      </c>
      <c r="P613" s="29" t="s">
        <v>108</v>
      </c>
      <c r="Q613" s="30" t="s">
        <v>167</v>
      </c>
      <c r="R613" s="30" t="s">
        <v>167</v>
      </c>
      <c r="S613" s="30" t="s">
        <v>167</v>
      </c>
      <c r="T613" s="30" t="s">
        <v>64</v>
      </c>
      <c r="U613" s="31" t="str">
        <f>IFERROR(__xludf.DUMMYFUNCTION("LET(
  angka_murni, ARRAYFORMULA(IFERROR(VALUE(REGEXREPLACE(N613:S613, ""[^0-9]"", """")), 0)),
  rata, IFERROR(AVERAGEIF(angka_murni, ""&gt;0""), 0),
  IF(rata &gt; 0,
    IF(rata &gt; 500, ""SANGAT OPTIMAL"",
    IF(rata &gt; 200, ""OPTIMAL"",
    IF(rata &gt; 100,"&amp;" ""KURANG OPTIMAL"", ""TIDAK OPTIMAL""))),
    IF(COUNTIF(N613:S613, ""*TIDAK TERDETEKSI*"") &gt; 0, ""TIDAK TERDETEKSI"",
    IF(COUNTIF(N613:S613, ""*TIDAK AKTIF*"") &gt; 0, ""TIDAK AKTIF"",
    IF(COUNTIF(N613:S613, ""*BELUM TERPASANG*"") &gt; 0, ""BELUM T"&amp;"ERPASANG"", ""TIDAK AKTIF"")))
  )
)"),"TIDAK TERDETEKSI")</f>
        <v>TIDAK TERDETEKSI</v>
      </c>
      <c r="V613" s="124"/>
      <c r="W613" s="125"/>
      <c r="X613" s="46"/>
    </row>
    <row r="614" ht="12.0" customHeight="1">
      <c r="A614" s="20">
        <f t="shared" si="1"/>
        <v>610</v>
      </c>
      <c r="B614" s="19" t="s">
        <v>361</v>
      </c>
      <c r="C614" s="19" t="s">
        <v>535</v>
      </c>
      <c r="D614" s="19" t="s">
        <v>2714</v>
      </c>
      <c r="E614" s="21" t="s">
        <v>2715</v>
      </c>
      <c r="F614" s="23" t="s">
        <v>2716</v>
      </c>
      <c r="G614" s="25" t="s">
        <v>2717</v>
      </c>
      <c r="H614" s="19" t="s">
        <v>40</v>
      </c>
      <c r="I614" s="19" t="s">
        <v>42</v>
      </c>
      <c r="J614" s="128" t="s">
        <v>44</v>
      </c>
      <c r="K614" s="129"/>
      <c r="L614" s="129"/>
      <c r="M614" s="29" t="s">
        <v>108</v>
      </c>
      <c r="N614" s="29" t="s">
        <v>108</v>
      </c>
      <c r="O614" s="29" t="s">
        <v>108</v>
      </c>
      <c r="P614" s="29" t="s">
        <v>108</v>
      </c>
      <c r="Q614" s="30" t="s">
        <v>167</v>
      </c>
      <c r="R614" s="30" t="s">
        <v>167</v>
      </c>
      <c r="S614" s="30" t="s">
        <v>167</v>
      </c>
      <c r="T614" s="30" t="s">
        <v>125</v>
      </c>
      <c r="U614" s="31" t="str">
        <f>IFERROR(__xludf.DUMMYFUNCTION("LET(
  angka_murni, ARRAYFORMULA(IFERROR(VALUE(REGEXREPLACE(N614:S614, ""[^0-9]"", """")), 0)),
  rata, IFERROR(AVERAGEIF(angka_murni, ""&gt;0""), 0),
  IF(rata &gt; 0,
    IF(rata &gt; 500, ""SANGAT OPTIMAL"",
    IF(rata &gt; 200, ""OPTIMAL"",
    IF(rata &gt; 100,"&amp;" ""KURANG OPTIMAL"", ""TIDAK OPTIMAL""))),
    IF(COUNTIF(N614:S614, ""*TIDAK TERDETEKSI*"") &gt; 0, ""TIDAK TERDETEKSI"",
    IF(COUNTIF(N614:S614, ""*TIDAK AKTIF*"") &gt; 0, ""TIDAK AKTIF"",
    IF(COUNTIF(N614:S614, ""*BELUM TERPASANG*"") &gt; 0, ""BELUM T"&amp;"ERPASANG"", ""TIDAK AKTIF"")))
  )
)"),"TIDAK TERDETEKSI")</f>
        <v>TIDAK TERDETEKSI</v>
      </c>
      <c r="V614" s="124"/>
      <c r="W614" s="125"/>
      <c r="X614" s="46"/>
    </row>
    <row r="615" ht="12.0" customHeight="1">
      <c r="A615" s="20">
        <f t="shared" si="1"/>
        <v>611</v>
      </c>
      <c r="B615" s="19" t="s">
        <v>361</v>
      </c>
      <c r="C615" s="19" t="s">
        <v>535</v>
      </c>
      <c r="D615" s="19" t="s">
        <v>536</v>
      </c>
      <c r="E615" s="19" t="s">
        <v>537</v>
      </c>
      <c r="F615" s="23" t="s">
        <v>538</v>
      </c>
      <c r="G615" s="25" t="s">
        <v>539</v>
      </c>
      <c r="H615" s="19" t="s">
        <v>40</v>
      </c>
      <c r="I615" s="19" t="s">
        <v>42</v>
      </c>
      <c r="J615" s="128" t="s">
        <v>44</v>
      </c>
      <c r="K615" s="129"/>
      <c r="L615" s="129"/>
      <c r="M615" s="29" t="s">
        <v>108</v>
      </c>
      <c r="N615" s="29" t="s">
        <v>108</v>
      </c>
      <c r="O615" s="29" t="s">
        <v>108</v>
      </c>
      <c r="P615" s="29" t="s">
        <v>108</v>
      </c>
      <c r="Q615" s="30" t="s">
        <v>167</v>
      </c>
      <c r="R615" s="30" t="s">
        <v>167</v>
      </c>
      <c r="S615" s="30" t="s">
        <v>167</v>
      </c>
      <c r="T615" s="30" t="s">
        <v>176</v>
      </c>
      <c r="U615" s="31" t="str">
        <f>IFERROR(__xludf.DUMMYFUNCTION("LET(
  angka_murni, ARRAYFORMULA(IFERROR(VALUE(REGEXREPLACE(N615:S615, ""[^0-9]"", """")), 0)),
  rata, IFERROR(AVERAGEIF(angka_murni, ""&gt;0""), 0),
  IF(rata &gt; 0,
    IF(rata &gt; 500, ""SANGAT OPTIMAL"",
    IF(rata &gt; 200, ""OPTIMAL"",
    IF(rata &gt; 100,"&amp;" ""KURANG OPTIMAL"", ""TIDAK OPTIMAL""))),
    IF(COUNTIF(N615:S615, ""*TIDAK TERDETEKSI*"") &gt; 0, ""TIDAK TERDETEKSI"",
    IF(COUNTIF(N615:S615, ""*TIDAK AKTIF*"") &gt; 0, ""TIDAK AKTIF"",
    IF(COUNTIF(N615:S615, ""*BELUM TERPASANG*"") &gt; 0, ""BELUM T"&amp;"ERPASANG"", ""TIDAK AKTIF"")))
  )
)"),"TIDAK TERDETEKSI")</f>
        <v>TIDAK TERDETEKSI</v>
      </c>
      <c r="V615" s="124"/>
      <c r="W615" s="125"/>
      <c r="X615" s="37" t="s">
        <v>546</v>
      </c>
    </row>
    <row r="616" ht="12.0" customHeight="1">
      <c r="A616" s="20">
        <f t="shared" si="1"/>
        <v>612</v>
      </c>
      <c r="B616" s="19" t="s">
        <v>361</v>
      </c>
      <c r="C616" s="19" t="s">
        <v>535</v>
      </c>
      <c r="D616" s="19" t="s">
        <v>549</v>
      </c>
      <c r="E616" s="21" t="s">
        <v>550</v>
      </c>
      <c r="F616" s="23" t="s">
        <v>551</v>
      </c>
      <c r="G616" s="25" t="s">
        <v>552</v>
      </c>
      <c r="H616" s="19" t="s">
        <v>40</v>
      </c>
      <c r="I616" s="19" t="s">
        <v>42</v>
      </c>
      <c r="J616" s="128" t="s">
        <v>44</v>
      </c>
      <c r="K616" s="129"/>
      <c r="L616" s="129"/>
      <c r="M616" s="29" t="s">
        <v>108</v>
      </c>
      <c r="N616" s="29" t="s">
        <v>108</v>
      </c>
      <c r="O616" s="29" t="s">
        <v>108</v>
      </c>
      <c r="P616" s="29" t="s">
        <v>108</v>
      </c>
      <c r="Q616" s="30" t="s">
        <v>167</v>
      </c>
      <c r="R616" s="30" t="s">
        <v>167</v>
      </c>
      <c r="S616" s="30" t="s">
        <v>167</v>
      </c>
      <c r="T616" s="30" t="s">
        <v>45</v>
      </c>
      <c r="U616" s="31" t="str">
        <f>IFERROR(__xludf.DUMMYFUNCTION("LET(
  angka_murni, ARRAYFORMULA(IFERROR(VALUE(REGEXREPLACE(N616:S616, ""[^0-9]"", """")), 0)),
  rata, IFERROR(AVERAGEIF(angka_murni, ""&gt;0""), 0),
  IF(rata &gt; 0,
    IF(rata &gt; 500, ""SANGAT OPTIMAL"",
    IF(rata &gt; 200, ""OPTIMAL"",
    IF(rata &gt; 100,"&amp;" ""KURANG OPTIMAL"", ""TIDAK OPTIMAL""))),
    IF(COUNTIF(N616:S616, ""*TIDAK TERDETEKSI*"") &gt; 0, ""TIDAK TERDETEKSI"",
    IF(COUNTIF(N616:S616, ""*TIDAK AKTIF*"") &gt; 0, ""TIDAK AKTIF"",
    IF(COUNTIF(N616:S616, ""*BELUM TERPASANG*"") &gt; 0, ""BELUM T"&amp;"ERPASANG"", ""TIDAK AKTIF"")))
  )
)"),"TIDAK TERDETEKSI")</f>
        <v>TIDAK TERDETEKSI</v>
      </c>
      <c r="V616" s="124"/>
      <c r="W616" s="125"/>
      <c r="X616" s="46"/>
    </row>
    <row r="617" ht="12.0" customHeight="1">
      <c r="A617" s="20">
        <f t="shared" si="1"/>
        <v>613</v>
      </c>
      <c r="B617" s="19" t="s">
        <v>361</v>
      </c>
      <c r="C617" s="19" t="s">
        <v>535</v>
      </c>
      <c r="D617" s="19" t="s">
        <v>2718</v>
      </c>
      <c r="E617" s="21" t="s">
        <v>2719</v>
      </c>
      <c r="F617" s="23" t="s">
        <v>2720</v>
      </c>
      <c r="G617" s="25" t="s">
        <v>2721</v>
      </c>
      <c r="H617" s="19" t="s">
        <v>102</v>
      </c>
      <c r="I617" s="19" t="s">
        <v>41</v>
      </c>
      <c r="J617" s="76" t="s">
        <v>44</v>
      </c>
      <c r="K617" s="118"/>
      <c r="L617" s="118"/>
      <c r="M617" s="42"/>
      <c r="N617" s="42"/>
      <c r="O617" s="38" t="s">
        <v>167</v>
      </c>
      <c r="P617" s="38" t="s">
        <v>167</v>
      </c>
      <c r="Q617" s="38" t="s">
        <v>167</v>
      </c>
      <c r="R617" s="30" t="s">
        <v>63</v>
      </c>
      <c r="S617" s="30" t="s">
        <v>360</v>
      </c>
      <c r="T617" s="30" t="s">
        <v>62</v>
      </c>
      <c r="U617" s="31" t="str">
        <f>IFERROR(__xludf.DUMMYFUNCTION("LET(
  angka_murni, ARRAYFORMULA(IFERROR(VALUE(REGEXREPLACE(N617:S617, ""[^0-9]"", """")), 0)),
  rata, IFERROR(AVERAGEIF(angka_murni, ""&gt;0""), 0),
  IF(rata &gt; 0,
    IF(rata &gt; 500, ""SANGAT OPTIMAL"",
    IF(rata &gt; 200, ""OPTIMAL"",
    IF(rata &gt; 100,"&amp;" ""KURANG OPTIMAL"", ""TIDAK OPTIMAL""))),
    IF(COUNTIF(N617:S617, ""*TIDAK TERDETEKSI*"") &gt; 0, ""TIDAK TERDETEKSI"",
    IF(COUNTIF(N617:S617, ""*TIDAK AKTIF*"") &gt; 0, ""TIDAK AKTIF"",
    IF(COUNTIF(N617:S617, ""*BELUM TERPASANG*"") &gt; 0, ""BELUM T"&amp;"ERPASANG"", ""TIDAK AKTIF"")))
  )
)"),"TIDAK OPTIMAL")</f>
        <v>TIDAK OPTIMAL</v>
      </c>
      <c r="V617" s="124"/>
      <c r="W617" s="125"/>
      <c r="X617" s="46"/>
    </row>
    <row r="618" ht="12.0" customHeight="1">
      <c r="A618" s="20">
        <f t="shared" si="1"/>
        <v>614</v>
      </c>
      <c r="B618" s="19" t="s">
        <v>361</v>
      </c>
      <c r="C618" s="19" t="s">
        <v>535</v>
      </c>
      <c r="D618" s="19" t="s">
        <v>2722</v>
      </c>
      <c r="E618" s="19" t="s">
        <v>2468</v>
      </c>
      <c r="F618" s="23" t="s">
        <v>2723</v>
      </c>
      <c r="G618" s="25" t="s">
        <v>2724</v>
      </c>
      <c r="H618" s="19" t="s">
        <v>40</v>
      </c>
      <c r="I618" s="19" t="s">
        <v>42</v>
      </c>
      <c r="J618" s="128" t="s">
        <v>44</v>
      </c>
      <c r="K618" s="129"/>
      <c r="L618" s="129"/>
      <c r="M618" s="29" t="s">
        <v>108</v>
      </c>
      <c r="N618" s="29" t="s">
        <v>108</v>
      </c>
      <c r="O618" s="29" t="s">
        <v>108</v>
      </c>
      <c r="P618" s="29" t="s">
        <v>108</v>
      </c>
      <c r="Q618" s="30" t="s">
        <v>167</v>
      </c>
      <c r="R618" s="30" t="s">
        <v>167</v>
      </c>
      <c r="S618" s="30" t="s">
        <v>167</v>
      </c>
      <c r="T618" s="30" t="s">
        <v>64</v>
      </c>
      <c r="U618" s="31" t="str">
        <f>IFERROR(__xludf.DUMMYFUNCTION("LET(
  angka_murni, ARRAYFORMULA(IFERROR(VALUE(REGEXREPLACE(N618:S618, ""[^0-9]"", """")), 0)),
  rata, IFERROR(AVERAGEIF(angka_murni, ""&gt;0""), 0),
  IF(rata &gt; 0,
    IF(rata &gt; 500, ""SANGAT OPTIMAL"",
    IF(rata &gt; 200, ""OPTIMAL"",
    IF(rata &gt; 100,"&amp;" ""KURANG OPTIMAL"", ""TIDAK OPTIMAL""))),
    IF(COUNTIF(N618:S618, ""*TIDAK TERDETEKSI*"") &gt; 0, ""TIDAK TERDETEKSI"",
    IF(COUNTIF(N618:S618, ""*TIDAK AKTIF*"") &gt; 0, ""TIDAK AKTIF"",
    IF(COUNTIF(N618:S618, ""*BELUM TERPASANG*"") &gt; 0, ""BELUM T"&amp;"ERPASANG"", ""TIDAK AKTIF"")))
  )
)"),"TIDAK TERDETEKSI")</f>
        <v>TIDAK TERDETEKSI</v>
      </c>
      <c r="V618" s="124"/>
      <c r="W618" s="125"/>
      <c r="X618" s="46"/>
    </row>
    <row r="619" ht="12.0" customHeight="1">
      <c r="A619" s="20">
        <f t="shared" si="1"/>
        <v>615</v>
      </c>
      <c r="B619" s="19" t="s">
        <v>361</v>
      </c>
      <c r="C619" s="19" t="s">
        <v>535</v>
      </c>
      <c r="D619" s="19" t="s">
        <v>700</v>
      </c>
      <c r="E619" s="19" t="s">
        <v>463</v>
      </c>
      <c r="F619" s="23" t="s">
        <v>2725</v>
      </c>
      <c r="G619" s="25" t="s">
        <v>2726</v>
      </c>
      <c r="H619" s="19" t="s">
        <v>59</v>
      </c>
      <c r="I619" s="19" t="s">
        <v>60</v>
      </c>
      <c r="J619" s="76" t="s">
        <v>44</v>
      </c>
      <c r="K619" s="118"/>
      <c r="L619" s="118"/>
      <c r="M619" s="29" t="s">
        <v>108</v>
      </c>
      <c r="N619" s="29" t="s">
        <v>108</v>
      </c>
      <c r="O619" s="29" t="s">
        <v>108</v>
      </c>
      <c r="P619" s="30" t="s">
        <v>176</v>
      </c>
      <c r="Q619" s="30" t="s">
        <v>62</v>
      </c>
      <c r="R619" s="30" t="s">
        <v>176</v>
      </c>
      <c r="S619" s="30" t="s">
        <v>62</v>
      </c>
      <c r="T619" s="30" t="s">
        <v>62</v>
      </c>
      <c r="U619" s="31" t="str">
        <f>IFERROR(__xludf.DUMMYFUNCTION("LET(
  angka_murni, ARRAYFORMULA(IFERROR(VALUE(REGEXREPLACE(N619:S619, ""[^0-9]"", """")), 0)),
  rata, IFERROR(AVERAGEIF(angka_murni, ""&gt;0""), 0),
  IF(rata &gt; 0,
    IF(rata &gt; 500, ""SANGAT OPTIMAL"",
    IF(rata &gt; 200, ""OPTIMAL"",
    IF(rata &gt; 100,"&amp;" ""KURANG OPTIMAL"", ""TIDAK OPTIMAL""))),
    IF(COUNTIF(N619:S619, ""*TIDAK TERDETEKSI*"") &gt; 0, ""TIDAK TERDETEKSI"",
    IF(COUNTIF(N619:S619, ""*TIDAK AKTIF*"") &gt; 0, ""TIDAK AKTIF"",
    IF(COUNTIF(N619:S619, ""*BELUM TERPASANG*"") &gt; 0, ""BELUM T"&amp;"ERPASANG"", ""TIDAK AKTIF"")))
  )
)"),"TIDAK OPTIMAL")</f>
        <v>TIDAK OPTIMAL</v>
      </c>
      <c r="V619" s="124"/>
      <c r="W619" s="125"/>
      <c r="X619" s="46"/>
    </row>
    <row r="620" ht="12.0" customHeight="1">
      <c r="A620" s="20">
        <f t="shared" si="1"/>
        <v>616</v>
      </c>
      <c r="B620" s="19" t="s">
        <v>361</v>
      </c>
      <c r="C620" s="19" t="s">
        <v>535</v>
      </c>
      <c r="D620" s="19" t="s">
        <v>558</v>
      </c>
      <c r="E620" s="21" t="s">
        <v>559</v>
      </c>
      <c r="F620" s="23" t="s">
        <v>560</v>
      </c>
      <c r="G620" s="25" t="s">
        <v>562</v>
      </c>
      <c r="H620" s="19" t="s">
        <v>40</v>
      </c>
      <c r="I620" s="19" t="s">
        <v>42</v>
      </c>
      <c r="J620" s="128" t="s">
        <v>44</v>
      </c>
      <c r="K620" s="129"/>
      <c r="L620" s="129"/>
      <c r="M620" s="29" t="s">
        <v>108</v>
      </c>
      <c r="N620" s="29" t="s">
        <v>108</v>
      </c>
      <c r="O620" s="29" t="s">
        <v>108</v>
      </c>
      <c r="P620" s="29" t="s">
        <v>108</v>
      </c>
      <c r="Q620" s="30" t="s">
        <v>167</v>
      </c>
      <c r="R620" s="30" t="s">
        <v>167</v>
      </c>
      <c r="S620" s="30" t="s">
        <v>167</v>
      </c>
      <c r="T620" s="30" t="s">
        <v>45</v>
      </c>
      <c r="U620" s="31" t="str">
        <f>IFERROR(__xludf.DUMMYFUNCTION("LET(
  angka_murni, ARRAYFORMULA(IFERROR(VALUE(REGEXREPLACE(N620:S620, ""[^0-9]"", """")), 0)),
  rata, IFERROR(AVERAGEIF(angka_murni, ""&gt;0""), 0),
  IF(rata &gt; 0,
    IF(rata &gt; 500, ""SANGAT OPTIMAL"",
    IF(rata &gt; 200, ""OPTIMAL"",
    IF(rata &gt; 100,"&amp;" ""KURANG OPTIMAL"", ""TIDAK OPTIMAL""))),
    IF(COUNTIF(N620:S620, ""*TIDAK TERDETEKSI*"") &gt; 0, ""TIDAK TERDETEKSI"",
    IF(COUNTIF(N620:S620, ""*TIDAK AKTIF*"") &gt; 0, ""TIDAK AKTIF"",
    IF(COUNTIF(N620:S620, ""*BELUM TERPASANG*"") &gt; 0, ""BELUM T"&amp;"ERPASANG"", ""TIDAK AKTIF"")))
  )
)"),"TIDAK TERDETEKSI")</f>
        <v>TIDAK TERDETEKSI</v>
      </c>
      <c r="V620" s="124"/>
      <c r="W620" s="125"/>
      <c r="X620" s="46"/>
    </row>
    <row r="621" ht="12.0" customHeight="1">
      <c r="A621" s="20">
        <f t="shared" si="1"/>
        <v>617</v>
      </c>
      <c r="B621" s="19" t="s">
        <v>361</v>
      </c>
      <c r="C621" s="19" t="s">
        <v>2728</v>
      </c>
      <c r="D621" s="19" t="s">
        <v>2728</v>
      </c>
      <c r="E621" s="19" t="s">
        <v>2729</v>
      </c>
      <c r="F621" s="23" t="s">
        <v>2730</v>
      </c>
      <c r="G621" s="25" t="s">
        <v>2731</v>
      </c>
      <c r="H621" s="19" t="s">
        <v>39</v>
      </c>
      <c r="I621" s="19" t="s">
        <v>41</v>
      </c>
      <c r="J621" s="200" t="s">
        <v>44</v>
      </c>
      <c r="K621" s="118"/>
      <c r="L621" s="118"/>
      <c r="M621" s="29" t="s">
        <v>108</v>
      </c>
      <c r="N621" s="29" t="s">
        <v>108</v>
      </c>
      <c r="O621" s="29" t="s">
        <v>108</v>
      </c>
      <c r="P621" s="29" t="s">
        <v>108</v>
      </c>
      <c r="Q621" s="29" t="s">
        <v>108</v>
      </c>
      <c r="R621" s="29" t="s">
        <v>108</v>
      </c>
      <c r="S621" s="30" t="s">
        <v>806</v>
      </c>
      <c r="T621" s="30"/>
      <c r="U621" s="31" t="str">
        <f>IFERROR(__xludf.DUMMYFUNCTION("LET(
  angka_murni, ARRAYFORMULA(IFERROR(VALUE(REGEXREPLACE(N621:S621, ""[^0-9]"", """")), 0)),
  rata, IFERROR(AVERAGEIF(angka_murni, ""&gt;0""), 0),
  IF(rata &gt; 0,
    IF(rata &gt; 500, ""SANGAT OPTIMAL"",
    IF(rata &gt; 200, ""OPTIMAL"",
    IF(rata &gt; 100,"&amp;" ""KURANG OPTIMAL"", ""TIDAK OPTIMAL""))),
    IF(COUNTIF(N621:S621, ""*TIDAK TERDETEKSI*"") &gt; 0, ""TIDAK TERDETEKSI"",
    IF(COUNTIF(N621:S621, ""*TIDAK AKTIF*"") &gt; 0, ""TIDAK AKTIF"",
    IF(COUNTIF(N621:S621, ""*BELUM TERPASANG*"") &gt; 0, ""BELUM T"&amp;"ERPASANG"", ""TIDAK AKTIF"")))
  )
)"),"KURANG OPTIMAL")</f>
        <v>KURANG OPTIMAL</v>
      </c>
      <c r="V621" s="124"/>
      <c r="W621" s="125"/>
      <c r="X621" s="46"/>
    </row>
    <row r="622" ht="12.0" customHeight="1">
      <c r="A622" s="20">
        <f t="shared" si="1"/>
        <v>618</v>
      </c>
      <c r="B622" s="19" t="s">
        <v>361</v>
      </c>
      <c r="C622" s="19" t="s">
        <v>2728</v>
      </c>
      <c r="D622" s="19" t="s">
        <v>2733</v>
      </c>
      <c r="E622" s="19" t="s">
        <v>509</v>
      </c>
      <c r="F622" s="23" t="s">
        <v>2736</v>
      </c>
      <c r="G622" s="25" t="s">
        <v>2737</v>
      </c>
      <c r="H622" s="19" t="s">
        <v>40</v>
      </c>
      <c r="I622" s="19" t="s">
        <v>107</v>
      </c>
      <c r="J622" s="117" t="s">
        <v>44</v>
      </c>
      <c r="K622" s="118"/>
      <c r="L622" s="118"/>
      <c r="M622" s="42"/>
      <c r="N622" s="42"/>
      <c r="O622" s="29" t="s">
        <v>806</v>
      </c>
      <c r="P622" s="29" t="s">
        <v>806</v>
      </c>
      <c r="Q622" s="29" t="s">
        <v>806</v>
      </c>
      <c r="R622" s="44"/>
      <c r="S622" s="44"/>
      <c r="T622" s="44"/>
      <c r="U622" s="31" t="str">
        <f>IFERROR(__xludf.DUMMYFUNCTION("LET(
  angka_murni, ARRAYFORMULA(IFERROR(VALUE(REGEXREPLACE(N622:S622, ""[^0-9]"", """")), 0)),
  rata, IFERROR(AVERAGEIF(angka_murni, ""&gt;0""), 0),
  IF(rata &gt; 0,
    IF(rata &gt; 500, ""SANGAT OPTIMAL"",
    IF(rata &gt; 200, ""OPTIMAL"",
    IF(rata &gt; 100,"&amp;" ""KURANG OPTIMAL"", ""TIDAK OPTIMAL""))),
    IF(COUNTIF(N622:S622, ""*TIDAK TERDETEKSI*"") &gt; 0, ""TIDAK TERDETEKSI"",
    IF(COUNTIF(N622:S622, ""*TIDAK AKTIF*"") &gt; 0, ""TIDAK AKTIF"",
    IF(COUNTIF(N622:S622, ""*BELUM TERPASANG*"") &gt; 0, ""BELUM T"&amp;"ERPASANG"", ""TIDAK AKTIF"")))
  )
)"),"KURANG OPTIMAL")</f>
        <v>KURANG OPTIMAL</v>
      </c>
      <c r="V622" s="124"/>
      <c r="W622" s="125"/>
      <c r="X622" s="46"/>
    </row>
    <row r="623" ht="12.0" customHeight="1">
      <c r="A623" s="20">
        <f t="shared" si="1"/>
        <v>619</v>
      </c>
      <c r="B623" s="19" t="s">
        <v>361</v>
      </c>
      <c r="C623" s="19" t="s">
        <v>2728</v>
      </c>
      <c r="D623" s="19" t="s">
        <v>1878</v>
      </c>
      <c r="E623" s="21" t="s">
        <v>2738</v>
      </c>
      <c r="F623" s="23" t="s">
        <v>2739</v>
      </c>
      <c r="G623" s="25" t="s">
        <v>2740</v>
      </c>
      <c r="H623" s="19"/>
      <c r="I623" s="19"/>
      <c r="J623" s="144"/>
      <c r="K623" s="118"/>
      <c r="L623" s="118"/>
      <c r="M623" s="29" t="s">
        <v>108</v>
      </c>
      <c r="N623" s="29" t="s">
        <v>108</v>
      </c>
      <c r="O623" s="29" t="s">
        <v>108</v>
      </c>
      <c r="P623" s="29" t="s">
        <v>108</v>
      </c>
      <c r="Q623" s="29" t="s">
        <v>108</v>
      </c>
      <c r="R623" s="29" t="s">
        <v>108</v>
      </c>
      <c r="S623" s="29" t="s">
        <v>108</v>
      </c>
      <c r="T623" s="29"/>
      <c r="U623" s="31" t="str">
        <f>IFERROR(__xludf.DUMMYFUNCTION("LET(
  angka_murni, ARRAYFORMULA(IFERROR(VALUE(REGEXREPLACE(N623:S623, ""[^0-9]"", """")), 0)),
  rata, IFERROR(AVERAGEIF(angka_murni, ""&gt;0""), 0),
  IF(rata &gt; 0,
    IF(rata &gt; 500, ""SANGAT OPTIMAL"",
    IF(rata &gt; 200, ""OPTIMAL"",
    IF(rata &gt; 100,"&amp;" ""KURANG OPTIMAL"", ""TIDAK OPTIMAL""))),
    IF(COUNTIF(N623:S623, ""*TIDAK TERDETEKSI*"") &gt; 0, ""TIDAK TERDETEKSI"",
    IF(COUNTIF(N623:S623, ""*TIDAK AKTIF*"") &gt; 0, ""TIDAK AKTIF"",
    IF(COUNTIF(N623:S623, ""*BELUM TERPASANG*"") &gt; 0, ""BELUM T"&amp;"ERPASANG"", ""TIDAK AKTIF"")))
  )
)"),"BELUM TERPASANG")</f>
        <v>BELUM TERPASANG</v>
      </c>
      <c r="V623" s="124"/>
      <c r="W623" s="125"/>
      <c r="X623" s="46"/>
    </row>
    <row r="624" ht="12.0" customHeight="1">
      <c r="A624" s="20">
        <f t="shared" si="1"/>
        <v>620</v>
      </c>
      <c r="B624" s="19" t="s">
        <v>361</v>
      </c>
      <c r="C624" s="19" t="s">
        <v>2728</v>
      </c>
      <c r="D624" s="19" t="s">
        <v>2742</v>
      </c>
      <c r="E624" s="21" t="s">
        <v>2743</v>
      </c>
      <c r="F624" s="23" t="s">
        <v>2744</v>
      </c>
      <c r="G624" s="25" t="s">
        <v>2745</v>
      </c>
      <c r="H624" s="19" t="s">
        <v>94</v>
      </c>
      <c r="I624" s="19" t="s">
        <v>2642</v>
      </c>
      <c r="J624" s="76" t="s">
        <v>44</v>
      </c>
      <c r="K624" s="118"/>
      <c r="L624" s="118"/>
      <c r="M624" s="42"/>
      <c r="N624" s="29" t="s">
        <v>125</v>
      </c>
      <c r="O624" s="29" t="s">
        <v>125</v>
      </c>
      <c r="P624" s="29" t="s">
        <v>125</v>
      </c>
      <c r="Q624" s="29" t="s">
        <v>125</v>
      </c>
      <c r="R624" s="29" t="s">
        <v>125</v>
      </c>
      <c r="S624" s="29" t="s">
        <v>125</v>
      </c>
      <c r="T624" s="29"/>
      <c r="U624" s="31" t="str">
        <f>IFERROR(__xludf.DUMMYFUNCTION("LET(
  angka_murni, ARRAYFORMULA(IFERROR(VALUE(REGEXREPLACE(N624:S624, ""[^0-9]"", """")), 0)),
  rata, IFERROR(AVERAGEIF(angka_murni, ""&gt;0""), 0),
  IF(rata &gt; 0,
    IF(rata &gt; 500, ""SANGAT OPTIMAL"",
    IF(rata &gt; 200, ""OPTIMAL"",
    IF(rata &gt; 100,"&amp;" ""KURANG OPTIMAL"", ""TIDAK OPTIMAL""))),
    IF(COUNTIF(N624:S624, ""*TIDAK TERDETEKSI*"") &gt; 0, ""TIDAK TERDETEKSI"",
    IF(COUNTIF(N624:S624, ""*TIDAK AKTIF*"") &gt; 0, ""TIDAK AKTIF"",
    IF(COUNTIF(N624:S624, ""*BELUM TERPASANG*"") &gt; 0, ""BELUM T"&amp;"ERPASANG"", ""TIDAK AKTIF"")))
  )
)"),"KURANG OPTIMAL")</f>
        <v>KURANG OPTIMAL</v>
      </c>
      <c r="V624" s="124"/>
      <c r="W624" s="125"/>
      <c r="X624" s="46"/>
    </row>
    <row r="625" ht="12.0" customHeight="1">
      <c r="A625" s="20">
        <f t="shared" si="1"/>
        <v>621</v>
      </c>
      <c r="B625" s="19" t="s">
        <v>361</v>
      </c>
      <c r="C625" s="19" t="s">
        <v>2728</v>
      </c>
      <c r="D625" s="19" t="s">
        <v>2746</v>
      </c>
      <c r="E625" s="21" t="s">
        <v>2747</v>
      </c>
      <c r="F625" s="23" t="s">
        <v>2748</v>
      </c>
      <c r="G625" s="25" t="s">
        <v>2749</v>
      </c>
      <c r="H625" s="19" t="s">
        <v>94</v>
      </c>
      <c r="I625" s="19" t="s">
        <v>2642</v>
      </c>
      <c r="J625" s="76" t="s">
        <v>44</v>
      </c>
      <c r="K625" s="118"/>
      <c r="L625" s="118"/>
      <c r="M625" s="42"/>
      <c r="N625" s="42"/>
      <c r="O625" s="42"/>
      <c r="P625" s="44"/>
      <c r="Q625" s="30" t="s">
        <v>125</v>
      </c>
      <c r="R625" s="30" t="s">
        <v>125</v>
      </c>
      <c r="S625" s="30" t="s">
        <v>125</v>
      </c>
      <c r="T625" s="30"/>
      <c r="U625" s="31" t="str">
        <f>IFERROR(__xludf.DUMMYFUNCTION("LET(
  angka_murni, ARRAYFORMULA(IFERROR(VALUE(REGEXREPLACE(N625:S625, ""[^0-9]"", """")), 0)),
  rata, IFERROR(AVERAGEIF(angka_murni, ""&gt;0""), 0),
  IF(rata &gt; 0,
    IF(rata &gt; 500, ""SANGAT OPTIMAL"",
    IF(rata &gt; 200, ""OPTIMAL"",
    IF(rata &gt; 100,"&amp;" ""KURANG OPTIMAL"", ""TIDAK OPTIMAL""))),
    IF(COUNTIF(N625:S625, ""*TIDAK TERDETEKSI*"") &gt; 0, ""TIDAK TERDETEKSI"",
    IF(COUNTIF(N625:S625, ""*TIDAK AKTIF*"") &gt; 0, ""TIDAK AKTIF"",
    IF(COUNTIF(N625:S625, ""*BELUM TERPASANG*"") &gt; 0, ""BELUM T"&amp;"ERPASANG"", ""TIDAK AKTIF"")))
  )
)"),"KURANG OPTIMAL")</f>
        <v>KURANG OPTIMAL</v>
      </c>
      <c r="V625" s="124"/>
      <c r="W625" s="125"/>
      <c r="X625" s="37" t="s">
        <v>2750</v>
      </c>
    </row>
    <row r="626" ht="12.0" customHeight="1">
      <c r="A626" s="20">
        <f t="shared" si="1"/>
        <v>622</v>
      </c>
      <c r="B626" s="19" t="s">
        <v>361</v>
      </c>
      <c r="C626" s="19" t="s">
        <v>2728</v>
      </c>
      <c r="D626" s="19" t="s">
        <v>2751</v>
      </c>
      <c r="E626" s="21" t="s">
        <v>2752</v>
      </c>
      <c r="F626" s="23" t="s">
        <v>2753</v>
      </c>
      <c r="G626" s="25" t="s">
        <v>2754</v>
      </c>
      <c r="H626" s="19" t="s">
        <v>94</v>
      </c>
      <c r="I626" s="19" t="s">
        <v>2642</v>
      </c>
      <c r="J626" s="76" t="s">
        <v>44</v>
      </c>
      <c r="K626" s="118"/>
      <c r="L626" s="118"/>
      <c r="M626" s="42"/>
      <c r="N626" s="42"/>
      <c r="O626" s="42"/>
      <c r="P626" s="44"/>
      <c r="Q626" s="30" t="s">
        <v>125</v>
      </c>
      <c r="R626" s="30" t="s">
        <v>125</v>
      </c>
      <c r="S626" s="30" t="s">
        <v>125</v>
      </c>
      <c r="T626" s="30"/>
      <c r="U626" s="31" t="str">
        <f>IFERROR(__xludf.DUMMYFUNCTION("LET(
  angka_murni, ARRAYFORMULA(IFERROR(VALUE(REGEXREPLACE(N626:S626, ""[^0-9]"", """")), 0)),
  rata, IFERROR(AVERAGEIF(angka_murni, ""&gt;0""), 0),
  IF(rata &gt; 0,
    IF(rata &gt; 500, ""SANGAT OPTIMAL"",
    IF(rata &gt; 200, ""OPTIMAL"",
    IF(rata &gt; 100,"&amp;" ""KURANG OPTIMAL"", ""TIDAK OPTIMAL""))),
    IF(COUNTIF(N626:S626, ""*TIDAK TERDETEKSI*"") &gt; 0, ""TIDAK TERDETEKSI"",
    IF(COUNTIF(N626:S626, ""*TIDAK AKTIF*"") &gt; 0, ""TIDAK AKTIF"",
    IF(COUNTIF(N626:S626, ""*BELUM TERPASANG*"") &gt; 0, ""BELUM T"&amp;"ERPASANG"", ""TIDAK AKTIF"")))
  )
)"),"KURANG OPTIMAL")</f>
        <v>KURANG OPTIMAL</v>
      </c>
      <c r="V626" s="124"/>
      <c r="W626" s="125"/>
      <c r="X626" s="37" t="s">
        <v>2755</v>
      </c>
    </row>
    <row r="627" ht="12.0" customHeight="1">
      <c r="A627" s="20">
        <f t="shared" si="1"/>
        <v>623</v>
      </c>
      <c r="B627" s="19" t="s">
        <v>553</v>
      </c>
      <c r="C627" s="19" t="s">
        <v>567</v>
      </c>
      <c r="D627" s="19" t="s">
        <v>567</v>
      </c>
      <c r="E627" s="21" t="s">
        <v>33</v>
      </c>
      <c r="F627" s="23" t="s">
        <v>2756</v>
      </c>
      <c r="G627" s="25" t="s">
        <v>2757</v>
      </c>
      <c r="H627" s="19" t="s">
        <v>87</v>
      </c>
      <c r="I627" s="19" t="s">
        <v>60</v>
      </c>
      <c r="J627" s="76" t="s">
        <v>44</v>
      </c>
      <c r="K627" s="118"/>
      <c r="L627" s="118"/>
      <c r="M627" s="29" t="s">
        <v>108</v>
      </c>
      <c r="N627" s="29" t="s">
        <v>108</v>
      </c>
      <c r="O627" s="29" t="s">
        <v>108</v>
      </c>
      <c r="P627" s="30" t="s">
        <v>64</v>
      </c>
      <c r="Q627" s="30" t="s">
        <v>126</v>
      </c>
      <c r="R627" s="30" t="s">
        <v>126</v>
      </c>
      <c r="S627" s="30" t="s">
        <v>126</v>
      </c>
      <c r="T627" s="30"/>
      <c r="U627" s="39" t="str">
        <f>IFERROR(__xludf.DUMMYFUNCTION("LET(
  angka_murni, ARRAYFORMULA(IFERROR(VALUE(REGEXREPLACE(N627:S627, ""[^0-9]"", """")), 0)),
  rata, IFERROR(AVERAGEIF(angka_murni, ""&gt;0""), 0),
  IF(rata &gt; 0,
    IF(rata &gt; 500, ""SANGAT OPTIMAL"",
    IF(rata &gt; 200, ""OPTIMAL"",
    IF(rata &gt; 100,"&amp;" ""KURANG OPTIMAL"", ""TIDAK OPTIMAL""))),
    IF(COUNTIF(N627:S627, ""*TIDAK TERDETEKSI*"") &gt; 0, ""TIDAK TERDETEKSI"",
    IF(COUNTIF(N627:S627, ""*TIDAK AKTIF*"") &gt; 0, ""TIDAK AKTIF"",
    IF(COUNTIF(N627:S627, ""*BELUM TERPASANG*"") &gt; 0, ""BELUM T"&amp;"ERPASANG"", ""TIDAK AKTIF"")))
  )
)"),"SANGAT OPTIMAL")</f>
        <v>SANGAT OPTIMAL</v>
      </c>
      <c r="V627" s="137" t="s">
        <v>890</v>
      </c>
      <c r="W627" s="83"/>
      <c r="X627" s="89"/>
    </row>
    <row r="628" ht="12.0" customHeight="1">
      <c r="A628" s="20">
        <f t="shared" si="1"/>
        <v>624</v>
      </c>
      <c r="B628" s="19" t="s">
        <v>553</v>
      </c>
      <c r="C628" s="19" t="s">
        <v>567</v>
      </c>
      <c r="D628" s="19" t="s">
        <v>568</v>
      </c>
      <c r="E628" s="21" t="s">
        <v>33</v>
      </c>
      <c r="F628" s="23" t="s">
        <v>569</v>
      </c>
      <c r="G628" s="25" t="s">
        <v>570</v>
      </c>
      <c r="H628" s="19" t="s">
        <v>87</v>
      </c>
      <c r="I628" s="19" t="s">
        <v>60</v>
      </c>
      <c r="J628" s="76" t="s">
        <v>44</v>
      </c>
      <c r="K628" s="118"/>
      <c r="L628" s="118"/>
      <c r="M628" s="29" t="s">
        <v>108</v>
      </c>
      <c r="N628" s="29" t="s">
        <v>108</v>
      </c>
      <c r="O628" s="29" t="s">
        <v>108</v>
      </c>
      <c r="P628" s="30" t="s">
        <v>176</v>
      </c>
      <c r="Q628" s="30" t="s">
        <v>45</v>
      </c>
      <c r="R628" s="30" t="s">
        <v>91</v>
      </c>
      <c r="S628" s="30" t="s">
        <v>45</v>
      </c>
      <c r="T628" s="30"/>
      <c r="U628" s="39" t="str">
        <f>IFERROR(__xludf.DUMMYFUNCTION("LET(
  angka_murni, ARRAYFORMULA(IFERROR(VALUE(REGEXREPLACE(N628:S628, ""[^0-9]"", """")), 0)),
  rata, IFERROR(AVERAGEIF(angka_murni, ""&gt;0""), 0),
  IF(rata &gt; 0,
    IF(rata &gt; 500, ""SANGAT OPTIMAL"",
    IF(rata &gt; 200, ""OPTIMAL"",
    IF(rata &gt; 100,"&amp;" ""KURANG OPTIMAL"", ""TIDAK OPTIMAL""))),
    IF(COUNTIF(N628:S628, ""*TIDAK TERDETEKSI*"") &gt; 0, ""TIDAK TERDETEKSI"",
    IF(COUNTIF(N628:S628, ""*TIDAK AKTIF*"") &gt; 0, ""TIDAK AKTIF"",
    IF(COUNTIF(N628:S628, ""*BELUM TERPASANG*"") &gt; 0, ""BELUM T"&amp;"ERPASANG"", ""TIDAK AKTIF"")))
  )
)"),"TIDAK OPTIMAL")</f>
        <v>TIDAK OPTIMAL</v>
      </c>
      <c r="V628" s="137" t="s">
        <v>890</v>
      </c>
      <c r="W628" s="83"/>
      <c r="X628" s="37" t="s">
        <v>572</v>
      </c>
    </row>
    <row r="629" ht="12.0" customHeight="1">
      <c r="A629" s="20">
        <f t="shared" si="1"/>
        <v>625</v>
      </c>
      <c r="B629" s="19" t="s">
        <v>553</v>
      </c>
      <c r="C629" s="19" t="s">
        <v>567</v>
      </c>
      <c r="D629" s="181" t="s">
        <v>576</v>
      </c>
      <c r="E629" s="21" t="s">
        <v>33</v>
      </c>
      <c r="F629" s="23" t="s">
        <v>577</v>
      </c>
      <c r="G629" s="25" t="s">
        <v>578</v>
      </c>
      <c r="H629" s="19" t="s">
        <v>40</v>
      </c>
      <c r="I629" s="19" t="s">
        <v>42</v>
      </c>
      <c r="J629" s="128" t="s">
        <v>44</v>
      </c>
      <c r="K629" s="129"/>
      <c r="L629" s="129"/>
      <c r="M629" s="29" t="s">
        <v>108</v>
      </c>
      <c r="N629" s="29" t="s">
        <v>108</v>
      </c>
      <c r="O629" s="29" t="s">
        <v>108</v>
      </c>
      <c r="P629" s="29" t="s">
        <v>108</v>
      </c>
      <c r="Q629" s="30" t="s">
        <v>167</v>
      </c>
      <c r="R629" s="30" t="s">
        <v>167</v>
      </c>
      <c r="S629" s="30" t="s">
        <v>167</v>
      </c>
      <c r="T629" s="30" t="s">
        <v>45</v>
      </c>
      <c r="U629" s="39" t="str">
        <f>IFERROR(__xludf.DUMMYFUNCTION("LET(
  angka_murni, ARRAYFORMULA(IFERROR(VALUE(REGEXREPLACE(N629:S629, ""[^0-9]"", """")), 0)),
  rata, IFERROR(AVERAGEIF(angka_murni, ""&gt;0""), 0),
  IF(rata &gt; 0,
    IF(rata &gt; 500, ""SANGAT OPTIMAL"",
    IF(rata &gt; 200, ""OPTIMAL"",
    IF(rata &gt; 100,"&amp;" ""KURANG OPTIMAL"", ""TIDAK OPTIMAL""))),
    IF(COUNTIF(N629:S629, ""*TIDAK TERDETEKSI*"") &gt; 0, ""TIDAK TERDETEKSI"",
    IF(COUNTIF(N629:S629, ""*TIDAK AKTIF*"") &gt; 0, ""TIDAK AKTIF"",
    IF(COUNTIF(N629:S629, ""*BELUM TERPASANG*"") &gt; 0, ""BELUM T"&amp;"ERPASANG"", ""TIDAK AKTIF"")))
  )
)"),"TIDAK TERDETEKSI")</f>
        <v>TIDAK TERDETEKSI</v>
      </c>
      <c r="V629" s="137" t="s">
        <v>890</v>
      </c>
      <c r="W629" s="83"/>
      <c r="X629" s="57"/>
    </row>
    <row r="630" ht="12.0" customHeight="1">
      <c r="A630" s="20">
        <f t="shared" si="1"/>
        <v>626</v>
      </c>
      <c r="B630" s="19" t="s">
        <v>553</v>
      </c>
      <c r="C630" s="19" t="s">
        <v>567</v>
      </c>
      <c r="D630" s="19" t="s">
        <v>2758</v>
      </c>
      <c r="E630" s="21" t="s">
        <v>33</v>
      </c>
      <c r="F630" s="23" t="s">
        <v>2759</v>
      </c>
      <c r="G630" s="25" t="s">
        <v>2760</v>
      </c>
      <c r="H630" s="19" t="s">
        <v>59</v>
      </c>
      <c r="I630" s="19" t="s">
        <v>60</v>
      </c>
      <c r="J630" s="76" t="s">
        <v>44</v>
      </c>
      <c r="K630" s="118"/>
      <c r="L630" s="118"/>
      <c r="M630" s="29" t="s">
        <v>108</v>
      </c>
      <c r="N630" s="29" t="s">
        <v>108</v>
      </c>
      <c r="O630" s="29" t="s">
        <v>108</v>
      </c>
      <c r="P630" s="29" t="s">
        <v>108</v>
      </c>
      <c r="Q630" s="29" t="s">
        <v>108</v>
      </c>
      <c r="R630" s="29" t="s">
        <v>108</v>
      </c>
      <c r="S630" s="30" t="s">
        <v>176</v>
      </c>
      <c r="T630" s="30" t="s">
        <v>62</v>
      </c>
      <c r="U630" s="39" t="str">
        <f>IFERROR(__xludf.DUMMYFUNCTION("LET(
  angka_murni, ARRAYFORMULA(IFERROR(VALUE(REGEXREPLACE(N630:S630, ""[^0-9]"", """")), 0)),
  rata, IFERROR(AVERAGEIF(angka_murni, ""&gt;0""), 0),
  IF(rata &gt; 0,
    IF(rata &gt; 500, ""SANGAT OPTIMAL"",
    IF(rata &gt; 200, ""OPTIMAL"",
    IF(rata &gt; 100,"&amp;" ""KURANG OPTIMAL"", ""TIDAK OPTIMAL""))),
    IF(COUNTIF(N630:S630, ""*TIDAK TERDETEKSI*"") &gt; 0, ""TIDAK TERDETEKSI"",
    IF(COUNTIF(N630:S630, ""*TIDAK AKTIF*"") &gt; 0, ""TIDAK AKTIF"",
    IF(COUNTIF(N630:S630, ""*BELUM TERPASANG*"") &gt; 0, ""BELUM T"&amp;"ERPASANG"", ""TIDAK AKTIF"")))
  )
)"),"TIDAK OPTIMAL")</f>
        <v>TIDAK OPTIMAL</v>
      </c>
      <c r="V630" s="137" t="s">
        <v>890</v>
      </c>
      <c r="W630" s="83"/>
      <c r="X630" s="83"/>
    </row>
    <row r="631">
      <c r="A631" s="20">
        <f t="shared" si="1"/>
        <v>627</v>
      </c>
      <c r="B631" s="19" t="s">
        <v>553</v>
      </c>
      <c r="C631" s="19" t="s">
        <v>567</v>
      </c>
      <c r="D631" s="19" t="s">
        <v>2762</v>
      </c>
      <c r="E631" s="21" t="s">
        <v>33</v>
      </c>
      <c r="F631" s="23" t="s">
        <v>2763</v>
      </c>
      <c r="G631" s="25" t="s">
        <v>2764</v>
      </c>
      <c r="H631" s="19" t="s">
        <v>59</v>
      </c>
      <c r="I631" s="19" t="s">
        <v>60</v>
      </c>
      <c r="J631" s="76" t="s">
        <v>44</v>
      </c>
      <c r="K631" s="118"/>
      <c r="L631" s="118"/>
      <c r="M631" s="29" t="s">
        <v>108</v>
      </c>
      <c r="N631" s="29" t="s">
        <v>108</v>
      </c>
      <c r="O631" s="29" t="s">
        <v>108</v>
      </c>
      <c r="P631" s="29" t="s">
        <v>108</v>
      </c>
      <c r="Q631" s="29" t="s">
        <v>108</v>
      </c>
      <c r="R631" s="29" t="s">
        <v>108</v>
      </c>
      <c r="S631" s="30" t="s">
        <v>126</v>
      </c>
      <c r="T631" s="30" t="s">
        <v>126</v>
      </c>
      <c r="U631" s="39" t="str">
        <f>IFERROR(__xludf.DUMMYFUNCTION("LET(
  angka_murni, ARRAYFORMULA(IFERROR(VALUE(REGEXREPLACE(N631:S631, ""[^0-9]"", """")), 0)),
  rata, IFERROR(AVERAGEIF(angka_murni, ""&gt;0""), 0),
  IF(rata &gt; 0,
    IF(rata &gt; 500, ""SANGAT OPTIMAL"",
    IF(rata &gt; 200, ""OPTIMAL"",
    IF(rata &gt; 100,"&amp;" ""KURANG OPTIMAL"", ""TIDAK OPTIMAL""))),
    IF(COUNTIF(N631:S631, ""*TIDAK TERDETEKSI*"") &gt; 0, ""TIDAK TERDETEKSI"",
    IF(COUNTIF(N631:S631, ""*TIDAK AKTIF*"") &gt; 0, ""TIDAK AKTIF"",
    IF(COUNTIF(N631:S631, ""*BELUM TERPASANG*"") &gt; 0, ""BELUM T"&amp;"ERPASANG"", ""TIDAK AKTIF"")))
  )
)"),"SANGAT OPTIMAL")</f>
        <v>SANGAT OPTIMAL</v>
      </c>
      <c r="V631" s="137" t="s">
        <v>890</v>
      </c>
      <c r="W631" s="83"/>
      <c r="X631" s="83"/>
    </row>
    <row r="632" ht="12.0" customHeight="1">
      <c r="A632" s="20">
        <f t="shared" si="1"/>
        <v>628</v>
      </c>
      <c r="B632" s="19" t="s">
        <v>553</v>
      </c>
      <c r="C632" s="19" t="s">
        <v>2765</v>
      </c>
      <c r="D632" s="19" t="s">
        <v>2766</v>
      </c>
      <c r="E632" s="21" t="s">
        <v>33</v>
      </c>
      <c r="F632" s="23" t="s">
        <v>2767</v>
      </c>
      <c r="G632" s="25" t="s">
        <v>2768</v>
      </c>
      <c r="H632" s="19" t="s">
        <v>59</v>
      </c>
      <c r="I632" s="19" t="s">
        <v>60</v>
      </c>
      <c r="J632" s="76" t="s">
        <v>44</v>
      </c>
      <c r="K632" s="118"/>
      <c r="L632" s="118"/>
      <c r="M632" s="29" t="s">
        <v>108</v>
      </c>
      <c r="N632" s="29" t="s">
        <v>108</v>
      </c>
      <c r="O632" s="29" t="s">
        <v>108</v>
      </c>
      <c r="P632" s="29" t="s">
        <v>108</v>
      </c>
      <c r="Q632" s="29" t="s">
        <v>108</v>
      </c>
      <c r="R632" s="29" t="s">
        <v>108</v>
      </c>
      <c r="S632" s="30" t="s">
        <v>63</v>
      </c>
      <c r="T632" s="30" t="s">
        <v>91</v>
      </c>
      <c r="U632" s="31" t="str">
        <f>IFERROR(__xludf.DUMMYFUNCTION("LET(
  angka_murni, ARRAYFORMULA(IFERROR(VALUE(REGEXREPLACE(N632:S632, ""[^0-9]"", """")), 0)),
  rata, IFERROR(AVERAGEIF(angka_murni, ""&gt;0""), 0),
  IF(rata &gt; 0,
    IF(rata &gt; 500, ""SANGAT OPTIMAL"",
    IF(rata &gt; 200, ""OPTIMAL"",
    IF(rata &gt; 100,"&amp;" ""KURANG OPTIMAL"", ""TIDAK OPTIMAL""))),
    IF(COUNTIF(N632:S632, ""*TIDAK TERDETEKSI*"") &gt; 0, ""TIDAK TERDETEKSI"",
    IF(COUNTIF(N632:S632, ""*TIDAK AKTIF*"") &gt; 0, ""TIDAK AKTIF"",
    IF(COUNTIF(N632:S632, ""*BELUM TERPASANG*"") &gt; 0, ""BELUM T"&amp;"ERPASANG"", ""TIDAK AKTIF"")))
  )
)"),"KURANG OPTIMAL")</f>
        <v>KURANG OPTIMAL</v>
      </c>
      <c r="V632" s="124"/>
      <c r="W632" s="125"/>
      <c r="X632" s="125"/>
    </row>
    <row r="633" ht="12.0" customHeight="1">
      <c r="A633" s="20">
        <f t="shared" si="1"/>
        <v>629</v>
      </c>
      <c r="B633" s="19" t="s">
        <v>553</v>
      </c>
      <c r="C633" s="19" t="s">
        <v>2765</v>
      </c>
      <c r="D633" s="19" t="s">
        <v>2769</v>
      </c>
      <c r="E633" s="21" t="s">
        <v>33</v>
      </c>
      <c r="F633" s="23" t="s">
        <v>2770</v>
      </c>
      <c r="G633" s="25" t="s">
        <v>2771</v>
      </c>
      <c r="H633" s="19" t="s">
        <v>59</v>
      </c>
      <c r="I633" s="19" t="s">
        <v>60</v>
      </c>
      <c r="J633" s="76" t="s">
        <v>44</v>
      </c>
      <c r="K633" s="118"/>
      <c r="L633" s="118"/>
      <c r="M633" s="29" t="s">
        <v>108</v>
      </c>
      <c r="N633" s="29" t="s">
        <v>108</v>
      </c>
      <c r="O633" s="29" t="s">
        <v>108</v>
      </c>
      <c r="P633" s="29" t="s">
        <v>108</v>
      </c>
      <c r="Q633" s="29" t="s">
        <v>108</v>
      </c>
      <c r="R633" s="29" t="s">
        <v>108</v>
      </c>
      <c r="S633" s="30" t="s">
        <v>176</v>
      </c>
      <c r="T633" s="30" t="s">
        <v>176</v>
      </c>
      <c r="U633" s="31" t="str">
        <f>IFERROR(__xludf.DUMMYFUNCTION("LET(
  angka_murni, ARRAYFORMULA(IFERROR(VALUE(REGEXREPLACE(N633:S633, ""[^0-9]"", """")), 0)),
  rata, IFERROR(AVERAGEIF(angka_murni, ""&gt;0""), 0),
  IF(rata &gt; 0,
    IF(rata &gt; 500, ""SANGAT OPTIMAL"",
    IF(rata &gt; 200, ""OPTIMAL"",
    IF(rata &gt; 100,"&amp;" ""KURANG OPTIMAL"", ""TIDAK OPTIMAL""))),
    IF(COUNTIF(N633:S633, ""*TIDAK TERDETEKSI*"") &gt; 0, ""TIDAK TERDETEKSI"",
    IF(COUNTIF(N633:S633, ""*TIDAK AKTIF*"") &gt; 0, ""TIDAK AKTIF"",
    IF(COUNTIF(N633:S633, ""*BELUM TERPASANG*"") &gt; 0, ""BELUM T"&amp;"ERPASANG"", ""TIDAK AKTIF"")))
  )
)"),"TIDAK OPTIMAL")</f>
        <v>TIDAK OPTIMAL</v>
      </c>
      <c r="V633" s="124"/>
      <c r="W633" s="125"/>
      <c r="X633" s="125"/>
    </row>
    <row r="634" ht="12.0" customHeight="1">
      <c r="A634" s="20">
        <f t="shared" si="1"/>
        <v>630</v>
      </c>
      <c r="B634" s="19" t="s">
        <v>553</v>
      </c>
      <c r="C634" s="19" t="s">
        <v>2765</v>
      </c>
      <c r="D634" s="19" t="s">
        <v>2772</v>
      </c>
      <c r="E634" s="21" t="s">
        <v>33</v>
      </c>
      <c r="F634" s="23" t="s">
        <v>2773</v>
      </c>
      <c r="G634" s="25" t="s">
        <v>2774</v>
      </c>
      <c r="H634" s="19" t="s">
        <v>59</v>
      </c>
      <c r="I634" s="19" t="s">
        <v>60</v>
      </c>
      <c r="J634" s="76" t="s">
        <v>44</v>
      </c>
      <c r="K634" s="118"/>
      <c r="L634" s="118"/>
      <c r="M634" s="29" t="s">
        <v>108</v>
      </c>
      <c r="N634" s="29" t="s">
        <v>108</v>
      </c>
      <c r="O634" s="29" t="s">
        <v>108</v>
      </c>
      <c r="P634" s="29" t="s">
        <v>108</v>
      </c>
      <c r="Q634" s="29" t="s">
        <v>108</v>
      </c>
      <c r="R634" s="29" t="s">
        <v>108</v>
      </c>
      <c r="S634" s="30" t="s">
        <v>63</v>
      </c>
      <c r="T634" s="30" t="s">
        <v>91</v>
      </c>
      <c r="U634" s="31" t="str">
        <f>IFERROR(__xludf.DUMMYFUNCTION("LET(
  angka_murni, ARRAYFORMULA(IFERROR(VALUE(REGEXREPLACE(N634:S634, ""[^0-9]"", """")), 0)),
  rata, IFERROR(AVERAGEIF(angka_murni, ""&gt;0""), 0),
  IF(rata &gt; 0,
    IF(rata &gt; 500, ""SANGAT OPTIMAL"",
    IF(rata &gt; 200, ""OPTIMAL"",
    IF(rata &gt; 100,"&amp;" ""KURANG OPTIMAL"", ""TIDAK OPTIMAL""))),
    IF(COUNTIF(N634:S634, ""*TIDAK TERDETEKSI*"") &gt; 0, ""TIDAK TERDETEKSI"",
    IF(COUNTIF(N634:S634, ""*TIDAK AKTIF*"") &gt; 0, ""TIDAK AKTIF"",
    IF(COUNTIF(N634:S634, ""*BELUM TERPASANG*"") &gt; 0, ""BELUM T"&amp;"ERPASANG"", ""TIDAK AKTIF"")))
  )
)"),"KURANG OPTIMAL")</f>
        <v>KURANG OPTIMAL</v>
      </c>
      <c r="V634" s="124"/>
      <c r="W634" s="125"/>
      <c r="X634" s="125"/>
    </row>
    <row r="635" ht="12.0" customHeight="1">
      <c r="A635" s="20">
        <f t="shared" si="1"/>
        <v>631</v>
      </c>
      <c r="B635" s="19" t="s">
        <v>553</v>
      </c>
      <c r="C635" s="19" t="s">
        <v>2765</v>
      </c>
      <c r="D635" s="19" t="s">
        <v>2775</v>
      </c>
      <c r="E635" s="21" t="s">
        <v>33</v>
      </c>
      <c r="F635" s="23" t="s">
        <v>2776</v>
      </c>
      <c r="G635" s="25" t="s">
        <v>2777</v>
      </c>
      <c r="H635" s="19" t="s">
        <v>59</v>
      </c>
      <c r="I635" s="19" t="s">
        <v>60</v>
      </c>
      <c r="J635" s="76" t="s">
        <v>44</v>
      </c>
      <c r="K635" s="118"/>
      <c r="L635" s="118"/>
      <c r="M635" s="29" t="s">
        <v>108</v>
      </c>
      <c r="N635" s="29" t="s">
        <v>108</v>
      </c>
      <c r="O635" s="29" t="s">
        <v>108</v>
      </c>
      <c r="P635" s="29" t="s">
        <v>108</v>
      </c>
      <c r="Q635" s="29" t="s">
        <v>108</v>
      </c>
      <c r="R635" s="29" t="s">
        <v>108</v>
      </c>
      <c r="S635" s="30" t="s">
        <v>62</v>
      </c>
      <c r="T635" s="30" t="s">
        <v>62</v>
      </c>
      <c r="U635" s="31" t="str">
        <f>IFERROR(__xludf.DUMMYFUNCTION("LET(
  angka_murni, ARRAYFORMULA(IFERROR(VALUE(REGEXREPLACE(N635:S635, ""[^0-9]"", """")), 0)),
  rata, IFERROR(AVERAGEIF(angka_murni, ""&gt;0""), 0),
  IF(rata &gt; 0,
    IF(rata &gt; 500, ""SANGAT OPTIMAL"",
    IF(rata &gt; 200, ""OPTIMAL"",
    IF(rata &gt; 100,"&amp;" ""KURANG OPTIMAL"", ""TIDAK OPTIMAL""))),
    IF(COUNTIF(N635:S635, ""*TIDAK TERDETEKSI*"") &gt; 0, ""TIDAK TERDETEKSI"",
    IF(COUNTIF(N635:S635, ""*TIDAK AKTIF*"") &gt; 0, ""TIDAK AKTIF"",
    IF(COUNTIF(N635:S635, ""*BELUM TERPASANG*"") &gt; 0, ""BELUM T"&amp;"ERPASANG"", ""TIDAK AKTIF"")))
  )
)"),"TIDAK OPTIMAL")</f>
        <v>TIDAK OPTIMAL</v>
      </c>
      <c r="V635" s="124"/>
      <c r="W635" s="125"/>
      <c r="X635" s="125"/>
    </row>
    <row r="636" ht="12.0" customHeight="1">
      <c r="A636" s="20">
        <f t="shared" si="1"/>
        <v>632</v>
      </c>
      <c r="B636" s="19" t="s">
        <v>553</v>
      </c>
      <c r="C636" s="19" t="s">
        <v>2765</v>
      </c>
      <c r="D636" s="19" t="s">
        <v>2778</v>
      </c>
      <c r="E636" s="21" t="s">
        <v>33</v>
      </c>
      <c r="F636" s="23" t="s">
        <v>2779</v>
      </c>
      <c r="G636" s="25" t="s">
        <v>2780</v>
      </c>
      <c r="H636" s="19" t="s">
        <v>59</v>
      </c>
      <c r="I636" s="19" t="s">
        <v>60</v>
      </c>
      <c r="J636" s="76" t="s">
        <v>44</v>
      </c>
      <c r="K636" s="118"/>
      <c r="L636" s="118"/>
      <c r="M636" s="29" t="s">
        <v>108</v>
      </c>
      <c r="N636" s="29" t="s">
        <v>108</v>
      </c>
      <c r="O636" s="29" t="s">
        <v>108</v>
      </c>
      <c r="P636" s="29" t="s">
        <v>108</v>
      </c>
      <c r="Q636" s="29" t="s">
        <v>108</v>
      </c>
      <c r="R636" s="29" t="s">
        <v>108</v>
      </c>
      <c r="S636" s="30" t="s">
        <v>176</v>
      </c>
      <c r="T636" s="30" t="s">
        <v>62</v>
      </c>
      <c r="U636" s="31" t="str">
        <f>IFERROR(__xludf.DUMMYFUNCTION("LET(
  angka_murni, ARRAYFORMULA(IFERROR(VALUE(REGEXREPLACE(N636:S636, ""[^0-9]"", """")), 0)),
  rata, IFERROR(AVERAGEIF(angka_murni, ""&gt;0""), 0),
  IF(rata &gt; 0,
    IF(rata &gt; 500, ""SANGAT OPTIMAL"",
    IF(rata &gt; 200, ""OPTIMAL"",
    IF(rata &gt; 100,"&amp;" ""KURANG OPTIMAL"", ""TIDAK OPTIMAL""))),
    IF(COUNTIF(N636:S636, ""*TIDAK TERDETEKSI*"") &gt; 0, ""TIDAK TERDETEKSI"",
    IF(COUNTIF(N636:S636, ""*TIDAK AKTIF*"") &gt; 0, ""TIDAK AKTIF"",
    IF(COUNTIF(N636:S636, ""*BELUM TERPASANG*"") &gt; 0, ""BELUM T"&amp;"ERPASANG"", ""TIDAK AKTIF"")))
  )
)"),"TIDAK OPTIMAL")</f>
        <v>TIDAK OPTIMAL</v>
      </c>
      <c r="V636" s="124"/>
      <c r="W636" s="125"/>
      <c r="X636" s="125"/>
    </row>
    <row r="637" ht="12.0" customHeight="1">
      <c r="A637" s="20">
        <f t="shared" si="1"/>
        <v>633</v>
      </c>
      <c r="B637" s="19" t="s">
        <v>553</v>
      </c>
      <c r="C637" s="19" t="s">
        <v>2765</v>
      </c>
      <c r="D637" s="19" t="s">
        <v>2781</v>
      </c>
      <c r="E637" s="21" t="s">
        <v>33</v>
      </c>
      <c r="F637" s="23" t="s">
        <v>2782</v>
      </c>
      <c r="G637" s="25" t="s">
        <v>2783</v>
      </c>
      <c r="H637" s="19" t="s">
        <v>59</v>
      </c>
      <c r="I637" s="19" t="s">
        <v>60</v>
      </c>
      <c r="J637" s="76" t="s">
        <v>44</v>
      </c>
      <c r="K637" s="118"/>
      <c r="L637" s="118"/>
      <c r="M637" s="29" t="s">
        <v>108</v>
      </c>
      <c r="N637" s="29" t="s">
        <v>108</v>
      </c>
      <c r="O637" s="29" t="s">
        <v>108</v>
      </c>
      <c r="P637" s="29" t="s">
        <v>108</v>
      </c>
      <c r="Q637" s="29" t="s">
        <v>108</v>
      </c>
      <c r="R637" s="29" t="s">
        <v>108</v>
      </c>
      <c r="S637" s="30" t="s">
        <v>63</v>
      </c>
      <c r="T637" s="30" t="s">
        <v>91</v>
      </c>
      <c r="U637" s="31" t="str">
        <f>IFERROR(__xludf.DUMMYFUNCTION("LET(
  angka_murni, ARRAYFORMULA(IFERROR(VALUE(REGEXREPLACE(N637:S637, ""[^0-9]"", """")), 0)),
  rata, IFERROR(AVERAGEIF(angka_murni, ""&gt;0""), 0),
  IF(rata &gt; 0,
    IF(rata &gt; 500, ""SANGAT OPTIMAL"",
    IF(rata &gt; 200, ""OPTIMAL"",
    IF(rata &gt; 100,"&amp;" ""KURANG OPTIMAL"", ""TIDAK OPTIMAL""))),
    IF(COUNTIF(N637:S637, ""*TIDAK TERDETEKSI*"") &gt; 0, ""TIDAK TERDETEKSI"",
    IF(COUNTIF(N637:S637, ""*TIDAK AKTIF*"") &gt; 0, ""TIDAK AKTIF"",
    IF(COUNTIF(N637:S637, ""*BELUM TERPASANG*"") &gt; 0, ""BELUM T"&amp;"ERPASANG"", ""TIDAK AKTIF"")))
  )
)"),"KURANG OPTIMAL")</f>
        <v>KURANG OPTIMAL</v>
      </c>
      <c r="V637" s="124"/>
      <c r="W637" s="125"/>
      <c r="X637" s="125"/>
    </row>
    <row r="638" ht="12.0" customHeight="1">
      <c r="A638" s="20">
        <f t="shared" si="1"/>
        <v>634</v>
      </c>
      <c r="B638" s="19" t="s">
        <v>553</v>
      </c>
      <c r="C638" s="19" t="s">
        <v>2765</v>
      </c>
      <c r="D638" s="19" t="s">
        <v>2784</v>
      </c>
      <c r="E638" s="21" t="s">
        <v>33</v>
      </c>
      <c r="F638" s="23" t="s">
        <v>2785</v>
      </c>
      <c r="G638" s="25" t="s">
        <v>2786</v>
      </c>
      <c r="H638" s="19" t="s">
        <v>59</v>
      </c>
      <c r="I638" s="19" t="s">
        <v>60</v>
      </c>
      <c r="J638" s="76" t="s">
        <v>44</v>
      </c>
      <c r="K638" s="118"/>
      <c r="L638" s="118"/>
      <c r="M638" s="29" t="s">
        <v>108</v>
      </c>
      <c r="N638" s="29" t="s">
        <v>108</v>
      </c>
      <c r="O638" s="29" t="s">
        <v>108</v>
      </c>
      <c r="P638" s="29" t="s">
        <v>108</v>
      </c>
      <c r="Q638" s="29" t="s">
        <v>108</v>
      </c>
      <c r="R638" s="29" t="s">
        <v>108</v>
      </c>
      <c r="S638" s="30" t="s">
        <v>62</v>
      </c>
      <c r="T638" s="30" t="s">
        <v>64</v>
      </c>
      <c r="U638" s="31" t="str">
        <f>IFERROR(__xludf.DUMMYFUNCTION("LET(
  angka_murni, ARRAYFORMULA(IFERROR(VALUE(REGEXREPLACE(N638:S638, ""[^0-9]"", """")), 0)),
  rata, IFERROR(AVERAGEIF(angka_murni, ""&gt;0""), 0),
  IF(rata &gt; 0,
    IF(rata &gt; 500, ""SANGAT OPTIMAL"",
    IF(rata &gt; 200, ""OPTIMAL"",
    IF(rata &gt; 100,"&amp;" ""KURANG OPTIMAL"", ""TIDAK OPTIMAL""))),
    IF(COUNTIF(N638:S638, ""*TIDAK TERDETEKSI*"") &gt; 0, ""TIDAK TERDETEKSI"",
    IF(COUNTIF(N638:S638, ""*TIDAK AKTIF*"") &gt; 0, ""TIDAK AKTIF"",
    IF(COUNTIF(N638:S638, ""*BELUM TERPASANG*"") &gt; 0, ""BELUM T"&amp;"ERPASANG"", ""TIDAK AKTIF"")))
  )
)"),"TIDAK OPTIMAL")</f>
        <v>TIDAK OPTIMAL</v>
      </c>
      <c r="V638" s="124"/>
      <c r="W638" s="125"/>
      <c r="X638" s="125"/>
    </row>
    <row r="639" ht="12.0" customHeight="1">
      <c r="A639" s="20">
        <f t="shared" si="1"/>
        <v>635</v>
      </c>
      <c r="B639" s="19" t="s">
        <v>553</v>
      </c>
      <c r="C639" s="19" t="s">
        <v>2765</v>
      </c>
      <c r="D639" s="19" t="s">
        <v>2787</v>
      </c>
      <c r="E639" s="21" t="s">
        <v>33</v>
      </c>
      <c r="F639" s="23" t="s">
        <v>2788</v>
      </c>
      <c r="G639" s="25" t="s">
        <v>2789</v>
      </c>
      <c r="H639" s="19" t="s">
        <v>59</v>
      </c>
      <c r="I639" s="19" t="s">
        <v>60</v>
      </c>
      <c r="J639" s="76" t="s">
        <v>44</v>
      </c>
      <c r="K639" s="118"/>
      <c r="L639" s="118"/>
      <c r="M639" s="29" t="s">
        <v>108</v>
      </c>
      <c r="N639" s="29" t="s">
        <v>108</v>
      </c>
      <c r="O639" s="29" t="s">
        <v>108</v>
      </c>
      <c r="P639" s="29" t="s">
        <v>108</v>
      </c>
      <c r="Q639" s="29" t="s">
        <v>108</v>
      </c>
      <c r="R639" s="29" t="s">
        <v>108</v>
      </c>
      <c r="S639" s="30" t="s">
        <v>125</v>
      </c>
      <c r="T639" s="30" t="s">
        <v>64</v>
      </c>
      <c r="U639" s="39" t="str">
        <f>IFERROR(__xludf.DUMMYFUNCTION("LET(
  angka_murni, ARRAYFORMULA(IFERROR(VALUE(REGEXREPLACE(N639:S639, ""[^0-9]"", """")), 0)),
  rata, IFERROR(AVERAGEIF(angka_murni, ""&gt;0""), 0),
  IF(rata &gt; 0,
    IF(rata &gt; 500, ""SANGAT OPTIMAL"",
    IF(rata &gt; 200, ""OPTIMAL"",
    IF(rata &gt; 100,"&amp;" ""KURANG OPTIMAL"", ""TIDAK OPTIMAL""))),
    IF(COUNTIF(N639:S639, ""*TIDAK TERDETEKSI*"") &gt; 0, ""TIDAK TERDETEKSI"",
    IF(COUNTIF(N639:S639, ""*TIDAK AKTIF*"") &gt; 0, ""TIDAK AKTIF"",
    IF(COUNTIF(N639:S639, ""*BELUM TERPASANG*"") &gt; 0, ""BELUM T"&amp;"ERPASANG"", ""TIDAK AKTIF"")))
  )
)"),"KURANG OPTIMAL")</f>
        <v>KURANG OPTIMAL</v>
      </c>
      <c r="V639" s="137" t="s">
        <v>890</v>
      </c>
      <c r="W639" s="83"/>
      <c r="X639" s="83"/>
    </row>
    <row r="640" ht="12.0" customHeight="1">
      <c r="A640" s="20">
        <f t="shared" si="1"/>
        <v>636</v>
      </c>
      <c r="B640" s="19" t="s">
        <v>553</v>
      </c>
      <c r="C640" s="19" t="s">
        <v>2765</v>
      </c>
      <c r="D640" s="19" t="s">
        <v>2790</v>
      </c>
      <c r="E640" s="21" t="s">
        <v>33</v>
      </c>
      <c r="F640" s="23" t="s">
        <v>2791</v>
      </c>
      <c r="G640" s="25" t="s">
        <v>2792</v>
      </c>
      <c r="H640" s="19" t="s">
        <v>59</v>
      </c>
      <c r="I640" s="19" t="s">
        <v>60</v>
      </c>
      <c r="J640" s="76" t="s">
        <v>44</v>
      </c>
      <c r="K640" s="118"/>
      <c r="L640" s="118"/>
      <c r="M640" s="29" t="s">
        <v>108</v>
      </c>
      <c r="N640" s="29" t="s">
        <v>108</v>
      </c>
      <c r="O640" s="29" t="s">
        <v>108</v>
      </c>
      <c r="P640" s="29" t="s">
        <v>108</v>
      </c>
      <c r="Q640" s="29" t="s">
        <v>108</v>
      </c>
      <c r="R640" s="29" t="s">
        <v>108</v>
      </c>
      <c r="S640" s="30" t="s">
        <v>62</v>
      </c>
      <c r="T640" s="30" t="s">
        <v>176</v>
      </c>
      <c r="U640" s="39" t="str">
        <f>IFERROR(__xludf.DUMMYFUNCTION("LET(
  angka_murni, ARRAYFORMULA(IFERROR(VALUE(REGEXREPLACE(N640:S640, ""[^0-9]"", """")), 0)),
  rata, IFERROR(AVERAGEIF(angka_murni, ""&gt;0""), 0),
  IF(rata &gt; 0,
    IF(rata &gt; 500, ""SANGAT OPTIMAL"",
    IF(rata &gt; 200, ""OPTIMAL"",
    IF(rata &gt; 100,"&amp;" ""KURANG OPTIMAL"", ""TIDAK OPTIMAL""))),
    IF(COUNTIF(N640:S640, ""*TIDAK TERDETEKSI*"") &gt; 0, ""TIDAK TERDETEKSI"",
    IF(COUNTIF(N640:S640, ""*TIDAK AKTIF*"") &gt; 0, ""TIDAK AKTIF"",
    IF(COUNTIF(N640:S640, ""*BELUM TERPASANG*"") &gt; 0, ""BELUM T"&amp;"ERPASANG"", ""TIDAK AKTIF"")))
  )
)"),"TIDAK OPTIMAL")</f>
        <v>TIDAK OPTIMAL</v>
      </c>
      <c r="V640" s="137" t="s">
        <v>890</v>
      </c>
      <c r="W640" s="83"/>
      <c r="X640" s="83"/>
    </row>
    <row r="641" ht="12.0" customHeight="1">
      <c r="A641" s="20">
        <f t="shared" si="1"/>
        <v>637</v>
      </c>
      <c r="B641" s="19" t="s">
        <v>553</v>
      </c>
      <c r="C641" s="19" t="s">
        <v>2765</v>
      </c>
      <c r="D641" s="19" t="s">
        <v>2765</v>
      </c>
      <c r="E641" s="21" t="s">
        <v>33</v>
      </c>
      <c r="F641" s="23" t="s">
        <v>2793</v>
      </c>
      <c r="G641" s="25" t="s">
        <v>2794</v>
      </c>
      <c r="H641" s="19" t="s">
        <v>59</v>
      </c>
      <c r="I641" s="19" t="s">
        <v>60</v>
      </c>
      <c r="J641" s="76" t="s">
        <v>44</v>
      </c>
      <c r="K641" s="118"/>
      <c r="L641" s="118"/>
      <c r="M641" s="29" t="s">
        <v>108</v>
      </c>
      <c r="N641" s="29" t="s">
        <v>108</v>
      </c>
      <c r="O641" s="29" t="s">
        <v>108</v>
      </c>
      <c r="P641" s="29" t="s">
        <v>108</v>
      </c>
      <c r="Q641" s="29" t="s">
        <v>108</v>
      </c>
      <c r="R641" s="29" t="s">
        <v>108</v>
      </c>
      <c r="S641" s="30" t="s">
        <v>64</v>
      </c>
      <c r="T641" s="30" t="s">
        <v>126</v>
      </c>
      <c r="U641" s="39" t="str">
        <f>IFERROR(__xludf.DUMMYFUNCTION("LET(
  angka_murni, ARRAYFORMULA(IFERROR(VALUE(REGEXREPLACE(N641:S641, ""[^0-9]"", """")), 0)),
  rata, IFERROR(AVERAGEIF(angka_murni, ""&gt;0""), 0),
  IF(rata &gt; 0,
    IF(rata &gt; 500, ""SANGAT OPTIMAL"",
    IF(rata &gt; 200, ""OPTIMAL"",
    IF(rata &gt; 100,"&amp;" ""KURANG OPTIMAL"", ""TIDAK OPTIMAL""))),
    IF(COUNTIF(N641:S641, ""*TIDAK TERDETEKSI*"") &gt; 0, ""TIDAK TERDETEKSI"",
    IF(COUNTIF(N641:S641, ""*TIDAK AKTIF*"") &gt; 0, ""TIDAK AKTIF"",
    IF(COUNTIF(N641:S641, ""*BELUM TERPASANG*"") &gt; 0, ""BELUM T"&amp;"ERPASANG"", ""TIDAK AKTIF"")))
  )
)"),"OPTIMAL")</f>
        <v>OPTIMAL</v>
      </c>
      <c r="V641" s="137" t="s">
        <v>890</v>
      </c>
      <c r="W641" s="83"/>
      <c r="X641" s="83"/>
    </row>
    <row r="642" ht="12.0" customHeight="1">
      <c r="A642" s="20">
        <f t="shared" si="1"/>
        <v>638</v>
      </c>
      <c r="B642" s="19" t="s">
        <v>553</v>
      </c>
      <c r="C642" s="19" t="s">
        <v>2795</v>
      </c>
      <c r="D642" s="19" t="s">
        <v>2796</v>
      </c>
      <c r="E642" s="21" t="s">
        <v>33</v>
      </c>
      <c r="F642" s="23" t="s">
        <v>2797</v>
      </c>
      <c r="G642" s="25" t="s">
        <v>2798</v>
      </c>
      <c r="H642" s="19" t="s">
        <v>59</v>
      </c>
      <c r="I642" s="19" t="s">
        <v>60</v>
      </c>
      <c r="J642" s="76" t="s">
        <v>44</v>
      </c>
      <c r="K642" s="118"/>
      <c r="L642" s="118"/>
      <c r="M642" s="29" t="s">
        <v>108</v>
      </c>
      <c r="N642" s="29" t="s">
        <v>108</v>
      </c>
      <c r="O642" s="29" t="s">
        <v>108</v>
      </c>
      <c r="P642" s="29" t="s">
        <v>108</v>
      </c>
      <c r="Q642" s="29" t="s">
        <v>108</v>
      </c>
      <c r="R642" s="29" t="s">
        <v>108</v>
      </c>
      <c r="S642" s="30" t="s">
        <v>62</v>
      </c>
      <c r="T642" s="30" t="s">
        <v>62</v>
      </c>
      <c r="U642" s="39" t="str">
        <f>IFERROR(__xludf.DUMMYFUNCTION("LET(
  angka_murni, ARRAYFORMULA(IFERROR(VALUE(REGEXREPLACE(N642:S642, ""[^0-9]"", """")), 0)),
  rata, IFERROR(AVERAGEIF(angka_murni, ""&gt;0""), 0),
  IF(rata &gt; 0,
    IF(rata &gt; 500, ""SANGAT OPTIMAL"",
    IF(rata &gt; 200, ""OPTIMAL"",
    IF(rata &gt; 100,"&amp;" ""KURANG OPTIMAL"", ""TIDAK OPTIMAL""))),
    IF(COUNTIF(N642:S642, ""*TIDAK TERDETEKSI*"") &gt; 0, ""TIDAK TERDETEKSI"",
    IF(COUNTIF(N642:S642, ""*TIDAK AKTIF*"") &gt; 0, ""TIDAK AKTIF"",
    IF(COUNTIF(N642:S642, ""*BELUM TERPASANG*"") &gt; 0, ""BELUM T"&amp;"ERPASANG"", ""TIDAK AKTIF"")))
  )
)"),"TIDAK OPTIMAL")</f>
        <v>TIDAK OPTIMAL</v>
      </c>
      <c r="V642" s="137" t="s">
        <v>890</v>
      </c>
      <c r="W642" s="83"/>
      <c r="X642" s="83"/>
    </row>
    <row r="643" ht="12.0" customHeight="1">
      <c r="A643" s="20">
        <f t="shared" si="1"/>
        <v>639</v>
      </c>
      <c r="B643" s="19" t="s">
        <v>553</v>
      </c>
      <c r="C643" s="19" t="s">
        <v>2795</v>
      </c>
      <c r="D643" s="19" t="s">
        <v>2800</v>
      </c>
      <c r="E643" s="21" t="s">
        <v>33</v>
      </c>
      <c r="F643" s="23" t="s">
        <v>2801</v>
      </c>
      <c r="G643" s="25" t="s">
        <v>2802</v>
      </c>
      <c r="H643" s="19" t="s">
        <v>59</v>
      </c>
      <c r="I643" s="19" t="s">
        <v>60</v>
      </c>
      <c r="J643" s="76" t="s">
        <v>44</v>
      </c>
      <c r="K643" s="118"/>
      <c r="L643" s="118"/>
      <c r="M643" s="29" t="s">
        <v>108</v>
      </c>
      <c r="N643" s="29" t="s">
        <v>108</v>
      </c>
      <c r="O643" s="29" t="s">
        <v>108</v>
      </c>
      <c r="P643" s="29" t="s">
        <v>108</v>
      </c>
      <c r="Q643" s="29" t="s">
        <v>108</v>
      </c>
      <c r="R643" s="29" t="s">
        <v>108</v>
      </c>
      <c r="S643" s="30" t="s">
        <v>64</v>
      </c>
      <c r="T643" s="30" t="s">
        <v>64</v>
      </c>
      <c r="U643" s="31" t="str">
        <f>IFERROR(__xludf.DUMMYFUNCTION("LET(
  angka_murni, ARRAYFORMULA(IFERROR(VALUE(REGEXREPLACE(N643:S643, ""[^0-9]"", """")), 0)),
  rata, IFERROR(AVERAGEIF(angka_murni, ""&gt;0""), 0),
  IF(rata &gt; 0,
    IF(rata &gt; 500, ""SANGAT OPTIMAL"",
    IF(rata &gt; 200, ""OPTIMAL"",
    IF(rata &gt; 100,"&amp;" ""KURANG OPTIMAL"", ""TIDAK OPTIMAL""))),
    IF(COUNTIF(N643:S643, ""*TIDAK TERDETEKSI*"") &gt; 0, ""TIDAK TERDETEKSI"",
    IF(COUNTIF(N643:S643, ""*TIDAK AKTIF*"") &gt; 0, ""TIDAK AKTIF"",
    IF(COUNTIF(N643:S643, ""*BELUM TERPASANG*"") &gt; 0, ""BELUM T"&amp;"ERPASANG"", ""TIDAK AKTIF"")))
  )
)"),"OPTIMAL")</f>
        <v>OPTIMAL</v>
      </c>
      <c r="V643" s="124"/>
      <c r="W643" s="125"/>
      <c r="X643" s="125"/>
    </row>
    <row r="644" ht="12.0" customHeight="1">
      <c r="A644" s="20">
        <f t="shared" si="1"/>
        <v>640</v>
      </c>
      <c r="B644" s="19" t="s">
        <v>553</v>
      </c>
      <c r="C644" s="19" t="s">
        <v>2795</v>
      </c>
      <c r="D644" s="19" t="s">
        <v>2803</v>
      </c>
      <c r="E644" s="21" t="s">
        <v>33</v>
      </c>
      <c r="F644" s="23" t="s">
        <v>2804</v>
      </c>
      <c r="G644" s="25" t="s">
        <v>2805</v>
      </c>
      <c r="H644" s="19" t="s">
        <v>59</v>
      </c>
      <c r="I644" s="19" t="s">
        <v>60</v>
      </c>
      <c r="J644" s="76" t="s">
        <v>44</v>
      </c>
      <c r="K644" s="118"/>
      <c r="L644" s="118"/>
      <c r="M644" s="29" t="s">
        <v>108</v>
      </c>
      <c r="N644" s="29" t="s">
        <v>108</v>
      </c>
      <c r="O644" s="29" t="s">
        <v>108</v>
      </c>
      <c r="P644" s="29" t="s">
        <v>108</v>
      </c>
      <c r="Q644" s="29" t="s">
        <v>108</v>
      </c>
      <c r="R644" s="29" t="s">
        <v>108</v>
      </c>
      <c r="S644" s="30" t="s">
        <v>63</v>
      </c>
      <c r="T644" s="30" t="s">
        <v>91</v>
      </c>
      <c r="U644" s="31" t="str">
        <f>IFERROR(__xludf.DUMMYFUNCTION("LET(
  angka_murni, ARRAYFORMULA(IFERROR(VALUE(REGEXREPLACE(N644:S644, ""[^0-9]"", """")), 0)),
  rata, IFERROR(AVERAGEIF(angka_murni, ""&gt;0""), 0),
  IF(rata &gt; 0,
    IF(rata &gt; 500, ""SANGAT OPTIMAL"",
    IF(rata &gt; 200, ""OPTIMAL"",
    IF(rata &gt; 100,"&amp;" ""KURANG OPTIMAL"", ""TIDAK OPTIMAL""))),
    IF(COUNTIF(N644:S644, ""*TIDAK TERDETEKSI*"") &gt; 0, ""TIDAK TERDETEKSI"",
    IF(COUNTIF(N644:S644, ""*TIDAK AKTIF*"") &gt; 0, ""TIDAK AKTIF"",
    IF(COUNTIF(N644:S644, ""*BELUM TERPASANG*"") &gt; 0, ""BELUM T"&amp;"ERPASANG"", ""TIDAK AKTIF"")))
  )
)"),"KURANG OPTIMAL")</f>
        <v>KURANG OPTIMAL</v>
      </c>
      <c r="V644" s="124"/>
      <c r="W644" s="125"/>
      <c r="X644" s="125"/>
    </row>
    <row r="645" ht="12.0" customHeight="1">
      <c r="A645" s="20">
        <f t="shared" si="1"/>
        <v>641</v>
      </c>
      <c r="B645" s="19" t="s">
        <v>553</v>
      </c>
      <c r="C645" s="19" t="s">
        <v>2795</v>
      </c>
      <c r="D645" s="19" t="s">
        <v>2806</v>
      </c>
      <c r="E645" s="21" t="s">
        <v>33</v>
      </c>
      <c r="F645" s="23" t="s">
        <v>2807</v>
      </c>
      <c r="G645" s="25" t="s">
        <v>2808</v>
      </c>
      <c r="H645" s="19" t="s">
        <v>59</v>
      </c>
      <c r="I645" s="19" t="s">
        <v>60</v>
      </c>
      <c r="J645" s="76" t="s">
        <v>44</v>
      </c>
      <c r="K645" s="118"/>
      <c r="L645" s="118"/>
      <c r="M645" s="29" t="s">
        <v>108</v>
      </c>
      <c r="N645" s="29" t="s">
        <v>108</v>
      </c>
      <c r="O645" s="29" t="s">
        <v>108</v>
      </c>
      <c r="P645" s="29" t="s">
        <v>108</v>
      </c>
      <c r="Q645" s="29" t="s">
        <v>108</v>
      </c>
      <c r="R645" s="29" t="s">
        <v>108</v>
      </c>
      <c r="S645" s="30" t="s">
        <v>64</v>
      </c>
      <c r="T645" s="30" t="s">
        <v>64</v>
      </c>
      <c r="U645" s="31" t="str">
        <f>IFERROR(__xludf.DUMMYFUNCTION("LET(
  angka_murni, ARRAYFORMULA(IFERROR(VALUE(REGEXREPLACE(N645:S645, ""[^0-9]"", """")), 0)),
  rata, IFERROR(AVERAGEIF(angka_murni, ""&gt;0""), 0),
  IF(rata &gt; 0,
    IF(rata &gt; 500, ""SANGAT OPTIMAL"",
    IF(rata &gt; 200, ""OPTIMAL"",
    IF(rata &gt; 100,"&amp;" ""KURANG OPTIMAL"", ""TIDAK OPTIMAL""))),
    IF(COUNTIF(N645:S645, ""*TIDAK TERDETEKSI*"") &gt; 0, ""TIDAK TERDETEKSI"",
    IF(COUNTIF(N645:S645, ""*TIDAK AKTIF*"") &gt; 0, ""TIDAK AKTIF"",
    IF(COUNTIF(N645:S645, ""*BELUM TERPASANG*"") &gt; 0, ""BELUM T"&amp;"ERPASANG"", ""TIDAK AKTIF"")))
  )
)"),"OPTIMAL")</f>
        <v>OPTIMAL</v>
      </c>
      <c r="V645" s="124"/>
      <c r="W645" s="125"/>
      <c r="X645" s="125"/>
    </row>
    <row r="646" ht="12.0" customHeight="1">
      <c r="A646" s="20">
        <f t="shared" si="1"/>
        <v>642</v>
      </c>
      <c r="B646" s="19" t="s">
        <v>553</v>
      </c>
      <c r="C646" s="19" t="s">
        <v>2795</v>
      </c>
      <c r="D646" s="181" t="s">
        <v>2809</v>
      </c>
      <c r="E646" s="21" t="s">
        <v>33</v>
      </c>
      <c r="F646" s="23" t="s">
        <v>2810</v>
      </c>
      <c r="G646" s="25" t="s">
        <v>2811</v>
      </c>
      <c r="H646" s="19" t="s">
        <v>87</v>
      </c>
      <c r="I646" s="19" t="s">
        <v>60</v>
      </c>
      <c r="J646" s="76" t="s">
        <v>44</v>
      </c>
      <c r="K646" s="118"/>
      <c r="L646" s="118"/>
      <c r="M646" s="29" t="s">
        <v>108</v>
      </c>
      <c r="N646" s="29" t="s">
        <v>108</v>
      </c>
      <c r="O646" s="29" t="s">
        <v>108</v>
      </c>
      <c r="P646" s="30" t="s">
        <v>91</v>
      </c>
      <c r="Q646" s="30" t="s">
        <v>64</v>
      </c>
      <c r="R646" s="30" t="s">
        <v>64</v>
      </c>
      <c r="S646" s="30" t="s">
        <v>64</v>
      </c>
      <c r="T646" s="30"/>
      <c r="U646" s="31" t="str">
        <f>IFERROR(__xludf.DUMMYFUNCTION("LET(
  angka_murni, ARRAYFORMULA(IFERROR(VALUE(REGEXREPLACE(N646:S646, ""[^0-9]"", """")), 0)),
  rata, IFERROR(AVERAGEIF(angka_murni, ""&gt;0""), 0),
  IF(rata &gt; 0,
    IF(rata &gt; 500, ""SANGAT OPTIMAL"",
    IF(rata &gt; 200, ""OPTIMAL"",
    IF(rata &gt; 100,"&amp;" ""KURANG OPTIMAL"", ""TIDAK OPTIMAL""))),
    IF(COUNTIF(N646:S646, ""*TIDAK TERDETEKSI*"") &gt; 0, ""TIDAK TERDETEKSI"",
    IF(COUNTIF(N646:S646, ""*TIDAK AKTIF*"") &gt; 0, ""TIDAK AKTIF"",
    IF(COUNTIF(N646:S646, ""*BELUM TERPASANG*"") &gt; 0, ""BELUM T"&amp;"ERPASANG"", ""TIDAK AKTIF"")))
  )
)"),"OPTIMAL")</f>
        <v>OPTIMAL</v>
      </c>
      <c r="V646" s="124"/>
      <c r="W646" s="125"/>
      <c r="X646" s="125"/>
    </row>
    <row r="647" ht="12.0" customHeight="1">
      <c r="A647" s="20">
        <f t="shared" si="1"/>
        <v>643</v>
      </c>
      <c r="B647" s="19" t="s">
        <v>553</v>
      </c>
      <c r="C647" s="19" t="s">
        <v>2795</v>
      </c>
      <c r="D647" s="19" t="s">
        <v>2812</v>
      </c>
      <c r="E647" s="21" t="s">
        <v>33</v>
      </c>
      <c r="F647" s="23" t="s">
        <v>2813</v>
      </c>
      <c r="G647" s="25" t="s">
        <v>2814</v>
      </c>
      <c r="H647" s="19" t="s">
        <v>39</v>
      </c>
      <c r="I647" s="180" t="s">
        <v>1138</v>
      </c>
      <c r="J647" s="76" t="s">
        <v>44</v>
      </c>
      <c r="K647" s="118"/>
      <c r="L647" s="118"/>
      <c r="M647" s="29" t="s">
        <v>45</v>
      </c>
      <c r="N647" s="29" t="s">
        <v>45</v>
      </c>
      <c r="O647" s="29" t="s">
        <v>45</v>
      </c>
      <c r="P647" s="30" t="s">
        <v>167</v>
      </c>
      <c r="Q647" s="30" t="s">
        <v>45</v>
      </c>
      <c r="R647" s="30" t="s">
        <v>45</v>
      </c>
      <c r="S647" s="30" t="s">
        <v>45</v>
      </c>
      <c r="T647" s="30"/>
      <c r="U647" s="31" t="str">
        <f>IFERROR(__xludf.DUMMYFUNCTION("LET(
  angka_murni, ARRAYFORMULA(IFERROR(VALUE(REGEXREPLACE(N647:S647, ""[^0-9]"", """")), 0)),
  rata, IFERROR(AVERAGEIF(angka_murni, ""&gt;0""), 0),
  IF(rata &gt; 0,
    IF(rata &gt; 500, ""SANGAT OPTIMAL"",
    IF(rata &gt; 200, ""OPTIMAL"",
    IF(rata &gt; 100,"&amp;" ""KURANG OPTIMAL"", ""TIDAK OPTIMAL""))),
    IF(COUNTIF(N647:S647, ""*TIDAK TERDETEKSI*"") &gt; 0, ""TIDAK TERDETEKSI"",
    IF(COUNTIF(N647:S647, ""*TIDAK AKTIF*"") &gt; 0, ""TIDAK AKTIF"",
    IF(COUNTIF(N647:S647, ""*BELUM TERPASANG*"") &gt; 0, ""BELUM T"&amp;"ERPASANG"", ""TIDAK AKTIF"")))
  )
)"),"TIDAK TERDETEKSI")</f>
        <v>TIDAK TERDETEKSI</v>
      </c>
      <c r="V647" s="124"/>
      <c r="W647" s="125"/>
      <c r="X647" s="125"/>
    </row>
    <row r="648" ht="12.0" customHeight="1">
      <c r="A648" s="20">
        <f t="shared" si="1"/>
        <v>644</v>
      </c>
      <c r="B648" s="19" t="s">
        <v>553</v>
      </c>
      <c r="C648" s="19" t="s">
        <v>2795</v>
      </c>
      <c r="D648" s="19" t="s">
        <v>2815</v>
      </c>
      <c r="E648" s="21" t="s">
        <v>33</v>
      </c>
      <c r="F648" s="23" t="s">
        <v>2816</v>
      </c>
      <c r="G648" s="25" t="s">
        <v>2817</v>
      </c>
      <c r="H648" s="19" t="s">
        <v>39</v>
      </c>
      <c r="I648" s="180" t="s">
        <v>1138</v>
      </c>
      <c r="J648" s="76" t="s">
        <v>44</v>
      </c>
      <c r="K648" s="118"/>
      <c r="L648" s="118"/>
      <c r="M648" s="29" t="s">
        <v>167</v>
      </c>
      <c r="N648" s="29" t="s">
        <v>167</v>
      </c>
      <c r="O648" s="29" t="s">
        <v>167</v>
      </c>
      <c r="P648" s="30" t="s">
        <v>45</v>
      </c>
      <c r="Q648" s="30" t="s">
        <v>45</v>
      </c>
      <c r="R648" s="30" t="s">
        <v>45</v>
      </c>
      <c r="S648" s="30" t="s">
        <v>45</v>
      </c>
      <c r="T648" s="30"/>
      <c r="U648" s="31" t="str">
        <f>IFERROR(__xludf.DUMMYFUNCTION("LET(
  angka_murni, ARRAYFORMULA(IFERROR(VALUE(REGEXREPLACE(N648:S648, ""[^0-9]"", """")), 0)),
  rata, IFERROR(AVERAGEIF(angka_murni, ""&gt;0""), 0),
  IF(rata &gt; 0,
    IF(rata &gt; 500, ""SANGAT OPTIMAL"",
    IF(rata &gt; 200, ""OPTIMAL"",
    IF(rata &gt; 100,"&amp;" ""KURANG OPTIMAL"", ""TIDAK OPTIMAL""))),
    IF(COUNTIF(N648:S648, ""*TIDAK TERDETEKSI*"") &gt; 0, ""TIDAK TERDETEKSI"",
    IF(COUNTIF(N648:S648, ""*TIDAK AKTIF*"") &gt; 0, ""TIDAK AKTIF"",
    IF(COUNTIF(N648:S648, ""*BELUM TERPASANG*"") &gt; 0, ""BELUM T"&amp;"ERPASANG"", ""TIDAK AKTIF"")))
  )
)"),"TIDAK TERDETEKSI")</f>
        <v>TIDAK TERDETEKSI</v>
      </c>
      <c r="V648" s="124"/>
      <c r="W648" s="125"/>
      <c r="X648" s="125"/>
    </row>
    <row r="649" ht="12.0" customHeight="1">
      <c r="A649" s="20">
        <f t="shared" si="1"/>
        <v>645</v>
      </c>
      <c r="B649" s="19" t="s">
        <v>553</v>
      </c>
      <c r="C649" s="19" t="s">
        <v>2795</v>
      </c>
      <c r="D649" s="19" t="s">
        <v>2818</v>
      </c>
      <c r="E649" s="21" t="s">
        <v>33</v>
      </c>
      <c r="F649" s="23" t="s">
        <v>2819</v>
      </c>
      <c r="G649" s="25" t="s">
        <v>2820</v>
      </c>
      <c r="H649" s="19" t="s">
        <v>39</v>
      </c>
      <c r="I649" s="180" t="s">
        <v>1138</v>
      </c>
      <c r="J649" s="76" t="s">
        <v>44</v>
      </c>
      <c r="K649" s="118"/>
      <c r="L649" s="118"/>
      <c r="M649" s="29" t="s">
        <v>45</v>
      </c>
      <c r="N649" s="29" t="s">
        <v>45</v>
      </c>
      <c r="O649" s="29" t="s">
        <v>45</v>
      </c>
      <c r="P649" s="30" t="s">
        <v>167</v>
      </c>
      <c r="Q649" s="30" t="s">
        <v>167</v>
      </c>
      <c r="R649" s="30" t="s">
        <v>167</v>
      </c>
      <c r="S649" s="30" t="s">
        <v>45</v>
      </c>
      <c r="T649" s="30"/>
      <c r="U649" s="31" t="str">
        <f>IFERROR(__xludf.DUMMYFUNCTION("LET(
  angka_murni, ARRAYFORMULA(IFERROR(VALUE(REGEXREPLACE(N649:S649, ""[^0-9]"", """")), 0)),
  rata, IFERROR(AVERAGEIF(angka_murni, ""&gt;0""), 0),
  IF(rata &gt; 0,
    IF(rata &gt; 500, ""SANGAT OPTIMAL"",
    IF(rata &gt; 200, ""OPTIMAL"",
    IF(rata &gt; 100,"&amp;" ""KURANG OPTIMAL"", ""TIDAK OPTIMAL""))),
    IF(COUNTIF(N649:S649, ""*TIDAK TERDETEKSI*"") &gt; 0, ""TIDAK TERDETEKSI"",
    IF(COUNTIF(N649:S649, ""*TIDAK AKTIF*"") &gt; 0, ""TIDAK AKTIF"",
    IF(COUNTIF(N649:S649, ""*BELUM TERPASANG*"") &gt; 0, ""BELUM T"&amp;"ERPASANG"", ""TIDAK AKTIF"")))
  )
)"),"TIDAK TERDETEKSI")</f>
        <v>TIDAK TERDETEKSI</v>
      </c>
      <c r="V649" s="124"/>
      <c r="W649" s="125"/>
      <c r="X649" s="125"/>
    </row>
    <row r="650" ht="12.0" customHeight="1">
      <c r="A650" s="20">
        <f t="shared" si="1"/>
        <v>646</v>
      </c>
      <c r="B650" s="19" t="s">
        <v>553</v>
      </c>
      <c r="C650" s="19" t="s">
        <v>2795</v>
      </c>
      <c r="D650" s="19" t="s">
        <v>2821</v>
      </c>
      <c r="E650" s="21" t="s">
        <v>33</v>
      </c>
      <c r="F650" s="23" t="s">
        <v>2822</v>
      </c>
      <c r="G650" s="25" t="s">
        <v>2823</v>
      </c>
      <c r="H650" s="19" t="s">
        <v>87</v>
      </c>
      <c r="I650" s="19" t="s">
        <v>60</v>
      </c>
      <c r="J650" s="76" t="s">
        <v>44</v>
      </c>
      <c r="K650" s="118"/>
      <c r="L650" s="118"/>
      <c r="M650" s="29" t="s">
        <v>108</v>
      </c>
      <c r="N650" s="29" t="s">
        <v>108</v>
      </c>
      <c r="O650" s="29" t="s">
        <v>108</v>
      </c>
      <c r="P650" s="30" t="s">
        <v>64</v>
      </c>
      <c r="Q650" s="30" t="s">
        <v>126</v>
      </c>
      <c r="R650" s="30" t="s">
        <v>126</v>
      </c>
      <c r="S650" s="30" t="s">
        <v>126</v>
      </c>
      <c r="T650" s="30"/>
      <c r="U650" s="31" t="str">
        <f>IFERROR(__xludf.DUMMYFUNCTION("LET(
  angka_murni, ARRAYFORMULA(IFERROR(VALUE(REGEXREPLACE(N650:S650, ""[^0-9]"", """")), 0)),
  rata, IFERROR(AVERAGEIF(angka_murni, ""&gt;0""), 0),
  IF(rata &gt; 0,
    IF(rata &gt; 500, ""SANGAT OPTIMAL"",
    IF(rata &gt; 200, ""OPTIMAL"",
    IF(rata &gt; 100,"&amp;" ""KURANG OPTIMAL"", ""TIDAK OPTIMAL""))),
    IF(COUNTIF(N650:S650, ""*TIDAK TERDETEKSI*"") &gt; 0, ""TIDAK TERDETEKSI"",
    IF(COUNTIF(N650:S650, ""*TIDAK AKTIF*"") &gt; 0, ""TIDAK AKTIF"",
    IF(COUNTIF(N650:S650, ""*BELUM TERPASANG*"") &gt; 0, ""BELUM T"&amp;"ERPASANG"", ""TIDAK AKTIF"")))
  )
)"),"SANGAT OPTIMAL")</f>
        <v>SANGAT OPTIMAL</v>
      </c>
      <c r="V650" s="124"/>
      <c r="W650" s="125"/>
      <c r="X650" s="125"/>
    </row>
    <row r="651" ht="12.0" customHeight="1">
      <c r="A651" s="20">
        <f t="shared" si="1"/>
        <v>647</v>
      </c>
      <c r="B651" s="19" t="s">
        <v>553</v>
      </c>
      <c r="C651" s="19" t="s">
        <v>2795</v>
      </c>
      <c r="D651" s="19" t="s">
        <v>2824</v>
      </c>
      <c r="E651" s="21" t="s">
        <v>33</v>
      </c>
      <c r="F651" s="23" t="s">
        <v>2825</v>
      </c>
      <c r="G651" s="25" t="s">
        <v>2826</v>
      </c>
      <c r="H651" s="19" t="s">
        <v>59</v>
      </c>
      <c r="I651" s="19" t="s">
        <v>60</v>
      </c>
      <c r="J651" s="76" t="s">
        <v>44</v>
      </c>
      <c r="K651" s="118"/>
      <c r="L651" s="118"/>
      <c r="M651" s="29" t="s">
        <v>108</v>
      </c>
      <c r="N651" s="29" t="s">
        <v>108</v>
      </c>
      <c r="O651" s="29" t="s">
        <v>108</v>
      </c>
      <c r="P651" s="29" t="s">
        <v>108</v>
      </c>
      <c r="Q651" s="29" t="s">
        <v>108</v>
      </c>
      <c r="R651" s="29" t="s">
        <v>108</v>
      </c>
      <c r="S651" s="30" t="s">
        <v>63</v>
      </c>
      <c r="T651" s="30" t="s">
        <v>91</v>
      </c>
      <c r="U651" s="39" t="str">
        <f>IFERROR(__xludf.DUMMYFUNCTION("LET(
  angka_murni, ARRAYFORMULA(IFERROR(VALUE(REGEXREPLACE(N651:S651, ""[^0-9]"", """")), 0)),
  rata, IFERROR(AVERAGEIF(angka_murni, ""&gt;0""), 0),
  IF(rata &gt; 0,
    IF(rata &gt; 500, ""SANGAT OPTIMAL"",
    IF(rata &gt; 200, ""OPTIMAL"",
    IF(rata &gt; 100,"&amp;" ""KURANG OPTIMAL"", ""TIDAK OPTIMAL""))),
    IF(COUNTIF(N651:S651, ""*TIDAK TERDETEKSI*"") &gt; 0, ""TIDAK TERDETEKSI"",
    IF(COUNTIF(N651:S651, ""*TIDAK AKTIF*"") &gt; 0, ""TIDAK AKTIF"",
    IF(COUNTIF(N651:S651, ""*BELUM TERPASANG*"") &gt; 0, ""BELUM T"&amp;"ERPASANG"", ""TIDAK AKTIF"")))
  )
)"),"KURANG OPTIMAL")</f>
        <v>KURANG OPTIMAL</v>
      </c>
      <c r="V651" s="137" t="s">
        <v>890</v>
      </c>
      <c r="W651" s="83"/>
      <c r="X651" s="83"/>
    </row>
    <row r="652" ht="12.0" customHeight="1">
      <c r="A652" s="20">
        <f t="shared" si="1"/>
        <v>648</v>
      </c>
      <c r="B652" s="19" t="s">
        <v>553</v>
      </c>
      <c r="C652" s="19" t="s">
        <v>2795</v>
      </c>
      <c r="D652" s="19" t="s">
        <v>2827</v>
      </c>
      <c r="E652" s="21" t="s">
        <v>33</v>
      </c>
      <c r="F652" s="23" t="s">
        <v>2828</v>
      </c>
      <c r="G652" s="25" t="s">
        <v>2829</v>
      </c>
      <c r="H652" s="19" t="s">
        <v>59</v>
      </c>
      <c r="I652" s="19" t="s">
        <v>60</v>
      </c>
      <c r="J652" s="76" t="s">
        <v>44</v>
      </c>
      <c r="K652" s="118"/>
      <c r="L652" s="118"/>
      <c r="M652" s="29" t="s">
        <v>108</v>
      </c>
      <c r="N652" s="29" t="s">
        <v>108</v>
      </c>
      <c r="O652" s="29" t="s">
        <v>108</v>
      </c>
      <c r="P652" s="29" t="s">
        <v>108</v>
      </c>
      <c r="Q652" s="29" t="s">
        <v>108</v>
      </c>
      <c r="R652" s="29" t="s">
        <v>108</v>
      </c>
      <c r="S652" s="30" t="s">
        <v>62</v>
      </c>
      <c r="T652" s="30" t="s">
        <v>91</v>
      </c>
      <c r="U652" s="39" t="str">
        <f>IFERROR(__xludf.DUMMYFUNCTION("LET(
  angka_murni, ARRAYFORMULA(IFERROR(VALUE(REGEXREPLACE(N652:S652, ""[^0-9]"", """")), 0)),
  rata, IFERROR(AVERAGEIF(angka_murni, ""&gt;0""), 0),
  IF(rata &gt; 0,
    IF(rata &gt; 500, ""SANGAT OPTIMAL"",
    IF(rata &gt; 200, ""OPTIMAL"",
    IF(rata &gt; 100,"&amp;" ""KURANG OPTIMAL"", ""TIDAK OPTIMAL""))),
    IF(COUNTIF(N652:S652, ""*TIDAK TERDETEKSI*"") &gt; 0, ""TIDAK TERDETEKSI"",
    IF(COUNTIF(N652:S652, ""*TIDAK AKTIF*"") &gt; 0, ""TIDAK AKTIF"",
    IF(COUNTIF(N652:S652, ""*BELUM TERPASANG*"") &gt; 0, ""BELUM T"&amp;"ERPASANG"", ""TIDAK AKTIF"")))
  )
)"),"TIDAK OPTIMAL")</f>
        <v>TIDAK OPTIMAL</v>
      </c>
      <c r="V652" s="137" t="s">
        <v>890</v>
      </c>
      <c r="W652" s="83"/>
      <c r="X652" s="83"/>
    </row>
    <row r="653" ht="12.0" customHeight="1">
      <c r="A653" s="20">
        <f t="shared" si="1"/>
        <v>649</v>
      </c>
      <c r="B653" s="19" t="s">
        <v>553</v>
      </c>
      <c r="C653" s="19" t="s">
        <v>580</v>
      </c>
      <c r="D653" s="181" t="s">
        <v>580</v>
      </c>
      <c r="E653" s="21" t="s">
        <v>33</v>
      </c>
      <c r="F653" s="23" t="s">
        <v>2830</v>
      </c>
      <c r="G653" s="25" t="s">
        <v>2831</v>
      </c>
      <c r="H653" s="19" t="s">
        <v>40</v>
      </c>
      <c r="I653" s="19" t="s">
        <v>42</v>
      </c>
      <c r="J653" s="128" t="s">
        <v>44</v>
      </c>
      <c r="K653" s="129"/>
      <c r="L653" s="129"/>
      <c r="M653" s="29" t="s">
        <v>108</v>
      </c>
      <c r="N653" s="29" t="s">
        <v>108</v>
      </c>
      <c r="O653" s="29" t="s">
        <v>108</v>
      </c>
      <c r="P653" s="29" t="s">
        <v>108</v>
      </c>
      <c r="Q653" s="30" t="s">
        <v>167</v>
      </c>
      <c r="R653" s="30" t="s">
        <v>167</v>
      </c>
      <c r="S653" s="30" t="s">
        <v>167</v>
      </c>
      <c r="T653" s="30" t="s">
        <v>125</v>
      </c>
      <c r="U653" s="31" t="str">
        <f>IFERROR(__xludf.DUMMYFUNCTION("LET(
  angka_murni, ARRAYFORMULA(IFERROR(VALUE(REGEXREPLACE(N653:S653, ""[^0-9]"", """")), 0)),
  rata, IFERROR(AVERAGEIF(angka_murni, ""&gt;0""), 0),
  IF(rata &gt; 0,
    IF(rata &gt; 500, ""SANGAT OPTIMAL"",
    IF(rata &gt; 200, ""OPTIMAL"",
    IF(rata &gt; 100,"&amp;" ""KURANG OPTIMAL"", ""TIDAK OPTIMAL""))),
    IF(COUNTIF(N653:S653, ""*TIDAK TERDETEKSI*"") &gt; 0, ""TIDAK TERDETEKSI"",
    IF(COUNTIF(N653:S653, ""*TIDAK AKTIF*"") &gt; 0, ""TIDAK AKTIF"",
    IF(COUNTIF(N653:S653, ""*BELUM TERPASANG*"") &gt; 0, ""BELUM T"&amp;"ERPASANG"", ""TIDAK AKTIF"")))
  )
)"),"TIDAK TERDETEKSI")</f>
        <v>TIDAK TERDETEKSI</v>
      </c>
      <c r="V653" s="124"/>
      <c r="W653" s="125"/>
      <c r="X653" s="125"/>
    </row>
    <row r="654" ht="12.0" customHeight="1">
      <c r="A654" s="20">
        <f t="shared" si="1"/>
        <v>650</v>
      </c>
      <c r="B654" s="19" t="s">
        <v>553</v>
      </c>
      <c r="C654" s="19" t="s">
        <v>580</v>
      </c>
      <c r="D654" s="19" t="s">
        <v>2832</v>
      </c>
      <c r="E654" s="21" t="s">
        <v>33</v>
      </c>
      <c r="F654" s="23" t="s">
        <v>2833</v>
      </c>
      <c r="G654" s="25" t="s">
        <v>2834</v>
      </c>
      <c r="H654" s="19" t="s">
        <v>59</v>
      </c>
      <c r="I654" s="19" t="s">
        <v>60</v>
      </c>
      <c r="J654" s="76" t="s">
        <v>44</v>
      </c>
      <c r="K654" s="118"/>
      <c r="L654" s="118"/>
      <c r="M654" s="29" t="s">
        <v>108</v>
      </c>
      <c r="N654" s="29" t="s">
        <v>108</v>
      </c>
      <c r="O654" s="29" t="s">
        <v>108</v>
      </c>
      <c r="P654" s="29" t="s">
        <v>108</v>
      </c>
      <c r="Q654" s="29" t="s">
        <v>108</v>
      </c>
      <c r="R654" s="29" t="s">
        <v>108</v>
      </c>
      <c r="S654" s="30" t="s">
        <v>62</v>
      </c>
      <c r="T654" s="30" t="s">
        <v>62</v>
      </c>
      <c r="U654" s="31" t="str">
        <f>IFERROR(__xludf.DUMMYFUNCTION("LET(
  angka_murni, ARRAYFORMULA(IFERROR(VALUE(REGEXREPLACE(N654:S654, ""[^0-9]"", """")), 0)),
  rata, IFERROR(AVERAGEIF(angka_murni, ""&gt;0""), 0),
  IF(rata &gt; 0,
    IF(rata &gt; 500, ""SANGAT OPTIMAL"",
    IF(rata &gt; 200, ""OPTIMAL"",
    IF(rata &gt; 100,"&amp;" ""KURANG OPTIMAL"", ""TIDAK OPTIMAL""))),
    IF(COUNTIF(N654:S654, ""*TIDAK TERDETEKSI*"") &gt; 0, ""TIDAK TERDETEKSI"",
    IF(COUNTIF(N654:S654, ""*TIDAK AKTIF*"") &gt; 0, ""TIDAK AKTIF"",
    IF(COUNTIF(N654:S654, ""*BELUM TERPASANG*"") &gt; 0, ""BELUM T"&amp;"ERPASANG"", ""TIDAK AKTIF"")))
  )
)"),"TIDAK OPTIMAL")</f>
        <v>TIDAK OPTIMAL</v>
      </c>
      <c r="V654" s="124"/>
      <c r="W654" s="125"/>
      <c r="X654" s="125"/>
    </row>
    <row r="655" ht="12.0" customHeight="1">
      <c r="A655" s="20">
        <f t="shared" si="1"/>
        <v>651</v>
      </c>
      <c r="B655" s="19" t="s">
        <v>553</v>
      </c>
      <c r="C655" s="19" t="s">
        <v>580</v>
      </c>
      <c r="D655" s="181" t="s">
        <v>581</v>
      </c>
      <c r="E655" s="21" t="s">
        <v>33</v>
      </c>
      <c r="F655" s="23" t="s">
        <v>582</v>
      </c>
      <c r="G655" s="25" t="s">
        <v>583</v>
      </c>
      <c r="H655" s="19" t="s">
        <v>40</v>
      </c>
      <c r="I655" s="19" t="s">
        <v>42</v>
      </c>
      <c r="J655" s="128" t="s">
        <v>44</v>
      </c>
      <c r="K655" s="129"/>
      <c r="L655" s="129"/>
      <c r="M655" s="29" t="s">
        <v>108</v>
      </c>
      <c r="N655" s="29" t="s">
        <v>108</v>
      </c>
      <c r="O655" s="29" t="s">
        <v>108</v>
      </c>
      <c r="P655" s="29" t="s">
        <v>108</v>
      </c>
      <c r="Q655" s="30" t="s">
        <v>167</v>
      </c>
      <c r="R655" s="30" t="s">
        <v>167</v>
      </c>
      <c r="S655" s="30" t="s">
        <v>167</v>
      </c>
      <c r="T655" s="30" t="s">
        <v>45</v>
      </c>
      <c r="U655" s="31" t="str">
        <f>IFERROR(__xludf.DUMMYFUNCTION("LET(
  angka_murni, ARRAYFORMULA(IFERROR(VALUE(REGEXREPLACE(N655:S655, ""[^0-9]"", """")), 0)),
  rata, IFERROR(AVERAGEIF(angka_murni, ""&gt;0""), 0),
  IF(rata &gt; 0,
    IF(rata &gt; 500, ""SANGAT OPTIMAL"",
    IF(rata &gt; 200, ""OPTIMAL"",
    IF(rata &gt; 100,"&amp;" ""KURANG OPTIMAL"", ""TIDAK OPTIMAL""))),
    IF(COUNTIF(N655:S655, ""*TIDAK TERDETEKSI*"") &gt; 0, ""TIDAK TERDETEKSI"",
    IF(COUNTIF(N655:S655, ""*TIDAK AKTIF*"") &gt; 0, ""TIDAK AKTIF"",
    IF(COUNTIF(N655:S655, ""*BELUM TERPASANG*"") &gt; 0, ""BELUM T"&amp;"ERPASANG"", ""TIDAK AKTIF"")))
  )
)"),"TIDAK TERDETEKSI")</f>
        <v>TIDAK TERDETEKSI</v>
      </c>
      <c r="V655" s="124"/>
      <c r="W655" s="125"/>
      <c r="X655" s="125"/>
    </row>
    <row r="656" ht="12.0" customHeight="1">
      <c r="A656" s="20">
        <f t="shared" si="1"/>
        <v>652</v>
      </c>
      <c r="B656" s="19" t="s">
        <v>553</v>
      </c>
      <c r="C656" s="19" t="s">
        <v>580</v>
      </c>
      <c r="D656" s="19" t="s">
        <v>2836</v>
      </c>
      <c r="E656" s="21" t="s">
        <v>33</v>
      </c>
      <c r="F656" s="23" t="s">
        <v>2837</v>
      </c>
      <c r="G656" s="25" t="s">
        <v>2838</v>
      </c>
      <c r="H656" s="19" t="s">
        <v>87</v>
      </c>
      <c r="I656" s="19" t="s">
        <v>60</v>
      </c>
      <c r="J656" s="76" t="s">
        <v>44</v>
      </c>
      <c r="K656" s="118"/>
      <c r="L656" s="118"/>
      <c r="M656" s="29" t="s">
        <v>108</v>
      </c>
      <c r="N656" s="29" t="s">
        <v>108</v>
      </c>
      <c r="O656" s="29" t="s">
        <v>108</v>
      </c>
      <c r="P656" s="30" t="s">
        <v>62</v>
      </c>
      <c r="Q656" s="30" t="s">
        <v>62</v>
      </c>
      <c r="R656" s="30" t="s">
        <v>62</v>
      </c>
      <c r="S656" s="30" t="s">
        <v>91</v>
      </c>
      <c r="T656" s="30"/>
      <c r="U656" s="39" t="str">
        <f>IFERROR(__xludf.DUMMYFUNCTION("LET(
  angka_murni, ARRAYFORMULA(IFERROR(VALUE(REGEXREPLACE(N656:S656, ""[^0-9]"", """")), 0)),
  rata, IFERROR(AVERAGEIF(angka_murni, ""&gt;0""), 0),
  IF(rata &gt; 0,
    IF(rata &gt; 500, ""SANGAT OPTIMAL"",
    IF(rata &gt; 200, ""OPTIMAL"",
    IF(rata &gt; 100,"&amp;" ""KURANG OPTIMAL"", ""TIDAK OPTIMAL""))),
    IF(COUNTIF(N656:S656, ""*TIDAK TERDETEKSI*"") &gt; 0, ""TIDAK TERDETEKSI"",
    IF(COUNTIF(N656:S656, ""*TIDAK AKTIF*"") &gt; 0, ""TIDAK AKTIF"",
    IF(COUNTIF(N656:S656, ""*BELUM TERPASANG*"") &gt; 0, ""BELUM T"&amp;"ERPASANG"", ""TIDAK AKTIF"")))
  )
)"),"TIDAK OPTIMAL")</f>
        <v>TIDAK OPTIMAL</v>
      </c>
      <c r="V656" s="137" t="s">
        <v>1475</v>
      </c>
      <c r="W656" s="83"/>
      <c r="X656" s="83"/>
    </row>
    <row r="657" ht="12.0" customHeight="1">
      <c r="A657" s="20">
        <f t="shared" si="1"/>
        <v>653</v>
      </c>
      <c r="B657" s="19" t="s">
        <v>553</v>
      </c>
      <c r="C657" s="19" t="s">
        <v>580</v>
      </c>
      <c r="D657" s="181" t="s">
        <v>2839</v>
      </c>
      <c r="E657" s="21" t="s">
        <v>33</v>
      </c>
      <c r="F657" s="23" t="s">
        <v>2840</v>
      </c>
      <c r="G657" s="25" t="s">
        <v>2841</v>
      </c>
      <c r="H657" s="19" t="s">
        <v>87</v>
      </c>
      <c r="I657" s="19" t="s">
        <v>60</v>
      </c>
      <c r="J657" s="76" t="s">
        <v>44</v>
      </c>
      <c r="K657" s="118"/>
      <c r="L657" s="118"/>
      <c r="M657" s="29" t="s">
        <v>108</v>
      </c>
      <c r="N657" s="29" t="s">
        <v>108</v>
      </c>
      <c r="O657" s="29" t="s">
        <v>108</v>
      </c>
      <c r="P657" s="30" t="s">
        <v>62</v>
      </c>
      <c r="Q657" s="30" t="s">
        <v>63</v>
      </c>
      <c r="R657" s="30" t="s">
        <v>64</v>
      </c>
      <c r="S657" s="30" t="s">
        <v>63</v>
      </c>
      <c r="T657" s="30"/>
      <c r="U657" s="31" t="str">
        <f>IFERROR(__xludf.DUMMYFUNCTION("LET(
  angka_murni, ARRAYFORMULA(IFERROR(VALUE(REGEXREPLACE(N657:S657, ""[^0-9]"", """")), 0)),
  rata, IFERROR(AVERAGEIF(angka_murni, ""&gt;0""), 0),
  IF(rata &gt; 0,
    IF(rata &gt; 500, ""SANGAT OPTIMAL"",
    IF(rata &gt; 200, ""OPTIMAL"",
    IF(rata &gt; 100,"&amp;" ""KURANG OPTIMAL"", ""TIDAK OPTIMAL""))),
    IF(COUNTIF(N657:S657, ""*TIDAK TERDETEKSI*"") &gt; 0, ""TIDAK TERDETEKSI"",
    IF(COUNTIF(N657:S657, ""*TIDAK AKTIF*"") &gt; 0, ""TIDAK AKTIF"",
    IF(COUNTIF(N657:S657, ""*BELUM TERPASANG*"") &gt; 0, ""BELUM T"&amp;"ERPASANG"", ""TIDAK AKTIF"")))
  )
)"),"OPTIMAL")</f>
        <v>OPTIMAL</v>
      </c>
      <c r="V657" s="124"/>
      <c r="W657" s="125"/>
      <c r="X657" s="125"/>
    </row>
    <row r="658" ht="12.0" customHeight="1">
      <c r="A658" s="20">
        <f t="shared" si="1"/>
        <v>654</v>
      </c>
      <c r="B658" s="19" t="s">
        <v>553</v>
      </c>
      <c r="C658" s="19" t="s">
        <v>580</v>
      </c>
      <c r="D658" s="19" t="s">
        <v>2842</v>
      </c>
      <c r="E658" s="21" t="s">
        <v>33</v>
      </c>
      <c r="F658" s="23" t="s">
        <v>2843</v>
      </c>
      <c r="G658" s="25" t="s">
        <v>2844</v>
      </c>
      <c r="H658" s="19" t="s">
        <v>87</v>
      </c>
      <c r="I658" s="19" t="s">
        <v>60</v>
      </c>
      <c r="J658" s="76" t="s">
        <v>44</v>
      </c>
      <c r="K658" s="118"/>
      <c r="L658" s="118"/>
      <c r="M658" s="29" t="s">
        <v>108</v>
      </c>
      <c r="N658" s="29" t="s">
        <v>108</v>
      </c>
      <c r="O658" s="29" t="s">
        <v>108</v>
      </c>
      <c r="P658" s="30" t="s">
        <v>62</v>
      </c>
      <c r="Q658" s="30" t="s">
        <v>63</v>
      </c>
      <c r="R658" s="30" t="s">
        <v>63</v>
      </c>
      <c r="S658" s="30" t="s">
        <v>64</v>
      </c>
      <c r="T658" s="30"/>
      <c r="U658" s="31" t="str">
        <f>IFERROR(__xludf.DUMMYFUNCTION("LET(
  angka_murni, ARRAYFORMULA(IFERROR(VALUE(REGEXREPLACE(N658:S658, ""[^0-9]"", """")), 0)),
  rata, IFERROR(AVERAGEIF(angka_murni, ""&gt;0""), 0),
  IF(rata &gt; 0,
    IF(rata &gt; 500, ""SANGAT OPTIMAL"",
    IF(rata &gt; 200, ""OPTIMAL"",
    IF(rata &gt; 100,"&amp;" ""KURANG OPTIMAL"", ""TIDAK OPTIMAL""))),
    IF(COUNTIF(N658:S658, ""*TIDAK TERDETEKSI*"") &gt; 0, ""TIDAK TERDETEKSI"",
    IF(COUNTIF(N658:S658, ""*TIDAK AKTIF*"") &gt; 0, ""TIDAK AKTIF"",
    IF(COUNTIF(N658:S658, ""*BELUM TERPASANG*"") &gt; 0, ""BELUM T"&amp;"ERPASANG"", ""TIDAK AKTIF"")))
  )
)"),"OPTIMAL")</f>
        <v>OPTIMAL</v>
      </c>
      <c r="V658" s="124"/>
      <c r="W658" s="125"/>
      <c r="X658" s="125"/>
    </row>
    <row r="659" ht="12.0" customHeight="1">
      <c r="A659" s="20">
        <f t="shared" si="1"/>
        <v>655</v>
      </c>
      <c r="B659" s="19" t="s">
        <v>553</v>
      </c>
      <c r="C659" s="19" t="s">
        <v>580</v>
      </c>
      <c r="D659" s="19" t="s">
        <v>2845</v>
      </c>
      <c r="E659" s="21" t="s">
        <v>33</v>
      </c>
      <c r="F659" s="23" t="s">
        <v>2846</v>
      </c>
      <c r="G659" s="25" t="s">
        <v>2847</v>
      </c>
      <c r="H659" s="19" t="s">
        <v>87</v>
      </c>
      <c r="I659" s="19" t="s">
        <v>60</v>
      </c>
      <c r="J659" s="76" t="s">
        <v>44</v>
      </c>
      <c r="K659" s="118"/>
      <c r="L659" s="118"/>
      <c r="M659" s="29" t="s">
        <v>108</v>
      </c>
      <c r="N659" s="29" t="s">
        <v>108</v>
      </c>
      <c r="O659" s="29" t="s">
        <v>108</v>
      </c>
      <c r="P659" s="30" t="s">
        <v>62</v>
      </c>
      <c r="Q659" s="30" t="s">
        <v>64</v>
      </c>
      <c r="R659" s="30" t="s">
        <v>126</v>
      </c>
      <c r="S659" s="30" t="s">
        <v>126</v>
      </c>
      <c r="T659" s="30"/>
      <c r="U659" s="39" t="str">
        <f>IFERROR(__xludf.DUMMYFUNCTION("LET(
  angka_murni, ARRAYFORMULA(IFERROR(VALUE(REGEXREPLACE(N659:S659, ""[^0-9]"", """")), 0)),
  rata, IFERROR(AVERAGEIF(angka_murni, ""&gt;0""), 0),
  IF(rata &gt; 0,
    IF(rata &gt; 500, ""SANGAT OPTIMAL"",
    IF(rata &gt; 200, ""OPTIMAL"",
    IF(rata &gt; 100,"&amp;" ""KURANG OPTIMAL"", ""TIDAK OPTIMAL""))),
    IF(COUNTIF(N659:S659, ""*TIDAK TERDETEKSI*"") &gt; 0, ""TIDAK TERDETEKSI"",
    IF(COUNTIF(N659:S659, ""*TIDAK AKTIF*"") &gt; 0, ""TIDAK AKTIF"",
    IF(COUNTIF(N659:S659, ""*BELUM TERPASANG*"") &gt; 0, ""BELUM T"&amp;"ERPASANG"", ""TIDAK AKTIF"")))
  )
)"),"SANGAT OPTIMAL")</f>
        <v>SANGAT OPTIMAL</v>
      </c>
      <c r="V659" s="137" t="s">
        <v>2848</v>
      </c>
      <c r="W659" s="83"/>
      <c r="X659" s="83"/>
    </row>
    <row r="660" ht="12.0" customHeight="1">
      <c r="A660" s="20">
        <f t="shared" si="1"/>
        <v>656</v>
      </c>
      <c r="B660" s="19" t="s">
        <v>553</v>
      </c>
      <c r="C660" s="19" t="s">
        <v>580</v>
      </c>
      <c r="D660" s="19" t="s">
        <v>2849</v>
      </c>
      <c r="E660" s="21" t="s">
        <v>33</v>
      </c>
      <c r="F660" s="23" t="s">
        <v>2852</v>
      </c>
      <c r="G660" s="25" t="s">
        <v>2853</v>
      </c>
      <c r="H660" s="19" t="s">
        <v>87</v>
      </c>
      <c r="I660" s="19" t="s">
        <v>60</v>
      </c>
      <c r="J660" s="76" t="s">
        <v>44</v>
      </c>
      <c r="K660" s="118"/>
      <c r="L660" s="118"/>
      <c r="M660" s="29" t="s">
        <v>108</v>
      </c>
      <c r="N660" s="29" t="s">
        <v>108</v>
      </c>
      <c r="O660" s="29" t="s">
        <v>108</v>
      </c>
      <c r="P660" s="30" t="s">
        <v>62</v>
      </c>
      <c r="Q660" s="30" t="s">
        <v>62</v>
      </c>
      <c r="R660" s="30" t="s">
        <v>91</v>
      </c>
      <c r="S660" s="30" t="s">
        <v>62</v>
      </c>
      <c r="T660" s="30"/>
      <c r="U660" s="39" t="str">
        <f>IFERROR(__xludf.DUMMYFUNCTION("LET(
  angka_murni, ARRAYFORMULA(IFERROR(VALUE(REGEXREPLACE(N660:S660, ""[^0-9]"", """")), 0)),
  rata, IFERROR(AVERAGEIF(angka_murni, ""&gt;0""), 0),
  IF(rata &gt; 0,
    IF(rata &gt; 500, ""SANGAT OPTIMAL"",
    IF(rata &gt; 200, ""OPTIMAL"",
    IF(rata &gt; 100,"&amp;" ""KURANG OPTIMAL"", ""TIDAK OPTIMAL""))),
    IF(COUNTIF(N660:S660, ""*TIDAK TERDETEKSI*"") &gt; 0, ""TIDAK TERDETEKSI"",
    IF(COUNTIF(N660:S660, ""*TIDAK AKTIF*"") &gt; 0, ""TIDAK AKTIF"",
    IF(COUNTIF(N660:S660, ""*BELUM TERPASANG*"") &gt; 0, ""BELUM T"&amp;"ERPASANG"", ""TIDAK AKTIF"")))
  )
)"),"TIDAK OPTIMAL")</f>
        <v>TIDAK OPTIMAL</v>
      </c>
      <c r="V660" s="137" t="s">
        <v>2848</v>
      </c>
      <c r="W660" s="83"/>
      <c r="X660" s="83"/>
    </row>
    <row r="661" ht="12.0" customHeight="1">
      <c r="A661" s="20">
        <f t="shared" si="1"/>
        <v>657</v>
      </c>
      <c r="B661" s="19" t="s">
        <v>553</v>
      </c>
      <c r="C661" s="19" t="s">
        <v>580</v>
      </c>
      <c r="D661" s="19" t="s">
        <v>2854</v>
      </c>
      <c r="E661" s="21" t="s">
        <v>33</v>
      </c>
      <c r="F661" s="23" t="s">
        <v>2855</v>
      </c>
      <c r="G661" s="25" t="s">
        <v>2856</v>
      </c>
      <c r="H661" s="19" t="s">
        <v>87</v>
      </c>
      <c r="I661" s="19" t="s">
        <v>60</v>
      </c>
      <c r="J661" s="76" t="s">
        <v>44</v>
      </c>
      <c r="K661" s="118"/>
      <c r="L661" s="118"/>
      <c r="M661" s="29" t="s">
        <v>108</v>
      </c>
      <c r="N661" s="29" t="s">
        <v>108</v>
      </c>
      <c r="O661" s="29" t="s">
        <v>108</v>
      </c>
      <c r="P661" s="30" t="s">
        <v>63</v>
      </c>
      <c r="Q661" s="30" t="s">
        <v>64</v>
      </c>
      <c r="R661" s="30" t="s">
        <v>126</v>
      </c>
      <c r="S661" s="30" t="s">
        <v>125</v>
      </c>
      <c r="T661" s="30"/>
      <c r="U661" s="31" t="str">
        <f>IFERROR(__xludf.DUMMYFUNCTION("LET(
  angka_murni, ARRAYFORMULA(IFERROR(VALUE(REGEXREPLACE(N661:S661, ""[^0-9]"", """")), 0)),
  rata, IFERROR(AVERAGEIF(angka_murni, ""&gt;0""), 0),
  IF(rata &gt; 0,
    IF(rata &gt; 500, ""SANGAT OPTIMAL"",
    IF(rata &gt; 200, ""OPTIMAL"",
    IF(rata &gt; 100,"&amp;" ""KURANG OPTIMAL"", ""TIDAK OPTIMAL""))),
    IF(COUNTIF(N661:S661, ""*TIDAK TERDETEKSI*"") &gt; 0, ""TIDAK TERDETEKSI"",
    IF(COUNTIF(N661:S661, ""*TIDAK AKTIF*"") &gt; 0, ""TIDAK AKTIF"",
    IF(COUNTIF(N661:S661, ""*BELUM TERPASANG*"") &gt; 0, ""BELUM T"&amp;"ERPASANG"", ""TIDAK AKTIF"")))
  )
)"),"OPTIMAL")</f>
        <v>OPTIMAL</v>
      </c>
      <c r="V661" s="124"/>
      <c r="W661" s="125"/>
      <c r="X661" s="125"/>
    </row>
    <row r="662" ht="12.0" customHeight="1">
      <c r="A662" s="20">
        <f t="shared" si="1"/>
        <v>658</v>
      </c>
      <c r="B662" s="19" t="s">
        <v>553</v>
      </c>
      <c r="C662" s="19" t="s">
        <v>580</v>
      </c>
      <c r="D662" s="181" t="s">
        <v>2857</v>
      </c>
      <c r="E662" s="21" t="s">
        <v>33</v>
      </c>
      <c r="F662" s="23" t="s">
        <v>2858</v>
      </c>
      <c r="G662" s="25" t="s">
        <v>2859</v>
      </c>
      <c r="H662" s="19" t="s">
        <v>40</v>
      </c>
      <c r="I662" s="19" t="s">
        <v>42</v>
      </c>
      <c r="J662" s="128" t="s">
        <v>44</v>
      </c>
      <c r="K662" s="129"/>
      <c r="L662" s="129"/>
      <c r="M662" s="29" t="s">
        <v>108</v>
      </c>
      <c r="N662" s="29" t="s">
        <v>108</v>
      </c>
      <c r="O662" s="29" t="s">
        <v>108</v>
      </c>
      <c r="P662" s="29" t="s">
        <v>108</v>
      </c>
      <c r="Q662" s="30" t="s">
        <v>167</v>
      </c>
      <c r="R662" s="30" t="s">
        <v>167</v>
      </c>
      <c r="S662" s="30" t="s">
        <v>167</v>
      </c>
      <c r="T662" s="30" t="s">
        <v>125</v>
      </c>
      <c r="U662" s="31" t="str">
        <f>IFERROR(__xludf.DUMMYFUNCTION("LET(
  angka_murni, ARRAYFORMULA(IFERROR(VALUE(REGEXREPLACE(N662:S662, ""[^0-9]"", """")), 0)),
  rata, IFERROR(AVERAGEIF(angka_murni, ""&gt;0""), 0),
  IF(rata &gt; 0,
    IF(rata &gt; 500, ""SANGAT OPTIMAL"",
    IF(rata &gt; 200, ""OPTIMAL"",
    IF(rata &gt; 100,"&amp;" ""KURANG OPTIMAL"", ""TIDAK OPTIMAL""))),
    IF(COUNTIF(N662:S662, ""*TIDAK TERDETEKSI*"") &gt; 0, ""TIDAK TERDETEKSI"",
    IF(COUNTIF(N662:S662, ""*TIDAK AKTIF*"") &gt; 0, ""TIDAK AKTIF"",
    IF(COUNTIF(N662:S662, ""*BELUM TERPASANG*"") &gt; 0, ""BELUM T"&amp;"ERPASANG"", ""TIDAK AKTIF"")))
  )
)"),"TIDAK TERDETEKSI")</f>
        <v>TIDAK TERDETEKSI</v>
      </c>
      <c r="V662" s="124"/>
      <c r="W662" s="125"/>
      <c r="X662" s="125"/>
    </row>
    <row r="663" ht="12.0" customHeight="1">
      <c r="A663" s="20">
        <f t="shared" si="1"/>
        <v>659</v>
      </c>
      <c r="B663" s="19" t="s">
        <v>553</v>
      </c>
      <c r="C663" s="19" t="s">
        <v>580</v>
      </c>
      <c r="D663" s="181" t="s">
        <v>2862</v>
      </c>
      <c r="E663" s="21" t="s">
        <v>33</v>
      </c>
      <c r="F663" s="23" t="s">
        <v>2863</v>
      </c>
      <c r="G663" s="25" t="s">
        <v>2864</v>
      </c>
      <c r="H663" s="19" t="s">
        <v>40</v>
      </c>
      <c r="I663" s="19" t="s">
        <v>42</v>
      </c>
      <c r="J663" s="128" t="s">
        <v>44</v>
      </c>
      <c r="K663" s="129"/>
      <c r="L663" s="129"/>
      <c r="M663" s="29" t="s">
        <v>108</v>
      </c>
      <c r="N663" s="29" t="s">
        <v>108</v>
      </c>
      <c r="O663" s="29" t="s">
        <v>108</v>
      </c>
      <c r="P663" s="29" t="s">
        <v>108</v>
      </c>
      <c r="Q663" s="30" t="s">
        <v>167</v>
      </c>
      <c r="R663" s="30" t="s">
        <v>167</v>
      </c>
      <c r="S663" s="30" t="s">
        <v>167</v>
      </c>
      <c r="T663" s="30" t="s">
        <v>176</v>
      </c>
      <c r="U663" s="31" t="str">
        <f>IFERROR(__xludf.DUMMYFUNCTION("LET(
  angka_murni, ARRAYFORMULA(IFERROR(VALUE(REGEXREPLACE(N663:S663, ""[^0-9]"", """")), 0)),
  rata, IFERROR(AVERAGEIF(angka_murni, ""&gt;0""), 0),
  IF(rata &gt; 0,
    IF(rata &gt; 500, ""SANGAT OPTIMAL"",
    IF(rata &gt; 200, ""OPTIMAL"",
    IF(rata &gt; 100,"&amp;" ""KURANG OPTIMAL"", ""TIDAK OPTIMAL""))),
    IF(COUNTIF(N663:S663, ""*TIDAK TERDETEKSI*"") &gt; 0, ""TIDAK TERDETEKSI"",
    IF(COUNTIF(N663:S663, ""*TIDAK AKTIF*"") &gt; 0, ""TIDAK AKTIF"",
    IF(COUNTIF(N663:S663, ""*BELUM TERPASANG*"") &gt; 0, ""BELUM T"&amp;"ERPASANG"", ""TIDAK AKTIF"")))
  )
)"),"TIDAK TERDETEKSI")</f>
        <v>TIDAK TERDETEKSI</v>
      </c>
      <c r="V663" s="124"/>
      <c r="W663" s="125"/>
      <c r="X663" s="125"/>
    </row>
    <row r="664" ht="12.0" customHeight="1">
      <c r="A664" s="20">
        <f t="shared" si="1"/>
        <v>660</v>
      </c>
      <c r="B664" s="19" t="s">
        <v>553</v>
      </c>
      <c r="C664" s="19" t="s">
        <v>591</v>
      </c>
      <c r="D664" s="19" t="s">
        <v>2865</v>
      </c>
      <c r="E664" s="21" t="s">
        <v>33</v>
      </c>
      <c r="F664" s="23" t="s">
        <v>2866</v>
      </c>
      <c r="G664" s="25" t="s">
        <v>2867</v>
      </c>
      <c r="H664" s="19" t="s">
        <v>59</v>
      </c>
      <c r="I664" s="19" t="s">
        <v>60</v>
      </c>
      <c r="J664" s="76" t="s">
        <v>44</v>
      </c>
      <c r="K664" s="118"/>
      <c r="L664" s="118"/>
      <c r="M664" s="29" t="s">
        <v>108</v>
      </c>
      <c r="N664" s="29" t="s">
        <v>108</v>
      </c>
      <c r="O664" s="29" t="s">
        <v>108</v>
      </c>
      <c r="P664" s="29" t="s">
        <v>108</v>
      </c>
      <c r="Q664" s="29" t="s">
        <v>108</v>
      </c>
      <c r="R664" s="29" t="s">
        <v>108</v>
      </c>
      <c r="S664" s="30" t="s">
        <v>64</v>
      </c>
      <c r="T664" s="30" t="s">
        <v>64</v>
      </c>
      <c r="U664" s="39" t="str">
        <f>IFERROR(__xludf.DUMMYFUNCTION("LET(
  angka_murni, ARRAYFORMULA(IFERROR(VALUE(REGEXREPLACE(N664:S664, ""[^0-9]"", """")), 0)),
  rata, IFERROR(AVERAGEIF(angka_murni, ""&gt;0""), 0),
  IF(rata &gt; 0,
    IF(rata &gt; 500, ""SANGAT OPTIMAL"",
    IF(rata &gt; 200, ""OPTIMAL"",
    IF(rata &gt; 100,"&amp;" ""KURANG OPTIMAL"", ""TIDAK OPTIMAL""))),
    IF(COUNTIF(N664:S664, ""*TIDAK TERDETEKSI*"") &gt; 0, ""TIDAK TERDETEKSI"",
    IF(COUNTIF(N664:S664, ""*TIDAK AKTIF*"") &gt; 0, ""TIDAK AKTIF"",
    IF(COUNTIF(N664:S664, ""*BELUM TERPASANG*"") &gt; 0, ""BELUM T"&amp;"ERPASANG"", ""TIDAK AKTIF"")))
  )
)"),"OPTIMAL")</f>
        <v>OPTIMAL</v>
      </c>
      <c r="V664" s="137" t="s">
        <v>2868</v>
      </c>
      <c r="W664" s="83"/>
      <c r="X664" s="83"/>
    </row>
    <row r="665" ht="12.0" customHeight="1">
      <c r="A665" s="20">
        <f t="shared" si="1"/>
        <v>661</v>
      </c>
      <c r="B665" s="19" t="s">
        <v>553</v>
      </c>
      <c r="C665" s="19" t="s">
        <v>591</v>
      </c>
      <c r="D665" s="19" t="s">
        <v>2869</v>
      </c>
      <c r="E665" s="21" t="s">
        <v>33</v>
      </c>
      <c r="F665" s="23" t="s">
        <v>2870</v>
      </c>
      <c r="G665" s="25" t="s">
        <v>2871</v>
      </c>
      <c r="H665" s="19" t="s">
        <v>59</v>
      </c>
      <c r="I665" s="19" t="s">
        <v>60</v>
      </c>
      <c r="J665" s="76" t="s">
        <v>44</v>
      </c>
      <c r="K665" s="118"/>
      <c r="L665" s="118"/>
      <c r="M665" s="29" t="s">
        <v>108</v>
      </c>
      <c r="N665" s="29" t="s">
        <v>108</v>
      </c>
      <c r="O665" s="29" t="s">
        <v>108</v>
      </c>
      <c r="P665" s="29" t="s">
        <v>108</v>
      </c>
      <c r="Q665" s="29" t="s">
        <v>108</v>
      </c>
      <c r="R665" s="29" t="s">
        <v>108</v>
      </c>
      <c r="S665" s="30" t="s">
        <v>126</v>
      </c>
      <c r="T665" s="30" t="s">
        <v>126</v>
      </c>
      <c r="U665" s="39" t="str">
        <f>IFERROR(__xludf.DUMMYFUNCTION("LET(
  angka_murni, ARRAYFORMULA(IFERROR(VALUE(REGEXREPLACE(N665:S665, ""[^0-9]"", """")), 0)),
  rata, IFERROR(AVERAGEIF(angka_murni, ""&gt;0""), 0),
  IF(rata &gt; 0,
    IF(rata &gt; 500, ""SANGAT OPTIMAL"",
    IF(rata &gt; 200, ""OPTIMAL"",
    IF(rata &gt; 100,"&amp;" ""KURANG OPTIMAL"", ""TIDAK OPTIMAL""))),
    IF(COUNTIF(N665:S665, ""*TIDAK TERDETEKSI*"") &gt; 0, ""TIDAK TERDETEKSI"",
    IF(COUNTIF(N665:S665, ""*TIDAK AKTIF*"") &gt; 0, ""TIDAK AKTIF"",
    IF(COUNTIF(N665:S665, ""*BELUM TERPASANG*"") &gt; 0, ""BELUM T"&amp;"ERPASANG"", ""TIDAK AKTIF"")))
  )
)"),"SANGAT OPTIMAL")</f>
        <v>SANGAT OPTIMAL</v>
      </c>
      <c r="V665" s="137" t="s">
        <v>2868</v>
      </c>
      <c r="W665" s="83"/>
      <c r="X665" s="83"/>
    </row>
    <row r="666" ht="12.0" customHeight="1">
      <c r="A666" s="20">
        <f t="shared" si="1"/>
        <v>662</v>
      </c>
      <c r="B666" s="19" t="s">
        <v>553</v>
      </c>
      <c r="C666" s="19" t="s">
        <v>591</v>
      </c>
      <c r="D666" s="19" t="s">
        <v>2872</v>
      </c>
      <c r="E666" s="21" t="s">
        <v>33</v>
      </c>
      <c r="F666" s="23" t="s">
        <v>2873</v>
      </c>
      <c r="G666" s="25" t="s">
        <v>2874</v>
      </c>
      <c r="H666" s="19" t="s">
        <v>59</v>
      </c>
      <c r="I666" s="19" t="s">
        <v>60</v>
      </c>
      <c r="J666" s="76" t="s">
        <v>44</v>
      </c>
      <c r="K666" s="118"/>
      <c r="L666" s="118"/>
      <c r="M666" s="29" t="s">
        <v>108</v>
      </c>
      <c r="N666" s="29" t="s">
        <v>108</v>
      </c>
      <c r="O666" s="29" t="s">
        <v>108</v>
      </c>
      <c r="P666" s="29" t="s">
        <v>108</v>
      </c>
      <c r="Q666" s="29" t="s">
        <v>108</v>
      </c>
      <c r="R666" s="29" t="s">
        <v>108</v>
      </c>
      <c r="S666" s="30" t="s">
        <v>91</v>
      </c>
      <c r="T666" s="30" t="s">
        <v>91</v>
      </c>
      <c r="U666" s="31" t="str">
        <f>IFERROR(__xludf.DUMMYFUNCTION("LET(
  angka_murni, ARRAYFORMULA(IFERROR(VALUE(REGEXREPLACE(N666:S666, ""[^0-9]"", """")), 0)),
  rata, IFERROR(AVERAGEIF(angka_murni, ""&gt;0""), 0),
  IF(rata &gt; 0,
    IF(rata &gt; 500, ""SANGAT OPTIMAL"",
    IF(rata &gt; 200, ""OPTIMAL"",
    IF(rata &gt; 100,"&amp;" ""KURANG OPTIMAL"", ""TIDAK OPTIMAL""))),
    IF(COUNTIF(N666:S666, ""*TIDAK TERDETEKSI*"") &gt; 0, ""TIDAK TERDETEKSI"",
    IF(COUNTIF(N666:S666, ""*TIDAK AKTIF*"") &gt; 0, ""TIDAK AKTIF"",
    IF(COUNTIF(N666:S666, ""*BELUM TERPASANG*"") &gt; 0, ""BELUM T"&amp;"ERPASANG"", ""TIDAK AKTIF"")))
  )
)"),"TIDAK OPTIMAL")</f>
        <v>TIDAK OPTIMAL</v>
      </c>
      <c r="V666" s="124"/>
      <c r="W666" s="125"/>
      <c r="X666" s="125"/>
    </row>
    <row r="667" ht="12.0" customHeight="1">
      <c r="A667" s="20">
        <f t="shared" si="1"/>
        <v>663</v>
      </c>
      <c r="B667" s="19" t="s">
        <v>553</v>
      </c>
      <c r="C667" s="19" t="s">
        <v>591</v>
      </c>
      <c r="D667" s="19" t="s">
        <v>2875</v>
      </c>
      <c r="E667" s="21" t="s">
        <v>33</v>
      </c>
      <c r="F667" s="23" t="s">
        <v>2876</v>
      </c>
      <c r="G667" s="25" t="s">
        <v>2877</v>
      </c>
      <c r="H667" s="19" t="s">
        <v>59</v>
      </c>
      <c r="I667" s="19" t="s">
        <v>60</v>
      </c>
      <c r="J667" s="76" t="s">
        <v>44</v>
      </c>
      <c r="K667" s="118"/>
      <c r="L667" s="118"/>
      <c r="M667" s="29" t="s">
        <v>108</v>
      </c>
      <c r="N667" s="29" t="s">
        <v>108</v>
      </c>
      <c r="O667" s="29" t="s">
        <v>108</v>
      </c>
      <c r="P667" s="29" t="s">
        <v>108</v>
      </c>
      <c r="Q667" s="29" t="s">
        <v>108</v>
      </c>
      <c r="R667" s="29" t="s">
        <v>108</v>
      </c>
      <c r="S667" s="30" t="s">
        <v>91</v>
      </c>
      <c r="T667" s="30" t="s">
        <v>62</v>
      </c>
      <c r="U667" s="31" t="str">
        <f>IFERROR(__xludf.DUMMYFUNCTION("LET(
  angka_murni, ARRAYFORMULA(IFERROR(VALUE(REGEXREPLACE(N667:S667, ""[^0-9]"", """")), 0)),
  rata, IFERROR(AVERAGEIF(angka_murni, ""&gt;0""), 0),
  IF(rata &gt; 0,
    IF(rata &gt; 500, ""SANGAT OPTIMAL"",
    IF(rata &gt; 200, ""OPTIMAL"",
    IF(rata &gt; 100,"&amp;" ""KURANG OPTIMAL"", ""TIDAK OPTIMAL""))),
    IF(COUNTIF(N667:S667, ""*TIDAK TERDETEKSI*"") &gt; 0, ""TIDAK TERDETEKSI"",
    IF(COUNTIF(N667:S667, ""*TIDAK AKTIF*"") &gt; 0, ""TIDAK AKTIF"",
    IF(COUNTIF(N667:S667, ""*BELUM TERPASANG*"") &gt; 0, ""BELUM T"&amp;"ERPASANG"", ""TIDAK AKTIF"")))
  )
)"),"TIDAK OPTIMAL")</f>
        <v>TIDAK OPTIMAL</v>
      </c>
      <c r="V667" s="124"/>
      <c r="W667" s="125"/>
      <c r="X667" s="125"/>
    </row>
    <row r="668" ht="12.0" customHeight="1">
      <c r="A668" s="20">
        <f t="shared" si="1"/>
        <v>664</v>
      </c>
      <c r="B668" s="19" t="s">
        <v>553</v>
      </c>
      <c r="C668" s="19" t="s">
        <v>591</v>
      </c>
      <c r="D668" s="19" t="s">
        <v>2878</v>
      </c>
      <c r="E668" s="21" t="s">
        <v>33</v>
      </c>
      <c r="F668" s="23" t="s">
        <v>2879</v>
      </c>
      <c r="G668" s="25" t="s">
        <v>2880</v>
      </c>
      <c r="H668" s="19" t="s">
        <v>59</v>
      </c>
      <c r="I668" s="19" t="s">
        <v>60</v>
      </c>
      <c r="J668" s="76" t="s">
        <v>44</v>
      </c>
      <c r="K668" s="118"/>
      <c r="L668" s="118"/>
      <c r="M668" s="29" t="s">
        <v>108</v>
      </c>
      <c r="N668" s="29" t="s">
        <v>108</v>
      </c>
      <c r="O668" s="29" t="s">
        <v>108</v>
      </c>
      <c r="P668" s="29" t="s">
        <v>108</v>
      </c>
      <c r="Q668" s="29" t="s">
        <v>108</v>
      </c>
      <c r="R668" s="29" t="s">
        <v>108</v>
      </c>
      <c r="S668" s="30" t="s">
        <v>62</v>
      </c>
      <c r="T668" s="30" t="s">
        <v>62</v>
      </c>
      <c r="U668" s="31" t="str">
        <f>IFERROR(__xludf.DUMMYFUNCTION("LET(
  angka_murni, ARRAYFORMULA(IFERROR(VALUE(REGEXREPLACE(N668:S668, ""[^0-9]"", """")), 0)),
  rata, IFERROR(AVERAGEIF(angka_murni, ""&gt;0""), 0),
  IF(rata &gt; 0,
    IF(rata &gt; 500, ""SANGAT OPTIMAL"",
    IF(rata &gt; 200, ""OPTIMAL"",
    IF(rata &gt; 100,"&amp;" ""KURANG OPTIMAL"", ""TIDAK OPTIMAL""))),
    IF(COUNTIF(N668:S668, ""*TIDAK TERDETEKSI*"") &gt; 0, ""TIDAK TERDETEKSI"",
    IF(COUNTIF(N668:S668, ""*TIDAK AKTIF*"") &gt; 0, ""TIDAK AKTIF"",
    IF(COUNTIF(N668:S668, ""*BELUM TERPASANG*"") &gt; 0, ""BELUM T"&amp;"ERPASANG"", ""TIDAK AKTIF"")))
  )
)"),"TIDAK OPTIMAL")</f>
        <v>TIDAK OPTIMAL</v>
      </c>
      <c r="V668" s="124"/>
      <c r="W668" s="125"/>
      <c r="X668" s="125"/>
    </row>
    <row r="669" ht="12.0" customHeight="1">
      <c r="A669" s="20">
        <f t="shared" si="1"/>
        <v>665</v>
      </c>
      <c r="B669" s="19" t="s">
        <v>553</v>
      </c>
      <c r="C669" s="19" t="s">
        <v>591</v>
      </c>
      <c r="D669" s="19" t="s">
        <v>2881</v>
      </c>
      <c r="E669" s="21" t="s">
        <v>33</v>
      </c>
      <c r="F669" s="23" t="s">
        <v>2882</v>
      </c>
      <c r="G669" s="25" t="s">
        <v>2883</v>
      </c>
      <c r="H669" s="19" t="s">
        <v>59</v>
      </c>
      <c r="I669" s="19" t="s">
        <v>60</v>
      </c>
      <c r="J669" s="76" t="s">
        <v>44</v>
      </c>
      <c r="K669" s="118"/>
      <c r="L669" s="118"/>
      <c r="M669" s="29" t="s">
        <v>108</v>
      </c>
      <c r="N669" s="29" t="s">
        <v>108</v>
      </c>
      <c r="O669" s="29" t="s">
        <v>108</v>
      </c>
      <c r="P669" s="29" t="s">
        <v>108</v>
      </c>
      <c r="Q669" s="29" t="s">
        <v>108</v>
      </c>
      <c r="R669" s="29" t="s">
        <v>108</v>
      </c>
      <c r="S669" s="30" t="s">
        <v>62</v>
      </c>
      <c r="T669" s="30" t="s">
        <v>91</v>
      </c>
      <c r="U669" s="31" t="str">
        <f>IFERROR(__xludf.DUMMYFUNCTION("LET(
  angka_murni, ARRAYFORMULA(IFERROR(VALUE(REGEXREPLACE(N669:S669, ""[^0-9]"", """")), 0)),
  rata, IFERROR(AVERAGEIF(angka_murni, ""&gt;0""), 0),
  IF(rata &gt; 0,
    IF(rata &gt; 500, ""SANGAT OPTIMAL"",
    IF(rata &gt; 200, ""OPTIMAL"",
    IF(rata &gt; 100,"&amp;" ""KURANG OPTIMAL"", ""TIDAK OPTIMAL""))),
    IF(COUNTIF(N669:S669, ""*TIDAK TERDETEKSI*"") &gt; 0, ""TIDAK TERDETEKSI"",
    IF(COUNTIF(N669:S669, ""*TIDAK AKTIF*"") &gt; 0, ""TIDAK AKTIF"",
    IF(COUNTIF(N669:S669, ""*BELUM TERPASANG*"") &gt; 0, ""BELUM T"&amp;"ERPASANG"", ""TIDAK AKTIF"")))
  )
)"),"TIDAK OPTIMAL")</f>
        <v>TIDAK OPTIMAL</v>
      </c>
      <c r="V669" s="124"/>
      <c r="W669" s="125"/>
      <c r="X669" s="125"/>
    </row>
    <row r="670" ht="12.0" customHeight="1">
      <c r="A670" s="20">
        <f t="shared" si="1"/>
        <v>666</v>
      </c>
      <c r="B670" s="19" t="s">
        <v>553</v>
      </c>
      <c r="C670" s="19" t="s">
        <v>591</v>
      </c>
      <c r="D670" s="19" t="s">
        <v>2885</v>
      </c>
      <c r="E670" s="21" t="s">
        <v>33</v>
      </c>
      <c r="F670" s="23" t="s">
        <v>2886</v>
      </c>
      <c r="G670" s="25" t="s">
        <v>2887</v>
      </c>
      <c r="H670" s="19" t="s">
        <v>59</v>
      </c>
      <c r="I670" s="19" t="s">
        <v>60</v>
      </c>
      <c r="J670" s="76" t="s">
        <v>44</v>
      </c>
      <c r="K670" s="118"/>
      <c r="L670" s="118"/>
      <c r="M670" s="29" t="s">
        <v>108</v>
      </c>
      <c r="N670" s="29" t="s">
        <v>108</v>
      </c>
      <c r="O670" s="29" t="s">
        <v>108</v>
      </c>
      <c r="P670" s="29" t="s">
        <v>108</v>
      </c>
      <c r="Q670" s="29" t="s">
        <v>108</v>
      </c>
      <c r="R670" s="29" t="s">
        <v>108</v>
      </c>
      <c r="S670" s="30" t="s">
        <v>62</v>
      </c>
      <c r="T670" s="30" t="s">
        <v>91</v>
      </c>
      <c r="U670" s="31" t="str">
        <f>IFERROR(__xludf.DUMMYFUNCTION("LET(
  angka_murni, ARRAYFORMULA(IFERROR(VALUE(REGEXREPLACE(N670:S670, ""[^0-9]"", """")), 0)),
  rata, IFERROR(AVERAGEIF(angka_murni, ""&gt;0""), 0),
  IF(rata &gt; 0,
    IF(rata &gt; 500, ""SANGAT OPTIMAL"",
    IF(rata &gt; 200, ""OPTIMAL"",
    IF(rata &gt; 100,"&amp;" ""KURANG OPTIMAL"", ""TIDAK OPTIMAL""))),
    IF(COUNTIF(N670:S670, ""*TIDAK TERDETEKSI*"") &gt; 0, ""TIDAK TERDETEKSI"",
    IF(COUNTIF(N670:S670, ""*TIDAK AKTIF*"") &gt; 0, ""TIDAK AKTIF"",
    IF(COUNTIF(N670:S670, ""*BELUM TERPASANG*"") &gt; 0, ""BELUM T"&amp;"ERPASANG"", ""TIDAK AKTIF"")))
  )
)"),"TIDAK OPTIMAL")</f>
        <v>TIDAK OPTIMAL</v>
      </c>
      <c r="V670" s="124"/>
      <c r="W670" s="125"/>
      <c r="X670" s="125"/>
    </row>
    <row r="671" ht="12.0" customHeight="1">
      <c r="A671" s="20">
        <f t="shared" si="1"/>
        <v>667</v>
      </c>
      <c r="B671" s="19" t="s">
        <v>553</v>
      </c>
      <c r="C671" s="19" t="s">
        <v>591</v>
      </c>
      <c r="D671" s="181" t="s">
        <v>592</v>
      </c>
      <c r="E671" s="21" t="s">
        <v>33</v>
      </c>
      <c r="F671" s="23" t="s">
        <v>593</v>
      </c>
      <c r="G671" s="25" t="s">
        <v>594</v>
      </c>
      <c r="H671" s="19" t="s">
        <v>40</v>
      </c>
      <c r="I671" s="19" t="s">
        <v>42</v>
      </c>
      <c r="J671" s="128" t="s">
        <v>44</v>
      </c>
      <c r="K671" s="129"/>
      <c r="L671" s="129"/>
      <c r="M671" s="29" t="s">
        <v>108</v>
      </c>
      <c r="N671" s="29" t="s">
        <v>108</v>
      </c>
      <c r="O671" s="29" t="s">
        <v>108</v>
      </c>
      <c r="P671" s="29" t="s">
        <v>108</v>
      </c>
      <c r="Q671" s="30" t="s">
        <v>167</v>
      </c>
      <c r="R671" s="30" t="s">
        <v>167</v>
      </c>
      <c r="S671" s="30" t="s">
        <v>167</v>
      </c>
      <c r="T671" s="30" t="s">
        <v>45</v>
      </c>
      <c r="U671" s="31" t="str">
        <f>IFERROR(__xludf.DUMMYFUNCTION("LET(
  angka_murni, ARRAYFORMULA(IFERROR(VALUE(REGEXREPLACE(N671:S671, ""[^0-9]"", """")), 0)),
  rata, IFERROR(AVERAGEIF(angka_murni, ""&gt;0""), 0),
  IF(rata &gt; 0,
    IF(rata &gt; 500, ""SANGAT OPTIMAL"",
    IF(rata &gt; 200, ""OPTIMAL"",
    IF(rata &gt; 100,"&amp;" ""KURANG OPTIMAL"", ""TIDAK OPTIMAL""))),
    IF(COUNTIF(N671:S671, ""*TIDAK TERDETEKSI*"") &gt; 0, ""TIDAK TERDETEKSI"",
    IF(COUNTIF(N671:S671, ""*TIDAK AKTIF*"") &gt; 0, ""TIDAK AKTIF"",
    IF(COUNTIF(N671:S671, ""*BELUM TERPASANG*"") &gt; 0, ""BELUM T"&amp;"ERPASANG"", ""TIDAK AKTIF"")))
  )
)"),"TIDAK TERDETEKSI")</f>
        <v>TIDAK TERDETEKSI</v>
      </c>
      <c r="V671" s="124"/>
      <c r="W671" s="125"/>
      <c r="X671" s="125"/>
    </row>
    <row r="672" ht="12.0" customHeight="1">
      <c r="A672" s="20">
        <f t="shared" si="1"/>
        <v>668</v>
      </c>
      <c r="B672" s="19" t="s">
        <v>553</v>
      </c>
      <c r="C672" s="19" t="s">
        <v>591</v>
      </c>
      <c r="D672" s="19" t="s">
        <v>2889</v>
      </c>
      <c r="E672" s="21" t="s">
        <v>33</v>
      </c>
      <c r="F672" s="23" t="s">
        <v>2890</v>
      </c>
      <c r="G672" s="25" t="s">
        <v>2891</v>
      </c>
      <c r="H672" s="19" t="s">
        <v>59</v>
      </c>
      <c r="I672" s="19" t="s">
        <v>60</v>
      </c>
      <c r="J672" s="76" t="s">
        <v>44</v>
      </c>
      <c r="K672" s="118"/>
      <c r="L672" s="118"/>
      <c r="M672" s="29" t="s">
        <v>108</v>
      </c>
      <c r="N672" s="29" t="s">
        <v>108</v>
      </c>
      <c r="O672" s="29" t="s">
        <v>108</v>
      </c>
      <c r="P672" s="29" t="s">
        <v>108</v>
      </c>
      <c r="Q672" s="29" t="s">
        <v>108</v>
      </c>
      <c r="R672" s="29" t="s">
        <v>108</v>
      </c>
      <c r="S672" s="30" t="s">
        <v>176</v>
      </c>
      <c r="T672" s="30" t="s">
        <v>360</v>
      </c>
      <c r="U672" s="31" t="str">
        <f>IFERROR(__xludf.DUMMYFUNCTION("LET(
  angka_murni, ARRAYFORMULA(IFERROR(VALUE(REGEXREPLACE(N672:S672, ""[^0-9]"", """")), 0)),
  rata, IFERROR(AVERAGEIF(angka_murni, ""&gt;0""), 0),
  IF(rata &gt; 0,
    IF(rata &gt; 500, ""SANGAT OPTIMAL"",
    IF(rata &gt; 200, ""OPTIMAL"",
    IF(rata &gt; 100,"&amp;" ""KURANG OPTIMAL"", ""TIDAK OPTIMAL""))),
    IF(COUNTIF(N672:S672, ""*TIDAK TERDETEKSI*"") &gt; 0, ""TIDAK TERDETEKSI"",
    IF(COUNTIF(N672:S672, ""*TIDAK AKTIF*"") &gt; 0, ""TIDAK AKTIF"",
    IF(COUNTIF(N672:S672, ""*BELUM TERPASANG*"") &gt; 0, ""BELUM T"&amp;"ERPASANG"", ""TIDAK AKTIF"")))
  )
)"),"TIDAK OPTIMAL")</f>
        <v>TIDAK OPTIMAL</v>
      </c>
      <c r="V672" s="124"/>
      <c r="W672" s="125"/>
      <c r="X672" s="125"/>
    </row>
    <row r="673" ht="12.0" customHeight="1">
      <c r="A673" s="20">
        <f t="shared" si="1"/>
        <v>669</v>
      </c>
      <c r="B673" s="19" t="s">
        <v>553</v>
      </c>
      <c r="C673" s="19" t="s">
        <v>591</v>
      </c>
      <c r="D673" s="181" t="s">
        <v>599</v>
      </c>
      <c r="E673" s="21" t="s">
        <v>33</v>
      </c>
      <c r="F673" s="23" t="s">
        <v>600</v>
      </c>
      <c r="G673" s="25" t="s">
        <v>601</v>
      </c>
      <c r="H673" s="19" t="s">
        <v>40</v>
      </c>
      <c r="I673" s="19" t="s">
        <v>42</v>
      </c>
      <c r="J673" s="128" t="s">
        <v>44</v>
      </c>
      <c r="K673" s="129"/>
      <c r="L673" s="129"/>
      <c r="M673" s="29" t="s">
        <v>108</v>
      </c>
      <c r="N673" s="29" t="s">
        <v>108</v>
      </c>
      <c r="O673" s="29" t="s">
        <v>108</v>
      </c>
      <c r="P673" s="29" t="s">
        <v>108</v>
      </c>
      <c r="Q673" s="30" t="s">
        <v>167</v>
      </c>
      <c r="R673" s="30" t="s">
        <v>167</v>
      </c>
      <c r="S673" s="30" t="s">
        <v>167</v>
      </c>
      <c r="T673" s="30" t="s">
        <v>45</v>
      </c>
      <c r="U673" s="31" t="str">
        <f>IFERROR(__xludf.DUMMYFUNCTION("LET(
  angka_murni, ARRAYFORMULA(IFERROR(VALUE(REGEXREPLACE(N673:S673, ""[^0-9]"", """")), 0)),
  rata, IFERROR(AVERAGEIF(angka_murni, ""&gt;0""), 0),
  IF(rata &gt; 0,
    IF(rata &gt; 500, ""SANGAT OPTIMAL"",
    IF(rata &gt; 200, ""OPTIMAL"",
    IF(rata &gt; 100,"&amp;" ""KURANG OPTIMAL"", ""TIDAK OPTIMAL""))),
    IF(COUNTIF(N673:S673, ""*TIDAK TERDETEKSI*"") &gt; 0, ""TIDAK TERDETEKSI"",
    IF(COUNTIF(N673:S673, ""*TIDAK AKTIF*"") &gt; 0, ""TIDAK AKTIF"",
    IF(COUNTIF(N673:S673, ""*BELUM TERPASANG*"") &gt; 0, ""BELUM T"&amp;"ERPASANG"", ""TIDAK AKTIF"")))
  )
)"),"TIDAK TERDETEKSI")</f>
        <v>TIDAK TERDETEKSI</v>
      </c>
      <c r="V673" s="124"/>
      <c r="W673" s="125"/>
      <c r="X673" s="125"/>
    </row>
    <row r="674" ht="12.0" customHeight="1">
      <c r="A674" s="20">
        <f t="shared" si="1"/>
        <v>670</v>
      </c>
      <c r="B674" s="19" t="s">
        <v>553</v>
      </c>
      <c r="C674" s="19" t="s">
        <v>591</v>
      </c>
      <c r="D674" s="19" t="s">
        <v>2892</v>
      </c>
      <c r="E674" s="21" t="s">
        <v>33</v>
      </c>
      <c r="F674" s="23" t="s">
        <v>2893</v>
      </c>
      <c r="G674" s="25" t="s">
        <v>2894</v>
      </c>
      <c r="H674" s="19" t="s">
        <v>59</v>
      </c>
      <c r="I674" s="19" t="s">
        <v>60</v>
      </c>
      <c r="J674" s="76" t="s">
        <v>44</v>
      </c>
      <c r="K674" s="118"/>
      <c r="L674" s="118"/>
      <c r="M674" s="29" t="s">
        <v>108</v>
      </c>
      <c r="N674" s="29" t="s">
        <v>108</v>
      </c>
      <c r="O674" s="29" t="s">
        <v>108</v>
      </c>
      <c r="P674" s="30" t="s">
        <v>108</v>
      </c>
      <c r="Q674" s="30" t="s">
        <v>108</v>
      </c>
      <c r="R674" s="30" t="s">
        <v>108</v>
      </c>
      <c r="S674" s="30" t="s">
        <v>62</v>
      </c>
      <c r="T674" s="30" t="s">
        <v>62</v>
      </c>
      <c r="U674" s="31" t="str">
        <f>IFERROR(__xludf.DUMMYFUNCTION("LET(
  angka_murni, ARRAYFORMULA(IFERROR(VALUE(REGEXREPLACE(N674:S674, ""[^0-9]"", """")), 0)),
  rata, IFERROR(AVERAGEIF(angka_murni, ""&gt;0""), 0),
  IF(rata &gt; 0,
    IF(rata &gt; 500, ""SANGAT OPTIMAL"",
    IF(rata &gt; 200, ""OPTIMAL"",
    IF(rata &gt; 100,"&amp;" ""KURANG OPTIMAL"", ""TIDAK OPTIMAL""))),
    IF(COUNTIF(N674:S674, ""*TIDAK TERDETEKSI*"") &gt; 0, ""TIDAK TERDETEKSI"",
    IF(COUNTIF(N674:S674, ""*TIDAK AKTIF*"") &gt; 0, ""TIDAK AKTIF"",
    IF(COUNTIF(N674:S674, ""*BELUM TERPASANG*"") &gt; 0, ""BELUM T"&amp;"ERPASANG"", ""TIDAK AKTIF"")))
  )
)"),"TIDAK OPTIMAL")</f>
        <v>TIDAK OPTIMAL</v>
      </c>
      <c r="V674" s="124"/>
      <c r="W674" s="125"/>
      <c r="X674" s="125"/>
    </row>
    <row r="675" ht="12.0" customHeight="1">
      <c r="A675" s="20">
        <f t="shared" si="1"/>
        <v>671</v>
      </c>
      <c r="B675" s="19" t="s">
        <v>553</v>
      </c>
      <c r="C675" s="19" t="s">
        <v>591</v>
      </c>
      <c r="D675" s="19" t="s">
        <v>2895</v>
      </c>
      <c r="E675" s="21" t="s">
        <v>33</v>
      </c>
      <c r="F675" s="23" t="s">
        <v>2896</v>
      </c>
      <c r="G675" s="25" t="s">
        <v>2897</v>
      </c>
      <c r="H675" s="19" t="s">
        <v>59</v>
      </c>
      <c r="I675" s="19" t="s">
        <v>60</v>
      </c>
      <c r="J675" s="76" t="s">
        <v>44</v>
      </c>
      <c r="K675" s="118"/>
      <c r="L675" s="118"/>
      <c r="M675" s="29" t="s">
        <v>108</v>
      </c>
      <c r="N675" s="29" t="s">
        <v>108</v>
      </c>
      <c r="O675" s="29" t="s">
        <v>108</v>
      </c>
      <c r="P675" s="30" t="s">
        <v>108</v>
      </c>
      <c r="Q675" s="29" t="s">
        <v>108</v>
      </c>
      <c r="R675" s="29" t="s">
        <v>108</v>
      </c>
      <c r="S675" s="30" t="s">
        <v>62</v>
      </c>
      <c r="T675" s="30" t="s">
        <v>64</v>
      </c>
      <c r="U675" s="39" t="str">
        <f>IFERROR(__xludf.DUMMYFUNCTION("LET(
  angka_murni, ARRAYFORMULA(IFERROR(VALUE(REGEXREPLACE(N675:S675, ""[^0-9]"", """")), 0)),
  rata, IFERROR(AVERAGEIF(angka_murni, ""&gt;0""), 0),
  IF(rata &gt; 0,
    IF(rata &gt; 500, ""SANGAT OPTIMAL"",
    IF(rata &gt; 200, ""OPTIMAL"",
    IF(rata &gt; 100,"&amp;" ""KURANG OPTIMAL"", ""TIDAK OPTIMAL""))),
    IF(COUNTIF(N675:S675, ""*TIDAK TERDETEKSI*"") &gt; 0, ""TIDAK TERDETEKSI"",
    IF(COUNTIF(N675:S675, ""*TIDAK AKTIF*"") &gt; 0, ""TIDAK AKTIF"",
    IF(COUNTIF(N675:S675, ""*BELUM TERPASANG*"") &gt; 0, ""BELUM T"&amp;"ERPASANG"", ""TIDAK AKTIF"")))
  )
)"),"TIDAK OPTIMAL")</f>
        <v>TIDAK OPTIMAL</v>
      </c>
      <c r="V675" s="137" t="s">
        <v>2868</v>
      </c>
      <c r="W675" s="83"/>
      <c r="X675" s="83"/>
    </row>
    <row r="676" ht="12.0" customHeight="1">
      <c r="A676" s="20">
        <f t="shared" si="1"/>
        <v>672</v>
      </c>
      <c r="B676" s="19" t="s">
        <v>553</v>
      </c>
      <c r="C676" s="19" t="s">
        <v>591</v>
      </c>
      <c r="D676" s="19" t="s">
        <v>2898</v>
      </c>
      <c r="E676" s="21" t="s">
        <v>33</v>
      </c>
      <c r="F676" s="23" t="s">
        <v>2899</v>
      </c>
      <c r="G676" s="25" t="s">
        <v>2900</v>
      </c>
      <c r="H676" s="19" t="s">
        <v>59</v>
      </c>
      <c r="I676" s="19" t="s">
        <v>60</v>
      </c>
      <c r="J676" s="76" t="s">
        <v>44</v>
      </c>
      <c r="K676" s="118"/>
      <c r="L676" s="118"/>
      <c r="M676" s="29" t="s">
        <v>108</v>
      </c>
      <c r="N676" s="29" t="s">
        <v>108</v>
      </c>
      <c r="O676" s="29" t="s">
        <v>108</v>
      </c>
      <c r="P676" s="30" t="s">
        <v>108</v>
      </c>
      <c r="Q676" s="30" t="s">
        <v>108</v>
      </c>
      <c r="R676" s="30" t="s">
        <v>108</v>
      </c>
      <c r="S676" s="30" t="s">
        <v>91</v>
      </c>
      <c r="T676" s="30" t="s">
        <v>64</v>
      </c>
      <c r="U676" s="31" t="str">
        <f>IFERROR(__xludf.DUMMYFUNCTION("LET(
  angka_murni, ARRAYFORMULA(IFERROR(VALUE(REGEXREPLACE(N676:S676, ""[^0-9]"", """")), 0)),
  rata, IFERROR(AVERAGEIF(angka_murni, ""&gt;0""), 0),
  IF(rata &gt; 0,
    IF(rata &gt; 500, ""SANGAT OPTIMAL"",
    IF(rata &gt; 200, ""OPTIMAL"",
    IF(rata &gt; 100,"&amp;" ""KURANG OPTIMAL"", ""TIDAK OPTIMAL""))),
    IF(COUNTIF(N676:S676, ""*TIDAK TERDETEKSI*"") &gt; 0, ""TIDAK TERDETEKSI"",
    IF(COUNTIF(N676:S676, ""*TIDAK AKTIF*"") &gt; 0, ""TIDAK AKTIF"",
    IF(COUNTIF(N676:S676, ""*BELUM TERPASANG*"") &gt; 0, ""BELUM T"&amp;"ERPASANG"", ""TIDAK AKTIF"")))
  )
)"),"TIDAK OPTIMAL")</f>
        <v>TIDAK OPTIMAL</v>
      </c>
      <c r="V676" s="124"/>
      <c r="W676" s="125"/>
      <c r="X676" s="125"/>
    </row>
    <row r="677" ht="12.0" customHeight="1">
      <c r="A677" s="20">
        <f t="shared" si="1"/>
        <v>673</v>
      </c>
      <c r="B677" s="19" t="s">
        <v>554</v>
      </c>
      <c r="C677" s="19" t="s">
        <v>604</v>
      </c>
      <c r="D677" s="19" t="s">
        <v>605</v>
      </c>
      <c r="E677" s="21" t="s">
        <v>33</v>
      </c>
      <c r="F677" s="23" t="s">
        <v>2901</v>
      </c>
      <c r="G677" s="25" t="s">
        <v>2902</v>
      </c>
      <c r="H677" s="19" t="s">
        <v>40</v>
      </c>
      <c r="I677" s="19" t="s">
        <v>107</v>
      </c>
      <c r="J677" s="117" t="s">
        <v>44</v>
      </c>
      <c r="K677" s="118"/>
      <c r="L677" s="119" t="s">
        <v>1919</v>
      </c>
      <c r="M677" s="42"/>
      <c r="N677" s="42"/>
      <c r="O677" s="42"/>
      <c r="P677" s="30" t="s">
        <v>806</v>
      </c>
      <c r="Q677" s="30" t="s">
        <v>806</v>
      </c>
      <c r="R677" s="30" t="s">
        <v>62</v>
      </c>
      <c r="S677" s="44"/>
      <c r="T677" s="44"/>
      <c r="U677" s="31" t="str">
        <f>IFERROR(__xludf.DUMMYFUNCTION("LET(
  angka_murni, ARRAYFORMULA(IFERROR(VALUE(REGEXREPLACE(N677:S677, ""[^0-9]"", """")), 0)),
  rata, IFERROR(AVERAGEIF(angka_murni, ""&gt;0""), 0),
  IF(rata &gt; 0,
    IF(rata &gt; 500, ""SANGAT OPTIMAL"",
    IF(rata &gt; 200, ""OPTIMAL"",
    IF(rata &gt; 100,"&amp;" ""KURANG OPTIMAL"", ""TIDAK OPTIMAL""))),
    IF(COUNTIF(N677:S677, ""*TIDAK TERDETEKSI*"") &gt; 0, ""TIDAK TERDETEKSI"",
    IF(COUNTIF(N677:S677, ""*TIDAK AKTIF*"") &gt; 0, ""TIDAK AKTIF"",
    IF(COUNTIF(N677:S677, ""*BELUM TERPASANG*"") &gt; 0, ""BELUM T"&amp;"ERPASANG"", ""TIDAK AKTIF"")))
  )
)"),"KURANG OPTIMAL")</f>
        <v>KURANG OPTIMAL</v>
      </c>
      <c r="V677" s="124"/>
      <c r="W677" s="125"/>
      <c r="X677" s="125"/>
    </row>
    <row r="678" ht="12.0" customHeight="1">
      <c r="A678" s="20">
        <f t="shared" si="1"/>
        <v>674</v>
      </c>
      <c r="B678" s="19" t="s">
        <v>554</v>
      </c>
      <c r="C678" s="19" t="s">
        <v>604</v>
      </c>
      <c r="D678" s="19" t="s">
        <v>2903</v>
      </c>
      <c r="E678" s="21" t="s">
        <v>33</v>
      </c>
      <c r="F678" s="23" t="s">
        <v>2904</v>
      </c>
      <c r="G678" s="25" t="s">
        <v>2905</v>
      </c>
      <c r="H678" s="19" t="s">
        <v>94</v>
      </c>
      <c r="I678" s="19" t="s">
        <v>2642</v>
      </c>
      <c r="J678" s="76" t="s">
        <v>44</v>
      </c>
      <c r="K678" s="118"/>
      <c r="L678" s="118"/>
      <c r="M678" s="42"/>
      <c r="N678" s="29" t="s">
        <v>125</v>
      </c>
      <c r="O678" s="29" t="s">
        <v>125</v>
      </c>
      <c r="P678" s="29" t="s">
        <v>125</v>
      </c>
      <c r="Q678" s="29" t="s">
        <v>125</v>
      </c>
      <c r="R678" s="29" t="s">
        <v>125</v>
      </c>
      <c r="S678" s="29" t="s">
        <v>125</v>
      </c>
      <c r="T678" s="29"/>
      <c r="U678" s="31" t="str">
        <f>IFERROR(__xludf.DUMMYFUNCTION("LET(
  angka_murni, ARRAYFORMULA(IFERROR(VALUE(REGEXREPLACE(N678:S678, ""[^0-9]"", """")), 0)),
  rata, IFERROR(AVERAGEIF(angka_murni, ""&gt;0""), 0),
  IF(rata &gt; 0,
    IF(rata &gt; 500, ""SANGAT OPTIMAL"",
    IF(rata &gt; 200, ""OPTIMAL"",
    IF(rata &gt; 100,"&amp;" ""KURANG OPTIMAL"", ""TIDAK OPTIMAL""))),
    IF(COUNTIF(N678:S678, ""*TIDAK TERDETEKSI*"") &gt; 0, ""TIDAK TERDETEKSI"",
    IF(COUNTIF(N678:S678, ""*TIDAK AKTIF*"") &gt; 0, ""TIDAK AKTIF"",
    IF(COUNTIF(N678:S678, ""*BELUM TERPASANG*"") &gt; 0, ""BELUM T"&amp;"ERPASANG"", ""TIDAK AKTIF"")))
  )
)"),"KURANG OPTIMAL")</f>
        <v>KURANG OPTIMAL</v>
      </c>
      <c r="V678" s="124"/>
      <c r="W678" s="125"/>
      <c r="X678" s="125"/>
    </row>
    <row r="679" ht="12.0" customHeight="1">
      <c r="A679" s="20">
        <f t="shared" si="1"/>
        <v>675</v>
      </c>
      <c r="B679" s="19" t="s">
        <v>554</v>
      </c>
      <c r="C679" s="19" t="s">
        <v>604</v>
      </c>
      <c r="D679" s="19" t="s">
        <v>2906</v>
      </c>
      <c r="E679" s="21" t="s">
        <v>33</v>
      </c>
      <c r="F679" s="23" t="s">
        <v>2907</v>
      </c>
      <c r="G679" s="25" t="s">
        <v>2908</v>
      </c>
      <c r="H679" s="19" t="s">
        <v>94</v>
      </c>
      <c r="I679" s="19" t="s">
        <v>2642</v>
      </c>
      <c r="J679" s="76" t="s">
        <v>44</v>
      </c>
      <c r="K679" s="118"/>
      <c r="L679" s="118"/>
      <c r="M679" s="42"/>
      <c r="N679" s="29" t="s">
        <v>125</v>
      </c>
      <c r="O679" s="29" t="s">
        <v>125</v>
      </c>
      <c r="P679" s="29" t="s">
        <v>125</v>
      </c>
      <c r="Q679" s="29" t="s">
        <v>125</v>
      </c>
      <c r="R679" s="29" t="s">
        <v>125</v>
      </c>
      <c r="S679" s="29" t="s">
        <v>125</v>
      </c>
      <c r="T679" s="29"/>
      <c r="U679" s="31" t="str">
        <f>IFERROR(__xludf.DUMMYFUNCTION("LET(
  angka_murni, ARRAYFORMULA(IFERROR(VALUE(REGEXREPLACE(N679:S679, ""[^0-9]"", """")), 0)),
  rata, IFERROR(AVERAGEIF(angka_murni, ""&gt;0""), 0),
  IF(rata &gt; 0,
    IF(rata &gt; 500, ""SANGAT OPTIMAL"",
    IF(rata &gt; 200, ""OPTIMAL"",
    IF(rata &gt; 100,"&amp;" ""KURANG OPTIMAL"", ""TIDAK OPTIMAL""))),
    IF(COUNTIF(N679:S679, ""*TIDAK TERDETEKSI*"") &gt; 0, ""TIDAK TERDETEKSI"",
    IF(COUNTIF(N679:S679, ""*TIDAK AKTIF*"") &gt; 0, ""TIDAK AKTIF"",
    IF(COUNTIF(N679:S679, ""*BELUM TERPASANG*"") &gt; 0, ""BELUM T"&amp;"ERPASANG"", ""TIDAK AKTIF"")))
  )
)"),"KURANG OPTIMAL")</f>
        <v>KURANG OPTIMAL</v>
      </c>
      <c r="V679" s="124"/>
      <c r="W679" s="125"/>
      <c r="X679" s="125"/>
    </row>
    <row r="680" ht="12.0" customHeight="1">
      <c r="A680" s="20">
        <f t="shared" si="1"/>
        <v>676</v>
      </c>
      <c r="B680" s="19" t="s">
        <v>554</v>
      </c>
      <c r="C680" s="19" t="s">
        <v>604</v>
      </c>
      <c r="D680" s="19" t="s">
        <v>2909</v>
      </c>
      <c r="E680" s="21" t="s">
        <v>33</v>
      </c>
      <c r="F680" s="23" t="s">
        <v>2910</v>
      </c>
      <c r="G680" s="25" t="s">
        <v>2911</v>
      </c>
      <c r="H680" s="19" t="s">
        <v>40</v>
      </c>
      <c r="I680" s="19" t="s">
        <v>107</v>
      </c>
      <c r="J680" s="117" t="s">
        <v>44</v>
      </c>
      <c r="K680" s="118"/>
      <c r="L680" s="118"/>
      <c r="M680" s="42"/>
      <c r="N680" s="42"/>
      <c r="O680" s="42"/>
      <c r="P680" s="30" t="s">
        <v>806</v>
      </c>
      <c r="Q680" s="30" t="s">
        <v>806</v>
      </c>
      <c r="R680" s="30" t="s">
        <v>806</v>
      </c>
      <c r="S680" s="44"/>
      <c r="T680" s="44"/>
      <c r="U680" s="31" t="str">
        <f>IFERROR(__xludf.DUMMYFUNCTION("LET(
  angka_murni, ARRAYFORMULA(IFERROR(VALUE(REGEXREPLACE(N680:S680, ""[^0-9]"", """")), 0)),
  rata, IFERROR(AVERAGEIF(angka_murni, ""&gt;0""), 0),
  IF(rata &gt; 0,
    IF(rata &gt; 500, ""SANGAT OPTIMAL"",
    IF(rata &gt; 200, ""OPTIMAL"",
    IF(rata &gt; 100,"&amp;" ""KURANG OPTIMAL"", ""TIDAK OPTIMAL""))),
    IF(COUNTIF(N680:S680, ""*TIDAK TERDETEKSI*"") &gt; 0, ""TIDAK TERDETEKSI"",
    IF(COUNTIF(N680:S680, ""*TIDAK AKTIF*"") &gt; 0, ""TIDAK AKTIF"",
    IF(COUNTIF(N680:S680, ""*BELUM TERPASANG*"") &gt; 0, ""BELUM T"&amp;"ERPASANG"", ""TIDAK AKTIF"")))
  )
)"),"KURANG OPTIMAL")</f>
        <v>KURANG OPTIMAL</v>
      </c>
      <c r="V680" s="124"/>
      <c r="W680" s="125"/>
      <c r="X680" s="125"/>
    </row>
    <row r="681" ht="12.0" customHeight="1">
      <c r="A681" s="20">
        <f t="shared" si="1"/>
        <v>677</v>
      </c>
      <c r="B681" s="19" t="s">
        <v>554</v>
      </c>
      <c r="C681" s="19" t="s">
        <v>604</v>
      </c>
      <c r="D681" s="19" t="s">
        <v>2912</v>
      </c>
      <c r="E681" s="21" t="s">
        <v>33</v>
      </c>
      <c r="F681" s="23" t="s">
        <v>2913</v>
      </c>
      <c r="G681" s="25" t="s">
        <v>2914</v>
      </c>
      <c r="H681" s="19" t="s">
        <v>94</v>
      </c>
      <c r="I681" s="19" t="s">
        <v>2642</v>
      </c>
      <c r="J681" s="76" t="s">
        <v>44</v>
      </c>
      <c r="K681" s="118"/>
      <c r="L681" s="118"/>
      <c r="M681" s="42"/>
      <c r="N681" s="29" t="s">
        <v>125</v>
      </c>
      <c r="O681" s="29" t="s">
        <v>125</v>
      </c>
      <c r="P681" s="29" t="s">
        <v>125</v>
      </c>
      <c r="Q681" s="29" t="s">
        <v>125</v>
      </c>
      <c r="R681" s="29" t="s">
        <v>125</v>
      </c>
      <c r="S681" s="29" t="s">
        <v>125</v>
      </c>
      <c r="T681" s="29"/>
      <c r="U681" s="31" t="str">
        <f>IFERROR(__xludf.DUMMYFUNCTION("LET(
  angka_murni, ARRAYFORMULA(IFERROR(VALUE(REGEXREPLACE(N681:S681, ""[^0-9]"", """")), 0)),
  rata, IFERROR(AVERAGEIF(angka_murni, ""&gt;0""), 0),
  IF(rata &gt; 0,
    IF(rata &gt; 500, ""SANGAT OPTIMAL"",
    IF(rata &gt; 200, ""OPTIMAL"",
    IF(rata &gt; 100,"&amp;" ""KURANG OPTIMAL"", ""TIDAK OPTIMAL""))),
    IF(COUNTIF(N681:S681, ""*TIDAK TERDETEKSI*"") &gt; 0, ""TIDAK TERDETEKSI"",
    IF(COUNTIF(N681:S681, ""*TIDAK AKTIF*"") &gt; 0, ""TIDAK AKTIF"",
    IF(COUNTIF(N681:S681, ""*BELUM TERPASANG*"") &gt; 0, ""BELUM T"&amp;"ERPASANG"", ""TIDAK AKTIF"")))
  )
)"),"KURANG OPTIMAL")</f>
        <v>KURANG OPTIMAL</v>
      </c>
      <c r="V681" s="124"/>
      <c r="W681" s="125"/>
      <c r="X681" s="125"/>
    </row>
    <row r="682" ht="12.0" customHeight="1">
      <c r="A682" s="20">
        <f t="shared" si="1"/>
        <v>678</v>
      </c>
      <c r="B682" s="19" t="s">
        <v>554</v>
      </c>
      <c r="C682" s="19" t="s">
        <v>604</v>
      </c>
      <c r="D682" s="19" t="s">
        <v>2916</v>
      </c>
      <c r="E682" s="21" t="s">
        <v>33</v>
      </c>
      <c r="F682" s="23" t="s">
        <v>2917</v>
      </c>
      <c r="G682" s="25" t="s">
        <v>2918</v>
      </c>
      <c r="H682" s="19" t="s">
        <v>94</v>
      </c>
      <c r="I682" s="19" t="s">
        <v>2642</v>
      </c>
      <c r="J682" s="76" t="s">
        <v>44</v>
      </c>
      <c r="K682" s="118"/>
      <c r="L682" s="118"/>
      <c r="M682" s="42"/>
      <c r="N682" s="29" t="s">
        <v>125</v>
      </c>
      <c r="O682" s="29" t="s">
        <v>125</v>
      </c>
      <c r="P682" s="29" t="s">
        <v>125</v>
      </c>
      <c r="Q682" s="29" t="s">
        <v>125</v>
      </c>
      <c r="R682" s="29" t="s">
        <v>125</v>
      </c>
      <c r="S682" s="29" t="s">
        <v>125</v>
      </c>
      <c r="T682" s="29"/>
      <c r="U682" s="31" t="str">
        <f>IFERROR(__xludf.DUMMYFUNCTION("LET(
  angka_murni, ARRAYFORMULA(IFERROR(VALUE(REGEXREPLACE(N682:S682, ""[^0-9]"", """")), 0)),
  rata, IFERROR(AVERAGEIF(angka_murni, ""&gt;0""), 0),
  IF(rata &gt; 0,
    IF(rata &gt; 500, ""SANGAT OPTIMAL"",
    IF(rata &gt; 200, ""OPTIMAL"",
    IF(rata &gt; 100,"&amp;" ""KURANG OPTIMAL"", ""TIDAK OPTIMAL""))),
    IF(COUNTIF(N682:S682, ""*TIDAK TERDETEKSI*"") &gt; 0, ""TIDAK TERDETEKSI"",
    IF(COUNTIF(N682:S682, ""*TIDAK AKTIF*"") &gt; 0, ""TIDAK AKTIF"",
    IF(COUNTIF(N682:S682, ""*BELUM TERPASANG*"") &gt; 0, ""BELUM T"&amp;"ERPASANG"", ""TIDAK AKTIF"")))
  )
)"),"KURANG OPTIMAL")</f>
        <v>KURANG OPTIMAL</v>
      </c>
      <c r="V682" s="124"/>
      <c r="W682" s="125"/>
      <c r="X682" s="125"/>
    </row>
    <row r="683" ht="12.0" customHeight="1">
      <c r="A683" s="20">
        <f t="shared" si="1"/>
        <v>679</v>
      </c>
      <c r="B683" s="19" t="s">
        <v>554</v>
      </c>
      <c r="C683" s="19" t="s">
        <v>604</v>
      </c>
      <c r="D683" s="19" t="s">
        <v>2919</v>
      </c>
      <c r="E683" s="21" t="s">
        <v>33</v>
      </c>
      <c r="F683" s="23" t="s">
        <v>2920</v>
      </c>
      <c r="G683" s="25" t="s">
        <v>2921</v>
      </c>
      <c r="H683" s="19" t="s">
        <v>40</v>
      </c>
      <c r="I683" s="19" t="s">
        <v>107</v>
      </c>
      <c r="J683" s="117" t="s">
        <v>44</v>
      </c>
      <c r="K683" s="118"/>
      <c r="L683" s="118"/>
      <c r="M683" s="42"/>
      <c r="N683" s="42"/>
      <c r="O683" s="42"/>
      <c r="P683" s="30" t="s">
        <v>176</v>
      </c>
      <c r="Q683" s="30" t="s">
        <v>176</v>
      </c>
      <c r="R683" s="30" t="s">
        <v>176</v>
      </c>
      <c r="S683" s="44"/>
      <c r="T683" s="44"/>
      <c r="U683" s="31" t="str">
        <f>IFERROR(__xludf.DUMMYFUNCTION("LET(
  angka_murni, ARRAYFORMULA(IFERROR(VALUE(REGEXREPLACE(N683:S683, ""[^0-9]"", """")), 0)),
  rata, IFERROR(AVERAGEIF(angka_murni, ""&gt;0""), 0),
  IF(rata &gt; 0,
    IF(rata &gt; 500, ""SANGAT OPTIMAL"",
    IF(rata &gt; 200, ""OPTIMAL"",
    IF(rata &gt; 100,"&amp;" ""KURANG OPTIMAL"", ""TIDAK OPTIMAL""))),
    IF(COUNTIF(N683:S683, ""*TIDAK TERDETEKSI*"") &gt; 0, ""TIDAK TERDETEKSI"",
    IF(COUNTIF(N683:S683, ""*TIDAK AKTIF*"") &gt; 0, ""TIDAK AKTIF"",
    IF(COUNTIF(N683:S683, ""*BELUM TERPASANG*"") &gt; 0, ""BELUM T"&amp;"ERPASANG"", ""TIDAK AKTIF"")))
  )
)"),"TIDAK OPTIMAL")</f>
        <v>TIDAK OPTIMAL</v>
      </c>
      <c r="V683" s="124"/>
      <c r="W683" s="125"/>
      <c r="X683" s="125"/>
    </row>
    <row r="684" ht="12.0" customHeight="1">
      <c r="A684" s="20">
        <f t="shared" si="1"/>
        <v>680</v>
      </c>
      <c r="B684" s="19" t="s">
        <v>554</v>
      </c>
      <c r="C684" s="19" t="s">
        <v>604</v>
      </c>
      <c r="D684" s="19" t="s">
        <v>615</v>
      </c>
      <c r="E684" s="21" t="s">
        <v>33</v>
      </c>
      <c r="F684" s="23" t="s">
        <v>2922</v>
      </c>
      <c r="G684" s="25" t="s">
        <v>2923</v>
      </c>
      <c r="H684" s="19" t="s">
        <v>40</v>
      </c>
      <c r="I684" s="19" t="s">
        <v>107</v>
      </c>
      <c r="J684" s="117" t="s">
        <v>44</v>
      </c>
      <c r="K684" s="118"/>
      <c r="L684" s="118"/>
      <c r="M684" s="42"/>
      <c r="N684" s="42"/>
      <c r="O684" s="42"/>
      <c r="P684" s="30" t="s">
        <v>62</v>
      </c>
      <c r="Q684" s="30" t="s">
        <v>62</v>
      </c>
      <c r="R684" s="30" t="s">
        <v>45</v>
      </c>
      <c r="S684" s="44"/>
      <c r="T684" s="44"/>
      <c r="U684" s="31" t="str">
        <f>IFERROR(__xludf.DUMMYFUNCTION("LET(
  angka_murni, ARRAYFORMULA(IFERROR(VALUE(REGEXREPLACE(N684:S684, ""[^0-9]"", """")), 0)),
  rata, IFERROR(AVERAGEIF(angka_murni, ""&gt;0""), 0),
  IF(rata &gt; 0,
    IF(rata &gt; 500, ""SANGAT OPTIMAL"",
    IF(rata &gt; 200, ""OPTIMAL"",
    IF(rata &gt; 100,"&amp;" ""KURANG OPTIMAL"", ""TIDAK OPTIMAL""))),
    IF(COUNTIF(N684:S684, ""*TIDAK TERDETEKSI*"") &gt; 0, ""TIDAK TERDETEKSI"",
    IF(COUNTIF(N684:S684, ""*TIDAK AKTIF*"") &gt; 0, ""TIDAK AKTIF"",
    IF(COUNTIF(N684:S684, ""*BELUM TERPASANG*"") &gt; 0, ""BELUM T"&amp;"ERPASANG"", ""TIDAK AKTIF"")))
  )
)"),"TIDAK OPTIMAL")</f>
        <v>TIDAK OPTIMAL</v>
      </c>
      <c r="V684" s="124"/>
      <c r="W684" s="125"/>
      <c r="X684" s="125"/>
    </row>
    <row r="685" ht="12.0" customHeight="1">
      <c r="A685" s="20">
        <f t="shared" si="1"/>
        <v>681</v>
      </c>
      <c r="B685" s="19" t="s">
        <v>554</v>
      </c>
      <c r="C685" s="19" t="s">
        <v>604</v>
      </c>
      <c r="D685" s="19" t="s">
        <v>2925</v>
      </c>
      <c r="E685" s="21" t="s">
        <v>33</v>
      </c>
      <c r="F685" s="23" t="s">
        <v>2926</v>
      </c>
      <c r="G685" s="25" t="s">
        <v>2927</v>
      </c>
      <c r="H685" s="19" t="s">
        <v>94</v>
      </c>
      <c r="I685" s="19" t="s">
        <v>2642</v>
      </c>
      <c r="J685" s="76" t="s">
        <v>44</v>
      </c>
      <c r="K685" s="118"/>
      <c r="L685" s="118"/>
      <c r="M685" s="42"/>
      <c r="N685" s="29" t="s">
        <v>125</v>
      </c>
      <c r="O685" s="29" t="s">
        <v>125</v>
      </c>
      <c r="P685" s="29" t="s">
        <v>125</v>
      </c>
      <c r="Q685" s="29" t="s">
        <v>125</v>
      </c>
      <c r="R685" s="29" t="s">
        <v>125</v>
      </c>
      <c r="S685" s="29" t="s">
        <v>125</v>
      </c>
      <c r="T685" s="29"/>
      <c r="U685" s="31" t="str">
        <f>IFERROR(__xludf.DUMMYFUNCTION("LET(
  angka_murni, ARRAYFORMULA(IFERROR(VALUE(REGEXREPLACE(N685:S685, ""[^0-9]"", """")), 0)),
  rata, IFERROR(AVERAGEIF(angka_murni, ""&gt;0""), 0),
  IF(rata &gt; 0,
    IF(rata &gt; 500, ""SANGAT OPTIMAL"",
    IF(rata &gt; 200, ""OPTIMAL"",
    IF(rata &gt; 100,"&amp;" ""KURANG OPTIMAL"", ""TIDAK OPTIMAL""))),
    IF(COUNTIF(N685:S685, ""*TIDAK TERDETEKSI*"") &gt; 0, ""TIDAK TERDETEKSI"",
    IF(COUNTIF(N685:S685, ""*TIDAK AKTIF*"") &gt; 0, ""TIDAK AKTIF"",
    IF(COUNTIF(N685:S685, ""*BELUM TERPASANG*"") &gt; 0, ""BELUM T"&amp;"ERPASANG"", ""TIDAK AKTIF"")))
  )
)"),"KURANG OPTIMAL")</f>
        <v>KURANG OPTIMAL</v>
      </c>
      <c r="V685" s="124"/>
      <c r="W685" s="125"/>
      <c r="X685" s="125"/>
    </row>
    <row r="686" ht="12.0" customHeight="1">
      <c r="A686" s="20">
        <f t="shared" si="1"/>
        <v>682</v>
      </c>
      <c r="B686" s="19" t="s">
        <v>554</v>
      </c>
      <c r="C686" s="19" t="s">
        <v>604</v>
      </c>
      <c r="D686" s="19" t="s">
        <v>2928</v>
      </c>
      <c r="E686" s="21" t="s">
        <v>33</v>
      </c>
      <c r="F686" s="23" t="s">
        <v>2929</v>
      </c>
      <c r="G686" s="25" t="s">
        <v>2930</v>
      </c>
      <c r="H686" s="19" t="s">
        <v>94</v>
      </c>
      <c r="I686" s="19" t="s">
        <v>2642</v>
      </c>
      <c r="J686" s="76" t="s">
        <v>44</v>
      </c>
      <c r="K686" s="118"/>
      <c r="L686" s="118"/>
      <c r="M686" s="42"/>
      <c r="N686" s="29" t="s">
        <v>125</v>
      </c>
      <c r="O686" s="29" t="s">
        <v>125</v>
      </c>
      <c r="P686" s="29" t="s">
        <v>125</v>
      </c>
      <c r="Q686" s="29" t="s">
        <v>125</v>
      </c>
      <c r="R686" s="29" t="s">
        <v>125</v>
      </c>
      <c r="S686" s="29" t="s">
        <v>125</v>
      </c>
      <c r="T686" s="29"/>
      <c r="U686" s="31" t="str">
        <f>IFERROR(__xludf.DUMMYFUNCTION("LET(
  angka_murni, ARRAYFORMULA(IFERROR(VALUE(REGEXREPLACE(N686:S686, ""[^0-9]"", """")), 0)),
  rata, IFERROR(AVERAGEIF(angka_murni, ""&gt;0""), 0),
  IF(rata &gt; 0,
    IF(rata &gt; 500, ""SANGAT OPTIMAL"",
    IF(rata &gt; 200, ""OPTIMAL"",
    IF(rata &gt; 100,"&amp;" ""KURANG OPTIMAL"", ""TIDAK OPTIMAL""))),
    IF(COUNTIF(N686:S686, ""*TIDAK TERDETEKSI*"") &gt; 0, ""TIDAK TERDETEKSI"",
    IF(COUNTIF(N686:S686, ""*TIDAK AKTIF*"") &gt; 0, ""TIDAK AKTIF"",
    IF(COUNTIF(N686:S686, ""*BELUM TERPASANG*"") &gt; 0, ""BELUM T"&amp;"ERPASANG"", ""TIDAK AKTIF"")))
  )
)"),"KURANG OPTIMAL")</f>
        <v>KURANG OPTIMAL</v>
      </c>
      <c r="V686" s="124"/>
      <c r="W686" s="125"/>
      <c r="X686" s="125"/>
    </row>
    <row r="687" ht="12.0" customHeight="1">
      <c r="A687" s="20">
        <f t="shared" si="1"/>
        <v>683</v>
      </c>
      <c r="B687" s="19" t="s">
        <v>554</v>
      </c>
      <c r="C687" s="19" t="s">
        <v>604</v>
      </c>
      <c r="D687" s="19" t="s">
        <v>2931</v>
      </c>
      <c r="E687" s="21" t="s">
        <v>33</v>
      </c>
      <c r="F687" s="23" t="s">
        <v>2932</v>
      </c>
      <c r="G687" s="25" t="s">
        <v>2933</v>
      </c>
      <c r="H687" s="19" t="s">
        <v>40</v>
      </c>
      <c r="I687" s="19" t="s">
        <v>42</v>
      </c>
      <c r="J687" s="128" t="s">
        <v>44</v>
      </c>
      <c r="K687" s="129"/>
      <c r="L687" s="129"/>
      <c r="M687" s="29" t="s">
        <v>108</v>
      </c>
      <c r="N687" s="29" t="s">
        <v>108</v>
      </c>
      <c r="O687" s="29" t="s">
        <v>108</v>
      </c>
      <c r="P687" s="29" t="s">
        <v>108</v>
      </c>
      <c r="Q687" s="30" t="s">
        <v>167</v>
      </c>
      <c r="R687" s="30" t="s">
        <v>167</v>
      </c>
      <c r="S687" s="30" t="s">
        <v>167</v>
      </c>
      <c r="T687" s="30" t="s">
        <v>63</v>
      </c>
      <c r="U687" s="31" t="str">
        <f>IFERROR(__xludf.DUMMYFUNCTION("LET(
  angka_murni, ARRAYFORMULA(IFERROR(VALUE(REGEXREPLACE(N687:S687, ""[^0-9]"", """")), 0)),
  rata, IFERROR(AVERAGEIF(angka_murni, ""&gt;0""), 0),
  IF(rata &gt; 0,
    IF(rata &gt; 500, ""SANGAT OPTIMAL"",
    IF(rata &gt; 200, ""OPTIMAL"",
    IF(rata &gt; 100,"&amp;" ""KURANG OPTIMAL"", ""TIDAK OPTIMAL""))),
    IF(COUNTIF(N687:S687, ""*TIDAK TERDETEKSI*"") &gt; 0, ""TIDAK TERDETEKSI"",
    IF(COUNTIF(N687:S687, ""*TIDAK AKTIF*"") &gt; 0, ""TIDAK AKTIF"",
    IF(COUNTIF(N687:S687, ""*BELUM TERPASANG*"") &gt; 0, ""BELUM T"&amp;"ERPASANG"", ""TIDAK AKTIF"")))
  )
)"),"TIDAK TERDETEKSI")</f>
        <v>TIDAK TERDETEKSI</v>
      </c>
      <c r="V687" s="124"/>
      <c r="W687" s="125"/>
      <c r="X687" s="125"/>
    </row>
    <row r="688" ht="12.0" customHeight="1">
      <c r="A688" s="20">
        <f t="shared" si="1"/>
        <v>684</v>
      </c>
      <c r="B688" s="19" t="s">
        <v>554</v>
      </c>
      <c r="C688" s="19" t="s">
        <v>604</v>
      </c>
      <c r="D688" s="19" t="s">
        <v>2935</v>
      </c>
      <c r="E688" s="21" t="s">
        <v>33</v>
      </c>
      <c r="F688" s="23" t="s">
        <v>2936</v>
      </c>
      <c r="G688" s="25" t="s">
        <v>2937</v>
      </c>
      <c r="H688" s="19" t="s">
        <v>94</v>
      </c>
      <c r="I688" s="19" t="s">
        <v>2642</v>
      </c>
      <c r="J688" s="76" t="s">
        <v>44</v>
      </c>
      <c r="K688" s="118"/>
      <c r="L688" s="118"/>
      <c r="M688" s="42"/>
      <c r="N688" s="29" t="s">
        <v>125</v>
      </c>
      <c r="O688" s="29" t="s">
        <v>125</v>
      </c>
      <c r="P688" s="29" t="s">
        <v>125</v>
      </c>
      <c r="Q688" s="29" t="s">
        <v>125</v>
      </c>
      <c r="R688" s="29" t="s">
        <v>125</v>
      </c>
      <c r="S688" s="29" t="s">
        <v>125</v>
      </c>
      <c r="T688" s="29"/>
      <c r="U688" s="31" t="str">
        <f>IFERROR(__xludf.DUMMYFUNCTION("LET(
  angka_murni, ARRAYFORMULA(IFERROR(VALUE(REGEXREPLACE(N688:S688, ""[^0-9]"", """")), 0)),
  rata, IFERROR(AVERAGEIF(angka_murni, ""&gt;0""), 0),
  IF(rata &gt; 0,
    IF(rata &gt; 500, ""SANGAT OPTIMAL"",
    IF(rata &gt; 200, ""OPTIMAL"",
    IF(rata &gt; 100,"&amp;" ""KURANG OPTIMAL"", ""TIDAK OPTIMAL""))),
    IF(COUNTIF(N688:S688, ""*TIDAK TERDETEKSI*"") &gt; 0, ""TIDAK TERDETEKSI"",
    IF(COUNTIF(N688:S688, ""*TIDAK AKTIF*"") &gt; 0, ""TIDAK AKTIF"",
    IF(COUNTIF(N688:S688, ""*BELUM TERPASANG*"") &gt; 0, ""BELUM T"&amp;"ERPASANG"", ""TIDAK AKTIF"")))
  )
)"),"KURANG OPTIMAL")</f>
        <v>KURANG OPTIMAL</v>
      </c>
      <c r="V688" s="124"/>
      <c r="W688" s="125"/>
      <c r="X688" s="125"/>
    </row>
    <row r="689" ht="12.0" customHeight="1">
      <c r="A689" s="20">
        <f t="shared" si="1"/>
        <v>685</v>
      </c>
      <c r="B689" s="19" t="s">
        <v>554</v>
      </c>
      <c r="C689" s="19" t="s">
        <v>604</v>
      </c>
      <c r="D689" s="19" t="s">
        <v>2938</v>
      </c>
      <c r="E689" s="21" t="s">
        <v>33</v>
      </c>
      <c r="F689" s="23" t="s">
        <v>2939</v>
      </c>
      <c r="G689" s="25" t="s">
        <v>2940</v>
      </c>
      <c r="H689" s="19" t="s">
        <v>40</v>
      </c>
      <c r="I689" s="19" t="s">
        <v>107</v>
      </c>
      <c r="J689" s="117" t="s">
        <v>44</v>
      </c>
      <c r="K689" s="118"/>
      <c r="L689" s="119" t="s">
        <v>780</v>
      </c>
      <c r="M689" s="42"/>
      <c r="N689" s="42"/>
      <c r="O689" s="42"/>
      <c r="P689" s="30" t="s">
        <v>91</v>
      </c>
      <c r="Q689" s="30" t="s">
        <v>91</v>
      </c>
      <c r="R689" s="30" t="s">
        <v>91</v>
      </c>
      <c r="S689" s="44"/>
      <c r="T689" s="44"/>
      <c r="U689" s="31" t="str">
        <f>IFERROR(__xludf.DUMMYFUNCTION("LET(
  angka_murni, ARRAYFORMULA(IFERROR(VALUE(REGEXREPLACE(N689:S689, ""[^0-9]"", """")), 0)),
  rata, IFERROR(AVERAGEIF(angka_murni, ""&gt;0""), 0),
  IF(rata &gt; 0,
    IF(rata &gt; 500, ""SANGAT OPTIMAL"",
    IF(rata &gt; 200, ""OPTIMAL"",
    IF(rata &gt; 100,"&amp;" ""KURANG OPTIMAL"", ""TIDAK OPTIMAL""))),
    IF(COUNTIF(N689:S689, ""*TIDAK TERDETEKSI*"") &gt; 0, ""TIDAK TERDETEKSI"",
    IF(COUNTIF(N689:S689, ""*TIDAK AKTIF*"") &gt; 0, ""TIDAK AKTIF"",
    IF(COUNTIF(N689:S689, ""*BELUM TERPASANG*"") &gt; 0, ""BELUM T"&amp;"ERPASANG"", ""TIDAK AKTIF"")))
  )
)"),"TIDAK OPTIMAL")</f>
        <v>TIDAK OPTIMAL</v>
      </c>
      <c r="V689" s="124"/>
      <c r="W689" s="125"/>
      <c r="X689" s="125"/>
    </row>
    <row r="690" ht="12.0" customHeight="1">
      <c r="A690" s="20">
        <f t="shared" si="1"/>
        <v>686</v>
      </c>
      <c r="B690" s="19" t="s">
        <v>554</v>
      </c>
      <c r="C690" s="19" t="s">
        <v>618</v>
      </c>
      <c r="D690" s="19" t="s">
        <v>2941</v>
      </c>
      <c r="E690" s="21" t="s">
        <v>33</v>
      </c>
      <c r="F690" s="23" t="s">
        <v>2942</v>
      </c>
      <c r="G690" s="25" t="s">
        <v>2943</v>
      </c>
      <c r="H690" s="19" t="s">
        <v>94</v>
      </c>
      <c r="I690" s="19" t="s">
        <v>2642</v>
      </c>
      <c r="J690" s="76" t="s">
        <v>44</v>
      </c>
      <c r="K690" s="118"/>
      <c r="L690" s="118"/>
      <c r="M690" s="42"/>
      <c r="N690" s="29" t="s">
        <v>125</v>
      </c>
      <c r="O690" s="29" t="s">
        <v>125</v>
      </c>
      <c r="P690" s="29" t="s">
        <v>125</v>
      </c>
      <c r="Q690" s="29" t="s">
        <v>125</v>
      </c>
      <c r="R690" s="29" t="s">
        <v>125</v>
      </c>
      <c r="S690" s="29" t="s">
        <v>125</v>
      </c>
      <c r="T690" s="29"/>
      <c r="U690" s="31" t="str">
        <f>IFERROR(__xludf.DUMMYFUNCTION("LET(
  angka_murni, ARRAYFORMULA(IFERROR(VALUE(REGEXREPLACE(N690:S690, ""[^0-9]"", """")), 0)),
  rata, IFERROR(AVERAGEIF(angka_murni, ""&gt;0""), 0),
  IF(rata &gt; 0,
    IF(rata &gt; 500, ""SANGAT OPTIMAL"",
    IF(rata &gt; 200, ""OPTIMAL"",
    IF(rata &gt; 100,"&amp;" ""KURANG OPTIMAL"", ""TIDAK OPTIMAL""))),
    IF(COUNTIF(N690:S690, ""*TIDAK TERDETEKSI*"") &gt; 0, ""TIDAK TERDETEKSI"",
    IF(COUNTIF(N690:S690, ""*TIDAK AKTIF*"") &gt; 0, ""TIDAK AKTIF"",
    IF(COUNTIF(N690:S690, ""*BELUM TERPASANG*"") &gt; 0, ""BELUM T"&amp;"ERPASANG"", ""TIDAK AKTIF"")))
  )
)"),"KURANG OPTIMAL")</f>
        <v>KURANG OPTIMAL</v>
      </c>
      <c r="V690" s="124"/>
      <c r="W690" s="125"/>
      <c r="X690" s="125"/>
    </row>
    <row r="691" ht="12.0" customHeight="1">
      <c r="A691" s="20">
        <f t="shared" si="1"/>
        <v>687</v>
      </c>
      <c r="B691" s="19" t="s">
        <v>554</v>
      </c>
      <c r="C691" s="19" t="s">
        <v>618</v>
      </c>
      <c r="D691" s="19" t="s">
        <v>2944</v>
      </c>
      <c r="E691" s="21" t="s">
        <v>33</v>
      </c>
      <c r="F691" s="23" t="s">
        <v>2945</v>
      </c>
      <c r="G691" s="25" t="s">
        <v>2946</v>
      </c>
      <c r="H691" s="19" t="str">
        <f>IF(ISBLANK(I691),"","TELKOMSEL")</f>
        <v>TELKOMSEL</v>
      </c>
      <c r="I691" s="19" t="s">
        <v>107</v>
      </c>
      <c r="J691" s="117" t="s">
        <v>44</v>
      </c>
      <c r="K691" s="118"/>
      <c r="L691" s="119" t="s">
        <v>2947</v>
      </c>
      <c r="M691" s="42"/>
      <c r="N691" s="42"/>
      <c r="O691" s="42"/>
      <c r="P691" s="30" t="s">
        <v>62</v>
      </c>
      <c r="Q691" s="30" t="s">
        <v>806</v>
      </c>
      <c r="R691" s="30" t="s">
        <v>806</v>
      </c>
      <c r="S691" s="44"/>
      <c r="T691" s="44"/>
      <c r="U691" s="31" t="str">
        <f>IFERROR(__xludf.DUMMYFUNCTION("LET(
  angka_murni, ARRAYFORMULA(IFERROR(VALUE(REGEXREPLACE(N691:S691, ""[^0-9]"", """")), 0)),
  rata, IFERROR(AVERAGEIF(angka_murni, ""&gt;0""), 0),
  IF(rata &gt; 0,
    IF(rata &gt; 500, ""SANGAT OPTIMAL"",
    IF(rata &gt; 200, ""OPTIMAL"",
    IF(rata &gt; 100,"&amp;" ""KURANG OPTIMAL"", ""TIDAK OPTIMAL""))),
    IF(COUNTIF(N691:S691, ""*TIDAK TERDETEKSI*"") &gt; 0, ""TIDAK TERDETEKSI"",
    IF(COUNTIF(N691:S691, ""*TIDAK AKTIF*"") &gt; 0, ""TIDAK AKTIF"",
    IF(COUNTIF(N691:S691, ""*BELUM TERPASANG*"") &gt; 0, ""BELUM T"&amp;"ERPASANG"", ""TIDAK AKTIF"")))
  )
)"),"KURANG OPTIMAL")</f>
        <v>KURANG OPTIMAL</v>
      </c>
      <c r="V691" s="124"/>
      <c r="W691" s="125"/>
      <c r="X691" s="125"/>
    </row>
    <row r="692" ht="12.0" customHeight="1">
      <c r="A692" s="20">
        <f t="shared" si="1"/>
        <v>688</v>
      </c>
      <c r="B692" s="19" t="s">
        <v>554</v>
      </c>
      <c r="C692" s="19" t="s">
        <v>618</v>
      </c>
      <c r="D692" s="19" t="s">
        <v>2948</v>
      </c>
      <c r="E692" s="21" t="s">
        <v>33</v>
      </c>
      <c r="F692" s="23" t="s">
        <v>2949</v>
      </c>
      <c r="G692" s="25" t="s">
        <v>2950</v>
      </c>
      <c r="H692" s="19" t="s">
        <v>39</v>
      </c>
      <c r="I692" s="19" t="s">
        <v>41</v>
      </c>
      <c r="J692" s="200" t="s">
        <v>44</v>
      </c>
      <c r="K692" s="119"/>
      <c r="L692" s="119" t="s">
        <v>1116</v>
      </c>
      <c r="M692" s="29" t="s">
        <v>108</v>
      </c>
      <c r="N692" s="29" t="s">
        <v>108</v>
      </c>
      <c r="O692" s="29" t="s">
        <v>108</v>
      </c>
      <c r="P692" s="29" t="s">
        <v>108</v>
      </c>
      <c r="Q692" s="29" t="s">
        <v>108</v>
      </c>
      <c r="R692" s="29" t="s">
        <v>108</v>
      </c>
      <c r="S692" s="30" t="s">
        <v>62</v>
      </c>
      <c r="T692" s="30"/>
      <c r="U692" s="31" t="str">
        <f>IFERROR(__xludf.DUMMYFUNCTION("LET(
  angka_murni, ARRAYFORMULA(IFERROR(VALUE(REGEXREPLACE(N692:S692, ""[^0-9]"", """")), 0)),
  rata, IFERROR(AVERAGEIF(angka_murni, ""&gt;0""), 0),
  IF(rata &gt; 0,
    IF(rata &gt; 500, ""SANGAT OPTIMAL"",
    IF(rata &gt; 200, ""OPTIMAL"",
    IF(rata &gt; 100,"&amp;" ""KURANG OPTIMAL"", ""TIDAK OPTIMAL""))),
    IF(COUNTIF(N692:S692, ""*TIDAK TERDETEKSI*"") &gt; 0, ""TIDAK TERDETEKSI"",
    IF(COUNTIF(N692:S692, ""*TIDAK AKTIF*"") &gt; 0, ""TIDAK AKTIF"",
    IF(COUNTIF(N692:S692, ""*BELUM TERPASANG*"") &gt; 0, ""BELUM T"&amp;"ERPASANG"", ""TIDAK AKTIF"")))
  )
)"),"TIDAK OPTIMAL")</f>
        <v>TIDAK OPTIMAL</v>
      </c>
      <c r="V692" s="124"/>
      <c r="W692" s="125"/>
      <c r="X692" s="125"/>
    </row>
    <row r="693" ht="12.0" customHeight="1">
      <c r="A693" s="20">
        <f t="shared" si="1"/>
        <v>689</v>
      </c>
      <c r="B693" s="19" t="s">
        <v>554</v>
      </c>
      <c r="C693" s="19" t="s">
        <v>618</v>
      </c>
      <c r="D693" s="19" t="s">
        <v>2952</v>
      </c>
      <c r="E693" s="21" t="s">
        <v>33</v>
      </c>
      <c r="F693" s="23" t="s">
        <v>2953</v>
      </c>
      <c r="G693" s="25" t="s">
        <v>2954</v>
      </c>
      <c r="H693" s="19" t="s">
        <v>40</v>
      </c>
      <c r="I693" s="19" t="s">
        <v>107</v>
      </c>
      <c r="J693" s="117" t="s">
        <v>44</v>
      </c>
      <c r="K693" s="118"/>
      <c r="L693" s="119" t="s">
        <v>2955</v>
      </c>
      <c r="M693" s="42"/>
      <c r="N693" s="42"/>
      <c r="O693" s="42"/>
      <c r="P693" s="30" t="s">
        <v>91</v>
      </c>
      <c r="Q693" s="30" t="s">
        <v>91</v>
      </c>
      <c r="R693" s="30" t="s">
        <v>62</v>
      </c>
      <c r="S693" s="44"/>
      <c r="T693" s="44"/>
      <c r="U693" s="31" t="str">
        <f>IFERROR(__xludf.DUMMYFUNCTION("LET(
  angka_murni, ARRAYFORMULA(IFERROR(VALUE(REGEXREPLACE(N693:S693, ""[^0-9]"", """")), 0)),
  rata, IFERROR(AVERAGEIF(angka_murni, ""&gt;0""), 0),
  IF(rata &gt; 0,
    IF(rata &gt; 500, ""SANGAT OPTIMAL"",
    IF(rata &gt; 200, ""OPTIMAL"",
    IF(rata &gt; 100,"&amp;" ""KURANG OPTIMAL"", ""TIDAK OPTIMAL""))),
    IF(COUNTIF(N693:S693, ""*TIDAK TERDETEKSI*"") &gt; 0, ""TIDAK TERDETEKSI"",
    IF(COUNTIF(N693:S693, ""*TIDAK AKTIF*"") &gt; 0, ""TIDAK AKTIF"",
    IF(COUNTIF(N693:S693, ""*BELUM TERPASANG*"") &gt; 0, ""BELUM T"&amp;"ERPASANG"", ""TIDAK AKTIF"")))
  )
)"),"TIDAK OPTIMAL")</f>
        <v>TIDAK OPTIMAL</v>
      </c>
      <c r="V693" s="124"/>
      <c r="W693" s="125"/>
      <c r="X693" s="125"/>
    </row>
    <row r="694" ht="12.0" customHeight="1">
      <c r="A694" s="20">
        <f t="shared" si="1"/>
        <v>690</v>
      </c>
      <c r="B694" s="19" t="s">
        <v>554</v>
      </c>
      <c r="C694" s="19" t="s">
        <v>618</v>
      </c>
      <c r="D694" s="19" t="s">
        <v>2956</v>
      </c>
      <c r="E694" s="21" t="s">
        <v>33</v>
      </c>
      <c r="F694" s="23" t="s">
        <v>2957</v>
      </c>
      <c r="G694" s="25" t="s">
        <v>2958</v>
      </c>
      <c r="H694" s="19" t="s">
        <v>40</v>
      </c>
      <c r="I694" s="19" t="s">
        <v>107</v>
      </c>
      <c r="J694" s="117" t="s">
        <v>44</v>
      </c>
      <c r="K694" s="118"/>
      <c r="L694" s="118"/>
      <c r="M694" s="42"/>
      <c r="N694" s="42"/>
      <c r="O694" s="42"/>
      <c r="P694" s="30" t="s">
        <v>63</v>
      </c>
      <c r="Q694" s="30" t="s">
        <v>125</v>
      </c>
      <c r="R694" s="30" t="s">
        <v>125</v>
      </c>
      <c r="S694" s="44"/>
      <c r="T694" s="44"/>
      <c r="U694" s="31" t="str">
        <f>IFERROR(__xludf.DUMMYFUNCTION("LET(
  angka_murni, ARRAYFORMULA(IFERROR(VALUE(REGEXREPLACE(N694:S694, ""[^0-9]"", """")), 0)),
  rata, IFERROR(AVERAGEIF(angka_murni, ""&gt;0""), 0),
  IF(rata &gt; 0,
    IF(rata &gt; 500, ""SANGAT OPTIMAL"",
    IF(rata &gt; 200, ""OPTIMAL"",
    IF(rata &gt; 100,"&amp;" ""KURANG OPTIMAL"", ""TIDAK OPTIMAL""))),
    IF(COUNTIF(N694:S694, ""*TIDAK TERDETEKSI*"") &gt; 0, ""TIDAK TERDETEKSI"",
    IF(COUNTIF(N694:S694, ""*TIDAK AKTIF*"") &gt; 0, ""TIDAK AKTIF"",
    IF(COUNTIF(N694:S694, ""*BELUM TERPASANG*"") &gt; 0, ""BELUM T"&amp;"ERPASANG"", ""TIDAK AKTIF"")))
  )
)"),"KURANG OPTIMAL")</f>
        <v>KURANG OPTIMAL</v>
      </c>
      <c r="V694" s="124"/>
      <c r="W694" s="125"/>
      <c r="X694" s="125"/>
    </row>
    <row r="695" ht="12.0" customHeight="1">
      <c r="A695" s="20">
        <f t="shared" si="1"/>
        <v>691</v>
      </c>
      <c r="B695" s="19" t="s">
        <v>554</v>
      </c>
      <c r="C695" s="19" t="s">
        <v>618</v>
      </c>
      <c r="D695" s="19" t="s">
        <v>2959</v>
      </c>
      <c r="E695" s="21" t="s">
        <v>33</v>
      </c>
      <c r="F695" s="23" t="s">
        <v>2960</v>
      </c>
      <c r="G695" s="25" t="s">
        <v>2961</v>
      </c>
      <c r="H695" s="19" t="s">
        <v>39</v>
      </c>
      <c r="I695" s="19" t="s">
        <v>41</v>
      </c>
      <c r="J695" s="200" t="s">
        <v>44</v>
      </c>
      <c r="K695" s="119"/>
      <c r="L695" s="119" t="s">
        <v>1116</v>
      </c>
      <c r="M695" s="29" t="s">
        <v>108</v>
      </c>
      <c r="N695" s="29" t="s">
        <v>108</v>
      </c>
      <c r="O695" s="29" t="s">
        <v>108</v>
      </c>
      <c r="P695" s="29" t="s">
        <v>108</v>
      </c>
      <c r="Q695" s="29" t="s">
        <v>108</v>
      </c>
      <c r="R695" s="29" t="s">
        <v>108</v>
      </c>
      <c r="S695" s="30" t="s">
        <v>62</v>
      </c>
      <c r="T695" s="30"/>
      <c r="U695" s="31" t="str">
        <f>IFERROR(__xludf.DUMMYFUNCTION("LET(
  angka_murni, ARRAYFORMULA(IFERROR(VALUE(REGEXREPLACE(N695:S695, ""[^0-9]"", """")), 0)),
  rata, IFERROR(AVERAGEIF(angka_murni, ""&gt;0""), 0),
  IF(rata &gt; 0,
    IF(rata &gt; 500, ""SANGAT OPTIMAL"",
    IF(rata &gt; 200, ""OPTIMAL"",
    IF(rata &gt; 100,"&amp;" ""KURANG OPTIMAL"", ""TIDAK OPTIMAL""))),
    IF(COUNTIF(N695:S695, ""*TIDAK TERDETEKSI*"") &gt; 0, ""TIDAK TERDETEKSI"",
    IF(COUNTIF(N695:S695, ""*TIDAK AKTIF*"") &gt; 0, ""TIDAK AKTIF"",
    IF(COUNTIF(N695:S695, ""*BELUM TERPASANG*"") &gt; 0, ""BELUM T"&amp;"ERPASANG"", ""TIDAK AKTIF"")))
  )
)"),"TIDAK OPTIMAL")</f>
        <v>TIDAK OPTIMAL</v>
      </c>
      <c r="V695" s="124"/>
      <c r="W695" s="125"/>
      <c r="X695" s="125"/>
    </row>
    <row r="696" ht="12.0" customHeight="1">
      <c r="A696" s="20">
        <f t="shared" si="1"/>
        <v>692</v>
      </c>
      <c r="B696" s="19" t="s">
        <v>554</v>
      </c>
      <c r="C696" s="19" t="s">
        <v>618</v>
      </c>
      <c r="D696" s="19" t="s">
        <v>2962</v>
      </c>
      <c r="E696" s="21" t="s">
        <v>33</v>
      </c>
      <c r="F696" s="23" t="s">
        <v>2963</v>
      </c>
      <c r="G696" s="25" t="s">
        <v>2964</v>
      </c>
      <c r="H696" s="19" t="s">
        <v>94</v>
      </c>
      <c r="I696" s="19" t="s">
        <v>60</v>
      </c>
      <c r="J696" s="128" t="s">
        <v>44</v>
      </c>
      <c r="K696" s="183"/>
      <c r="L696" s="183"/>
      <c r="M696" s="132"/>
      <c r="N696" s="132"/>
      <c r="O696" s="132"/>
      <c r="P696" s="44"/>
      <c r="Q696" s="44"/>
      <c r="R696" s="30" t="s">
        <v>806</v>
      </c>
      <c r="S696" s="30" t="s">
        <v>806</v>
      </c>
      <c r="T696" s="30"/>
      <c r="U696" s="39" t="str">
        <f>IFERROR(__xludf.DUMMYFUNCTION("LET(
  angka_murni, ARRAYFORMULA(IFERROR(VALUE(REGEXREPLACE(N696:S696, ""[^0-9]"", """")), 0)),
  rata, IFERROR(AVERAGEIF(angka_murni, ""&gt;0""), 0),
  IF(rata &gt; 0,
    IF(rata &gt; 500, ""SANGAT OPTIMAL"",
    IF(rata &gt; 200, ""OPTIMAL"",
    IF(rata &gt; 100,"&amp;" ""KURANG OPTIMAL"", ""TIDAK OPTIMAL""))),
    IF(COUNTIF(N696:S696, ""*TIDAK TERDETEKSI*"") &gt; 0, ""TIDAK TERDETEKSI"",
    IF(COUNTIF(N696:S696, ""*TIDAK AKTIF*"") &gt; 0, ""TIDAK AKTIF"",
    IF(COUNTIF(N696:S696, ""*BELUM TERPASANG*"") &gt; 0, ""BELUM T"&amp;"ERPASANG"", ""TIDAK AKTIF"")))
  )
)"),"KURANG OPTIMAL")</f>
        <v>KURANG OPTIMAL</v>
      </c>
      <c r="V696" s="137" t="s">
        <v>2596</v>
      </c>
      <c r="W696" s="83"/>
      <c r="X696" s="83"/>
    </row>
    <row r="697" ht="12.0" customHeight="1">
      <c r="A697" s="20">
        <f t="shared" si="1"/>
        <v>693</v>
      </c>
      <c r="B697" s="19" t="s">
        <v>554</v>
      </c>
      <c r="C697" s="19" t="s">
        <v>618</v>
      </c>
      <c r="D697" s="19" t="s">
        <v>2965</v>
      </c>
      <c r="E697" s="21" t="s">
        <v>33</v>
      </c>
      <c r="F697" s="23" t="s">
        <v>2966</v>
      </c>
      <c r="G697" s="25" t="s">
        <v>2967</v>
      </c>
      <c r="H697" s="19" t="s">
        <v>94</v>
      </c>
      <c r="I697" s="19" t="s">
        <v>60</v>
      </c>
      <c r="J697" s="128" t="s">
        <v>44</v>
      </c>
      <c r="K697" s="183"/>
      <c r="L697" s="183"/>
      <c r="M697" s="132"/>
      <c r="N697" s="132"/>
      <c r="O697" s="132"/>
      <c r="P697" s="44"/>
      <c r="Q697" s="44"/>
      <c r="R697" s="30" t="s">
        <v>806</v>
      </c>
      <c r="S697" s="30" t="s">
        <v>806</v>
      </c>
      <c r="T697" s="30"/>
      <c r="U697" s="39" t="str">
        <f>IFERROR(__xludf.DUMMYFUNCTION("LET(
  angka_murni, ARRAYFORMULA(IFERROR(VALUE(REGEXREPLACE(N697:S697, ""[^0-9]"", """")), 0)),
  rata, IFERROR(AVERAGEIF(angka_murni, ""&gt;0""), 0),
  IF(rata &gt; 0,
    IF(rata &gt; 500, ""SANGAT OPTIMAL"",
    IF(rata &gt; 200, ""OPTIMAL"",
    IF(rata &gt; 100,"&amp;" ""KURANG OPTIMAL"", ""TIDAK OPTIMAL""))),
    IF(COUNTIF(N697:S697, ""*TIDAK TERDETEKSI*"") &gt; 0, ""TIDAK TERDETEKSI"",
    IF(COUNTIF(N697:S697, ""*TIDAK AKTIF*"") &gt; 0, ""TIDAK AKTIF"",
    IF(COUNTIF(N697:S697, ""*BELUM TERPASANG*"") &gt; 0, ""BELUM T"&amp;"ERPASANG"", ""TIDAK AKTIF"")))
  )
)"),"KURANG OPTIMAL")</f>
        <v>KURANG OPTIMAL</v>
      </c>
      <c r="V697" s="137" t="s">
        <v>1266</v>
      </c>
      <c r="W697" s="83"/>
      <c r="X697" s="83"/>
    </row>
    <row r="698" ht="12.0" customHeight="1">
      <c r="A698" s="20">
        <f t="shared" si="1"/>
        <v>694</v>
      </c>
      <c r="B698" s="19" t="s">
        <v>554</v>
      </c>
      <c r="C698" s="19" t="s">
        <v>618</v>
      </c>
      <c r="D698" s="19" t="s">
        <v>619</v>
      </c>
      <c r="E698" s="21" t="s">
        <v>33</v>
      </c>
      <c r="F698" s="23" t="s">
        <v>2968</v>
      </c>
      <c r="G698" s="25" t="s">
        <v>2969</v>
      </c>
      <c r="H698" s="19" t="s">
        <v>40</v>
      </c>
      <c r="I698" s="19" t="s">
        <v>107</v>
      </c>
      <c r="J698" s="117" t="s">
        <v>44</v>
      </c>
      <c r="K698" s="118"/>
      <c r="L698" s="118"/>
      <c r="M698" s="42"/>
      <c r="N698" s="42"/>
      <c r="O698" s="42"/>
      <c r="P698" s="30" t="s">
        <v>176</v>
      </c>
      <c r="Q698" s="30" t="s">
        <v>176</v>
      </c>
      <c r="R698" s="30" t="s">
        <v>176</v>
      </c>
      <c r="S698" s="44"/>
      <c r="T698" s="44"/>
      <c r="U698" s="31" t="str">
        <f>IFERROR(__xludf.DUMMYFUNCTION("LET(
  angka_murni, ARRAYFORMULA(IFERROR(VALUE(REGEXREPLACE(N698:S698, ""[^0-9]"", """")), 0)),
  rata, IFERROR(AVERAGEIF(angka_murni, ""&gt;0""), 0),
  IF(rata &gt; 0,
    IF(rata &gt; 500, ""SANGAT OPTIMAL"",
    IF(rata &gt; 200, ""OPTIMAL"",
    IF(rata &gt; 100,"&amp;" ""KURANG OPTIMAL"", ""TIDAK OPTIMAL""))),
    IF(COUNTIF(N698:S698, ""*TIDAK TERDETEKSI*"") &gt; 0, ""TIDAK TERDETEKSI"",
    IF(COUNTIF(N698:S698, ""*TIDAK AKTIF*"") &gt; 0, ""TIDAK AKTIF"",
    IF(COUNTIF(N698:S698, ""*BELUM TERPASANG*"") &gt; 0, ""BELUM T"&amp;"ERPASANG"", ""TIDAK AKTIF"")))
  )
)"),"TIDAK OPTIMAL")</f>
        <v>TIDAK OPTIMAL</v>
      </c>
      <c r="V698" s="124"/>
      <c r="W698" s="125"/>
      <c r="X698" s="125"/>
    </row>
    <row r="699" ht="12.0" customHeight="1">
      <c r="A699" s="20">
        <f t="shared" si="1"/>
        <v>695</v>
      </c>
      <c r="B699" s="19" t="s">
        <v>554</v>
      </c>
      <c r="C699" s="19" t="s">
        <v>633</v>
      </c>
      <c r="D699" s="19" t="s">
        <v>2970</v>
      </c>
      <c r="E699" s="21" t="s">
        <v>33</v>
      </c>
      <c r="F699" s="23" t="s">
        <v>2971</v>
      </c>
      <c r="G699" s="25" t="s">
        <v>2972</v>
      </c>
      <c r="H699" s="19"/>
      <c r="I699" s="19"/>
      <c r="J699" s="144"/>
      <c r="K699" s="118"/>
      <c r="L699" s="118"/>
      <c r="M699" s="29" t="s">
        <v>108</v>
      </c>
      <c r="N699" s="29" t="s">
        <v>108</v>
      </c>
      <c r="O699" s="29" t="s">
        <v>108</v>
      </c>
      <c r="P699" s="29" t="s">
        <v>108</v>
      </c>
      <c r="Q699" s="29" t="s">
        <v>108</v>
      </c>
      <c r="R699" s="29" t="s">
        <v>108</v>
      </c>
      <c r="S699" s="29" t="s">
        <v>108</v>
      </c>
      <c r="T699" s="29"/>
      <c r="U699" s="31" t="str">
        <f>IFERROR(__xludf.DUMMYFUNCTION("LET(
  angka_murni, ARRAYFORMULA(IFERROR(VALUE(REGEXREPLACE(N699:S699, ""[^0-9]"", """")), 0)),
  rata, IFERROR(AVERAGEIF(angka_murni, ""&gt;0""), 0),
  IF(rata &gt; 0,
    IF(rata &gt; 500, ""SANGAT OPTIMAL"",
    IF(rata &gt; 200, ""OPTIMAL"",
    IF(rata &gt; 100,"&amp;" ""KURANG OPTIMAL"", ""TIDAK OPTIMAL""))),
    IF(COUNTIF(N699:S699, ""*TIDAK TERDETEKSI*"") &gt; 0, ""TIDAK TERDETEKSI"",
    IF(COUNTIF(N699:S699, ""*TIDAK AKTIF*"") &gt; 0, ""TIDAK AKTIF"",
    IF(COUNTIF(N699:S699, ""*BELUM TERPASANG*"") &gt; 0, ""BELUM T"&amp;"ERPASANG"", ""TIDAK AKTIF"")))
  )
)"),"BELUM TERPASANG")</f>
        <v>BELUM TERPASANG</v>
      </c>
      <c r="V699" s="124"/>
      <c r="W699" s="125"/>
      <c r="X699" s="125"/>
    </row>
    <row r="700" ht="12.0" customHeight="1">
      <c r="A700" s="20">
        <f t="shared" si="1"/>
        <v>696</v>
      </c>
      <c r="B700" s="19" t="s">
        <v>554</v>
      </c>
      <c r="C700" s="19" t="s">
        <v>633</v>
      </c>
      <c r="D700" s="19" t="s">
        <v>2973</v>
      </c>
      <c r="E700" s="21" t="s">
        <v>33</v>
      </c>
      <c r="F700" s="23" t="s">
        <v>2974</v>
      </c>
      <c r="G700" s="25" t="s">
        <v>2975</v>
      </c>
      <c r="H700" s="19" t="s">
        <v>40</v>
      </c>
      <c r="I700" s="19" t="s">
        <v>107</v>
      </c>
      <c r="J700" s="117" t="s">
        <v>44</v>
      </c>
      <c r="K700" s="118"/>
      <c r="L700" s="118"/>
      <c r="M700" s="42"/>
      <c r="N700" s="42"/>
      <c r="O700" s="42"/>
      <c r="P700" s="30" t="s">
        <v>63</v>
      </c>
      <c r="Q700" s="30" t="s">
        <v>91</v>
      </c>
      <c r="R700" s="30" t="s">
        <v>91</v>
      </c>
      <c r="S700" s="44"/>
      <c r="T700" s="44"/>
      <c r="U700" s="31" t="str">
        <f>IFERROR(__xludf.DUMMYFUNCTION("LET(
  angka_murni, ARRAYFORMULA(IFERROR(VALUE(REGEXREPLACE(N700:S700, ""[^0-9]"", """")), 0)),
  rata, IFERROR(AVERAGEIF(angka_murni, ""&gt;0""), 0),
  IF(rata &gt; 0,
    IF(rata &gt; 500, ""SANGAT OPTIMAL"",
    IF(rata &gt; 200, ""OPTIMAL"",
    IF(rata &gt; 100,"&amp;" ""KURANG OPTIMAL"", ""TIDAK OPTIMAL""))),
    IF(COUNTIF(N700:S700, ""*TIDAK TERDETEKSI*"") &gt; 0, ""TIDAK TERDETEKSI"",
    IF(COUNTIF(N700:S700, ""*TIDAK AKTIF*"") &gt; 0, ""TIDAK AKTIF"",
    IF(COUNTIF(N700:S700, ""*BELUM TERPASANG*"") &gt; 0, ""BELUM T"&amp;"ERPASANG"", ""TIDAK AKTIF"")))
  )
)"),"KURANG OPTIMAL")</f>
        <v>KURANG OPTIMAL</v>
      </c>
      <c r="V700" s="124"/>
      <c r="W700" s="125"/>
      <c r="X700" s="125"/>
    </row>
    <row r="701" ht="12.0" customHeight="1">
      <c r="A701" s="20">
        <f t="shared" si="1"/>
        <v>697</v>
      </c>
      <c r="B701" s="19" t="s">
        <v>554</v>
      </c>
      <c r="C701" s="19" t="s">
        <v>633</v>
      </c>
      <c r="D701" s="19" t="s">
        <v>2977</v>
      </c>
      <c r="E701" s="21" t="s">
        <v>33</v>
      </c>
      <c r="F701" s="23" t="s">
        <v>2978</v>
      </c>
      <c r="G701" s="25" t="s">
        <v>2979</v>
      </c>
      <c r="H701" s="19" t="s">
        <v>94</v>
      </c>
      <c r="I701" s="19" t="s">
        <v>60</v>
      </c>
      <c r="J701" s="128" t="s">
        <v>44</v>
      </c>
      <c r="K701" s="183"/>
      <c r="L701" s="183"/>
      <c r="M701" s="132"/>
      <c r="N701" s="132"/>
      <c r="O701" s="132"/>
      <c r="P701" s="44"/>
      <c r="Q701" s="44"/>
      <c r="R701" s="30" t="s">
        <v>806</v>
      </c>
      <c r="S701" s="30" t="s">
        <v>806</v>
      </c>
      <c r="T701" s="30"/>
      <c r="U701" s="39" t="str">
        <f>IFERROR(__xludf.DUMMYFUNCTION("LET(
  angka_murni, ARRAYFORMULA(IFERROR(VALUE(REGEXREPLACE(N701:S701, ""[^0-9]"", """")), 0)),
  rata, IFERROR(AVERAGEIF(angka_murni, ""&gt;0""), 0),
  IF(rata &gt; 0,
    IF(rata &gt; 500, ""SANGAT OPTIMAL"",
    IF(rata &gt; 200, ""OPTIMAL"",
    IF(rata &gt; 100,"&amp;" ""KURANG OPTIMAL"", ""TIDAK OPTIMAL""))),
    IF(COUNTIF(N701:S701, ""*TIDAK TERDETEKSI*"") &gt; 0, ""TIDAK TERDETEKSI"",
    IF(COUNTIF(N701:S701, ""*TIDAK AKTIF*"") &gt; 0, ""TIDAK AKTIF"",
    IF(COUNTIF(N701:S701, ""*BELUM TERPASANG*"") &gt; 0, ""BELUM T"&amp;"ERPASANG"", ""TIDAK AKTIF"")))
  )
)"),"KURANG OPTIMAL")</f>
        <v>KURANG OPTIMAL</v>
      </c>
      <c r="V701" s="137" t="s">
        <v>890</v>
      </c>
      <c r="W701" s="83"/>
      <c r="X701" s="83"/>
    </row>
    <row r="702" ht="12.0" customHeight="1">
      <c r="A702" s="20">
        <f t="shared" si="1"/>
        <v>698</v>
      </c>
      <c r="B702" s="19" t="s">
        <v>554</v>
      </c>
      <c r="C702" s="19" t="s">
        <v>633</v>
      </c>
      <c r="D702" s="19" t="s">
        <v>2980</v>
      </c>
      <c r="E702" s="21" t="s">
        <v>33</v>
      </c>
      <c r="F702" s="23" t="s">
        <v>2981</v>
      </c>
      <c r="G702" s="25" t="s">
        <v>2982</v>
      </c>
      <c r="H702" s="19" t="s">
        <v>95</v>
      </c>
      <c r="I702" s="19" t="s">
        <v>106</v>
      </c>
      <c r="J702" s="76" t="s">
        <v>44</v>
      </c>
      <c r="K702" s="118"/>
      <c r="L702" s="118"/>
      <c r="M702" s="42"/>
      <c r="N702" s="42"/>
      <c r="O702" s="42"/>
      <c r="P702" s="44"/>
      <c r="Q702" s="44"/>
      <c r="R702" s="44"/>
      <c r="S702" s="30" t="s">
        <v>176</v>
      </c>
      <c r="T702" s="30" t="s">
        <v>360</v>
      </c>
      <c r="U702" s="31" t="str">
        <f>IFERROR(__xludf.DUMMYFUNCTION("LET(
  angka_murni, ARRAYFORMULA(IFERROR(VALUE(REGEXREPLACE(N702:S702, ""[^0-9]"", """")), 0)),
  rata, IFERROR(AVERAGEIF(angka_murni, ""&gt;0""), 0),
  IF(rata &gt; 0,
    IF(rata &gt; 500, ""SANGAT OPTIMAL"",
    IF(rata &gt; 200, ""OPTIMAL"",
    IF(rata &gt; 100,"&amp;" ""KURANG OPTIMAL"", ""TIDAK OPTIMAL""))),
    IF(COUNTIF(N702:S702, ""*TIDAK TERDETEKSI*"") &gt; 0, ""TIDAK TERDETEKSI"",
    IF(COUNTIF(N702:S702, ""*TIDAK AKTIF*"") &gt; 0, ""TIDAK AKTIF"",
    IF(COUNTIF(N702:S702, ""*BELUM TERPASANG*"") &gt; 0, ""BELUM T"&amp;"ERPASANG"", ""TIDAK AKTIF"")))
  )
)"),"TIDAK OPTIMAL")</f>
        <v>TIDAK OPTIMAL</v>
      </c>
      <c r="V702" s="124"/>
      <c r="W702" s="125"/>
      <c r="X702" s="125"/>
    </row>
    <row r="703" ht="12.0" customHeight="1">
      <c r="A703" s="20">
        <f t="shared" si="1"/>
        <v>699</v>
      </c>
      <c r="B703" s="19" t="s">
        <v>554</v>
      </c>
      <c r="C703" s="19" t="s">
        <v>633</v>
      </c>
      <c r="D703" s="19" t="s">
        <v>2984</v>
      </c>
      <c r="E703" s="21" t="s">
        <v>33</v>
      </c>
      <c r="F703" s="23" t="s">
        <v>2985</v>
      </c>
      <c r="G703" s="25" t="s">
        <v>2986</v>
      </c>
      <c r="H703" s="19" t="s">
        <v>40</v>
      </c>
      <c r="I703" s="19" t="s">
        <v>107</v>
      </c>
      <c r="J703" s="117" t="s">
        <v>44</v>
      </c>
      <c r="K703" s="118"/>
      <c r="L703" s="118"/>
      <c r="M703" s="42"/>
      <c r="N703" s="42"/>
      <c r="O703" s="42"/>
      <c r="P703" s="30" t="s">
        <v>806</v>
      </c>
      <c r="Q703" s="30" t="s">
        <v>806</v>
      </c>
      <c r="R703" s="30" t="s">
        <v>806</v>
      </c>
      <c r="S703" s="44"/>
      <c r="T703" s="44"/>
      <c r="U703" s="31" t="str">
        <f>IFERROR(__xludf.DUMMYFUNCTION("LET(
  angka_murni, ARRAYFORMULA(IFERROR(VALUE(REGEXREPLACE(N703:S703, ""[^0-9]"", """")), 0)),
  rata, IFERROR(AVERAGEIF(angka_murni, ""&gt;0""), 0),
  IF(rata &gt; 0,
    IF(rata &gt; 500, ""SANGAT OPTIMAL"",
    IF(rata &gt; 200, ""OPTIMAL"",
    IF(rata &gt; 100,"&amp;" ""KURANG OPTIMAL"", ""TIDAK OPTIMAL""))),
    IF(COUNTIF(N703:S703, ""*TIDAK TERDETEKSI*"") &gt; 0, ""TIDAK TERDETEKSI"",
    IF(COUNTIF(N703:S703, ""*TIDAK AKTIF*"") &gt; 0, ""TIDAK AKTIF"",
    IF(COUNTIF(N703:S703, ""*BELUM TERPASANG*"") &gt; 0, ""BELUM T"&amp;"ERPASANG"", ""TIDAK AKTIF"")))
  )
)"),"KURANG OPTIMAL")</f>
        <v>KURANG OPTIMAL</v>
      </c>
      <c r="V703" s="124"/>
      <c r="W703" s="125"/>
      <c r="X703" s="125"/>
    </row>
    <row r="704" ht="12.0" customHeight="1">
      <c r="A704" s="20">
        <f t="shared" si="1"/>
        <v>700</v>
      </c>
      <c r="B704" s="19" t="s">
        <v>554</v>
      </c>
      <c r="C704" s="19" t="s">
        <v>633</v>
      </c>
      <c r="D704" s="19" t="s">
        <v>634</v>
      </c>
      <c r="E704" s="21" t="s">
        <v>33</v>
      </c>
      <c r="F704" s="23" t="s">
        <v>2987</v>
      </c>
      <c r="G704" s="25" t="s">
        <v>2988</v>
      </c>
      <c r="H704" s="19" t="s">
        <v>40</v>
      </c>
      <c r="I704" s="19" t="s">
        <v>107</v>
      </c>
      <c r="J704" s="117" t="s">
        <v>44</v>
      </c>
      <c r="K704" s="118"/>
      <c r="L704" s="118"/>
      <c r="M704" s="42"/>
      <c r="N704" s="42"/>
      <c r="O704" s="42"/>
      <c r="P704" s="30" t="s">
        <v>806</v>
      </c>
      <c r="Q704" s="30" t="s">
        <v>806</v>
      </c>
      <c r="R704" s="30" t="s">
        <v>806</v>
      </c>
      <c r="S704" s="44"/>
      <c r="T704" s="44"/>
      <c r="U704" s="31" t="str">
        <f>IFERROR(__xludf.DUMMYFUNCTION("LET(
  angka_murni, ARRAYFORMULA(IFERROR(VALUE(REGEXREPLACE(N704:S704, ""[^0-9]"", """")), 0)),
  rata, IFERROR(AVERAGEIF(angka_murni, ""&gt;0""), 0),
  IF(rata &gt; 0,
    IF(rata &gt; 500, ""SANGAT OPTIMAL"",
    IF(rata &gt; 200, ""OPTIMAL"",
    IF(rata &gt; 100,"&amp;" ""KURANG OPTIMAL"", ""TIDAK OPTIMAL""))),
    IF(COUNTIF(N704:S704, ""*TIDAK TERDETEKSI*"") &gt; 0, ""TIDAK TERDETEKSI"",
    IF(COUNTIF(N704:S704, ""*TIDAK AKTIF*"") &gt; 0, ""TIDAK AKTIF"",
    IF(COUNTIF(N704:S704, ""*BELUM TERPASANG*"") &gt; 0, ""BELUM T"&amp;"ERPASANG"", ""TIDAK AKTIF"")))
  )
)"),"KURANG OPTIMAL")</f>
        <v>KURANG OPTIMAL</v>
      </c>
      <c r="V704" s="124"/>
      <c r="W704" s="125"/>
      <c r="X704" s="125"/>
    </row>
    <row r="705" ht="12.0" customHeight="1">
      <c r="A705" s="20">
        <f t="shared" si="1"/>
        <v>701</v>
      </c>
      <c r="B705" s="19" t="s">
        <v>554</v>
      </c>
      <c r="C705" s="19" t="s">
        <v>633</v>
      </c>
      <c r="D705" s="19" t="s">
        <v>2989</v>
      </c>
      <c r="E705" s="21" t="s">
        <v>33</v>
      </c>
      <c r="F705" s="23" t="s">
        <v>2990</v>
      </c>
      <c r="G705" s="25" t="s">
        <v>2991</v>
      </c>
      <c r="H705" s="19" t="s">
        <v>40</v>
      </c>
      <c r="I705" s="19" t="s">
        <v>107</v>
      </c>
      <c r="J705" s="117" t="s">
        <v>44</v>
      </c>
      <c r="K705" s="118"/>
      <c r="L705" s="119" t="s">
        <v>916</v>
      </c>
      <c r="M705" s="42"/>
      <c r="N705" s="42"/>
      <c r="O705" s="42"/>
      <c r="P705" s="30" t="s">
        <v>176</v>
      </c>
      <c r="Q705" s="30" t="s">
        <v>176</v>
      </c>
      <c r="R705" s="30" t="s">
        <v>176</v>
      </c>
      <c r="S705" s="44"/>
      <c r="T705" s="44"/>
      <c r="U705" s="31" t="str">
        <f>IFERROR(__xludf.DUMMYFUNCTION("LET(
  angka_murni, ARRAYFORMULA(IFERROR(VALUE(REGEXREPLACE(N705:S705, ""[^0-9]"", """")), 0)),
  rata, IFERROR(AVERAGEIF(angka_murni, ""&gt;0""), 0),
  IF(rata &gt; 0,
    IF(rata &gt; 500, ""SANGAT OPTIMAL"",
    IF(rata &gt; 200, ""OPTIMAL"",
    IF(rata &gt; 100,"&amp;" ""KURANG OPTIMAL"", ""TIDAK OPTIMAL""))),
    IF(COUNTIF(N705:S705, ""*TIDAK TERDETEKSI*"") &gt; 0, ""TIDAK TERDETEKSI"",
    IF(COUNTIF(N705:S705, ""*TIDAK AKTIF*"") &gt; 0, ""TIDAK AKTIF"",
    IF(COUNTIF(N705:S705, ""*BELUM TERPASANG*"") &gt; 0, ""BELUM T"&amp;"ERPASANG"", ""TIDAK AKTIF"")))
  )
)"),"TIDAK OPTIMAL")</f>
        <v>TIDAK OPTIMAL</v>
      </c>
      <c r="V705" s="124"/>
      <c r="W705" s="125"/>
      <c r="X705" s="125"/>
    </row>
    <row r="706" ht="12.0" customHeight="1">
      <c r="A706" s="20">
        <f t="shared" si="1"/>
        <v>702</v>
      </c>
      <c r="B706" s="19" t="s">
        <v>554</v>
      </c>
      <c r="C706" s="19" t="s">
        <v>633</v>
      </c>
      <c r="D706" s="19" t="s">
        <v>2992</v>
      </c>
      <c r="E706" s="21" t="s">
        <v>33</v>
      </c>
      <c r="F706" s="23" t="s">
        <v>2993</v>
      </c>
      <c r="G706" s="25" t="s">
        <v>2994</v>
      </c>
      <c r="H706" s="19" t="s">
        <v>95</v>
      </c>
      <c r="I706" s="19" t="s">
        <v>106</v>
      </c>
      <c r="J706" s="76" t="s">
        <v>44</v>
      </c>
      <c r="K706" s="118"/>
      <c r="L706" s="118"/>
      <c r="M706" s="42"/>
      <c r="N706" s="42"/>
      <c r="O706" s="42"/>
      <c r="P706" s="44"/>
      <c r="Q706" s="44"/>
      <c r="R706" s="44"/>
      <c r="S706" s="30" t="s">
        <v>176</v>
      </c>
      <c r="T706" s="30" t="s">
        <v>360</v>
      </c>
      <c r="U706" s="31" t="str">
        <f>IFERROR(__xludf.DUMMYFUNCTION("LET(
  angka_murni, ARRAYFORMULA(IFERROR(VALUE(REGEXREPLACE(N706:S706, ""[^0-9]"", """")), 0)),
  rata, IFERROR(AVERAGEIF(angka_murni, ""&gt;0""), 0),
  IF(rata &gt; 0,
    IF(rata &gt; 500, ""SANGAT OPTIMAL"",
    IF(rata &gt; 200, ""OPTIMAL"",
    IF(rata &gt; 100,"&amp;" ""KURANG OPTIMAL"", ""TIDAK OPTIMAL""))),
    IF(COUNTIF(N706:S706, ""*TIDAK TERDETEKSI*"") &gt; 0, ""TIDAK TERDETEKSI"",
    IF(COUNTIF(N706:S706, ""*TIDAK AKTIF*"") &gt; 0, ""TIDAK AKTIF"",
    IF(COUNTIF(N706:S706, ""*BELUM TERPASANG*"") &gt; 0, ""BELUM T"&amp;"ERPASANG"", ""TIDAK AKTIF"")))
  )
)"),"TIDAK OPTIMAL")</f>
        <v>TIDAK OPTIMAL</v>
      </c>
      <c r="V706" s="124"/>
      <c r="W706" s="125"/>
      <c r="X706" s="125"/>
    </row>
    <row r="707" ht="12.0" customHeight="1">
      <c r="A707" s="20">
        <f t="shared" si="1"/>
        <v>703</v>
      </c>
      <c r="B707" s="19" t="s">
        <v>554</v>
      </c>
      <c r="C707" s="19" t="s">
        <v>633</v>
      </c>
      <c r="D707" s="19" t="s">
        <v>2996</v>
      </c>
      <c r="E707" s="21" t="s">
        <v>33</v>
      </c>
      <c r="F707" s="23" t="s">
        <v>2997</v>
      </c>
      <c r="G707" s="25" t="s">
        <v>2998</v>
      </c>
      <c r="H707" s="19"/>
      <c r="I707" s="19"/>
      <c r="J707" s="144"/>
      <c r="K707" s="118"/>
      <c r="L707" s="118"/>
      <c r="M707" s="29" t="s">
        <v>108</v>
      </c>
      <c r="N707" s="29" t="s">
        <v>108</v>
      </c>
      <c r="O707" s="29" t="s">
        <v>108</v>
      </c>
      <c r="P707" s="29" t="s">
        <v>108</v>
      </c>
      <c r="Q707" s="29" t="s">
        <v>108</v>
      </c>
      <c r="R707" s="29" t="s">
        <v>108</v>
      </c>
      <c r="S707" s="29" t="s">
        <v>108</v>
      </c>
      <c r="T707" s="29"/>
      <c r="U707" s="31" t="str">
        <f>IFERROR(__xludf.DUMMYFUNCTION("LET(
  angka_murni, ARRAYFORMULA(IFERROR(VALUE(REGEXREPLACE(N707:S707, ""[^0-9]"", """")), 0)),
  rata, IFERROR(AVERAGEIF(angka_murni, ""&gt;0""), 0),
  IF(rata &gt; 0,
    IF(rata &gt; 500, ""SANGAT OPTIMAL"",
    IF(rata &gt; 200, ""OPTIMAL"",
    IF(rata &gt; 100,"&amp;" ""KURANG OPTIMAL"", ""TIDAK OPTIMAL""))),
    IF(COUNTIF(N707:S707, ""*TIDAK TERDETEKSI*"") &gt; 0, ""TIDAK TERDETEKSI"",
    IF(COUNTIF(N707:S707, ""*TIDAK AKTIF*"") &gt; 0, ""TIDAK AKTIF"",
    IF(COUNTIF(N707:S707, ""*BELUM TERPASANG*"") &gt; 0, ""BELUM T"&amp;"ERPASANG"", ""TIDAK AKTIF"")))
  )
)"),"BELUM TERPASANG")</f>
        <v>BELUM TERPASANG</v>
      </c>
      <c r="V707" s="124"/>
      <c r="W707" s="125"/>
      <c r="X707" s="125"/>
    </row>
    <row r="708" ht="12.0" customHeight="1">
      <c r="A708" s="20">
        <f t="shared" si="1"/>
        <v>704</v>
      </c>
      <c r="B708" s="19" t="s">
        <v>554</v>
      </c>
      <c r="C708" s="19" t="s">
        <v>633</v>
      </c>
      <c r="D708" s="19" t="s">
        <v>2999</v>
      </c>
      <c r="E708" s="21" t="s">
        <v>33</v>
      </c>
      <c r="F708" s="23" t="s">
        <v>3000</v>
      </c>
      <c r="G708" s="25" t="s">
        <v>3001</v>
      </c>
      <c r="H708" s="19" t="s">
        <v>40</v>
      </c>
      <c r="I708" s="19" t="s">
        <v>107</v>
      </c>
      <c r="J708" s="117" t="s">
        <v>44</v>
      </c>
      <c r="K708" s="118"/>
      <c r="L708" s="119" t="s">
        <v>2955</v>
      </c>
      <c r="M708" s="42"/>
      <c r="N708" s="42"/>
      <c r="O708" s="42"/>
      <c r="P708" s="30" t="s">
        <v>176</v>
      </c>
      <c r="Q708" s="30" t="s">
        <v>91</v>
      </c>
      <c r="R708" s="30" t="s">
        <v>62</v>
      </c>
      <c r="S708" s="44"/>
      <c r="T708" s="44"/>
      <c r="U708" s="31" t="str">
        <f>IFERROR(__xludf.DUMMYFUNCTION("LET(
  angka_murni, ARRAYFORMULA(IFERROR(VALUE(REGEXREPLACE(N708:S708, ""[^0-9]"", """")), 0)),
  rata, IFERROR(AVERAGEIF(angka_murni, ""&gt;0""), 0),
  IF(rata &gt; 0,
    IF(rata &gt; 500, ""SANGAT OPTIMAL"",
    IF(rata &gt; 200, ""OPTIMAL"",
    IF(rata &gt; 100,"&amp;" ""KURANG OPTIMAL"", ""TIDAK OPTIMAL""))),
    IF(COUNTIF(N708:S708, ""*TIDAK TERDETEKSI*"") &gt; 0, ""TIDAK TERDETEKSI"",
    IF(COUNTIF(N708:S708, ""*TIDAK AKTIF*"") &gt; 0, ""TIDAK AKTIF"",
    IF(COUNTIF(N708:S708, ""*BELUM TERPASANG*"") &gt; 0, ""BELUM T"&amp;"ERPASANG"", ""TIDAK AKTIF"")))
  )
)"),"TIDAK OPTIMAL")</f>
        <v>TIDAK OPTIMAL</v>
      </c>
      <c r="V708" s="124"/>
      <c r="W708" s="125"/>
      <c r="X708" s="125"/>
    </row>
    <row r="709" ht="12.0" customHeight="1">
      <c r="A709" s="20">
        <f t="shared" si="1"/>
        <v>705</v>
      </c>
      <c r="B709" s="19" t="s">
        <v>554</v>
      </c>
      <c r="C709" s="19" t="s">
        <v>633</v>
      </c>
      <c r="D709" s="19" t="s">
        <v>644</v>
      </c>
      <c r="E709" s="21" t="s">
        <v>33</v>
      </c>
      <c r="F709" s="23" t="s">
        <v>3002</v>
      </c>
      <c r="G709" s="25" t="s">
        <v>3003</v>
      </c>
      <c r="H709" s="19" t="s">
        <v>40</v>
      </c>
      <c r="I709" s="19" t="s">
        <v>107</v>
      </c>
      <c r="J709" s="117" t="s">
        <v>44</v>
      </c>
      <c r="K709" s="118"/>
      <c r="L709" s="119" t="s">
        <v>2955</v>
      </c>
      <c r="M709" s="42"/>
      <c r="N709" s="42"/>
      <c r="O709" s="42"/>
      <c r="P709" s="30" t="s">
        <v>91</v>
      </c>
      <c r="Q709" s="30" t="s">
        <v>91</v>
      </c>
      <c r="R709" s="30" t="s">
        <v>62</v>
      </c>
      <c r="S709" s="44"/>
      <c r="T709" s="44"/>
      <c r="U709" s="31" t="str">
        <f>IFERROR(__xludf.DUMMYFUNCTION("LET(
  angka_murni, ARRAYFORMULA(IFERROR(VALUE(REGEXREPLACE(N709:S709, ""[^0-9]"", """")), 0)),
  rata, IFERROR(AVERAGEIF(angka_murni, ""&gt;0""), 0),
  IF(rata &gt; 0,
    IF(rata &gt; 500, ""SANGAT OPTIMAL"",
    IF(rata &gt; 200, ""OPTIMAL"",
    IF(rata &gt; 100,"&amp;" ""KURANG OPTIMAL"", ""TIDAK OPTIMAL""))),
    IF(COUNTIF(N709:S709, ""*TIDAK TERDETEKSI*"") &gt; 0, ""TIDAK TERDETEKSI"",
    IF(COUNTIF(N709:S709, ""*TIDAK AKTIF*"") &gt; 0, ""TIDAK AKTIF"",
    IF(COUNTIF(N709:S709, ""*BELUM TERPASANG*"") &gt; 0, ""BELUM T"&amp;"ERPASANG"", ""TIDAK AKTIF"")))
  )
)"),"TIDAK OPTIMAL")</f>
        <v>TIDAK OPTIMAL</v>
      </c>
      <c r="V709" s="124"/>
      <c r="W709" s="125"/>
      <c r="X709" s="125"/>
    </row>
    <row r="710" ht="12.0" customHeight="1">
      <c r="A710" s="20">
        <f t="shared" si="1"/>
        <v>706</v>
      </c>
      <c r="B710" s="19" t="s">
        <v>554</v>
      </c>
      <c r="C710" s="19" t="s">
        <v>633</v>
      </c>
      <c r="D710" s="19" t="s">
        <v>3004</v>
      </c>
      <c r="E710" s="21" t="s">
        <v>33</v>
      </c>
      <c r="F710" s="23" t="s">
        <v>3005</v>
      </c>
      <c r="G710" s="25" t="s">
        <v>3006</v>
      </c>
      <c r="H710" s="19"/>
      <c r="I710" s="19"/>
      <c r="J710" s="144"/>
      <c r="K710" s="118"/>
      <c r="L710" s="118"/>
      <c r="M710" s="29" t="s">
        <v>108</v>
      </c>
      <c r="N710" s="29" t="s">
        <v>108</v>
      </c>
      <c r="O710" s="29" t="s">
        <v>108</v>
      </c>
      <c r="P710" s="29" t="s">
        <v>108</v>
      </c>
      <c r="Q710" s="29" t="s">
        <v>108</v>
      </c>
      <c r="R710" s="29" t="s">
        <v>108</v>
      </c>
      <c r="S710" s="29" t="s">
        <v>108</v>
      </c>
      <c r="T710" s="29"/>
      <c r="U710" s="31" t="str">
        <f>IFERROR(__xludf.DUMMYFUNCTION("LET(
  angka_murni, ARRAYFORMULA(IFERROR(VALUE(REGEXREPLACE(N710:S710, ""[^0-9]"", """")), 0)),
  rata, IFERROR(AVERAGEIF(angka_murni, ""&gt;0""), 0),
  IF(rata &gt; 0,
    IF(rata &gt; 500, ""SANGAT OPTIMAL"",
    IF(rata &gt; 200, ""OPTIMAL"",
    IF(rata &gt; 100,"&amp;" ""KURANG OPTIMAL"", ""TIDAK OPTIMAL""))),
    IF(COUNTIF(N710:S710, ""*TIDAK TERDETEKSI*"") &gt; 0, ""TIDAK TERDETEKSI"",
    IF(COUNTIF(N710:S710, ""*TIDAK AKTIF*"") &gt; 0, ""TIDAK AKTIF"",
    IF(COUNTIF(N710:S710, ""*BELUM TERPASANG*"") &gt; 0, ""BELUM T"&amp;"ERPASANG"", ""TIDAK AKTIF"")))
  )
)"),"BELUM TERPASANG")</f>
        <v>BELUM TERPASANG</v>
      </c>
      <c r="V710" s="124"/>
      <c r="W710" s="125"/>
      <c r="X710" s="125"/>
    </row>
    <row r="711" ht="12.0" customHeight="1">
      <c r="A711" s="20">
        <f t="shared" si="1"/>
        <v>707</v>
      </c>
      <c r="B711" s="19" t="s">
        <v>554</v>
      </c>
      <c r="C711" s="19" t="s">
        <v>653</v>
      </c>
      <c r="D711" s="19" t="s">
        <v>3007</v>
      </c>
      <c r="E711" s="21" t="s">
        <v>33</v>
      </c>
      <c r="F711" s="23" t="s">
        <v>3008</v>
      </c>
      <c r="G711" s="25" t="s">
        <v>3009</v>
      </c>
      <c r="H711" s="165" t="s">
        <v>94</v>
      </c>
      <c r="I711" s="19" t="s">
        <v>2642</v>
      </c>
      <c r="J711" s="76" t="s">
        <v>44</v>
      </c>
      <c r="K711" s="118"/>
      <c r="L711" s="118"/>
      <c r="M711" s="42"/>
      <c r="N711" s="42"/>
      <c r="O711" s="42"/>
      <c r="P711" s="44"/>
      <c r="Q711" s="30" t="s">
        <v>125</v>
      </c>
      <c r="R711" s="30" t="s">
        <v>125</v>
      </c>
      <c r="S711" s="30" t="s">
        <v>125</v>
      </c>
      <c r="T711" s="30"/>
      <c r="U711" s="31" t="str">
        <f>IFERROR(__xludf.DUMMYFUNCTION("LET(
  angka_murni, ARRAYFORMULA(IFERROR(VALUE(REGEXREPLACE(N711:S711, ""[^0-9]"", """")), 0)),
  rata, IFERROR(AVERAGEIF(angka_murni, ""&gt;0""), 0),
  IF(rata &gt; 0,
    IF(rata &gt; 500, ""SANGAT OPTIMAL"",
    IF(rata &gt; 200, ""OPTIMAL"",
    IF(rata &gt; 100,"&amp;" ""KURANG OPTIMAL"", ""TIDAK OPTIMAL""))),
    IF(COUNTIF(N711:S711, ""*TIDAK TERDETEKSI*"") &gt; 0, ""TIDAK TERDETEKSI"",
    IF(COUNTIF(N711:S711, ""*TIDAK AKTIF*"") &gt; 0, ""TIDAK AKTIF"",
    IF(COUNTIF(N711:S711, ""*BELUM TERPASANG*"") &gt; 0, ""BELUM T"&amp;"ERPASANG"", ""TIDAK AKTIF"")))
  )
)"),"KURANG OPTIMAL")</f>
        <v>KURANG OPTIMAL</v>
      </c>
      <c r="V711" s="124"/>
      <c r="W711" s="125"/>
      <c r="X711" s="125"/>
    </row>
    <row r="712" ht="12.0" customHeight="1">
      <c r="A712" s="20">
        <f t="shared" si="1"/>
        <v>708</v>
      </c>
      <c r="B712" s="19" t="s">
        <v>554</v>
      </c>
      <c r="C712" s="19" t="s">
        <v>653</v>
      </c>
      <c r="D712" s="19" t="s">
        <v>3010</v>
      </c>
      <c r="E712" s="21" t="s">
        <v>33</v>
      </c>
      <c r="F712" s="23" t="s">
        <v>3011</v>
      </c>
      <c r="G712" s="25" t="s">
        <v>3012</v>
      </c>
      <c r="H712" s="19" t="s">
        <v>94</v>
      </c>
      <c r="I712" s="19" t="s">
        <v>60</v>
      </c>
      <c r="J712" s="128" t="s">
        <v>44</v>
      </c>
      <c r="K712" s="183"/>
      <c r="L712" s="183"/>
      <c r="M712" s="42"/>
      <c r="N712" s="42"/>
      <c r="O712" s="42"/>
      <c r="P712" s="44"/>
      <c r="Q712" s="44"/>
      <c r="R712" s="30" t="s">
        <v>806</v>
      </c>
      <c r="S712" s="30" t="s">
        <v>806</v>
      </c>
      <c r="T712" s="30"/>
      <c r="U712" s="31" t="str">
        <f>IFERROR(__xludf.DUMMYFUNCTION("LET(
  angka_murni, ARRAYFORMULA(IFERROR(VALUE(REGEXREPLACE(N712:S712, ""[^0-9]"", """")), 0)),
  rata, IFERROR(AVERAGEIF(angka_murni, ""&gt;0""), 0),
  IF(rata &gt; 0,
    IF(rata &gt; 500, ""SANGAT OPTIMAL"",
    IF(rata &gt; 200, ""OPTIMAL"",
    IF(rata &gt; 100,"&amp;" ""KURANG OPTIMAL"", ""TIDAK OPTIMAL""))),
    IF(COUNTIF(N712:S712, ""*TIDAK TERDETEKSI*"") &gt; 0, ""TIDAK TERDETEKSI"",
    IF(COUNTIF(N712:S712, ""*TIDAK AKTIF*"") &gt; 0, ""TIDAK AKTIF"",
    IF(COUNTIF(N712:S712, ""*BELUM TERPASANG*"") &gt; 0, ""BELUM T"&amp;"ERPASANG"", ""TIDAK AKTIF"")))
  )
)"),"KURANG OPTIMAL")</f>
        <v>KURANG OPTIMAL</v>
      </c>
      <c r="V712" s="124"/>
      <c r="W712" s="125"/>
      <c r="X712" s="125"/>
    </row>
    <row r="713" ht="12.0" customHeight="1">
      <c r="A713" s="20">
        <f t="shared" si="1"/>
        <v>709</v>
      </c>
      <c r="B713" s="19" t="s">
        <v>554</v>
      </c>
      <c r="C713" s="19" t="s">
        <v>653</v>
      </c>
      <c r="D713" s="19" t="s">
        <v>3013</v>
      </c>
      <c r="E713" s="21" t="s">
        <v>33</v>
      </c>
      <c r="F713" s="23" t="s">
        <v>3014</v>
      </c>
      <c r="G713" s="25" t="s">
        <v>3015</v>
      </c>
      <c r="H713" s="19" t="s">
        <v>40</v>
      </c>
      <c r="I713" s="19" t="s">
        <v>107</v>
      </c>
      <c r="J713" s="117" t="s">
        <v>44</v>
      </c>
      <c r="K713" s="118"/>
      <c r="L713" s="118"/>
      <c r="M713" s="42"/>
      <c r="N713" s="42"/>
      <c r="O713" s="42"/>
      <c r="P713" s="30" t="s">
        <v>806</v>
      </c>
      <c r="Q713" s="30" t="s">
        <v>806</v>
      </c>
      <c r="R713" s="44"/>
      <c r="S713" s="44"/>
      <c r="T713" s="44"/>
      <c r="U713" s="31" t="str">
        <f>IFERROR(__xludf.DUMMYFUNCTION("LET(
  angka_murni, ARRAYFORMULA(IFERROR(VALUE(REGEXREPLACE(N713:S713, ""[^0-9]"", """")), 0)),
  rata, IFERROR(AVERAGEIF(angka_murni, ""&gt;0""), 0),
  IF(rata &gt; 0,
    IF(rata &gt; 500, ""SANGAT OPTIMAL"",
    IF(rata &gt; 200, ""OPTIMAL"",
    IF(rata &gt; 100,"&amp;" ""KURANG OPTIMAL"", ""TIDAK OPTIMAL""))),
    IF(COUNTIF(N713:S713, ""*TIDAK TERDETEKSI*"") &gt; 0, ""TIDAK TERDETEKSI"",
    IF(COUNTIF(N713:S713, ""*TIDAK AKTIF*"") &gt; 0, ""TIDAK AKTIF"",
    IF(COUNTIF(N713:S713, ""*BELUM TERPASANG*"") &gt; 0, ""BELUM T"&amp;"ERPASANG"", ""TIDAK AKTIF"")))
  )
)"),"KURANG OPTIMAL")</f>
        <v>KURANG OPTIMAL</v>
      </c>
      <c r="V713" s="124"/>
      <c r="W713" s="125"/>
      <c r="X713" s="125"/>
    </row>
    <row r="714" ht="12.0" customHeight="1">
      <c r="A714" s="20">
        <f t="shared" si="1"/>
        <v>710</v>
      </c>
      <c r="B714" s="19" t="s">
        <v>554</v>
      </c>
      <c r="C714" s="19" t="s">
        <v>653</v>
      </c>
      <c r="D714" s="19" t="s">
        <v>654</v>
      </c>
      <c r="E714" s="21" t="s">
        <v>33</v>
      </c>
      <c r="F714" s="23" t="s">
        <v>3016</v>
      </c>
      <c r="G714" s="25" t="s">
        <v>3017</v>
      </c>
      <c r="H714" s="19" t="s">
        <v>40</v>
      </c>
      <c r="I714" s="19" t="s">
        <v>107</v>
      </c>
      <c r="J714" s="117" t="s">
        <v>44</v>
      </c>
      <c r="K714" s="118"/>
      <c r="L714" s="118"/>
      <c r="M714" s="42"/>
      <c r="N714" s="42"/>
      <c r="O714" s="42"/>
      <c r="P714" s="30" t="s">
        <v>176</v>
      </c>
      <c r="Q714" s="30" t="s">
        <v>176</v>
      </c>
      <c r="R714" s="30" t="s">
        <v>45</v>
      </c>
      <c r="S714" s="44"/>
      <c r="T714" s="44"/>
      <c r="U714" s="31" t="str">
        <f>IFERROR(__xludf.DUMMYFUNCTION("LET(
  angka_murni, ARRAYFORMULA(IFERROR(VALUE(REGEXREPLACE(N714:S714, ""[^0-9]"", """")), 0)),
  rata, IFERROR(AVERAGEIF(angka_murni, ""&gt;0""), 0),
  IF(rata &gt; 0,
    IF(rata &gt; 500, ""SANGAT OPTIMAL"",
    IF(rata &gt; 200, ""OPTIMAL"",
    IF(rata &gt; 100,"&amp;" ""KURANG OPTIMAL"", ""TIDAK OPTIMAL""))),
    IF(COUNTIF(N714:S714, ""*TIDAK TERDETEKSI*"") &gt; 0, ""TIDAK TERDETEKSI"",
    IF(COUNTIF(N714:S714, ""*TIDAK AKTIF*"") &gt; 0, ""TIDAK AKTIF"",
    IF(COUNTIF(N714:S714, ""*BELUM TERPASANG*"") &gt; 0, ""BELUM T"&amp;"ERPASANG"", ""TIDAK AKTIF"")))
  )
)"),"TIDAK OPTIMAL")</f>
        <v>TIDAK OPTIMAL</v>
      </c>
      <c r="V714" s="124"/>
      <c r="W714" s="125"/>
      <c r="X714" s="125"/>
    </row>
    <row r="715" ht="12.0" customHeight="1">
      <c r="A715" s="20">
        <f t="shared" si="1"/>
        <v>711</v>
      </c>
      <c r="B715" s="19" t="s">
        <v>554</v>
      </c>
      <c r="C715" s="19" t="s">
        <v>653</v>
      </c>
      <c r="D715" s="19" t="s">
        <v>3018</v>
      </c>
      <c r="E715" s="21" t="s">
        <v>33</v>
      </c>
      <c r="F715" s="23" t="s">
        <v>3019</v>
      </c>
      <c r="G715" s="25" t="s">
        <v>3020</v>
      </c>
      <c r="H715" s="19"/>
      <c r="I715" s="19"/>
      <c r="J715" s="144"/>
      <c r="K715" s="118"/>
      <c r="L715" s="118"/>
      <c r="M715" s="29" t="s">
        <v>108</v>
      </c>
      <c r="N715" s="29" t="s">
        <v>108</v>
      </c>
      <c r="O715" s="29" t="s">
        <v>108</v>
      </c>
      <c r="P715" s="29" t="s">
        <v>108</v>
      </c>
      <c r="Q715" s="29" t="s">
        <v>108</v>
      </c>
      <c r="R715" s="29" t="s">
        <v>108</v>
      </c>
      <c r="S715" s="29" t="s">
        <v>108</v>
      </c>
      <c r="T715" s="29"/>
      <c r="U715" s="31" t="str">
        <f>IFERROR(__xludf.DUMMYFUNCTION("LET(
  angka_murni, ARRAYFORMULA(IFERROR(VALUE(REGEXREPLACE(N715:S715, ""[^0-9]"", """")), 0)),
  rata, IFERROR(AVERAGEIF(angka_murni, ""&gt;0""), 0),
  IF(rata &gt; 0,
    IF(rata &gt; 500, ""SANGAT OPTIMAL"",
    IF(rata &gt; 200, ""OPTIMAL"",
    IF(rata &gt; 100,"&amp;" ""KURANG OPTIMAL"", ""TIDAK OPTIMAL""))),
    IF(COUNTIF(N715:S715, ""*TIDAK TERDETEKSI*"") &gt; 0, ""TIDAK TERDETEKSI"",
    IF(COUNTIF(N715:S715, ""*TIDAK AKTIF*"") &gt; 0, ""TIDAK AKTIF"",
    IF(COUNTIF(N715:S715, ""*BELUM TERPASANG*"") &gt; 0, ""BELUM T"&amp;"ERPASANG"", ""TIDAK AKTIF"")))
  )
)"),"BELUM TERPASANG")</f>
        <v>BELUM TERPASANG</v>
      </c>
      <c r="V715" s="124"/>
      <c r="W715" s="125"/>
      <c r="X715" s="125"/>
    </row>
    <row r="716" ht="12.0" customHeight="1">
      <c r="A716" s="20">
        <f t="shared" si="1"/>
        <v>712</v>
      </c>
      <c r="B716" s="19" t="s">
        <v>554</v>
      </c>
      <c r="C716" s="19" t="s">
        <v>653</v>
      </c>
      <c r="D716" s="19" t="s">
        <v>3021</v>
      </c>
      <c r="E716" s="21" t="s">
        <v>33</v>
      </c>
      <c r="F716" s="23" t="s">
        <v>3022</v>
      </c>
      <c r="G716" s="25" t="s">
        <v>3023</v>
      </c>
      <c r="H716" s="19" t="s">
        <v>40</v>
      </c>
      <c r="I716" s="19" t="s">
        <v>107</v>
      </c>
      <c r="J716" s="117" t="s">
        <v>44</v>
      </c>
      <c r="K716" s="118"/>
      <c r="L716" s="118"/>
      <c r="M716" s="42"/>
      <c r="N716" s="42"/>
      <c r="O716" s="42"/>
      <c r="P716" s="30" t="s">
        <v>125</v>
      </c>
      <c r="Q716" s="30" t="s">
        <v>125</v>
      </c>
      <c r="R716" s="30" t="s">
        <v>806</v>
      </c>
      <c r="S716" s="44"/>
      <c r="T716" s="44"/>
      <c r="U716" s="31" t="str">
        <f>IFERROR(__xludf.DUMMYFUNCTION("LET(
  angka_murni, ARRAYFORMULA(IFERROR(VALUE(REGEXREPLACE(N716:S716, ""[^0-9]"", """")), 0)),
  rata, IFERROR(AVERAGEIF(angka_murni, ""&gt;0""), 0),
  IF(rata &gt; 0,
    IF(rata &gt; 500, ""SANGAT OPTIMAL"",
    IF(rata &gt; 200, ""OPTIMAL"",
    IF(rata &gt; 100,"&amp;" ""KURANG OPTIMAL"", ""TIDAK OPTIMAL""))),
    IF(COUNTIF(N716:S716, ""*TIDAK TERDETEKSI*"") &gt; 0, ""TIDAK TERDETEKSI"",
    IF(COUNTIF(N716:S716, ""*TIDAK AKTIF*"") &gt; 0, ""TIDAK AKTIF"",
    IF(COUNTIF(N716:S716, ""*BELUM TERPASANG*"") &gt; 0, ""BELUM T"&amp;"ERPASANG"", ""TIDAK AKTIF"")))
  )
)"),"KURANG OPTIMAL")</f>
        <v>KURANG OPTIMAL</v>
      </c>
      <c r="V716" s="124"/>
      <c r="W716" s="125"/>
      <c r="X716" s="125"/>
    </row>
    <row r="717" ht="12.0" customHeight="1">
      <c r="A717" s="20">
        <f t="shared" si="1"/>
        <v>713</v>
      </c>
      <c r="B717" s="19" t="s">
        <v>554</v>
      </c>
      <c r="C717" s="19" t="s">
        <v>653</v>
      </c>
      <c r="D717" s="19" t="s">
        <v>3024</v>
      </c>
      <c r="E717" s="21" t="s">
        <v>33</v>
      </c>
      <c r="F717" s="23" t="s">
        <v>3025</v>
      </c>
      <c r="G717" s="25" t="s">
        <v>3026</v>
      </c>
      <c r="H717" s="19" t="s">
        <v>40</v>
      </c>
      <c r="I717" s="19" t="s">
        <v>107</v>
      </c>
      <c r="J717" s="117" t="s">
        <v>44</v>
      </c>
      <c r="K717" s="118"/>
      <c r="L717" s="118"/>
      <c r="M717" s="42"/>
      <c r="N717" s="42"/>
      <c r="O717" s="42"/>
      <c r="P717" s="30" t="s">
        <v>125</v>
      </c>
      <c r="Q717" s="30" t="s">
        <v>806</v>
      </c>
      <c r="R717" s="30" t="s">
        <v>806</v>
      </c>
      <c r="S717" s="44"/>
      <c r="T717" s="44"/>
      <c r="U717" s="31" t="str">
        <f>IFERROR(__xludf.DUMMYFUNCTION("LET(
  angka_murni, ARRAYFORMULA(IFERROR(VALUE(REGEXREPLACE(N717:S717, ""[^0-9]"", """")), 0)),
  rata, IFERROR(AVERAGEIF(angka_murni, ""&gt;0""), 0),
  IF(rata &gt; 0,
    IF(rata &gt; 500, ""SANGAT OPTIMAL"",
    IF(rata &gt; 200, ""OPTIMAL"",
    IF(rata &gt; 100,"&amp;" ""KURANG OPTIMAL"", ""TIDAK OPTIMAL""))),
    IF(COUNTIF(N717:S717, ""*TIDAK TERDETEKSI*"") &gt; 0, ""TIDAK TERDETEKSI"",
    IF(COUNTIF(N717:S717, ""*TIDAK AKTIF*"") &gt; 0, ""TIDAK AKTIF"",
    IF(COUNTIF(N717:S717, ""*BELUM TERPASANG*"") &gt; 0, ""BELUM T"&amp;"ERPASANG"", ""TIDAK AKTIF"")))
  )
)"),"KURANG OPTIMAL")</f>
        <v>KURANG OPTIMAL</v>
      </c>
      <c r="V717" s="124"/>
      <c r="W717" s="125"/>
      <c r="X717" s="125"/>
    </row>
    <row r="718" ht="12.0" customHeight="1">
      <c r="A718" s="20">
        <f t="shared" si="1"/>
        <v>714</v>
      </c>
      <c r="B718" s="19" t="s">
        <v>554</v>
      </c>
      <c r="C718" s="19" t="s">
        <v>653</v>
      </c>
      <c r="D718" s="19" t="s">
        <v>3027</v>
      </c>
      <c r="E718" s="21" t="s">
        <v>33</v>
      </c>
      <c r="F718" s="23" t="s">
        <v>3028</v>
      </c>
      <c r="G718" s="25" t="s">
        <v>3029</v>
      </c>
      <c r="H718" s="19" t="s">
        <v>39</v>
      </c>
      <c r="I718" s="19" t="s">
        <v>41</v>
      </c>
      <c r="J718" s="200" t="s">
        <v>44</v>
      </c>
      <c r="K718" s="118"/>
      <c r="L718" s="118"/>
      <c r="M718" s="29" t="s">
        <v>108</v>
      </c>
      <c r="N718" s="29" t="s">
        <v>108</v>
      </c>
      <c r="O718" s="29" t="s">
        <v>108</v>
      </c>
      <c r="P718" s="29" t="s">
        <v>108</v>
      </c>
      <c r="Q718" s="29" t="s">
        <v>108</v>
      </c>
      <c r="R718" s="29" t="s">
        <v>108</v>
      </c>
      <c r="S718" s="30" t="s">
        <v>806</v>
      </c>
      <c r="T718" s="30"/>
      <c r="U718" s="31" t="str">
        <f>IFERROR(__xludf.DUMMYFUNCTION("LET(
  angka_murni, ARRAYFORMULA(IFERROR(VALUE(REGEXREPLACE(N718:S718, ""[^0-9]"", """")), 0)),
  rata, IFERROR(AVERAGEIF(angka_murni, ""&gt;0""), 0),
  IF(rata &gt; 0,
    IF(rata &gt; 500, ""SANGAT OPTIMAL"",
    IF(rata &gt; 200, ""OPTIMAL"",
    IF(rata &gt; 100,"&amp;" ""KURANG OPTIMAL"", ""TIDAK OPTIMAL""))),
    IF(COUNTIF(N718:S718, ""*TIDAK TERDETEKSI*"") &gt; 0, ""TIDAK TERDETEKSI"",
    IF(COUNTIF(N718:S718, ""*TIDAK AKTIF*"") &gt; 0, ""TIDAK AKTIF"",
    IF(COUNTIF(N718:S718, ""*BELUM TERPASANG*"") &gt; 0, ""BELUM T"&amp;"ERPASANG"", ""TIDAK AKTIF"")))
  )
)"),"KURANG OPTIMAL")</f>
        <v>KURANG OPTIMAL</v>
      </c>
      <c r="V718" s="124"/>
      <c r="W718" s="125"/>
      <c r="X718" s="125"/>
    </row>
    <row r="719" ht="12.0" customHeight="1">
      <c r="A719" s="20">
        <f t="shared" si="1"/>
        <v>715</v>
      </c>
      <c r="B719" s="19" t="s">
        <v>554</v>
      </c>
      <c r="C719" s="19" t="s">
        <v>653</v>
      </c>
      <c r="D719" s="19" t="s">
        <v>3030</v>
      </c>
      <c r="E719" s="21" t="s">
        <v>33</v>
      </c>
      <c r="F719" s="23" t="s">
        <v>3031</v>
      </c>
      <c r="G719" s="25" t="s">
        <v>3032</v>
      </c>
      <c r="H719" s="19" t="s">
        <v>39</v>
      </c>
      <c r="I719" s="19" t="s">
        <v>41</v>
      </c>
      <c r="J719" s="200" t="s">
        <v>44</v>
      </c>
      <c r="K719" s="119"/>
      <c r="L719" s="119" t="s">
        <v>1116</v>
      </c>
      <c r="M719" s="29" t="s">
        <v>108</v>
      </c>
      <c r="N719" s="29" t="s">
        <v>108</v>
      </c>
      <c r="O719" s="29" t="s">
        <v>108</v>
      </c>
      <c r="P719" s="29" t="s">
        <v>108</v>
      </c>
      <c r="Q719" s="29" t="s">
        <v>108</v>
      </c>
      <c r="R719" s="29" t="s">
        <v>108</v>
      </c>
      <c r="S719" s="30" t="s">
        <v>62</v>
      </c>
      <c r="T719" s="30"/>
      <c r="U719" s="31" t="str">
        <f>IFERROR(__xludf.DUMMYFUNCTION("LET(
  angka_murni, ARRAYFORMULA(IFERROR(VALUE(REGEXREPLACE(N719:S719, ""[^0-9]"", """")), 0)),
  rata, IFERROR(AVERAGEIF(angka_murni, ""&gt;0""), 0),
  IF(rata &gt; 0,
    IF(rata &gt; 500, ""SANGAT OPTIMAL"",
    IF(rata &gt; 200, ""OPTIMAL"",
    IF(rata &gt; 100,"&amp;" ""KURANG OPTIMAL"", ""TIDAK OPTIMAL""))),
    IF(COUNTIF(N719:S719, ""*TIDAK TERDETEKSI*"") &gt; 0, ""TIDAK TERDETEKSI"",
    IF(COUNTIF(N719:S719, ""*TIDAK AKTIF*"") &gt; 0, ""TIDAK AKTIF"",
    IF(COUNTIF(N719:S719, ""*BELUM TERPASANG*"") &gt; 0, ""BELUM T"&amp;"ERPASANG"", ""TIDAK AKTIF"")))
  )
)"),"TIDAK OPTIMAL")</f>
        <v>TIDAK OPTIMAL</v>
      </c>
      <c r="V719" s="124"/>
      <c r="W719" s="125"/>
      <c r="X719" s="125"/>
    </row>
    <row r="720" ht="12.0" customHeight="1">
      <c r="A720" s="20">
        <f t="shared" si="1"/>
        <v>716</v>
      </c>
      <c r="B720" s="19" t="s">
        <v>554</v>
      </c>
      <c r="C720" s="19" t="s">
        <v>653</v>
      </c>
      <c r="D720" s="19" t="s">
        <v>3033</v>
      </c>
      <c r="E720" s="21" t="s">
        <v>33</v>
      </c>
      <c r="F720" s="23" t="s">
        <v>3034</v>
      </c>
      <c r="G720" s="25" t="s">
        <v>3035</v>
      </c>
      <c r="H720" s="19" t="s">
        <v>94</v>
      </c>
      <c r="I720" s="19" t="s">
        <v>2642</v>
      </c>
      <c r="J720" s="76" t="s">
        <v>44</v>
      </c>
      <c r="K720" s="118"/>
      <c r="L720" s="118"/>
      <c r="M720" s="42"/>
      <c r="N720" s="29" t="s">
        <v>125</v>
      </c>
      <c r="O720" s="29" t="s">
        <v>125</v>
      </c>
      <c r="P720" s="29" t="s">
        <v>125</v>
      </c>
      <c r="Q720" s="29" t="s">
        <v>125</v>
      </c>
      <c r="R720" s="29" t="s">
        <v>125</v>
      </c>
      <c r="S720" s="29" t="s">
        <v>125</v>
      </c>
      <c r="T720" s="29"/>
      <c r="U720" s="31" t="str">
        <f>IFERROR(__xludf.DUMMYFUNCTION("LET(
  angka_murni, ARRAYFORMULA(IFERROR(VALUE(REGEXREPLACE(N720:S720, ""[^0-9]"", """")), 0)),
  rata, IFERROR(AVERAGEIF(angka_murni, ""&gt;0""), 0),
  IF(rata &gt; 0,
    IF(rata &gt; 500, ""SANGAT OPTIMAL"",
    IF(rata &gt; 200, ""OPTIMAL"",
    IF(rata &gt; 100,"&amp;" ""KURANG OPTIMAL"", ""TIDAK OPTIMAL""))),
    IF(COUNTIF(N720:S720, ""*TIDAK TERDETEKSI*"") &gt; 0, ""TIDAK TERDETEKSI"",
    IF(COUNTIF(N720:S720, ""*TIDAK AKTIF*"") &gt; 0, ""TIDAK AKTIF"",
    IF(COUNTIF(N720:S720, ""*BELUM TERPASANG*"") &gt; 0, ""BELUM T"&amp;"ERPASANG"", ""TIDAK AKTIF"")))
  )
)"),"KURANG OPTIMAL")</f>
        <v>KURANG OPTIMAL</v>
      </c>
      <c r="V720" s="124"/>
      <c r="W720" s="125"/>
      <c r="X720" s="125"/>
    </row>
    <row r="721" ht="12.0" customHeight="1">
      <c r="A721" s="20">
        <f t="shared" si="1"/>
        <v>717</v>
      </c>
      <c r="B721" s="19" t="s">
        <v>554</v>
      </c>
      <c r="C721" s="19" t="s">
        <v>653</v>
      </c>
      <c r="D721" s="19" t="s">
        <v>3036</v>
      </c>
      <c r="E721" s="21" t="s">
        <v>33</v>
      </c>
      <c r="F721" s="23" t="s">
        <v>3037</v>
      </c>
      <c r="G721" s="25" t="s">
        <v>3038</v>
      </c>
      <c r="H721" s="19" t="s">
        <v>40</v>
      </c>
      <c r="I721" s="19" t="s">
        <v>42</v>
      </c>
      <c r="J721" s="128" t="s">
        <v>44</v>
      </c>
      <c r="K721" s="129"/>
      <c r="L721" s="129"/>
      <c r="M721" s="29" t="s">
        <v>108</v>
      </c>
      <c r="N721" s="29" t="s">
        <v>108</v>
      </c>
      <c r="O721" s="29" t="s">
        <v>108</v>
      </c>
      <c r="P721" s="29" t="s">
        <v>108</v>
      </c>
      <c r="Q721" s="30" t="s">
        <v>167</v>
      </c>
      <c r="R721" s="30" t="s">
        <v>167</v>
      </c>
      <c r="S721" s="30" t="s">
        <v>167</v>
      </c>
      <c r="T721" s="30" t="s">
        <v>64</v>
      </c>
      <c r="U721" s="31" t="str">
        <f>IFERROR(__xludf.DUMMYFUNCTION("LET(
  angka_murni, ARRAYFORMULA(IFERROR(VALUE(REGEXREPLACE(N721:S721, ""[^0-9]"", """")), 0)),
  rata, IFERROR(AVERAGEIF(angka_murni, ""&gt;0""), 0),
  IF(rata &gt; 0,
    IF(rata &gt; 500, ""SANGAT OPTIMAL"",
    IF(rata &gt; 200, ""OPTIMAL"",
    IF(rata &gt; 100,"&amp;" ""KURANG OPTIMAL"", ""TIDAK OPTIMAL""))),
    IF(COUNTIF(N721:S721, ""*TIDAK TERDETEKSI*"") &gt; 0, ""TIDAK TERDETEKSI"",
    IF(COUNTIF(N721:S721, ""*TIDAK AKTIF*"") &gt; 0, ""TIDAK AKTIF"",
    IF(COUNTIF(N721:S721, ""*BELUM TERPASANG*"") &gt; 0, ""BELUM T"&amp;"ERPASANG"", ""TIDAK AKTIF"")))
  )
)"),"TIDAK TERDETEKSI")</f>
        <v>TIDAK TERDETEKSI</v>
      </c>
      <c r="V721" s="124"/>
      <c r="W721" s="125"/>
      <c r="X721" s="125"/>
    </row>
    <row r="722" ht="12.0" customHeight="1">
      <c r="A722" s="20">
        <f t="shared" si="1"/>
        <v>718</v>
      </c>
      <c r="B722" s="19" t="s">
        <v>554</v>
      </c>
      <c r="C722" s="19" t="s">
        <v>653</v>
      </c>
      <c r="D722" s="19" t="s">
        <v>3040</v>
      </c>
      <c r="E722" s="21" t="s">
        <v>33</v>
      </c>
      <c r="F722" s="23" t="s">
        <v>3041</v>
      </c>
      <c r="G722" s="25" t="s">
        <v>3042</v>
      </c>
      <c r="H722" s="19" t="s">
        <v>40</v>
      </c>
      <c r="I722" s="19" t="s">
        <v>107</v>
      </c>
      <c r="J722" s="117" t="s">
        <v>44</v>
      </c>
      <c r="K722" s="118"/>
      <c r="L722" s="118"/>
      <c r="M722" s="42"/>
      <c r="N722" s="42"/>
      <c r="O722" s="42"/>
      <c r="P722" s="30" t="s">
        <v>360</v>
      </c>
      <c r="Q722" s="30" t="s">
        <v>360</v>
      </c>
      <c r="R722" s="30" t="s">
        <v>360</v>
      </c>
      <c r="S722" s="44"/>
      <c r="T722" s="44"/>
      <c r="U722" s="31" t="str">
        <f>IFERROR(__xludf.DUMMYFUNCTION("LET(
  angka_murni, ARRAYFORMULA(IFERROR(VALUE(REGEXREPLACE(N722:S722, ""[^0-9]"", """")), 0)),
  rata, IFERROR(AVERAGEIF(angka_murni, ""&gt;0""), 0),
  IF(rata &gt; 0,
    IF(rata &gt; 500, ""SANGAT OPTIMAL"",
    IF(rata &gt; 200, ""OPTIMAL"",
    IF(rata &gt; 100,"&amp;" ""KURANG OPTIMAL"", ""TIDAK OPTIMAL""))),
    IF(COUNTIF(N722:S722, ""*TIDAK TERDETEKSI*"") &gt; 0, ""TIDAK TERDETEKSI"",
    IF(COUNTIF(N722:S722, ""*TIDAK AKTIF*"") &gt; 0, ""TIDAK AKTIF"",
    IF(COUNTIF(N722:S722, ""*BELUM TERPASANG*"") &gt; 0, ""BELUM T"&amp;"ERPASANG"", ""TIDAK AKTIF"")))
  )
)"),"TIDAK OPTIMAL")</f>
        <v>TIDAK OPTIMAL</v>
      </c>
      <c r="V722" s="124"/>
      <c r="W722" s="125"/>
      <c r="X722" s="125"/>
    </row>
    <row r="723" ht="12.0" customHeight="1">
      <c r="A723" s="20">
        <f t="shared" si="1"/>
        <v>719</v>
      </c>
      <c r="B723" s="19" t="s">
        <v>554</v>
      </c>
      <c r="C723" s="19" t="s">
        <v>653</v>
      </c>
      <c r="D723" s="19" t="s">
        <v>3043</v>
      </c>
      <c r="E723" s="21" t="s">
        <v>33</v>
      </c>
      <c r="F723" s="23" t="s">
        <v>3044</v>
      </c>
      <c r="G723" s="25" t="s">
        <v>3045</v>
      </c>
      <c r="H723" s="19" t="s">
        <v>94</v>
      </c>
      <c r="I723" s="19" t="s">
        <v>2642</v>
      </c>
      <c r="J723" s="76" t="s">
        <v>44</v>
      </c>
      <c r="K723" s="118"/>
      <c r="L723" s="118"/>
      <c r="M723" s="42"/>
      <c r="N723" s="29" t="s">
        <v>125</v>
      </c>
      <c r="O723" s="29" t="s">
        <v>125</v>
      </c>
      <c r="P723" s="29" t="s">
        <v>125</v>
      </c>
      <c r="Q723" s="29" t="s">
        <v>125</v>
      </c>
      <c r="R723" s="29" t="s">
        <v>125</v>
      </c>
      <c r="S723" s="29" t="s">
        <v>125</v>
      </c>
      <c r="T723" s="29"/>
      <c r="U723" s="31" t="str">
        <f>IFERROR(__xludf.DUMMYFUNCTION("LET(
  angka_murni, ARRAYFORMULA(IFERROR(VALUE(REGEXREPLACE(N723:S723, ""[^0-9]"", """")), 0)),
  rata, IFERROR(AVERAGEIF(angka_murni, ""&gt;0""), 0),
  IF(rata &gt; 0,
    IF(rata &gt; 500, ""SANGAT OPTIMAL"",
    IF(rata &gt; 200, ""OPTIMAL"",
    IF(rata &gt; 100,"&amp;" ""KURANG OPTIMAL"", ""TIDAK OPTIMAL""))),
    IF(COUNTIF(N723:S723, ""*TIDAK TERDETEKSI*"") &gt; 0, ""TIDAK TERDETEKSI"",
    IF(COUNTIF(N723:S723, ""*TIDAK AKTIF*"") &gt; 0, ""TIDAK AKTIF"",
    IF(COUNTIF(N723:S723, ""*BELUM TERPASANG*"") &gt; 0, ""BELUM T"&amp;"ERPASANG"", ""TIDAK AKTIF"")))
  )
)"),"KURANG OPTIMAL")</f>
        <v>KURANG OPTIMAL</v>
      </c>
      <c r="V723" s="124"/>
      <c r="W723" s="125"/>
      <c r="X723" s="125"/>
    </row>
    <row r="724" ht="12.0" customHeight="1">
      <c r="A724" s="20">
        <f t="shared" si="1"/>
        <v>720</v>
      </c>
      <c r="B724" s="19" t="s">
        <v>554</v>
      </c>
      <c r="C724" s="19" t="s">
        <v>653</v>
      </c>
      <c r="D724" s="19" t="s">
        <v>3048</v>
      </c>
      <c r="E724" s="21" t="s">
        <v>33</v>
      </c>
      <c r="F724" s="23" t="s">
        <v>3049</v>
      </c>
      <c r="G724" s="25" t="s">
        <v>3050</v>
      </c>
      <c r="H724" s="19" t="s">
        <v>40</v>
      </c>
      <c r="I724" s="19" t="s">
        <v>107</v>
      </c>
      <c r="J724" s="117" t="s">
        <v>44</v>
      </c>
      <c r="K724" s="118"/>
      <c r="L724" s="119" t="s">
        <v>1993</v>
      </c>
      <c r="M724" s="42"/>
      <c r="N724" s="42"/>
      <c r="O724" s="42"/>
      <c r="P724" s="30" t="s">
        <v>63</v>
      </c>
      <c r="Q724" s="30" t="s">
        <v>91</v>
      </c>
      <c r="R724" s="30" t="s">
        <v>63</v>
      </c>
      <c r="S724" s="44"/>
      <c r="T724" s="44"/>
      <c r="U724" s="31" t="str">
        <f>IFERROR(__xludf.DUMMYFUNCTION("LET(
  angka_murni, ARRAYFORMULA(IFERROR(VALUE(REGEXREPLACE(N724:S724, ""[^0-9]"", """")), 0)),
  rata, IFERROR(AVERAGEIF(angka_murni, ""&gt;0""), 0),
  IF(rata &gt; 0,
    IF(rata &gt; 500, ""SANGAT OPTIMAL"",
    IF(rata &gt; 200, ""OPTIMAL"",
    IF(rata &gt; 100,"&amp;" ""KURANG OPTIMAL"", ""TIDAK OPTIMAL""))),
    IF(COUNTIF(N724:S724, ""*TIDAK TERDETEKSI*"") &gt; 0, ""TIDAK TERDETEKSI"",
    IF(COUNTIF(N724:S724, ""*TIDAK AKTIF*"") &gt; 0, ""TIDAK AKTIF"",
    IF(COUNTIF(N724:S724, ""*BELUM TERPASANG*"") &gt; 0, ""BELUM T"&amp;"ERPASANG"", ""TIDAK AKTIF"")))
  )
)"),"KURANG OPTIMAL")</f>
        <v>KURANG OPTIMAL</v>
      </c>
      <c r="V724" s="124"/>
      <c r="W724" s="125"/>
      <c r="X724" s="125"/>
    </row>
    <row r="725" ht="12.0" customHeight="1">
      <c r="A725" s="20">
        <f t="shared" si="1"/>
        <v>721</v>
      </c>
      <c r="B725" s="19" t="s">
        <v>554</v>
      </c>
      <c r="C725" s="19" t="s">
        <v>653</v>
      </c>
      <c r="D725" s="19" t="s">
        <v>3052</v>
      </c>
      <c r="E725" s="21" t="s">
        <v>33</v>
      </c>
      <c r="F725" s="23" t="s">
        <v>3053</v>
      </c>
      <c r="G725" s="25" t="s">
        <v>3054</v>
      </c>
      <c r="H725" s="19" t="s">
        <v>40</v>
      </c>
      <c r="I725" s="19" t="s">
        <v>107</v>
      </c>
      <c r="J725" s="117" t="s">
        <v>44</v>
      </c>
      <c r="K725" s="118"/>
      <c r="L725" s="119" t="s">
        <v>916</v>
      </c>
      <c r="M725" s="42"/>
      <c r="N725" s="42"/>
      <c r="O725" s="42"/>
      <c r="P725" s="30" t="s">
        <v>360</v>
      </c>
      <c r="Q725" s="30" t="s">
        <v>360</v>
      </c>
      <c r="R725" s="30" t="s">
        <v>360</v>
      </c>
      <c r="S725" s="44"/>
      <c r="T725" s="44"/>
      <c r="U725" s="31" t="str">
        <f>IFERROR(__xludf.DUMMYFUNCTION("LET(
  angka_murni, ARRAYFORMULA(IFERROR(VALUE(REGEXREPLACE(N725:S725, ""[^0-9]"", """")), 0)),
  rata, IFERROR(AVERAGEIF(angka_murni, ""&gt;0""), 0),
  IF(rata &gt; 0,
    IF(rata &gt; 500, ""SANGAT OPTIMAL"",
    IF(rata &gt; 200, ""OPTIMAL"",
    IF(rata &gt; 100,"&amp;" ""KURANG OPTIMAL"", ""TIDAK OPTIMAL""))),
    IF(COUNTIF(N725:S725, ""*TIDAK TERDETEKSI*"") &gt; 0, ""TIDAK TERDETEKSI"",
    IF(COUNTIF(N725:S725, ""*TIDAK AKTIF*"") &gt; 0, ""TIDAK AKTIF"",
    IF(COUNTIF(N725:S725, ""*BELUM TERPASANG*"") &gt; 0, ""BELUM T"&amp;"ERPASANG"", ""TIDAK AKTIF"")))
  )
)"),"TIDAK OPTIMAL")</f>
        <v>TIDAK OPTIMAL</v>
      </c>
      <c r="V725" s="124"/>
      <c r="W725" s="125"/>
      <c r="X725" s="125"/>
    </row>
    <row r="726" ht="12.0" customHeight="1">
      <c r="A726" s="20">
        <f t="shared" si="1"/>
        <v>722</v>
      </c>
      <c r="B726" s="19" t="s">
        <v>554</v>
      </c>
      <c r="C726" s="19" t="s">
        <v>653</v>
      </c>
      <c r="D726" s="19" t="s">
        <v>3055</v>
      </c>
      <c r="E726" s="21" t="s">
        <v>33</v>
      </c>
      <c r="F726" s="23" t="s">
        <v>3056</v>
      </c>
      <c r="G726" s="25" t="s">
        <v>3057</v>
      </c>
      <c r="H726" s="19" t="s">
        <v>40</v>
      </c>
      <c r="I726" s="19" t="s">
        <v>42</v>
      </c>
      <c r="J726" s="128" t="s">
        <v>44</v>
      </c>
      <c r="K726" s="129"/>
      <c r="L726" s="129"/>
      <c r="M726" s="29" t="s">
        <v>108</v>
      </c>
      <c r="N726" s="29" t="s">
        <v>108</v>
      </c>
      <c r="O726" s="29" t="s">
        <v>108</v>
      </c>
      <c r="P726" s="29" t="s">
        <v>108</v>
      </c>
      <c r="Q726" s="30" t="s">
        <v>167</v>
      </c>
      <c r="R726" s="30" t="s">
        <v>167</v>
      </c>
      <c r="S726" s="30" t="s">
        <v>167</v>
      </c>
      <c r="T726" s="30" t="s">
        <v>64</v>
      </c>
      <c r="U726" s="31" t="str">
        <f>IFERROR(__xludf.DUMMYFUNCTION("LET(
  angka_murni, ARRAYFORMULA(IFERROR(VALUE(REGEXREPLACE(N726:S726, ""[^0-9]"", """")), 0)),
  rata, IFERROR(AVERAGEIF(angka_murni, ""&gt;0""), 0),
  IF(rata &gt; 0,
    IF(rata &gt; 500, ""SANGAT OPTIMAL"",
    IF(rata &gt; 200, ""OPTIMAL"",
    IF(rata &gt; 100,"&amp;" ""KURANG OPTIMAL"", ""TIDAK OPTIMAL""))),
    IF(COUNTIF(N726:S726, ""*TIDAK TERDETEKSI*"") &gt; 0, ""TIDAK TERDETEKSI"",
    IF(COUNTIF(N726:S726, ""*TIDAK AKTIF*"") &gt; 0, ""TIDAK AKTIF"",
    IF(COUNTIF(N726:S726, ""*BELUM TERPASANG*"") &gt; 0, ""BELUM T"&amp;"ERPASANG"", ""TIDAK AKTIF"")))
  )
)"),"TIDAK TERDETEKSI")</f>
        <v>TIDAK TERDETEKSI</v>
      </c>
      <c r="V726" s="124"/>
      <c r="W726" s="125"/>
      <c r="X726" s="125"/>
    </row>
    <row r="727" ht="12.0" customHeight="1">
      <c r="A727" s="20">
        <f t="shared" si="1"/>
        <v>723</v>
      </c>
      <c r="B727" s="19" t="s">
        <v>554</v>
      </c>
      <c r="C727" s="19" t="s">
        <v>653</v>
      </c>
      <c r="D727" s="19" t="s">
        <v>3059</v>
      </c>
      <c r="E727" s="21" t="s">
        <v>33</v>
      </c>
      <c r="F727" s="23" t="s">
        <v>3060</v>
      </c>
      <c r="G727" s="25" t="s">
        <v>3061</v>
      </c>
      <c r="H727" s="19" t="s">
        <v>94</v>
      </c>
      <c r="I727" s="19" t="s">
        <v>2642</v>
      </c>
      <c r="J727" s="76" t="s">
        <v>44</v>
      </c>
      <c r="K727" s="118"/>
      <c r="L727" s="118"/>
      <c r="M727" s="42"/>
      <c r="N727" s="42"/>
      <c r="O727" s="42"/>
      <c r="P727" s="44"/>
      <c r="Q727" s="30" t="s">
        <v>125</v>
      </c>
      <c r="R727" s="30" t="s">
        <v>125</v>
      </c>
      <c r="S727" s="30" t="s">
        <v>125</v>
      </c>
      <c r="T727" s="30"/>
      <c r="U727" s="31" t="str">
        <f>IFERROR(__xludf.DUMMYFUNCTION("LET(
  angka_murni, ARRAYFORMULA(IFERROR(VALUE(REGEXREPLACE(N727:S727, ""[^0-9]"", """")), 0)),
  rata, IFERROR(AVERAGEIF(angka_murni, ""&gt;0""), 0),
  IF(rata &gt; 0,
    IF(rata &gt; 500, ""SANGAT OPTIMAL"",
    IF(rata &gt; 200, ""OPTIMAL"",
    IF(rata &gt; 100,"&amp;" ""KURANG OPTIMAL"", ""TIDAK OPTIMAL""))),
    IF(COUNTIF(N727:S727, ""*TIDAK TERDETEKSI*"") &gt; 0, ""TIDAK TERDETEKSI"",
    IF(COUNTIF(N727:S727, ""*TIDAK AKTIF*"") &gt; 0, ""TIDAK AKTIF"",
    IF(COUNTIF(N727:S727, ""*BELUM TERPASANG*"") &gt; 0, ""BELUM T"&amp;"ERPASANG"", ""TIDAK AKTIF"")))
  )
)"),"KURANG OPTIMAL")</f>
        <v>KURANG OPTIMAL</v>
      </c>
      <c r="V727" s="124"/>
      <c r="W727" s="125"/>
      <c r="X727" s="125"/>
    </row>
    <row r="728" ht="12.0" customHeight="1">
      <c r="A728" s="20">
        <f t="shared" si="1"/>
        <v>724</v>
      </c>
      <c r="B728" s="19" t="s">
        <v>554</v>
      </c>
      <c r="C728" s="19" t="s">
        <v>653</v>
      </c>
      <c r="D728" s="19" t="s">
        <v>3063</v>
      </c>
      <c r="E728" s="21" t="s">
        <v>33</v>
      </c>
      <c r="F728" s="23" t="s">
        <v>3064</v>
      </c>
      <c r="G728" s="25" t="s">
        <v>3065</v>
      </c>
      <c r="H728" s="19" t="s">
        <v>40</v>
      </c>
      <c r="I728" s="19" t="s">
        <v>107</v>
      </c>
      <c r="J728" s="117" t="s">
        <v>44</v>
      </c>
      <c r="K728" s="118"/>
      <c r="L728" s="119" t="s">
        <v>916</v>
      </c>
      <c r="M728" s="42"/>
      <c r="N728" s="42"/>
      <c r="O728" s="42"/>
      <c r="P728" s="30" t="s">
        <v>360</v>
      </c>
      <c r="Q728" s="30" t="s">
        <v>360</v>
      </c>
      <c r="R728" s="30" t="s">
        <v>360</v>
      </c>
      <c r="S728" s="44"/>
      <c r="T728" s="44"/>
      <c r="U728" s="31" t="str">
        <f>IFERROR(__xludf.DUMMYFUNCTION("LET(
  angka_murni, ARRAYFORMULA(IFERROR(VALUE(REGEXREPLACE(N728:S728, ""[^0-9]"", """")), 0)),
  rata, IFERROR(AVERAGEIF(angka_murni, ""&gt;0""), 0),
  IF(rata &gt; 0,
    IF(rata &gt; 500, ""SANGAT OPTIMAL"",
    IF(rata &gt; 200, ""OPTIMAL"",
    IF(rata &gt; 100,"&amp;" ""KURANG OPTIMAL"", ""TIDAK OPTIMAL""))),
    IF(COUNTIF(N728:S728, ""*TIDAK TERDETEKSI*"") &gt; 0, ""TIDAK TERDETEKSI"",
    IF(COUNTIF(N728:S728, ""*TIDAK AKTIF*"") &gt; 0, ""TIDAK AKTIF"",
    IF(COUNTIF(N728:S728, ""*BELUM TERPASANG*"") &gt; 0, ""BELUM T"&amp;"ERPASANG"", ""TIDAK AKTIF"")))
  )
)"),"TIDAK OPTIMAL")</f>
        <v>TIDAK OPTIMAL</v>
      </c>
      <c r="V728" s="124"/>
      <c r="W728" s="125"/>
      <c r="X728" s="125"/>
    </row>
    <row r="729" ht="12.0" customHeight="1">
      <c r="A729" s="20">
        <f t="shared" si="1"/>
        <v>725</v>
      </c>
      <c r="B729" s="19" t="s">
        <v>554</v>
      </c>
      <c r="C729" s="19" t="s">
        <v>653</v>
      </c>
      <c r="D729" s="19" t="s">
        <v>660</v>
      </c>
      <c r="E729" s="21" t="s">
        <v>33</v>
      </c>
      <c r="F729" s="23" t="s">
        <v>3068</v>
      </c>
      <c r="G729" s="25" t="s">
        <v>3069</v>
      </c>
      <c r="H729" s="19" t="s">
        <v>40</v>
      </c>
      <c r="I729" s="19" t="s">
        <v>107</v>
      </c>
      <c r="J729" s="117" t="s">
        <v>44</v>
      </c>
      <c r="K729" s="118"/>
      <c r="L729" s="118"/>
      <c r="M729" s="42"/>
      <c r="N729" s="42"/>
      <c r="O729" s="29" t="s">
        <v>45</v>
      </c>
      <c r="P729" s="29" t="s">
        <v>45</v>
      </c>
      <c r="Q729" s="29" t="s">
        <v>45</v>
      </c>
      <c r="R729" s="29" t="s">
        <v>45</v>
      </c>
      <c r="S729" s="29" t="s">
        <v>45</v>
      </c>
      <c r="T729" s="29"/>
      <c r="U729" s="31" t="str">
        <f>IFERROR(__xludf.DUMMYFUNCTION("LET(
  angka_murni, ARRAYFORMULA(IFERROR(VALUE(REGEXREPLACE(N729:S729, ""[^0-9]"", """")), 0)),
  rata, IFERROR(AVERAGEIF(angka_murni, ""&gt;0""), 0),
  IF(rata &gt; 0,
    IF(rata &gt; 500, ""SANGAT OPTIMAL"",
    IF(rata &gt; 200, ""OPTIMAL"",
    IF(rata &gt; 100,"&amp;" ""KURANG OPTIMAL"", ""TIDAK OPTIMAL""))),
    IF(COUNTIF(N729:S729, ""*TIDAK TERDETEKSI*"") &gt; 0, ""TIDAK TERDETEKSI"",
    IF(COUNTIF(N729:S729, ""*TIDAK AKTIF*"") &gt; 0, ""TIDAK AKTIF"",
    IF(COUNTIF(N729:S729, ""*BELUM TERPASANG*"") &gt; 0, ""BELUM T"&amp;"ERPASANG"", ""TIDAK AKTIF"")))
  )
)"),"TIDAK AKTIF")</f>
        <v>TIDAK AKTIF</v>
      </c>
      <c r="V729" s="124"/>
      <c r="W729" s="125"/>
      <c r="X729" s="125"/>
    </row>
    <row r="730" ht="12.0" customHeight="1">
      <c r="A730" s="20">
        <f t="shared" si="1"/>
        <v>726</v>
      </c>
      <c r="B730" s="19" t="s">
        <v>554</v>
      </c>
      <c r="C730" s="19" t="s">
        <v>653</v>
      </c>
      <c r="D730" s="19" t="s">
        <v>3071</v>
      </c>
      <c r="E730" s="21" t="s">
        <v>33</v>
      </c>
      <c r="F730" s="23" t="s">
        <v>3072</v>
      </c>
      <c r="G730" s="25" t="s">
        <v>3073</v>
      </c>
      <c r="H730" s="19" t="s">
        <v>40</v>
      </c>
      <c r="I730" s="19" t="s">
        <v>107</v>
      </c>
      <c r="J730" s="117" t="s">
        <v>44</v>
      </c>
      <c r="K730" s="118"/>
      <c r="L730" s="118"/>
      <c r="M730" s="42"/>
      <c r="N730" s="42"/>
      <c r="O730" s="42"/>
      <c r="P730" s="30" t="s">
        <v>91</v>
      </c>
      <c r="Q730" s="30" t="s">
        <v>91</v>
      </c>
      <c r="R730" s="30" t="s">
        <v>45</v>
      </c>
      <c r="S730" s="44"/>
      <c r="T730" s="44"/>
      <c r="U730" s="31" t="str">
        <f>IFERROR(__xludf.DUMMYFUNCTION("LET(
  angka_murni, ARRAYFORMULA(IFERROR(VALUE(REGEXREPLACE(N730:S730, ""[^0-9]"", """")), 0)),
  rata, IFERROR(AVERAGEIF(angka_murni, ""&gt;0""), 0),
  IF(rata &gt; 0,
    IF(rata &gt; 500, ""SANGAT OPTIMAL"",
    IF(rata &gt; 200, ""OPTIMAL"",
    IF(rata &gt; 100,"&amp;" ""KURANG OPTIMAL"", ""TIDAK OPTIMAL""))),
    IF(COUNTIF(N730:S730, ""*TIDAK TERDETEKSI*"") &gt; 0, ""TIDAK TERDETEKSI"",
    IF(COUNTIF(N730:S730, ""*TIDAK AKTIF*"") &gt; 0, ""TIDAK AKTIF"",
    IF(COUNTIF(N730:S730, ""*BELUM TERPASANG*"") &gt; 0, ""BELUM T"&amp;"ERPASANG"", ""TIDAK AKTIF"")))
  )
)"),"TIDAK OPTIMAL")</f>
        <v>TIDAK OPTIMAL</v>
      </c>
      <c r="V730" s="124"/>
      <c r="W730" s="125"/>
      <c r="X730" s="125"/>
    </row>
    <row r="731" ht="12.0" customHeight="1">
      <c r="A731" s="20">
        <f t="shared" si="1"/>
        <v>727</v>
      </c>
      <c r="B731" s="19" t="s">
        <v>554</v>
      </c>
      <c r="C731" s="19" t="s">
        <v>653</v>
      </c>
      <c r="D731" s="19" t="s">
        <v>3074</v>
      </c>
      <c r="E731" s="21" t="s">
        <v>33</v>
      </c>
      <c r="F731" s="23" t="s">
        <v>3075</v>
      </c>
      <c r="G731" s="25" t="s">
        <v>3076</v>
      </c>
      <c r="H731" s="19"/>
      <c r="I731" s="19"/>
      <c r="J731" s="144"/>
      <c r="K731" s="118"/>
      <c r="L731" s="118"/>
      <c r="M731" s="29" t="s">
        <v>108</v>
      </c>
      <c r="N731" s="29" t="s">
        <v>108</v>
      </c>
      <c r="O731" s="29" t="s">
        <v>108</v>
      </c>
      <c r="P731" s="29" t="s">
        <v>108</v>
      </c>
      <c r="Q731" s="29" t="s">
        <v>108</v>
      </c>
      <c r="R731" s="29" t="s">
        <v>108</v>
      </c>
      <c r="S731" s="29" t="s">
        <v>108</v>
      </c>
      <c r="T731" s="29"/>
      <c r="U731" s="31" t="str">
        <f>IFERROR(__xludf.DUMMYFUNCTION("LET(
  angka_murni, ARRAYFORMULA(IFERROR(VALUE(REGEXREPLACE(N731:S731, ""[^0-9]"", """")), 0)),
  rata, IFERROR(AVERAGEIF(angka_murni, ""&gt;0""), 0),
  IF(rata &gt; 0,
    IF(rata &gt; 500, ""SANGAT OPTIMAL"",
    IF(rata &gt; 200, ""OPTIMAL"",
    IF(rata &gt; 100,"&amp;" ""KURANG OPTIMAL"", ""TIDAK OPTIMAL""))),
    IF(COUNTIF(N731:S731, ""*TIDAK TERDETEKSI*"") &gt; 0, ""TIDAK TERDETEKSI"",
    IF(COUNTIF(N731:S731, ""*TIDAK AKTIF*"") &gt; 0, ""TIDAK AKTIF"",
    IF(COUNTIF(N731:S731, ""*BELUM TERPASANG*"") &gt; 0, ""BELUM T"&amp;"ERPASANG"", ""TIDAK AKTIF"")))
  )
)"),"BELUM TERPASANG")</f>
        <v>BELUM TERPASANG</v>
      </c>
      <c r="V731" s="124"/>
      <c r="W731" s="125"/>
      <c r="X731" s="125"/>
    </row>
    <row r="732" ht="12.0" customHeight="1">
      <c r="A732" s="20">
        <f t="shared" si="1"/>
        <v>728</v>
      </c>
      <c r="B732" s="19" t="s">
        <v>554</v>
      </c>
      <c r="C732" s="19" t="s">
        <v>653</v>
      </c>
      <c r="D732" s="19" t="s">
        <v>3077</v>
      </c>
      <c r="E732" s="21" t="s">
        <v>33</v>
      </c>
      <c r="F732" s="23" t="s">
        <v>3078</v>
      </c>
      <c r="G732" s="25" t="s">
        <v>3079</v>
      </c>
      <c r="H732" s="19" t="s">
        <v>94</v>
      </c>
      <c r="I732" s="19" t="s">
        <v>2642</v>
      </c>
      <c r="J732" s="76" t="s">
        <v>44</v>
      </c>
      <c r="K732" s="118"/>
      <c r="L732" s="118"/>
      <c r="M732" s="42"/>
      <c r="N732" s="42"/>
      <c r="O732" s="42"/>
      <c r="P732" s="44"/>
      <c r="Q732" s="30" t="s">
        <v>125</v>
      </c>
      <c r="R732" s="30" t="s">
        <v>125</v>
      </c>
      <c r="S732" s="30" t="s">
        <v>125</v>
      </c>
      <c r="T732" s="30"/>
      <c r="U732" s="31" t="str">
        <f>IFERROR(__xludf.DUMMYFUNCTION("LET(
  angka_murni, ARRAYFORMULA(IFERROR(VALUE(REGEXREPLACE(N732:S732, ""[^0-9]"", """")), 0)),
  rata, IFERROR(AVERAGEIF(angka_murni, ""&gt;0""), 0),
  IF(rata &gt; 0,
    IF(rata &gt; 500, ""SANGAT OPTIMAL"",
    IF(rata &gt; 200, ""OPTIMAL"",
    IF(rata &gt; 100,"&amp;" ""KURANG OPTIMAL"", ""TIDAK OPTIMAL""))),
    IF(COUNTIF(N732:S732, ""*TIDAK TERDETEKSI*"") &gt; 0, ""TIDAK TERDETEKSI"",
    IF(COUNTIF(N732:S732, ""*TIDAK AKTIF*"") &gt; 0, ""TIDAK AKTIF"",
    IF(COUNTIF(N732:S732, ""*BELUM TERPASANG*"") &gt; 0, ""BELUM T"&amp;"ERPASANG"", ""TIDAK AKTIF"")))
  )
)"),"KURANG OPTIMAL")</f>
        <v>KURANG OPTIMAL</v>
      </c>
      <c r="V732" s="124"/>
      <c r="W732" s="125"/>
      <c r="X732" s="125"/>
    </row>
    <row r="733" ht="12.0" customHeight="1">
      <c r="A733" s="20">
        <f t="shared" si="1"/>
        <v>729</v>
      </c>
      <c r="B733" s="19" t="s">
        <v>554</v>
      </c>
      <c r="C733" s="19" t="s">
        <v>653</v>
      </c>
      <c r="D733" s="19" t="s">
        <v>3081</v>
      </c>
      <c r="E733" s="21" t="s">
        <v>33</v>
      </c>
      <c r="F733" s="23" t="s">
        <v>3082</v>
      </c>
      <c r="G733" s="25" t="s">
        <v>3083</v>
      </c>
      <c r="H733" s="19" t="s">
        <v>40</v>
      </c>
      <c r="I733" s="19" t="s">
        <v>107</v>
      </c>
      <c r="J733" s="117" t="s">
        <v>44</v>
      </c>
      <c r="K733" s="118"/>
      <c r="L733" s="119" t="s">
        <v>3084</v>
      </c>
      <c r="M733" s="42"/>
      <c r="N733" s="42"/>
      <c r="O733" s="42"/>
      <c r="P733" s="30" t="s">
        <v>125</v>
      </c>
      <c r="Q733" s="30" t="s">
        <v>806</v>
      </c>
      <c r="R733" s="30" t="s">
        <v>360</v>
      </c>
      <c r="S733" s="44"/>
      <c r="T733" s="44"/>
      <c r="U733" s="31" t="str">
        <f>IFERROR(__xludf.DUMMYFUNCTION("LET(
  angka_murni, ARRAYFORMULA(IFERROR(VALUE(REGEXREPLACE(N733:S733, ""[^0-9]"", """")), 0)),
  rata, IFERROR(AVERAGEIF(angka_murni, ""&gt;0""), 0),
  IF(rata &gt; 0,
    IF(rata &gt; 500, ""SANGAT OPTIMAL"",
    IF(rata &gt; 200, ""OPTIMAL"",
    IF(rata &gt; 100,"&amp;" ""KURANG OPTIMAL"", ""TIDAK OPTIMAL""))),
    IF(COUNTIF(N733:S733, ""*TIDAK TERDETEKSI*"") &gt; 0, ""TIDAK TERDETEKSI"",
    IF(COUNTIF(N733:S733, ""*TIDAK AKTIF*"") &gt; 0, ""TIDAK AKTIF"",
    IF(COUNTIF(N733:S733, ""*BELUM TERPASANG*"") &gt; 0, ""BELUM T"&amp;"ERPASANG"", ""TIDAK AKTIF"")))
  )
)"),"KURANG OPTIMAL")</f>
        <v>KURANG OPTIMAL</v>
      </c>
      <c r="V733" s="124"/>
      <c r="W733" s="125"/>
      <c r="X733" s="125"/>
    </row>
    <row r="734" ht="12.0" customHeight="1">
      <c r="A734" s="20">
        <f t="shared" si="1"/>
        <v>730</v>
      </c>
      <c r="B734" s="19" t="s">
        <v>554</v>
      </c>
      <c r="C734" s="19" t="s">
        <v>653</v>
      </c>
      <c r="D734" s="19" t="s">
        <v>3085</v>
      </c>
      <c r="E734" s="21" t="s">
        <v>33</v>
      </c>
      <c r="F734" s="23" t="s">
        <v>3086</v>
      </c>
      <c r="G734" s="25" t="s">
        <v>3087</v>
      </c>
      <c r="H734" s="19" t="s">
        <v>94</v>
      </c>
      <c r="I734" s="19" t="s">
        <v>2642</v>
      </c>
      <c r="J734" s="76" t="s">
        <v>44</v>
      </c>
      <c r="K734" s="118"/>
      <c r="L734" s="118"/>
      <c r="M734" s="42"/>
      <c r="N734" s="42"/>
      <c r="O734" s="42"/>
      <c r="P734" s="44"/>
      <c r="Q734" s="30" t="s">
        <v>125</v>
      </c>
      <c r="R734" s="30" t="s">
        <v>125</v>
      </c>
      <c r="S734" s="30" t="s">
        <v>125</v>
      </c>
      <c r="T734" s="30"/>
      <c r="U734" s="31" t="str">
        <f>IFERROR(__xludf.DUMMYFUNCTION("LET(
  angka_murni, ARRAYFORMULA(IFERROR(VALUE(REGEXREPLACE(N734:S734, ""[^0-9]"", """")), 0)),
  rata, IFERROR(AVERAGEIF(angka_murni, ""&gt;0""), 0),
  IF(rata &gt; 0,
    IF(rata &gt; 500, ""SANGAT OPTIMAL"",
    IF(rata &gt; 200, ""OPTIMAL"",
    IF(rata &gt; 100,"&amp;" ""KURANG OPTIMAL"", ""TIDAK OPTIMAL""))),
    IF(COUNTIF(N734:S734, ""*TIDAK TERDETEKSI*"") &gt; 0, ""TIDAK TERDETEKSI"",
    IF(COUNTIF(N734:S734, ""*TIDAK AKTIF*"") &gt; 0, ""TIDAK AKTIF"",
    IF(COUNTIF(N734:S734, ""*BELUM TERPASANG*"") &gt; 0, ""BELUM T"&amp;"ERPASANG"", ""TIDAK AKTIF"")))
  )
)"),"KURANG OPTIMAL")</f>
        <v>KURANG OPTIMAL</v>
      </c>
      <c r="V734" s="124"/>
      <c r="W734" s="125"/>
      <c r="X734" s="125"/>
    </row>
    <row r="735" ht="12.0" customHeight="1">
      <c r="A735" s="20">
        <f t="shared" si="1"/>
        <v>731</v>
      </c>
      <c r="B735" s="19" t="s">
        <v>554</v>
      </c>
      <c r="C735" s="19" t="s">
        <v>653</v>
      </c>
      <c r="D735" s="19" t="s">
        <v>3089</v>
      </c>
      <c r="E735" s="21" t="s">
        <v>33</v>
      </c>
      <c r="F735" s="23" t="s">
        <v>3090</v>
      </c>
      <c r="G735" s="25" t="s">
        <v>3091</v>
      </c>
      <c r="H735" s="19" t="s">
        <v>40</v>
      </c>
      <c r="I735" s="19" t="s">
        <v>107</v>
      </c>
      <c r="J735" s="117" t="s">
        <v>44</v>
      </c>
      <c r="K735" s="118"/>
      <c r="L735" s="119" t="s">
        <v>1216</v>
      </c>
      <c r="M735" s="42"/>
      <c r="N735" s="42"/>
      <c r="O735" s="42"/>
      <c r="P735" s="30" t="s">
        <v>360</v>
      </c>
      <c r="Q735" s="30" t="s">
        <v>360</v>
      </c>
      <c r="R735" s="30" t="s">
        <v>360</v>
      </c>
      <c r="S735" s="44"/>
      <c r="T735" s="44"/>
      <c r="U735" s="31" t="str">
        <f>IFERROR(__xludf.DUMMYFUNCTION("LET(
  angka_murni, ARRAYFORMULA(IFERROR(VALUE(REGEXREPLACE(N735:S735, ""[^0-9]"", """")), 0)),
  rata, IFERROR(AVERAGEIF(angka_murni, ""&gt;0""), 0),
  IF(rata &gt; 0,
    IF(rata &gt; 500, ""SANGAT OPTIMAL"",
    IF(rata &gt; 200, ""OPTIMAL"",
    IF(rata &gt; 100,"&amp;" ""KURANG OPTIMAL"", ""TIDAK OPTIMAL""))),
    IF(COUNTIF(N735:S735, ""*TIDAK TERDETEKSI*"") &gt; 0, ""TIDAK TERDETEKSI"",
    IF(COUNTIF(N735:S735, ""*TIDAK AKTIF*"") &gt; 0, ""TIDAK AKTIF"",
    IF(COUNTIF(N735:S735, ""*BELUM TERPASANG*"") &gt; 0, ""BELUM T"&amp;"ERPASANG"", ""TIDAK AKTIF"")))
  )
)"),"TIDAK OPTIMAL")</f>
        <v>TIDAK OPTIMAL</v>
      </c>
      <c r="V735" s="124"/>
      <c r="W735" s="125"/>
      <c r="X735" s="125"/>
    </row>
    <row r="736" ht="12.0" customHeight="1">
      <c r="A736" s="20">
        <f t="shared" si="1"/>
        <v>732</v>
      </c>
      <c r="B736" s="19" t="s">
        <v>554</v>
      </c>
      <c r="C736" s="19" t="s">
        <v>668</v>
      </c>
      <c r="D736" s="19" t="s">
        <v>3092</v>
      </c>
      <c r="E736" s="21" t="s">
        <v>33</v>
      </c>
      <c r="F736" s="23" t="s">
        <v>3093</v>
      </c>
      <c r="G736" s="25" t="s">
        <v>3094</v>
      </c>
      <c r="H736" s="19" t="s">
        <v>40</v>
      </c>
      <c r="I736" s="19" t="s">
        <v>42</v>
      </c>
      <c r="J736" s="128" t="s">
        <v>44</v>
      </c>
      <c r="K736" s="129"/>
      <c r="L736" s="129"/>
      <c r="M736" s="29" t="s">
        <v>108</v>
      </c>
      <c r="N736" s="29" t="s">
        <v>108</v>
      </c>
      <c r="O736" s="29" t="s">
        <v>108</v>
      </c>
      <c r="P736" s="29" t="s">
        <v>108</v>
      </c>
      <c r="Q736" s="30" t="s">
        <v>167</v>
      </c>
      <c r="R736" s="30" t="s">
        <v>167</v>
      </c>
      <c r="S736" s="30" t="s">
        <v>167</v>
      </c>
      <c r="T736" s="30" t="s">
        <v>62</v>
      </c>
      <c r="U736" s="31" t="str">
        <f>IFERROR(__xludf.DUMMYFUNCTION("LET(
  angka_murni, ARRAYFORMULA(IFERROR(VALUE(REGEXREPLACE(N736:S736, ""[^0-9]"", """")), 0)),
  rata, IFERROR(AVERAGEIF(angka_murni, ""&gt;0""), 0),
  IF(rata &gt; 0,
    IF(rata &gt; 500, ""SANGAT OPTIMAL"",
    IF(rata &gt; 200, ""OPTIMAL"",
    IF(rata &gt; 100,"&amp;" ""KURANG OPTIMAL"", ""TIDAK OPTIMAL""))),
    IF(COUNTIF(N736:S736, ""*TIDAK TERDETEKSI*"") &gt; 0, ""TIDAK TERDETEKSI"",
    IF(COUNTIF(N736:S736, ""*TIDAK AKTIF*"") &gt; 0, ""TIDAK AKTIF"",
    IF(COUNTIF(N736:S736, ""*BELUM TERPASANG*"") &gt; 0, ""BELUM T"&amp;"ERPASANG"", ""TIDAK AKTIF"")))
  )
)"),"TIDAK TERDETEKSI")</f>
        <v>TIDAK TERDETEKSI</v>
      </c>
      <c r="V736" s="124"/>
      <c r="W736" s="125"/>
      <c r="X736" s="125"/>
    </row>
    <row r="737" ht="12.0" customHeight="1">
      <c r="A737" s="20">
        <f t="shared" si="1"/>
        <v>733</v>
      </c>
      <c r="B737" s="19" t="s">
        <v>554</v>
      </c>
      <c r="C737" s="19" t="s">
        <v>668</v>
      </c>
      <c r="D737" s="19" t="s">
        <v>3096</v>
      </c>
      <c r="E737" s="21" t="s">
        <v>33</v>
      </c>
      <c r="F737" s="23" t="s">
        <v>3097</v>
      </c>
      <c r="G737" s="25" t="s">
        <v>3098</v>
      </c>
      <c r="H737" s="19" t="s">
        <v>94</v>
      </c>
      <c r="I737" s="19" t="s">
        <v>60</v>
      </c>
      <c r="J737" s="128" t="s">
        <v>44</v>
      </c>
      <c r="K737" s="183"/>
      <c r="L737" s="183"/>
      <c r="M737" s="42"/>
      <c r="N737" s="42"/>
      <c r="O737" s="42"/>
      <c r="P737" s="44"/>
      <c r="Q737" s="44"/>
      <c r="R737" s="30" t="s">
        <v>806</v>
      </c>
      <c r="S737" s="30" t="s">
        <v>806</v>
      </c>
      <c r="T737" s="30"/>
      <c r="U737" s="31" t="str">
        <f>IFERROR(__xludf.DUMMYFUNCTION("LET(
  angka_murni, ARRAYFORMULA(IFERROR(VALUE(REGEXREPLACE(N737:S737, ""[^0-9]"", """")), 0)),
  rata, IFERROR(AVERAGEIF(angka_murni, ""&gt;0""), 0),
  IF(rata &gt; 0,
    IF(rata &gt; 500, ""SANGAT OPTIMAL"",
    IF(rata &gt; 200, ""OPTIMAL"",
    IF(rata &gt; 100,"&amp;" ""KURANG OPTIMAL"", ""TIDAK OPTIMAL""))),
    IF(COUNTIF(N737:S737, ""*TIDAK TERDETEKSI*"") &gt; 0, ""TIDAK TERDETEKSI"",
    IF(COUNTIF(N737:S737, ""*TIDAK AKTIF*"") &gt; 0, ""TIDAK AKTIF"",
    IF(COUNTIF(N737:S737, ""*BELUM TERPASANG*"") &gt; 0, ""BELUM T"&amp;"ERPASANG"", ""TIDAK AKTIF"")))
  )
)"),"KURANG OPTIMAL")</f>
        <v>KURANG OPTIMAL</v>
      </c>
      <c r="V737" s="124"/>
      <c r="W737" s="125"/>
      <c r="X737" s="125"/>
    </row>
    <row r="738" ht="12.0" customHeight="1">
      <c r="A738" s="20">
        <f t="shared" si="1"/>
        <v>734</v>
      </c>
      <c r="B738" s="19" t="s">
        <v>554</v>
      </c>
      <c r="C738" s="19" t="s">
        <v>668</v>
      </c>
      <c r="D738" s="19" t="s">
        <v>3101</v>
      </c>
      <c r="E738" s="21" t="s">
        <v>33</v>
      </c>
      <c r="F738" s="23" t="s">
        <v>3102</v>
      </c>
      <c r="G738" s="25" t="s">
        <v>3103</v>
      </c>
      <c r="H738" s="19" t="s">
        <v>94</v>
      </c>
      <c r="I738" s="19" t="s">
        <v>2642</v>
      </c>
      <c r="J738" s="76" t="s">
        <v>44</v>
      </c>
      <c r="K738" s="118"/>
      <c r="L738" s="118"/>
      <c r="M738" s="42"/>
      <c r="N738" s="42"/>
      <c r="O738" s="42"/>
      <c r="P738" s="44"/>
      <c r="Q738" s="30" t="s">
        <v>125</v>
      </c>
      <c r="R738" s="30" t="s">
        <v>125</v>
      </c>
      <c r="S738" s="30" t="s">
        <v>125</v>
      </c>
      <c r="T738" s="30"/>
      <c r="U738" s="31" t="str">
        <f>IFERROR(__xludf.DUMMYFUNCTION("LET(
  angka_murni, ARRAYFORMULA(IFERROR(VALUE(REGEXREPLACE(N738:S738, ""[^0-9]"", """")), 0)),
  rata, IFERROR(AVERAGEIF(angka_murni, ""&gt;0""), 0),
  IF(rata &gt; 0,
    IF(rata &gt; 500, ""SANGAT OPTIMAL"",
    IF(rata &gt; 200, ""OPTIMAL"",
    IF(rata &gt; 100,"&amp;" ""KURANG OPTIMAL"", ""TIDAK OPTIMAL""))),
    IF(COUNTIF(N738:S738, ""*TIDAK TERDETEKSI*"") &gt; 0, ""TIDAK TERDETEKSI"",
    IF(COUNTIF(N738:S738, ""*TIDAK AKTIF*"") &gt; 0, ""TIDAK AKTIF"",
    IF(COUNTIF(N738:S738, ""*BELUM TERPASANG*"") &gt; 0, ""BELUM T"&amp;"ERPASANG"", ""TIDAK AKTIF"")))
  )
)"),"KURANG OPTIMAL")</f>
        <v>KURANG OPTIMAL</v>
      </c>
      <c r="V738" s="124"/>
      <c r="W738" s="125"/>
      <c r="X738" s="125"/>
    </row>
    <row r="739" ht="12.0" customHeight="1">
      <c r="A739" s="20">
        <f t="shared" si="1"/>
        <v>735</v>
      </c>
      <c r="B739" s="19" t="s">
        <v>554</v>
      </c>
      <c r="C739" s="19" t="s">
        <v>668</v>
      </c>
      <c r="D739" s="19" t="s">
        <v>3104</v>
      </c>
      <c r="E739" s="21" t="s">
        <v>33</v>
      </c>
      <c r="F739" s="23" t="s">
        <v>3105</v>
      </c>
      <c r="G739" s="25" t="s">
        <v>3106</v>
      </c>
      <c r="H739" s="19" t="s">
        <v>95</v>
      </c>
      <c r="I739" s="19" t="s">
        <v>106</v>
      </c>
      <c r="J739" s="76" t="s">
        <v>44</v>
      </c>
      <c r="K739" s="118"/>
      <c r="L739" s="118"/>
      <c r="M739" s="42"/>
      <c r="N739" s="42"/>
      <c r="O739" s="42"/>
      <c r="P739" s="44"/>
      <c r="Q739" s="44"/>
      <c r="R739" s="44"/>
      <c r="S739" s="30" t="s">
        <v>360</v>
      </c>
      <c r="T739" s="30" t="s">
        <v>176</v>
      </c>
      <c r="U739" s="31" t="str">
        <f>IFERROR(__xludf.DUMMYFUNCTION("LET(
  angka_murni, ARRAYFORMULA(IFERROR(VALUE(REGEXREPLACE(N739:S739, ""[^0-9]"", """")), 0)),
  rata, IFERROR(AVERAGEIF(angka_murni, ""&gt;0""), 0),
  IF(rata &gt; 0,
    IF(rata &gt; 500, ""SANGAT OPTIMAL"",
    IF(rata &gt; 200, ""OPTIMAL"",
    IF(rata &gt; 100,"&amp;" ""KURANG OPTIMAL"", ""TIDAK OPTIMAL""))),
    IF(COUNTIF(N739:S739, ""*TIDAK TERDETEKSI*"") &gt; 0, ""TIDAK TERDETEKSI"",
    IF(COUNTIF(N739:S739, ""*TIDAK AKTIF*"") &gt; 0, ""TIDAK AKTIF"",
    IF(COUNTIF(N739:S739, ""*BELUM TERPASANG*"") &gt; 0, ""BELUM T"&amp;"ERPASANG"", ""TIDAK AKTIF"")))
  )
)"),"TIDAK OPTIMAL")</f>
        <v>TIDAK OPTIMAL</v>
      </c>
      <c r="V739" s="124"/>
      <c r="W739" s="125"/>
      <c r="X739" s="125"/>
    </row>
    <row r="740" ht="12.0" customHeight="1">
      <c r="A740" s="20">
        <f t="shared" si="1"/>
        <v>736</v>
      </c>
      <c r="B740" s="19" t="s">
        <v>554</v>
      </c>
      <c r="C740" s="19" t="s">
        <v>668</v>
      </c>
      <c r="D740" s="19" t="s">
        <v>3108</v>
      </c>
      <c r="E740" s="21" t="s">
        <v>33</v>
      </c>
      <c r="F740" s="23" t="s">
        <v>3109</v>
      </c>
      <c r="G740" s="25" t="s">
        <v>3110</v>
      </c>
      <c r="H740" s="19" t="s">
        <v>94</v>
      </c>
      <c r="I740" s="19" t="s">
        <v>60</v>
      </c>
      <c r="J740" s="128" t="s">
        <v>44</v>
      </c>
      <c r="K740" s="183"/>
      <c r="L740" s="183"/>
      <c r="M740" s="42"/>
      <c r="N740" s="42"/>
      <c r="O740" s="42"/>
      <c r="P740" s="44"/>
      <c r="Q740" s="44"/>
      <c r="R740" s="30" t="s">
        <v>62</v>
      </c>
      <c r="S740" s="30" t="s">
        <v>91</v>
      </c>
      <c r="T740" s="30"/>
      <c r="U740" s="31" t="str">
        <f>IFERROR(__xludf.DUMMYFUNCTION("LET(
  angka_murni, ARRAYFORMULA(IFERROR(VALUE(REGEXREPLACE(N740:S740, ""[^0-9]"", """")), 0)),
  rata, IFERROR(AVERAGEIF(angka_murni, ""&gt;0""), 0),
  IF(rata &gt; 0,
    IF(rata &gt; 500, ""SANGAT OPTIMAL"",
    IF(rata &gt; 200, ""OPTIMAL"",
    IF(rata &gt; 100,"&amp;" ""KURANG OPTIMAL"", ""TIDAK OPTIMAL""))),
    IF(COUNTIF(N740:S740, ""*TIDAK TERDETEKSI*"") &gt; 0, ""TIDAK TERDETEKSI"",
    IF(COUNTIF(N740:S740, ""*TIDAK AKTIF*"") &gt; 0, ""TIDAK AKTIF"",
    IF(COUNTIF(N740:S740, ""*BELUM TERPASANG*"") &gt; 0, ""BELUM T"&amp;"ERPASANG"", ""TIDAK AKTIF"")))
  )
)"),"TIDAK OPTIMAL")</f>
        <v>TIDAK OPTIMAL</v>
      </c>
      <c r="V740" s="124"/>
      <c r="W740" s="125"/>
      <c r="X740" s="125"/>
    </row>
    <row r="741" ht="12.0" customHeight="1">
      <c r="A741" s="20">
        <f t="shared" si="1"/>
        <v>737</v>
      </c>
      <c r="B741" s="19" t="s">
        <v>554</v>
      </c>
      <c r="C741" s="19" t="s">
        <v>668</v>
      </c>
      <c r="D741" s="19" t="s">
        <v>3114</v>
      </c>
      <c r="E741" s="21" t="s">
        <v>33</v>
      </c>
      <c r="F741" s="23" t="s">
        <v>3115</v>
      </c>
      <c r="G741" s="25" t="s">
        <v>3116</v>
      </c>
      <c r="H741" s="19" t="s">
        <v>94</v>
      </c>
      <c r="I741" s="19" t="s">
        <v>60</v>
      </c>
      <c r="J741" s="128" t="s">
        <v>44</v>
      </c>
      <c r="K741" s="183"/>
      <c r="L741" s="183"/>
      <c r="M741" s="42"/>
      <c r="N741" s="42"/>
      <c r="O741" s="42"/>
      <c r="P741" s="44"/>
      <c r="Q741" s="44"/>
      <c r="R741" s="30" t="s">
        <v>62</v>
      </c>
      <c r="S741" s="30" t="s">
        <v>806</v>
      </c>
      <c r="T741" s="30"/>
      <c r="U741" s="31" t="str">
        <f>IFERROR(__xludf.DUMMYFUNCTION("LET(
  angka_murni, ARRAYFORMULA(IFERROR(VALUE(REGEXREPLACE(N741:S741, ""[^0-9]"", """")), 0)),
  rata, IFERROR(AVERAGEIF(angka_murni, ""&gt;0""), 0),
  IF(rata &gt; 0,
    IF(rata &gt; 500, ""SANGAT OPTIMAL"",
    IF(rata &gt; 200, ""OPTIMAL"",
    IF(rata &gt; 100,"&amp;" ""KURANG OPTIMAL"", ""TIDAK OPTIMAL""))),
    IF(COUNTIF(N741:S741, ""*TIDAK TERDETEKSI*"") &gt; 0, ""TIDAK TERDETEKSI"",
    IF(COUNTIF(N741:S741, ""*TIDAK AKTIF*"") &gt; 0, ""TIDAK AKTIF"",
    IF(COUNTIF(N741:S741, ""*BELUM TERPASANG*"") &gt; 0, ""BELUM T"&amp;"ERPASANG"", ""TIDAK AKTIF"")))
  )
)"),"KURANG OPTIMAL")</f>
        <v>KURANG OPTIMAL</v>
      </c>
      <c r="V741" s="124"/>
      <c r="W741" s="125"/>
      <c r="X741" s="125"/>
    </row>
    <row r="742" ht="12.0" customHeight="1">
      <c r="A742" s="20">
        <f t="shared" si="1"/>
        <v>738</v>
      </c>
      <c r="B742" s="19" t="s">
        <v>554</v>
      </c>
      <c r="C742" s="19" t="s">
        <v>668</v>
      </c>
      <c r="D742" s="19" t="s">
        <v>3117</v>
      </c>
      <c r="E742" s="21" t="s">
        <v>33</v>
      </c>
      <c r="F742" s="23" t="s">
        <v>3118</v>
      </c>
      <c r="G742" s="25" t="s">
        <v>3119</v>
      </c>
      <c r="H742" s="19" t="s">
        <v>94</v>
      </c>
      <c r="I742" s="19" t="s">
        <v>60</v>
      </c>
      <c r="J742" s="128" t="s">
        <v>44</v>
      </c>
      <c r="K742" s="183"/>
      <c r="L742" s="183"/>
      <c r="M742" s="42"/>
      <c r="N742" s="42"/>
      <c r="O742" s="42"/>
      <c r="P742" s="44"/>
      <c r="Q742" s="44"/>
      <c r="R742" s="30" t="s">
        <v>62</v>
      </c>
      <c r="S742" s="30" t="s">
        <v>806</v>
      </c>
      <c r="T742" s="30"/>
      <c r="U742" s="31" t="str">
        <f>IFERROR(__xludf.DUMMYFUNCTION("LET(
  angka_murni, ARRAYFORMULA(IFERROR(VALUE(REGEXREPLACE(N742:S742, ""[^0-9]"", """")), 0)),
  rata, IFERROR(AVERAGEIF(angka_murni, ""&gt;0""), 0),
  IF(rata &gt; 0,
    IF(rata &gt; 500, ""SANGAT OPTIMAL"",
    IF(rata &gt; 200, ""OPTIMAL"",
    IF(rata &gt; 100,"&amp;" ""KURANG OPTIMAL"", ""TIDAK OPTIMAL""))),
    IF(COUNTIF(N742:S742, ""*TIDAK TERDETEKSI*"") &gt; 0, ""TIDAK TERDETEKSI"",
    IF(COUNTIF(N742:S742, ""*TIDAK AKTIF*"") &gt; 0, ""TIDAK AKTIF"",
    IF(COUNTIF(N742:S742, ""*BELUM TERPASANG*"") &gt; 0, ""BELUM T"&amp;"ERPASANG"", ""TIDAK AKTIF"")))
  )
)"),"KURANG OPTIMAL")</f>
        <v>KURANG OPTIMAL</v>
      </c>
      <c r="V742" s="124"/>
      <c r="W742" s="125"/>
      <c r="X742" s="125"/>
    </row>
    <row r="743" ht="12.0" customHeight="1">
      <c r="A743" s="20">
        <f t="shared" si="1"/>
        <v>739</v>
      </c>
      <c r="B743" s="19" t="s">
        <v>554</v>
      </c>
      <c r="C743" s="19" t="s">
        <v>668</v>
      </c>
      <c r="D743" s="19" t="s">
        <v>3121</v>
      </c>
      <c r="E743" s="21" t="s">
        <v>33</v>
      </c>
      <c r="F743" s="23" t="s">
        <v>3122</v>
      </c>
      <c r="G743" s="25" t="s">
        <v>3123</v>
      </c>
      <c r="H743" s="19" t="s">
        <v>94</v>
      </c>
      <c r="I743" s="19" t="s">
        <v>2642</v>
      </c>
      <c r="J743" s="76" t="s">
        <v>44</v>
      </c>
      <c r="K743" s="118"/>
      <c r="L743" s="118"/>
      <c r="M743" s="42"/>
      <c r="N743" s="42"/>
      <c r="O743" s="42"/>
      <c r="P743" s="44"/>
      <c r="Q743" s="30" t="s">
        <v>125</v>
      </c>
      <c r="R743" s="30" t="s">
        <v>125</v>
      </c>
      <c r="S743" s="30" t="s">
        <v>125</v>
      </c>
      <c r="T743" s="30"/>
      <c r="U743" s="31" t="str">
        <f>IFERROR(__xludf.DUMMYFUNCTION("LET(
  angka_murni, ARRAYFORMULA(IFERROR(VALUE(REGEXREPLACE(N743:S743, ""[^0-9]"", """")), 0)),
  rata, IFERROR(AVERAGEIF(angka_murni, ""&gt;0""), 0),
  IF(rata &gt; 0,
    IF(rata &gt; 500, ""SANGAT OPTIMAL"",
    IF(rata &gt; 200, ""OPTIMAL"",
    IF(rata &gt; 100,"&amp;" ""KURANG OPTIMAL"", ""TIDAK OPTIMAL""))),
    IF(COUNTIF(N743:S743, ""*TIDAK TERDETEKSI*"") &gt; 0, ""TIDAK TERDETEKSI"",
    IF(COUNTIF(N743:S743, ""*TIDAK AKTIF*"") &gt; 0, ""TIDAK AKTIF"",
    IF(COUNTIF(N743:S743, ""*BELUM TERPASANG*"") &gt; 0, ""BELUM T"&amp;"ERPASANG"", ""TIDAK AKTIF"")))
  )
)"),"KURANG OPTIMAL")</f>
        <v>KURANG OPTIMAL</v>
      </c>
      <c r="V743" s="124"/>
      <c r="W743" s="125"/>
      <c r="X743" s="125"/>
    </row>
    <row r="744" ht="12.0" customHeight="1">
      <c r="A744" s="20">
        <f t="shared" si="1"/>
        <v>740</v>
      </c>
      <c r="B744" s="19" t="s">
        <v>554</v>
      </c>
      <c r="C744" s="19" t="s">
        <v>668</v>
      </c>
      <c r="D744" s="19" t="s">
        <v>3126</v>
      </c>
      <c r="E744" s="21" t="s">
        <v>33</v>
      </c>
      <c r="F744" s="23" t="s">
        <v>3127</v>
      </c>
      <c r="G744" s="25" t="s">
        <v>3129</v>
      </c>
      <c r="H744" s="19" t="s">
        <v>94</v>
      </c>
      <c r="I744" s="19" t="s">
        <v>2642</v>
      </c>
      <c r="J744" s="76" t="s">
        <v>44</v>
      </c>
      <c r="K744" s="118"/>
      <c r="L744" s="118"/>
      <c r="M744" s="42"/>
      <c r="N744" s="29" t="s">
        <v>125</v>
      </c>
      <c r="O744" s="29" t="s">
        <v>125</v>
      </c>
      <c r="P744" s="29" t="s">
        <v>125</v>
      </c>
      <c r="Q744" s="29" t="s">
        <v>125</v>
      </c>
      <c r="R744" s="29" t="s">
        <v>125</v>
      </c>
      <c r="S744" s="29" t="s">
        <v>125</v>
      </c>
      <c r="T744" s="29"/>
      <c r="U744" s="31" t="str">
        <f>IFERROR(__xludf.DUMMYFUNCTION("LET(
  angka_murni, ARRAYFORMULA(IFERROR(VALUE(REGEXREPLACE(N744:S744, ""[^0-9]"", """")), 0)),
  rata, IFERROR(AVERAGEIF(angka_murni, ""&gt;0""), 0),
  IF(rata &gt; 0,
    IF(rata &gt; 500, ""SANGAT OPTIMAL"",
    IF(rata &gt; 200, ""OPTIMAL"",
    IF(rata &gt; 100,"&amp;" ""KURANG OPTIMAL"", ""TIDAK OPTIMAL""))),
    IF(COUNTIF(N744:S744, ""*TIDAK TERDETEKSI*"") &gt; 0, ""TIDAK TERDETEKSI"",
    IF(COUNTIF(N744:S744, ""*TIDAK AKTIF*"") &gt; 0, ""TIDAK AKTIF"",
    IF(COUNTIF(N744:S744, ""*BELUM TERPASANG*"") &gt; 0, ""BELUM T"&amp;"ERPASANG"", ""TIDAK AKTIF"")))
  )
)"),"KURANG OPTIMAL")</f>
        <v>KURANG OPTIMAL</v>
      </c>
      <c r="V744" s="124"/>
      <c r="W744" s="125"/>
      <c r="X744" s="125"/>
    </row>
    <row r="745" ht="12.0" customHeight="1">
      <c r="A745" s="20">
        <f t="shared" si="1"/>
        <v>741</v>
      </c>
      <c r="B745" s="19" t="s">
        <v>554</v>
      </c>
      <c r="C745" s="19" t="s">
        <v>668</v>
      </c>
      <c r="D745" s="19" t="s">
        <v>3131</v>
      </c>
      <c r="E745" s="21" t="s">
        <v>33</v>
      </c>
      <c r="F745" s="23" t="s">
        <v>3132</v>
      </c>
      <c r="G745" s="25" t="s">
        <v>3133</v>
      </c>
      <c r="H745" s="19" t="s">
        <v>94</v>
      </c>
      <c r="I745" s="19" t="s">
        <v>2642</v>
      </c>
      <c r="J745" s="76" t="s">
        <v>44</v>
      </c>
      <c r="K745" s="118"/>
      <c r="L745" s="118"/>
      <c r="M745" s="42"/>
      <c r="N745" s="42"/>
      <c r="O745" s="42"/>
      <c r="P745" s="44"/>
      <c r="Q745" s="30" t="s">
        <v>125</v>
      </c>
      <c r="R745" s="30" t="s">
        <v>125</v>
      </c>
      <c r="S745" s="30" t="s">
        <v>125</v>
      </c>
      <c r="T745" s="30"/>
      <c r="U745" s="31" t="str">
        <f>IFERROR(__xludf.DUMMYFUNCTION("LET(
  angka_murni, ARRAYFORMULA(IFERROR(VALUE(REGEXREPLACE(N745:S745, ""[^0-9]"", """")), 0)),
  rata, IFERROR(AVERAGEIF(angka_murni, ""&gt;0""), 0),
  IF(rata &gt; 0,
    IF(rata &gt; 500, ""SANGAT OPTIMAL"",
    IF(rata &gt; 200, ""OPTIMAL"",
    IF(rata &gt; 100,"&amp;" ""KURANG OPTIMAL"", ""TIDAK OPTIMAL""))),
    IF(COUNTIF(N745:S745, ""*TIDAK TERDETEKSI*"") &gt; 0, ""TIDAK TERDETEKSI"",
    IF(COUNTIF(N745:S745, ""*TIDAK AKTIF*"") &gt; 0, ""TIDAK AKTIF"",
    IF(COUNTIF(N745:S745, ""*BELUM TERPASANG*"") &gt; 0, ""BELUM T"&amp;"ERPASANG"", ""TIDAK AKTIF"")))
  )
)"),"KURANG OPTIMAL")</f>
        <v>KURANG OPTIMAL</v>
      </c>
      <c r="V745" s="124"/>
      <c r="W745" s="125"/>
      <c r="X745" s="125"/>
    </row>
    <row r="746" ht="12.0" customHeight="1">
      <c r="A746" s="20">
        <f t="shared" si="1"/>
        <v>742</v>
      </c>
      <c r="B746" s="19" t="s">
        <v>554</v>
      </c>
      <c r="C746" s="19" t="s">
        <v>668</v>
      </c>
      <c r="D746" s="19" t="s">
        <v>3135</v>
      </c>
      <c r="E746" s="21" t="s">
        <v>33</v>
      </c>
      <c r="F746" s="23" t="s">
        <v>3136</v>
      </c>
      <c r="G746" s="25" t="s">
        <v>3137</v>
      </c>
      <c r="H746" s="19" t="s">
        <v>94</v>
      </c>
      <c r="I746" s="19" t="s">
        <v>60</v>
      </c>
      <c r="J746" s="128" t="s">
        <v>44</v>
      </c>
      <c r="K746" s="183"/>
      <c r="L746" s="183"/>
      <c r="M746" s="132"/>
      <c r="N746" s="132"/>
      <c r="O746" s="132"/>
      <c r="P746" s="44"/>
      <c r="Q746" s="44"/>
      <c r="R746" s="30" t="s">
        <v>806</v>
      </c>
      <c r="S746" s="30" t="s">
        <v>806</v>
      </c>
      <c r="T746" s="30"/>
      <c r="U746" s="39" t="str">
        <f>IFERROR(__xludf.DUMMYFUNCTION("LET(
  angka_murni, ARRAYFORMULA(IFERROR(VALUE(REGEXREPLACE(N746:S746, ""[^0-9]"", """")), 0)),
  rata, IFERROR(AVERAGEIF(angka_murni, ""&gt;0""), 0),
  IF(rata &gt; 0,
    IF(rata &gt; 500, ""SANGAT OPTIMAL"",
    IF(rata &gt; 200, ""OPTIMAL"",
    IF(rata &gt; 100,"&amp;" ""KURANG OPTIMAL"", ""TIDAK OPTIMAL""))),
    IF(COUNTIF(N746:S746, ""*TIDAK TERDETEKSI*"") &gt; 0, ""TIDAK TERDETEKSI"",
    IF(COUNTIF(N746:S746, ""*TIDAK AKTIF*"") &gt; 0, ""TIDAK AKTIF"",
    IF(COUNTIF(N746:S746, ""*BELUM TERPASANG*"") &gt; 0, ""BELUM T"&amp;"ERPASANG"", ""TIDAK AKTIF"")))
  )
)"),"KURANG OPTIMAL")</f>
        <v>KURANG OPTIMAL</v>
      </c>
      <c r="V746" s="137" t="s">
        <v>890</v>
      </c>
      <c r="W746" s="83"/>
      <c r="X746" s="83"/>
    </row>
    <row r="747" ht="12.0" customHeight="1">
      <c r="A747" s="20">
        <f t="shared" si="1"/>
        <v>743</v>
      </c>
      <c r="B747" s="19" t="s">
        <v>554</v>
      </c>
      <c r="C747" s="19" t="s">
        <v>668</v>
      </c>
      <c r="D747" s="19" t="s">
        <v>669</v>
      </c>
      <c r="E747" s="21" t="s">
        <v>33</v>
      </c>
      <c r="F747" s="23" t="s">
        <v>670</v>
      </c>
      <c r="G747" s="25" t="s">
        <v>671</v>
      </c>
      <c r="H747" s="19" t="s">
        <v>40</v>
      </c>
      <c r="I747" s="19" t="s">
        <v>42</v>
      </c>
      <c r="J747" s="128" t="s">
        <v>44</v>
      </c>
      <c r="K747" s="129"/>
      <c r="L747" s="129"/>
      <c r="M747" s="29" t="s">
        <v>108</v>
      </c>
      <c r="N747" s="29" t="s">
        <v>108</v>
      </c>
      <c r="O747" s="29" t="s">
        <v>108</v>
      </c>
      <c r="P747" s="29" t="s">
        <v>108</v>
      </c>
      <c r="Q747" s="30" t="s">
        <v>167</v>
      </c>
      <c r="R747" s="30" t="s">
        <v>167</v>
      </c>
      <c r="S747" s="30" t="s">
        <v>167</v>
      </c>
      <c r="T747" s="30" t="s">
        <v>45</v>
      </c>
      <c r="U747" s="31" t="str">
        <f>IFERROR(__xludf.DUMMYFUNCTION("LET(
  angka_murni, ARRAYFORMULA(IFERROR(VALUE(REGEXREPLACE(N747:S747, ""[^0-9]"", """")), 0)),
  rata, IFERROR(AVERAGEIF(angka_murni, ""&gt;0""), 0),
  IF(rata &gt; 0,
    IF(rata &gt; 500, ""SANGAT OPTIMAL"",
    IF(rata &gt; 200, ""OPTIMAL"",
    IF(rata &gt; 100,"&amp;" ""KURANG OPTIMAL"", ""TIDAK OPTIMAL""))),
    IF(COUNTIF(N747:S747, ""*TIDAK TERDETEKSI*"") &gt; 0, ""TIDAK TERDETEKSI"",
    IF(COUNTIF(N747:S747, ""*TIDAK AKTIF*"") &gt; 0, ""TIDAK AKTIF"",
    IF(COUNTIF(N747:S747, ""*BELUM TERPASANG*"") &gt; 0, ""BELUM T"&amp;"ERPASANG"", ""TIDAK AKTIF"")))
  )
)"),"TIDAK TERDETEKSI")</f>
        <v>TIDAK TERDETEKSI</v>
      </c>
      <c r="V747" s="124"/>
      <c r="W747" s="125"/>
      <c r="X747" s="125"/>
    </row>
    <row r="748" ht="12.0" customHeight="1">
      <c r="A748" s="20">
        <f t="shared" si="1"/>
        <v>744</v>
      </c>
      <c r="B748" s="19" t="s">
        <v>554</v>
      </c>
      <c r="C748" s="19" t="s">
        <v>668</v>
      </c>
      <c r="D748" s="19" t="s">
        <v>3138</v>
      </c>
      <c r="E748" s="21" t="s">
        <v>33</v>
      </c>
      <c r="F748" s="23" t="s">
        <v>3140</v>
      </c>
      <c r="G748" s="25" t="s">
        <v>3141</v>
      </c>
      <c r="H748" s="19" t="s">
        <v>40</v>
      </c>
      <c r="I748" s="19" t="s">
        <v>42</v>
      </c>
      <c r="J748" s="128" t="s">
        <v>44</v>
      </c>
      <c r="K748" s="129"/>
      <c r="L748" s="129"/>
      <c r="M748" s="29" t="s">
        <v>108</v>
      </c>
      <c r="N748" s="29" t="s">
        <v>108</v>
      </c>
      <c r="O748" s="29" t="s">
        <v>108</v>
      </c>
      <c r="P748" s="29" t="s">
        <v>108</v>
      </c>
      <c r="Q748" s="30" t="s">
        <v>167</v>
      </c>
      <c r="R748" s="30" t="s">
        <v>167</v>
      </c>
      <c r="S748" s="30" t="s">
        <v>167</v>
      </c>
      <c r="T748" s="30" t="s">
        <v>91</v>
      </c>
      <c r="U748" s="31" t="str">
        <f>IFERROR(__xludf.DUMMYFUNCTION("LET(
  angka_murni, ARRAYFORMULA(IFERROR(VALUE(REGEXREPLACE(N748:S748, ""[^0-9]"", """")), 0)),
  rata, IFERROR(AVERAGEIF(angka_murni, ""&gt;0""), 0),
  IF(rata &gt; 0,
    IF(rata &gt; 500, ""SANGAT OPTIMAL"",
    IF(rata &gt; 200, ""OPTIMAL"",
    IF(rata &gt; 100,"&amp;" ""KURANG OPTIMAL"", ""TIDAK OPTIMAL""))),
    IF(COUNTIF(N748:S748, ""*TIDAK TERDETEKSI*"") &gt; 0, ""TIDAK TERDETEKSI"",
    IF(COUNTIF(N748:S748, ""*TIDAK AKTIF*"") &gt; 0, ""TIDAK AKTIF"",
    IF(COUNTIF(N748:S748, ""*BELUM TERPASANG*"") &gt; 0, ""BELUM T"&amp;"ERPASANG"", ""TIDAK AKTIF"")))
  )
)"),"TIDAK TERDETEKSI")</f>
        <v>TIDAK TERDETEKSI</v>
      </c>
      <c r="V748" s="124"/>
      <c r="W748" s="125"/>
      <c r="X748" s="125"/>
    </row>
    <row r="749" ht="12.0" customHeight="1">
      <c r="A749" s="20">
        <f t="shared" si="1"/>
        <v>745</v>
      </c>
      <c r="B749" s="19" t="s">
        <v>554</v>
      </c>
      <c r="C749" s="19" t="s">
        <v>668</v>
      </c>
      <c r="D749" s="19" t="s">
        <v>3142</v>
      </c>
      <c r="E749" s="21" t="s">
        <v>33</v>
      </c>
      <c r="F749" s="23" t="s">
        <v>3143</v>
      </c>
      <c r="G749" s="25" t="s">
        <v>3144</v>
      </c>
      <c r="H749" s="19" t="s">
        <v>94</v>
      </c>
      <c r="I749" s="19" t="s">
        <v>60</v>
      </c>
      <c r="J749" s="128" t="s">
        <v>44</v>
      </c>
      <c r="K749" s="183"/>
      <c r="L749" s="183"/>
      <c r="M749" s="42"/>
      <c r="N749" s="42"/>
      <c r="O749" s="42"/>
      <c r="P749" s="44"/>
      <c r="Q749" s="44"/>
      <c r="R749" s="30" t="s">
        <v>806</v>
      </c>
      <c r="S749" s="30" t="s">
        <v>806</v>
      </c>
      <c r="T749" s="30"/>
      <c r="U749" s="31" t="str">
        <f>IFERROR(__xludf.DUMMYFUNCTION("LET(
  angka_murni, ARRAYFORMULA(IFERROR(VALUE(REGEXREPLACE(N749:S749, ""[^0-9]"", """")), 0)),
  rata, IFERROR(AVERAGEIF(angka_murni, ""&gt;0""), 0),
  IF(rata &gt; 0,
    IF(rata &gt; 500, ""SANGAT OPTIMAL"",
    IF(rata &gt; 200, ""OPTIMAL"",
    IF(rata &gt; 100,"&amp;" ""KURANG OPTIMAL"", ""TIDAK OPTIMAL""))),
    IF(COUNTIF(N749:S749, ""*TIDAK TERDETEKSI*"") &gt; 0, ""TIDAK TERDETEKSI"",
    IF(COUNTIF(N749:S749, ""*TIDAK AKTIF*"") &gt; 0, ""TIDAK AKTIF"",
    IF(COUNTIF(N749:S749, ""*BELUM TERPASANG*"") &gt; 0, ""BELUM T"&amp;"ERPASANG"", ""TIDAK AKTIF"")))
  )
)"),"KURANG OPTIMAL")</f>
        <v>KURANG OPTIMAL</v>
      </c>
      <c r="V749" s="124"/>
      <c r="W749" s="125"/>
      <c r="X749" s="125"/>
    </row>
    <row r="750" ht="12.0" customHeight="1">
      <c r="A750" s="20">
        <f t="shared" si="1"/>
        <v>746</v>
      </c>
      <c r="B750" s="19" t="s">
        <v>554</v>
      </c>
      <c r="C750" s="19" t="s">
        <v>668</v>
      </c>
      <c r="D750" s="19" t="s">
        <v>3145</v>
      </c>
      <c r="E750" s="21" t="s">
        <v>33</v>
      </c>
      <c r="F750" s="23" t="s">
        <v>3146</v>
      </c>
      <c r="G750" s="25" t="s">
        <v>3147</v>
      </c>
      <c r="H750" s="19" t="s">
        <v>94</v>
      </c>
      <c r="I750" s="19" t="s">
        <v>2642</v>
      </c>
      <c r="J750" s="76" t="s">
        <v>44</v>
      </c>
      <c r="K750" s="118"/>
      <c r="L750" s="118"/>
      <c r="M750" s="42"/>
      <c r="N750" s="42"/>
      <c r="O750" s="42"/>
      <c r="P750" s="44"/>
      <c r="Q750" s="30" t="s">
        <v>125</v>
      </c>
      <c r="R750" s="30" t="s">
        <v>125</v>
      </c>
      <c r="S750" s="30" t="s">
        <v>125</v>
      </c>
      <c r="T750" s="30"/>
      <c r="U750" s="31" t="str">
        <f>IFERROR(__xludf.DUMMYFUNCTION("LET(
  angka_murni, ARRAYFORMULA(IFERROR(VALUE(REGEXREPLACE(N750:S750, ""[^0-9]"", """")), 0)),
  rata, IFERROR(AVERAGEIF(angka_murni, ""&gt;0""), 0),
  IF(rata &gt; 0,
    IF(rata &gt; 500, ""SANGAT OPTIMAL"",
    IF(rata &gt; 200, ""OPTIMAL"",
    IF(rata &gt; 100,"&amp;" ""KURANG OPTIMAL"", ""TIDAK OPTIMAL""))),
    IF(COUNTIF(N750:S750, ""*TIDAK TERDETEKSI*"") &gt; 0, ""TIDAK TERDETEKSI"",
    IF(COUNTIF(N750:S750, ""*TIDAK AKTIF*"") &gt; 0, ""TIDAK AKTIF"",
    IF(COUNTIF(N750:S750, ""*BELUM TERPASANG*"") &gt; 0, ""BELUM T"&amp;"ERPASANG"", ""TIDAK AKTIF"")))
  )
)"),"KURANG OPTIMAL")</f>
        <v>KURANG OPTIMAL</v>
      </c>
      <c r="V750" s="124"/>
      <c r="W750" s="125"/>
      <c r="X750" s="125"/>
    </row>
    <row r="751" ht="12.0" customHeight="1">
      <c r="A751" s="20">
        <f t="shared" si="1"/>
        <v>747</v>
      </c>
      <c r="B751" s="19" t="s">
        <v>554</v>
      </c>
      <c r="C751" s="19" t="s">
        <v>668</v>
      </c>
      <c r="D751" s="19" t="s">
        <v>3148</v>
      </c>
      <c r="E751" s="21" t="s">
        <v>33</v>
      </c>
      <c r="F751" s="23" t="s">
        <v>3149</v>
      </c>
      <c r="G751" s="25" t="s">
        <v>3150</v>
      </c>
      <c r="H751" s="19" t="s">
        <v>94</v>
      </c>
      <c r="I751" s="19" t="s">
        <v>2642</v>
      </c>
      <c r="J751" s="76" t="s">
        <v>44</v>
      </c>
      <c r="K751" s="118"/>
      <c r="L751" s="118"/>
      <c r="M751" s="42"/>
      <c r="N751" s="42"/>
      <c r="O751" s="42"/>
      <c r="P751" s="44"/>
      <c r="Q751" s="30" t="s">
        <v>125</v>
      </c>
      <c r="R751" s="30" t="s">
        <v>125</v>
      </c>
      <c r="S751" s="30" t="s">
        <v>125</v>
      </c>
      <c r="T751" s="30"/>
      <c r="U751" s="31" t="str">
        <f>IFERROR(__xludf.DUMMYFUNCTION("LET(
  angka_murni, ARRAYFORMULA(IFERROR(VALUE(REGEXREPLACE(N751:S751, ""[^0-9]"", """")), 0)),
  rata, IFERROR(AVERAGEIF(angka_murni, ""&gt;0""), 0),
  IF(rata &gt; 0,
    IF(rata &gt; 500, ""SANGAT OPTIMAL"",
    IF(rata &gt; 200, ""OPTIMAL"",
    IF(rata &gt; 100,"&amp;" ""KURANG OPTIMAL"", ""TIDAK OPTIMAL""))),
    IF(COUNTIF(N751:S751, ""*TIDAK TERDETEKSI*"") &gt; 0, ""TIDAK TERDETEKSI"",
    IF(COUNTIF(N751:S751, ""*TIDAK AKTIF*"") &gt; 0, ""TIDAK AKTIF"",
    IF(COUNTIF(N751:S751, ""*BELUM TERPASANG*"") &gt; 0, ""BELUM T"&amp;"ERPASANG"", ""TIDAK AKTIF"")))
  )
)"),"KURANG OPTIMAL")</f>
        <v>KURANG OPTIMAL</v>
      </c>
      <c r="V751" s="124"/>
      <c r="W751" s="125"/>
      <c r="X751" s="125"/>
    </row>
    <row r="752" ht="12.0" customHeight="1">
      <c r="A752" s="20">
        <f t="shared" si="1"/>
        <v>748</v>
      </c>
      <c r="B752" s="19" t="s">
        <v>554</v>
      </c>
      <c r="C752" s="19" t="s">
        <v>668</v>
      </c>
      <c r="D752" s="19" t="s">
        <v>3151</v>
      </c>
      <c r="E752" s="21" t="s">
        <v>33</v>
      </c>
      <c r="F752" s="23" t="s">
        <v>3152</v>
      </c>
      <c r="G752" s="25" t="s">
        <v>3153</v>
      </c>
      <c r="H752" s="19" t="s">
        <v>94</v>
      </c>
      <c r="I752" s="19" t="s">
        <v>2642</v>
      </c>
      <c r="J752" s="76" t="s">
        <v>44</v>
      </c>
      <c r="K752" s="118"/>
      <c r="L752" s="118"/>
      <c r="M752" s="42"/>
      <c r="N752" s="42"/>
      <c r="O752" s="42"/>
      <c r="P752" s="44"/>
      <c r="Q752" s="30" t="s">
        <v>125</v>
      </c>
      <c r="R752" s="30" t="s">
        <v>125</v>
      </c>
      <c r="S752" s="30" t="s">
        <v>125</v>
      </c>
      <c r="T752" s="30"/>
      <c r="U752" s="31" t="str">
        <f>IFERROR(__xludf.DUMMYFUNCTION("LET(
  angka_murni, ARRAYFORMULA(IFERROR(VALUE(REGEXREPLACE(N752:S752, ""[^0-9]"", """")), 0)),
  rata, IFERROR(AVERAGEIF(angka_murni, ""&gt;0""), 0),
  IF(rata &gt; 0,
    IF(rata &gt; 500, ""SANGAT OPTIMAL"",
    IF(rata &gt; 200, ""OPTIMAL"",
    IF(rata &gt; 100,"&amp;" ""KURANG OPTIMAL"", ""TIDAK OPTIMAL""))),
    IF(COUNTIF(N752:S752, ""*TIDAK TERDETEKSI*"") &gt; 0, ""TIDAK TERDETEKSI"",
    IF(COUNTIF(N752:S752, ""*TIDAK AKTIF*"") &gt; 0, ""TIDAK AKTIF"",
    IF(COUNTIF(N752:S752, ""*BELUM TERPASANG*"") &gt; 0, ""BELUM T"&amp;"ERPASANG"", ""TIDAK AKTIF"")))
  )
)"),"KURANG OPTIMAL")</f>
        <v>KURANG OPTIMAL</v>
      </c>
      <c r="V752" s="124"/>
      <c r="W752" s="125"/>
      <c r="X752" s="125"/>
    </row>
    <row r="753" ht="12.0" customHeight="1">
      <c r="A753" s="20">
        <f t="shared" si="1"/>
        <v>749</v>
      </c>
      <c r="B753" s="19" t="s">
        <v>554</v>
      </c>
      <c r="C753" s="19" t="s">
        <v>668</v>
      </c>
      <c r="D753" s="19" t="s">
        <v>3155</v>
      </c>
      <c r="E753" s="21" t="s">
        <v>33</v>
      </c>
      <c r="F753" s="23" t="s">
        <v>3156</v>
      </c>
      <c r="G753" s="25" t="s">
        <v>3157</v>
      </c>
      <c r="H753" s="19" t="s">
        <v>94</v>
      </c>
      <c r="I753" s="19" t="s">
        <v>2642</v>
      </c>
      <c r="J753" s="76" t="s">
        <v>44</v>
      </c>
      <c r="K753" s="118"/>
      <c r="L753" s="118"/>
      <c r="M753" s="42"/>
      <c r="N753" s="29" t="s">
        <v>125</v>
      </c>
      <c r="O753" s="29" t="s">
        <v>125</v>
      </c>
      <c r="P753" s="29" t="s">
        <v>125</v>
      </c>
      <c r="Q753" s="29" t="s">
        <v>125</v>
      </c>
      <c r="R753" s="29" t="s">
        <v>125</v>
      </c>
      <c r="S753" s="29" t="s">
        <v>125</v>
      </c>
      <c r="T753" s="29"/>
      <c r="U753" s="31" t="str">
        <f>IFERROR(__xludf.DUMMYFUNCTION("LET(
  angka_murni, ARRAYFORMULA(IFERROR(VALUE(REGEXREPLACE(N753:S753, ""[^0-9]"", """")), 0)),
  rata, IFERROR(AVERAGEIF(angka_murni, ""&gt;0""), 0),
  IF(rata &gt; 0,
    IF(rata &gt; 500, ""SANGAT OPTIMAL"",
    IF(rata &gt; 200, ""OPTIMAL"",
    IF(rata &gt; 100,"&amp;" ""KURANG OPTIMAL"", ""TIDAK OPTIMAL""))),
    IF(COUNTIF(N753:S753, ""*TIDAK TERDETEKSI*"") &gt; 0, ""TIDAK TERDETEKSI"",
    IF(COUNTIF(N753:S753, ""*TIDAK AKTIF*"") &gt; 0, ""TIDAK AKTIF"",
    IF(COUNTIF(N753:S753, ""*BELUM TERPASANG*"") &gt; 0, ""BELUM T"&amp;"ERPASANG"", ""TIDAK AKTIF"")))
  )
)"),"KURANG OPTIMAL")</f>
        <v>KURANG OPTIMAL</v>
      </c>
      <c r="V753" s="124"/>
      <c r="W753" s="125"/>
      <c r="X753" s="125"/>
    </row>
    <row r="754" ht="12.0" customHeight="1">
      <c r="A754" s="20">
        <f t="shared" si="1"/>
        <v>750</v>
      </c>
      <c r="B754" s="19" t="s">
        <v>554</v>
      </c>
      <c r="C754" s="19" t="s">
        <v>668</v>
      </c>
      <c r="D754" s="19" t="s">
        <v>3161</v>
      </c>
      <c r="E754" s="21" t="s">
        <v>33</v>
      </c>
      <c r="F754" s="23" t="s">
        <v>3162</v>
      </c>
      <c r="G754" s="25" t="s">
        <v>3163</v>
      </c>
      <c r="H754" s="19" t="s">
        <v>94</v>
      </c>
      <c r="I754" s="19" t="s">
        <v>2642</v>
      </c>
      <c r="J754" s="76" t="s">
        <v>44</v>
      </c>
      <c r="K754" s="118"/>
      <c r="L754" s="118"/>
      <c r="M754" s="42"/>
      <c r="N754" s="42"/>
      <c r="O754" s="42"/>
      <c r="P754" s="44"/>
      <c r="Q754" s="30" t="s">
        <v>125</v>
      </c>
      <c r="R754" s="30" t="s">
        <v>125</v>
      </c>
      <c r="S754" s="30" t="s">
        <v>125</v>
      </c>
      <c r="T754" s="30"/>
      <c r="U754" s="31" t="str">
        <f>IFERROR(__xludf.DUMMYFUNCTION("LET(
  angka_murni, ARRAYFORMULA(IFERROR(VALUE(REGEXREPLACE(N754:S754, ""[^0-9]"", """")), 0)),
  rata, IFERROR(AVERAGEIF(angka_murni, ""&gt;0""), 0),
  IF(rata &gt; 0,
    IF(rata &gt; 500, ""SANGAT OPTIMAL"",
    IF(rata &gt; 200, ""OPTIMAL"",
    IF(rata &gt; 100,"&amp;" ""KURANG OPTIMAL"", ""TIDAK OPTIMAL""))),
    IF(COUNTIF(N754:S754, ""*TIDAK TERDETEKSI*"") &gt; 0, ""TIDAK TERDETEKSI"",
    IF(COUNTIF(N754:S754, ""*TIDAK AKTIF*"") &gt; 0, ""TIDAK AKTIF"",
    IF(COUNTIF(N754:S754, ""*BELUM TERPASANG*"") &gt; 0, ""BELUM T"&amp;"ERPASANG"", ""TIDAK AKTIF"")))
  )
)"),"KURANG OPTIMAL")</f>
        <v>KURANG OPTIMAL</v>
      </c>
      <c r="V754" s="124"/>
      <c r="W754" s="125"/>
      <c r="X754" s="125"/>
    </row>
    <row r="755" ht="12.0" customHeight="1">
      <c r="A755" s="20">
        <f t="shared" si="1"/>
        <v>751</v>
      </c>
      <c r="B755" s="19" t="s">
        <v>554</v>
      </c>
      <c r="C755" s="19" t="s">
        <v>668</v>
      </c>
      <c r="D755" s="19" t="s">
        <v>2447</v>
      </c>
      <c r="E755" s="21" t="s">
        <v>33</v>
      </c>
      <c r="F755" s="23" t="s">
        <v>3164</v>
      </c>
      <c r="G755" s="25" t="s">
        <v>3165</v>
      </c>
      <c r="H755" s="19" t="s">
        <v>40</v>
      </c>
      <c r="I755" s="19" t="s">
        <v>42</v>
      </c>
      <c r="J755" s="128" t="s">
        <v>44</v>
      </c>
      <c r="K755" s="129"/>
      <c r="L755" s="129"/>
      <c r="M755" s="29" t="s">
        <v>108</v>
      </c>
      <c r="N755" s="29" t="s">
        <v>108</v>
      </c>
      <c r="O755" s="29" t="s">
        <v>108</v>
      </c>
      <c r="P755" s="29" t="s">
        <v>108</v>
      </c>
      <c r="Q755" s="30" t="s">
        <v>167</v>
      </c>
      <c r="R755" s="30" t="s">
        <v>167</v>
      </c>
      <c r="S755" s="30" t="s">
        <v>167</v>
      </c>
      <c r="T755" s="30" t="s">
        <v>45</v>
      </c>
      <c r="U755" s="31" t="str">
        <f>IFERROR(__xludf.DUMMYFUNCTION("LET(
  angka_murni, ARRAYFORMULA(IFERROR(VALUE(REGEXREPLACE(N755:S755, ""[^0-9]"", """")), 0)),
  rata, IFERROR(AVERAGEIF(angka_murni, ""&gt;0""), 0),
  IF(rata &gt; 0,
    IF(rata &gt; 500, ""SANGAT OPTIMAL"",
    IF(rata &gt; 200, ""OPTIMAL"",
    IF(rata &gt; 100,"&amp;" ""KURANG OPTIMAL"", ""TIDAK OPTIMAL""))),
    IF(COUNTIF(N755:S755, ""*TIDAK TERDETEKSI*"") &gt; 0, ""TIDAK TERDETEKSI"",
    IF(COUNTIF(N755:S755, ""*TIDAK AKTIF*"") &gt; 0, ""TIDAK AKTIF"",
    IF(COUNTIF(N755:S755, ""*BELUM TERPASANG*"") &gt; 0, ""BELUM T"&amp;"ERPASANG"", ""TIDAK AKTIF"")))
  )
)"),"TIDAK TERDETEKSI")</f>
        <v>TIDAK TERDETEKSI</v>
      </c>
      <c r="V755" s="124"/>
      <c r="W755" s="125"/>
      <c r="X755" s="125"/>
    </row>
    <row r="756" ht="12.0" customHeight="1">
      <c r="A756" s="206">
        <f t="shared" si="1"/>
        <v>752</v>
      </c>
      <c r="B756" s="163" t="s">
        <v>554</v>
      </c>
      <c r="C756" s="163" t="s">
        <v>668</v>
      </c>
      <c r="D756" s="163" t="s">
        <v>3167</v>
      </c>
      <c r="E756" s="21" t="s">
        <v>33</v>
      </c>
      <c r="F756" s="23" t="s">
        <v>3168</v>
      </c>
      <c r="G756" s="25" t="s">
        <v>3169</v>
      </c>
      <c r="H756" s="165" t="s">
        <v>39</v>
      </c>
      <c r="I756" s="19" t="s">
        <v>41</v>
      </c>
      <c r="J756" s="201" t="s">
        <v>44</v>
      </c>
      <c r="K756" s="118"/>
      <c r="L756" s="119" t="s">
        <v>2267</v>
      </c>
      <c r="M756" s="29" t="s">
        <v>108</v>
      </c>
      <c r="N756" s="29" t="s">
        <v>62</v>
      </c>
      <c r="O756" s="29" t="s">
        <v>91</v>
      </c>
      <c r="P756" s="29" t="s">
        <v>91</v>
      </c>
      <c r="Q756" s="29" t="s">
        <v>91</v>
      </c>
      <c r="R756" s="29" t="s">
        <v>91</v>
      </c>
      <c r="S756" s="30" t="s">
        <v>62</v>
      </c>
      <c r="T756" s="30"/>
      <c r="U756" s="31" t="str">
        <f>IFERROR(__xludf.DUMMYFUNCTION("LET(
  angka_murni, ARRAYFORMULA(IFERROR(VALUE(REGEXREPLACE(N756:S756, ""[^0-9]"", """")), 0)),
  rata, IFERROR(AVERAGEIF(angka_murni, ""&gt;0""), 0),
  IF(rata &gt; 0,
    IF(rata &gt; 500, ""SANGAT OPTIMAL"",
    IF(rata &gt; 200, ""OPTIMAL"",
    IF(rata &gt; 100,"&amp;" ""KURANG OPTIMAL"", ""TIDAK OPTIMAL""))),
    IF(COUNTIF(N756:S756, ""*TIDAK TERDETEKSI*"") &gt; 0, ""TIDAK TERDETEKSI"",
    IF(COUNTIF(N756:S756, ""*TIDAK AKTIF*"") &gt; 0, ""TIDAK AKTIF"",
    IF(COUNTIF(N756:S756, ""*BELUM TERPASANG*"") &gt; 0, ""BELUM T"&amp;"ERPASANG"", ""TIDAK AKTIF"")))
  )
)"),"TIDAK OPTIMAL")</f>
        <v>TIDAK OPTIMAL</v>
      </c>
      <c r="V756" s="124"/>
      <c r="W756" s="125"/>
      <c r="X756" s="125"/>
    </row>
    <row r="757" ht="12.0" customHeight="1">
      <c r="A757" s="20">
        <f t="shared" si="1"/>
        <v>753</v>
      </c>
      <c r="B757" s="19" t="s">
        <v>554</v>
      </c>
      <c r="C757" s="19" t="s">
        <v>668</v>
      </c>
      <c r="D757" s="19" t="s">
        <v>3171</v>
      </c>
      <c r="E757" s="21" t="s">
        <v>33</v>
      </c>
      <c r="F757" s="23" t="s">
        <v>3172</v>
      </c>
      <c r="G757" s="25" t="s">
        <v>3173</v>
      </c>
      <c r="H757" s="19" t="s">
        <v>40</v>
      </c>
      <c r="I757" s="19" t="s">
        <v>107</v>
      </c>
      <c r="J757" s="117" t="s">
        <v>44</v>
      </c>
      <c r="K757" s="118"/>
      <c r="L757" s="118"/>
      <c r="M757" s="42"/>
      <c r="N757" s="42"/>
      <c r="O757" s="42"/>
      <c r="P757" s="30" t="s">
        <v>45</v>
      </c>
      <c r="Q757" s="30" t="s">
        <v>360</v>
      </c>
      <c r="R757" s="30" t="s">
        <v>360</v>
      </c>
      <c r="S757" s="44"/>
      <c r="T757" s="44"/>
      <c r="U757" s="31" t="str">
        <f>IFERROR(__xludf.DUMMYFUNCTION("LET(
  angka_murni, ARRAYFORMULA(IFERROR(VALUE(REGEXREPLACE(N757:S757, ""[^0-9]"", """")), 0)),
  rata, IFERROR(AVERAGEIF(angka_murni, ""&gt;0""), 0),
  IF(rata &gt; 0,
    IF(rata &gt; 500, ""SANGAT OPTIMAL"",
    IF(rata &gt; 200, ""OPTIMAL"",
    IF(rata &gt; 100,"&amp;" ""KURANG OPTIMAL"", ""TIDAK OPTIMAL""))),
    IF(COUNTIF(N757:S757, ""*TIDAK TERDETEKSI*"") &gt; 0, ""TIDAK TERDETEKSI"",
    IF(COUNTIF(N757:S757, ""*TIDAK AKTIF*"") &gt; 0, ""TIDAK AKTIF"",
    IF(COUNTIF(N757:S757, ""*BELUM TERPASANG*"") &gt; 0, ""BELUM T"&amp;"ERPASANG"", ""TIDAK AKTIF"")))
  )
)"),"TIDAK OPTIMAL")</f>
        <v>TIDAK OPTIMAL</v>
      </c>
      <c r="V757" s="124"/>
      <c r="W757" s="125"/>
      <c r="X757" s="125"/>
    </row>
    <row r="758" ht="12.0" customHeight="1">
      <c r="A758" s="20">
        <f t="shared" si="1"/>
        <v>754</v>
      </c>
      <c r="B758" s="19" t="s">
        <v>554</v>
      </c>
      <c r="C758" s="19" t="s">
        <v>3176</v>
      </c>
      <c r="D758" s="19" t="s">
        <v>3177</v>
      </c>
      <c r="E758" s="21" t="s">
        <v>33</v>
      </c>
      <c r="F758" s="23" t="s">
        <v>3178</v>
      </c>
      <c r="G758" s="25" t="s">
        <v>3179</v>
      </c>
      <c r="H758" s="19" t="s">
        <v>40</v>
      </c>
      <c r="I758" s="19" t="s">
        <v>107</v>
      </c>
      <c r="J758" s="117" t="s">
        <v>44</v>
      </c>
      <c r="L758" s="207" t="s">
        <v>3181</v>
      </c>
      <c r="M758" s="208"/>
      <c r="N758" s="208"/>
      <c r="O758" s="208"/>
      <c r="P758" s="209" t="s">
        <v>360</v>
      </c>
      <c r="Q758" s="209" t="s">
        <v>45</v>
      </c>
      <c r="R758" s="209" t="s">
        <v>45</v>
      </c>
      <c r="S758" s="210"/>
      <c r="T758" s="210"/>
      <c r="U758" s="211" t="str">
        <f>IFERROR(__xludf.DUMMYFUNCTION("LET(
  angka_murni, ARRAYFORMULA(IFERROR(VALUE(REGEXREPLACE(N758:S758, ""[^0-9]"", """")), 0)),
  rata, IFERROR(AVERAGEIF(angka_murni, ""&gt;0""), 0),
  IF(rata &gt; 0,
    IF(rata &gt; 500, ""SANGAT OPTIMAL"",
    IF(rata &gt; 200, ""OPTIMAL"",
    IF(rata &gt; 100,"&amp;" ""KURANG OPTIMAL"", ""TIDAK OPTIMAL""))),
    IF(COUNTIF(N758:S758, ""*TIDAK TERDETEKSI*"") &gt; 0, ""TIDAK TERDETEKSI"",
    IF(COUNTIF(N758:S758, ""*TIDAK AKTIF*"") &gt; 0, ""TIDAK AKTIF"",
    IF(COUNTIF(N758:S758, ""*BELUM TERPASANG*"") &gt; 0, ""BELUM T"&amp;"ERPASANG"", ""TIDAK AKTIF"")))
  )
)"),"TIDAK OPTIMAL")</f>
        <v>TIDAK OPTIMAL</v>
      </c>
      <c r="V758" s="124"/>
      <c r="W758" s="125"/>
      <c r="X758" s="125"/>
    </row>
    <row r="759" ht="12.0" customHeight="1">
      <c r="A759" s="20">
        <f t="shared" si="1"/>
        <v>755</v>
      </c>
      <c r="B759" s="19" t="s">
        <v>554</v>
      </c>
      <c r="C759" s="19" t="s">
        <v>3176</v>
      </c>
      <c r="D759" s="19" t="s">
        <v>3182</v>
      </c>
      <c r="E759" s="21" t="s">
        <v>33</v>
      </c>
      <c r="F759" s="23" t="s">
        <v>3183</v>
      </c>
      <c r="G759" s="25" t="s">
        <v>3184</v>
      </c>
      <c r="H759" s="19" t="s">
        <v>40</v>
      </c>
      <c r="I759" s="19" t="s">
        <v>42</v>
      </c>
      <c r="J759" s="128" t="s">
        <v>44</v>
      </c>
      <c r="K759" s="129"/>
      <c r="L759" s="129"/>
      <c r="M759" s="29" t="s">
        <v>108</v>
      </c>
      <c r="N759" s="29" t="s">
        <v>108</v>
      </c>
      <c r="O759" s="29" t="s">
        <v>108</v>
      </c>
      <c r="P759" s="29" t="s">
        <v>108</v>
      </c>
      <c r="Q759" s="30" t="s">
        <v>167</v>
      </c>
      <c r="R759" s="30" t="s">
        <v>167</v>
      </c>
      <c r="S759" s="30" t="s">
        <v>167</v>
      </c>
      <c r="T759" s="30" t="s">
        <v>176</v>
      </c>
      <c r="U759" s="31" t="str">
        <f>IFERROR(__xludf.DUMMYFUNCTION("LET(
  angka_murni, ARRAYFORMULA(IFERROR(VALUE(REGEXREPLACE(N759:S759, ""[^0-9]"", """")), 0)),
  rata, IFERROR(AVERAGEIF(angka_murni, ""&gt;0""), 0),
  IF(rata &gt; 0,
    IF(rata &gt; 500, ""SANGAT OPTIMAL"",
    IF(rata &gt; 200, ""OPTIMAL"",
    IF(rata &gt; 100,"&amp;" ""KURANG OPTIMAL"", ""TIDAK OPTIMAL""))),
    IF(COUNTIF(N759:S759, ""*TIDAK TERDETEKSI*"") &gt; 0, ""TIDAK TERDETEKSI"",
    IF(COUNTIF(N759:S759, ""*TIDAK AKTIF*"") &gt; 0, ""TIDAK AKTIF"",
    IF(COUNTIF(N759:S759, ""*BELUM TERPASANG*"") &gt; 0, ""BELUM T"&amp;"ERPASANG"", ""TIDAK AKTIF"")))
  )
)"),"TIDAK TERDETEKSI")</f>
        <v>TIDAK TERDETEKSI</v>
      </c>
      <c r="V759" s="124"/>
      <c r="W759" s="125"/>
      <c r="X759" s="125"/>
    </row>
    <row r="760" ht="12.0" customHeight="1">
      <c r="A760" s="20">
        <f t="shared" si="1"/>
        <v>756</v>
      </c>
      <c r="B760" s="19" t="s">
        <v>554</v>
      </c>
      <c r="C760" s="19" t="s">
        <v>3176</v>
      </c>
      <c r="D760" s="19" t="s">
        <v>3187</v>
      </c>
      <c r="E760" s="21" t="s">
        <v>33</v>
      </c>
      <c r="F760" s="23" t="s">
        <v>3188</v>
      </c>
      <c r="G760" s="25" t="s">
        <v>3189</v>
      </c>
      <c r="H760" s="19" t="s">
        <v>39</v>
      </c>
      <c r="I760" s="19" t="s">
        <v>41</v>
      </c>
      <c r="J760" s="200" t="s">
        <v>44</v>
      </c>
      <c r="K760" s="119"/>
      <c r="L760" s="119" t="s">
        <v>1430</v>
      </c>
      <c r="M760" s="44" t="s">
        <v>108</v>
      </c>
      <c r="N760" s="44" t="s">
        <v>108</v>
      </c>
      <c r="O760" s="44" t="s">
        <v>108</v>
      </c>
      <c r="P760" s="44" t="s">
        <v>108</v>
      </c>
      <c r="Q760" s="44" t="s">
        <v>108</v>
      </c>
      <c r="R760" s="44" t="s">
        <v>108</v>
      </c>
      <c r="S760" s="30" t="s">
        <v>91</v>
      </c>
      <c r="T760" s="30"/>
      <c r="U760" s="31" t="str">
        <f>IFERROR(__xludf.DUMMYFUNCTION("LET(
  angka_murni, ARRAYFORMULA(IFERROR(VALUE(REGEXREPLACE(N760:S760, ""[^0-9]"", """")), 0)),
  rata, IFERROR(AVERAGEIF(angka_murni, ""&gt;0""), 0),
  IF(rata &gt; 0,
    IF(rata &gt; 500, ""SANGAT OPTIMAL"",
    IF(rata &gt; 200, ""OPTIMAL"",
    IF(rata &gt; 100,"&amp;" ""KURANG OPTIMAL"", ""TIDAK OPTIMAL""))),
    IF(COUNTIF(N760:S760, ""*TIDAK TERDETEKSI*"") &gt; 0, ""TIDAK TERDETEKSI"",
    IF(COUNTIF(N760:S760, ""*TIDAK AKTIF*"") &gt; 0, ""TIDAK AKTIF"",
    IF(COUNTIF(N760:S760, ""*BELUM TERPASANG*"") &gt; 0, ""BELUM T"&amp;"ERPASANG"", ""TIDAK AKTIF"")))
  )
)"),"TIDAK OPTIMAL")</f>
        <v>TIDAK OPTIMAL</v>
      </c>
      <c r="V760" s="124"/>
      <c r="W760" s="125"/>
      <c r="X760" s="125"/>
    </row>
    <row r="761" ht="12.0" customHeight="1">
      <c r="A761" s="20">
        <f t="shared" si="1"/>
        <v>757</v>
      </c>
      <c r="B761" s="19" t="s">
        <v>554</v>
      </c>
      <c r="C761" s="19" t="s">
        <v>3176</v>
      </c>
      <c r="D761" s="19" t="s">
        <v>3191</v>
      </c>
      <c r="E761" s="21" t="s">
        <v>33</v>
      </c>
      <c r="F761" s="23" t="s">
        <v>3192</v>
      </c>
      <c r="G761" s="25" t="s">
        <v>3193</v>
      </c>
      <c r="H761" s="19" t="s">
        <v>40</v>
      </c>
      <c r="I761" s="19" t="s">
        <v>42</v>
      </c>
      <c r="J761" s="128" t="s">
        <v>44</v>
      </c>
      <c r="K761" s="129"/>
      <c r="L761" s="129"/>
      <c r="M761" s="29" t="s">
        <v>108</v>
      </c>
      <c r="N761" s="29" t="s">
        <v>108</v>
      </c>
      <c r="O761" s="29" t="s">
        <v>108</v>
      </c>
      <c r="P761" s="29" t="s">
        <v>108</v>
      </c>
      <c r="Q761" s="30" t="s">
        <v>167</v>
      </c>
      <c r="R761" s="30" t="s">
        <v>167</v>
      </c>
      <c r="S761" s="30" t="s">
        <v>167</v>
      </c>
      <c r="T761" s="30" t="s">
        <v>91</v>
      </c>
      <c r="U761" s="31" t="str">
        <f>IFERROR(__xludf.DUMMYFUNCTION("LET(
  angka_murni, ARRAYFORMULA(IFERROR(VALUE(REGEXREPLACE(N761:S761, ""[^0-9]"", """")), 0)),
  rata, IFERROR(AVERAGEIF(angka_murni, ""&gt;0""), 0),
  IF(rata &gt; 0,
    IF(rata &gt; 500, ""SANGAT OPTIMAL"",
    IF(rata &gt; 200, ""OPTIMAL"",
    IF(rata &gt; 100,"&amp;" ""KURANG OPTIMAL"", ""TIDAK OPTIMAL""))),
    IF(COUNTIF(N761:S761, ""*TIDAK TERDETEKSI*"") &gt; 0, ""TIDAK TERDETEKSI"",
    IF(COUNTIF(N761:S761, ""*TIDAK AKTIF*"") &gt; 0, ""TIDAK AKTIF"",
    IF(COUNTIF(N761:S761, ""*BELUM TERPASANG*"") &gt; 0, ""BELUM T"&amp;"ERPASANG"", ""TIDAK AKTIF"")))
  )
)"),"TIDAK TERDETEKSI")</f>
        <v>TIDAK TERDETEKSI</v>
      </c>
      <c r="V761" s="124"/>
      <c r="W761" s="125"/>
      <c r="X761" s="125"/>
    </row>
    <row r="762" ht="12.0" customHeight="1">
      <c r="A762" s="20">
        <f t="shared" si="1"/>
        <v>758</v>
      </c>
      <c r="B762" s="19" t="s">
        <v>554</v>
      </c>
      <c r="C762" s="19" t="s">
        <v>3176</v>
      </c>
      <c r="D762" s="19" t="s">
        <v>3194</v>
      </c>
      <c r="E762" s="21" t="s">
        <v>33</v>
      </c>
      <c r="F762" s="23" t="s">
        <v>3195</v>
      </c>
      <c r="G762" s="25" t="s">
        <v>3196</v>
      </c>
      <c r="H762" s="19" t="s">
        <v>94</v>
      </c>
      <c r="I762" s="19" t="s">
        <v>2642</v>
      </c>
      <c r="J762" s="76" t="s">
        <v>44</v>
      </c>
      <c r="K762" s="118"/>
      <c r="L762" s="118"/>
      <c r="M762" s="42"/>
      <c r="N762" s="29" t="s">
        <v>125</v>
      </c>
      <c r="O762" s="29" t="s">
        <v>125</v>
      </c>
      <c r="P762" s="29" t="s">
        <v>125</v>
      </c>
      <c r="Q762" s="29" t="s">
        <v>125</v>
      </c>
      <c r="R762" s="29" t="s">
        <v>125</v>
      </c>
      <c r="S762" s="29" t="s">
        <v>125</v>
      </c>
      <c r="T762" s="29"/>
      <c r="U762" s="31" t="str">
        <f>IFERROR(__xludf.DUMMYFUNCTION("LET(
  angka_murni, ARRAYFORMULA(IFERROR(VALUE(REGEXREPLACE(N762:S762, ""[^0-9]"", """")), 0)),
  rata, IFERROR(AVERAGEIF(angka_murni, ""&gt;0""), 0),
  IF(rata &gt; 0,
    IF(rata &gt; 500, ""SANGAT OPTIMAL"",
    IF(rata &gt; 200, ""OPTIMAL"",
    IF(rata &gt; 100,"&amp;" ""KURANG OPTIMAL"", ""TIDAK OPTIMAL""))),
    IF(COUNTIF(N762:S762, ""*TIDAK TERDETEKSI*"") &gt; 0, ""TIDAK TERDETEKSI"",
    IF(COUNTIF(N762:S762, ""*TIDAK AKTIF*"") &gt; 0, ""TIDAK AKTIF"",
    IF(COUNTIF(N762:S762, ""*BELUM TERPASANG*"") &gt; 0, ""BELUM T"&amp;"ERPASANG"", ""TIDAK AKTIF"")))
  )
)"),"KURANG OPTIMAL")</f>
        <v>KURANG OPTIMAL</v>
      </c>
      <c r="V762" s="124"/>
      <c r="W762" s="125"/>
      <c r="X762" s="125"/>
    </row>
    <row r="763" ht="12.0" customHeight="1">
      <c r="A763" s="20">
        <f t="shared" si="1"/>
        <v>759</v>
      </c>
      <c r="B763" s="19" t="s">
        <v>554</v>
      </c>
      <c r="C763" s="19" t="s">
        <v>3176</v>
      </c>
      <c r="D763" s="19" t="s">
        <v>3197</v>
      </c>
      <c r="E763" s="21" t="s">
        <v>33</v>
      </c>
      <c r="F763" s="23" t="s">
        <v>3198</v>
      </c>
      <c r="G763" s="25" t="s">
        <v>3199</v>
      </c>
      <c r="H763" s="19" t="s">
        <v>94</v>
      </c>
      <c r="I763" s="19" t="s">
        <v>2642</v>
      </c>
      <c r="J763" s="76" t="s">
        <v>44</v>
      </c>
      <c r="K763" s="118"/>
      <c r="L763" s="118"/>
      <c r="M763" s="42"/>
      <c r="N763" s="29" t="s">
        <v>125</v>
      </c>
      <c r="O763" s="29" t="s">
        <v>125</v>
      </c>
      <c r="P763" s="29" t="s">
        <v>125</v>
      </c>
      <c r="Q763" s="29" t="s">
        <v>125</v>
      </c>
      <c r="R763" s="29" t="s">
        <v>125</v>
      </c>
      <c r="S763" s="29" t="s">
        <v>125</v>
      </c>
      <c r="T763" s="29"/>
      <c r="U763" s="31" t="str">
        <f>IFERROR(__xludf.DUMMYFUNCTION("LET(
  angka_murni, ARRAYFORMULA(IFERROR(VALUE(REGEXREPLACE(N763:S763, ""[^0-9]"", """")), 0)),
  rata, IFERROR(AVERAGEIF(angka_murni, ""&gt;0""), 0),
  IF(rata &gt; 0,
    IF(rata &gt; 500, ""SANGAT OPTIMAL"",
    IF(rata &gt; 200, ""OPTIMAL"",
    IF(rata &gt; 100,"&amp;" ""KURANG OPTIMAL"", ""TIDAK OPTIMAL""))),
    IF(COUNTIF(N763:S763, ""*TIDAK TERDETEKSI*"") &gt; 0, ""TIDAK TERDETEKSI"",
    IF(COUNTIF(N763:S763, ""*TIDAK AKTIF*"") &gt; 0, ""TIDAK AKTIF"",
    IF(COUNTIF(N763:S763, ""*BELUM TERPASANG*"") &gt; 0, ""BELUM T"&amp;"ERPASANG"", ""TIDAK AKTIF"")))
  )
)"),"KURANG OPTIMAL")</f>
        <v>KURANG OPTIMAL</v>
      </c>
      <c r="V763" s="124"/>
      <c r="W763" s="125"/>
      <c r="X763" s="125"/>
    </row>
    <row r="764" ht="12.0" customHeight="1">
      <c r="A764" s="20">
        <f t="shared" si="1"/>
        <v>760</v>
      </c>
      <c r="B764" s="19" t="s">
        <v>554</v>
      </c>
      <c r="C764" s="19" t="s">
        <v>3176</v>
      </c>
      <c r="D764" s="19" t="s">
        <v>3201</v>
      </c>
      <c r="E764" s="21" t="s">
        <v>33</v>
      </c>
      <c r="F764" s="23" t="s">
        <v>3202</v>
      </c>
      <c r="G764" s="25" t="s">
        <v>3203</v>
      </c>
      <c r="H764" s="19" t="s">
        <v>94</v>
      </c>
      <c r="I764" s="19" t="s">
        <v>2642</v>
      </c>
      <c r="J764" s="76" t="s">
        <v>44</v>
      </c>
      <c r="K764" s="118"/>
      <c r="L764" s="118"/>
      <c r="M764" s="42"/>
      <c r="N764" s="42"/>
      <c r="O764" s="42"/>
      <c r="P764" s="44"/>
      <c r="Q764" s="30" t="s">
        <v>125</v>
      </c>
      <c r="R764" s="30" t="s">
        <v>125</v>
      </c>
      <c r="S764" s="30" t="s">
        <v>125</v>
      </c>
      <c r="T764" s="30"/>
      <c r="U764" s="31" t="str">
        <f>IFERROR(__xludf.DUMMYFUNCTION("LET(
  angka_murni, ARRAYFORMULA(IFERROR(VALUE(REGEXREPLACE(N764:S764, ""[^0-9]"", """")), 0)),
  rata, IFERROR(AVERAGEIF(angka_murni, ""&gt;0""), 0),
  IF(rata &gt; 0,
    IF(rata &gt; 500, ""SANGAT OPTIMAL"",
    IF(rata &gt; 200, ""OPTIMAL"",
    IF(rata &gt; 100,"&amp;" ""KURANG OPTIMAL"", ""TIDAK OPTIMAL""))),
    IF(COUNTIF(N764:S764, ""*TIDAK TERDETEKSI*"") &gt; 0, ""TIDAK TERDETEKSI"",
    IF(COUNTIF(N764:S764, ""*TIDAK AKTIF*"") &gt; 0, ""TIDAK AKTIF"",
    IF(COUNTIF(N764:S764, ""*BELUM TERPASANG*"") &gt; 0, ""BELUM T"&amp;"ERPASANG"", ""TIDAK AKTIF"")))
  )
)"),"KURANG OPTIMAL")</f>
        <v>KURANG OPTIMAL</v>
      </c>
      <c r="V764" s="124"/>
      <c r="W764" s="125"/>
      <c r="X764" s="125"/>
    </row>
    <row r="765" ht="12.0" customHeight="1">
      <c r="A765" s="20">
        <f t="shared" si="1"/>
        <v>761</v>
      </c>
      <c r="B765" s="19" t="s">
        <v>554</v>
      </c>
      <c r="C765" s="19" t="s">
        <v>3176</v>
      </c>
      <c r="D765" s="19" t="s">
        <v>3206</v>
      </c>
      <c r="E765" s="21" t="s">
        <v>33</v>
      </c>
      <c r="F765" s="23" t="s">
        <v>3207</v>
      </c>
      <c r="G765" s="25" t="s">
        <v>3208</v>
      </c>
      <c r="H765" s="19" t="s">
        <v>94</v>
      </c>
      <c r="I765" s="19" t="s">
        <v>2642</v>
      </c>
      <c r="J765" s="76" t="s">
        <v>44</v>
      </c>
      <c r="K765" s="118"/>
      <c r="L765" s="118"/>
      <c r="M765" s="42"/>
      <c r="N765" s="42"/>
      <c r="O765" s="42"/>
      <c r="P765" s="44"/>
      <c r="Q765" s="30" t="s">
        <v>125</v>
      </c>
      <c r="R765" s="30" t="s">
        <v>125</v>
      </c>
      <c r="S765" s="30" t="s">
        <v>125</v>
      </c>
      <c r="T765" s="30"/>
      <c r="U765" s="31" t="str">
        <f>IFERROR(__xludf.DUMMYFUNCTION("LET(
  angka_murni, ARRAYFORMULA(IFERROR(VALUE(REGEXREPLACE(N765:S765, ""[^0-9]"", """")), 0)),
  rata, IFERROR(AVERAGEIF(angka_murni, ""&gt;0""), 0),
  IF(rata &gt; 0,
    IF(rata &gt; 500, ""SANGAT OPTIMAL"",
    IF(rata &gt; 200, ""OPTIMAL"",
    IF(rata &gt; 100,"&amp;" ""KURANG OPTIMAL"", ""TIDAK OPTIMAL""))),
    IF(COUNTIF(N765:S765, ""*TIDAK TERDETEKSI*"") &gt; 0, ""TIDAK TERDETEKSI"",
    IF(COUNTIF(N765:S765, ""*TIDAK AKTIF*"") &gt; 0, ""TIDAK AKTIF"",
    IF(COUNTIF(N765:S765, ""*BELUM TERPASANG*"") &gt; 0, ""BELUM T"&amp;"ERPASANG"", ""TIDAK AKTIF"")))
  )
)"),"KURANG OPTIMAL")</f>
        <v>KURANG OPTIMAL</v>
      </c>
      <c r="V765" s="124"/>
      <c r="W765" s="125"/>
      <c r="X765" s="125"/>
    </row>
    <row r="766" ht="12.0" customHeight="1">
      <c r="A766" s="20">
        <f t="shared" si="1"/>
        <v>762</v>
      </c>
      <c r="B766" s="19" t="s">
        <v>554</v>
      </c>
      <c r="C766" s="19" t="s">
        <v>3176</v>
      </c>
      <c r="D766" s="19" t="s">
        <v>3209</v>
      </c>
      <c r="E766" s="21" t="s">
        <v>33</v>
      </c>
      <c r="F766" s="23" t="s">
        <v>3210</v>
      </c>
      <c r="G766" s="25" t="s">
        <v>3211</v>
      </c>
      <c r="H766" s="19" t="s">
        <v>94</v>
      </c>
      <c r="I766" s="19" t="s">
        <v>2642</v>
      </c>
      <c r="J766" s="76" t="s">
        <v>44</v>
      </c>
      <c r="K766" s="118"/>
      <c r="L766" s="118"/>
      <c r="M766" s="42"/>
      <c r="N766" s="42"/>
      <c r="O766" s="42"/>
      <c r="P766" s="44"/>
      <c r="Q766" s="30" t="s">
        <v>125</v>
      </c>
      <c r="R766" s="30" t="s">
        <v>125</v>
      </c>
      <c r="S766" s="30" t="s">
        <v>125</v>
      </c>
      <c r="T766" s="30"/>
      <c r="U766" s="31" t="str">
        <f>IFERROR(__xludf.DUMMYFUNCTION("LET(
  angka_murni, ARRAYFORMULA(IFERROR(VALUE(REGEXREPLACE(N766:S766, ""[^0-9]"", """")), 0)),
  rata, IFERROR(AVERAGEIF(angka_murni, ""&gt;0""), 0),
  IF(rata &gt; 0,
    IF(rata &gt; 500, ""SANGAT OPTIMAL"",
    IF(rata &gt; 200, ""OPTIMAL"",
    IF(rata &gt; 100,"&amp;" ""KURANG OPTIMAL"", ""TIDAK OPTIMAL""))),
    IF(COUNTIF(N766:S766, ""*TIDAK TERDETEKSI*"") &gt; 0, ""TIDAK TERDETEKSI"",
    IF(COUNTIF(N766:S766, ""*TIDAK AKTIF*"") &gt; 0, ""TIDAK AKTIF"",
    IF(COUNTIF(N766:S766, ""*BELUM TERPASANG*"") &gt; 0, ""BELUM T"&amp;"ERPASANG"", ""TIDAK AKTIF"")))
  )
)"),"KURANG OPTIMAL")</f>
        <v>KURANG OPTIMAL</v>
      </c>
      <c r="V766" s="124"/>
      <c r="W766" s="125"/>
      <c r="X766" s="125"/>
    </row>
    <row r="767" ht="12.0" customHeight="1">
      <c r="A767" s="20">
        <f t="shared" si="1"/>
        <v>763</v>
      </c>
      <c r="B767" s="19" t="s">
        <v>554</v>
      </c>
      <c r="C767" s="19" t="s">
        <v>3176</v>
      </c>
      <c r="D767" s="19" t="s">
        <v>3212</v>
      </c>
      <c r="E767" s="21" t="s">
        <v>33</v>
      </c>
      <c r="F767" s="23" t="s">
        <v>3213</v>
      </c>
      <c r="G767" s="25" t="s">
        <v>3214</v>
      </c>
      <c r="H767" s="19" t="s">
        <v>94</v>
      </c>
      <c r="I767" s="19" t="s">
        <v>60</v>
      </c>
      <c r="J767" s="128" t="s">
        <v>44</v>
      </c>
      <c r="K767" s="183"/>
      <c r="L767" s="183"/>
      <c r="M767" s="42"/>
      <c r="N767" s="42"/>
      <c r="O767" s="42"/>
      <c r="P767" s="44"/>
      <c r="Q767" s="44"/>
      <c r="R767" s="30" t="s">
        <v>91</v>
      </c>
      <c r="S767" s="30" t="s">
        <v>91</v>
      </c>
      <c r="T767" s="30"/>
      <c r="U767" s="31" t="str">
        <f>IFERROR(__xludf.DUMMYFUNCTION("LET(
  angka_murni, ARRAYFORMULA(IFERROR(VALUE(REGEXREPLACE(N767:S767, ""[^0-9]"", """")), 0)),
  rata, IFERROR(AVERAGEIF(angka_murni, ""&gt;0""), 0),
  IF(rata &gt; 0,
    IF(rata &gt; 500, ""SANGAT OPTIMAL"",
    IF(rata &gt; 200, ""OPTIMAL"",
    IF(rata &gt; 100,"&amp;" ""KURANG OPTIMAL"", ""TIDAK OPTIMAL""))),
    IF(COUNTIF(N767:S767, ""*TIDAK TERDETEKSI*"") &gt; 0, ""TIDAK TERDETEKSI"",
    IF(COUNTIF(N767:S767, ""*TIDAK AKTIF*"") &gt; 0, ""TIDAK AKTIF"",
    IF(COUNTIF(N767:S767, ""*BELUM TERPASANG*"") &gt; 0, ""BELUM T"&amp;"ERPASANG"", ""TIDAK AKTIF"")))
  )
)"),"TIDAK OPTIMAL")</f>
        <v>TIDAK OPTIMAL</v>
      </c>
      <c r="V767" s="124"/>
      <c r="W767" s="125"/>
      <c r="X767" s="125"/>
    </row>
    <row r="768" ht="12.0" customHeight="1">
      <c r="A768" s="20">
        <f t="shared" si="1"/>
        <v>764</v>
      </c>
      <c r="B768" s="19" t="s">
        <v>554</v>
      </c>
      <c r="C768" s="19" t="s">
        <v>3176</v>
      </c>
      <c r="D768" s="19" t="s">
        <v>3215</v>
      </c>
      <c r="E768" s="21" t="s">
        <v>33</v>
      </c>
      <c r="F768" s="23" t="s">
        <v>3216</v>
      </c>
      <c r="G768" s="25" t="s">
        <v>3217</v>
      </c>
      <c r="H768" s="19" t="s">
        <v>94</v>
      </c>
      <c r="I768" s="19" t="s">
        <v>2642</v>
      </c>
      <c r="J768" s="76" t="s">
        <v>44</v>
      </c>
      <c r="K768" s="118"/>
      <c r="L768" s="118"/>
      <c r="M768" s="42"/>
      <c r="N768" s="42"/>
      <c r="O768" s="42"/>
      <c r="P768" s="44"/>
      <c r="Q768" s="30" t="s">
        <v>125</v>
      </c>
      <c r="R768" s="30" t="s">
        <v>125</v>
      </c>
      <c r="S768" s="30" t="s">
        <v>125</v>
      </c>
      <c r="T768" s="30"/>
      <c r="U768" s="31" t="str">
        <f>IFERROR(__xludf.DUMMYFUNCTION("LET(
  angka_murni, ARRAYFORMULA(IFERROR(VALUE(REGEXREPLACE(N768:S768, ""[^0-9]"", """")), 0)),
  rata, IFERROR(AVERAGEIF(angka_murni, ""&gt;0""), 0),
  IF(rata &gt; 0,
    IF(rata &gt; 500, ""SANGAT OPTIMAL"",
    IF(rata &gt; 200, ""OPTIMAL"",
    IF(rata &gt; 100,"&amp;" ""KURANG OPTIMAL"", ""TIDAK OPTIMAL""))),
    IF(COUNTIF(N768:S768, ""*TIDAK TERDETEKSI*"") &gt; 0, ""TIDAK TERDETEKSI"",
    IF(COUNTIF(N768:S768, ""*TIDAK AKTIF*"") &gt; 0, ""TIDAK AKTIF"",
    IF(COUNTIF(N768:S768, ""*BELUM TERPASANG*"") &gt; 0, ""BELUM T"&amp;"ERPASANG"", ""TIDAK AKTIF"")))
  )
)"),"KURANG OPTIMAL")</f>
        <v>KURANG OPTIMAL</v>
      </c>
      <c r="V768" s="124"/>
      <c r="W768" s="125"/>
      <c r="X768" s="125"/>
    </row>
    <row r="769" ht="12.0" customHeight="1">
      <c r="A769" s="20">
        <f t="shared" si="1"/>
        <v>765</v>
      </c>
      <c r="B769" s="19" t="s">
        <v>554</v>
      </c>
      <c r="C769" s="19" t="s">
        <v>3176</v>
      </c>
      <c r="D769" s="19" t="s">
        <v>2089</v>
      </c>
      <c r="E769" s="21" t="s">
        <v>33</v>
      </c>
      <c r="F769" s="23" t="s">
        <v>3218</v>
      </c>
      <c r="G769" s="25" t="s">
        <v>3219</v>
      </c>
      <c r="H769" s="19" t="s">
        <v>39</v>
      </c>
      <c r="I769" s="19" t="s">
        <v>41</v>
      </c>
      <c r="J769" s="201" t="s">
        <v>44</v>
      </c>
      <c r="K769" s="118"/>
      <c r="L769" s="118"/>
      <c r="M769" s="44" t="s">
        <v>108</v>
      </c>
      <c r="N769" s="44" t="s">
        <v>108</v>
      </c>
      <c r="O769" s="44" t="s">
        <v>108</v>
      </c>
      <c r="P769" s="44" t="s">
        <v>108</v>
      </c>
      <c r="Q769" s="44" t="s">
        <v>108</v>
      </c>
      <c r="R769" s="44" t="s">
        <v>108</v>
      </c>
      <c r="S769" s="30" t="s">
        <v>806</v>
      </c>
      <c r="T769" s="30"/>
      <c r="U769" s="31" t="str">
        <f>IFERROR(__xludf.DUMMYFUNCTION("LET(
  angka_murni, ARRAYFORMULA(IFERROR(VALUE(REGEXREPLACE(N769:S769, ""[^0-9]"", """")), 0)),
  rata, IFERROR(AVERAGEIF(angka_murni, ""&gt;0""), 0),
  IF(rata &gt; 0,
    IF(rata &gt; 500, ""SANGAT OPTIMAL"",
    IF(rata &gt; 200, ""OPTIMAL"",
    IF(rata &gt; 100,"&amp;" ""KURANG OPTIMAL"", ""TIDAK OPTIMAL""))),
    IF(COUNTIF(N769:S769, ""*TIDAK TERDETEKSI*"") &gt; 0, ""TIDAK TERDETEKSI"",
    IF(COUNTIF(N769:S769, ""*TIDAK AKTIF*"") &gt; 0, ""TIDAK AKTIF"",
    IF(COUNTIF(N769:S769, ""*BELUM TERPASANG*"") &gt; 0, ""BELUM T"&amp;"ERPASANG"", ""TIDAK AKTIF"")))
  )
)"),"KURANG OPTIMAL")</f>
        <v>KURANG OPTIMAL</v>
      </c>
      <c r="V769" s="124"/>
      <c r="W769" s="125"/>
      <c r="X769" s="125"/>
    </row>
    <row r="770" ht="12.0" customHeight="1">
      <c r="A770" s="20">
        <f t="shared" si="1"/>
        <v>766</v>
      </c>
      <c r="B770" s="19" t="s">
        <v>554</v>
      </c>
      <c r="C770" s="19" t="s">
        <v>3221</v>
      </c>
      <c r="D770" s="19" t="s">
        <v>3222</v>
      </c>
      <c r="E770" s="21" t="s">
        <v>33</v>
      </c>
      <c r="F770" s="23" t="s">
        <v>3223</v>
      </c>
      <c r="G770" s="25" t="s">
        <v>3224</v>
      </c>
      <c r="H770" s="19" t="s">
        <v>94</v>
      </c>
      <c r="I770" s="19" t="s">
        <v>2642</v>
      </c>
      <c r="J770" s="76" t="s">
        <v>44</v>
      </c>
      <c r="K770" s="118"/>
      <c r="L770" s="118"/>
      <c r="M770" s="42"/>
      <c r="N770" s="29" t="s">
        <v>125</v>
      </c>
      <c r="O770" s="29" t="s">
        <v>125</v>
      </c>
      <c r="P770" s="29" t="s">
        <v>125</v>
      </c>
      <c r="Q770" s="29" t="s">
        <v>125</v>
      </c>
      <c r="R770" s="29" t="s">
        <v>125</v>
      </c>
      <c r="S770" s="29" t="s">
        <v>125</v>
      </c>
      <c r="T770" s="29"/>
      <c r="U770" s="31" t="str">
        <f>IFERROR(__xludf.DUMMYFUNCTION("LET(
  angka_murni, ARRAYFORMULA(IFERROR(VALUE(REGEXREPLACE(N770:S770, ""[^0-9]"", """")), 0)),
  rata, IFERROR(AVERAGEIF(angka_murni, ""&gt;0""), 0),
  IF(rata &gt; 0,
    IF(rata &gt; 500, ""SANGAT OPTIMAL"",
    IF(rata &gt; 200, ""OPTIMAL"",
    IF(rata &gt; 100,"&amp;" ""KURANG OPTIMAL"", ""TIDAK OPTIMAL""))),
    IF(COUNTIF(N770:S770, ""*TIDAK TERDETEKSI*"") &gt; 0, ""TIDAK TERDETEKSI"",
    IF(COUNTIF(N770:S770, ""*TIDAK AKTIF*"") &gt; 0, ""TIDAK AKTIF"",
    IF(COUNTIF(N770:S770, ""*BELUM TERPASANG*"") &gt; 0, ""BELUM T"&amp;"ERPASANG"", ""TIDAK AKTIF"")))
  )
)"),"KURANG OPTIMAL")</f>
        <v>KURANG OPTIMAL</v>
      </c>
      <c r="V770" s="124"/>
      <c r="W770" s="125"/>
      <c r="X770" s="125"/>
    </row>
    <row r="771" ht="12.0" customHeight="1">
      <c r="A771" s="20">
        <f t="shared" si="1"/>
        <v>767</v>
      </c>
      <c r="B771" s="19" t="s">
        <v>554</v>
      </c>
      <c r="C771" s="19" t="s">
        <v>3221</v>
      </c>
      <c r="D771" s="19" t="s">
        <v>3225</v>
      </c>
      <c r="E771" s="21" t="s">
        <v>33</v>
      </c>
      <c r="F771" s="23" t="s">
        <v>3226</v>
      </c>
      <c r="G771" s="25" t="s">
        <v>3227</v>
      </c>
      <c r="H771" s="19" t="s">
        <v>94</v>
      </c>
      <c r="I771" s="19" t="s">
        <v>2642</v>
      </c>
      <c r="J771" s="76" t="s">
        <v>44</v>
      </c>
      <c r="K771" s="118"/>
      <c r="L771" s="118"/>
      <c r="M771" s="42"/>
      <c r="N771" s="29" t="s">
        <v>125</v>
      </c>
      <c r="O771" s="29" t="s">
        <v>125</v>
      </c>
      <c r="P771" s="29" t="s">
        <v>125</v>
      </c>
      <c r="Q771" s="29" t="s">
        <v>125</v>
      </c>
      <c r="R771" s="29" t="s">
        <v>125</v>
      </c>
      <c r="S771" s="29" t="s">
        <v>125</v>
      </c>
      <c r="T771" s="29"/>
      <c r="U771" s="31" t="str">
        <f>IFERROR(__xludf.DUMMYFUNCTION("LET(
  angka_murni, ARRAYFORMULA(IFERROR(VALUE(REGEXREPLACE(N771:S771, ""[^0-9]"", """")), 0)),
  rata, IFERROR(AVERAGEIF(angka_murni, ""&gt;0""), 0),
  IF(rata &gt; 0,
    IF(rata &gt; 500, ""SANGAT OPTIMAL"",
    IF(rata &gt; 200, ""OPTIMAL"",
    IF(rata &gt; 100,"&amp;" ""KURANG OPTIMAL"", ""TIDAK OPTIMAL""))),
    IF(COUNTIF(N771:S771, ""*TIDAK TERDETEKSI*"") &gt; 0, ""TIDAK TERDETEKSI"",
    IF(COUNTIF(N771:S771, ""*TIDAK AKTIF*"") &gt; 0, ""TIDAK AKTIF"",
    IF(COUNTIF(N771:S771, ""*BELUM TERPASANG*"") &gt; 0, ""BELUM T"&amp;"ERPASANG"", ""TIDAK AKTIF"")))
  )
)"),"KURANG OPTIMAL")</f>
        <v>KURANG OPTIMAL</v>
      </c>
      <c r="V771" s="124"/>
      <c r="W771" s="125"/>
      <c r="X771" s="125"/>
    </row>
    <row r="772" ht="12.0" customHeight="1">
      <c r="A772" s="20">
        <f t="shared" si="1"/>
        <v>768</v>
      </c>
      <c r="B772" s="19" t="s">
        <v>554</v>
      </c>
      <c r="C772" s="19" t="s">
        <v>3221</v>
      </c>
      <c r="D772" s="19" t="s">
        <v>3230</v>
      </c>
      <c r="E772" s="21" t="s">
        <v>33</v>
      </c>
      <c r="F772" s="23" t="s">
        <v>3231</v>
      </c>
      <c r="G772" s="25" t="s">
        <v>3232</v>
      </c>
      <c r="H772" s="19" t="s">
        <v>40</v>
      </c>
      <c r="I772" s="19" t="s">
        <v>42</v>
      </c>
      <c r="J772" s="128" t="s">
        <v>44</v>
      </c>
      <c r="K772" s="129"/>
      <c r="L772" s="129"/>
      <c r="M772" s="29" t="s">
        <v>108</v>
      </c>
      <c r="N772" s="29" t="s">
        <v>108</v>
      </c>
      <c r="O772" s="29" t="s">
        <v>108</v>
      </c>
      <c r="P772" s="29" t="s">
        <v>108</v>
      </c>
      <c r="Q772" s="30" t="s">
        <v>167</v>
      </c>
      <c r="R772" s="30" t="s">
        <v>167</v>
      </c>
      <c r="S772" s="30" t="s">
        <v>167</v>
      </c>
      <c r="T772" s="30" t="s">
        <v>63</v>
      </c>
      <c r="U772" s="31" t="str">
        <f>IFERROR(__xludf.DUMMYFUNCTION("LET(
  angka_murni, ARRAYFORMULA(IFERROR(VALUE(REGEXREPLACE(N772:S772, ""[^0-9]"", """")), 0)),
  rata, IFERROR(AVERAGEIF(angka_murni, ""&gt;0""), 0),
  IF(rata &gt; 0,
    IF(rata &gt; 500, ""SANGAT OPTIMAL"",
    IF(rata &gt; 200, ""OPTIMAL"",
    IF(rata &gt; 100,"&amp;" ""KURANG OPTIMAL"", ""TIDAK OPTIMAL""))),
    IF(COUNTIF(N772:S772, ""*TIDAK TERDETEKSI*"") &gt; 0, ""TIDAK TERDETEKSI"",
    IF(COUNTIF(N772:S772, ""*TIDAK AKTIF*"") &gt; 0, ""TIDAK AKTIF"",
    IF(COUNTIF(N772:S772, ""*BELUM TERPASANG*"") &gt; 0, ""BELUM T"&amp;"ERPASANG"", ""TIDAK AKTIF"")))
  )
)"),"TIDAK TERDETEKSI")</f>
        <v>TIDAK TERDETEKSI</v>
      </c>
      <c r="V772" s="124"/>
      <c r="W772" s="125"/>
      <c r="X772" s="125"/>
    </row>
    <row r="773" ht="12.0" customHeight="1">
      <c r="A773" s="20">
        <f t="shared" si="1"/>
        <v>769</v>
      </c>
      <c r="B773" s="19" t="s">
        <v>554</v>
      </c>
      <c r="C773" s="19" t="s">
        <v>3221</v>
      </c>
      <c r="D773" s="19" t="s">
        <v>3233</v>
      </c>
      <c r="E773" s="21" t="s">
        <v>33</v>
      </c>
      <c r="F773" s="23" t="s">
        <v>3234</v>
      </c>
      <c r="G773" s="25" t="s">
        <v>3235</v>
      </c>
      <c r="H773" s="19" t="s">
        <v>94</v>
      </c>
      <c r="I773" s="19" t="s">
        <v>2642</v>
      </c>
      <c r="J773" s="76" t="s">
        <v>44</v>
      </c>
      <c r="K773" s="118"/>
      <c r="L773" s="118"/>
      <c r="M773" s="42"/>
      <c r="N773" s="29" t="s">
        <v>125</v>
      </c>
      <c r="O773" s="29" t="s">
        <v>125</v>
      </c>
      <c r="P773" s="29" t="s">
        <v>125</v>
      </c>
      <c r="Q773" s="29" t="s">
        <v>125</v>
      </c>
      <c r="R773" s="29" t="s">
        <v>125</v>
      </c>
      <c r="S773" s="29" t="s">
        <v>125</v>
      </c>
      <c r="T773" s="29"/>
      <c r="U773" s="31" t="str">
        <f>IFERROR(__xludf.DUMMYFUNCTION("LET(
  angka_murni, ARRAYFORMULA(IFERROR(VALUE(REGEXREPLACE(N773:S773, ""[^0-9]"", """")), 0)),
  rata, IFERROR(AVERAGEIF(angka_murni, ""&gt;0""), 0),
  IF(rata &gt; 0,
    IF(rata &gt; 500, ""SANGAT OPTIMAL"",
    IF(rata &gt; 200, ""OPTIMAL"",
    IF(rata &gt; 100,"&amp;" ""KURANG OPTIMAL"", ""TIDAK OPTIMAL""))),
    IF(COUNTIF(N773:S773, ""*TIDAK TERDETEKSI*"") &gt; 0, ""TIDAK TERDETEKSI"",
    IF(COUNTIF(N773:S773, ""*TIDAK AKTIF*"") &gt; 0, ""TIDAK AKTIF"",
    IF(COUNTIF(N773:S773, ""*BELUM TERPASANG*"") &gt; 0, ""BELUM T"&amp;"ERPASANG"", ""TIDAK AKTIF"")))
  )
)"),"KURANG OPTIMAL")</f>
        <v>KURANG OPTIMAL</v>
      </c>
      <c r="V773" s="124"/>
      <c r="W773" s="125"/>
      <c r="X773" s="125"/>
    </row>
    <row r="774" ht="12.0" customHeight="1">
      <c r="A774" s="20">
        <f t="shared" si="1"/>
        <v>770</v>
      </c>
      <c r="B774" s="19" t="s">
        <v>554</v>
      </c>
      <c r="C774" s="19" t="s">
        <v>3221</v>
      </c>
      <c r="D774" s="19" t="s">
        <v>3236</v>
      </c>
      <c r="E774" s="21" t="s">
        <v>33</v>
      </c>
      <c r="F774" s="23" t="s">
        <v>3237</v>
      </c>
      <c r="G774" s="25" t="s">
        <v>3238</v>
      </c>
      <c r="H774" s="19" t="s">
        <v>94</v>
      </c>
      <c r="I774" s="19" t="s">
        <v>2642</v>
      </c>
      <c r="J774" s="76" t="s">
        <v>44</v>
      </c>
      <c r="K774" s="118"/>
      <c r="L774" s="118"/>
      <c r="M774" s="42"/>
      <c r="N774" s="42"/>
      <c r="O774" s="42"/>
      <c r="P774" s="44"/>
      <c r="Q774" s="30" t="s">
        <v>125</v>
      </c>
      <c r="R774" s="30" t="s">
        <v>125</v>
      </c>
      <c r="S774" s="30" t="s">
        <v>125</v>
      </c>
      <c r="T774" s="30"/>
      <c r="U774" s="31" t="str">
        <f>IFERROR(__xludf.DUMMYFUNCTION("LET(
  angka_murni, ARRAYFORMULA(IFERROR(VALUE(REGEXREPLACE(N774:S774, ""[^0-9]"", """")), 0)),
  rata, IFERROR(AVERAGEIF(angka_murni, ""&gt;0""), 0),
  IF(rata &gt; 0,
    IF(rata &gt; 500, ""SANGAT OPTIMAL"",
    IF(rata &gt; 200, ""OPTIMAL"",
    IF(rata &gt; 100,"&amp;" ""KURANG OPTIMAL"", ""TIDAK OPTIMAL""))),
    IF(COUNTIF(N774:S774, ""*TIDAK TERDETEKSI*"") &gt; 0, ""TIDAK TERDETEKSI"",
    IF(COUNTIF(N774:S774, ""*TIDAK AKTIF*"") &gt; 0, ""TIDAK AKTIF"",
    IF(COUNTIF(N774:S774, ""*BELUM TERPASANG*"") &gt; 0, ""BELUM T"&amp;"ERPASANG"", ""TIDAK AKTIF"")))
  )
)"),"KURANG OPTIMAL")</f>
        <v>KURANG OPTIMAL</v>
      </c>
      <c r="V774" s="124"/>
      <c r="W774" s="125"/>
      <c r="X774" s="125"/>
    </row>
    <row r="775" ht="12.0" customHeight="1">
      <c r="A775" s="20">
        <f t="shared" si="1"/>
        <v>771</v>
      </c>
      <c r="B775" s="19" t="s">
        <v>554</v>
      </c>
      <c r="C775" s="19" t="s">
        <v>3221</v>
      </c>
      <c r="D775" s="19" t="s">
        <v>3239</v>
      </c>
      <c r="E775" s="21" t="s">
        <v>33</v>
      </c>
      <c r="F775" s="23" t="s">
        <v>3240</v>
      </c>
      <c r="G775" s="25" t="s">
        <v>3241</v>
      </c>
      <c r="H775" s="19" t="s">
        <v>94</v>
      </c>
      <c r="I775" s="19" t="s">
        <v>2642</v>
      </c>
      <c r="J775" s="76" t="s">
        <v>44</v>
      </c>
      <c r="K775" s="118"/>
      <c r="L775" s="118"/>
      <c r="M775" s="42"/>
      <c r="N775" s="29" t="s">
        <v>125</v>
      </c>
      <c r="O775" s="29" t="s">
        <v>125</v>
      </c>
      <c r="P775" s="29" t="s">
        <v>125</v>
      </c>
      <c r="Q775" s="29" t="s">
        <v>125</v>
      </c>
      <c r="R775" s="29" t="s">
        <v>125</v>
      </c>
      <c r="S775" s="29" t="s">
        <v>125</v>
      </c>
      <c r="T775" s="29"/>
      <c r="U775" s="31" t="str">
        <f>IFERROR(__xludf.DUMMYFUNCTION("LET(
  angka_murni, ARRAYFORMULA(IFERROR(VALUE(REGEXREPLACE(N775:S775, ""[^0-9]"", """")), 0)),
  rata, IFERROR(AVERAGEIF(angka_murni, ""&gt;0""), 0),
  IF(rata &gt; 0,
    IF(rata &gt; 500, ""SANGAT OPTIMAL"",
    IF(rata &gt; 200, ""OPTIMAL"",
    IF(rata &gt; 100,"&amp;" ""KURANG OPTIMAL"", ""TIDAK OPTIMAL""))),
    IF(COUNTIF(N775:S775, ""*TIDAK TERDETEKSI*"") &gt; 0, ""TIDAK TERDETEKSI"",
    IF(COUNTIF(N775:S775, ""*TIDAK AKTIF*"") &gt; 0, ""TIDAK AKTIF"",
    IF(COUNTIF(N775:S775, ""*BELUM TERPASANG*"") &gt; 0, ""BELUM T"&amp;"ERPASANG"", ""TIDAK AKTIF"")))
  )
)"),"KURANG OPTIMAL")</f>
        <v>KURANG OPTIMAL</v>
      </c>
      <c r="V775" s="124"/>
      <c r="W775" s="125"/>
      <c r="X775" s="125"/>
    </row>
    <row r="776" ht="12.0" customHeight="1">
      <c r="A776" s="20">
        <f t="shared" si="1"/>
        <v>772</v>
      </c>
      <c r="B776" s="19" t="s">
        <v>554</v>
      </c>
      <c r="C776" s="19" t="s">
        <v>3221</v>
      </c>
      <c r="D776" s="19" t="s">
        <v>3243</v>
      </c>
      <c r="E776" s="21" t="s">
        <v>33</v>
      </c>
      <c r="F776" s="23" t="s">
        <v>3244</v>
      </c>
      <c r="G776" s="25" t="s">
        <v>3245</v>
      </c>
      <c r="H776" s="19" t="s">
        <v>94</v>
      </c>
      <c r="I776" s="19" t="s">
        <v>2642</v>
      </c>
      <c r="J776" s="76" t="s">
        <v>44</v>
      </c>
      <c r="K776" s="118"/>
      <c r="L776" s="118"/>
      <c r="M776" s="42"/>
      <c r="N776" s="29" t="s">
        <v>125</v>
      </c>
      <c r="O776" s="29" t="s">
        <v>125</v>
      </c>
      <c r="P776" s="29" t="s">
        <v>125</v>
      </c>
      <c r="Q776" s="29" t="s">
        <v>125</v>
      </c>
      <c r="R776" s="29" t="s">
        <v>125</v>
      </c>
      <c r="S776" s="29" t="s">
        <v>125</v>
      </c>
      <c r="T776" s="29"/>
      <c r="U776" s="31" t="str">
        <f>IFERROR(__xludf.DUMMYFUNCTION("LET(
  angka_murni, ARRAYFORMULA(IFERROR(VALUE(REGEXREPLACE(N776:S776, ""[^0-9]"", """")), 0)),
  rata, IFERROR(AVERAGEIF(angka_murni, ""&gt;0""), 0),
  IF(rata &gt; 0,
    IF(rata &gt; 500, ""SANGAT OPTIMAL"",
    IF(rata &gt; 200, ""OPTIMAL"",
    IF(rata &gt; 100,"&amp;" ""KURANG OPTIMAL"", ""TIDAK OPTIMAL""))),
    IF(COUNTIF(N776:S776, ""*TIDAK TERDETEKSI*"") &gt; 0, ""TIDAK TERDETEKSI"",
    IF(COUNTIF(N776:S776, ""*TIDAK AKTIF*"") &gt; 0, ""TIDAK AKTIF"",
    IF(COUNTIF(N776:S776, ""*BELUM TERPASANG*"") &gt; 0, ""BELUM T"&amp;"ERPASANG"", ""TIDAK AKTIF"")))
  )
)"),"KURANG OPTIMAL")</f>
        <v>KURANG OPTIMAL</v>
      </c>
      <c r="V776" s="124"/>
      <c r="W776" s="125"/>
      <c r="X776" s="125"/>
    </row>
    <row r="777" ht="12.0" customHeight="1">
      <c r="A777" s="20">
        <f t="shared" si="1"/>
        <v>773</v>
      </c>
      <c r="B777" s="19" t="s">
        <v>554</v>
      </c>
      <c r="C777" s="19" t="s">
        <v>3221</v>
      </c>
      <c r="D777" s="19" t="s">
        <v>3248</v>
      </c>
      <c r="E777" s="21" t="s">
        <v>33</v>
      </c>
      <c r="F777" s="23" t="s">
        <v>3249</v>
      </c>
      <c r="G777" s="25" t="s">
        <v>3250</v>
      </c>
      <c r="H777" s="19" t="s">
        <v>94</v>
      </c>
      <c r="I777" s="19" t="s">
        <v>2642</v>
      </c>
      <c r="J777" s="76" t="s">
        <v>44</v>
      </c>
      <c r="K777" s="118"/>
      <c r="L777" s="118"/>
      <c r="M777" s="42"/>
      <c r="N777" s="29" t="s">
        <v>125</v>
      </c>
      <c r="O777" s="29" t="s">
        <v>125</v>
      </c>
      <c r="P777" s="29" t="s">
        <v>125</v>
      </c>
      <c r="Q777" s="29" t="s">
        <v>125</v>
      </c>
      <c r="R777" s="29" t="s">
        <v>125</v>
      </c>
      <c r="S777" s="29" t="s">
        <v>125</v>
      </c>
      <c r="T777" s="29"/>
      <c r="U777" s="31" t="str">
        <f>IFERROR(__xludf.DUMMYFUNCTION("LET(
  angka_murni, ARRAYFORMULA(IFERROR(VALUE(REGEXREPLACE(N777:S777, ""[^0-9]"", """")), 0)),
  rata, IFERROR(AVERAGEIF(angka_murni, ""&gt;0""), 0),
  IF(rata &gt; 0,
    IF(rata &gt; 500, ""SANGAT OPTIMAL"",
    IF(rata &gt; 200, ""OPTIMAL"",
    IF(rata &gt; 100,"&amp;" ""KURANG OPTIMAL"", ""TIDAK OPTIMAL""))),
    IF(COUNTIF(N777:S777, ""*TIDAK TERDETEKSI*"") &gt; 0, ""TIDAK TERDETEKSI"",
    IF(COUNTIF(N777:S777, ""*TIDAK AKTIF*"") &gt; 0, ""TIDAK AKTIF"",
    IF(COUNTIF(N777:S777, ""*BELUM TERPASANG*"") &gt; 0, ""BELUM T"&amp;"ERPASANG"", ""TIDAK AKTIF"")))
  )
)"),"KURANG OPTIMAL")</f>
        <v>KURANG OPTIMAL</v>
      </c>
      <c r="V777" s="124"/>
      <c r="W777" s="125"/>
      <c r="X777" s="125"/>
    </row>
    <row r="778" ht="12.0" customHeight="1">
      <c r="A778" s="20">
        <f t="shared" si="1"/>
        <v>774</v>
      </c>
      <c r="B778" s="19" t="s">
        <v>554</v>
      </c>
      <c r="C778" s="19" t="s">
        <v>3221</v>
      </c>
      <c r="D778" s="19" t="s">
        <v>3253</v>
      </c>
      <c r="E778" s="21" t="s">
        <v>33</v>
      </c>
      <c r="F778" s="23" t="s">
        <v>3255</v>
      </c>
      <c r="G778" s="25" t="s">
        <v>3256</v>
      </c>
      <c r="H778" s="19" t="s">
        <v>94</v>
      </c>
      <c r="I778" s="19" t="s">
        <v>2642</v>
      </c>
      <c r="J778" s="76" t="s">
        <v>44</v>
      </c>
      <c r="K778" s="118"/>
      <c r="L778" s="118"/>
      <c r="M778" s="42"/>
      <c r="N778" s="29" t="s">
        <v>125</v>
      </c>
      <c r="O778" s="29" t="s">
        <v>125</v>
      </c>
      <c r="P778" s="29" t="s">
        <v>125</v>
      </c>
      <c r="Q778" s="29" t="s">
        <v>125</v>
      </c>
      <c r="R778" s="29" t="s">
        <v>125</v>
      </c>
      <c r="S778" s="29" t="s">
        <v>125</v>
      </c>
      <c r="T778" s="29"/>
      <c r="U778" s="31" t="str">
        <f>IFERROR(__xludf.DUMMYFUNCTION("LET(
  angka_murni, ARRAYFORMULA(IFERROR(VALUE(REGEXREPLACE(N778:S778, ""[^0-9]"", """")), 0)),
  rata, IFERROR(AVERAGEIF(angka_murni, ""&gt;0""), 0),
  IF(rata &gt; 0,
    IF(rata &gt; 500, ""SANGAT OPTIMAL"",
    IF(rata &gt; 200, ""OPTIMAL"",
    IF(rata &gt; 100,"&amp;" ""KURANG OPTIMAL"", ""TIDAK OPTIMAL""))),
    IF(COUNTIF(N778:S778, ""*TIDAK TERDETEKSI*"") &gt; 0, ""TIDAK TERDETEKSI"",
    IF(COUNTIF(N778:S778, ""*TIDAK AKTIF*"") &gt; 0, ""TIDAK AKTIF"",
    IF(COUNTIF(N778:S778, ""*BELUM TERPASANG*"") &gt; 0, ""BELUM T"&amp;"ERPASANG"", ""TIDAK AKTIF"")))
  )
)"),"KURANG OPTIMAL")</f>
        <v>KURANG OPTIMAL</v>
      </c>
      <c r="V778" s="124"/>
      <c r="W778" s="125"/>
      <c r="X778" s="125"/>
    </row>
    <row r="779" ht="12.0" customHeight="1">
      <c r="A779" s="20">
        <f t="shared" si="1"/>
        <v>775</v>
      </c>
      <c r="B779" s="19" t="s">
        <v>554</v>
      </c>
      <c r="C779" s="19" t="s">
        <v>3258</v>
      </c>
      <c r="D779" s="19" t="s">
        <v>3259</v>
      </c>
      <c r="E779" s="21" t="s">
        <v>33</v>
      </c>
      <c r="F779" s="23" t="s">
        <v>3260</v>
      </c>
      <c r="G779" s="25" t="s">
        <v>3261</v>
      </c>
      <c r="H779" s="19" t="s">
        <v>40</v>
      </c>
      <c r="I779" s="19" t="s">
        <v>42</v>
      </c>
      <c r="J779" s="128" t="s">
        <v>44</v>
      </c>
      <c r="K779" s="129"/>
      <c r="L779" s="129"/>
      <c r="M779" s="29" t="s">
        <v>108</v>
      </c>
      <c r="N779" s="29" t="s">
        <v>108</v>
      </c>
      <c r="O779" s="29" t="s">
        <v>108</v>
      </c>
      <c r="P779" s="29" t="s">
        <v>108</v>
      </c>
      <c r="Q779" s="30" t="s">
        <v>167</v>
      </c>
      <c r="R779" s="30" t="s">
        <v>167</v>
      </c>
      <c r="S779" s="30" t="s">
        <v>167</v>
      </c>
      <c r="T779" s="30" t="s">
        <v>64</v>
      </c>
      <c r="U779" s="31" t="str">
        <f>IFERROR(__xludf.DUMMYFUNCTION("LET(
  angka_murni, ARRAYFORMULA(IFERROR(VALUE(REGEXREPLACE(N779:S779, ""[^0-9]"", """")), 0)),
  rata, IFERROR(AVERAGEIF(angka_murni, ""&gt;0""), 0),
  IF(rata &gt; 0,
    IF(rata &gt; 500, ""SANGAT OPTIMAL"",
    IF(rata &gt; 200, ""OPTIMAL"",
    IF(rata &gt; 100,"&amp;" ""KURANG OPTIMAL"", ""TIDAK OPTIMAL""))),
    IF(COUNTIF(N779:S779, ""*TIDAK TERDETEKSI*"") &gt; 0, ""TIDAK TERDETEKSI"",
    IF(COUNTIF(N779:S779, ""*TIDAK AKTIF*"") &gt; 0, ""TIDAK AKTIF"",
    IF(COUNTIF(N779:S779, ""*BELUM TERPASANG*"") &gt; 0, ""BELUM T"&amp;"ERPASANG"", ""TIDAK AKTIF"")))
  )
)"),"TIDAK TERDETEKSI")</f>
        <v>TIDAK TERDETEKSI</v>
      </c>
      <c r="V779" s="124"/>
      <c r="W779" s="125"/>
      <c r="X779" s="125"/>
    </row>
    <row r="780" ht="12.0" customHeight="1">
      <c r="A780" s="20">
        <f t="shared" si="1"/>
        <v>776</v>
      </c>
      <c r="B780" s="19" t="s">
        <v>554</v>
      </c>
      <c r="C780" s="19" t="s">
        <v>3258</v>
      </c>
      <c r="D780" s="19" t="s">
        <v>3262</v>
      </c>
      <c r="E780" s="21" t="s">
        <v>33</v>
      </c>
      <c r="F780" s="23" t="s">
        <v>3263</v>
      </c>
      <c r="G780" s="25" t="s">
        <v>3264</v>
      </c>
      <c r="H780" s="19" t="s">
        <v>40</v>
      </c>
      <c r="I780" s="19" t="s">
        <v>107</v>
      </c>
      <c r="J780" s="117" t="s">
        <v>44</v>
      </c>
      <c r="K780" s="118"/>
      <c r="L780" s="118"/>
      <c r="M780" s="42"/>
      <c r="N780" s="42"/>
      <c r="O780" s="42"/>
      <c r="P780" s="30" t="s">
        <v>806</v>
      </c>
      <c r="Q780" s="30" t="s">
        <v>806</v>
      </c>
      <c r="R780" s="30" t="s">
        <v>806</v>
      </c>
      <c r="S780" s="44"/>
      <c r="T780" s="44"/>
      <c r="U780" s="31" t="str">
        <f>IFERROR(__xludf.DUMMYFUNCTION("LET(
  angka_murni, ARRAYFORMULA(IFERROR(VALUE(REGEXREPLACE(N780:S780, ""[^0-9]"", """")), 0)),
  rata, IFERROR(AVERAGEIF(angka_murni, ""&gt;0""), 0),
  IF(rata &gt; 0,
    IF(rata &gt; 500, ""SANGAT OPTIMAL"",
    IF(rata &gt; 200, ""OPTIMAL"",
    IF(rata &gt; 100,"&amp;" ""KURANG OPTIMAL"", ""TIDAK OPTIMAL""))),
    IF(COUNTIF(N780:S780, ""*TIDAK TERDETEKSI*"") &gt; 0, ""TIDAK TERDETEKSI"",
    IF(COUNTIF(N780:S780, ""*TIDAK AKTIF*"") &gt; 0, ""TIDAK AKTIF"",
    IF(COUNTIF(N780:S780, ""*BELUM TERPASANG*"") &gt; 0, ""BELUM T"&amp;"ERPASANG"", ""TIDAK AKTIF"")))
  )
)"),"KURANG OPTIMAL")</f>
        <v>KURANG OPTIMAL</v>
      </c>
      <c r="V780" s="124"/>
      <c r="W780" s="125"/>
      <c r="X780" s="125"/>
    </row>
    <row r="781" ht="12.0" customHeight="1">
      <c r="A781" s="20">
        <f t="shared" si="1"/>
        <v>777</v>
      </c>
      <c r="B781" s="19" t="s">
        <v>554</v>
      </c>
      <c r="C781" s="19" t="s">
        <v>3258</v>
      </c>
      <c r="D781" s="19" t="s">
        <v>3266</v>
      </c>
      <c r="E781" s="21" t="s">
        <v>33</v>
      </c>
      <c r="F781" s="23" t="s">
        <v>3267</v>
      </c>
      <c r="G781" s="25" t="s">
        <v>3268</v>
      </c>
      <c r="H781" s="19" t="s">
        <v>40</v>
      </c>
      <c r="I781" s="19" t="s">
        <v>107</v>
      </c>
      <c r="J781" s="117" t="s">
        <v>44</v>
      </c>
      <c r="K781" s="118"/>
      <c r="L781" s="118"/>
      <c r="M781" s="42"/>
      <c r="N781" s="42"/>
      <c r="O781" s="42"/>
      <c r="P781" s="30" t="s">
        <v>806</v>
      </c>
      <c r="Q781" s="30" t="s">
        <v>806</v>
      </c>
      <c r="R781" s="30" t="s">
        <v>806</v>
      </c>
      <c r="S781" s="44"/>
      <c r="T781" s="44"/>
      <c r="U781" s="31" t="str">
        <f>IFERROR(__xludf.DUMMYFUNCTION("LET(
  angka_murni, ARRAYFORMULA(IFERROR(VALUE(REGEXREPLACE(N781:S781, ""[^0-9]"", """")), 0)),
  rata, IFERROR(AVERAGEIF(angka_murni, ""&gt;0""), 0),
  IF(rata &gt; 0,
    IF(rata &gt; 500, ""SANGAT OPTIMAL"",
    IF(rata &gt; 200, ""OPTIMAL"",
    IF(rata &gt; 100,"&amp;" ""KURANG OPTIMAL"", ""TIDAK OPTIMAL""))),
    IF(COUNTIF(N781:S781, ""*TIDAK TERDETEKSI*"") &gt; 0, ""TIDAK TERDETEKSI"",
    IF(COUNTIF(N781:S781, ""*TIDAK AKTIF*"") &gt; 0, ""TIDAK AKTIF"",
    IF(COUNTIF(N781:S781, ""*BELUM TERPASANG*"") &gt; 0, ""BELUM T"&amp;"ERPASANG"", ""TIDAK AKTIF"")))
  )
)"),"KURANG OPTIMAL")</f>
        <v>KURANG OPTIMAL</v>
      </c>
      <c r="V781" s="124"/>
      <c r="W781" s="125"/>
      <c r="X781" s="125"/>
    </row>
    <row r="782" ht="12.0" customHeight="1">
      <c r="A782" s="20">
        <f t="shared" si="1"/>
        <v>778</v>
      </c>
      <c r="B782" s="19" t="s">
        <v>554</v>
      </c>
      <c r="C782" s="19" t="s">
        <v>3258</v>
      </c>
      <c r="D782" s="19" t="s">
        <v>3269</v>
      </c>
      <c r="E782" s="21" t="s">
        <v>33</v>
      </c>
      <c r="F782" s="23" t="s">
        <v>3270</v>
      </c>
      <c r="G782" s="25" t="s">
        <v>3271</v>
      </c>
      <c r="H782" s="19" t="s">
        <v>40</v>
      </c>
      <c r="I782" s="19" t="s">
        <v>107</v>
      </c>
      <c r="J782" s="117" t="s">
        <v>44</v>
      </c>
      <c r="K782" s="118"/>
      <c r="L782" s="118"/>
      <c r="M782" s="42"/>
      <c r="N782" s="42"/>
      <c r="O782" s="42"/>
      <c r="P782" s="30" t="s">
        <v>62</v>
      </c>
      <c r="Q782" s="30" t="s">
        <v>62</v>
      </c>
      <c r="R782" s="30" t="s">
        <v>62</v>
      </c>
      <c r="S782" s="44"/>
      <c r="T782" s="44"/>
      <c r="U782" s="31" t="str">
        <f>IFERROR(__xludf.DUMMYFUNCTION("LET(
  angka_murni, ARRAYFORMULA(IFERROR(VALUE(REGEXREPLACE(N782:S782, ""[^0-9]"", """")), 0)),
  rata, IFERROR(AVERAGEIF(angka_murni, ""&gt;0""), 0),
  IF(rata &gt; 0,
    IF(rata &gt; 500, ""SANGAT OPTIMAL"",
    IF(rata &gt; 200, ""OPTIMAL"",
    IF(rata &gt; 100,"&amp;" ""KURANG OPTIMAL"", ""TIDAK OPTIMAL""))),
    IF(COUNTIF(N782:S782, ""*TIDAK TERDETEKSI*"") &gt; 0, ""TIDAK TERDETEKSI"",
    IF(COUNTIF(N782:S782, ""*TIDAK AKTIF*"") &gt; 0, ""TIDAK AKTIF"",
    IF(COUNTIF(N782:S782, ""*BELUM TERPASANG*"") &gt; 0, ""BELUM T"&amp;"ERPASANG"", ""TIDAK AKTIF"")))
  )
)"),"TIDAK OPTIMAL")</f>
        <v>TIDAK OPTIMAL</v>
      </c>
      <c r="V782" s="124"/>
      <c r="W782" s="125"/>
      <c r="X782" s="125"/>
    </row>
    <row r="783" ht="12.0" customHeight="1">
      <c r="A783" s="20">
        <f t="shared" si="1"/>
        <v>779</v>
      </c>
      <c r="B783" s="19" t="s">
        <v>554</v>
      </c>
      <c r="C783" s="19" t="s">
        <v>3258</v>
      </c>
      <c r="D783" s="19" t="s">
        <v>3272</v>
      </c>
      <c r="E783" s="21" t="s">
        <v>33</v>
      </c>
      <c r="F783" s="23" t="s">
        <v>3273</v>
      </c>
      <c r="G783" s="25" t="s">
        <v>3274</v>
      </c>
      <c r="H783" s="19" t="s">
        <v>39</v>
      </c>
      <c r="I783" s="19" t="s">
        <v>41</v>
      </c>
      <c r="J783" s="200" t="s">
        <v>44</v>
      </c>
      <c r="K783" s="119"/>
      <c r="L783" s="119" t="s">
        <v>1116</v>
      </c>
      <c r="M783" s="29" t="s">
        <v>108</v>
      </c>
      <c r="N783" s="29" t="s">
        <v>108</v>
      </c>
      <c r="O783" s="29" t="s">
        <v>108</v>
      </c>
      <c r="P783" s="29" t="s">
        <v>108</v>
      </c>
      <c r="Q783" s="29" t="s">
        <v>108</v>
      </c>
      <c r="R783" s="29" t="s">
        <v>108</v>
      </c>
      <c r="S783" s="30" t="s">
        <v>62</v>
      </c>
      <c r="T783" s="30"/>
      <c r="U783" s="31" t="str">
        <f>IFERROR(__xludf.DUMMYFUNCTION("LET(
  angka_murni, ARRAYFORMULA(IFERROR(VALUE(REGEXREPLACE(N783:S783, ""[^0-9]"", """")), 0)),
  rata, IFERROR(AVERAGEIF(angka_murni, ""&gt;0""), 0),
  IF(rata &gt; 0,
    IF(rata &gt; 500, ""SANGAT OPTIMAL"",
    IF(rata &gt; 200, ""OPTIMAL"",
    IF(rata &gt; 100,"&amp;" ""KURANG OPTIMAL"", ""TIDAK OPTIMAL""))),
    IF(COUNTIF(N783:S783, ""*TIDAK TERDETEKSI*"") &gt; 0, ""TIDAK TERDETEKSI"",
    IF(COUNTIF(N783:S783, ""*TIDAK AKTIF*"") &gt; 0, ""TIDAK AKTIF"",
    IF(COUNTIF(N783:S783, ""*BELUM TERPASANG*"") &gt; 0, ""BELUM T"&amp;"ERPASANG"", ""TIDAK AKTIF"")))
  )
)"),"TIDAK OPTIMAL")</f>
        <v>TIDAK OPTIMAL</v>
      </c>
      <c r="V783" s="124"/>
      <c r="W783" s="125"/>
      <c r="X783" s="125"/>
    </row>
    <row r="784" ht="12.0" customHeight="1">
      <c r="A784" s="20">
        <f t="shared" si="1"/>
        <v>780</v>
      </c>
      <c r="B784" s="19" t="s">
        <v>554</v>
      </c>
      <c r="C784" s="19" t="s">
        <v>3258</v>
      </c>
      <c r="D784" s="19" t="s">
        <v>3275</v>
      </c>
      <c r="E784" s="21" t="s">
        <v>33</v>
      </c>
      <c r="F784" s="23" t="s">
        <v>3276</v>
      </c>
      <c r="G784" s="25" t="s">
        <v>3277</v>
      </c>
      <c r="H784" s="19" t="s">
        <v>40</v>
      </c>
      <c r="I784" s="19" t="s">
        <v>107</v>
      </c>
      <c r="J784" s="117" t="s">
        <v>44</v>
      </c>
      <c r="K784" s="118"/>
      <c r="L784" s="118"/>
      <c r="M784" s="42"/>
      <c r="N784" s="42"/>
      <c r="O784" s="42"/>
      <c r="P784" s="30" t="s">
        <v>63</v>
      </c>
      <c r="Q784" s="30" t="s">
        <v>63</v>
      </c>
      <c r="R784" s="30" t="s">
        <v>91</v>
      </c>
      <c r="S784" s="44"/>
      <c r="T784" s="44"/>
      <c r="U784" s="31" t="str">
        <f>IFERROR(__xludf.DUMMYFUNCTION("LET(
  angka_murni, ARRAYFORMULA(IFERROR(VALUE(REGEXREPLACE(N784:S784, ""[^0-9]"", """")), 0)),
  rata, IFERROR(AVERAGEIF(angka_murni, ""&gt;0""), 0),
  IF(rata &gt; 0,
    IF(rata &gt; 500, ""SANGAT OPTIMAL"",
    IF(rata &gt; 200, ""OPTIMAL"",
    IF(rata &gt; 100,"&amp;" ""KURANG OPTIMAL"", ""TIDAK OPTIMAL""))),
    IF(COUNTIF(N784:S784, ""*TIDAK TERDETEKSI*"") &gt; 0, ""TIDAK TERDETEKSI"",
    IF(COUNTIF(N784:S784, ""*TIDAK AKTIF*"") &gt; 0, ""TIDAK AKTIF"",
    IF(COUNTIF(N784:S784, ""*BELUM TERPASANG*"") &gt; 0, ""BELUM T"&amp;"ERPASANG"", ""TIDAK AKTIF"")))
  )
)"),"KURANG OPTIMAL")</f>
        <v>KURANG OPTIMAL</v>
      </c>
      <c r="V784" s="124"/>
      <c r="W784" s="125"/>
      <c r="X784" s="125"/>
    </row>
    <row r="785" ht="12.0" customHeight="1">
      <c r="A785" s="20">
        <f t="shared" si="1"/>
        <v>781</v>
      </c>
      <c r="B785" s="19" t="s">
        <v>554</v>
      </c>
      <c r="C785" s="19" t="s">
        <v>3258</v>
      </c>
      <c r="D785" s="19" t="s">
        <v>3279</v>
      </c>
      <c r="E785" s="21" t="s">
        <v>33</v>
      </c>
      <c r="F785" s="23" t="s">
        <v>3280</v>
      </c>
      <c r="G785" s="25" t="s">
        <v>3281</v>
      </c>
      <c r="H785" s="19" t="s">
        <v>40</v>
      </c>
      <c r="I785" s="19" t="s">
        <v>107</v>
      </c>
      <c r="J785" s="117" t="s">
        <v>44</v>
      </c>
      <c r="K785" s="118"/>
      <c r="L785" s="118"/>
      <c r="M785" s="42"/>
      <c r="N785" s="42"/>
      <c r="O785" s="42"/>
      <c r="P785" s="30" t="s">
        <v>806</v>
      </c>
      <c r="Q785" s="30" t="s">
        <v>806</v>
      </c>
      <c r="R785" s="30" t="s">
        <v>125</v>
      </c>
      <c r="S785" s="44"/>
      <c r="T785" s="44"/>
      <c r="U785" s="31" t="str">
        <f>IFERROR(__xludf.DUMMYFUNCTION("LET(
  angka_murni, ARRAYFORMULA(IFERROR(VALUE(REGEXREPLACE(N785:S785, ""[^0-9]"", """")), 0)),
  rata, IFERROR(AVERAGEIF(angka_murni, ""&gt;0""), 0),
  IF(rata &gt; 0,
    IF(rata &gt; 500, ""SANGAT OPTIMAL"",
    IF(rata &gt; 200, ""OPTIMAL"",
    IF(rata &gt; 100,"&amp;" ""KURANG OPTIMAL"", ""TIDAK OPTIMAL""))),
    IF(COUNTIF(N785:S785, ""*TIDAK TERDETEKSI*"") &gt; 0, ""TIDAK TERDETEKSI"",
    IF(COUNTIF(N785:S785, ""*TIDAK AKTIF*"") &gt; 0, ""TIDAK AKTIF"",
    IF(COUNTIF(N785:S785, ""*BELUM TERPASANG*"") &gt; 0, ""BELUM T"&amp;"ERPASANG"", ""TIDAK AKTIF"")))
  )
)"),"KURANG OPTIMAL")</f>
        <v>KURANG OPTIMAL</v>
      </c>
      <c r="V785" s="124"/>
      <c r="W785" s="125"/>
      <c r="X785" s="125"/>
    </row>
    <row r="786" ht="12.0" customHeight="1">
      <c r="A786" s="20">
        <f t="shared" si="1"/>
        <v>782</v>
      </c>
      <c r="B786" s="19" t="s">
        <v>554</v>
      </c>
      <c r="C786" s="19" t="s">
        <v>3258</v>
      </c>
      <c r="D786" s="19" t="s">
        <v>3284</v>
      </c>
      <c r="E786" s="21" t="s">
        <v>33</v>
      </c>
      <c r="F786" s="23" t="s">
        <v>3285</v>
      </c>
      <c r="G786" s="25" t="s">
        <v>3286</v>
      </c>
      <c r="H786" s="19" t="s">
        <v>40</v>
      </c>
      <c r="I786" s="19" t="s">
        <v>107</v>
      </c>
      <c r="J786" s="117" t="s">
        <v>44</v>
      </c>
      <c r="K786" s="118"/>
      <c r="L786" s="119" t="s">
        <v>2088</v>
      </c>
      <c r="M786" s="42"/>
      <c r="N786" s="42"/>
      <c r="O786" s="42"/>
      <c r="P786" s="30" t="s">
        <v>176</v>
      </c>
      <c r="Q786" s="30" t="s">
        <v>45</v>
      </c>
      <c r="R786" s="30" t="s">
        <v>45</v>
      </c>
      <c r="S786" s="44"/>
      <c r="T786" s="44"/>
      <c r="U786" s="31" t="str">
        <f>IFERROR(__xludf.DUMMYFUNCTION("LET(
  angka_murni, ARRAYFORMULA(IFERROR(VALUE(REGEXREPLACE(N786:S786, ""[^0-9]"", """")), 0)),
  rata, IFERROR(AVERAGEIF(angka_murni, ""&gt;0""), 0),
  IF(rata &gt; 0,
    IF(rata &gt; 500, ""SANGAT OPTIMAL"",
    IF(rata &gt; 200, ""OPTIMAL"",
    IF(rata &gt; 100,"&amp;" ""KURANG OPTIMAL"", ""TIDAK OPTIMAL""))),
    IF(COUNTIF(N786:S786, ""*TIDAK TERDETEKSI*"") &gt; 0, ""TIDAK TERDETEKSI"",
    IF(COUNTIF(N786:S786, ""*TIDAK AKTIF*"") &gt; 0, ""TIDAK AKTIF"",
    IF(COUNTIF(N786:S786, ""*BELUM TERPASANG*"") &gt; 0, ""BELUM T"&amp;"ERPASANG"", ""TIDAK AKTIF"")))
  )
)"),"TIDAK OPTIMAL")</f>
        <v>TIDAK OPTIMAL</v>
      </c>
      <c r="V786" s="124"/>
      <c r="W786" s="125"/>
      <c r="X786" s="125"/>
    </row>
    <row r="787" ht="12.0" customHeight="1">
      <c r="A787" s="20">
        <f t="shared" si="1"/>
        <v>783</v>
      </c>
      <c r="B787" s="19" t="s">
        <v>554</v>
      </c>
      <c r="C787" s="19" t="s">
        <v>3258</v>
      </c>
      <c r="D787" s="19" t="s">
        <v>3288</v>
      </c>
      <c r="E787" s="21" t="s">
        <v>33</v>
      </c>
      <c r="F787" s="23" t="s">
        <v>3289</v>
      </c>
      <c r="G787" s="25" t="s">
        <v>3290</v>
      </c>
      <c r="H787" s="19" t="s">
        <v>40</v>
      </c>
      <c r="I787" s="19" t="s">
        <v>107</v>
      </c>
      <c r="J787" s="117" t="s">
        <v>44</v>
      </c>
      <c r="K787" s="118"/>
      <c r="L787" s="118"/>
      <c r="M787" s="42"/>
      <c r="N787" s="42"/>
      <c r="O787" s="30" t="s">
        <v>125</v>
      </c>
      <c r="P787" s="30" t="s">
        <v>125</v>
      </c>
      <c r="Q787" s="30" t="s">
        <v>125</v>
      </c>
      <c r="R787" s="30" t="s">
        <v>125</v>
      </c>
      <c r="S787" s="30" t="s">
        <v>125</v>
      </c>
      <c r="T787" s="30"/>
      <c r="U787" s="31" t="str">
        <f>IFERROR(__xludf.DUMMYFUNCTION("LET(
  angka_murni, ARRAYFORMULA(IFERROR(VALUE(REGEXREPLACE(N787:S787, ""[^0-9]"", """")), 0)),
  rata, IFERROR(AVERAGEIF(angka_murni, ""&gt;0""), 0),
  IF(rata &gt; 0,
    IF(rata &gt; 500, ""SANGAT OPTIMAL"",
    IF(rata &gt; 200, ""OPTIMAL"",
    IF(rata &gt; 100,"&amp;" ""KURANG OPTIMAL"", ""TIDAK OPTIMAL""))),
    IF(COUNTIF(N787:S787, ""*TIDAK TERDETEKSI*"") &gt; 0, ""TIDAK TERDETEKSI"",
    IF(COUNTIF(N787:S787, ""*TIDAK AKTIF*"") &gt; 0, ""TIDAK AKTIF"",
    IF(COUNTIF(N787:S787, ""*BELUM TERPASANG*"") &gt; 0, ""BELUM T"&amp;"ERPASANG"", ""TIDAK AKTIF"")))
  )
)"),"KURANG OPTIMAL")</f>
        <v>KURANG OPTIMAL</v>
      </c>
      <c r="V787" s="124"/>
      <c r="W787" s="125"/>
      <c r="X787" s="125"/>
    </row>
    <row r="788" ht="12.0" customHeight="1">
      <c r="A788" s="20">
        <f t="shared" si="1"/>
        <v>784</v>
      </c>
      <c r="B788" s="19" t="s">
        <v>554</v>
      </c>
      <c r="C788" s="19" t="s">
        <v>3258</v>
      </c>
      <c r="D788" s="19" t="s">
        <v>3291</v>
      </c>
      <c r="E788" s="21" t="s">
        <v>33</v>
      </c>
      <c r="F788" s="23" t="s">
        <v>3292</v>
      </c>
      <c r="G788" s="25" t="s">
        <v>3293</v>
      </c>
      <c r="H788" s="19" t="s">
        <v>40</v>
      </c>
      <c r="I788" s="19" t="s">
        <v>107</v>
      </c>
      <c r="J788" s="117" t="s">
        <v>44</v>
      </c>
      <c r="K788" s="118"/>
      <c r="L788" s="119" t="s">
        <v>3294</v>
      </c>
      <c r="M788" s="42"/>
      <c r="N788" s="42"/>
      <c r="O788" s="42"/>
      <c r="P788" s="30" t="s">
        <v>806</v>
      </c>
      <c r="Q788" s="30" t="s">
        <v>806</v>
      </c>
      <c r="R788" s="30" t="s">
        <v>63</v>
      </c>
      <c r="S788" s="44"/>
      <c r="T788" s="44"/>
      <c r="U788" s="31" t="str">
        <f>IFERROR(__xludf.DUMMYFUNCTION("LET(
  angka_murni, ARRAYFORMULA(IFERROR(VALUE(REGEXREPLACE(N788:S788, ""[^0-9]"", """")), 0)),
  rata, IFERROR(AVERAGEIF(angka_murni, ""&gt;0""), 0),
  IF(rata &gt; 0,
    IF(rata &gt; 500, ""SANGAT OPTIMAL"",
    IF(rata &gt; 200, ""OPTIMAL"",
    IF(rata &gt; 100,"&amp;" ""KURANG OPTIMAL"", ""TIDAK OPTIMAL""))),
    IF(COUNTIF(N788:S788, ""*TIDAK TERDETEKSI*"") &gt; 0, ""TIDAK TERDETEKSI"",
    IF(COUNTIF(N788:S788, ""*TIDAK AKTIF*"") &gt; 0, ""TIDAK AKTIF"",
    IF(COUNTIF(N788:S788, ""*BELUM TERPASANG*"") &gt; 0, ""BELUM T"&amp;"ERPASANG"", ""TIDAK AKTIF"")))
  )
)"),"KURANG OPTIMAL")</f>
        <v>KURANG OPTIMAL</v>
      </c>
      <c r="V788" s="124"/>
      <c r="W788" s="125"/>
      <c r="X788" s="125"/>
    </row>
    <row r="789" ht="12.0" customHeight="1">
      <c r="A789" s="20">
        <f t="shared" si="1"/>
        <v>785</v>
      </c>
      <c r="B789" s="19" t="s">
        <v>554</v>
      </c>
      <c r="C789" s="19" t="s">
        <v>3258</v>
      </c>
      <c r="D789" s="19" t="s">
        <v>3296</v>
      </c>
      <c r="E789" s="21" t="s">
        <v>33</v>
      </c>
      <c r="F789" s="23" t="s">
        <v>3297</v>
      </c>
      <c r="G789" s="25" t="s">
        <v>3298</v>
      </c>
      <c r="H789" s="19" t="s">
        <v>39</v>
      </c>
      <c r="I789" s="19" t="s">
        <v>41</v>
      </c>
      <c r="J789" s="200" t="s">
        <v>44</v>
      </c>
      <c r="K789" s="119"/>
      <c r="L789" s="119" t="s">
        <v>827</v>
      </c>
      <c r="M789" s="29" t="s">
        <v>108</v>
      </c>
      <c r="N789" s="29" t="s">
        <v>108</v>
      </c>
      <c r="O789" s="29" t="s">
        <v>108</v>
      </c>
      <c r="P789" s="29" t="s">
        <v>108</v>
      </c>
      <c r="Q789" s="29" t="s">
        <v>108</v>
      </c>
      <c r="R789" s="29" t="s">
        <v>108</v>
      </c>
      <c r="S789" s="30" t="s">
        <v>45</v>
      </c>
      <c r="T789" s="30"/>
      <c r="U789" s="31" t="str">
        <f>IFERROR(__xludf.DUMMYFUNCTION("LET(
  angka_murni, ARRAYFORMULA(IFERROR(VALUE(REGEXREPLACE(N789:S789, ""[^0-9]"", """")), 0)),
  rata, IFERROR(AVERAGEIF(angka_murni, ""&gt;0""), 0),
  IF(rata &gt; 0,
    IF(rata &gt; 500, ""SANGAT OPTIMAL"",
    IF(rata &gt; 200, ""OPTIMAL"",
    IF(rata &gt; 100,"&amp;" ""KURANG OPTIMAL"", ""TIDAK OPTIMAL""))),
    IF(COUNTIF(N789:S789, ""*TIDAK TERDETEKSI*"") &gt; 0, ""TIDAK TERDETEKSI"",
    IF(COUNTIF(N789:S789, ""*TIDAK AKTIF*"") &gt; 0, ""TIDAK AKTIF"",
    IF(COUNTIF(N789:S789, ""*BELUM TERPASANG*"") &gt; 0, ""BELUM T"&amp;"ERPASANG"", ""TIDAK AKTIF"")))
  )
)"),"TIDAK AKTIF")</f>
        <v>TIDAK AKTIF</v>
      </c>
      <c r="V789" s="124"/>
      <c r="W789" s="125"/>
      <c r="X789" s="125"/>
    </row>
    <row r="790" ht="12.0" customHeight="1">
      <c r="A790" s="20">
        <f t="shared" si="1"/>
        <v>786</v>
      </c>
      <c r="B790" s="19" t="s">
        <v>554</v>
      </c>
      <c r="C790" s="19" t="s">
        <v>3258</v>
      </c>
      <c r="D790" s="19" t="s">
        <v>3301</v>
      </c>
      <c r="E790" s="21" t="s">
        <v>33</v>
      </c>
      <c r="F790" s="23" t="s">
        <v>3302</v>
      </c>
      <c r="G790" s="25" t="s">
        <v>3303</v>
      </c>
      <c r="H790" s="19" t="s">
        <v>40</v>
      </c>
      <c r="I790" s="19" t="s">
        <v>107</v>
      </c>
      <c r="J790" s="117" t="s">
        <v>44</v>
      </c>
      <c r="K790" s="118"/>
      <c r="L790" s="118"/>
      <c r="M790" s="42"/>
      <c r="N790" s="42"/>
      <c r="O790" s="42"/>
      <c r="P790" s="30" t="s">
        <v>91</v>
      </c>
      <c r="Q790" s="30" t="s">
        <v>91</v>
      </c>
      <c r="R790" s="30" t="s">
        <v>62</v>
      </c>
      <c r="S790" s="44"/>
      <c r="T790" s="44"/>
      <c r="U790" s="31" t="str">
        <f>IFERROR(__xludf.DUMMYFUNCTION("LET(
  angka_murni, ARRAYFORMULA(IFERROR(VALUE(REGEXREPLACE(N790:S790, ""[^0-9]"", """")), 0)),
  rata, IFERROR(AVERAGEIF(angka_murni, ""&gt;0""), 0),
  IF(rata &gt; 0,
    IF(rata &gt; 500, ""SANGAT OPTIMAL"",
    IF(rata &gt; 200, ""OPTIMAL"",
    IF(rata &gt; 100,"&amp;" ""KURANG OPTIMAL"", ""TIDAK OPTIMAL""))),
    IF(COUNTIF(N790:S790, ""*TIDAK TERDETEKSI*"") &gt; 0, ""TIDAK TERDETEKSI"",
    IF(COUNTIF(N790:S790, ""*TIDAK AKTIF*"") &gt; 0, ""TIDAK AKTIF"",
    IF(COUNTIF(N790:S790, ""*BELUM TERPASANG*"") &gt; 0, ""BELUM T"&amp;"ERPASANG"", ""TIDAK AKTIF"")))
  )
)"),"TIDAK OPTIMAL")</f>
        <v>TIDAK OPTIMAL</v>
      </c>
      <c r="V790" s="124"/>
      <c r="W790" s="125"/>
      <c r="X790" s="125"/>
    </row>
    <row r="791" ht="12.0" customHeight="1">
      <c r="A791" s="20">
        <f t="shared" si="1"/>
        <v>787</v>
      </c>
      <c r="B791" s="19" t="s">
        <v>554</v>
      </c>
      <c r="C791" s="19" t="s">
        <v>3258</v>
      </c>
      <c r="D791" s="19" t="s">
        <v>3305</v>
      </c>
      <c r="E791" s="21" t="s">
        <v>33</v>
      </c>
      <c r="F791" s="23" t="s">
        <v>3306</v>
      </c>
      <c r="G791" s="25" t="s">
        <v>3307</v>
      </c>
      <c r="H791" s="19" t="s">
        <v>94</v>
      </c>
      <c r="I791" s="19" t="s">
        <v>60</v>
      </c>
      <c r="J791" s="128" t="s">
        <v>44</v>
      </c>
      <c r="K791" s="183"/>
      <c r="L791" s="183"/>
      <c r="M791" s="42"/>
      <c r="N791" s="42"/>
      <c r="O791" s="42"/>
      <c r="P791" s="44"/>
      <c r="Q791" s="44"/>
      <c r="R791" s="30" t="s">
        <v>62</v>
      </c>
      <c r="S791" s="30" t="s">
        <v>62</v>
      </c>
      <c r="T791" s="30"/>
      <c r="U791" s="31" t="str">
        <f>IFERROR(__xludf.DUMMYFUNCTION("LET(
  angka_murni, ARRAYFORMULA(IFERROR(VALUE(REGEXREPLACE(N791:S791, ""[^0-9]"", """")), 0)),
  rata, IFERROR(AVERAGEIF(angka_murni, ""&gt;0""), 0),
  IF(rata &gt; 0,
    IF(rata &gt; 500, ""SANGAT OPTIMAL"",
    IF(rata &gt; 200, ""OPTIMAL"",
    IF(rata &gt; 100,"&amp;" ""KURANG OPTIMAL"", ""TIDAK OPTIMAL""))),
    IF(COUNTIF(N791:S791, ""*TIDAK TERDETEKSI*"") &gt; 0, ""TIDAK TERDETEKSI"",
    IF(COUNTIF(N791:S791, ""*TIDAK AKTIF*"") &gt; 0, ""TIDAK AKTIF"",
    IF(COUNTIF(N791:S791, ""*BELUM TERPASANG*"") &gt; 0, ""BELUM T"&amp;"ERPASANG"", ""TIDAK AKTIF"")))
  )
)"),"TIDAK OPTIMAL")</f>
        <v>TIDAK OPTIMAL</v>
      </c>
      <c r="V791" s="124"/>
      <c r="W791" s="125"/>
      <c r="X791" s="125"/>
    </row>
    <row r="792" ht="12.0" customHeight="1">
      <c r="A792" s="20">
        <f t="shared" si="1"/>
        <v>788</v>
      </c>
      <c r="B792" s="19" t="s">
        <v>554</v>
      </c>
      <c r="C792" s="19" t="s">
        <v>3258</v>
      </c>
      <c r="D792" s="19" t="s">
        <v>3309</v>
      </c>
      <c r="E792" s="21" t="s">
        <v>33</v>
      </c>
      <c r="F792" s="23" t="s">
        <v>3310</v>
      </c>
      <c r="G792" s="25" t="s">
        <v>3311</v>
      </c>
      <c r="H792" s="19" t="s">
        <v>40</v>
      </c>
      <c r="I792" s="19" t="s">
        <v>107</v>
      </c>
      <c r="J792" s="117" t="s">
        <v>44</v>
      </c>
      <c r="K792" s="118"/>
      <c r="L792" s="118"/>
      <c r="M792" s="42"/>
      <c r="N792" s="42"/>
      <c r="O792" s="42"/>
      <c r="P792" s="30" t="s">
        <v>91</v>
      </c>
      <c r="Q792" s="30" t="s">
        <v>91</v>
      </c>
      <c r="R792" s="30" t="s">
        <v>62</v>
      </c>
      <c r="S792" s="44"/>
      <c r="T792" s="44"/>
      <c r="U792" s="31" t="str">
        <f>IFERROR(__xludf.DUMMYFUNCTION("LET(
  angka_murni, ARRAYFORMULA(IFERROR(VALUE(REGEXREPLACE(N792:S792, ""[^0-9]"", """")), 0)),
  rata, IFERROR(AVERAGEIF(angka_murni, ""&gt;0""), 0),
  IF(rata &gt; 0,
    IF(rata &gt; 500, ""SANGAT OPTIMAL"",
    IF(rata &gt; 200, ""OPTIMAL"",
    IF(rata &gt; 100,"&amp;" ""KURANG OPTIMAL"", ""TIDAK OPTIMAL""))),
    IF(COUNTIF(N792:S792, ""*TIDAK TERDETEKSI*"") &gt; 0, ""TIDAK TERDETEKSI"",
    IF(COUNTIF(N792:S792, ""*TIDAK AKTIF*"") &gt; 0, ""TIDAK AKTIF"",
    IF(COUNTIF(N792:S792, ""*BELUM TERPASANG*"") &gt; 0, ""BELUM T"&amp;"ERPASANG"", ""TIDAK AKTIF"")))
  )
)"),"TIDAK OPTIMAL")</f>
        <v>TIDAK OPTIMAL</v>
      </c>
      <c r="V792" s="124"/>
      <c r="W792" s="125"/>
      <c r="X792" s="125"/>
    </row>
    <row r="793" ht="12.0" customHeight="1">
      <c r="A793" s="20">
        <f t="shared" si="1"/>
        <v>789</v>
      </c>
      <c r="B793" s="19" t="s">
        <v>554</v>
      </c>
      <c r="C793" s="19" t="s">
        <v>3258</v>
      </c>
      <c r="D793" s="19" t="s">
        <v>3313</v>
      </c>
      <c r="E793" s="21" t="s">
        <v>33</v>
      </c>
      <c r="F793" s="23" t="s">
        <v>3314</v>
      </c>
      <c r="G793" s="25" t="s">
        <v>3315</v>
      </c>
      <c r="H793" s="19" t="s">
        <v>94</v>
      </c>
      <c r="I793" s="19" t="s">
        <v>2642</v>
      </c>
      <c r="J793" s="76" t="s">
        <v>44</v>
      </c>
      <c r="K793" s="118"/>
      <c r="L793" s="118"/>
      <c r="M793" s="42"/>
      <c r="N793" s="42"/>
      <c r="O793" s="42"/>
      <c r="P793" s="44"/>
      <c r="Q793" s="30" t="s">
        <v>125</v>
      </c>
      <c r="R793" s="30" t="s">
        <v>125</v>
      </c>
      <c r="S793" s="30" t="s">
        <v>125</v>
      </c>
      <c r="T793" s="30"/>
      <c r="U793" s="31" t="str">
        <f>IFERROR(__xludf.DUMMYFUNCTION("LET(
  angka_murni, ARRAYFORMULA(IFERROR(VALUE(REGEXREPLACE(N793:S793, ""[^0-9]"", """")), 0)),
  rata, IFERROR(AVERAGEIF(angka_murni, ""&gt;0""), 0),
  IF(rata &gt; 0,
    IF(rata &gt; 500, ""SANGAT OPTIMAL"",
    IF(rata &gt; 200, ""OPTIMAL"",
    IF(rata &gt; 100,"&amp;" ""KURANG OPTIMAL"", ""TIDAK OPTIMAL""))),
    IF(COUNTIF(N793:S793, ""*TIDAK TERDETEKSI*"") &gt; 0, ""TIDAK TERDETEKSI"",
    IF(COUNTIF(N793:S793, ""*TIDAK AKTIF*"") &gt; 0, ""TIDAK AKTIF"",
    IF(COUNTIF(N793:S793, ""*BELUM TERPASANG*"") &gt; 0, ""BELUM T"&amp;"ERPASANG"", ""TIDAK AKTIF"")))
  )
)"),"KURANG OPTIMAL")</f>
        <v>KURANG OPTIMAL</v>
      </c>
      <c r="V793" s="124"/>
      <c r="W793" s="125"/>
      <c r="X793" s="125"/>
    </row>
    <row r="794" ht="12.0" customHeight="1">
      <c r="A794" s="20">
        <f t="shared" si="1"/>
        <v>790</v>
      </c>
      <c r="B794" s="19" t="s">
        <v>554</v>
      </c>
      <c r="C794" s="19" t="s">
        <v>678</v>
      </c>
      <c r="D794" s="19" t="s">
        <v>3317</v>
      </c>
      <c r="E794" s="21" t="s">
        <v>33</v>
      </c>
      <c r="F794" s="23" t="s">
        <v>3318</v>
      </c>
      <c r="G794" s="25" t="s">
        <v>3319</v>
      </c>
      <c r="H794" s="19"/>
      <c r="I794" s="19"/>
      <c r="J794" s="144"/>
      <c r="K794" s="118"/>
      <c r="L794" s="118"/>
      <c r="M794" s="29" t="s">
        <v>108</v>
      </c>
      <c r="N794" s="29" t="s">
        <v>108</v>
      </c>
      <c r="O794" s="29" t="s">
        <v>108</v>
      </c>
      <c r="P794" s="29" t="s">
        <v>108</v>
      </c>
      <c r="Q794" s="29" t="s">
        <v>108</v>
      </c>
      <c r="R794" s="29" t="s">
        <v>108</v>
      </c>
      <c r="S794" s="29" t="s">
        <v>108</v>
      </c>
      <c r="T794" s="29"/>
      <c r="U794" s="31" t="str">
        <f>IFERROR(__xludf.DUMMYFUNCTION("LET(
  angka_murni, ARRAYFORMULA(IFERROR(VALUE(REGEXREPLACE(N794:S794, ""[^0-9]"", """")), 0)),
  rata, IFERROR(AVERAGEIF(angka_murni, ""&gt;0""), 0),
  IF(rata &gt; 0,
    IF(rata &gt; 500, ""SANGAT OPTIMAL"",
    IF(rata &gt; 200, ""OPTIMAL"",
    IF(rata &gt; 100,"&amp;" ""KURANG OPTIMAL"", ""TIDAK OPTIMAL""))),
    IF(COUNTIF(N794:S794, ""*TIDAK TERDETEKSI*"") &gt; 0, ""TIDAK TERDETEKSI"",
    IF(COUNTIF(N794:S794, ""*TIDAK AKTIF*"") &gt; 0, ""TIDAK AKTIF"",
    IF(COUNTIF(N794:S794, ""*BELUM TERPASANG*"") &gt; 0, ""BELUM T"&amp;"ERPASANG"", ""TIDAK AKTIF"")))
  )
)"),"BELUM TERPASANG")</f>
        <v>BELUM TERPASANG</v>
      </c>
      <c r="V794" s="124"/>
      <c r="W794" s="125"/>
      <c r="X794" s="125"/>
    </row>
    <row r="795" ht="12.0" customHeight="1">
      <c r="A795" s="20">
        <f t="shared" si="1"/>
        <v>791</v>
      </c>
      <c r="B795" s="19" t="s">
        <v>554</v>
      </c>
      <c r="C795" s="19" t="s">
        <v>678</v>
      </c>
      <c r="D795" s="19" t="s">
        <v>3320</v>
      </c>
      <c r="E795" s="21" t="s">
        <v>33</v>
      </c>
      <c r="F795" s="23" t="s">
        <v>3321</v>
      </c>
      <c r="G795" s="25" t="s">
        <v>3322</v>
      </c>
      <c r="H795" s="19" t="s">
        <v>40</v>
      </c>
      <c r="I795" s="19" t="s">
        <v>107</v>
      </c>
      <c r="J795" s="117" t="s">
        <v>44</v>
      </c>
      <c r="K795" s="118"/>
      <c r="L795" s="119" t="s">
        <v>1870</v>
      </c>
      <c r="M795" s="42"/>
      <c r="N795" s="42"/>
      <c r="O795" s="42"/>
      <c r="P795" s="30" t="s">
        <v>45</v>
      </c>
      <c r="Q795" s="30" t="s">
        <v>360</v>
      </c>
      <c r="R795" s="30" t="s">
        <v>360</v>
      </c>
      <c r="S795" s="44"/>
      <c r="T795" s="44"/>
      <c r="U795" s="31" t="str">
        <f>IFERROR(__xludf.DUMMYFUNCTION("LET(
  angka_murni, ARRAYFORMULA(IFERROR(VALUE(REGEXREPLACE(N795:S795, ""[^0-9]"", """")), 0)),
  rata, IFERROR(AVERAGEIF(angka_murni, ""&gt;0""), 0),
  IF(rata &gt; 0,
    IF(rata &gt; 500, ""SANGAT OPTIMAL"",
    IF(rata &gt; 200, ""OPTIMAL"",
    IF(rata &gt; 100,"&amp;" ""KURANG OPTIMAL"", ""TIDAK OPTIMAL""))),
    IF(COUNTIF(N795:S795, ""*TIDAK TERDETEKSI*"") &gt; 0, ""TIDAK TERDETEKSI"",
    IF(COUNTIF(N795:S795, ""*TIDAK AKTIF*"") &gt; 0, ""TIDAK AKTIF"",
    IF(COUNTIF(N795:S795, ""*BELUM TERPASANG*"") &gt; 0, ""BELUM T"&amp;"ERPASANG"", ""TIDAK AKTIF"")))
  )
)"),"TIDAK OPTIMAL")</f>
        <v>TIDAK OPTIMAL</v>
      </c>
      <c r="V795" s="124"/>
      <c r="W795" s="125"/>
      <c r="X795" s="125"/>
    </row>
    <row r="796" ht="12.0" customHeight="1">
      <c r="A796" s="20">
        <f t="shared" si="1"/>
        <v>792</v>
      </c>
      <c r="B796" s="19" t="s">
        <v>554</v>
      </c>
      <c r="C796" s="19" t="s">
        <v>678</v>
      </c>
      <c r="D796" s="19" t="s">
        <v>679</v>
      </c>
      <c r="E796" s="21" t="s">
        <v>33</v>
      </c>
      <c r="F796" s="23" t="s">
        <v>3323</v>
      </c>
      <c r="G796" s="25" t="s">
        <v>3324</v>
      </c>
      <c r="H796" s="19" t="s">
        <v>40</v>
      </c>
      <c r="I796" s="19" t="s">
        <v>107</v>
      </c>
      <c r="J796" s="117" t="s">
        <v>44</v>
      </c>
      <c r="K796" s="118"/>
      <c r="L796" s="119" t="s">
        <v>3325</v>
      </c>
      <c r="M796" s="42"/>
      <c r="N796" s="42"/>
      <c r="O796" s="42"/>
      <c r="P796" s="30" t="s">
        <v>62</v>
      </c>
      <c r="Q796" s="30" t="s">
        <v>45</v>
      </c>
      <c r="R796" s="30" t="s">
        <v>45</v>
      </c>
      <c r="S796" s="44"/>
      <c r="T796" s="44"/>
      <c r="U796" s="31" t="str">
        <f>IFERROR(__xludf.DUMMYFUNCTION("LET(
  angka_murni, ARRAYFORMULA(IFERROR(VALUE(REGEXREPLACE(N796:S796, ""[^0-9]"", """")), 0)),
  rata, IFERROR(AVERAGEIF(angka_murni, ""&gt;0""), 0),
  IF(rata &gt; 0,
    IF(rata &gt; 500, ""SANGAT OPTIMAL"",
    IF(rata &gt; 200, ""OPTIMAL"",
    IF(rata &gt; 100,"&amp;" ""KURANG OPTIMAL"", ""TIDAK OPTIMAL""))),
    IF(COUNTIF(N796:S796, ""*TIDAK TERDETEKSI*"") &gt; 0, ""TIDAK TERDETEKSI"",
    IF(COUNTIF(N796:S796, ""*TIDAK AKTIF*"") &gt; 0, ""TIDAK AKTIF"",
    IF(COUNTIF(N796:S796, ""*BELUM TERPASANG*"") &gt; 0, ""BELUM T"&amp;"ERPASANG"", ""TIDAK AKTIF"")))
  )
)"),"TIDAK OPTIMAL")</f>
        <v>TIDAK OPTIMAL</v>
      </c>
      <c r="V796" s="124"/>
      <c r="W796" s="125"/>
      <c r="X796" s="125"/>
    </row>
    <row r="797" ht="12.0" customHeight="1">
      <c r="A797" s="20">
        <f t="shared" si="1"/>
        <v>793</v>
      </c>
      <c r="B797" s="19" t="s">
        <v>554</v>
      </c>
      <c r="C797" s="19" t="s">
        <v>678</v>
      </c>
      <c r="D797" s="19" t="s">
        <v>3327</v>
      </c>
      <c r="E797" s="21" t="s">
        <v>33</v>
      </c>
      <c r="F797" s="23" t="s">
        <v>3328</v>
      </c>
      <c r="G797" s="25" t="s">
        <v>3329</v>
      </c>
      <c r="H797" s="19" t="s">
        <v>94</v>
      </c>
      <c r="I797" s="19" t="s">
        <v>2642</v>
      </c>
      <c r="J797" s="76" t="s">
        <v>44</v>
      </c>
      <c r="K797" s="118"/>
      <c r="L797" s="118"/>
      <c r="M797" s="42"/>
      <c r="N797" s="29" t="s">
        <v>125</v>
      </c>
      <c r="O797" s="29" t="s">
        <v>125</v>
      </c>
      <c r="P797" s="29" t="s">
        <v>125</v>
      </c>
      <c r="Q797" s="29" t="s">
        <v>125</v>
      </c>
      <c r="R797" s="29" t="s">
        <v>125</v>
      </c>
      <c r="S797" s="29" t="s">
        <v>125</v>
      </c>
      <c r="T797" s="29"/>
      <c r="U797" s="31" t="str">
        <f>IFERROR(__xludf.DUMMYFUNCTION("LET(
  angka_murni, ARRAYFORMULA(IFERROR(VALUE(REGEXREPLACE(N797:S797, ""[^0-9]"", """")), 0)),
  rata, IFERROR(AVERAGEIF(angka_murni, ""&gt;0""), 0),
  IF(rata &gt; 0,
    IF(rata &gt; 500, ""SANGAT OPTIMAL"",
    IF(rata &gt; 200, ""OPTIMAL"",
    IF(rata &gt; 100,"&amp;" ""KURANG OPTIMAL"", ""TIDAK OPTIMAL""))),
    IF(COUNTIF(N797:S797, ""*TIDAK TERDETEKSI*"") &gt; 0, ""TIDAK TERDETEKSI"",
    IF(COUNTIF(N797:S797, ""*TIDAK AKTIF*"") &gt; 0, ""TIDAK AKTIF"",
    IF(COUNTIF(N797:S797, ""*BELUM TERPASANG*"") &gt; 0, ""BELUM T"&amp;"ERPASANG"", ""TIDAK AKTIF"")))
  )
)"),"KURANG OPTIMAL")</f>
        <v>KURANG OPTIMAL</v>
      </c>
      <c r="V797" s="124"/>
      <c r="W797" s="125"/>
      <c r="X797" s="125"/>
    </row>
    <row r="798" ht="12.0" customHeight="1">
      <c r="A798" s="20">
        <f t="shared" si="1"/>
        <v>794</v>
      </c>
      <c r="B798" s="19" t="s">
        <v>554</v>
      </c>
      <c r="C798" s="19" t="s">
        <v>678</v>
      </c>
      <c r="D798" s="19" t="s">
        <v>3331</v>
      </c>
      <c r="E798" s="21" t="s">
        <v>33</v>
      </c>
      <c r="F798" s="23" t="s">
        <v>3332</v>
      </c>
      <c r="G798" s="25" t="s">
        <v>3333</v>
      </c>
      <c r="H798" s="19" t="s">
        <v>40</v>
      </c>
      <c r="I798" s="19" t="s">
        <v>107</v>
      </c>
      <c r="J798" s="117" t="s">
        <v>44</v>
      </c>
      <c r="K798" s="118"/>
      <c r="L798" s="118"/>
      <c r="M798" s="42"/>
      <c r="N798" s="42"/>
      <c r="O798" s="42"/>
      <c r="P798" s="30" t="s">
        <v>62</v>
      </c>
      <c r="Q798" s="30" t="s">
        <v>806</v>
      </c>
      <c r="R798" s="30" t="s">
        <v>91</v>
      </c>
      <c r="S798" s="44"/>
      <c r="T798" s="44"/>
      <c r="U798" s="31" t="str">
        <f>IFERROR(__xludf.DUMMYFUNCTION("LET(
  angka_murni, ARRAYFORMULA(IFERROR(VALUE(REGEXREPLACE(N798:S798, ""[^0-9]"", """")), 0)),
  rata, IFERROR(AVERAGEIF(angka_murni, ""&gt;0""), 0),
  IF(rata &gt; 0,
    IF(rata &gt; 500, ""SANGAT OPTIMAL"",
    IF(rata &gt; 200, ""OPTIMAL"",
    IF(rata &gt; 100,"&amp;" ""KURANG OPTIMAL"", ""TIDAK OPTIMAL""))),
    IF(COUNTIF(N798:S798, ""*TIDAK TERDETEKSI*"") &gt; 0, ""TIDAK TERDETEKSI"",
    IF(COUNTIF(N798:S798, ""*TIDAK AKTIF*"") &gt; 0, ""TIDAK AKTIF"",
    IF(COUNTIF(N798:S798, ""*BELUM TERPASANG*"") &gt; 0, ""BELUM T"&amp;"ERPASANG"", ""TIDAK AKTIF"")))
  )
)"),"KURANG OPTIMAL")</f>
        <v>KURANG OPTIMAL</v>
      </c>
      <c r="V798" s="124"/>
      <c r="W798" s="125"/>
      <c r="X798" s="125"/>
    </row>
    <row r="799" ht="12.0" customHeight="1">
      <c r="A799" s="20">
        <f t="shared" si="1"/>
        <v>795</v>
      </c>
      <c r="B799" s="19" t="s">
        <v>554</v>
      </c>
      <c r="C799" s="19" t="s">
        <v>678</v>
      </c>
      <c r="D799" s="19" t="s">
        <v>688</v>
      </c>
      <c r="E799" s="21" t="s">
        <v>33</v>
      </c>
      <c r="F799" s="23" t="s">
        <v>3334</v>
      </c>
      <c r="G799" s="25" t="s">
        <v>3335</v>
      </c>
      <c r="H799" s="19" t="s">
        <v>40</v>
      </c>
      <c r="I799" s="19" t="s">
        <v>107</v>
      </c>
      <c r="J799" s="117" t="s">
        <v>44</v>
      </c>
      <c r="K799" s="118"/>
      <c r="L799" s="118"/>
      <c r="M799" s="42"/>
      <c r="N799" s="42"/>
      <c r="O799" s="42"/>
      <c r="P799" s="30" t="s">
        <v>45</v>
      </c>
      <c r="Q799" s="30" t="s">
        <v>360</v>
      </c>
      <c r="R799" s="30" t="s">
        <v>45</v>
      </c>
      <c r="S799" s="44"/>
      <c r="T799" s="44"/>
      <c r="U799" s="31" t="str">
        <f>IFERROR(__xludf.DUMMYFUNCTION("LET(
  angka_murni, ARRAYFORMULA(IFERROR(VALUE(REGEXREPLACE(N799:S799, ""[^0-9]"", """")), 0)),
  rata, IFERROR(AVERAGEIF(angka_murni, ""&gt;0""), 0),
  IF(rata &gt; 0,
    IF(rata &gt; 500, ""SANGAT OPTIMAL"",
    IF(rata &gt; 200, ""OPTIMAL"",
    IF(rata &gt; 100,"&amp;" ""KURANG OPTIMAL"", ""TIDAK OPTIMAL""))),
    IF(COUNTIF(N799:S799, ""*TIDAK TERDETEKSI*"") &gt; 0, ""TIDAK TERDETEKSI"",
    IF(COUNTIF(N799:S799, ""*TIDAK AKTIF*"") &gt; 0, ""TIDAK AKTIF"",
    IF(COUNTIF(N799:S799, ""*BELUM TERPASANG*"") &gt; 0, ""BELUM T"&amp;"ERPASANG"", ""TIDAK AKTIF"")))
  )
)"),"TIDAK OPTIMAL")</f>
        <v>TIDAK OPTIMAL</v>
      </c>
      <c r="V799" s="124"/>
      <c r="W799" s="125"/>
      <c r="X799" s="125"/>
    </row>
    <row r="800" ht="12.0" customHeight="1">
      <c r="A800" s="20">
        <f t="shared" si="1"/>
        <v>796</v>
      </c>
      <c r="B800" s="19" t="s">
        <v>554</v>
      </c>
      <c r="C800" s="19" t="s">
        <v>678</v>
      </c>
      <c r="D800" s="19" t="s">
        <v>3336</v>
      </c>
      <c r="E800" s="21" t="s">
        <v>33</v>
      </c>
      <c r="F800" s="23" t="s">
        <v>3337</v>
      </c>
      <c r="G800" s="25" t="s">
        <v>3338</v>
      </c>
      <c r="H800" s="19"/>
      <c r="I800" s="19"/>
      <c r="J800" s="144"/>
      <c r="K800" s="118"/>
      <c r="L800" s="118"/>
      <c r="M800" s="29" t="s">
        <v>108</v>
      </c>
      <c r="N800" s="29" t="s">
        <v>108</v>
      </c>
      <c r="O800" s="29" t="s">
        <v>108</v>
      </c>
      <c r="P800" s="29" t="s">
        <v>108</v>
      </c>
      <c r="Q800" s="29" t="s">
        <v>108</v>
      </c>
      <c r="R800" s="29" t="s">
        <v>108</v>
      </c>
      <c r="S800" s="29" t="s">
        <v>108</v>
      </c>
      <c r="T800" s="29"/>
      <c r="U800" s="31" t="str">
        <f>IFERROR(__xludf.DUMMYFUNCTION("LET(
  angka_murni, ARRAYFORMULA(IFERROR(VALUE(REGEXREPLACE(N800:S800, ""[^0-9]"", """")), 0)),
  rata, IFERROR(AVERAGEIF(angka_murni, ""&gt;0""), 0),
  IF(rata &gt; 0,
    IF(rata &gt; 500, ""SANGAT OPTIMAL"",
    IF(rata &gt; 200, ""OPTIMAL"",
    IF(rata &gt; 100,"&amp;" ""KURANG OPTIMAL"", ""TIDAK OPTIMAL""))),
    IF(COUNTIF(N800:S800, ""*TIDAK TERDETEKSI*"") &gt; 0, ""TIDAK TERDETEKSI"",
    IF(COUNTIF(N800:S800, ""*TIDAK AKTIF*"") &gt; 0, ""TIDAK AKTIF"",
    IF(COUNTIF(N800:S800, ""*BELUM TERPASANG*"") &gt; 0, ""BELUM T"&amp;"ERPASANG"", ""TIDAK AKTIF"")))
  )
)"),"BELUM TERPASANG")</f>
        <v>BELUM TERPASANG</v>
      </c>
      <c r="V800" s="124"/>
      <c r="W800" s="125"/>
      <c r="X800" s="125"/>
    </row>
    <row r="801" ht="12.0" customHeight="1">
      <c r="A801" s="20">
        <f t="shared" si="1"/>
        <v>797</v>
      </c>
      <c r="B801" s="19" t="s">
        <v>554</v>
      </c>
      <c r="C801" s="19" t="s">
        <v>678</v>
      </c>
      <c r="D801" s="19" t="s">
        <v>700</v>
      </c>
      <c r="E801" s="21" t="s">
        <v>33</v>
      </c>
      <c r="F801" s="23" t="s">
        <v>3339</v>
      </c>
      <c r="G801" s="25" t="s">
        <v>3340</v>
      </c>
      <c r="H801" s="19" t="s">
        <v>94</v>
      </c>
      <c r="I801" s="19" t="s">
        <v>2642</v>
      </c>
      <c r="J801" s="76" t="s">
        <v>44</v>
      </c>
      <c r="K801" s="118"/>
      <c r="L801" s="118"/>
      <c r="M801" s="42"/>
      <c r="N801" s="29" t="s">
        <v>125</v>
      </c>
      <c r="O801" s="29" t="s">
        <v>125</v>
      </c>
      <c r="P801" s="29" t="s">
        <v>125</v>
      </c>
      <c r="Q801" s="29" t="s">
        <v>125</v>
      </c>
      <c r="R801" s="29" t="s">
        <v>125</v>
      </c>
      <c r="S801" s="29" t="s">
        <v>125</v>
      </c>
      <c r="T801" s="29"/>
      <c r="U801" s="31" t="str">
        <f>IFERROR(__xludf.DUMMYFUNCTION("LET(
  angka_murni, ARRAYFORMULA(IFERROR(VALUE(REGEXREPLACE(N801:S801, ""[^0-9]"", """")), 0)),
  rata, IFERROR(AVERAGEIF(angka_murni, ""&gt;0""), 0),
  IF(rata &gt; 0,
    IF(rata &gt; 500, ""SANGAT OPTIMAL"",
    IF(rata &gt; 200, ""OPTIMAL"",
    IF(rata &gt; 100,"&amp;" ""KURANG OPTIMAL"", ""TIDAK OPTIMAL""))),
    IF(COUNTIF(N801:S801, ""*TIDAK TERDETEKSI*"") &gt; 0, ""TIDAK TERDETEKSI"",
    IF(COUNTIF(N801:S801, ""*TIDAK AKTIF*"") &gt; 0, ""TIDAK AKTIF"",
    IF(COUNTIF(N801:S801, ""*BELUM TERPASANG*"") &gt; 0, ""BELUM T"&amp;"ERPASANG"", ""TIDAK AKTIF"")))
  )
)"),"KURANG OPTIMAL")</f>
        <v>KURANG OPTIMAL</v>
      </c>
      <c r="V801" s="124"/>
      <c r="W801" s="125"/>
      <c r="X801" s="125"/>
    </row>
    <row r="802" ht="12.0" customHeight="1">
      <c r="A802" s="20">
        <f t="shared" si="1"/>
        <v>798</v>
      </c>
      <c r="B802" s="19" t="s">
        <v>554</v>
      </c>
      <c r="C802" s="19" t="s">
        <v>678</v>
      </c>
      <c r="D802" s="19" t="s">
        <v>3343</v>
      </c>
      <c r="E802" s="21" t="s">
        <v>33</v>
      </c>
      <c r="F802" s="23" t="s">
        <v>3344</v>
      </c>
      <c r="G802" s="25" t="s">
        <v>3345</v>
      </c>
      <c r="H802" s="19" t="s">
        <v>39</v>
      </c>
      <c r="I802" s="19" t="s">
        <v>41</v>
      </c>
      <c r="J802" s="200" t="s">
        <v>44</v>
      </c>
      <c r="K802" s="118"/>
      <c r="L802" s="119" t="s">
        <v>2566</v>
      </c>
      <c r="M802" s="29" t="s">
        <v>108</v>
      </c>
      <c r="N802" s="29" t="s">
        <v>108</v>
      </c>
      <c r="O802" s="29" t="s">
        <v>108</v>
      </c>
      <c r="P802" s="29" t="s">
        <v>108</v>
      </c>
      <c r="Q802" s="29" t="s">
        <v>108</v>
      </c>
      <c r="R802" s="29" t="s">
        <v>108</v>
      </c>
      <c r="S802" s="30" t="s">
        <v>125</v>
      </c>
      <c r="T802" s="30"/>
      <c r="U802" s="31" t="str">
        <f>IFERROR(__xludf.DUMMYFUNCTION("LET(
  angka_murni, ARRAYFORMULA(IFERROR(VALUE(REGEXREPLACE(N802:S802, ""[^0-9]"", """")), 0)),
  rata, IFERROR(AVERAGEIF(angka_murni, ""&gt;0""), 0),
  IF(rata &gt; 0,
    IF(rata &gt; 500, ""SANGAT OPTIMAL"",
    IF(rata &gt; 200, ""OPTIMAL"",
    IF(rata &gt; 100,"&amp;" ""KURANG OPTIMAL"", ""TIDAK OPTIMAL""))),
    IF(COUNTIF(N802:S802, ""*TIDAK TERDETEKSI*"") &gt; 0, ""TIDAK TERDETEKSI"",
    IF(COUNTIF(N802:S802, ""*TIDAK AKTIF*"") &gt; 0, ""TIDAK AKTIF"",
    IF(COUNTIF(N802:S802, ""*BELUM TERPASANG*"") &gt; 0, ""BELUM T"&amp;"ERPASANG"", ""TIDAK AKTIF"")))
  )
)"),"KURANG OPTIMAL")</f>
        <v>KURANG OPTIMAL</v>
      </c>
      <c r="V802" s="124"/>
      <c r="W802" s="125"/>
      <c r="X802" s="125"/>
    </row>
    <row r="803" ht="12.0" customHeight="1">
      <c r="A803" s="20">
        <f t="shared" si="1"/>
        <v>799</v>
      </c>
      <c r="B803" s="19" t="s">
        <v>554</v>
      </c>
      <c r="C803" s="19" t="s">
        <v>678</v>
      </c>
      <c r="D803" s="19" t="s">
        <v>3347</v>
      </c>
      <c r="E803" s="21" t="s">
        <v>33</v>
      </c>
      <c r="F803" s="23" t="s">
        <v>3348</v>
      </c>
      <c r="G803" s="25" t="s">
        <v>3349</v>
      </c>
      <c r="H803" s="19" t="s">
        <v>40</v>
      </c>
      <c r="I803" s="19" t="s">
        <v>107</v>
      </c>
      <c r="J803" s="117" t="s">
        <v>44</v>
      </c>
      <c r="K803" s="118"/>
      <c r="L803" s="118"/>
      <c r="M803" s="42"/>
      <c r="N803" s="42"/>
      <c r="O803" s="42"/>
      <c r="P803" s="30" t="s">
        <v>62</v>
      </c>
      <c r="Q803" s="30" t="s">
        <v>806</v>
      </c>
      <c r="R803" s="30" t="s">
        <v>125</v>
      </c>
      <c r="S803" s="44"/>
      <c r="T803" s="44"/>
      <c r="U803" s="31" t="str">
        <f>IFERROR(__xludf.DUMMYFUNCTION("LET(
  angka_murni, ARRAYFORMULA(IFERROR(VALUE(REGEXREPLACE(N803:S803, ""[^0-9]"", """")), 0)),
  rata, IFERROR(AVERAGEIF(angka_murni, ""&gt;0""), 0),
  IF(rata &gt; 0,
    IF(rata &gt; 500, ""SANGAT OPTIMAL"",
    IF(rata &gt; 200, ""OPTIMAL"",
    IF(rata &gt; 100,"&amp;" ""KURANG OPTIMAL"", ""TIDAK OPTIMAL""))),
    IF(COUNTIF(N803:S803, ""*TIDAK TERDETEKSI*"") &gt; 0, ""TIDAK TERDETEKSI"",
    IF(COUNTIF(N803:S803, ""*TIDAK AKTIF*"") &gt; 0, ""TIDAK AKTIF"",
    IF(COUNTIF(N803:S803, ""*BELUM TERPASANG*"") &gt; 0, ""BELUM T"&amp;"ERPASANG"", ""TIDAK AKTIF"")))
  )
)"),"KURANG OPTIMAL")</f>
        <v>KURANG OPTIMAL</v>
      </c>
      <c r="V803" s="124"/>
      <c r="W803" s="125"/>
      <c r="X803" s="125"/>
    </row>
    <row r="804" ht="12.0" customHeight="1">
      <c r="A804" s="20">
        <f t="shared" si="1"/>
        <v>800</v>
      </c>
      <c r="B804" s="19" t="s">
        <v>554</v>
      </c>
      <c r="C804" s="19" t="s">
        <v>678</v>
      </c>
      <c r="D804" s="19" t="s">
        <v>3350</v>
      </c>
      <c r="E804" s="21" t="s">
        <v>33</v>
      </c>
      <c r="F804" s="23" t="s">
        <v>3351</v>
      </c>
      <c r="G804" s="25" t="s">
        <v>3352</v>
      </c>
      <c r="H804" s="19" t="s">
        <v>94</v>
      </c>
      <c r="I804" s="19" t="s">
        <v>60</v>
      </c>
      <c r="J804" s="128" t="s">
        <v>44</v>
      </c>
      <c r="K804" s="183"/>
      <c r="L804" s="183"/>
      <c r="M804" s="42"/>
      <c r="N804" s="42"/>
      <c r="O804" s="42"/>
      <c r="P804" s="44"/>
      <c r="Q804" s="44"/>
      <c r="R804" s="30" t="s">
        <v>806</v>
      </c>
      <c r="S804" s="30" t="s">
        <v>806</v>
      </c>
      <c r="T804" s="30"/>
      <c r="U804" s="31" t="str">
        <f>IFERROR(__xludf.DUMMYFUNCTION("LET(
  angka_murni, ARRAYFORMULA(IFERROR(VALUE(REGEXREPLACE(N804:S804, ""[^0-9]"", """")), 0)),
  rata, IFERROR(AVERAGEIF(angka_murni, ""&gt;0""), 0),
  IF(rata &gt; 0,
    IF(rata &gt; 500, ""SANGAT OPTIMAL"",
    IF(rata &gt; 200, ""OPTIMAL"",
    IF(rata &gt; 100,"&amp;" ""KURANG OPTIMAL"", ""TIDAK OPTIMAL""))),
    IF(COUNTIF(N804:S804, ""*TIDAK TERDETEKSI*"") &gt; 0, ""TIDAK TERDETEKSI"",
    IF(COUNTIF(N804:S804, ""*TIDAK AKTIF*"") &gt; 0, ""TIDAK AKTIF"",
    IF(COUNTIF(N804:S804, ""*BELUM TERPASANG*"") &gt; 0, ""BELUM T"&amp;"ERPASANG"", ""TIDAK AKTIF"")))
  )
)"),"KURANG OPTIMAL")</f>
        <v>KURANG OPTIMAL</v>
      </c>
      <c r="V804" s="124"/>
      <c r="W804" s="125"/>
      <c r="X804" s="125"/>
    </row>
    <row r="805" ht="12.0" customHeight="1">
      <c r="A805" s="20">
        <f t="shared" si="1"/>
        <v>801</v>
      </c>
      <c r="B805" s="19" t="s">
        <v>554</v>
      </c>
      <c r="C805" s="19" t="s">
        <v>678</v>
      </c>
      <c r="D805" s="19" t="s">
        <v>3353</v>
      </c>
      <c r="E805" s="21" t="s">
        <v>33</v>
      </c>
      <c r="F805" s="23" t="s">
        <v>3354</v>
      </c>
      <c r="G805" s="25" t="s">
        <v>3355</v>
      </c>
      <c r="H805" s="19" t="s">
        <v>94</v>
      </c>
      <c r="I805" s="19" t="s">
        <v>2642</v>
      </c>
      <c r="J805" s="76" t="s">
        <v>44</v>
      </c>
      <c r="K805" s="118"/>
      <c r="L805" s="118"/>
      <c r="M805" s="42"/>
      <c r="N805" s="29" t="s">
        <v>125</v>
      </c>
      <c r="O805" s="29" t="s">
        <v>125</v>
      </c>
      <c r="P805" s="29" t="s">
        <v>125</v>
      </c>
      <c r="Q805" s="29" t="s">
        <v>125</v>
      </c>
      <c r="R805" s="29" t="s">
        <v>125</v>
      </c>
      <c r="S805" s="29" t="s">
        <v>125</v>
      </c>
      <c r="T805" s="29"/>
      <c r="U805" s="31" t="str">
        <f>IFERROR(__xludf.DUMMYFUNCTION("LET(
  angka_murni, ARRAYFORMULA(IFERROR(VALUE(REGEXREPLACE(N805:S805, ""[^0-9]"", """")), 0)),
  rata, IFERROR(AVERAGEIF(angka_murni, ""&gt;0""), 0),
  IF(rata &gt; 0,
    IF(rata &gt; 500, ""SANGAT OPTIMAL"",
    IF(rata &gt; 200, ""OPTIMAL"",
    IF(rata &gt; 100,"&amp;" ""KURANG OPTIMAL"", ""TIDAK OPTIMAL""))),
    IF(COUNTIF(N805:S805, ""*TIDAK TERDETEKSI*"") &gt; 0, ""TIDAK TERDETEKSI"",
    IF(COUNTIF(N805:S805, ""*TIDAK AKTIF*"") &gt; 0, ""TIDAK AKTIF"",
    IF(COUNTIF(N805:S805, ""*BELUM TERPASANG*"") &gt; 0, ""BELUM T"&amp;"ERPASANG"", ""TIDAK AKTIF"")))
  )
)"),"KURANG OPTIMAL")</f>
        <v>KURANG OPTIMAL</v>
      </c>
      <c r="V805" s="124"/>
      <c r="W805" s="125"/>
      <c r="X805" s="125"/>
    </row>
    <row r="806" ht="12.0" customHeight="1">
      <c r="A806" s="20">
        <f t="shared" si="1"/>
        <v>802</v>
      </c>
      <c r="B806" s="19" t="s">
        <v>554</v>
      </c>
      <c r="C806" s="19" t="s">
        <v>678</v>
      </c>
      <c r="D806" s="19" t="s">
        <v>3356</v>
      </c>
      <c r="E806" s="21" t="s">
        <v>33</v>
      </c>
      <c r="F806" s="23" t="s">
        <v>3357</v>
      </c>
      <c r="G806" s="25" t="s">
        <v>3358</v>
      </c>
      <c r="H806" s="19" t="s">
        <v>94</v>
      </c>
      <c r="I806" s="19" t="s">
        <v>60</v>
      </c>
      <c r="J806" s="128" t="s">
        <v>44</v>
      </c>
      <c r="K806" s="183"/>
      <c r="L806" s="183"/>
      <c r="M806" s="42"/>
      <c r="N806" s="42"/>
      <c r="O806" s="42"/>
      <c r="P806" s="44"/>
      <c r="Q806" s="44"/>
      <c r="R806" s="30" t="s">
        <v>125</v>
      </c>
      <c r="S806" s="30" t="s">
        <v>806</v>
      </c>
      <c r="T806" s="30"/>
      <c r="U806" s="31" t="str">
        <f>IFERROR(__xludf.DUMMYFUNCTION("LET(
  angka_murni, ARRAYFORMULA(IFERROR(VALUE(REGEXREPLACE(N806:S806, ""[^0-9]"", """")), 0)),
  rata, IFERROR(AVERAGEIF(angka_murni, ""&gt;0""), 0),
  IF(rata &gt; 0,
    IF(rata &gt; 500, ""SANGAT OPTIMAL"",
    IF(rata &gt; 200, ""OPTIMAL"",
    IF(rata &gt; 100,"&amp;" ""KURANG OPTIMAL"", ""TIDAK OPTIMAL""))),
    IF(COUNTIF(N806:S806, ""*TIDAK TERDETEKSI*"") &gt; 0, ""TIDAK TERDETEKSI"",
    IF(COUNTIF(N806:S806, ""*TIDAK AKTIF*"") &gt; 0, ""TIDAK AKTIF"",
    IF(COUNTIF(N806:S806, ""*BELUM TERPASANG*"") &gt; 0, ""BELUM T"&amp;"ERPASANG"", ""TIDAK AKTIF"")))
  )
)"),"KURANG OPTIMAL")</f>
        <v>KURANG OPTIMAL</v>
      </c>
      <c r="V806" s="124"/>
      <c r="W806" s="125"/>
      <c r="X806" s="125"/>
    </row>
    <row r="807" ht="12.0" customHeight="1">
      <c r="A807" s="20">
        <f t="shared" si="1"/>
        <v>803</v>
      </c>
      <c r="B807" s="19" t="s">
        <v>554</v>
      </c>
      <c r="C807" s="19" t="s">
        <v>678</v>
      </c>
      <c r="D807" s="19" t="s">
        <v>696</v>
      </c>
      <c r="E807" s="21" t="s">
        <v>33</v>
      </c>
      <c r="F807" s="23" t="s">
        <v>3360</v>
      </c>
      <c r="G807" s="25" t="s">
        <v>3361</v>
      </c>
      <c r="H807" s="19" t="s">
        <v>40</v>
      </c>
      <c r="I807" s="19" t="s">
        <v>107</v>
      </c>
      <c r="J807" s="117" t="s">
        <v>44</v>
      </c>
      <c r="K807" s="118"/>
      <c r="L807" s="119" t="s">
        <v>1216</v>
      </c>
      <c r="M807" s="42"/>
      <c r="N807" s="42"/>
      <c r="O807" s="42"/>
      <c r="P807" s="30" t="s">
        <v>360</v>
      </c>
      <c r="Q807" s="30" t="s">
        <v>360</v>
      </c>
      <c r="R807" s="30" t="s">
        <v>360</v>
      </c>
      <c r="S807" s="44"/>
      <c r="T807" s="44"/>
      <c r="U807" s="31" t="str">
        <f>IFERROR(__xludf.DUMMYFUNCTION("LET(
  angka_murni, ARRAYFORMULA(IFERROR(VALUE(REGEXREPLACE(N807:S807, ""[^0-9]"", """")), 0)),
  rata, IFERROR(AVERAGEIF(angka_murni, ""&gt;0""), 0),
  IF(rata &gt; 0,
    IF(rata &gt; 500, ""SANGAT OPTIMAL"",
    IF(rata &gt; 200, ""OPTIMAL"",
    IF(rata &gt; 100,"&amp;" ""KURANG OPTIMAL"", ""TIDAK OPTIMAL""))),
    IF(COUNTIF(N807:S807, ""*TIDAK TERDETEKSI*"") &gt; 0, ""TIDAK TERDETEKSI"",
    IF(COUNTIF(N807:S807, ""*TIDAK AKTIF*"") &gt; 0, ""TIDAK AKTIF"",
    IF(COUNTIF(N807:S807, ""*BELUM TERPASANG*"") &gt; 0, ""BELUM T"&amp;"ERPASANG"", ""TIDAK AKTIF"")))
  )
)"),"TIDAK OPTIMAL")</f>
        <v>TIDAK OPTIMAL</v>
      </c>
      <c r="V807" s="124"/>
      <c r="W807" s="125"/>
      <c r="X807" s="125"/>
    </row>
    <row r="808" ht="12.0" customHeight="1">
      <c r="A808" s="20">
        <f t="shared" si="1"/>
        <v>804</v>
      </c>
      <c r="B808" s="19" t="s">
        <v>554</v>
      </c>
      <c r="C808" s="19" t="s">
        <v>678</v>
      </c>
      <c r="D808" s="19" t="s">
        <v>3363</v>
      </c>
      <c r="E808" s="21" t="s">
        <v>33</v>
      </c>
      <c r="F808" s="23" t="s">
        <v>3364</v>
      </c>
      <c r="G808" s="25" t="s">
        <v>3365</v>
      </c>
      <c r="H808" s="19"/>
      <c r="I808" s="19"/>
      <c r="J808" s="144"/>
      <c r="K808" s="118"/>
      <c r="L808" s="118"/>
      <c r="M808" s="29" t="s">
        <v>108</v>
      </c>
      <c r="N808" s="29" t="s">
        <v>108</v>
      </c>
      <c r="O808" s="29" t="s">
        <v>108</v>
      </c>
      <c r="P808" s="29" t="s">
        <v>108</v>
      </c>
      <c r="Q808" s="29" t="s">
        <v>108</v>
      </c>
      <c r="R808" s="29" t="s">
        <v>108</v>
      </c>
      <c r="S808" s="29" t="s">
        <v>108</v>
      </c>
      <c r="T808" s="29"/>
      <c r="U808" s="31" t="str">
        <f>IFERROR(__xludf.DUMMYFUNCTION("LET(
  angka_murni, ARRAYFORMULA(IFERROR(VALUE(REGEXREPLACE(N808:S808, ""[^0-9]"", """")), 0)),
  rata, IFERROR(AVERAGEIF(angka_murni, ""&gt;0""), 0),
  IF(rata &gt; 0,
    IF(rata &gt; 500, ""SANGAT OPTIMAL"",
    IF(rata &gt; 200, ""OPTIMAL"",
    IF(rata &gt; 100,"&amp;" ""KURANG OPTIMAL"", ""TIDAK OPTIMAL""))),
    IF(COUNTIF(N808:S808, ""*TIDAK TERDETEKSI*"") &gt; 0, ""TIDAK TERDETEKSI"",
    IF(COUNTIF(N808:S808, ""*TIDAK AKTIF*"") &gt; 0, ""TIDAK AKTIF"",
    IF(COUNTIF(N808:S808, ""*BELUM TERPASANG*"") &gt; 0, ""BELUM T"&amp;"ERPASANG"", ""TIDAK AKTIF"")))
  )
)"),"BELUM TERPASANG")</f>
        <v>BELUM TERPASANG</v>
      </c>
      <c r="V808" s="124"/>
      <c r="W808" s="125"/>
      <c r="X808" s="125"/>
    </row>
    <row r="809" ht="12.0" customHeight="1">
      <c r="A809" s="20">
        <f t="shared" si="1"/>
        <v>805</v>
      </c>
      <c r="B809" s="19" t="s">
        <v>554</v>
      </c>
      <c r="C809" s="19" t="s">
        <v>310</v>
      </c>
      <c r="D809" s="19" t="s">
        <v>3366</v>
      </c>
      <c r="E809" s="21" t="s">
        <v>33</v>
      </c>
      <c r="F809" s="23" t="s">
        <v>3367</v>
      </c>
      <c r="G809" s="25" t="s">
        <v>3368</v>
      </c>
      <c r="H809" s="19" t="s">
        <v>94</v>
      </c>
      <c r="I809" s="19" t="s">
        <v>60</v>
      </c>
      <c r="J809" s="128" t="s">
        <v>44</v>
      </c>
      <c r="K809" s="183"/>
      <c r="L809" s="183"/>
      <c r="M809" s="42"/>
      <c r="N809" s="42"/>
      <c r="O809" s="42"/>
      <c r="P809" s="44"/>
      <c r="Q809" s="44"/>
      <c r="R809" s="30" t="s">
        <v>806</v>
      </c>
      <c r="S809" s="30" t="s">
        <v>806</v>
      </c>
      <c r="T809" s="30"/>
      <c r="U809" s="31" t="str">
        <f>IFERROR(__xludf.DUMMYFUNCTION("LET(
  angka_murni, ARRAYFORMULA(IFERROR(VALUE(REGEXREPLACE(N809:S809, ""[^0-9]"", """")), 0)),
  rata, IFERROR(AVERAGEIF(angka_murni, ""&gt;0""), 0),
  IF(rata &gt; 0,
    IF(rata &gt; 500, ""SANGAT OPTIMAL"",
    IF(rata &gt; 200, ""OPTIMAL"",
    IF(rata &gt; 100,"&amp;" ""KURANG OPTIMAL"", ""TIDAK OPTIMAL""))),
    IF(COUNTIF(N809:S809, ""*TIDAK TERDETEKSI*"") &gt; 0, ""TIDAK TERDETEKSI"",
    IF(COUNTIF(N809:S809, ""*TIDAK AKTIF*"") &gt; 0, ""TIDAK AKTIF"",
    IF(COUNTIF(N809:S809, ""*BELUM TERPASANG*"") &gt; 0, ""BELUM T"&amp;"ERPASANG"", ""TIDAK AKTIF"")))
  )
)"),"KURANG OPTIMAL")</f>
        <v>KURANG OPTIMAL</v>
      </c>
      <c r="V809" s="124"/>
      <c r="W809" s="125"/>
      <c r="X809" s="125"/>
    </row>
    <row r="810" ht="12.0" customHeight="1">
      <c r="A810" s="20">
        <f t="shared" si="1"/>
        <v>806</v>
      </c>
      <c r="B810" s="19" t="s">
        <v>554</v>
      </c>
      <c r="C810" s="19" t="s">
        <v>310</v>
      </c>
      <c r="D810" s="19" t="s">
        <v>3371</v>
      </c>
      <c r="E810" s="21" t="s">
        <v>33</v>
      </c>
      <c r="F810" s="23" t="s">
        <v>3372</v>
      </c>
      <c r="G810" s="25" t="s">
        <v>3373</v>
      </c>
      <c r="H810" s="19" t="s">
        <v>94</v>
      </c>
      <c r="I810" s="19" t="s">
        <v>60</v>
      </c>
      <c r="J810" s="128" t="s">
        <v>44</v>
      </c>
      <c r="K810" s="183"/>
      <c r="L810" s="183"/>
      <c r="M810" s="42"/>
      <c r="N810" s="42"/>
      <c r="O810" s="42"/>
      <c r="P810" s="44"/>
      <c r="Q810" s="44"/>
      <c r="R810" s="30" t="s">
        <v>806</v>
      </c>
      <c r="S810" s="30" t="s">
        <v>806</v>
      </c>
      <c r="T810" s="30"/>
      <c r="U810" s="31" t="str">
        <f>IFERROR(__xludf.DUMMYFUNCTION("LET(
  angka_murni, ARRAYFORMULA(IFERROR(VALUE(REGEXREPLACE(N810:S810, ""[^0-9]"", """")), 0)),
  rata, IFERROR(AVERAGEIF(angka_murni, ""&gt;0""), 0),
  IF(rata &gt; 0,
    IF(rata &gt; 500, ""SANGAT OPTIMAL"",
    IF(rata &gt; 200, ""OPTIMAL"",
    IF(rata &gt; 100,"&amp;" ""KURANG OPTIMAL"", ""TIDAK OPTIMAL""))),
    IF(COUNTIF(N810:S810, ""*TIDAK TERDETEKSI*"") &gt; 0, ""TIDAK TERDETEKSI"",
    IF(COUNTIF(N810:S810, ""*TIDAK AKTIF*"") &gt; 0, ""TIDAK AKTIF"",
    IF(COUNTIF(N810:S810, ""*BELUM TERPASANG*"") &gt; 0, ""BELUM T"&amp;"ERPASANG"", ""TIDAK AKTIF"")))
  )
)"),"KURANG OPTIMAL")</f>
        <v>KURANG OPTIMAL</v>
      </c>
      <c r="V810" s="124"/>
      <c r="W810" s="125"/>
      <c r="X810" s="125"/>
    </row>
    <row r="811" ht="12.0" customHeight="1">
      <c r="A811" s="20">
        <f t="shared" si="1"/>
        <v>807</v>
      </c>
      <c r="B811" s="19" t="s">
        <v>554</v>
      </c>
      <c r="C811" s="19" t="s">
        <v>310</v>
      </c>
      <c r="D811" s="19" t="s">
        <v>3374</v>
      </c>
      <c r="E811" s="21" t="s">
        <v>33</v>
      </c>
      <c r="F811" s="23" t="s">
        <v>3375</v>
      </c>
      <c r="G811" s="25" t="s">
        <v>3376</v>
      </c>
      <c r="H811" s="19" t="s">
        <v>94</v>
      </c>
      <c r="I811" s="19" t="s">
        <v>60</v>
      </c>
      <c r="J811" s="128" t="s">
        <v>44</v>
      </c>
      <c r="K811" s="183"/>
      <c r="L811" s="183"/>
      <c r="M811" s="132"/>
      <c r="N811" s="132"/>
      <c r="O811" s="132"/>
      <c r="P811" s="44"/>
      <c r="Q811" s="44"/>
      <c r="R811" s="30" t="s">
        <v>806</v>
      </c>
      <c r="S811" s="30" t="s">
        <v>806</v>
      </c>
      <c r="T811" s="30"/>
      <c r="U811" s="39" t="str">
        <f>IFERROR(__xludf.DUMMYFUNCTION("LET(
  angka_murni, ARRAYFORMULA(IFERROR(VALUE(REGEXREPLACE(N811:S811, ""[^0-9]"", """")), 0)),
  rata, IFERROR(AVERAGEIF(angka_murni, ""&gt;0""), 0),
  IF(rata &gt; 0,
    IF(rata &gt; 500, ""SANGAT OPTIMAL"",
    IF(rata &gt; 200, ""OPTIMAL"",
    IF(rata &gt; 100,"&amp;" ""KURANG OPTIMAL"", ""TIDAK OPTIMAL""))),
    IF(COUNTIF(N811:S811, ""*TIDAK TERDETEKSI*"") &gt; 0, ""TIDAK TERDETEKSI"",
    IF(COUNTIF(N811:S811, ""*TIDAK AKTIF*"") &gt; 0, ""TIDAK AKTIF"",
    IF(COUNTIF(N811:S811, ""*BELUM TERPASANG*"") &gt; 0, ""BELUM T"&amp;"ERPASANG"", ""TIDAK AKTIF"")))
  )
)"),"KURANG OPTIMAL")</f>
        <v>KURANG OPTIMAL</v>
      </c>
      <c r="V811" s="137" t="s">
        <v>3377</v>
      </c>
      <c r="W811" s="83"/>
      <c r="X811" s="83"/>
    </row>
    <row r="812" ht="12.0" customHeight="1">
      <c r="A812" s="20">
        <f t="shared" si="1"/>
        <v>808</v>
      </c>
      <c r="B812" s="19" t="s">
        <v>554</v>
      </c>
      <c r="C812" s="19" t="s">
        <v>310</v>
      </c>
      <c r="D812" s="19" t="s">
        <v>3378</v>
      </c>
      <c r="E812" s="21" t="s">
        <v>33</v>
      </c>
      <c r="F812" s="23" t="s">
        <v>3379</v>
      </c>
      <c r="G812" s="25" t="s">
        <v>3380</v>
      </c>
      <c r="H812" s="19" t="s">
        <v>94</v>
      </c>
      <c r="I812" s="19" t="s">
        <v>2642</v>
      </c>
      <c r="J812" s="76" t="s">
        <v>44</v>
      </c>
      <c r="K812" s="118"/>
      <c r="L812" s="118"/>
      <c r="M812" s="42"/>
      <c r="N812" s="42"/>
      <c r="O812" s="42"/>
      <c r="P812" s="44"/>
      <c r="Q812" s="30" t="s">
        <v>125</v>
      </c>
      <c r="R812" s="30" t="s">
        <v>125</v>
      </c>
      <c r="S812" s="30" t="s">
        <v>125</v>
      </c>
      <c r="T812" s="30"/>
      <c r="U812" s="31" t="str">
        <f>IFERROR(__xludf.DUMMYFUNCTION("LET(
  angka_murni, ARRAYFORMULA(IFERROR(VALUE(REGEXREPLACE(N812:S812, ""[^0-9]"", """")), 0)),
  rata, IFERROR(AVERAGEIF(angka_murni, ""&gt;0""), 0),
  IF(rata &gt; 0,
    IF(rata &gt; 500, ""SANGAT OPTIMAL"",
    IF(rata &gt; 200, ""OPTIMAL"",
    IF(rata &gt; 100,"&amp;" ""KURANG OPTIMAL"", ""TIDAK OPTIMAL""))),
    IF(COUNTIF(N812:S812, ""*TIDAK TERDETEKSI*"") &gt; 0, ""TIDAK TERDETEKSI"",
    IF(COUNTIF(N812:S812, ""*TIDAK AKTIF*"") &gt; 0, ""TIDAK AKTIF"",
    IF(COUNTIF(N812:S812, ""*BELUM TERPASANG*"") &gt; 0, ""BELUM T"&amp;"ERPASANG"", ""TIDAK AKTIF"")))
  )
)"),"KURANG OPTIMAL")</f>
        <v>KURANG OPTIMAL</v>
      </c>
      <c r="V812" s="124"/>
      <c r="W812" s="125"/>
      <c r="X812" s="125"/>
    </row>
    <row r="813" ht="12.0" customHeight="1">
      <c r="A813" s="20">
        <f t="shared" si="1"/>
        <v>809</v>
      </c>
      <c r="B813" s="19" t="s">
        <v>554</v>
      </c>
      <c r="C813" s="19" t="s">
        <v>310</v>
      </c>
      <c r="D813" s="19" t="s">
        <v>3383</v>
      </c>
      <c r="E813" s="21" t="s">
        <v>33</v>
      </c>
      <c r="F813" s="23" t="s">
        <v>3384</v>
      </c>
      <c r="G813" s="25" t="s">
        <v>3385</v>
      </c>
      <c r="H813" s="19" t="s">
        <v>94</v>
      </c>
      <c r="I813" s="19" t="s">
        <v>60</v>
      </c>
      <c r="J813" s="128" t="s">
        <v>44</v>
      </c>
      <c r="K813" s="183"/>
      <c r="L813" s="183"/>
      <c r="M813" s="132"/>
      <c r="N813" s="132"/>
      <c r="O813" s="132"/>
      <c r="P813" s="44"/>
      <c r="Q813" s="44"/>
      <c r="R813" s="30" t="s">
        <v>806</v>
      </c>
      <c r="S813" s="30" t="s">
        <v>806</v>
      </c>
      <c r="T813" s="30"/>
      <c r="U813" s="39" t="str">
        <f>IFERROR(__xludf.DUMMYFUNCTION("LET(
  angka_murni, ARRAYFORMULA(IFERROR(VALUE(REGEXREPLACE(N813:S813, ""[^0-9]"", """")), 0)),
  rata, IFERROR(AVERAGEIF(angka_murni, ""&gt;0""), 0),
  IF(rata &gt; 0,
    IF(rata &gt; 500, ""SANGAT OPTIMAL"",
    IF(rata &gt; 200, ""OPTIMAL"",
    IF(rata &gt; 100,"&amp;" ""KURANG OPTIMAL"", ""TIDAK OPTIMAL""))),
    IF(COUNTIF(N813:S813, ""*TIDAK TERDETEKSI*"") &gt; 0, ""TIDAK TERDETEKSI"",
    IF(COUNTIF(N813:S813, ""*TIDAK AKTIF*"") &gt; 0, ""TIDAK AKTIF"",
    IF(COUNTIF(N813:S813, ""*BELUM TERPASANG*"") &gt; 0, ""BELUM T"&amp;"ERPASANG"", ""TIDAK AKTIF"")))
  )
)"),"KURANG OPTIMAL")</f>
        <v>KURANG OPTIMAL</v>
      </c>
      <c r="V813" s="137" t="s">
        <v>2140</v>
      </c>
      <c r="W813" s="83"/>
      <c r="X813" s="83"/>
    </row>
    <row r="814" ht="12.0" customHeight="1">
      <c r="A814" s="20">
        <f t="shared" si="1"/>
        <v>810</v>
      </c>
      <c r="B814" s="19" t="s">
        <v>554</v>
      </c>
      <c r="C814" s="19" t="s">
        <v>310</v>
      </c>
      <c r="D814" s="19" t="s">
        <v>3386</v>
      </c>
      <c r="E814" s="21" t="s">
        <v>33</v>
      </c>
      <c r="F814" s="23" t="s">
        <v>3387</v>
      </c>
      <c r="G814" s="25" t="s">
        <v>3388</v>
      </c>
      <c r="H814" s="19" t="s">
        <v>94</v>
      </c>
      <c r="I814" s="19" t="s">
        <v>60</v>
      </c>
      <c r="J814" s="128" t="s">
        <v>44</v>
      </c>
      <c r="K814" s="183"/>
      <c r="L814" s="183"/>
      <c r="M814" s="42"/>
      <c r="N814" s="42"/>
      <c r="O814" s="42"/>
      <c r="P814" s="44"/>
      <c r="Q814" s="44"/>
      <c r="R814" s="30" t="s">
        <v>806</v>
      </c>
      <c r="S814" s="30" t="s">
        <v>806</v>
      </c>
      <c r="T814" s="30"/>
      <c r="U814" s="31" t="str">
        <f>IFERROR(__xludf.DUMMYFUNCTION("LET(
  angka_murni, ARRAYFORMULA(IFERROR(VALUE(REGEXREPLACE(N814:S814, ""[^0-9]"", """")), 0)),
  rata, IFERROR(AVERAGEIF(angka_murni, ""&gt;0""), 0),
  IF(rata &gt; 0,
    IF(rata &gt; 500, ""SANGAT OPTIMAL"",
    IF(rata &gt; 200, ""OPTIMAL"",
    IF(rata &gt; 100,"&amp;" ""KURANG OPTIMAL"", ""TIDAK OPTIMAL""))),
    IF(COUNTIF(N814:S814, ""*TIDAK TERDETEKSI*"") &gt; 0, ""TIDAK TERDETEKSI"",
    IF(COUNTIF(N814:S814, ""*TIDAK AKTIF*"") &gt; 0, ""TIDAK AKTIF"",
    IF(COUNTIF(N814:S814, ""*BELUM TERPASANG*"") &gt; 0, ""BELUM T"&amp;"ERPASANG"", ""TIDAK AKTIF"")))
  )
)"),"KURANG OPTIMAL")</f>
        <v>KURANG OPTIMAL</v>
      </c>
      <c r="V814" s="124"/>
      <c r="W814" s="125"/>
      <c r="X814" s="125"/>
    </row>
    <row r="815" ht="12.0" customHeight="1">
      <c r="A815" s="20">
        <f t="shared" si="1"/>
        <v>811</v>
      </c>
      <c r="B815" s="19" t="s">
        <v>554</v>
      </c>
      <c r="C815" s="19" t="s">
        <v>310</v>
      </c>
      <c r="D815" s="19" t="s">
        <v>3390</v>
      </c>
      <c r="E815" s="21" t="s">
        <v>33</v>
      </c>
      <c r="F815" s="23" t="s">
        <v>3391</v>
      </c>
      <c r="G815" s="25" t="s">
        <v>3392</v>
      </c>
      <c r="H815" s="19" t="s">
        <v>94</v>
      </c>
      <c r="I815" s="19" t="s">
        <v>60</v>
      </c>
      <c r="J815" s="128" t="s">
        <v>44</v>
      </c>
      <c r="K815" s="183"/>
      <c r="L815" s="183"/>
      <c r="M815" s="42"/>
      <c r="N815" s="42"/>
      <c r="O815" s="42"/>
      <c r="P815" s="44"/>
      <c r="Q815" s="44"/>
      <c r="R815" s="30" t="s">
        <v>91</v>
      </c>
      <c r="S815" s="30" t="s">
        <v>91</v>
      </c>
      <c r="T815" s="30"/>
      <c r="U815" s="31" t="str">
        <f>IFERROR(__xludf.DUMMYFUNCTION("LET(
  angka_murni, ARRAYFORMULA(IFERROR(VALUE(REGEXREPLACE(N815:S815, ""[^0-9]"", """")), 0)),
  rata, IFERROR(AVERAGEIF(angka_murni, ""&gt;0""), 0),
  IF(rata &gt; 0,
    IF(rata &gt; 500, ""SANGAT OPTIMAL"",
    IF(rata &gt; 200, ""OPTIMAL"",
    IF(rata &gt; 100,"&amp;" ""KURANG OPTIMAL"", ""TIDAK OPTIMAL""))),
    IF(COUNTIF(N815:S815, ""*TIDAK TERDETEKSI*"") &gt; 0, ""TIDAK TERDETEKSI"",
    IF(COUNTIF(N815:S815, ""*TIDAK AKTIF*"") &gt; 0, ""TIDAK AKTIF"",
    IF(COUNTIF(N815:S815, ""*BELUM TERPASANG*"") &gt; 0, ""BELUM T"&amp;"ERPASANG"", ""TIDAK AKTIF"")))
  )
)"),"TIDAK OPTIMAL")</f>
        <v>TIDAK OPTIMAL</v>
      </c>
      <c r="V815" s="124"/>
      <c r="W815" s="125"/>
      <c r="X815" s="125"/>
    </row>
    <row r="816" ht="12.0" customHeight="1">
      <c r="A816" s="20">
        <f t="shared" si="1"/>
        <v>812</v>
      </c>
      <c r="B816" s="19" t="s">
        <v>555</v>
      </c>
      <c r="C816" s="19" t="s">
        <v>703</v>
      </c>
      <c r="D816" s="19" t="s">
        <v>704</v>
      </c>
      <c r="E816" s="21" t="s">
        <v>33</v>
      </c>
      <c r="F816" s="23" t="s">
        <v>3393</v>
      </c>
      <c r="G816" s="25" t="s">
        <v>3394</v>
      </c>
      <c r="H816" s="19" t="s">
        <v>40</v>
      </c>
      <c r="I816" s="19" t="s">
        <v>107</v>
      </c>
      <c r="J816" s="117" t="s">
        <v>44</v>
      </c>
      <c r="K816" s="118"/>
      <c r="L816" s="119" t="s">
        <v>1993</v>
      </c>
      <c r="M816" s="42"/>
      <c r="N816" s="42"/>
      <c r="O816" s="42"/>
      <c r="P816" s="30" t="s">
        <v>125</v>
      </c>
      <c r="Q816" s="30" t="s">
        <v>91</v>
      </c>
      <c r="R816" s="30" t="s">
        <v>125</v>
      </c>
      <c r="S816" s="44"/>
      <c r="T816" s="44"/>
      <c r="U816" s="31" t="str">
        <f>IFERROR(__xludf.DUMMYFUNCTION("LET(
  angka_murni, ARRAYFORMULA(IFERROR(VALUE(REGEXREPLACE(N816:S816, ""[^0-9]"", """")), 0)),
  rata, IFERROR(AVERAGEIF(angka_murni, ""&gt;0""), 0),
  IF(rata &gt; 0,
    IF(rata &gt; 500, ""SANGAT OPTIMAL"",
    IF(rata &gt; 200, ""OPTIMAL"",
    IF(rata &gt; 100,"&amp;" ""KURANG OPTIMAL"", ""TIDAK OPTIMAL""))),
    IF(COUNTIF(N816:S816, ""*TIDAK TERDETEKSI*"") &gt; 0, ""TIDAK TERDETEKSI"",
    IF(COUNTIF(N816:S816, ""*TIDAK AKTIF*"") &gt; 0, ""TIDAK AKTIF"",
    IF(COUNTIF(N816:S816, ""*BELUM TERPASANG*"") &gt; 0, ""BELUM T"&amp;"ERPASANG"", ""TIDAK AKTIF"")))
  )
)"),"KURANG OPTIMAL")</f>
        <v>KURANG OPTIMAL</v>
      </c>
      <c r="V816" s="124"/>
      <c r="W816" s="125"/>
      <c r="X816" s="125"/>
    </row>
    <row r="817" ht="12.0" customHeight="1">
      <c r="A817" s="20">
        <f t="shared" si="1"/>
        <v>813</v>
      </c>
      <c r="B817" s="19" t="s">
        <v>555</v>
      </c>
      <c r="C817" s="19" t="s">
        <v>703</v>
      </c>
      <c r="D817" s="19" t="s">
        <v>3395</v>
      </c>
      <c r="E817" s="21" t="s">
        <v>33</v>
      </c>
      <c r="F817" s="23" t="s">
        <v>3396</v>
      </c>
      <c r="G817" s="25" t="s">
        <v>3397</v>
      </c>
      <c r="H817" s="19" t="s">
        <v>40</v>
      </c>
      <c r="I817" s="19" t="s">
        <v>107</v>
      </c>
      <c r="J817" s="117" t="s">
        <v>44</v>
      </c>
      <c r="K817" s="118"/>
      <c r="L817" s="119" t="s">
        <v>3399</v>
      </c>
      <c r="M817" s="42"/>
      <c r="N817" s="42"/>
      <c r="O817" s="42"/>
      <c r="P817" s="30" t="s">
        <v>806</v>
      </c>
      <c r="Q817" s="30" t="s">
        <v>91</v>
      </c>
      <c r="R817" s="30" t="s">
        <v>63</v>
      </c>
      <c r="S817" s="44"/>
      <c r="T817" s="44"/>
      <c r="U817" s="31" t="str">
        <f>IFERROR(__xludf.DUMMYFUNCTION("LET(
  angka_murni, ARRAYFORMULA(IFERROR(VALUE(REGEXREPLACE(N817:S817, ""[^0-9]"", """")), 0)),
  rata, IFERROR(AVERAGEIF(angka_murni, ""&gt;0""), 0),
  IF(rata &gt; 0,
    IF(rata &gt; 500, ""SANGAT OPTIMAL"",
    IF(rata &gt; 200, ""OPTIMAL"",
    IF(rata &gt; 100,"&amp;" ""KURANG OPTIMAL"", ""TIDAK OPTIMAL""))),
    IF(COUNTIF(N817:S817, ""*TIDAK TERDETEKSI*"") &gt; 0, ""TIDAK TERDETEKSI"",
    IF(COUNTIF(N817:S817, ""*TIDAK AKTIF*"") &gt; 0, ""TIDAK AKTIF"",
    IF(COUNTIF(N817:S817, ""*BELUM TERPASANG*"") &gt; 0, ""BELUM T"&amp;"ERPASANG"", ""TIDAK AKTIF"")))
  )
)"),"KURANG OPTIMAL")</f>
        <v>KURANG OPTIMAL</v>
      </c>
      <c r="V817" s="124"/>
      <c r="W817" s="125"/>
      <c r="X817" s="125"/>
    </row>
    <row r="818" ht="12.0" customHeight="1">
      <c r="A818" s="20">
        <f t="shared" si="1"/>
        <v>814</v>
      </c>
      <c r="B818" s="19" t="s">
        <v>555</v>
      </c>
      <c r="C818" s="19" t="s">
        <v>703</v>
      </c>
      <c r="D818" s="19" t="s">
        <v>3400</v>
      </c>
      <c r="E818" s="21" t="s">
        <v>33</v>
      </c>
      <c r="F818" s="23" t="s">
        <v>3401</v>
      </c>
      <c r="G818" s="25" t="s">
        <v>3402</v>
      </c>
      <c r="H818" s="19" t="s">
        <v>40</v>
      </c>
      <c r="I818" s="19" t="s">
        <v>42</v>
      </c>
      <c r="J818" s="128" t="s">
        <v>44</v>
      </c>
      <c r="K818" s="129"/>
      <c r="L818" s="129"/>
      <c r="M818" s="29" t="s">
        <v>108</v>
      </c>
      <c r="N818" s="29" t="s">
        <v>108</v>
      </c>
      <c r="O818" s="29" t="s">
        <v>108</v>
      </c>
      <c r="P818" s="29" t="s">
        <v>108</v>
      </c>
      <c r="Q818" s="30" t="s">
        <v>167</v>
      </c>
      <c r="R818" s="30" t="s">
        <v>167</v>
      </c>
      <c r="S818" s="30" t="s">
        <v>167</v>
      </c>
      <c r="T818" s="30" t="s">
        <v>63</v>
      </c>
      <c r="U818" s="31" t="str">
        <f>IFERROR(__xludf.DUMMYFUNCTION("LET(
  angka_murni, ARRAYFORMULA(IFERROR(VALUE(REGEXREPLACE(N818:S818, ""[^0-9]"", """")), 0)),
  rata, IFERROR(AVERAGEIF(angka_murni, ""&gt;0""), 0),
  IF(rata &gt; 0,
    IF(rata &gt; 500, ""SANGAT OPTIMAL"",
    IF(rata &gt; 200, ""OPTIMAL"",
    IF(rata &gt; 100,"&amp;" ""KURANG OPTIMAL"", ""TIDAK OPTIMAL""))),
    IF(COUNTIF(N818:S818, ""*TIDAK TERDETEKSI*"") &gt; 0, ""TIDAK TERDETEKSI"",
    IF(COUNTIF(N818:S818, ""*TIDAK AKTIF*"") &gt; 0, ""TIDAK AKTIF"",
    IF(COUNTIF(N818:S818, ""*BELUM TERPASANG*"") &gt; 0, ""BELUM T"&amp;"ERPASANG"", ""TIDAK AKTIF"")))
  )
)"),"TIDAK TERDETEKSI")</f>
        <v>TIDAK TERDETEKSI</v>
      </c>
      <c r="V818" s="124"/>
      <c r="W818" s="125"/>
      <c r="X818" s="125"/>
    </row>
    <row r="819" ht="12.0" customHeight="1">
      <c r="A819" s="20">
        <f t="shared" si="1"/>
        <v>815</v>
      </c>
      <c r="B819" s="19" t="s">
        <v>555</v>
      </c>
      <c r="C819" s="19" t="s">
        <v>703</v>
      </c>
      <c r="D819" s="19" t="s">
        <v>3403</v>
      </c>
      <c r="E819" s="21" t="s">
        <v>33</v>
      </c>
      <c r="F819" s="23" t="s">
        <v>3404</v>
      </c>
      <c r="G819" s="25" t="s">
        <v>3405</v>
      </c>
      <c r="H819" s="19" t="s">
        <v>40</v>
      </c>
      <c r="I819" s="19" t="s">
        <v>107</v>
      </c>
      <c r="J819" s="117" t="s">
        <v>44</v>
      </c>
      <c r="K819" s="118"/>
      <c r="L819" s="118"/>
      <c r="M819" s="42"/>
      <c r="N819" s="42"/>
      <c r="O819" s="42"/>
      <c r="P819" s="30" t="s">
        <v>806</v>
      </c>
      <c r="Q819" s="30" t="s">
        <v>806</v>
      </c>
      <c r="R819" s="30" t="s">
        <v>806</v>
      </c>
      <c r="S819" s="44"/>
      <c r="T819" s="44"/>
      <c r="U819" s="31" t="str">
        <f>IFERROR(__xludf.DUMMYFUNCTION("LET(
  angka_murni, ARRAYFORMULA(IFERROR(VALUE(REGEXREPLACE(N819:S819, ""[^0-9]"", """")), 0)),
  rata, IFERROR(AVERAGEIF(angka_murni, ""&gt;0""), 0),
  IF(rata &gt; 0,
    IF(rata &gt; 500, ""SANGAT OPTIMAL"",
    IF(rata &gt; 200, ""OPTIMAL"",
    IF(rata &gt; 100,"&amp;" ""KURANG OPTIMAL"", ""TIDAK OPTIMAL""))),
    IF(COUNTIF(N819:S819, ""*TIDAK TERDETEKSI*"") &gt; 0, ""TIDAK TERDETEKSI"",
    IF(COUNTIF(N819:S819, ""*TIDAK AKTIF*"") &gt; 0, ""TIDAK AKTIF"",
    IF(COUNTIF(N819:S819, ""*BELUM TERPASANG*"") &gt; 0, ""BELUM T"&amp;"ERPASANG"", ""TIDAK AKTIF"")))
  )
)"),"KURANG OPTIMAL")</f>
        <v>KURANG OPTIMAL</v>
      </c>
      <c r="V819" s="124"/>
      <c r="W819" s="125"/>
      <c r="X819" s="125"/>
    </row>
    <row r="820" ht="12.0" customHeight="1">
      <c r="A820" s="20">
        <f t="shared" si="1"/>
        <v>816</v>
      </c>
      <c r="B820" s="19" t="s">
        <v>555</v>
      </c>
      <c r="C820" s="19" t="s">
        <v>703</v>
      </c>
      <c r="D820" s="19" t="s">
        <v>3407</v>
      </c>
      <c r="E820" s="21" t="s">
        <v>33</v>
      </c>
      <c r="F820" s="23" t="s">
        <v>3408</v>
      </c>
      <c r="G820" s="25" t="s">
        <v>3409</v>
      </c>
      <c r="H820" s="19" t="s">
        <v>94</v>
      </c>
      <c r="I820" s="19" t="s">
        <v>2642</v>
      </c>
      <c r="J820" s="76" t="s">
        <v>44</v>
      </c>
      <c r="K820" s="118"/>
      <c r="L820" s="118"/>
      <c r="M820" s="132"/>
      <c r="N820" s="132"/>
      <c r="O820" s="132"/>
      <c r="P820" s="44"/>
      <c r="Q820" s="30" t="s">
        <v>125</v>
      </c>
      <c r="R820" s="30" t="s">
        <v>125</v>
      </c>
      <c r="S820" s="30" t="s">
        <v>125</v>
      </c>
      <c r="T820" s="30"/>
      <c r="U820" s="39" t="str">
        <f>IFERROR(__xludf.DUMMYFUNCTION("LET(
  angka_murni, ARRAYFORMULA(IFERROR(VALUE(REGEXREPLACE(N820:S820, ""[^0-9]"", """")), 0)),
  rata, IFERROR(AVERAGEIF(angka_murni, ""&gt;0""), 0),
  IF(rata &gt; 0,
    IF(rata &gt; 500, ""SANGAT OPTIMAL"",
    IF(rata &gt; 200, ""OPTIMAL"",
    IF(rata &gt; 100,"&amp;" ""KURANG OPTIMAL"", ""TIDAK OPTIMAL""))),
    IF(COUNTIF(N820:S820, ""*TIDAK TERDETEKSI*"") &gt; 0, ""TIDAK TERDETEKSI"",
    IF(COUNTIF(N820:S820, ""*TIDAK AKTIF*"") &gt; 0, ""TIDAK AKTIF"",
    IF(COUNTIF(N820:S820, ""*BELUM TERPASANG*"") &gt; 0, ""BELUM T"&amp;"ERPASANG"", ""TIDAK AKTIF"")))
  )
)"),"KURANG OPTIMAL")</f>
        <v>KURANG OPTIMAL</v>
      </c>
      <c r="V820" s="137"/>
      <c r="W820" s="83"/>
      <c r="X820" s="83"/>
    </row>
    <row r="821" ht="12.0" customHeight="1">
      <c r="A821" s="20">
        <f t="shared" si="1"/>
        <v>817</v>
      </c>
      <c r="B821" s="19" t="s">
        <v>555</v>
      </c>
      <c r="C821" s="19" t="s">
        <v>703</v>
      </c>
      <c r="D821" s="19" t="s">
        <v>3410</v>
      </c>
      <c r="E821" s="21" t="s">
        <v>33</v>
      </c>
      <c r="F821" s="23" t="s">
        <v>3411</v>
      </c>
      <c r="G821" s="25" t="s">
        <v>3412</v>
      </c>
      <c r="H821" s="19" t="s">
        <v>40</v>
      </c>
      <c r="I821" s="19" t="s">
        <v>107</v>
      </c>
      <c r="J821" s="117" t="s">
        <v>44</v>
      </c>
      <c r="K821" s="118"/>
      <c r="L821" s="118"/>
      <c r="M821" s="42"/>
      <c r="N821" s="42"/>
      <c r="O821" s="42"/>
      <c r="P821" s="30" t="s">
        <v>91</v>
      </c>
      <c r="Q821" s="30" t="s">
        <v>62</v>
      </c>
      <c r="R821" s="30" t="s">
        <v>62</v>
      </c>
      <c r="S821" s="44"/>
      <c r="T821" s="44"/>
      <c r="U821" s="31" t="str">
        <f>IFERROR(__xludf.DUMMYFUNCTION("LET(
  angka_murni, ARRAYFORMULA(IFERROR(VALUE(REGEXREPLACE(N821:S821, ""[^0-9]"", """")), 0)),
  rata, IFERROR(AVERAGEIF(angka_murni, ""&gt;0""), 0),
  IF(rata &gt; 0,
    IF(rata &gt; 500, ""SANGAT OPTIMAL"",
    IF(rata &gt; 200, ""OPTIMAL"",
    IF(rata &gt; 100,"&amp;" ""KURANG OPTIMAL"", ""TIDAK OPTIMAL""))),
    IF(COUNTIF(N821:S821, ""*TIDAK TERDETEKSI*"") &gt; 0, ""TIDAK TERDETEKSI"",
    IF(COUNTIF(N821:S821, ""*TIDAK AKTIF*"") &gt; 0, ""TIDAK AKTIF"",
    IF(COUNTIF(N821:S821, ""*BELUM TERPASANG*"") &gt; 0, ""BELUM T"&amp;"ERPASANG"", ""TIDAK AKTIF"")))
  )
)"),"TIDAK OPTIMAL")</f>
        <v>TIDAK OPTIMAL</v>
      </c>
      <c r="V821" s="124"/>
      <c r="W821" s="125"/>
      <c r="X821" s="125"/>
    </row>
    <row r="822" ht="12.0" customHeight="1">
      <c r="A822" s="20">
        <f t="shared" si="1"/>
        <v>818</v>
      </c>
      <c r="B822" s="19" t="s">
        <v>555</v>
      </c>
      <c r="C822" s="19" t="s">
        <v>703</v>
      </c>
      <c r="D822" s="19" t="s">
        <v>3413</v>
      </c>
      <c r="E822" s="21" t="s">
        <v>33</v>
      </c>
      <c r="F822" s="23" t="s">
        <v>3414</v>
      </c>
      <c r="G822" s="25" t="s">
        <v>3415</v>
      </c>
      <c r="H822" s="19" t="s">
        <v>40</v>
      </c>
      <c r="I822" s="19" t="s">
        <v>42</v>
      </c>
      <c r="J822" s="128" t="s">
        <v>44</v>
      </c>
      <c r="K822" s="129"/>
      <c r="L822" s="129"/>
      <c r="M822" s="29" t="s">
        <v>108</v>
      </c>
      <c r="N822" s="29" t="s">
        <v>108</v>
      </c>
      <c r="O822" s="29" t="s">
        <v>108</v>
      </c>
      <c r="P822" s="29" t="s">
        <v>108</v>
      </c>
      <c r="Q822" s="30" t="s">
        <v>167</v>
      </c>
      <c r="R822" s="30" t="s">
        <v>167</v>
      </c>
      <c r="S822" s="30" t="s">
        <v>167</v>
      </c>
      <c r="T822" s="30" t="s">
        <v>63</v>
      </c>
      <c r="U822" s="39" t="str">
        <f>IFERROR(__xludf.DUMMYFUNCTION("LET(
  angka_murni, ARRAYFORMULA(IFERROR(VALUE(REGEXREPLACE(N822:S822, ""[^0-9]"", """")), 0)),
  rata, IFERROR(AVERAGEIF(angka_murni, ""&gt;0""), 0),
  IF(rata &gt; 0,
    IF(rata &gt; 500, ""SANGAT OPTIMAL"",
    IF(rata &gt; 200, ""OPTIMAL"",
    IF(rata &gt; 100,"&amp;" ""KURANG OPTIMAL"", ""TIDAK OPTIMAL""))),
    IF(COUNTIF(N822:S822, ""*TIDAK TERDETEKSI*"") &gt; 0, ""TIDAK TERDETEKSI"",
    IF(COUNTIF(N822:S822, ""*TIDAK AKTIF*"") &gt; 0, ""TIDAK AKTIF"",
    IF(COUNTIF(N822:S822, ""*BELUM TERPASANG*"") &gt; 0, ""BELUM T"&amp;"ERPASANG"", ""TIDAK AKTIF"")))
  )
)"),"TIDAK TERDETEKSI")</f>
        <v>TIDAK TERDETEKSI</v>
      </c>
      <c r="V822" s="137"/>
      <c r="W822" s="83"/>
      <c r="X822" s="83"/>
    </row>
    <row r="823" ht="12.0" customHeight="1">
      <c r="A823" s="20">
        <f t="shared" si="1"/>
        <v>819</v>
      </c>
      <c r="B823" s="19" t="s">
        <v>555</v>
      </c>
      <c r="C823" s="19" t="s">
        <v>703</v>
      </c>
      <c r="D823" s="19" t="s">
        <v>3416</v>
      </c>
      <c r="E823" s="21" t="s">
        <v>33</v>
      </c>
      <c r="F823" s="23" t="s">
        <v>3417</v>
      </c>
      <c r="G823" s="25" t="s">
        <v>3418</v>
      </c>
      <c r="H823" s="19" t="s">
        <v>94</v>
      </c>
      <c r="I823" s="19" t="s">
        <v>2642</v>
      </c>
      <c r="J823" s="76" t="s">
        <v>44</v>
      </c>
      <c r="K823" s="118"/>
      <c r="L823" s="118"/>
      <c r="M823" s="42"/>
      <c r="N823" s="42"/>
      <c r="O823" s="42"/>
      <c r="P823" s="44"/>
      <c r="Q823" s="30" t="s">
        <v>125</v>
      </c>
      <c r="R823" s="30" t="s">
        <v>125</v>
      </c>
      <c r="S823" s="30" t="s">
        <v>125</v>
      </c>
      <c r="T823" s="30"/>
      <c r="U823" s="31" t="str">
        <f>IFERROR(__xludf.DUMMYFUNCTION("LET(
  angka_murni, ARRAYFORMULA(IFERROR(VALUE(REGEXREPLACE(N823:S823, ""[^0-9]"", """")), 0)),
  rata, IFERROR(AVERAGEIF(angka_murni, ""&gt;0""), 0),
  IF(rata &gt; 0,
    IF(rata &gt; 500, ""SANGAT OPTIMAL"",
    IF(rata &gt; 200, ""OPTIMAL"",
    IF(rata &gt; 100,"&amp;" ""KURANG OPTIMAL"", ""TIDAK OPTIMAL""))),
    IF(COUNTIF(N823:S823, ""*TIDAK TERDETEKSI*"") &gt; 0, ""TIDAK TERDETEKSI"",
    IF(COUNTIF(N823:S823, ""*TIDAK AKTIF*"") &gt; 0, ""TIDAK AKTIF"",
    IF(COUNTIF(N823:S823, ""*BELUM TERPASANG*"") &gt; 0, ""BELUM T"&amp;"ERPASANG"", ""TIDAK AKTIF"")))
  )
)"),"KURANG OPTIMAL")</f>
        <v>KURANG OPTIMAL</v>
      </c>
      <c r="V823" s="124"/>
      <c r="W823" s="125"/>
      <c r="X823" s="125"/>
    </row>
    <row r="824" ht="12.0" customHeight="1">
      <c r="A824" s="20">
        <f t="shared" si="1"/>
        <v>820</v>
      </c>
      <c r="B824" s="19" t="s">
        <v>555</v>
      </c>
      <c r="C824" s="19" t="s">
        <v>703</v>
      </c>
      <c r="D824" s="19" t="s">
        <v>943</v>
      </c>
      <c r="E824" s="21" t="s">
        <v>33</v>
      </c>
      <c r="F824" s="23" t="s">
        <v>3420</v>
      </c>
      <c r="G824" s="25" t="s">
        <v>3421</v>
      </c>
      <c r="H824" s="19" t="s">
        <v>40</v>
      </c>
      <c r="I824" s="19" t="s">
        <v>107</v>
      </c>
      <c r="J824" s="117" t="s">
        <v>44</v>
      </c>
      <c r="K824" s="118"/>
      <c r="L824" s="118"/>
      <c r="M824" s="42"/>
      <c r="N824" s="42"/>
      <c r="O824" s="42"/>
      <c r="P824" s="30" t="s">
        <v>806</v>
      </c>
      <c r="Q824" s="30" t="s">
        <v>360</v>
      </c>
      <c r="R824" s="30" t="s">
        <v>806</v>
      </c>
      <c r="S824" s="44"/>
      <c r="T824" s="44"/>
      <c r="U824" s="31" t="str">
        <f>IFERROR(__xludf.DUMMYFUNCTION("LET(
  angka_murni, ARRAYFORMULA(IFERROR(VALUE(REGEXREPLACE(N824:S824, ""[^0-9]"", """")), 0)),
  rata, IFERROR(AVERAGEIF(angka_murni, ""&gt;0""), 0),
  IF(rata &gt; 0,
    IF(rata &gt; 500, ""SANGAT OPTIMAL"",
    IF(rata &gt; 200, ""OPTIMAL"",
    IF(rata &gt; 100,"&amp;" ""KURANG OPTIMAL"", ""TIDAK OPTIMAL""))),
    IF(COUNTIF(N824:S824, ""*TIDAK TERDETEKSI*"") &gt; 0, ""TIDAK TERDETEKSI"",
    IF(COUNTIF(N824:S824, ""*TIDAK AKTIF*"") &gt; 0, ""TIDAK AKTIF"",
    IF(COUNTIF(N824:S824, ""*BELUM TERPASANG*"") &gt; 0, ""BELUM T"&amp;"ERPASANG"", ""TIDAK AKTIF"")))
  )
)"),"KURANG OPTIMAL")</f>
        <v>KURANG OPTIMAL</v>
      </c>
      <c r="V824" s="124"/>
      <c r="W824" s="125"/>
      <c r="X824" s="125"/>
    </row>
    <row r="825" ht="12.0" customHeight="1">
      <c r="A825" s="20">
        <f t="shared" si="1"/>
        <v>821</v>
      </c>
      <c r="B825" s="19" t="s">
        <v>555</v>
      </c>
      <c r="C825" s="19" t="s">
        <v>703</v>
      </c>
      <c r="D825" s="19" t="s">
        <v>3422</v>
      </c>
      <c r="E825" s="21" t="s">
        <v>33</v>
      </c>
      <c r="F825" s="23" t="s">
        <v>3423</v>
      </c>
      <c r="G825" s="25" t="s">
        <v>3424</v>
      </c>
      <c r="H825" s="19" t="s">
        <v>40</v>
      </c>
      <c r="I825" s="19" t="s">
        <v>107</v>
      </c>
      <c r="J825" s="117" t="s">
        <v>44</v>
      </c>
      <c r="K825" s="118"/>
      <c r="L825" s="118"/>
      <c r="M825" s="42"/>
      <c r="N825" s="42"/>
      <c r="O825" s="42"/>
      <c r="P825" s="30" t="s">
        <v>63</v>
      </c>
      <c r="Q825" s="30" t="s">
        <v>91</v>
      </c>
      <c r="R825" s="30" t="s">
        <v>91</v>
      </c>
      <c r="S825" s="44"/>
      <c r="T825" s="44"/>
      <c r="U825" s="31" t="str">
        <f>IFERROR(__xludf.DUMMYFUNCTION("LET(
  angka_murni, ARRAYFORMULA(IFERROR(VALUE(REGEXREPLACE(N825:S825, ""[^0-9]"", """")), 0)),
  rata, IFERROR(AVERAGEIF(angka_murni, ""&gt;0""), 0),
  IF(rata &gt; 0,
    IF(rata &gt; 500, ""SANGAT OPTIMAL"",
    IF(rata &gt; 200, ""OPTIMAL"",
    IF(rata &gt; 100,"&amp;" ""KURANG OPTIMAL"", ""TIDAK OPTIMAL""))),
    IF(COUNTIF(N825:S825, ""*TIDAK TERDETEKSI*"") &gt; 0, ""TIDAK TERDETEKSI"",
    IF(COUNTIF(N825:S825, ""*TIDAK AKTIF*"") &gt; 0, ""TIDAK AKTIF"",
    IF(COUNTIF(N825:S825, ""*BELUM TERPASANG*"") &gt; 0, ""BELUM T"&amp;"ERPASANG"", ""TIDAK AKTIF"")))
  )
)"),"KURANG OPTIMAL")</f>
        <v>KURANG OPTIMAL</v>
      </c>
      <c r="V825" s="124"/>
      <c r="W825" s="125"/>
      <c r="X825" s="125"/>
    </row>
    <row r="826" ht="12.0" customHeight="1">
      <c r="A826" s="20">
        <f t="shared" si="1"/>
        <v>822</v>
      </c>
      <c r="B826" s="19" t="s">
        <v>555</v>
      </c>
      <c r="C826" s="19" t="s">
        <v>703</v>
      </c>
      <c r="D826" s="19" t="s">
        <v>3425</v>
      </c>
      <c r="E826" s="21" t="s">
        <v>33</v>
      </c>
      <c r="F826" s="23" t="s">
        <v>3426</v>
      </c>
      <c r="G826" s="25" t="s">
        <v>3427</v>
      </c>
      <c r="H826" s="19" t="s">
        <v>40</v>
      </c>
      <c r="I826" s="19" t="s">
        <v>107</v>
      </c>
      <c r="J826" s="117" t="s">
        <v>44</v>
      </c>
      <c r="K826" s="118"/>
      <c r="L826" s="119" t="s">
        <v>1993</v>
      </c>
      <c r="M826" s="42"/>
      <c r="N826" s="42"/>
      <c r="O826" s="42"/>
      <c r="P826" s="30" t="s">
        <v>125</v>
      </c>
      <c r="Q826" s="30" t="s">
        <v>91</v>
      </c>
      <c r="R826" s="30" t="s">
        <v>91</v>
      </c>
      <c r="S826" s="44"/>
      <c r="T826" s="44"/>
      <c r="U826" s="31" t="str">
        <f>IFERROR(__xludf.DUMMYFUNCTION("LET(
  angka_murni, ARRAYFORMULA(IFERROR(VALUE(REGEXREPLACE(N826:S826, ""[^0-9]"", """")), 0)),
  rata, IFERROR(AVERAGEIF(angka_murni, ""&gt;0""), 0),
  IF(rata &gt; 0,
    IF(rata &gt; 500, ""SANGAT OPTIMAL"",
    IF(rata &gt; 200, ""OPTIMAL"",
    IF(rata &gt; 100,"&amp;" ""KURANG OPTIMAL"", ""TIDAK OPTIMAL""))),
    IF(COUNTIF(N826:S826, ""*TIDAK TERDETEKSI*"") &gt; 0, ""TIDAK TERDETEKSI"",
    IF(COUNTIF(N826:S826, ""*TIDAK AKTIF*"") &gt; 0, ""TIDAK AKTIF"",
    IF(COUNTIF(N826:S826, ""*BELUM TERPASANG*"") &gt; 0, ""BELUM T"&amp;"ERPASANG"", ""TIDAK AKTIF"")))
  )
)"),"KURANG OPTIMAL")</f>
        <v>KURANG OPTIMAL</v>
      </c>
      <c r="V826" s="124"/>
      <c r="W826" s="125"/>
      <c r="X826" s="125"/>
    </row>
    <row r="827" ht="12.0" customHeight="1">
      <c r="A827" s="20">
        <f t="shared" si="1"/>
        <v>823</v>
      </c>
      <c r="B827" s="19" t="s">
        <v>555</v>
      </c>
      <c r="C827" s="19" t="s">
        <v>703</v>
      </c>
      <c r="D827" s="19" t="s">
        <v>3429</v>
      </c>
      <c r="E827" s="21" t="s">
        <v>33</v>
      </c>
      <c r="F827" s="23" t="s">
        <v>3430</v>
      </c>
      <c r="G827" s="25" t="s">
        <v>3431</v>
      </c>
      <c r="H827" s="19" t="s">
        <v>40</v>
      </c>
      <c r="I827" s="19" t="s">
        <v>107</v>
      </c>
      <c r="J827" s="117" t="s">
        <v>44</v>
      </c>
      <c r="K827" s="118"/>
      <c r="L827" s="119" t="s">
        <v>916</v>
      </c>
      <c r="M827" s="42"/>
      <c r="N827" s="42"/>
      <c r="O827" s="42"/>
      <c r="P827" s="30" t="s">
        <v>360</v>
      </c>
      <c r="Q827" s="30" t="s">
        <v>360</v>
      </c>
      <c r="R827" s="30" t="s">
        <v>360</v>
      </c>
      <c r="S827" s="44"/>
      <c r="T827" s="44"/>
      <c r="U827" s="31" t="str">
        <f>IFERROR(__xludf.DUMMYFUNCTION("LET(
  angka_murni, ARRAYFORMULA(IFERROR(VALUE(REGEXREPLACE(N827:S827, ""[^0-9]"", """")), 0)),
  rata, IFERROR(AVERAGEIF(angka_murni, ""&gt;0""), 0),
  IF(rata &gt; 0,
    IF(rata &gt; 500, ""SANGAT OPTIMAL"",
    IF(rata &gt; 200, ""OPTIMAL"",
    IF(rata &gt; 100,"&amp;" ""KURANG OPTIMAL"", ""TIDAK OPTIMAL""))),
    IF(COUNTIF(N827:S827, ""*TIDAK TERDETEKSI*"") &gt; 0, ""TIDAK TERDETEKSI"",
    IF(COUNTIF(N827:S827, ""*TIDAK AKTIF*"") &gt; 0, ""TIDAK AKTIF"",
    IF(COUNTIF(N827:S827, ""*BELUM TERPASANG*"") &gt; 0, ""BELUM T"&amp;"ERPASANG"", ""TIDAK AKTIF"")))
  )
)"),"TIDAK OPTIMAL")</f>
        <v>TIDAK OPTIMAL</v>
      </c>
      <c r="V827" s="124"/>
      <c r="W827" s="125"/>
      <c r="X827" s="125"/>
    </row>
    <row r="828" ht="12.0" customHeight="1">
      <c r="A828" s="20">
        <f t="shared" si="1"/>
        <v>824</v>
      </c>
      <c r="B828" s="19" t="s">
        <v>555</v>
      </c>
      <c r="C828" s="19" t="s">
        <v>708</v>
      </c>
      <c r="D828" s="19" t="s">
        <v>3432</v>
      </c>
      <c r="E828" s="21" t="s">
        <v>33</v>
      </c>
      <c r="F828" s="23" t="s">
        <v>3433</v>
      </c>
      <c r="G828" s="25" t="s">
        <v>3434</v>
      </c>
      <c r="H828" s="19" t="s">
        <v>40</v>
      </c>
      <c r="I828" s="19" t="s">
        <v>107</v>
      </c>
      <c r="J828" s="117" t="s">
        <v>44</v>
      </c>
      <c r="K828" s="118"/>
      <c r="L828" s="118"/>
      <c r="M828" s="42"/>
      <c r="N828" s="42"/>
      <c r="O828" s="42"/>
      <c r="P828" s="30" t="s">
        <v>806</v>
      </c>
      <c r="Q828" s="30" t="s">
        <v>806</v>
      </c>
      <c r="R828" s="30" t="s">
        <v>806</v>
      </c>
      <c r="S828" s="44"/>
      <c r="T828" s="44"/>
      <c r="U828" s="31" t="str">
        <f>IFERROR(__xludf.DUMMYFUNCTION("LET(
  angka_murni, ARRAYFORMULA(IFERROR(VALUE(REGEXREPLACE(N828:S828, ""[^0-9]"", """")), 0)),
  rata, IFERROR(AVERAGEIF(angka_murni, ""&gt;0""), 0),
  IF(rata &gt; 0,
    IF(rata &gt; 500, ""SANGAT OPTIMAL"",
    IF(rata &gt; 200, ""OPTIMAL"",
    IF(rata &gt; 100,"&amp;" ""KURANG OPTIMAL"", ""TIDAK OPTIMAL""))),
    IF(COUNTIF(N828:S828, ""*TIDAK TERDETEKSI*"") &gt; 0, ""TIDAK TERDETEKSI"",
    IF(COUNTIF(N828:S828, ""*TIDAK AKTIF*"") &gt; 0, ""TIDAK AKTIF"",
    IF(COUNTIF(N828:S828, ""*BELUM TERPASANG*"") &gt; 0, ""BELUM T"&amp;"ERPASANG"", ""TIDAK AKTIF"")))
  )
)"),"KURANG OPTIMAL")</f>
        <v>KURANG OPTIMAL</v>
      </c>
      <c r="V828" s="124"/>
      <c r="W828" s="125"/>
      <c r="X828" s="125"/>
    </row>
    <row r="829" ht="12.0" customHeight="1">
      <c r="A829" s="20">
        <f t="shared" si="1"/>
        <v>825</v>
      </c>
      <c r="B829" s="19" t="s">
        <v>555</v>
      </c>
      <c r="C829" s="19" t="s">
        <v>708</v>
      </c>
      <c r="D829" s="19" t="s">
        <v>3435</v>
      </c>
      <c r="E829" s="21" t="s">
        <v>33</v>
      </c>
      <c r="F829" s="23" t="s">
        <v>3436</v>
      </c>
      <c r="G829" s="25" t="s">
        <v>3437</v>
      </c>
      <c r="H829" s="19" t="s">
        <v>40</v>
      </c>
      <c r="I829" s="19" t="s">
        <v>42</v>
      </c>
      <c r="J829" s="128" t="s">
        <v>44</v>
      </c>
      <c r="K829" s="129"/>
      <c r="L829" s="129"/>
      <c r="M829" s="29" t="s">
        <v>108</v>
      </c>
      <c r="N829" s="29" t="s">
        <v>108</v>
      </c>
      <c r="O829" s="29" t="s">
        <v>108</v>
      </c>
      <c r="P829" s="29" t="s">
        <v>108</v>
      </c>
      <c r="Q829" s="30" t="s">
        <v>167</v>
      </c>
      <c r="R829" s="30" t="s">
        <v>167</v>
      </c>
      <c r="S829" s="30" t="s">
        <v>167</v>
      </c>
      <c r="T829" s="30" t="s">
        <v>125</v>
      </c>
      <c r="U829" s="39" t="str">
        <f>IFERROR(__xludf.DUMMYFUNCTION("LET(
  angka_murni, ARRAYFORMULA(IFERROR(VALUE(REGEXREPLACE(N829:S829, ""[^0-9]"", """")), 0)),
  rata, IFERROR(AVERAGEIF(angka_murni, ""&gt;0""), 0),
  IF(rata &gt; 0,
    IF(rata &gt; 500, ""SANGAT OPTIMAL"",
    IF(rata &gt; 200, ""OPTIMAL"",
    IF(rata &gt; 100,"&amp;" ""KURANG OPTIMAL"", ""TIDAK OPTIMAL""))),
    IF(COUNTIF(N829:S829, ""*TIDAK TERDETEKSI*"") &gt; 0, ""TIDAK TERDETEKSI"",
    IF(COUNTIF(N829:S829, ""*TIDAK AKTIF*"") &gt; 0, ""TIDAK AKTIF"",
    IF(COUNTIF(N829:S829, ""*BELUM TERPASANG*"") &gt; 0, ""BELUM T"&amp;"ERPASANG"", ""TIDAK AKTIF"")))
  )
)"),"TIDAK TERDETEKSI")</f>
        <v>TIDAK TERDETEKSI</v>
      </c>
      <c r="V829" s="137" t="s">
        <v>3438</v>
      </c>
      <c r="W829" s="83"/>
      <c r="X829" s="83"/>
    </row>
    <row r="830" ht="12.0" customHeight="1">
      <c r="A830" s="20">
        <f t="shared" si="1"/>
        <v>826</v>
      </c>
      <c r="B830" s="19" t="s">
        <v>555</v>
      </c>
      <c r="C830" s="19" t="s">
        <v>708</v>
      </c>
      <c r="D830" s="19" t="s">
        <v>3439</v>
      </c>
      <c r="E830" s="21" t="s">
        <v>33</v>
      </c>
      <c r="F830" s="23" t="s">
        <v>3440</v>
      </c>
      <c r="G830" s="25" t="s">
        <v>3441</v>
      </c>
      <c r="H830" s="19" t="s">
        <v>40</v>
      </c>
      <c r="I830" s="19" t="s">
        <v>107</v>
      </c>
      <c r="J830" s="117" t="s">
        <v>44</v>
      </c>
      <c r="K830" s="118"/>
      <c r="L830" s="118"/>
      <c r="M830" s="42"/>
      <c r="N830" s="42"/>
      <c r="O830" s="42"/>
      <c r="P830" s="30" t="s">
        <v>806</v>
      </c>
      <c r="Q830" s="30" t="s">
        <v>806</v>
      </c>
      <c r="R830" s="30" t="s">
        <v>91</v>
      </c>
      <c r="S830" s="44"/>
      <c r="T830" s="44"/>
      <c r="U830" s="31" t="str">
        <f>IFERROR(__xludf.DUMMYFUNCTION("LET(
  angka_murni, ARRAYFORMULA(IFERROR(VALUE(REGEXREPLACE(N830:S830, ""[^0-9]"", """")), 0)),
  rata, IFERROR(AVERAGEIF(angka_murni, ""&gt;0""), 0),
  IF(rata &gt; 0,
    IF(rata &gt; 500, ""SANGAT OPTIMAL"",
    IF(rata &gt; 200, ""OPTIMAL"",
    IF(rata &gt; 100,"&amp;" ""KURANG OPTIMAL"", ""TIDAK OPTIMAL""))),
    IF(COUNTIF(N830:S830, ""*TIDAK TERDETEKSI*"") &gt; 0, ""TIDAK TERDETEKSI"",
    IF(COUNTIF(N830:S830, ""*TIDAK AKTIF*"") &gt; 0, ""TIDAK AKTIF"",
    IF(COUNTIF(N830:S830, ""*BELUM TERPASANG*"") &gt; 0, ""BELUM T"&amp;"ERPASANG"", ""TIDAK AKTIF"")))
  )
)"),"KURANG OPTIMAL")</f>
        <v>KURANG OPTIMAL</v>
      </c>
      <c r="V830" s="124"/>
      <c r="W830" s="125"/>
      <c r="X830" s="125"/>
    </row>
    <row r="831" ht="12.0" customHeight="1">
      <c r="A831" s="20">
        <f t="shared" si="1"/>
        <v>827</v>
      </c>
      <c r="B831" s="19" t="s">
        <v>555</v>
      </c>
      <c r="C831" s="19" t="s">
        <v>708</v>
      </c>
      <c r="D831" s="19" t="s">
        <v>709</v>
      </c>
      <c r="E831" s="21" t="s">
        <v>33</v>
      </c>
      <c r="F831" s="23" t="s">
        <v>3442</v>
      </c>
      <c r="G831" s="25" t="s">
        <v>3443</v>
      </c>
      <c r="H831" s="19" t="s">
        <v>40</v>
      </c>
      <c r="I831" s="19" t="s">
        <v>107</v>
      </c>
      <c r="J831" s="117" t="s">
        <v>44</v>
      </c>
      <c r="K831" s="118"/>
      <c r="L831" s="119" t="s">
        <v>2125</v>
      </c>
      <c r="M831" s="42"/>
      <c r="N831" s="42"/>
      <c r="O831" s="42"/>
      <c r="P831" s="30" t="s">
        <v>806</v>
      </c>
      <c r="Q831" s="30" t="s">
        <v>806</v>
      </c>
      <c r="R831" s="30" t="s">
        <v>176</v>
      </c>
      <c r="S831" s="44"/>
      <c r="T831" s="44"/>
      <c r="U831" s="31" t="str">
        <f>IFERROR(__xludf.DUMMYFUNCTION("LET(
  angka_murni, ARRAYFORMULA(IFERROR(VALUE(REGEXREPLACE(N831:S831, ""[^0-9]"", """")), 0)),
  rata, IFERROR(AVERAGEIF(angka_murni, ""&gt;0""), 0),
  IF(rata &gt; 0,
    IF(rata &gt; 500, ""SANGAT OPTIMAL"",
    IF(rata &gt; 200, ""OPTIMAL"",
    IF(rata &gt; 100,"&amp;" ""KURANG OPTIMAL"", ""TIDAK OPTIMAL""))),
    IF(COUNTIF(N831:S831, ""*TIDAK TERDETEKSI*"") &gt; 0, ""TIDAK TERDETEKSI"",
    IF(COUNTIF(N831:S831, ""*TIDAK AKTIF*"") &gt; 0, ""TIDAK AKTIF"",
    IF(COUNTIF(N831:S831, ""*BELUM TERPASANG*"") &gt; 0, ""BELUM T"&amp;"ERPASANG"", ""TIDAK AKTIF"")))
  )
)"),"KURANG OPTIMAL")</f>
        <v>KURANG OPTIMAL</v>
      </c>
      <c r="V831" s="124"/>
      <c r="W831" s="125"/>
      <c r="X831" s="125"/>
    </row>
    <row r="832" ht="12.0" customHeight="1">
      <c r="A832" s="20">
        <f t="shared" si="1"/>
        <v>828</v>
      </c>
      <c r="B832" s="19" t="s">
        <v>555</v>
      </c>
      <c r="C832" s="19" t="s">
        <v>714</v>
      </c>
      <c r="D832" s="19" t="s">
        <v>3444</v>
      </c>
      <c r="E832" s="21" t="s">
        <v>33</v>
      </c>
      <c r="F832" s="23" t="s">
        <v>3445</v>
      </c>
      <c r="G832" s="25" t="s">
        <v>3446</v>
      </c>
      <c r="H832" s="19" t="s">
        <v>40</v>
      </c>
      <c r="I832" s="19" t="s">
        <v>107</v>
      </c>
      <c r="J832" s="117" t="s">
        <v>44</v>
      </c>
      <c r="K832" s="118"/>
      <c r="L832" s="118"/>
      <c r="M832" s="42"/>
      <c r="N832" s="42"/>
      <c r="O832" s="42"/>
      <c r="P832" s="30" t="s">
        <v>806</v>
      </c>
      <c r="Q832" s="30" t="s">
        <v>806</v>
      </c>
      <c r="R832" s="30" t="s">
        <v>806</v>
      </c>
      <c r="S832" s="44"/>
      <c r="T832" s="44"/>
      <c r="U832" s="31" t="str">
        <f>IFERROR(__xludf.DUMMYFUNCTION("LET(
  angka_murni, ARRAYFORMULA(IFERROR(VALUE(REGEXREPLACE(N832:S832, ""[^0-9]"", """")), 0)),
  rata, IFERROR(AVERAGEIF(angka_murni, ""&gt;0""), 0),
  IF(rata &gt; 0,
    IF(rata &gt; 500, ""SANGAT OPTIMAL"",
    IF(rata &gt; 200, ""OPTIMAL"",
    IF(rata &gt; 100,"&amp;" ""KURANG OPTIMAL"", ""TIDAK OPTIMAL""))),
    IF(COUNTIF(N832:S832, ""*TIDAK TERDETEKSI*"") &gt; 0, ""TIDAK TERDETEKSI"",
    IF(COUNTIF(N832:S832, ""*TIDAK AKTIF*"") &gt; 0, ""TIDAK AKTIF"",
    IF(COUNTIF(N832:S832, ""*BELUM TERPASANG*"") &gt; 0, ""BELUM T"&amp;"ERPASANG"", ""TIDAK AKTIF"")))
  )
)"),"KURANG OPTIMAL")</f>
        <v>KURANG OPTIMAL</v>
      </c>
      <c r="V832" s="124"/>
      <c r="W832" s="125"/>
      <c r="X832" s="125"/>
    </row>
    <row r="833" ht="12.0" customHeight="1">
      <c r="A833" s="20">
        <f t="shared" si="1"/>
        <v>829</v>
      </c>
      <c r="B833" s="19" t="s">
        <v>555</v>
      </c>
      <c r="C833" s="19" t="s">
        <v>714</v>
      </c>
      <c r="D833" s="19" t="s">
        <v>2072</v>
      </c>
      <c r="E833" s="21" t="s">
        <v>33</v>
      </c>
      <c r="F833" s="23" t="s">
        <v>3448</v>
      </c>
      <c r="G833" s="25" t="s">
        <v>3449</v>
      </c>
      <c r="H833" s="19" t="s">
        <v>40</v>
      </c>
      <c r="I833" s="19" t="s">
        <v>107</v>
      </c>
      <c r="J833" s="117" t="s">
        <v>44</v>
      </c>
      <c r="K833" s="118"/>
      <c r="L833" s="119" t="s">
        <v>1993</v>
      </c>
      <c r="M833" s="42"/>
      <c r="N833" s="42"/>
      <c r="O833" s="42"/>
      <c r="P833" s="30" t="s">
        <v>91</v>
      </c>
      <c r="Q833" s="30" t="s">
        <v>63</v>
      </c>
      <c r="R833" s="30" t="s">
        <v>91</v>
      </c>
      <c r="S833" s="44"/>
      <c r="T833" s="44"/>
      <c r="U833" s="31" t="str">
        <f>IFERROR(__xludf.DUMMYFUNCTION("LET(
  angka_murni, ARRAYFORMULA(IFERROR(VALUE(REGEXREPLACE(N833:S833, ""[^0-9]"", """")), 0)),
  rata, IFERROR(AVERAGEIF(angka_murni, ""&gt;0""), 0),
  IF(rata &gt; 0,
    IF(rata &gt; 500, ""SANGAT OPTIMAL"",
    IF(rata &gt; 200, ""OPTIMAL"",
    IF(rata &gt; 100,"&amp;" ""KURANG OPTIMAL"", ""TIDAK OPTIMAL""))),
    IF(COUNTIF(N833:S833, ""*TIDAK TERDETEKSI*"") &gt; 0, ""TIDAK TERDETEKSI"",
    IF(COUNTIF(N833:S833, ""*TIDAK AKTIF*"") &gt; 0, ""TIDAK AKTIF"",
    IF(COUNTIF(N833:S833, ""*BELUM TERPASANG*"") &gt; 0, ""BELUM T"&amp;"ERPASANG"", ""TIDAK AKTIF"")))
  )
)"),"KURANG OPTIMAL")</f>
        <v>KURANG OPTIMAL</v>
      </c>
      <c r="V833" s="124"/>
      <c r="W833" s="125"/>
      <c r="X833" s="125"/>
    </row>
    <row r="834" ht="12.0" customHeight="1">
      <c r="A834" s="20">
        <f t="shared" si="1"/>
        <v>830</v>
      </c>
      <c r="B834" s="19" t="s">
        <v>555</v>
      </c>
      <c r="C834" s="19" t="s">
        <v>714</v>
      </c>
      <c r="D834" s="19" t="s">
        <v>3450</v>
      </c>
      <c r="E834" s="21" t="s">
        <v>33</v>
      </c>
      <c r="F834" s="23" t="s">
        <v>3451</v>
      </c>
      <c r="G834" s="25" t="s">
        <v>3452</v>
      </c>
      <c r="H834" s="19" t="s">
        <v>40</v>
      </c>
      <c r="I834" s="19" t="s">
        <v>107</v>
      </c>
      <c r="J834" s="117" t="s">
        <v>44</v>
      </c>
      <c r="K834" s="118"/>
      <c r="L834" s="118"/>
      <c r="M834" s="42"/>
      <c r="N834" s="42"/>
      <c r="O834" s="42"/>
      <c r="P834" s="30" t="s">
        <v>125</v>
      </c>
      <c r="Q834" s="30" t="s">
        <v>63</v>
      </c>
      <c r="R834" s="30" t="s">
        <v>63</v>
      </c>
      <c r="S834" s="44"/>
      <c r="T834" s="44"/>
      <c r="U834" s="31" t="str">
        <f>IFERROR(__xludf.DUMMYFUNCTION("LET(
  angka_murni, ARRAYFORMULA(IFERROR(VALUE(REGEXREPLACE(N834:S834, ""[^0-9]"", """")), 0)),
  rata, IFERROR(AVERAGEIF(angka_murni, ""&gt;0""), 0),
  IF(rata &gt; 0,
    IF(rata &gt; 500, ""SANGAT OPTIMAL"",
    IF(rata &gt; 200, ""OPTIMAL"",
    IF(rata &gt; 100,"&amp;" ""KURANG OPTIMAL"", ""TIDAK OPTIMAL""))),
    IF(COUNTIF(N834:S834, ""*TIDAK TERDETEKSI*"") &gt; 0, ""TIDAK TERDETEKSI"",
    IF(COUNTIF(N834:S834, ""*TIDAK AKTIF*"") &gt; 0, ""TIDAK AKTIF"",
    IF(COUNTIF(N834:S834, ""*BELUM TERPASANG*"") &gt; 0, ""BELUM T"&amp;"ERPASANG"", ""TIDAK AKTIF"")))
  )
)"),"KURANG OPTIMAL")</f>
        <v>KURANG OPTIMAL</v>
      </c>
      <c r="V834" s="124"/>
      <c r="W834" s="125"/>
      <c r="X834" s="125"/>
    </row>
    <row r="835" ht="12.0" customHeight="1">
      <c r="A835" s="20">
        <f t="shared" si="1"/>
        <v>831</v>
      </c>
      <c r="B835" s="19" t="s">
        <v>555</v>
      </c>
      <c r="C835" s="19" t="s">
        <v>714</v>
      </c>
      <c r="D835" s="19" t="s">
        <v>3453</v>
      </c>
      <c r="E835" s="21" t="s">
        <v>33</v>
      </c>
      <c r="F835" s="23" t="s">
        <v>3454</v>
      </c>
      <c r="G835" s="25" t="s">
        <v>3455</v>
      </c>
      <c r="H835" s="19" t="s">
        <v>40</v>
      </c>
      <c r="I835" s="19" t="s">
        <v>107</v>
      </c>
      <c r="J835" s="117" t="s">
        <v>44</v>
      </c>
      <c r="K835" s="118"/>
      <c r="L835" s="118"/>
      <c r="M835" s="42"/>
      <c r="N835" s="42"/>
      <c r="O835" s="42"/>
      <c r="P835" s="30" t="s">
        <v>45</v>
      </c>
      <c r="Q835" s="30" t="s">
        <v>360</v>
      </c>
      <c r="R835" s="30" t="s">
        <v>360</v>
      </c>
      <c r="S835" s="44"/>
      <c r="T835" s="44"/>
      <c r="U835" s="31" t="str">
        <f>IFERROR(__xludf.DUMMYFUNCTION("LET(
  angka_murni, ARRAYFORMULA(IFERROR(VALUE(REGEXREPLACE(N835:S835, ""[^0-9]"", """")), 0)),
  rata, IFERROR(AVERAGEIF(angka_murni, ""&gt;0""), 0),
  IF(rata &gt; 0,
    IF(rata &gt; 500, ""SANGAT OPTIMAL"",
    IF(rata &gt; 200, ""OPTIMAL"",
    IF(rata &gt; 100,"&amp;" ""KURANG OPTIMAL"", ""TIDAK OPTIMAL""))),
    IF(COUNTIF(N835:S835, ""*TIDAK TERDETEKSI*"") &gt; 0, ""TIDAK TERDETEKSI"",
    IF(COUNTIF(N835:S835, ""*TIDAK AKTIF*"") &gt; 0, ""TIDAK AKTIF"",
    IF(COUNTIF(N835:S835, ""*BELUM TERPASANG*"") &gt; 0, ""BELUM T"&amp;"ERPASANG"", ""TIDAK AKTIF"")))
  )
)"),"TIDAK OPTIMAL")</f>
        <v>TIDAK OPTIMAL</v>
      </c>
      <c r="V835" s="124"/>
      <c r="W835" s="125"/>
      <c r="X835" s="125"/>
    </row>
    <row r="836" ht="12.0" customHeight="1">
      <c r="A836" s="20">
        <f t="shared" si="1"/>
        <v>832</v>
      </c>
      <c r="B836" s="19" t="s">
        <v>555</v>
      </c>
      <c r="C836" s="19" t="s">
        <v>714</v>
      </c>
      <c r="D836" s="19" t="s">
        <v>3456</v>
      </c>
      <c r="E836" s="21" t="s">
        <v>33</v>
      </c>
      <c r="F836" s="23" t="s">
        <v>3457</v>
      </c>
      <c r="G836" s="25" t="s">
        <v>3458</v>
      </c>
      <c r="H836" s="19" t="s">
        <v>40</v>
      </c>
      <c r="I836" s="19" t="s">
        <v>107</v>
      </c>
      <c r="J836" s="117" t="s">
        <v>44</v>
      </c>
      <c r="K836" s="118"/>
      <c r="L836" s="119" t="s">
        <v>1993</v>
      </c>
      <c r="M836" s="42"/>
      <c r="N836" s="42"/>
      <c r="O836" s="29" t="s">
        <v>62</v>
      </c>
      <c r="P836" s="30" t="s">
        <v>91</v>
      </c>
      <c r="Q836" s="30" t="s">
        <v>63</v>
      </c>
      <c r="R836" s="44"/>
      <c r="S836" s="44"/>
      <c r="T836" s="44"/>
      <c r="U836" s="31" t="str">
        <f>IFERROR(__xludf.DUMMYFUNCTION("LET(
  angka_murni, ARRAYFORMULA(IFERROR(VALUE(REGEXREPLACE(N836:S836, ""[^0-9]"", """")), 0)),
  rata, IFERROR(AVERAGEIF(angka_murni, ""&gt;0""), 0),
  IF(rata &gt; 0,
    IF(rata &gt; 500, ""SANGAT OPTIMAL"",
    IF(rata &gt; 200, ""OPTIMAL"",
    IF(rata &gt; 100,"&amp;" ""KURANG OPTIMAL"", ""TIDAK OPTIMAL""))),
    IF(COUNTIF(N836:S836, ""*TIDAK TERDETEKSI*"") &gt; 0, ""TIDAK TERDETEKSI"",
    IF(COUNTIF(N836:S836, ""*TIDAK AKTIF*"") &gt; 0, ""TIDAK AKTIF"",
    IF(COUNTIF(N836:S836, ""*BELUM TERPASANG*"") &gt; 0, ""BELUM T"&amp;"ERPASANG"", ""TIDAK AKTIF"")))
  )
)"),"TIDAK OPTIMAL")</f>
        <v>TIDAK OPTIMAL</v>
      </c>
      <c r="V836" s="124"/>
      <c r="W836" s="125"/>
      <c r="X836" s="125"/>
    </row>
    <row r="837" ht="12.0" customHeight="1">
      <c r="A837" s="20">
        <f t="shared" si="1"/>
        <v>833</v>
      </c>
      <c r="B837" s="19" t="s">
        <v>555</v>
      </c>
      <c r="C837" s="19" t="s">
        <v>714</v>
      </c>
      <c r="D837" s="19" t="s">
        <v>3459</v>
      </c>
      <c r="E837" s="21" t="s">
        <v>33</v>
      </c>
      <c r="F837" s="23" t="s">
        <v>3460</v>
      </c>
      <c r="G837" s="25" t="s">
        <v>3461</v>
      </c>
      <c r="H837" s="19" t="s">
        <v>40</v>
      </c>
      <c r="I837" s="19" t="s">
        <v>107</v>
      </c>
      <c r="J837" s="117" t="s">
        <v>44</v>
      </c>
      <c r="K837" s="118"/>
      <c r="L837" s="118"/>
      <c r="M837" s="42"/>
      <c r="N837" s="42"/>
      <c r="O837" s="42"/>
      <c r="P837" s="30" t="s">
        <v>91</v>
      </c>
      <c r="Q837" s="30" t="s">
        <v>62</v>
      </c>
      <c r="R837" s="30" t="s">
        <v>62</v>
      </c>
      <c r="S837" s="44"/>
      <c r="T837" s="44"/>
      <c r="U837" s="31" t="str">
        <f>IFERROR(__xludf.DUMMYFUNCTION("LET(
  angka_murni, ARRAYFORMULA(IFERROR(VALUE(REGEXREPLACE(N837:S837, ""[^0-9]"", """")), 0)),
  rata, IFERROR(AVERAGEIF(angka_murni, ""&gt;0""), 0),
  IF(rata &gt; 0,
    IF(rata &gt; 500, ""SANGAT OPTIMAL"",
    IF(rata &gt; 200, ""OPTIMAL"",
    IF(rata &gt; 100,"&amp;" ""KURANG OPTIMAL"", ""TIDAK OPTIMAL""))),
    IF(COUNTIF(N837:S837, ""*TIDAK TERDETEKSI*"") &gt; 0, ""TIDAK TERDETEKSI"",
    IF(COUNTIF(N837:S837, ""*TIDAK AKTIF*"") &gt; 0, ""TIDAK AKTIF"",
    IF(COUNTIF(N837:S837, ""*BELUM TERPASANG*"") &gt; 0, ""BELUM T"&amp;"ERPASANG"", ""TIDAK AKTIF"")))
  )
)"),"TIDAK OPTIMAL")</f>
        <v>TIDAK OPTIMAL</v>
      </c>
      <c r="V837" s="124"/>
      <c r="W837" s="125"/>
      <c r="X837" s="125"/>
    </row>
    <row r="838" ht="12.0" customHeight="1">
      <c r="A838" s="20">
        <f t="shared" si="1"/>
        <v>834</v>
      </c>
      <c r="B838" s="19" t="s">
        <v>555</v>
      </c>
      <c r="C838" s="19" t="s">
        <v>714</v>
      </c>
      <c r="D838" s="19" t="s">
        <v>715</v>
      </c>
      <c r="E838" s="21" t="s">
        <v>33</v>
      </c>
      <c r="F838" s="23" t="s">
        <v>3462</v>
      </c>
      <c r="G838" s="25" t="s">
        <v>3463</v>
      </c>
      <c r="H838" s="19" t="s">
        <v>40</v>
      </c>
      <c r="I838" s="19" t="s">
        <v>107</v>
      </c>
      <c r="J838" s="117" t="s">
        <v>44</v>
      </c>
      <c r="K838" s="118"/>
      <c r="L838" s="118"/>
      <c r="M838" s="42"/>
      <c r="N838" s="42"/>
      <c r="O838" s="42"/>
      <c r="P838" s="30" t="s">
        <v>62</v>
      </c>
      <c r="Q838" s="30" t="s">
        <v>91</v>
      </c>
      <c r="R838" s="30" t="s">
        <v>63</v>
      </c>
      <c r="S838" s="44"/>
      <c r="T838" s="44"/>
      <c r="U838" s="31" t="str">
        <f>IFERROR(__xludf.DUMMYFUNCTION("LET(
  angka_murni, ARRAYFORMULA(IFERROR(VALUE(REGEXREPLACE(N838:S838, ""[^0-9]"", """")), 0)),
  rata, IFERROR(AVERAGEIF(angka_murni, ""&gt;0""), 0),
  IF(rata &gt; 0,
    IF(rata &gt; 500, ""SANGAT OPTIMAL"",
    IF(rata &gt; 200, ""OPTIMAL"",
    IF(rata &gt; 100,"&amp;" ""KURANG OPTIMAL"", ""TIDAK OPTIMAL""))),
    IF(COUNTIF(N838:S838, ""*TIDAK TERDETEKSI*"") &gt; 0, ""TIDAK TERDETEKSI"",
    IF(COUNTIF(N838:S838, ""*TIDAK AKTIF*"") &gt; 0, ""TIDAK AKTIF"",
    IF(COUNTIF(N838:S838, ""*BELUM TERPASANG*"") &gt; 0, ""BELUM T"&amp;"ERPASANG"", ""TIDAK AKTIF"")))
  )
)"),"TIDAK OPTIMAL")</f>
        <v>TIDAK OPTIMAL</v>
      </c>
      <c r="V838" s="124"/>
      <c r="W838" s="125"/>
      <c r="X838" s="125"/>
    </row>
    <row r="839" ht="12.0" customHeight="1">
      <c r="A839" s="20">
        <f t="shared" si="1"/>
        <v>835</v>
      </c>
      <c r="B839" s="19" t="s">
        <v>555</v>
      </c>
      <c r="C839" s="19" t="s">
        <v>714</v>
      </c>
      <c r="D839" s="19" t="s">
        <v>3464</v>
      </c>
      <c r="E839" s="21" t="s">
        <v>33</v>
      </c>
      <c r="F839" s="23" t="s">
        <v>3465</v>
      </c>
      <c r="G839" s="25" t="s">
        <v>3466</v>
      </c>
      <c r="H839" s="19" t="s">
        <v>40</v>
      </c>
      <c r="I839" s="19" t="s">
        <v>107</v>
      </c>
      <c r="J839" s="117" t="s">
        <v>44</v>
      </c>
      <c r="K839" s="118"/>
      <c r="L839" s="119" t="s">
        <v>1993</v>
      </c>
      <c r="M839" s="42"/>
      <c r="N839" s="42"/>
      <c r="O839" s="42"/>
      <c r="P839" s="30" t="s">
        <v>63</v>
      </c>
      <c r="Q839" s="30" t="s">
        <v>91</v>
      </c>
      <c r="R839" s="30" t="s">
        <v>62</v>
      </c>
      <c r="S839" s="44"/>
      <c r="T839" s="44"/>
      <c r="U839" s="31" t="str">
        <f>IFERROR(__xludf.DUMMYFUNCTION("LET(
  angka_murni, ARRAYFORMULA(IFERROR(VALUE(REGEXREPLACE(N839:S839, ""[^0-9]"", """")), 0)),
  rata, IFERROR(AVERAGEIF(angka_murni, ""&gt;0""), 0),
  IF(rata &gt; 0,
    IF(rata &gt; 500, ""SANGAT OPTIMAL"",
    IF(rata &gt; 200, ""OPTIMAL"",
    IF(rata &gt; 100,"&amp;" ""KURANG OPTIMAL"", ""TIDAK OPTIMAL""))),
    IF(COUNTIF(N839:S839, ""*TIDAK TERDETEKSI*"") &gt; 0, ""TIDAK TERDETEKSI"",
    IF(COUNTIF(N839:S839, ""*TIDAK AKTIF*"") &gt; 0, ""TIDAK AKTIF"",
    IF(COUNTIF(N839:S839, ""*BELUM TERPASANG*"") &gt; 0, ""BELUM T"&amp;"ERPASANG"", ""TIDAK AKTIF"")))
  )
)"),"TIDAK OPTIMAL")</f>
        <v>TIDAK OPTIMAL</v>
      </c>
      <c r="V839" s="124"/>
      <c r="W839" s="125"/>
      <c r="X839" s="125"/>
    </row>
    <row r="840" ht="12.0" customHeight="1">
      <c r="A840" s="20">
        <f t="shared" si="1"/>
        <v>836</v>
      </c>
      <c r="B840" s="19" t="s">
        <v>555</v>
      </c>
      <c r="C840" s="19" t="s">
        <v>714</v>
      </c>
      <c r="D840" s="19" t="s">
        <v>3467</v>
      </c>
      <c r="E840" s="21" t="s">
        <v>33</v>
      </c>
      <c r="F840" s="23" t="s">
        <v>3468</v>
      </c>
      <c r="G840" s="25" t="s">
        <v>3469</v>
      </c>
      <c r="H840" s="19" t="s">
        <v>40</v>
      </c>
      <c r="I840" s="19" t="s">
        <v>107</v>
      </c>
      <c r="J840" s="117" t="s">
        <v>44</v>
      </c>
      <c r="K840" s="118"/>
      <c r="L840" s="118"/>
      <c r="M840" s="42"/>
      <c r="N840" s="42"/>
      <c r="O840" s="42"/>
      <c r="P840" s="30" t="s">
        <v>45</v>
      </c>
      <c r="Q840" s="30" t="s">
        <v>360</v>
      </c>
      <c r="R840" s="30" t="s">
        <v>360</v>
      </c>
      <c r="S840" s="44"/>
      <c r="T840" s="44"/>
      <c r="U840" s="31" t="str">
        <f>IFERROR(__xludf.DUMMYFUNCTION("LET(
  angka_murni, ARRAYFORMULA(IFERROR(VALUE(REGEXREPLACE(N840:S840, ""[^0-9]"", """")), 0)),
  rata, IFERROR(AVERAGEIF(angka_murni, ""&gt;0""), 0),
  IF(rata &gt; 0,
    IF(rata &gt; 500, ""SANGAT OPTIMAL"",
    IF(rata &gt; 200, ""OPTIMAL"",
    IF(rata &gt; 100,"&amp;" ""KURANG OPTIMAL"", ""TIDAK OPTIMAL""))),
    IF(COUNTIF(N840:S840, ""*TIDAK TERDETEKSI*"") &gt; 0, ""TIDAK TERDETEKSI"",
    IF(COUNTIF(N840:S840, ""*TIDAK AKTIF*"") &gt; 0, ""TIDAK AKTIF"",
    IF(COUNTIF(N840:S840, ""*BELUM TERPASANG*"") &gt; 0, ""BELUM T"&amp;"ERPASANG"", ""TIDAK AKTIF"")))
  )
)"),"TIDAK OPTIMAL")</f>
        <v>TIDAK OPTIMAL</v>
      </c>
      <c r="V840" s="124"/>
      <c r="W840" s="125"/>
      <c r="X840" s="125"/>
    </row>
    <row r="841" ht="12.0" customHeight="1">
      <c r="A841" s="20">
        <f t="shared" si="1"/>
        <v>837</v>
      </c>
      <c r="B841" s="19" t="s">
        <v>555</v>
      </c>
      <c r="C841" s="19" t="s">
        <v>714</v>
      </c>
      <c r="D841" s="19" t="s">
        <v>3470</v>
      </c>
      <c r="E841" s="21" t="s">
        <v>33</v>
      </c>
      <c r="F841" s="23" t="s">
        <v>3471</v>
      </c>
      <c r="G841" s="25" t="s">
        <v>3472</v>
      </c>
      <c r="H841" s="19" t="s">
        <v>94</v>
      </c>
      <c r="I841" s="19" t="s">
        <v>2642</v>
      </c>
      <c r="J841" s="76" t="s">
        <v>44</v>
      </c>
      <c r="K841" s="118"/>
      <c r="L841" s="118"/>
      <c r="M841" s="42"/>
      <c r="N841" s="42"/>
      <c r="O841" s="42"/>
      <c r="P841" s="44"/>
      <c r="Q841" s="30" t="s">
        <v>125</v>
      </c>
      <c r="R841" s="30" t="s">
        <v>125</v>
      </c>
      <c r="S841" s="30" t="s">
        <v>125</v>
      </c>
      <c r="T841" s="30"/>
      <c r="U841" s="31" t="str">
        <f>IFERROR(__xludf.DUMMYFUNCTION("LET(
  angka_murni, ARRAYFORMULA(IFERROR(VALUE(REGEXREPLACE(N841:S841, ""[^0-9]"", """")), 0)),
  rata, IFERROR(AVERAGEIF(angka_murni, ""&gt;0""), 0),
  IF(rata &gt; 0,
    IF(rata &gt; 500, ""SANGAT OPTIMAL"",
    IF(rata &gt; 200, ""OPTIMAL"",
    IF(rata &gt; 100,"&amp;" ""KURANG OPTIMAL"", ""TIDAK OPTIMAL""))),
    IF(COUNTIF(N841:S841, ""*TIDAK TERDETEKSI*"") &gt; 0, ""TIDAK TERDETEKSI"",
    IF(COUNTIF(N841:S841, ""*TIDAK AKTIF*"") &gt; 0, ""TIDAK AKTIF"",
    IF(COUNTIF(N841:S841, ""*BELUM TERPASANG*"") &gt; 0, ""BELUM T"&amp;"ERPASANG"", ""TIDAK AKTIF"")))
  )
)"),"KURANG OPTIMAL")</f>
        <v>KURANG OPTIMAL</v>
      </c>
      <c r="V841" s="124"/>
      <c r="W841" s="125"/>
      <c r="X841" s="125"/>
    </row>
    <row r="842" ht="12.0" customHeight="1">
      <c r="A842" s="20">
        <f t="shared" si="1"/>
        <v>838</v>
      </c>
      <c r="B842" s="19" t="s">
        <v>555</v>
      </c>
      <c r="C842" s="19" t="s">
        <v>714</v>
      </c>
      <c r="D842" s="19" t="s">
        <v>3474</v>
      </c>
      <c r="E842" s="21" t="s">
        <v>33</v>
      </c>
      <c r="F842" s="23" t="s">
        <v>3475</v>
      </c>
      <c r="G842" s="25" t="s">
        <v>3476</v>
      </c>
      <c r="H842" s="19" t="s">
        <v>95</v>
      </c>
      <c r="I842" s="19" t="s">
        <v>106</v>
      </c>
      <c r="J842" s="76" t="s">
        <v>44</v>
      </c>
      <c r="K842" s="118"/>
      <c r="L842" s="118"/>
      <c r="M842" s="42"/>
      <c r="N842" s="42"/>
      <c r="O842" s="42"/>
      <c r="P842" s="44"/>
      <c r="Q842" s="44"/>
      <c r="R842" s="44"/>
      <c r="S842" s="30" t="s">
        <v>62</v>
      </c>
      <c r="T842" s="30" t="s">
        <v>62</v>
      </c>
      <c r="U842" s="31" t="str">
        <f>IFERROR(__xludf.DUMMYFUNCTION("LET(
  angka_murni, ARRAYFORMULA(IFERROR(VALUE(REGEXREPLACE(N842:S842, ""[^0-9]"", """")), 0)),
  rata, IFERROR(AVERAGEIF(angka_murni, ""&gt;0""), 0),
  IF(rata &gt; 0,
    IF(rata &gt; 500, ""SANGAT OPTIMAL"",
    IF(rata &gt; 200, ""OPTIMAL"",
    IF(rata &gt; 100,"&amp;" ""KURANG OPTIMAL"", ""TIDAK OPTIMAL""))),
    IF(COUNTIF(N842:S842, ""*TIDAK TERDETEKSI*"") &gt; 0, ""TIDAK TERDETEKSI"",
    IF(COUNTIF(N842:S842, ""*TIDAK AKTIF*"") &gt; 0, ""TIDAK AKTIF"",
    IF(COUNTIF(N842:S842, ""*BELUM TERPASANG*"") &gt; 0, ""BELUM T"&amp;"ERPASANG"", ""TIDAK AKTIF"")))
  )
)"),"TIDAK OPTIMAL")</f>
        <v>TIDAK OPTIMAL</v>
      </c>
      <c r="V842" s="124"/>
      <c r="W842" s="125"/>
      <c r="X842" s="125"/>
    </row>
    <row r="843" ht="12.0" customHeight="1">
      <c r="A843" s="20">
        <f t="shared" si="1"/>
        <v>839</v>
      </c>
      <c r="B843" s="19" t="s">
        <v>555</v>
      </c>
      <c r="C843" s="19" t="s">
        <v>3477</v>
      </c>
      <c r="D843" s="19" t="s">
        <v>3478</v>
      </c>
      <c r="E843" s="21" t="s">
        <v>33</v>
      </c>
      <c r="F843" s="23" t="s">
        <v>3479</v>
      </c>
      <c r="G843" s="25" t="s">
        <v>3480</v>
      </c>
      <c r="H843" s="19" t="s">
        <v>94</v>
      </c>
      <c r="I843" s="19" t="s">
        <v>2642</v>
      </c>
      <c r="J843" s="76" t="s">
        <v>44</v>
      </c>
      <c r="K843" s="118"/>
      <c r="L843" s="118"/>
      <c r="M843" s="132"/>
      <c r="N843" s="132"/>
      <c r="O843" s="132"/>
      <c r="P843" s="44"/>
      <c r="Q843" s="30" t="s">
        <v>125</v>
      </c>
      <c r="R843" s="30" t="s">
        <v>125</v>
      </c>
      <c r="S843" s="30" t="s">
        <v>125</v>
      </c>
      <c r="T843" s="30"/>
      <c r="U843" s="39" t="str">
        <f>IFERROR(__xludf.DUMMYFUNCTION("LET(
  angka_murni, ARRAYFORMULA(IFERROR(VALUE(REGEXREPLACE(N843:S843, ""[^0-9]"", """")), 0)),
  rata, IFERROR(AVERAGEIF(angka_murni, ""&gt;0""), 0),
  IF(rata &gt; 0,
    IF(rata &gt; 500, ""SANGAT OPTIMAL"",
    IF(rata &gt; 200, ""OPTIMAL"",
    IF(rata &gt; 100,"&amp;" ""KURANG OPTIMAL"", ""TIDAK OPTIMAL""))),
    IF(COUNTIF(N843:S843, ""*TIDAK TERDETEKSI*"") &gt; 0, ""TIDAK TERDETEKSI"",
    IF(COUNTIF(N843:S843, ""*TIDAK AKTIF*"") &gt; 0, ""TIDAK AKTIF"",
    IF(COUNTIF(N843:S843, ""*BELUM TERPASANG*"") &gt; 0, ""BELUM T"&amp;"ERPASANG"", ""TIDAK AKTIF"")))
  )
)"),"KURANG OPTIMAL")</f>
        <v>KURANG OPTIMAL</v>
      </c>
      <c r="V843" s="137"/>
      <c r="W843" s="83"/>
      <c r="X843" s="83"/>
    </row>
    <row r="844" ht="12.0" customHeight="1">
      <c r="A844" s="20">
        <f t="shared" si="1"/>
        <v>840</v>
      </c>
      <c r="B844" s="19" t="s">
        <v>555</v>
      </c>
      <c r="C844" s="19" t="s">
        <v>3477</v>
      </c>
      <c r="D844" s="19" t="s">
        <v>3481</v>
      </c>
      <c r="E844" s="21" t="s">
        <v>33</v>
      </c>
      <c r="F844" s="23" t="s">
        <v>3482</v>
      </c>
      <c r="G844" s="25" t="s">
        <v>3483</v>
      </c>
      <c r="H844" s="19" t="s">
        <v>40</v>
      </c>
      <c r="I844" s="19" t="s">
        <v>107</v>
      </c>
      <c r="J844" s="117" t="s">
        <v>44</v>
      </c>
      <c r="K844" s="118"/>
      <c r="L844" s="118"/>
      <c r="M844" s="42"/>
      <c r="N844" s="42"/>
      <c r="O844" s="42"/>
      <c r="P844" s="30" t="s">
        <v>91</v>
      </c>
      <c r="Q844" s="30" t="s">
        <v>806</v>
      </c>
      <c r="R844" s="30" t="s">
        <v>91</v>
      </c>
      <c r="S844" s="44"/>
      <c r="T844" s="44"/>
      <c r="U844" s="31" t="str">
        <f>IFERROR(__xludf.DUMMYFUNCTION("LET(
  angka_murni, ARRAYFORMULA(IFERROR(VALUE(REGEXREPLACE(N844:S844, ""[^0-9]"", """")), 0)),
  rata, IFERROR(AVERAGEIF(angka_murni, ""&gt;0""), 0),
  IF(rata &gt; 0,
    IF(rata &gt; 500, ""SANGAT OPTIMAL"",
    IF(rata &gt; 200, ""OPTIMAL"",
    IF(rata &gt; 100,"&amp;" ""KURANG OPTIMAL"", ""TIDAK OPTIMAL""))),
    IF(COUNTIF(N844:S844, ""*TIDAK TERDETEKSI*"") &gt; 0, ""TIDAK TERDETEKSI"",
    IF(COUNTIF(N844:S844, ""*TIDAK AKTIF*"") &gt; 0, ""TIDAK AKTIF"",
    IF(COUNTIF(N844:S844, ""*BELUM TERPASANG*"") &gt; 0, ""BELUM T"&amp;"ERPASANG"", ""TIDAK AKTIF"")))
  )
)"),"KURANG OPTIMAL")</f>
        <v>KURANG OPTIMAL</v>
      </c>
      <c r="V844" s="124"/>
      <c r="W844" s="125"/>
      <c r="X844" s="125"/>
    </row>
    <row r="845" ht="12.0" customHeight="1">
      <c r="A845" s="212">
        <f t="shared" si="1"/>
        <v>841</v>
      </c>
      <c r="B845" s="213" t="s">
        <v>555</v>
      </c>
      <c r="C845" s="213" t="s">
        <v>3477</v>
      </c>
      <c r="D845" s="213" t="s">
        <v>3484</v>
      </c>
      <c r="E845" s="214" t="s">
        <v>33</v>
      </c>
      <c r="F845" s="215" t="s">
        <v>3485</v>
      </c>
      <c r="G845" s="216" t="s">
        <v>3486</v>
      </c>
      <c r="H845" s="213" t="s">
        <v>40</v>
      </c>
      <c r="I845" s="213" t="s">
        <v>107</v>
      </c>
      <c r="J845" s="217" t="s">
        <v>44</v>
      </c>
      <c r="K845" s="218"/>
      <c r="L845" s="219" t="s">
        <v>1216</v>
      </c>
      <c r="M845" s="220"/>
      <c r="N845" s="220"/>
      <c r="O845" s="220"/>
      <c r="P845" s="221" t="s">
        <v>360</v>
      </c>
      <c r="Q845" s="221" t="s">
        <v>360</v>
      </c>
      <c r="R845" s="222"/>
      <c r="S845" s="222"/>
      <c r="T845" s="222"/>
      <c r="U845" s="223" t="str">
        <f>IFERROR(__xludf.DUMMYFUNCTION("LET(
  angka_murni, ARRAYFORMULA(IFERROR(VALUE(REGEXREPLACE(N845:S845, ""[^0-9]"", """")), 0)),
  rata, IFERROR(AVERAGEIF(angka_murni, ""&gt;0""), 0),
  IF(rata &gt; 0,
    IF(rata &gt; 500, ""SANGAT OPTIMAL"",
    IF(rata &gt; 200, ""OPTIMAL"",
    IF(rata &gt; 100,"&amp;" ""KURANG OPTIMAL"", ""TIDAK OPTIMAL""))),
    IF(COUNTIF(N845:S845, ""*TIDAK TERDETEKSI*"") &gt; 0, ""TIDAK TERDETEKSI"",
    IF(COUNTIF(N845:S845, ""*TIDAK AKTIF*"") &gt; 0, ""TIDAK AKTIF"",
    IF(COUNTIF(N845:S845, ""*BELUM TERPASANG*"") &gt; 0, ""BELUM T"&amp;"ERPASANG"", ""TIDAK AKTIF"")))
  )
)"),"TIDAK OPTIMAL")</f>
        <v>TIDAK OPTIMAL</v>
      </c>
      <c r="V845" s="224"/>
      <c r="W845" s="225"/>
      <c r="X845" s="225"/>
    </row>
    <row r="846" ht="15.75" customHeight="1">
      <c r="J846" s="91" t="s">
        <v>719</v>
      </c>
      <c r="K846" s="91"/>
      <c r="L846" s="91"/>
      <c r="M846" s="92" t="s">
        <v>719</v>
      </c>
      <c r="P846" s="4"/>
      <c r="Q846" s="4"/>
      <c r="R846" s="4"/>
      <c r="S846" s="4"/>
      <c r="T846" s="3"/>
      <c r="U846" s="3"/>
      <c r="W846" s="3"/>
    </row>
    <row r="847">
      <c r="K847" s="91"/>
      <c r="L847" s="91"/>
      <c r="P847" s="4"/>
      <c r="Q847" s="4"/>
      <c r="R847" s="4"/>
      <c r="S847" s="4"/>
      <c r="T847" s="3"/>
      <c r="U847" s="3"/>
      <c r="W847" s="3"/>
    </row>
    <row r="848" ht="15.75" customHeight="1">
      <c r="K848" s="91"/>
      <c r="L848" s="226" t="s">
        <v>3487</v>
      </c>
      <c r="P848" s="4"/>
      <c r="Q848" s="4"/>
      <c r="R848" s="4"/>
      <c r="S848" s="4"/>
      <c r="T848" s="3"/>
      <c r="U848" s="3"/>
      <c r="W848" s="3"/>
    </row>
    <row r="849" ht="15.75" customHeight="1">
      <c r="K849" s="91"/>
      <c r="L849" s="91"/>
      <c r="M849" s="94"/>
      <c r="N849" s="94"/>
      <c r="O849" s="94"/>
      <c r="P849" s="227"/>
      <c r="Q849" s="227"/>
      <c r="R849" s="227"/>
      <c r="S849" s="227"/>
      <c r="T849" s="3"/>
      <c r="U849" s="3"/>
      <c r="W849" s="3"/>
    </row>
    <row r="850" ht="15.75" customHeight="1">
      <c r="K850" s="91"/>
      <c r="L850" s="91"/>
      <c r="M850" s="94"/>
      <c r="N850" s="94"/>
      <c r="O850" s="94"/>
      <c r="P850" s="227"/>
      <c r="Q850" s="227"/>
      <c r="R850" s="227"/>
      <c r="S850" s="227"/>
      <c r="T850" s="3"/>
      <c r="U850" s="3"/>
      <c r="W850" s="3"/>
    </row>
    <row r="851" ht="15.75" customHeight="1">
      <c r="K851" s="91"/>
      <c r="L851" s="91"/>
      <c r="M851" s="94"/>
      <c r="N851" s="94"/>
      <c r="O851" s="94"/>
      <c r="P851" s="227"/>
      <c r="R851" s="227"/>
      <c r="S851" s="227"/>
      <c r="T851" s="3"/>
      <c r="U851" s="3"/>
      <c r="W851" s="3"/>
    </row>
    <row r="852" ht="15.75" customHeight="1">
      <c r="K852" s="91"/>
      <c r="L852" s="91"/>
      <c r="M852" s="94"/>
      <c r="N852" s="94"/>
      <c r="O852" s="94"/>
      <c r="P852" s="227"/>
      <c r="Q852" s="227"/>
      <c r="R852" s="227"/>
      <c r="S852" s="227"/>
      <c r="T852" s="3"/>
      <c r="U852" s="3"/>
      <c r="W852" s="3"/>
    </row>
    <row r="853" ht="15.75" customHeight="1">
      <c r="K853" s="91"/>
      <c r="L853" s="91"/>
      <c r="M853" s="94"/>
      <c r="N853" s="94"/>
      <c r="O853" s="94"/>
      <c r="P853" s="227"/>
      <c r="Q853" s="227"/>
      <c r="R853" s="227"/>
      <c r="S853" s="227"/>
      <c r="T853" s="3"/>
      <c r="U853" s="3"/>
      <c r="W853" s="3"/>
    </row>
    <row r="854" ht="15.75" customHeight="1">
      <c r="K854" s="91"/>
      <c r="L854" s="91"/>
      <c r="M854" s="94"/>
      <c r="N854" s="94"/>
      <c r="O854" s="94"/>
      <c r="P854" s="227"/>
      <c r="Q854" s="227"/>
      <c r="R854" s="227"/>
      <c r="S854" s="227"/>
      <c r="T854" s="3"/>
      <c r="U854" s="3"/>
      <c r="W854" s="3"/>
    </row>
    <row r="855" ht="15.75" customHeight="1">
      <c r="K855" s="91"/>
      <c r="L855" s="91"/>
      <c r="M855" s="94"/>
      <c r="N855" s="94"/>
      <c r="O855" s="94"/>
      <c r="P855" s="227"/>
      <c r="Q855" s="227"/>
      <c r="R855" s="227"/>
      <c r="S855" s="227"/>
      <c r="T855" s="3"/>
      <c r="U855" s="3"/>
      <c r="W855" s="3"/>
    </row>
    <row r="856" ht="15.75" customHeight="1">
      <c r="K856" s="91"/>
      <c r="L856" s="91"/>
      <c r="M856" s="94"/>
      <c r="N856" s="94"/>
      <c r="O856" s="94"/>
      <c r="P856" s="227"/>
      <c r="Q856" s="227"/>
      <c r="R856" s="227"/>
      <c r="S856" s="227"/>
      <c r="T856" s="3"/>
      <c r="U856" s="3"/>
      <c r="W856" s="3"/>
    </row>
    <row r="857" ht="15.75" customHeight="1">
      <c r="K857" s="91"/>
      <c r="L857" s="91"/>
      <c r="M857" s="94"/>
      <c r="N857" s="94"/>
      <c r="O857" s="94"/>
      <c r="P857" s="227"/>
      <c r="Q857" s="227"/>
      <c r="R857" s="227"/>
      <c r="S857" s="227"/>
      <c r="T857" s="3"/>
      <c r="U857" s="3"/>
      <c r="W857" s="3"/>
    </row>
    <row r="858" ht="15.75" customHeight="1">
      <c r="K858" s="91"/>
      <c r="L858" s="91"/>
      <c r="M858" s="94"/>
      <c r="N858" s="94"/>
      <c r="O858" s="94"/>
      <c r="P858" s="227"/>
      <c r="Q858" s="227"/>
      <c r="R858" s="227"/>
      <c r="S858" s="227"/>
      <c r="T858" s="3"/>
      <c r="U858" s="3"/>
      <c r="W858" s="3"/>
    </row>
    <row r="859" ht="15.75" customHeight="1">
      <c r="K859" s="91"/>
      <c r="L859" s="91"/>
      <c r="M859" s="94"/>
      <c r="N859" s="94"/>
      <c r="O859" s="94"/>
      <c r="P859" s="227"/>
      <c r="Q859" s="227"/>
      <c r="R859" s="227"/>
      <c r="S859" s="227"/>
      <c r="T859" s="3"/>
      <c r="U859" s="3"/>
      <c r="W859" s="3"/>
    </row>
    <row r="860" ht="15.75" customHeight="1">
      <c r="K860" s="91"/>
      <c r="L860" s="91"/>
      <c r="M860" s="94"/>
      <c r="N860" s="94"/>
      <c r="O860" s="94"/>
      <c r="P860" s="227"/>
      <c r="Q860" s="227"/>
      <c r="R860" s="227"/>
      <c r="S860" s="227"/>
      <c r="T860" s="3"/>
      <c r="U860" s="3"/>
      <c r="W860" s="3"/>
    </row>
    <row r="861" ht="15.75" customHeight="1">
      <c r="K861" s="91"/>
      <c r="L861" s="91"/>
      <c r="M861" s="94"/>
      <c r="N861" s="94"/>
      <c r="O861" s="94"/>
      <c r="P861" s="227"/>
      <c r="Q861" s="227"/>
      <c r="R861" s="227"/>
      <c r="S861" s="227"/>
      <c r="T861" s="3"/>
      <c r="U861" s="3"/>
      <c r="W861" s="3"/>
    </row>
    <row r="862" ht="15.75" customHeight="1">
      <c r="K862" s="91"/>
      <c r="L862" s="91"/>
      <c r="M862" s="94"/>
      <c r="N862" s="94"/>
      <c r="O862" s="94"/>
      <c r="P862" s="227"/>
      <c r="Q862" s="227"/>
      <c r="R862" s="227"/>
      <c r="S862" s="227"/>
      <c r="T862" s="3"/>
      <c r="U862" s="3"/>
      <c r="W862" s="3"/>
    </row>
    <row r="863" ht="15.75" customHeight="1">
      <c r="K863" s="91"/>
      <c r="L863" s="91"/>
      <c r="M863" s="94"/>
      <c r="N863" s="94"/>
      <c r="O863" s="94"/>
      <c r="P863" s="227"/>
      <c r="Q863" s="227"/>
      <c r="R863" s="227"/>
      <c r="S863" s="227"/>
      <c r="T863" s="3"/>
      <c r="U863" s="3"/>
      <c r="W863" s="3"/>
    </row>
    <row r="864" ht="15.75" customHeight="1">
      <c r="K864" s="91"/>
      <c r="L864" s="91"/>
      <c r="M864" s="94"/>
      <c r="N864" s="94"/>
      <c r="O864" s="94"/>
      <c r="P864" s="227"/>
      <c r="Q864" s="227"/>
      <c r="R864" s="227"/>
      <c r="S864" s="227"/>
      <c r="T864" s="3"/>
      <c r="U864" s="3"/>
      <c r="W864" s="3"/>
    </row>
    <row r="865" ht="15.75" customHeight="1">
      <c r="K865" s="91"/>
      <c r="L865" s="91"/>
      <c r="M865" s="94"/>
      <c r="N865" s="94"/>
      <c r="O865" s="94"/>
      <c r="P865" s="227"/>
      <c r="Q865" s="227"/>
      <c r="R865" s="227"/>
      <c r="S865" s="227"/>
      <c r="T865" s="3"/>
      <c r="U865" s="3"/>
      <c r="W865" s="3"/>
    </row>
    <row r="866" ht="15.75" customHeight="1">
      <c r="K866" s="91"/>
      <c r="L866" s="91"/>
      <c r="M866" s="94"/>
      <c r="N866" s="94"/>
      <c r="O866" s="94"/>
      <c r="P866" s="227"/>
      <c r="Q866" s="227"/>
      <c r="R866" s="227"/>
      <c r="S866" s="227"/>
      <c r="T866" s="3"/>
      <c r="U866" s="3"/>
      <c r="W866" s="3"/>
    </row>
    <row r="867" ht="15.75" customHeight="1">
      <c r="K867" s="91"/>
      <c r="L867" s="91"/>
      <c r="M867" s="94"/>
      <c r="N867" s="94"/>
      <c r="O867" s="94"/>
      <c r="P867" s="227"/>
      <c r="Q867" s="227"/>
      <c r="R867" s="227"/>
      <c r="S867" s="227"/>
      <c r="T867" s="3"/>
      <c r="U867" s="3"/>
      <c r="W867" s="3"/>
    </row>
    <row r="868" ht="15.75" customHeight="1">
      <c r="K868" s="91"/>
      <c r="L868" s="91"/>
      <c r="M868" s="94"/>
      <c r="N868" s="94"/>
      <c r="O868" s="94"/>
      <c r="P868" s="227"/>
      <c r="Q868" s="227"/>
      <c r="R868" s="227"/>
      <c r="S868" s="227"/>
      <c r="T868" s="3"/>
      <c r="U868" s="3"/>
      <c r="W868" s="3"/>
    </row>
    <row r="869" ht="15.75" customHeight="1">
      <c r="K869" s="91"/>
      <c r="L869" s="91"/>
      <c r="M869" s="94"/>
      <c r="N869" s="94"/>
      <c r="O869" s="94"/>
      <c r="P869" s="227"/>
      <c r="Q869" s="227"/>
      <c r="R869" s="227"/>
      <c r="S869" s="227"/>
      <c r="T869" s="3"/>
      <c r="U869" s="3"/>
      <c r="W869" s="3"/>
    </row>
    <row r="870" ht="15.75" customHeight="1">
      <c r="K870" s="91"/>
      <c r="L870" s="91"/>
      <c r="M870" s="94"/>
      <c r="N870" s="94"/>
      <c r="O870" s="94"/>
      <c r="P870" s="227"/>
      <c r="Q870" s="227"/>
      <c r="R870" s="227"/>
      <c r="S870" s="227"/>
      <c r="T870" s="3"/>
      <c r="U870" s="3"/>
      <c r="W870" s="3"/>
    </row>
    <row r="871" ht="15.75" customHeight="1">
      <c r="K871" s="91"/>
      <c r="L871" s="91"/>
      <c r="M871" s="94"/>
      <c r="N871" s="94"/>
      <c r="O871" s="94"/>
      <c r="P871" s="227"/>
      <c r="Q871" s="227"/>
      <c r="R871" s="227"/>
      <c r="S871" s="227"/>
      <c r="T871" s="3"/>
      <c r="U871" s="3"/>
      <c r="W871" s="3"/>
    </row>
    <row r="872" ht="15.75" customHeight="1">
      <c r="K872" s="91"/>
      <c r="L872" s="91"/>
      <c r="M872" s="94"/>
      <c r="N872" s="94"/>
      <c r="O872" s="94"/>
      <c r="P872" s="227"/>
      <c r="Q872" s="227"/>
      <c r="R872" s="227"/>
      <c r="S872" s="227"/>
      <c r="T872" s="3"/>
      <c r="U872" s="3"/>
      <c r="W872" s="3"/>
    </row>
    <row r="873" ht="15.75" customHeight="1">
      <c r="K873" s="91"/>
      <c r="L873" s="91"/>
      <c r="M873" s="94"/>
      <c r="N873" s="94"/>
      <c r="O873" s="94"/>
      <c r="P873" s="227"/>
      <c r="Q873" s="227"/>
      <c r="R873" s="227"/>
      <c r="S873" s="227"/>
      <c r="T873" s="3"/>
      <c r="U873" s="3"/>
      <c r="W873" s="3"/>
    </row>
    <row r="874" ht="15.75" customHeight="1">
      <c r="K874" s="91"/>
      <c r="L874" s="91"/>
      <c r="M874" s="94"/>
      <c r="N874" s="94"/>
      <c r="O874" s="94"/>
      <c r="P874" s="227"/>
      <c r="Q874" s="227"/>
      <c r="R874" s="227"/>
      <c r="S874" s="227"/>
      <c r="T874" s="3"/>
      <c r="U874" s="3"/>
      <c r="W874" s="3"/>
    </row>
    <row r="875" ht="15.75" customHeight="1">
      <c r="K875" s="91"/>
      <c r="L875" s="91"/>
      <c r="M875" s="94"/>
      <c r="N875" s="94"/>
      <c r="O875" s="94"/>
      <c r="P875" s="227"/>
      <c r="Q875" s="227"/>
      <c r="R875" s="227"/>
      <c r="S875" s="227"/>
      <c r="T875" s="3"/>
      <c r="U875" s="3"/>
      <c r="W875" s="3"/>
    </row>
    <row r="876" ht="15.75" customHeight="1">
      <c r="K876" s="91"/>
      <c r="L876" s="91"/>
      <c r="M876" s="94"/>
      <c r="N876" s="94"/>
      <c r="O876" s="94"/>
      <c r="P876" s="227"/>
      <c r="Q876" s="227"/>
      <c r="R876" s="227"/>
      <c r="S876" s="227"/>
      <c r="T876" s="3"/>
      <c r="U876" s="3"/>
      <c r="W876" s="3"/>
    </row>
    <row r="877" ht="15.75" customHeight="1">
      <c r="K877" s="91"/>
      <c r="L877" s="91"/>
      <c r="M877" s="94"/>
      <c r="N877" s="94"/>
      <c r="O877" s="94"/>
      <c r="P877" s="227"/>
      <c r="Q877" s="227"/>
      <c r="R877" s="227"/>
      <c r="S877" s="227"/>
      <c r="T877" s="3"/>
      <c r="U877" s="3"/>
      <c r="W877" s="3"/>
    </row>
    <row r="878" ht="15.75" customHeight="1">
      <c r="K878" s="91"/>
      <c r="L878" s="91"/>
      <c r="M878" s="94"/>
      <c r="N878" s="94"/>
      <c r="O878" s="94"/>
      <c r="P878" s="227"/>
      <c r="Q878" s="227"/>
      <c r="R878" s="227"/>
      <c r="S878" s="227"/>
      <c r="T878" s="3"/>
      <c r="U878" s="3"/>
      <c r="W878" s="3"/>
    </row>
    <row r="879" ht="15.75" customHeight="1">
      <c r="K879" s="91"/>
      <c r="L879" s="91"/>
      <c r="M879" s="94"/>
      <c r="N879" s="94"/>
      <c r="O879" s="94"/>
      <c r="P879" s="227"/>
      <c r="Q879" s="227"/>
      <c r="R879" s="227"/>
      <c r="S879" s="227"/>
      <c r="T879" s="3"/>
      <c r="U879" s="3"/>
      <c r="W879" s="3"/>
    </row>
    <row r="880" ht="15.75" customHeight="1">
      <c r="K880" s="91"/>
      <c r="L880" s="91"/>
      <c r="M880" s="94"/>
      <c r="N880" s="94"/>
      <c r="O880" s="94"/>
      <c r="P880" s="227"/>
      <c r="Q880" s="227"/>
      <c r="R880" s="227"/>
      <c r="S880" s="227"/>
      <c r="T880" s="3"/>
      <c r="U880" s="3"/>
      <c r="W880" s="3"/>
    </row>
    <row r="881" ht="15.75" customHeight="1">
      <c r="K881" s="91"/>
      <c r="L881" s="91"/>
      <c r="M881" s="94"/>
      <c r="N881" s="94"/>
      <c r="O881" s="94"/>
      <c r="P881" s="227"/>
      <c r="Q881" s="227"/>
      <c r="R881" s="227"/>
      <c r="S881" s="227"/>
      <c r="T881" s="3"/>
      <c r="U881" s="3"/>
      <c r="W881" s="3"/>
    </row>
    <row r="882" ht="15.75" customHeight="1">
      <c r="K882" s="91"/>
      <c r="L882" s="91"/>
      <c r="M882" s="94"/>
      <c r="N882" s="94"/>
      <c r="O882" s="94"/>
      <c r="P882" s="227"/>
      <c r="Q882" s="227"/>
      <c r="R882" s="227"/>
      <c r="S882" s="227"/>
      <c r="T882" s="3"/>
      <c r="U882" s="3"/>
      <c r="W882" s="3"/>
    </row>
    <row r="883" ht="15.75" customHeight="1">
      <c r="K883" s="91"/>
      <c r="L883" s="91"/>
      <c r="M883" s="94"/>
      <c r="N883" s="94"/>
      <c r="O883" s="94"/>
      <c r="P883" s="227"/>
      <c r="Q883" s="227"/>
      <c r="R883" s="227"/>
      <c r="S883" s="227"/>
      <c r="T883" s="3"/>
      <c r="U883" s="3"/>
      <c r="W883" s="3"/>
    </row>
    <row r="884" ht="15.75" customHeight="1">
      <c r="K884" s="91"/>
      <c r="L884" s="91"/>
      <c r="M884" s="94"/>
      <c r="N884" s="94"/>
      <c r="O884" s="94"/>
      <c r="P884" s="227"/>
      <c r="Q884" s="227"/>
      <c r="R884" s="227"/>
      <c r="S884" s="227"/>
      <c r="T884" s="3"/>
      <c r="U884" s="3"/>
      <c r="W884" s="3"/>
    </row>
    <row r="885" ht="15.75" customHeight="1">
      <c r="K885" s="91"/>
      <c r="L885" s="91"/>
      <c r="M885" s="94"/>
      <c r="N885" s="94"/>
      <c r="O885" s="94"/>
      <c r="P885" s="227"/>
      <c r="Q885" s="227"/>
      <c r="R885" s="227"/>
      <c r="S885" s="227"/>
      <c r="T885" s="3"/>
      <c r="U885" s="3"/>
      <c r="W885" s="3"/>
    </row>
    <row r="886" ht="15.75" customHeight="1">
      <c r="K886" s="91"/>
      <c r="L886" s="91"/>
      <c r="M886" s="94"/>
      <c r="N886" s="94"/>
      <c r="O886" s="94"/>
      <c r="P886" s="227"/>
      <c r="Q886" s="227"/>
      <c r="R886" s="227"/>
      <c r="S886" s="227"/>
      <c r="T886" s="3"/>
      <c r="U886" s="3"/>
      <c r="W886" s="3"/>
    </row>
    <row r="887" ht="15.75" customHeight="1">
      <c r="K887" s="91"/>
      <c r="L887" s="91"/>
      <c r="M887" s="94"/>
      <c r="N887" s="94"/>
      <c r="O887" s="94"/>
      <c r="P887" s="227"/>
      <c r="Q887" s="227"/>
      <c r="R887" s="227"/>
      <c r="S887" s="227"/>
      <c r="T887" s="3"/>
      <c r="U887" s="3"/>
      <c r="W887" s="3"/>
    </row>
    <row r="888" ht="15.75" customHeight="1">
      <c r="K888" s="91"/>
      <c r="L888" s="91"/>
      <c r="M888" s="94"/>
      <c r="N888" s="94"/>
      <c r="O888" s="94"/>
      <c r="P888" s="227"/>
      <c r="Q888" s="227"/>
      <c r="R888" s="227"/>
      <c r="S888" s="227"/>
      <c r="T888" s="3"/>
      <c r="U888" s="3"/>
      <c r="W888" s="3"/>
    </row>
    <row r="889" ht="15.75" customHeight="1">
      <c r="K889" s="91"/>
      <c r="L889" s="91"/>
      <c r="M889" s="94"/>
      <c r="N889" s="94"/>
      <c r="O889" s="94"/>
      <c r="P889" s="227"/>
      <c r="Q889" s="227"/>
      <c r="R889" s="227"/>
      <c r="S889" s="227"/>
      <c r="T889" s="3"/>
      <c r="U889" s="3"/>
      <c r="W889" s="3"/>
    </row>
    <row r="890" ht="15.75" customHeight="1">
      <c r="K890" s="91"/>
      <c r="L890" s="91"/>
      <c r="M890" s="94"/>
      <c r="N890" s="94"/>
      <c r="O890" s="94"/>
      <c r="P890" s="227"/>
      <c r="Q890" s="227"/>
      <c r="R890" s="227"/>
      <c r="S890" s="227"/>
      <c r="T890" s="3"/>
      <c r="U890" s="3"/>
      <c r="W890" s="3"/>
    </row>
    <row r="891" ht="15.75" customHeight="1">
      <c r="K891" s="91"/>
      <c r="L891" s="91"/>
      <c r="M891" s="94"/>
      <c r="N891" s="94"/>
      <c r="O891" s="94"/>
      <c r="P891" s="227"/>
      <c r="Q891" s="227"/>
      <c r="R891" s="227"/>
      <c r="S891" s="227"/>
      <c r="T891" s="3"/>
      <c r="U891" s="3"/>
      <c r="W891" s="3"/>
    </row>
    <row r="892" ht="15.75" customHeight="1">
      <c r="K892" s="91"/>
      <c r="L892" s="91"/>
      <c r="M892" s="94"/>
      <c r="N892" s="94"/>
      <c r="O892" s="94"/>
      <c r="P892" s="227"/>
      <c r="Q892" s="227"/>
      <c r="R892" s="227"/>
      <c r="S892" s="227"/>
      <c r="T892" s="3"/>
      <c r="U892" s="3"/>
      <c r="W892" s="3"/>
    </row>
    <row r="893" ht="15.75" customHeight="1">
      <c r="K893" s="91"/>
      <c r="L893" s="91"/>
      <c r="M893" s="94"/>
      <c r="N893" s="94"/>
      <c r="O893" s="94"/>
      <c r="P893" s="227"/>
      <c r="Q893" s="227"/>
      <c r="R893" s="227"/>
      <c r="S893" s="227"/>
      <c r="T893" s="3"/>
      <c r="U893" s="3"/>
      <c r="W893" s="3"/>
    </row>
    <row r="894" ht="15.75" customHeight="1">
      <c r="K894" s="91"/>
      <c r="L894" s="91"/>
      <c r="M894" s="94"/>
      <c r="N894" s="94"/>
      <c r="O894" s="94"/>
      <c r="P894" s="227"/>
      <c r="Q894" s="227"/>
      <c r="R894" s="227"/>
      <c r="S894" s="227"/>
      <c r="T894" s="3"/>
      <c r="U894" s="3"/>
      <c r="W894" s="3"/>
    </row>
    <row r="895" ht="15.75" customHeight="1">
      <c r="K895" s="91"/>
      <c r="L895" s="91"/>
      <c r="M895" s="94"/>
      <c r="N895" s="94"/>
      <c r="O895" s="94"/>
      <c r="P895" s="227"/>
      <c r="Q895" s="227"/>
      <c r="R895" s="227"/>
      <c r="S895" s="227"/>
      <c r="T895" s="3"/>
      <c r="U895" s="3"/>
      <c r="W895" s="3"/>
    </row>
    <row r="896" ht="15.75" customHeight="1">
      <c r="K896" s="91"/>
      <c r="L896" s="91"/>
      <c r="M896" s="94"/>
      <c r="N896" s="94"/>
      <c r="O896" s="94"/>
      <c r="P896" s="227"/>
      <c r="Q896" s="227"/>
      <c r="R896" s="227"/>
      <c r="S896" s="227"/>
      <c r="T896" s="3"/>
      <c r="U896" s="3"/>
      <c r="W896" s="3"/>
    </row>
    <row r="897" ht="15.75" customHeight="1">
      <c r="K897" s="91"/>
      <c r="L897" s="91"/>
      <c r="M897" s="94"/>
      <c r="N897" s="94"/>
      <c r="O897" s="94"/>
      <c r="P897" s="227"/>
      <c r="Q897" s="227"/>
      <c r="R897" s="227"/>
      <c r="S897" s="227"/>
      <c r="T897" s="3"/>
      <c r="U897" s="3"/>
      <c r="W897" s="3"/>
    </row>
    <row r="898" ht="15.75" customHeight="1">
      <c r="K898" s="91"/>
      <c r="L898" s="91"/>
      <c r="M898" s="94"/>
      <c r="N898" s="94"/>
      <c r="O898" s="94"/>
      <c r="P898" s="227"/>
      <c r="Q898" s="227"/>
      <c r="R898" s="227"/>
      <c r="S898" s="227"/>
      <c r="T898" s="3"/>
      <c r="U898" s="3"/>
      <c r="W898" s="3"/>
    </row>
    <row r="899" ht="15.75" customHeight="1">
      <c r="K899" s="91"/>
      <c r="L899" s="91"/>
      <c r="M899" s="94"/>
      <c r="N899" s="94"/>
      <c r="O899" s="94"/>
      <c r="P899" s="227"/>
      <c r="Q899" s="227"/>
      <c r="R899" s="227"/>
      <c r="S899" s="227"/>
      <c r="T899" s="3"/>
      <c r="U899" s="3"/>
      <c r="W899" s="3"/>
    </row>
    <row r="900" ht="15.75" customHeight="1">
      <c r="K900" s="91"/>
      <c r="L900" s="91"/>
      <c r="M900" s="94"/>
      <c r="N900" s="94"/>
      <c r="O900" s="94"/>
      <c r="P900" s="227"/>
      <c r="Q900" s="227"/>
      <c r="R900" s="227"/>
      <c r="S900" s="227"/>
      <c r="T900" s="3"/>
      <c r="U900" s="3"/>
      <c r="W900" s="3"/>
    </row>
    <row r="901" ht="15.75" customHeight="1">
      <c r="K901" s="91"/>
      <c r="L901" s="91"/>
      <c r="M901" s="94"/>
      <c r="N901" s="94"/>
      <c r="O901" s="94"/>
      <c r="P901" s="227"/>
      <c r="Q901" s="227"/>
      <c r="R901" s="227"/>
      <c r="S901" s="227"/>
      <c r="T901" s="3"/>
      <c r="U901" s="3"/>
      <c r="W901" s="3"/>
    </row>
    <row r="902" ht="15.75" customHeight="1">
      <c r="K902" s="91"/>
      <c r="L902" s="91"/>
      <c r="M902" s="94"/>
      <c r="N902" s="94"/>
      <c r="O902" s="94"/>
      <c r="P902" s="227"/>
      <c r="Q902" s="227"/>
      <c r="R902" s="227"/>
      <c r="S902" s="227"/>
      <c r="T902" s="3"/>
      <c r="U902" s="3"/>
      <c r="W902" s="3"/>
    </row>
    <row r="903" ht="15.75" customHeight="1">
      <c r="K903" s="91"/>
      <c r="L903" s="91"/>
      <c r="M903" s="94"/>
      <c r="N903" s="94"/>
      <c r="O903" s="94"/>
      <c r="P903" s="227"/>
      <c r="Q903" s="227"/>
      <c r="R903" s="227"/>
      <c r="S903" s="227"/>
      <c r="T903" s="3"/>
      <c r="U903" s="3"/>
      <c r="W903" s="3"/>
    </row>
    <row r="904" ht="15.75" customHeight="1">
      <c r="K904" s="91"/>
      <c r="L904" s="91"/>
      <c r="M904" s="94"/>
      <c r="N904" s="94"/>
      <c r="O904" s="94"/>
      <c r="P904" s="227"/>
      <c r="Q904" s="227"/>
      <c r="R904" s="227"/>
      <c r="S904" s="227"/>
      <c r="T904" s="3"/>
      <c r="U904" s="3"/>
      <c r="W904" s="3"/>
    </row>
    <row r="905" ht="15.75" customHeight="1">
      <c r="K905" s="91"/>
      <c r="L905" s="91"/>
      <c r="M905" s="94"/>
      <c r="N905" s="94"/>
      <c r="O905" s="94"/>
      <c r="P905" s="227"/>
      <c r="Q905" s="227"/>
      <c r="R905" s="227"/>
      <c r="S905" s="227"/>
      <c r="T905" s="3"/>
      <c r="U905" s="3"/>
      <c r="W905" s="3"/>
    </row>
    <row r="906" ht="15.75" customHeight="1">
      <c r="K906" s="91"/>
      <c r="L906" s="91"/>
      <c r="M906" s="94"/>
      <c r="N906" s="94"/>
      <c r="O906" s="94"/>
      <c r="P906" s="227"/>
      <c r="Q906" s="227"/>
      <c r="R906" s="227"/>
      <c r="S906" s="227"/>
      <c r="T906" s="3"/>
      <c r="U906" s="3"/>
      <c r="W906" s="3"/>
    </row>
    <row r="907" ht="15.75" customHeight="1">
      <c r="K907" s="91"/>
      <c r="L907" s="91"/>
      <c r="M907" s="94"/>
      <c r="N907" s="94"/>
      <c r="O907" s="94"/>
      <c r="P907" s="227"/>
      <c r="Q907" s="227"/>
      <c r="R907" s="227"/>
      <c r="S907" s="227"/>
      <c r="T907" s="3"/>
      <c r="U907" s="3"/>
      <c r="W907" s="3"/>
    </row>
    <row r="908" ht="15.75" customHeight="1">
      <c r="K908" s="91"/>
      <c r="L908" s="91"/>
      <c r="M908" s="94"/>
      <c r="N908" s="94"/>
      <c r="O908" s="94"/>
      <c r="P908" s="227"/>
      <c r="Q908" s="227"/>
      <c r="R908" s="227"/>
      <c r="S908" s="227"/>
      <c r="T908" s="3"/>
      <c r="U908" s="3"/>
      <c r="W908" s="3"/>
    </row>
    <row r="909" ht="15.75" customHeight="1">
      <c r="K909" s="91"/>
      <c r="L909" s="91"/>
      <c r="M909" s="94"/>
      <c r="N909" s="94"/>
      <c r="O909" s="94"/>
      <c r="P909" s="227"/>
      <c r="Q909" s="227"/>
      <c r="R909" s="227"/>
      <c r="S909" s="227"/>
      <c r="T909" s="3"/>
      <c r="U909" s="3"/>
      <c r="W909" s="3"/>
    </row>
    <row r="910" ht="15.75" customHeight="1">
      <c r="K910" s="91"/>
      <c r="L910" s="91"/>
      <c r="M910" s="94"/>
      <c r="N910" s="94"/>
      <c r="O910" s="94"/>
      <c r="P910" s="227"/>
      <c r="Q910" s="227"/>
      <c r="R910" s="227"/>
      <c r="S910" s="227"/>
      <c r="T910" s="3"/>
      <c r="U910" s="3"/>
      <c r="W910" s="3"/>
    </row>
    <row r="911" ht="15.75" customHeight="1">
      <c r="K911" s="91"/>
      <c r="L911" s="91"/>
      <c r="M911" s="94"/>
      <c r="N911" s="94"/>
      <c r="O911" s="94"/>
      <c r="P911" s="227"/>
      <c r="Q911" s="227"/>
      <c r="R911" s="227"/>
      <c r="S911" s="227"/>
      <c r="T911" s="3"/>
      <c r="U911" s="3"/>
      <c r="W911" s="3"/>
    </row>
    <row r="912" ht="15.75" customHeight="1">
      <c r="K912" s="91"/>
      <c r="L912" s="91"/>
      <c r="M912" s="94"/>
      <c r="N912" s="94"/>
      <c r="O912" s="94"/>
      <c r="P912" s="227"/>
      <c r="Q912" s="227"/>
      <c r="R912" s="227"/>
      <c r="S912" s="227"/>
      <c r="T912" s="3"/>
      <c r="U912" s="3"/>
      <c r="W912" s="3"/>
    </row>
    <row r="913" ht="15.75" customHeight="1">
      <c r="K913" s="91"/>
      <c r="L913" s="91"/>
      <c r="M913" s="94"/>
      <c r="N913" s="94"/>
      <c r="O913" s="94"/>
      <c r="P913" s="227"/>
      <c r="Q913" s="227"/>
      <c r="R913" s="227"/>
      <c r="S913" s="227"/>
      <c r="T913" s="3"/>
      <c r="U913" s="3"/>
      <c r="W913" s="3"/>
    </row>
    <row r="914" ht="15.75" customHeight="1">
      <c r="K914" s="91"/>
      <c r="L914" s="91"/>
      <c r="M914" s="94"/>
      <c r="N914" s="94"/>
      <c r="O914" s="94"/>
      <c r="P914" s="227"/>
      <c r="Q914" s="227"/>
      <c r="R914" s="227"/>
      <c r="S914" s="227"/>
      <c r="T914" s="3"/>
      <c r="U914" s="3"/>
      <c r="W914" s="3"/>
    </row>
    <row r="915" ht="15.75" customHeight="1">
      <c r="K915" s="91"/>
      <c r="L915" s="91"/>
      <c r="M915" s="94"/>
      <c r="N915" s="94"/>
      <c r="O915" s="94"/>
      <c r="P915" s="227"/>
      <c r="Q915" s="227"/>
      <c r="R915" s="227"/>
      <c r="S915" s="227"/>
      <c r="T915" s="3"/>
      <c r="U915" s="3"/>
      <c r="W915" s="3"/>
    </row>
    <row r="916" ht="15.75" customHeight="1">
      <c r="K916" s="91"/>
      <c r="L916" s="91"/>
      <c r="M916" s="94"/>
      <c r="N916" s="94"/>
      <c r="O916" s="94"/>
      <c r="P916" s="227"/>
      <c r="Q916" s="227"/>
      <c r="R916" s="227"/>
      <c r="S916" s="227"/>
      <c r="T916" s="3"/>
      <c r="U916" s="3"/>
      <c r="W916" s="3"/>
    </row>
    <row r="917" ht="15.75" customHeight="1">
      <c r="K917" s="91"/>
      <c r="L917" s="91"/>
      <c r="M917" s="94"/>
      <c r="N917" s="94"/>
      <c r="O917" s="94"/>
      <c r="P917" s="227"/>
      <c r="Q917" s="227"/>
      <c r="R917" s="227"/>
      <c r="S917" s="227"/>
      <c r="T917" s="3"/>
      <c r="U917" s="3"/>
      <c r="W917" s="3"/>
    </row>
    <row r="918" ht="15.75" customHeight="1">
      <c r="K918" s="91"/>
      <c r="L918" s="91"/>
      <c r="M918" s="94"/>
      <c r="N918" s="94"/>
      <c r="O918" s="94"/>
      <c r="P918" s="227"/>
      <c r="Q918" s="227"/>
      <c r="R918" s="227"/>
      <c r="S918" s="227"/>
      <c r="T918" s="3"/>
      <c r="U918" s="3"/>
      <c r="W918" s="3"/>
    </row>
    <row r="919" ht="15.75" customHeight="1">
      <c r="K919" s="91"/>
      <c r="L919" s="91"/>
      <c r="M919" s="94"/>
      <c r="N919" s="94"/>
      <c r="O919" s="94"/>
      <c r="P919" s="227"/>
      <c r="Q919" s="227"/>
      <c r="R919" s="227"/>
      <c r="S919" s="227"/>
      <c r="T919" s="3"/>
      <c r="U919" s="3"/>
      <c r="W919" s="3"/>
    </row>
    <row r="920" ht="15.75" customHeight="1">
      <c r="K920" s="91"/>
      <c r="L920" s="91"/>
      <c r="M920" s="94"/>
      <c r="N920" s="94"/>
      <c r="O920" s="94"/>
      <c r="P920" s="227"/>
      <c r="Q920" s="227"/>
      <c r="R920" s="227"/>
      <c r="S920" s="227"/>
      <c r="T920" s="3"/>
      <c r="U920" s="3"/>
      <c r="W920" s="3"/>
    </row>
    <row r="921" ht="15.75" customHeight="1">
      <c r="K921" s="91"/>
      <c r="L921" s="91"/>
      <c r="M921" s="94"/>
      <c r="N921" s="94"/>
      <c r="O921" s="94"/>
      <c r="P921" s="227"/>
      <c r="Q921" s="227"/>
      <c r="R921" s="227"/>
      <c r="S921" s="227"/>
      <c r="T921" s="3"/>
      <c r="U921" s="3"/>
      <c r="W921" s="3"/>
    </row>
    <row r="922" ht="15.75" customHeight="1">
      <c r="K922" s="91"/>
      <c r="L922" s="91"/>
      <c r="M922" s="94"/>
      <c r="N922" s="94"/>
      <c r="O922" s="94"/>
      <c r="P922" s="227"/>
      <c r="Q922" s="227"/>
      <c r="R922" s="227"/>
      <c r="S922" s="227"/>
      <c r="T922" s="3"/>
      <c r="U922" s="3"/>
      <c r="W922" s="3"/>
    </row>
    <row r="923" ht="15.75" customHeight="1">
      <c r="K923" s="91"/>
      <c r="L923" s="91"/>
      <c r="M923" s="94"/>
      <c r="N923" s="94"/>
      <c r="O923" s="94"/>
      <c r="P923" s="227"/>
      <c r="Q923" s="227"/>
      <c r="R923" s="227"/>
      <c r="S923" s="227"/>
      <c r="T923" s="3"/>
      <c r="U923" s="3"/>
      <c r="W923" s="3"/>
    </row>
    <row r="924" ht="15.75" customHeight="1">
      <c r="K924" s="91"/>
      <c r="L924" s="91"/>
      <c r="M924" s="94"/>
      <c r="N924" s="94"/>
      <c r="O924" s="94"/>
      <c r="P924" s="227"/>
      <c r="Q924" s="227"/>
      <c r="R924" s="227"/>
      <c r="S924" s="227"/>
      <c r="T924" s="3"/>
      <c r="U924" s="3"/>
      <c r="W924" s="3"/>
    </row>
    <row r="925" ht="15.75" customHeight="1">
      <c r="K925" s="91"/>
      <c r="L925" s="91"/>
      <c r="M925" s="94"/>
      <c r="N925" s="94"/>
      <c r="O925" s="94"/>
      <c r="P925" s="227"/>
      <c r="Q925" s="227"/>
      <c r="R925" s="227"/>
      <c r="S925" s="227"/>
      <c r="T925" s="3"/>
      <c r="U925" s="3"/>
      <c r="W925" s="3"/>
    </row>
    <row r="926" ht="15.75" customHeight="1">
      <c r="K926" s="91"/>
      <c r="L926" s="91"/>
      <c r="M926" s="94"/>
      <c r="N926" s="94"/>
      <c r="O926" s="94"/>
      <c r="P926" s="227"/>
      <c r="Q926" s="227"/>
      <c r="R926" s="227"/>
      <c r="S926" s="227"/>
      <c r="T926" s="3"/>
      <c r="U926" s="3"/>
      <c r="W926" s="3"/>
    </row>
    <row r="927" ht="15.75" customHeight="1">
      <c r="K927" s="91"/>
      <c r="L927" s="91"/>
      <c r="M927" s="94"/>
      <c r="N927" s="94"/>
      <c r="O927" s="94"/>
      <c r="P927" s="227"/>
      <c r="Q927" s="227"/>
      <c r="R927" s="227"/>
      <c r="S927" s="227"/>
      <c r="T927" s="3"/>
      <c r="U927" s="3"/>
      <c r="W927" s="3"/>
    </row>
    <row r="928" ht="15.75" customHeight="1">
      <c r="K928" s="91"/>
      <c r="L928" s="91"/>
      <c r="M928" s="94"/>
      <c r="N928" s="94"/>
      <c r="O928" s="94"/>
      <c r="P928" s="227"/>
      <c r="Q928" s="227"/>
      <c r="R928" s="227"/>
      <c r="S928" s="227"/>
      <c r="T928" s="3"/>
      <c r="U928" s="3"/>
      <c r="W928" s="3"/>
    </row>
    <row r="929" ht="15.75" customHeight="1">
      <c r="K929" s="91"/>
      <c r="L929" s="91"/>
      <c r="M929" s="94"/>
      <c r="N929" s="94"/>
      <c r="O929" s="94"/>
      <c r="P929" s="227"/>
      <c r="Q929" s="227"/>
      <c r="R929" s="227"/>
      <c r="S929" s="227"/>
      <c r="T929" s="3"/>
      <c r="U929" s="3"/>
      <c r="W929" s="3"/>
    </row>
    <row r="930" ht="15.75" customHeight="1">
      <c r="K930" s="91"/>
      <c r="L930" s="91"/>
      <c r="M930" s="94"/>
      <c r="N930" s="94"/>
      <c r="O930" s="94"/>
      <c r="P930" s="227"/>
      <c r="Q930" s="227"/>
      <c r="R930" s="227"/>
      <c r="S930" s="227"/>
      <c r="T930" s="3"/>
      <c r="U930" s="3"/>
      <c r="W930" s="3"/>
    </row>
    <row r="931" ht="15.75" customHeight="1">
      <c r="K931" s="91"/>
      <c r="L931" s="91"/>
      <c r="M931" s="94"/>
      <c r="N931" s="94"/>
      <c r="O931" s="94"/>
      <c r="P931" s="227"/>
      <c r="Q931" s="227"/>
      <c r="R931" s="227"/>
      <c r="S931" s="227"/>
      <c r="T931" s="3"/>
      <c r="U931" s="3"/>
      <c r="W931" s="3"/>
    </row>
    <row r="932" ht="15.75" customHeight="1">
      <c r="K932" s="91"/>
      <c r="L932" s="91"/>
      <c r="M932" s="94"/>
      <c r="N932" s="94"/>
      <c r="O932" s="94"/>
      <c r="P932" s="227"/>
      <c r="Q932" s="227"/>
      <c r="R932" s="227"/>
      <c r="S932" s="227"/>
      <c r="T932" s="3"/>
      <c r="U932" s="3"/>
      <c r="W932" s="3"/>
    </row>
    <row r="933" ht="15.75" customHeight="1">
      <c r="K933" s="91"/>
      <c r="L933" s="91"/>
      <c r="M933" s="94"/>
      <c r="N933" s="94"/>
      <c r="O933" s="94"/>
      <c r="P933" s="227"/>
      <c r="Q933" s="227"/>
      <c r="R933" s="227"/>
      <c r="S933" s="227"/>
      <c r="T933" s="3"/>
      <c r="U933" s="3"/>
      <c r="W933" s="3"/>
    </row>
    <row r="934" ht="15.75" customHeight="1">
      <c r="K934" s="91"/>
      <c r="L934" s="91"/>
      <c r="M934" s="94"/>
      <c r="N934" s="94"/>
      <c r="O934" s="94"/>
      <c r="P934" s="227"/>
      <c r="Q934" s="227"/>
      <c r="R934" s="227"/>
      <c r="S934" s="227"/>
      <c r="T934" s="3"/>
      <c r="U934" s="3"/>
      <c r="W934" s="3"/>
    </row>
    <row r="935" ht="15.75" customHeight="1">
      <c r="K935" s="91"/>
      <c r="L935" s="91"/>
      <c r="M935" s="94"/>
      <c r="N935" s="94"/>
      <c r="O935" s="94"/>
      <c r="P935" s="227"/>
      <c r="Q935" s="227"/>
      <c r="R935" s="227"/>
      <c r="S935" s="227"/>
      <c r="T935" s="3"/>
      <c r="U935" s="3"/>
      <c r="W935" s="3"/>
    </row>
    <row r="936" ht="15.75" customHeight="1">
      <c r="K936" s="91"/>
      <c r="L936" s="91"/>
      <c r="M936" s="94"/>
      <c r="N936" s="94"/>
      <c r="O936" s="94"/>
      <c r="P936" s="227"/>
      <c r="Q936" s="227"/>
      <c r="R936" s="227"/>
      <c r="S936" s="227"/>
      <c r="T936" s="3"/>
      <c r="U936" s="3"/>
      <c r="W936" s="3"/>
    </row>
    <row r="937" ht="15.75" customHeight="1">
      <c r="K937" s="91"/>
      <c r="L937" s="91"/>
      <c r="M937" s="94"/>
      <c r="N937" s="94"/>
      <c r="O937" s="94"/>
      <c r="P937" s="227"/>
      <c r="Q937" s="227"/>
      <c r="R937" s="227"/>
      <c r="S937" s="227"/>
      <c r="T937" s="3"/>
      <c r="U937" s="3"/>
      <c r="W937" s="3"/>
    </row>
    <row r="938" ht="15.75" customHeight="1">
      <c r="K938" s="91"/>
      <c r="L938" s="91"/>
      <c r="M938" s="94"/>
      <c r="N938" s="94"/>
      <c r="O938" s="94"/>
      <c r="P938" s="227"/>
      <c r="Q938" s="227"/>
      <c r="R938" s="227"/>
      <c r="S938" s="227"/>
      <c r="T938" s="3"/>
      <c r="U938" s="3"/>
      <c r="W938" s="3"/>
    </row>
    <row r="939" ht="15.75" customHeight="1">
      <c r="K939" s="91"/>
      <c r="L939" s="91"/>
      <c r="M939" s="94"/>
      <c r="N939" s="94"/>
      <c r="O939" s="94"/>
      <c r="P939" s="227"/>
      <c r="Q939" s="227"/>
      <c r="R939" s="227"/>
      <c r="S939" s="227"/>
      <c r="T939" s="3"/>
      <c r="U939" s="3"/>
      <c r="W939" s="3"/>
    </row>
    <row r="940" ht="15.75" customHeight="1">
      <c r="K940" s="91"/>
      <c r="L940" s="91"/>
      <c r="M940" s="94"/>
      <c r="N940" s="94"/>
      <c r="O940" s="94"/>
      <c r="P940" s="227"/>
      <c r="Q940" s="227"/>
      <c r="R940" s="227"/>
      <c r="S940" s="227"/>
      <c r="T940" s="3"/>
      <c r="U940" s="3"/>
      <c r="W940" s="3"/>
    </row>
    <row r="941" ht="15.75" customHeight="1">
      <c r="K941" s="91"/>
      <c r="L941" s="91"/>
      <c r="M941" s="94"/>
      <c r="N941" s="94"/>
      <c r="O941" s="94"/>
      <c r="P941" s="227"/>
      <c r="Q941" s="227"/>
      <c r="R941" s="227"/>
      <c r="S941" s="227"/>
      <c r="T941" s="3"/>
      <c r="U941" s="3"/>
      <c r="W941" s="3"/>
    </row>
    <row r="942" ht="15.75" customHeight="1">
      <c r="K942" s="91"/>
      <c r="L942" s="91"/>
      <c r="M942" s="94"/>
      <c r="N942" s="94"/>
      <c r="O942" s="94"/>
      <c r="P942" s="227"/>
      <c r="Q942" s="227"/>
      <c r="R942" s="227"/>
      <c r="S942" s="227"/>
      <c r="T942" s="3"/>
      <c r="U942" s="3"/>
      <c r="W942" s="3"/>
    </row>
    <row r="943" ht="15.75" customHeight="1">
      <c r="K943" s="91"/>
      <c r="L943" s="91"/>
      <c r="M943" s="94"/>
      <c r="N943" s="94"/>
      <c r="O943" s="94"/>
      <c r="P943" s="227"/>
      <c r="Q943" s="227"/>
      <c r="R943" s="227"/>
      <c r="S943" s="227"/>
      <c r="T943" s="3"/>
      <c r="U943" s="3"/>
      <c r="W943" s="3"/>
    </row>
    <row r="944" ht="15.75" customHeight="1">
      <c r="K944" s="91"/>
      <c r="L944" s="91"/>
      <c r="M944" s="94"/>
      <c r="N944" s="94"/>
      <c r="O944" s="94"/>
      <c r="P944" s="227"/>
      <c r="Q944" s="227"/>
      <c r="R944" s="227"/>
      <c r="S944" s="227"/>
      <c r="T944" s="3"/>
      <c r="U944" s="3"/>
      <c r="W944" s="3"/>
    </row>
    <row r="945" ht="15.75" customHeight="1">
      <c r="K945" s="91"/>
      <c r="L945" s="91"/>
      <c r="M945" s="94"/>
      <c r="N945" s="94"/>
      <c r="O945" s="94"/>
      <c r="P945" s="227"/>
      <c r="Q945" s="227"/>
      <c r="R945" s="227"/>
      <c r="S945" s="227"/>
      <c r="T945" s="3"/>
      <c r="U945" s="3"/>
      <c r="W945" s="3"/>
    </row>
    <row r="946" ht="15.75" customHeight="1">
      <c r="K946" s="91"/>
      <c r="L946" s="91"/>
      <c r="M946" s="94"/>
      <c r="N946" s="94"/>
      <c r="O946" s="94"/>
      <c r="P946" s="227"/>
      <c r="Q946" s="227"/>
      <c r="R946" s="227"/>
      <c r="S946" s="227"/>
      <c r="T946" s="3"/>
      <c r="U946" s="3"/>
      <c r="W946" s="3"/>
    </row>
    <row r="947" ht="15.75" customHeight="1">
      <c r="K947" s="91"/>
      <c r="L947" s="91"/>
      <c r="M947" s="94"/>
      <c r="N947" s="94"/>
      <c r="O947" s="94"/>
      <c r="P947" s="227"/>
      <c r="Q947" s="227"/>
      <c r="R947" s="227"/>
      <c r="S947" s="227"/>
      <c r="T947" s="3"/>
      <c r="U947" s="3"/>
      <c r="W947" s="3"/>
    </row>
    <row r="948" ht="15.75" customHeight="1">
      <c r="K948" s="91"/>
      <c r="L948" s="91"/>
      <c r="M948" s="94"/>
      <c r="N948" s="94"/>
      <c r="O948" s="94"/>
      <c r="P948" s="227"/>
      <c r="Q948" s="227"/>
      <c r="R948" s="227"/>
      <c r="S948" s="227"/>
      <c r="T948" s="3"/>
      <c r="U948" s="3"/>
      <c r="W948" s="3"/>
    </row>
    <row r="949" ht="15.75" customHeight="1">
      <c r="K949" s="91"/>
      <c r="L949" s="91"/>
      <c r="M949" s="94"/>
      <c r="N949" s="94"/>
      <c r="O949" s="94"/>
      <c r="P949" s="227"/>
      <c r="Q949" s="227"/>
      <c r="R949" s="227"/>
      <c r="S949" s="227"/>
      <c r="T949" s="3"/>
      <c r="U949" s="3"/>
      <c r="W949" s="3"/>
    </row>
    <row r="950" ht="15.75" customHeight="1">
      <c r="K950" s="91"/>
      <c r="L950" s="91"/>
      <c r="M950" s="94"/>
      <c r="N950" s="94"/>
      <c r="O950" s="94"/>
      <c r="P950" s="227"/>
      <c r="Q950" s="227"/>
      <c r="R950" s="227"/>
      <c r="S950" s="227"/>
      <c r="T950" s="3"/>
      <c r="U950" s="3"/>
      <c r="W950" s="3"/>
    </row>
    <row r="951" ht="15.75" customHeight="1">
      <c r="K951" s="91"/>
      <c r="L951" s="91"/>
      <c r="M951" s="94"/>
      <c r="N951" s="94"/>
      <c r="O951" s="94"/>
      <c r="P951" s="227"/>
      <c r="Q951" s="227"/>
      <c r="R951" s="227"/>
      <c r="S951" s="227"/>
      <c r="T951" s="3"/>
      <c r="U951" s="3"/>
      <c r="W951" s="3"/>
    </row>
    <row r="952" ht="15.75" customHeight="1">
      <c r="K952" s="91"/>
      <c r="L952" s="91"/>
      <c r="M952" s="94"/>
      <c r="N952" s="94"/>
      <c r="O952" s="94"/>
      <c r="P952" s="227"/>
      <c r="Q952" s="227"/>
      <c r="R952" s="227"/>
      <c r="S952" s="227"/>
      <c r="T952" s="3"/>
      <c r="U952" s="3"/>
      <c r="W952" s="3"/>
    </row>
    <row r="953" ht="15.75" customHeight="1">
      <c r="K953" s="91"/>
      <c r="L953" s="91"/>
      <c r="M953" s="94"/>
      <c r="N953" s="94"/>
      <c r="O953" s="94"/>
      <c r="P953" s="227"/>
      <c r="Q953" s="227"/>
      <c r="R953" s="227"/>
      <c r="S953" s="227"/>
      <c r="T953" s="3"/>
      <c r="U953" s="3"/>
      <c r="W953" s="3"/>
    </row>
    <row r="954" ht="15.75" customHeight="1">
      <c r="K954" s="91"/>
      <c r="L954" s="91"/>
      <c r="M954" s="94"/>
      <c r="N954" s="94"/>
      <c r="O954" s="94"/>
      <c r="P954" s="227"/>
      <c r="Q954" s="227"/>
      <c r="R954" s="227"/>
      <c r="S954" s="227"/>
      <c r="T954" s="3"/>
      <c r="U954" s="3"/>
      <c r="W954" s="3"/>
    </row>
    <row r="955" ht="15.75" customHeight="1">
      <c r="K955" s="91"/>
      <c r="L955" s="91"/>
      <c r="M955" s="94"/>
      <c r="N955" s="94"/>
      <c r="O955" s="94"/>
      <c r="P955" s="227"/>
      <c r="Q955" s="227"/>
      <c r="R955" s="227"/>
      <c r="S955" s="227"/>
      <c r="T955" s="3"/>
      <c r="U955" s="3"/>
      <c r="W955" s="3"/>
    </row>
    <row r="956" ht="15.75" customHeight="1">
      <c r="K956" s="91"/>
      <c r="L956" s="91"/>
      <c r="M956" s="94"/>
      <c r="N956" s="94"/>
      <c r="O956" s="94"/>
      <c r="P956" s="227"/>
      <c r="Q956" s="227"/>
      <c r="R956" s="227"/>
      <c r="S956" s="227"/>
      <c r="T956" s="3"/>
      <c r="U956" s="3"/>
      <c r="W956" s="3"/>
    </row>
    <row r="957" ht="15.75" customHeight="1">
      <c r="K957" s="91"/>
      <c r="L957" s="91"/>
      <c r="M957" s="94"/>
      <c r="N957" s="94"/>
      <c r="O957" s="94"/>
      <c r="P957" s="227"/>
      <c r="Q957" s="227"/>
      <c r="R957" s="227"/>
      <c r="S957" s="227"/>
      <c r="T957" s="3"/>
      <c r="U957" s="3"/>
      <c r="W957" s="3"/>
    </row>
    <row r="958" ht="15.75" customHeight="1">
      <c r="K958" s="91"/>
      <c r="L958" s="91"/>
      <c r="M958" s="94"/>
      <c r="N958" s="94"/>
      <c r="O958" s="94"/>
      <c r="P958" s="227"/>
      <c r="Q958" s="227"/>
      <c r="R958" s="227"/>
      <c r="S958" s="227"/>
      <c r="T958" s="3"/>
      <c r="U958" s="3"/>
      <c r="W958" s="3"/>
    </row>
    <row r="959" ht="15.75" customHeight="1">
      <c r="K959" s="91"/>
      <c r="L959" s="91"/>
      <c r="M959" s="94"/>
      <c r="N959" s="94"/>
      <c r="O959" s="94"/>
      <c r="P959" s="227"/>
      <c r="Q959" s="227"/>
      <c r="R959" s="227"/>
      <c r="S959" s="227"/>
      <c r="T959" s="3"/>
      <c r="U959" s="3"/>
      <c r="W959" s="3"/>
    </row>
    <row r="960" ht="15.75" customHeight="1">
      <c r="K960" s="91"/>
      <c r="L960" s="91"/>
      <c r="M960" s="94"/>
      <c r="N960" s="94"/>
      <c r="O960" s="94"/>
      <c r="P960" s="227"/>
      <c r="Q960" s="227"/>
      <c r="R960" s="227"/>
      <c r="S960" s="227"/>
      <c r="T960" s="3"/>
      <c r="U960" s="3"/>
      <c r="W960" s="3"/>
    </row>
    <row r="961" ht="15.75" customHeight="1">
      <c r="K961" s="91"/>
      <c r="L961" s="91"/>
      <c r="M961" s="94"/>
      <c r="N961" s="94"/>
      <c r="O961" s="94"/>
      <c r="P961" s="227"/>
      <c r="Q961" s="227"/>
      <c r="R961" s="227"/>
      <c r="S961" s="227"/>
      <c r="T961" s="3"/>
      <c r="U961" s="3"/>
      <c r="W961" s="3"/>
    </row>
    <row r="962" ht="15.75" customHeight="1">
      <c r="K962" s="91"/>
      <c r="L962" s="91"/>
      <c r="M962" s="94"/>
      <c r="N962" s="94"/>
      <c r="O962" s="94"/>
      <c r="P962" s="227"/>
      <c r="Q962" s="227"/>
      <c r="R962" s="227"/>
      <c r="S962" s="227"/>
      <c r="T962" s="3"/>
      <c r="U962" s="3"/>
      <c r="W962" s="3"/>
    </row>
    <row r="963" ht="15.75" customHeight="1">
      <c r="K963" s="91"/>
      <c r="L963" s="91"/>
      <c r="M963" s="94"/>
      <c r="N963" s="94"/>
      <c r="O963" s="94"/>
      <c r="P963" s="227"/>
      <c r="Q963" s="227"/>
      <c r="R963" s="227"/>
      <c r="S963" s="227"/>
      <c r="T963" s="3"/>
      <c r="U963" s="3"/>
      <c r="W963" s="3"/>
    </row>
    <row r="964" ht="15.75" customHeight="1">
      <c r="K964" s="91"/>
      <c r="L964" s="91"/>
      <c r="M964" s="94"/>
      <c r="N964" s="94"/>
      <c r="O964" s="94"/>
      <c r="P964" s="227"/>
      <c r="Q964" s="227"/>
      <c r="R964" s="227"/>
      <c r="S964" s="227"/>
      <c r="T964" s="3"/>
      <c r="U964" s="3"/>
      <c r="W964" s="3"/>
    </row>
    <row r="965" ht="15.75" customHeight="1">
      <c r="K965" s="91"/>
      <c r="L965" s="91"/>
      <c r="M965" s="94"/>
      <c r="N965" s="94"/>
      <c r="O965" s="94"/>
      <c r="P965" s="227"/>
      <c r="Q965" s="227"/>
      <c r="R965" s="227"/>
      <c r="S965" s="227"/>
      <c r="T965" s="3"/>
      <c r="U965" s="3"/>
      <c r="W965" s="3"/>
    </row>
    <row r="966" ht="15.75" customHeight="1">
      <c r="K966" s="91"/>
      <c r="L966" s="91"/>
      <c r="M966" s="94"/>
      <c r="N966" s="94"/>
      <c r="O966" s="94"/>
      <c r="P966" s="227"/>
      <c r="Q966" s="227"/>
      <c r="R966" s="227"/>
      <c r="S966" s="227"/>
      <c r="T966" s="3"/>
      <c r="U966" s="3"/>
      <c r="W966" s="3"/>
    </row>
    <row r="967" ht="15.75" customHeight="1">
      <c r="K967" s="91"/>
      <c r="L967" s="91"/>
      <c r="M967" s="94"/>
      <c r="N967" s="94"/>
      <c r="O967" s="94"/>
      <c r="P967" s="227"/>
      <c r="Q967" s="227"/>
      <c r="R967" s="227"/>
      <c r="S967" s="227"/>
      <c r="T967" s="3"/>
      <c r="U967" s="3"/>
      <c r="W967" s="3"/>
    </row>
    <row r="968" ht="15.75" customHeight="1">
      <c r="K968" s="91"/>
      <c r="L968" s="91"/>
      <c r="M968" s="94"/>
      <c r="N968" s="94"/>
      <c r="O968" s="94"/>
      <c r="P968" s="227"/>
      <c r="Q968" s="227"/>
      <c r="R968" s="227"/>
      <c r="S968" s="227"/>
      <c r="T968" s="3"/>
      <c r="U968" s="3"/>
      <c r="W968" s="3"/>
    </row>
    <row r="969" ht="15.75" customHeight="1">
      <c r="K969" s="91"/>
      <c r="L969" s="91"/>
      <c r="M969" s="94"/>
      <c r="N969" s="94"/>
      <c r="O969" s="94"/>
      <c r="P969" s="227"/>
      <c r="Q969" s="227"/>
      <c r="R969" s="227"/>
      <c r="S969" s="227"/>
      <c r="T969" s="3"/>
      <c r="U969" s="3"/>
      <c r="W969" s="3"/>
    </row>
    <row r="970" ht="15.75" customHeight="1">
      <c r="K970" s="91"/>
      <c r="L970" s="91"/>
      <c r="M970" s="94"/>
      <c r="N970" s="94"/>
      <c r="O970" s="94"/>
      <c r="P970" s="227"/>
      <c r="Q970" s="227"/>
      <c r="R970" s="227"/>
      <c r="S970" s="227"/>
      <c r="T970" s="3"/>
      <c r="U970" s="3"/>
      <c r="W970" s="3"/>
    </row>
    <row r="971" ht="15.75" customHeight="1">
      <c r="K971" s="91"/>
      <c r="L971" s="91"/>
      <c r="M971" s="94"/>
      <c r="N971" s="94"/>
      <c r="O971" s="94"/>
      <c r="P971" s="227"/>
      <c r="Q971" s="227"/>
      <c r="R971" s="227"/>
      <c r="S971" s="227"/>
      <c r="T971" s="3"/>
      <c r="U971" s="3"/>
      <c r="W971" s="3"/>
    </row>
    <row r="972" ht="15.75" customHeight="1">
      <c r="K972" s="91"/>
      <c r="L972" s="91"/>
      <c r="M972" s="94"/>
      <c r="N972" s="94"/>
      <c r="O972" s="94"/>
      <c r="P972" s="227"/>
      <c r="Q972" s="227"/>
      <c r="R972" s="227"/>
      <c r="S972" s="227"/>
      <c r="T972" s="3"/>
      <c r="U972" s="3"/>
      <c r="W972" s="3"/>
    </row>
    <row r="973" ht="15.75" customHeight="1">
      <c r="K973" s="91"/>
      <c r="L973" s="91"/>
      <c r="M973" s="94"/>
      <c r="N973" s="94"/>
      <c r="O973" s="94"/>
      <c r="P973" s="227"/>
      <c r="Q973" s="227"/>
      <c r="R973" s="227"/>
      <c r="S973" s="227"/>
      <c r="T973" s="3"/>
      <c r="U973" s="3"/>
      <c r="W973" s="3"/>
    </row>
    <row r="974" ht="15.75" customHeight="1">
      <c r="K974" s="91"/>
      <c r="L974" s="91"/>
      <c r="M974" s="94"/>
      <c r="N974" s="94"/>
      <c r="O974" s="94"/>
      <c r="P974" s="227"/>
      <c r="Q974" s="227"/>
      <c r="R974" s="227"/>
      <c r="S974" s="227"/>
      <c r="T974" s="3"/>
      <c r="U974" s="3"/>
      <c r="W974" s="3"/>
    </row>
    <row r="975" ht="15.75" customHeight="1">
      <c r="K975" s="91"/>
      <c r="L975" s="91"/>
      <c r="M975" s="94"/>
      <c r="N975" s="94"/>
      <c r="O975" s="94"/>
      <c r="P975" s="227"/>
      <c r="Q975" s="227"/>
      <c r="R975" s="227"/>
      <c r="S975" s="227"/>
      <c r="T975" s="3"/>
      <c r="U975" s="3"/>
      <c r="W975" s="3"/>
    </row>
    <row r="976" ht="15.75" customHeight="1">
      <c r="K976" s="91"/>
      <c r="L976" s="91"/>
      <c r="M976" s="94"/>
      <c r="N976" s="94"/>
      <c r="O976" s="94"/>
      <c r="P976" s="227"/>
      <c r="Q976" s="227"/>
      <c r="R976" s="227"/>
      <c r="S976" s="227"/>
      <c r="T976" s="3"/>
      <c r="U976" s="3"/>
      <c r="W976" s="3"/>
    </row>
    <row r="977" ht="15.75" customHeight="1">
      <c r="K977" s="91"/>
      <c r="L977" s="91"/>
      <c r="M977" s="94"/>
      <c r="N977" s="94"/>
      <c r="O977" s="94"/>
      <c r="P977" s="227"/>
      <c r="Q977" s="227"/>
      <c r="R977" s="227"/>
      <c r="S977" s="227"/>
      <c r="T977" s="3"/>
      <c r="U977" s="3"/>
      <c r="W977" s="3"/>
    </row>
    <row r="978" ht="15.75" customHeight="1">
      <c r="K978" s="91"/>
      <c r="L978" s="91"/>
      <c r="M978" s="94"/>
      <c r="N978" s="94"/>
      <c r="O978" s="94"/>
      <c r="P978" s="227"/>
      <c r="Q978" s="227"/>
      <c r="R978" s="227"/>
      <c r="S978" s="227"/>
      <c r="T978" s="3"/>
      <c r="U978" s="3"/>
      <c r="W978" s="3"/>
    </row>
    <row r="979" ht="15.75" customHeight="1">
      <c r="K979" s="91"/>
      <c r="L979" s="91"/>
      <c r="M979" s="94"/>
      <c r="N979" s="94"/>
      <c r="O979" s="94"/>
      <c r="P979" s="227"/>
      <c r="Q979" s="227"/>
      <c r="R979" s="227"/>
      <c r="S979" s="227"/>
      <c r="T979" s="3"/>
      <c r="U979" s="3"/>
      <c r="W979" s="3"/>
    </row>
    <row r="980" ht="15.75" customHeight="1">
      <c r="K980" s="91"/>
      <c r="L980" s="91"/>
      <c r="M980" s="94"/>
      <c r="N980" s="94"/>
      <c r="O980" s="94"/>
      <c r="P980" s="227"/>
      <c r="Q980" s="227"/>
      <c r="R980" s="227"/>
      <c r="S980" s="227"/>
      <c r="T980" s="3"/>
      <c r="U980" s="3"/>
      <c r="W980" s="3"/>
    </row>
    <row r="981" ht="15.75" customHeight="1">
      <c r="K981" s="91"/>
      <c r="L981" s="91"/>
      <c r="M981" s="94"/>
      <c r="N981" s="94"/>
      <c r="O981" s="94"/>
      <c r="P981" s="227"/>
      <c r="Q981" s="227"/>
      <c r="R981" s="227"/>
      <c r="S981" s="227"/>
      <c r="T981" s="3"/>
      <c r="U981" s="3"/>
      <c r="W981" s="3"/>
    </row>
    <row r="982" ht="15.75" customHeight="1">
      <c r="K982" s="91"/>
      <c r="L982" s="91"/>
      <c r="M982" s="94"/>
      <c r="N982" s="94"/>
      <c r="O982" s="94"/>
      <c r="P982" s="227"/>
      <c r="Q982" s="227"/>
      <c r="R982" s="227"/>
      <c r="S982" s="227"/>
      <c r="T982" s="3"/>
      <c r="U982" s="3"/>
      <c r="W982" s="3"/>
    </row>
    <row r="983" ht="15.75" customHeight="1">
      <c r="K983" s="91"/>
      <c r="L983" s="91"/>
      <c r="M983" s="94"/>
      <c r="N983" s="94"/>
      <c r="O983" s="94"/>
      <c r="P983" s="227"/>
      <c r="Q983" s="227"/>
      <c r="R983" s="227"/>
      <c r="S983" s="227"/>
      <c r="T983" s="3"/>
      <c r="U983" s="3"/>
      <c r="W983" s="3"/>
    </row>
    <row r="984" ht="15.75" customHeight="1">
      <c r="K984" s="91"/>
      <c r="L984" s="91"/>
      <c r="M984" s="94"/>
      <c r="N984" s="94"/>
      <c r="O984" s="94"/>
      <c r="P984" s="227"/>
      <c r="Q984" s="227"/>
      <c r="R984" s="227"/>
      <c r="S984" s="227"/>
      <c r="T984" s="3"/>
      <c r="U984" s="3"/>
      <c r="W984" s="3"/>
    </row>
    <row r="985" ht="15.75" customHeight="1">
      <c r="K985" s="91"/>
      <c r="L985" s="91"/>
      <c r="M985" s="94"/>
      <c r="N985" s="94"/>
      <c r="O985" s="94"/>
      <c r="P985" s="227"/>
      <c r="Q985" s="227"/>
      <c r="R985" s="227"/>
      <c r="S985" s="227"/>
      <c r="T985" s="3"/>
      <c r="U985" s="3"/>
      <c r="W985" s="3"/>
    </row>
    <row r="986" ht="15.75" customHeight="1">
      <c r="K986" s="91"/>
      <c r="L986" s="91"/>
      <c r="M986" s="94"/>
      <c r="N986" s="94"/>
      <c r="O986" s="94"/>
      <c r="P986" s="227"/>
      <c r="Q986" s="227"/>
      <c r="R986" s="227"/>
      <c r="S986" s="227"/>
      <c r="T986" s="3"/>
      <c r="U986" s="3"/>
      <c r="W986" s="3"/>
    </row>
    <row r="987" ht="15.75" customHeight="1">
      <c r="K987" s="91"/>
      <c r="L987" s="91"/>
      <c r="M987" s="94"/>
      <c r="N987" s="94"/>
      <c r="O987" s="94"/>
      <c r="P987" s="227"/>
      <c r="Q987" s="227"/>
      <c r="R987" s="227"/>
      <c r="S987" s="227"/>
      <c r="T987" s="3"/>
      <c r="U987" s="3"/>
      <c r="W987" s="3"/>
    </row>
    <row r="988" ht="15.75" customHeight="1">
      <c r="K988" s="91"/>
      <c r="L988" s="91"/>
      <c r="M988" s="94"/>
      <c r="N988" s="94"/>
      <c r="O988" s="94"/>
      <c r="P988" s="227"/>
      <c r="Q988" s="227"/>
      <c r="R988" s="227"/>
      <c r="S988" s="227"/>
      <c r="T988" s="3"/>
      <c r="U988" s="3"/>
      <c r="W988" s="3"/>
    </row>
    <row r="989" ht="15.75" customHeight="1">
      <c r="K989" s="91"/>
      <c r="L989" s="91"/>
      <c r="M989" s="94"/>
      <c r="N989" s="94"/>
      <c r="O989" s="94"/>
      <c r="P989" s="227"/>
      <c r="Q989" s="227"/>
      <c r="R989" s="227"/>
      <c r="S989" s="227"/>
      <c r="T989" s="3"/>
      <c r="U989" s="3"/>
      <c r="W989" s="3"/>
    </row>
    <row r="990" ht="15.75" customHeight="1">
      <c r="K990" s="91"/>
      <c r="L990" s="91"/>
      <c r="M990" s="94"/>
      <c r="N990" s="94"/>
      <c r="O990" s="94"/>
      <c r="P990" s="227"/>
      <c r="Q990" s="227"/>
      <c r="R990" s="227"/>
      <c r="S990" s="227"/>
      <c r="T990" s="3"/>
      <c r="U990" s="3"/>
      <c r="W990" s="3"/>
    </row>
    <row r="991" ht="15.75" customHeight="1">
      <c r="K991" s="91"/>
      <c r="L991" s="91"/>
      <c r="M991" s="94"/>
      <c r="N991" s="94"/>
      <c r="O991" s="94"/>
      <c r="P991" s="227"/>
      <c r="Q991" s="227"/>
      <c r="R991" s="227"/>
      <c r="S991" s="227"/>
      <c r="T991" s="3"/>
      <c r="U991" s="3"/>
      <c r="W991" s="3"/>
    </row>
    <row r="992" ht="15.75" customHeight="1">
      <c r="K992" s="91"/>
      <c r="L992" s="91"/>
      <c r="M992" s="94"/>
      <c r="N992" s="94"/>
      <c r="O992" s="94"/>
      <c r="P992" s="227"/>
      <c r="Q992" s="227"/>
      <c r="R992" s="227"/>
      <c r="S992" s="227"/>
      <c r="T992" s="3"/>
      <c r="U992" s="3"/>
      <c r="W992" s="3"/>
    </row>
    <row r="993" ht="15.75" customHeight="1">
      <c r="K993" s="91"/>
      <c r="L993" s="91"/>
      <c r="M993" s="94"/>
      <c r="N993" s="94"/>
      <c r="O993" s="94"/>
      <c r="P993" s="227"/>
      <c r="Q993" s="227"/>
      <c r="R993" s="227"/>
      <c r="S993" s="227"/>
      <c r="T993" s="3"/>
      <c r="U993" s="3"/>
      <c r="W993" s="3"/>
    </row>
    <row r="994" ht="15.75" customHeight="1">
      <c r="K994" s="91"/>
      <c r="L994" s="91"/>
      <c r="M994" s="94"/>
      <c r="N994" s="94"/>
      <c r="O994" s="94"/>
      <c r="P994" s="227"/>
      <c r="Q994" s="227"/>
      <c r="R994" s="227"/>
      <c r="S994" s="227"/>
      <c r="T994" s="3"/>
      <c r="U994" s="3"/>
      <c r="W994" s="3"/>
    </row>
    <row r="995" ht="15.75" customHeight="1">
      <c r="K995" s="91"/>
      <c r="L995" s="91"/>
      <c r="M995" s="94"/>
      <c r="N995" s="94"/>
      <c r="O995" s="94"/>
      <c r="P995" s="227"/>
      <c r="Q995" s="227"/>
      <c r="R995" s="227"/>
      <c r="S995" s="227"/>
      <c r="T995" s="3"/>
      <c r="U995" s="3"/>
      <c r="W995" s="3"/>
    </row>
    <row r="996" ht="15.75" customHeight="1">
      <c r="K996" s="91"/>
      <c r="L996" s="91"/>
      <c r="M996" s="94"/>
      <c r="N996" s="94"/>
      <c r="O996" s="94"/>
      <c r="P996" s="227"/>
      <c r="Q996" s="227"/>
      <c r="R996" s="227"/>
      <c r="S996" s="227"/>
      <c r="T996" s="3"/>
      <c r="U996" s="3"/>
      <c r="W996" s="3"/>
    </row>
    <row r="997" ht="15.75" customHeight="1">
      <c r="K997" s="91"/>
      <c r="L997" s="91"/>
      <c r="M997" s="94"/>
      <c r="N997" s="94"/>
      <c r="O997" s="94"/>
      <c r="P997" s="227"/>
      <c r="Q997" s="227"/>
      <c r="R997" s="227"/>
      <c r="S997" s="227"/>
      <c r="T997" s="3"/>
      <c r="U997" s="3"/>
      <c r="W997" s="3"/>
    </row>
    <row r="998" ht="15.75" customHeight="1">
      <c r="K998" s="91"/>
      <c r="L998" s="91"/>
      <c r="M998" s="94"/>
      <c r="N998" s="94"/>
      <c r="O998" s="94"/>
      <c r="P998" s="227"/>
      <c r="Q998" s="227"/>
      <c r="R998" s="227"/>
      <c r="S998" s="227"/>
      <c r="T998" s="3"/>
      <c r="U998" s="3"/>
      <c r="W998" s="3"/>
    </row>
    <row r="999" ht="15.75" customHeight="1">
      <c r="K999" s="91"/>
      <c r="L999" s="91"/>
      <c r="M999" s="94"/>
      <c r="N999" s="94"/>
      <c r="O999" s="94"/>
      <c r="P999" s="227"/>
      <c r="Q999" s="227"/>
      <c r="R999" s="227"/>
      <c r="S999" s="227"/>
      <c r="T999" s="3"/>
      <c r="U999" s="3"/>
      <c r="W999" s="3"/>
    </row>
    <row r="1000" ht="15.75" customHeight="1">
      <c r="K1000" s="91"/>
      <c r="L1000" s="91"/>
      <c r="M1000" s="94"/>
      <c r="N1000" s="94"/>
      <c r="O1000" s="94"/>
      <c r="P1000" s="227"/>
      <c r="Q1000" s="227"/>
      <c r="R1000" s="227"/>
      <c r="S1000" s="227"/>
      <c r="T1000" s="3"/>
      <c r="U1000" s="3"/>
      <c r="W1000" s="3"/>
    </row>
  </sheetData>
  <autoFilter ref="$A$4:$W$846"/>
  <mergeCells count="3">
    <mergeCell ref="A1:I1"/>
    <mergeCell ref="F3:G3"/>
    <mergeCell ref="M3:S3"/>
  </mergeCells>
  <conditionalFormatting sqref="H5:H845">
    <cfRule type="cellIs" dxfId="0" priority="1" operator="equal">
      <formula>"COMTELINDO"</formula>
    </cfRule>
  </conditionalFormatting>
  <conditionalFormatting sqref="H5:H845">
    <cfRule type="cellIs" dxfId="1" priority="2" operator="equal">
      <formula>"ICON+"</formula>
    </cfRule>
  </conditionalFormatting>
  <conditionalFormatting sqref="H5:H845">
    <cfRule type="cellIs" dxfId="2" priority="3" operator="equal">
      <formula>"TELKOMSEL"</formula>
    </cfRule>
  </conditionalFormatting>
  <conditionalFormatting sqref="H5:H845">
    <cfRule type="cellIs" dxfId="3" priority="4" operator="equal">
      <formula>"TELKOM"</formula>
    </cfRule>
  </conditionalFormatting>
  <conditionalFormatting sqref="H5:H845">
    <cfRule type="cellIs" dxfId="4" priority="5" operator="equal">
      <formula>"TELKOMSAT"</formula>
    </cfRule>
  </conditionalFormatting>
  <conditionalFormatting sqref="H5:H845">
    <cfRule type="cellIs" dxfId="5" priority="6" operator="equal">
      <formula>"BESTCAMP"</formula>
    </cfRule>
  </conditionalFormatting>
  <conditionalFormatting sqref="H5:H845">
    <cfRule type="cellIs" dxfId="6" priority="7" operator="equal">
      <formula>"PSN"</formula>
    </cfRule>
  </conditionalFormatting>
  <conditionalFormatting sqref="U5:U845">
    <cfRule type="cellIs" dxfId="7" priority="8" operator="equal">
      <formula>"TIDAK AKTIF"</formula>
    </cfRule>
  </conditionalFormatting>
  <conditionalFormatting sqref="U5:U845">
    <cfRule type="cellIs" dxfId="8" priority="9" operator="equal">
      <formula>"TIDAK TERDETEKSI"</formula>
    </cfRule>
  </conditionalFormatting>
  <conditionalFormatting sqref="U5:U845">
    <cfRule type="cellIs" dxfId="9" priority="10" operator="equal">
      <formula>"BELUM TERPASANG"</formula>
    </cfRule>
  </conditionalFormatting>
  <conditionalFormatting sqref="U5:U845">
    <cfRule type="cellIs" dxfId="10" priority="11" operator="equal">
      <formula>"TIDAK OPTIMAL"</formula>
    </cfRule>
  </conditionalFormatting>
  <conditionalFormatting sqref="U5:U845">
    <cfRule type="cellIs" dxfId="11" priority="12" operator="equal">
      <formula>"KURANG OPTIMAL"</formula>
    </cfRule>
  </conditionalFormatting>
  <conditionalFormatting sqref="U5:U845">
    <cfRule type="cellIs" dxfId="12" priority="13" operator="equal">
      <formula>"OPTIMAL"</formula>
    </cfRule>
  </conditionalFormatting>
  <conditionalFormatting sqref="U5:U845">
    <cfRule type="cellIs" dxfId="13" priority="14" operator="equal">
      <formula>"SANGAT OPTIMAL"</formula>
    </cfRule>
  </conditionalFormatting>
  <dataValidations>
    <dataValidation type="list" allowBlank="1" showErrorMessage="1" sqref="M5:T845">
      <formula1>"TIDAK AKTIF,TIDAK TERDETEKSI,BELUM TERPASANG,&lt;= 1GB,&lt;= 10GB,&lt;= 50GB,&lt;= 100GB,&lt;= 150GB,&lt;= 200GB,&lt;= 500GB,&lt;=1000GB,&gt;1000GB"</formula1>
    </dataValidation>
  </dataValidations>
  <hyperlinks>
    <hyperlink r:id="rId2" ref="X5"/>
    <hyperlink r:id="rId3" ref="X6"/>
    <hyperlink r:id="rId4" ref="X7"/>
    <hyperlink r:id="rId5" ref="X8"/>
    <hyperlink r:id="rId6" ref="X11"/>
    <hyperlink r:id="rId7" ref="X13"/>
    <hyperlink r:id="rId8" ref="X14"/>
    <hyperlink r:id="rId9" ref="X15"/>
    <hyperlink r:id="rId10" ref="X20"/>
    <hyperlink r:id="rId11" ref="X21"/>
    <hyperlink r:id="rId12" ref="X23"/>
    <hyperlink r:id="rId13" ref="X25"/>
    <hyperlink r:id="rId14" ref="X37"/>
    <hyperlink r:id="rId15" ref="X38"/>
    <hyperlink r:id="rId16" ref="X39"/>
    <hyperlink r:id="rId17" ref="X40"/>
    <hyperlink r:id="rId18" ref="X41"/>
    <hyperlink r:id="rId19" ref="X42"/>
    <hyperlink r:id="rId20" ref="X43"/>
    <hyperlink r:id="rId21" ref="X44"/>
    <hyperlink r:id="rId22" ref="X45"/>
    <hyperlink r:id="rId23" ref="X46"/>
    <hyperlink r:id="rId24" ref="X47"/>
    <hyperlink r:id="rId25" ref="X48"/>
    <hyperlink r:id="rId26" ref="X49"/>
    <hyperlink r:id="rId27" ref="X50"/>
    <hyperlink r:id="rId28" ref="X53"/>
    <hyperlink r:id="rId29" ref="X57"/>
    <hyperlink r:id="rId30" ref="X58"/>
    <hyperlink r:id="rId31" ref="X61"/>
    <hyperlink r:id="rId32" ref="X62"/>
    <hyperlink r:id="rId33" ref="X63"/>
    <hyperlink r:id="rId34" ref="X68"/>
    <hyperlink r:id="rId35" ref="X69"/>
    <hyperlink r:id="rId36" ref="X74"/>
    <hyperlink r:id="rId37" ref="X75"/>
    <hyperlink r:id="rId38" ref="X78"/>
    <hyperlink r:id="rId39" ref="X79"/>
    <hyperlink r:id="rId40" ref="X86"/>
    <hyperlink r:id="rId41" ref="X87"/>
    <hyperlink r:id="rId42" ref="X91"/>
    <hyperlink r:id="rId43" ref="X92"/>
    <hyperlink r:id="rId44" ref="X101"/>
    <hyperlink r:id="rId45" ref="X102"/>
    <hyperlink r:id="rId46" ref="X103"/>
    <hyperlink r:id="rId47" ref="X104"/>
    <hyperlink r:id="rId48" ref="X106"/>
    <hyperlink r:id="rId49" ref="X109"/>
    <hyperlink r:id="rId50" ref="X117"/>
    <hyperlink r:id="rId51" ref="X123"/>
    <hyperlink r:id="rId52" ref="X126"/>
    <hyperlink r:id="rId53" ref="X131"/>
    <hyperlink r:id="rId54" ref="X137"/>
    <hyperlink r:id="rId55" ref="X139"/>
    <hyperlink r:id="rId56" ref="X141"/>
    <hyperlink r:id="rId57" ref="X142"/>
    <hyperlink r:id="rId58" ref="X143"/>
    <hyperlink r:id="rId59" ref="X145"/>
    <hyperlink r:id="rId60" ref="X147"/>
    <hyperlink r:id="rId61" ref="X152"/>
    <hyperlink r:id="rId62" ref="X155"/>
    <hyperlink r:id="rId63" ref="X156"/>
    <hyperlink r:id="rId64" ref="X166"/>
    <hyperlink r:id="rId65" ref="X168"/>
    <hyperlink r:id="rId66" ref="X169"/>
    <hyperlink r:id="rId67" ref="X171"/>
    <hyperlink r:id="rId68" ref="X173"/>
    <hyperlink r:id="rId69" ref="X177"/>
    <hyperlink r:id="rId70" ref="X182"/>
    <hyperlink r:id="rId71" ref="X185"/>
    <hyperlink r:id="rId72" ref="X186"/>
    <hyperlink r:id="rId73" ref="X190"/>
    <hyperlink r:id="rId74" ref="X197"/>
    <hyperlink r:id="rId75" ref="X205"/>
    <hyperlink r:id="rId76" ref="X210"/>
    <hyperlink r:id="rId77" ref="X211"/>
    <hyperlink r:id="rId78" ref="X212"/>
    <hyperlink r:id="rId79" ref="X218"/>
    <hyperlink r:id="rId80" ref="X224"/>
    <hyperlink r:id="rId81" ref="X225"/>
    <hyperlink r:id="rId82" ref="X240"/>
    <hyperlink r:id="rId83" ref="X242"/>
    <hyperlink r:id="rId84" ref="X262"/>
    <hyperlink r:id="rId85" ref="X273"/>
    <hyperlink r:id="rId86" ref="X285"/>
    <hyperlink r:id="rId87" ref="X286"/>
    <hyperlink r:id="rId88" ref="X287"/>
    <hyperlink r:id="rId89" ref="X288"/>
    <hyperlink r:id="rId90" ref="X290"/>
    <hyperlink r:id="rId91" ref="X291"/>
    <hyperlink r:id="rId92" ref="X293"/>
    <hyperlink r:id="rId93" ref="X294"/>
    <hyperlink r:id="rId94" ref="X295"/>
    <hyperlink r:id="rId95" ref="X296"/>
    <hyperlink r:id="rId96" ref="X297"/>
    <hyperlink r:id="rId97" ref="X298"/>
    <hyperlink r:id="rId98" ref="X299"/>
    <hyperlink r:id="rId99" ref="X300"/>
    <hyperlink r:id="rId100" ref="X305"/>
    <hyperlink r:id="rId101" ref="X307"/>
    <hyperlink r:id="rId102" ref="X313"/>
    <hyperlink r:id="rId103" ref="X314"/>
    <hyperlink r:id="rId104" ref="X315"/>
    <hyperlink r:id="rId105" ref="X316"/>
    <hyperlink r:id="rId106" ref="X317"/>
    <hyperlink r:id="rId107" ref="X318"/>
    <hyperlink r:id="rId108" ref="X319"/>
    <hyperlink r:id="rId109" ref="X320"/>
    <hyperlink r:id="rId110" ref="X321"/>
    <hyperlink r:id="rId111" ref="X322"/>
    <hyperlink r:id="rId112" ref="X323"/>
    <hyperlink r:id="rId113" ref="X324"/>
    <hyperlink r:id="rId114" ref="X332"/>
    <hyperlink r:id="rId115" ref="X335"/>
    <hyperlink r:id="rId116" ref="X336"/>
    <hyperlink r:id="rId117" ref="X341"/>
    <hyperlink r:id="rId118" ref="X342"/>
    <hyperlink r:id="rId119" ref="X344"/>
    <hyperlink r:id="rId120" ref="X345"/>
    <hyperlink r:id="rId121" ref="X347"/>
    <hyperlink r:id="rId122" ref="X350"/>
    <hyperlink r:id="rId123" ref="X353"/>
    <hyperlink r:id="rId124" ref="X358"/>
    <hyperlink r:id="rId125" ref="X359"/>
    <hyperlink r:id="rId126" ref="X361"/>
    <hyperlink r:id="rId127" ref="X362"/>
    <hyperlink r:id="rId128" ref="X363"/>
    <hyperlink r:id="rId129" ref="X364"/>
    <hyperlink r:id="rId130" ref="X368"/>
    <hyperlink r:id="rId131" ref="X369"/>
    <hyperlink r:id="rId132" ref="X371"/>
    <hyperlink r:id="rId133" ref="X376"/>
    <hyperlink r:id="rId134" ref="X379"/>
    <hyperlink r:id="rId135" ref="X382"/>
    <hyperlink r:id="rId136" ref="X384"/>
    <hyperlink r:id="rId137" ref="X387"/>
    <hyperlink r:id="rId138" ref="X392"/>
    <hyperlink r:id="rId139" ref="X396"/>
    <hyperlink r:id="rId140" ref="X404"/>
    <hyperlink r:id="rId141" ref="X410"/>
    <hyperlink r:id="rId142" ref="X418"/>
    <hyperlink r:id="rId143" ref="X425"/>
    <hyperlink r:id="rId144" ref="X426"/>
    <hyperlink r:id="rId145" ref="X427"/>
    <hyperlink r:id="rId146" ref="X428"/>
    <hyperlink r:id="rId147" ref="X429"/>
    <hyperlink r:id="rId148" ref="X565"/>
    <hyperlink r:id="rId149" ref="X566"/>
    <hyperlink r:id="rId150" ref="X567"/>
    <hyperlink r:id="rId151" ref="X569"/>
    <hyperlink r:id="rId152" ref="X572"/>
    <hyperlink r:id="rId153" ref="X573"/>
    <hyperlink r:id="rId154" ref="X574"/>
    <hyperlink r:id="rId155" ref="X576"/>
    <hyperlink r:id="rId156" ref="X582"/>
    <hyperlink r:id="rId157" ref="X583"/>
    <hyperlink r:id="rId158" ref="X584"/>
    <hyperlink r:id="rId159" ref="X586"/>
    <hyperlink r:id="rId160" ref="X587"/>
    <hyperlink r:id="rId161" ref="X588"/>
    <hyperlink r:id="rId162" ref="X589"/>
    <hyperlink r:id="rId163" ref="X590"/>
    <hyperlink r:id="rId164" ref="X591"/>
    <hyperlink r:id="rId165" ref="X592"/>
    <hyperlink r:id="rId166" ref="X593"/>
    <hyperlink r:id="rId167" ref="X595"/>
    <hyperlink r:id="rId168" ref="X596"/>
    <hyperlink r:id="rId169" ref="X597"/>
    <hyperlink r:id="rId170" ref="X599"/>
    <hyperlink r:id="rId171" ref="X600"/>
    <hyperlink r:id="rId172" ref="X602"/>
    <hyperlink r:id="rId173" ref="X603"/>
    <hyperlink r:id="rId174" ref="X604"/>
    <hyperlink r:id="rId175" ref="X605"/>
    <hyperlink r:id="rId176" ref="X606"/>
    <hyperlink r:id="rId177" ref="X607"/>
    <hyperlink r:id="rId178" ref="X611"/>
    <hyperlink r:id="rId179" ref="X612"/>
    <hyperlink r:id="rId180" ref="X615"/>
    <hyperlink r:id="rId181" ref="X625"/>
    <hyperlink r:id="rId182" ref="X626"/>
    <hyperlink r:id="rId183" ref="X628"/>
  </hyperlinks>
  <printOptions/>
  <pageMargins bottom="0.5" footer="0.0" header="0.0" left="0.0083333333333333" right="0.0083333333333333" top="0.5"/>
  <pageSetup paperSize="9" scale="70" orientation="landscape"/>
  <drawing r:id="rId184"/>
  <legacyDrawing r:id="rId18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1.43"/>
    <col customWidth="1" min="4" max="4" width="23.14"/>
    <col customWidth="1" min="5" max="5" width="26.86"/>
    <col customWidth="1" min="6" max="6" width="22.43"/>
    <col customWidth="1" min="7" max="7" width="20.71"/>
    <col customWidth="1" min="8" max="8" width="12.86"/>
    <col customWidth="1" min="9" max="9" width="17.86"/>
    <col customWidth="1" min="11" max="12" width="17.86"/>
  </cols>
  <sheetData>
    <row r="1">
      <c r="A1" s="120" t="s">
        <v>781</v>
      </c>
      <c r="B1" s="120" t="s">
        <v>782</v>
      </c>
      <c r="C1" s="120" t="s">
        <v>783</v>
      </c>
      <c r="D1" s="120" t="s">
        <v>784</v>
      </c>
      <c r="E1" s="120" t="s">
        <v>786</v>
      </c>
      <c r="F1" s="120" t="s">
        <v>788</v>
      </c>
      <c r="G1" s="120" t="s">
        <v>790</v>
      </c>
      <c r="H1" s="120" t="s">
        <v>7</v>
      </c>
      <c r="I1" s="120" t="s">
        <v>791</v>
      </c>
      <c r="J1" s="120" t="s">
        <v>792</v>
      </c>
      <c r="K1" s="120" t="s">
        <v>793</v>
      </c>
      <c r="L1" s="120" t="s">
        <v>794</v>
      </c>
    </row>
    <row r="2">
      <c r="A2" s="121">
        <v>2025.0</v>
      </c>
      <c r="B2" s="121" t="s">
        <v>795</v>
      </c>
      <c r="C2" s="122" t="str">
        <f>data_olah!B5</f>
        <v>BERAU</v>
      </c>
      <c r="D2" s="122" t="str">
        <f>data_olah!C5</f>
        <v>BATU PUTIH</v>
      </c>
      <c r="E2" s="122" t="str">
        <f>data_olah!D5</f>
        <v>TEMBUDAN</v>
      </c>
      <c r="F2" s="123" t="str">
        <f>data_olah!F5</f>
        <v>1.4114940697991807</v>
      </c>
      <c r="G2" s="123" t="str">
        <f>data_olah!G5</f>
        <v>118.35868228189355</v>
      </c>
      <c r="H2" s="122" t="str">
        <f>data_olah!H5</f>
        <v>TELKOMSEL</v>
      </c>
      <c r="I2" s="122" t="str">
        <f>data_olah!I5</f>
        <v>INDIHOME</v>
      </c>
      <c r="J2" s="122" t="str">
        <f>data_olah!J5</f>
        <v>TERPASANG</v>
      </c>
      <c r="K2" s="122" t="str">
        <f>data_olah!M5</f>
        <v/>
      </c>
      <c r="L2" s="122" t="str">
        <f>data_olah!U5</f>
        <v>TIDAK OPTIMAL</v>
      </c>
      <c r="M2" s="126" t="s">
        <v>16</v>
      </c>
    </row>
    <row r="3">
      <c r="A3" s="121">
        <v>2025.0</v>
      </c>
      <c r="B3" s="121" t="s">
        <v>795</v>
      </c>
      <c r="C3" s="122" t="str">
        <f>data_olah!B6</f>
        <v>BERAU</v>
      </c>
      <c r="D3" s="122" t="str">
        <f>data_olah!C6</f>
        <v>BATU PUTIH</v>
      </c>
      <c r="E3" s="122" t="str">
        <f>data_olah!D6</f>
        <v>KAYU INDAH</v>
      </c>
      <c r="F3" s="123" t="str">
        <f>data_olah!F6</f>
        <v>1.4322942440867155</v>
      </c>
      <c r="G3" s="123" t="str">
        <f>data_olah!G6</f>
        <v>118.31393952860488</v>
      </c>
      <c r="H3" s="122" t="str">
        <f>data_olah!H6</f>
        <v>TELKOMSEL</v>
      </c>
      <c r="I3" s="122" t="str">
        <f>data_olah!I6</f>
        <v>ORBIT</v>
      </c>
      <c r="J3" s="122" t="str">
        <f>data_olah!J6</f>
        <v>TERPASANG</v>
      </c>
      <c r="K3" s="122" t="str">
        <f>data_olah!M6</f>
        <v>BELUM TERPASANG</v>
      </c>
      <c r="L3" s="122" t="str">
        <f>data_olah!U6</f>
        <v>TIDAK TERDETEKSI</v>
      </c>
    </row>
    <row r="4">
      <c r="A4" s="121">
        <v>2025.0</v>
      </c>
      <c r="B4" s="121" t="s">
        <v>795</v>
      </c>
      <c r="C4" s="122" t="str">
        <f>data_olah!B7</f>
        <v>BERAU</v>
      </c>
      <c r="D4" s="122" t="str">
        <f>data_olah!C7</f>
        <v>BATU PUTIH</v>
      </c>
      <c r="E4" s="122" t="str">
        <f>data_olah!D7</f>
        <v>BATU PUTIH</v>
      </c>
      <c r="F4" s="123" t="str">
        <f>data_olah!F7</f>
        <v>1.3724255224541961</v>
      </c>
      <c r="G4" s="123" t="str">
        <f>data_olah!G7</f>
        <v>118.43450953203936</v>
      </c>
      <c r="H4" s="122" t="str">
        <f>data_olah!H7</f>
        <v>TELKOMSEL</v>
      </c>
      <c r="I4" s="122" t="str">
        <f>data_olah!I7</f>
        <v>INDIHOME</v>
      </c>
      <c r="J4" s="122" t="str">
        <f>data_olah!J7</f>
        <v>TERPASANG</v>
      </c>
      <c r="K4" s="122" t="str">
        <f>data_olah!M7</f>
        <v/>
      </c>
      <c r="L4" s="122" t="str">
        <f>data_olah!U7</f>
        <v>KURANG OPTIMAL</v>
      </c>
    </row>
    <row r="5">
      <c r="A5" s="121">
        <v>2025.0</v>
      </c>
      <c r="B5" s="121" t="s">
        <v>795</v>
      </c>
      <c r="C5" s="122" t="str">
        <f>data_olah!B8</f>
        <v>BERAU</v>
      </c>
      <c r="D5" s="122" t="str">
        <f>data_olah!C8</f>
        <v>BATU PUTIH</v>
      </c>
      <c r="E5" s="122" t="str">
        <f>data_olah!D8</f>
        <v>LOBANG KELATAK</v>
      </c>
      <c r="F5" s="123" t="str">
        <f>data_olah!F8</f>
        <v>1.3696535243221635</v>
      </c>
      <c r="G5" s="123" t="str">
        <f>data_olah!G8</f>
        <v>118.43360512047137</v>
      </c>
      <c r="H5" s="122" t="str">
        <f>data_olah!H8</f>
        <v>TELKOMSAT</v>
      </c>
      <c r="I5" s="122" t="str">
        <f>data_olah!I8</f>
        <v>STARLINK</v>
      </c>
      <c r="J5" s="122" t="str">
        <f>data_olah!J8</f>
        <v>TERPASANG</v>
      </c>
      <c r="K5" s="122" t="str">
        <f>data_olah!M8</f>
        <v>BELUM TERPASANG</v>
      </c>
      <c r="L5" s="122" t="str">
        <f>data_olah!U8</f>
        <v>OPTIMAL</v>
      </c>
    </row>
    <row r="6">
      <c r="A6" s="121">
        <v>2025.0</v>
      </c>
      <c r="B6" s="121" t="s">
        <v>795</v>
      </c>
      <c r="C6" s="122" t="str">
        <f>data_olah!B9</f>
        <v>BERAU</v>
      </c>
      <c r="D6" s="122" t="str">
        <f>data_olah!C9</f>
        <v>BATU PUTIH</v>
      </c>
      <c r="E6" s="122" t="str">
        <f>data_olah!D9</f>
        <v>AMPEN MEDANG</v>
      </c>
      <c r="F6" s="123" t="str">
        <f>data_olah!F9</f>
        <v>1.336828851288219</v>
      </c>
      <c r="G6" s="123" t="str">
        <f>data_olah!G9</f>
        <v>118.47551684091498</v>
      </c>
      <c r="H6" s="122" t="str">
        <f>data_olah!H9</f>
        <v>TELKOMSEL</v>
      </c>
      <c r="I6" s="122" t="str">
        <f>data_olah!I9</f>
        <v>ORBIT</v>
      </c>
      <c r="J6" s="122" t="str">
        <f>data_olah!J9</f>
        <v>TERPASANG</v>
      </c>
      <c r="K6" s="122" t="str">
        <f>data_olah!M9</f>
        <v>BELUM TERPASANG</v>
      </c>
      <c r="L6" s="122" t="str">
        <f>data_olah!U9</f>
        <v>TIDAK TERDETEKSI</v>
      </c>
    </row>
    <row r="7">
      <c r="A7" s="121">
        <v>2025.0</v>
      </c>
      <c r="B7" s="121" t="s">
        <v>795</v>
      </c>
      <c r="C7" s="122" t="str">
        <f>data_olah!B10</f>
        <v>BERAU</v>
      </c>
      <c r="D7" s="122" t="str">
        <f>data_olah!C10</f>
        <v>BATU PUTIH</v>
      </c>
      <c r="E7" s="122" t="str">
        <f>data_olah!D10</f>
        <v>BALIKUKUP</v>
      </c>
      <c r="F7" s="123" t="str">
        <f>data_olah!F10</f>
        <v>1.417831510111881</v>
      </c>
      <c r="G7" s="123" t="str">
        <f>data_olah!G10</f>
        <v>118.48055756225688</v>
      </c>
      <c r="H7" s="122" t="str">
        <f>data_olah!H10</f>
        <v>COMTELINDO</v>
      </c>
      <c r="I7" s="122" t="str">
        <f>data_olah!I10</f>
        <v>WMS</v>
      </c>
      <c r="J7" s="122" t="str">
        <f>data_olah!J10</f>
        <v>TERPASANG</v>
      </c>
      <c r="K7" s="122" t="str">
        <f>data_olah!M10</f>
        <v/>
      </c>
      <c r="L7" s="122" t="str">
        <f>data_olah!U10</f>
        <v>SANGAT OPTIMAL</v>
      </c>
    </row>
    <row r="8">
      <c r="A8" s="121">
        <v>2025.0</v>
      </c>
      <c r="B8" s="121" t="s">
        <v>795</v>
      </c>
      <c r="C8" s="122" t="str">
        <f>data_olah!B11</f>
        <v>BERAU</v>
      </c>
      <c r="D8" s="122" t="str">
        <f>data_olah!C11</f>
        <v>BATU PUTIH</v>
      </c>
      <c r="E8" s="122" t="str">
        <f>data_olah!D11</f>
        <v>SUMBER AGUNG</v>
      </c>
      <c r="F8" s="123" t="str">
        <f>data_olah!F11</f>
        <v>1.4578195365757132</v>
      </c>
      <c r="G8" s="123" t="str">
        <f>data_olah!G11</f>
        <v>118.31199995866533</v>
      </c>
      <c r="H8" s="122" t="str">
        <f>data_olah!H11</f>
        <v>TELKOMSEL</v>
      </c>
      <c r="I8" s="122" t="str">
        <f>data_olah!I11</f>
        <v>ORBIT</v>
      </c>
      <c r="J8" s="122" t="str">
        <f>data_olah!J11</f>
        <v>TERPASANG</v>
      </c>
      <c r="K8" s="122" t="str">
        <f>data_olah!M11</f>
        <v>BELUM TERPASANG</v>
      </c>
      <c r="L8" s="122" t="str">
        <f>data_olah!U11</f>
        <v>TIDAK TERDETEKSI</v>
      </c>
    </row>
    <row r="9">
      <c r="A9" s="121">
        <v>2025.0</v>
      </c>
      <c r="B9" s="121" t="s">
        <v>795</v>
      </c>
      <c r="C9" s="122" t="str">
        <f>data_olah!B12</f>
        <v>BERAU</v>
      </c>
      <c r="D9" s="122" t="str">
        <f>data_olah!C12</f>
        <v>BIATAN</v>
      </c>
      <c r="E9" s="122" t="str">
        <f>data_olah!D12</f>
        <v>BIATAN ULU</v>
      </c>
      <c r="F9" s="123" t="str">
        <f>data_olah!F12</f>
        <v>1.335551728209252</v>
      </c>
      <c r="G9" s="123" t="str">
        <f>data_olah!G12</f>
        <v>117.91302325587445</v>
      </c>
      <c r="H9" s="122" t="str">
        <f>data_olah!H12</f>
        <v>COMTELINDO</v>
      </c>
      <c r="I9" s="122" t="str">
        <f>data_olah!I12</f>
        <v>WMS</v>
      </c>
      <c r="J9" s="122" t="str">
        <f>data_olah!J12</f>
        <v>TERPASANG</v>
      </c>
      <c r="K9" s="122" t="str">
        <f>data_olah!M12</f>
        <v/>
      </c>
      <c r="L9" s="122" t="str">
        <f>data_olah!U12</f>
        <v>SANGAT OPTIMAL</v>
      </c>
    </row>
    <row r="10">
      <c r="A10" s="121">
        <v>2025.0</v>
      </c>
      <c r="B10" s="121" t="s">
        <v>795</v>
      </c>
      <c r="C10" s="122" t="str">
        <f>data_olah!B13</f>
        <v>BERAU</v>
      </c>
      <c r="D10" s="122" t="str">
        <f>data_olah!C13</f>
        <v>BIATAN</v>
      </c>
      <c r="E10" s="122" t="str">
        <f>data_olah!D13</f>
        <v>BIATAN ILIR</v>
      </c>
      <c r="F10" s="123" t="str">
        <f>data_olah!F13</f>
        <v>1.6642044191360845</v>
      </c>
      <c r="G10" s="123" t="str">
        <f>data_olah!G13</f>
        <v>118.05895755623887</v>
      </c>
      <c r="H10" s="122" t="str">
        <f>data_olah!H13</f>
        <v/>
      </c>
      <c r="I10" s="122" t="str">
        <f>data_olah!I13</f>
        <v/>
      </c>
      <c r="J10" s="122" t="str">
        <f>data_olah!J13</f>
        <v/>
      </c>
      <c r="K10" s="122" t="str">
        <f>data_olah!M13</f>
        <v>BELUM TERPASANG</v>
      </c>
      <c r="L10" s="122" t="str">
        <f>data_olah!U13</f>
        <v>BELUM TERPASANG</v>
      </c>
    </row>
    <row r="11">
      <c r="A11" s="121">
        <v>2025.0</v>
      </c>
      <c r="B11" s="121" t="s">
        <v>795</v>
      </c>
      <c r="C11" s="122" t="str">
        <f>data_olah!B14</f>
        <v>BERAU</v>
      </c>
      <c r="D11" s="122" t="str">
        <f>data_olah!C14</f>
        <v>BIATAN</v>
      </c>
      <c r="E11" s="122" t="str">
        <f>data_olah!D14</f>
        <v>KARANGAN</v>
      </c>
      <c r="F11" s="123" t="str">
        <f>data_olah!F14</f>
        <v>1.664768</v>
      </c>
      <c r="G11" s="123" t="str">
        <f>data_olah!G14</f>
        <v>118.055052</v>
      </c>
      <c r="H11" s="122" t="str">
        <f>data_olah!H14</f>
        <v>BESTCAMP</v>
      </c>
      <c r="I11" s="122" t="str">
        <f>data_olah!I14</f>
        <v>STARLINK</v>
      </c>
      <c r="J11" s="122" t="str">
        <f>data_olah!J14</f>
        <v>TERPASANG</v>
      </c>
      <c r="K11" s="122" t="str">
        <f>data_olah!M14</f>
        <v>BELUM TERPASANG</v>
      </c>
      <c r="L11" s="122" t="str">
        <f>data_olah!U14</f>
        <v>OPTIMAL</v>
      </c>
    </row>
    <row r="12">
      <c r="A12" s="121">
        <v>2025.0</v>
      </c>
      <c r="B12" s="121" t="s">
        <v>795</v>
      </c>
      <c r="C12" s="122" t="str">
        <f>data_olah!B15</f>
        <v>BERAU</v>
      </c>
      <c r="D12" s="122" t="str">
        <f>data_olah!C15</f>
        <v>BIATAN</v>
      </c>
      <c r="E12" s="122" t="str">
        <f>data_olah!D15</f>
        <v>BIATAN LEMPAKE</v>
      </c>
      <c r="F12" s="123" t="str">
        <f>data_olah!F15</f>
        <v>1.6636596092541116</v>
      </c>
      <c r="G12" s="123" t="str">
        <f>data_olah!G15</f>
        <v>118.02909364298678</v>
      </c>
      <c r="H12" s="122" t="str">
        <f>data_olah!H15</f>
        <v>TELKOM</v>
      </c>
      <c r="I12" s="122" t="str">
        <f>data_olah!I15</f>
        <v>WMS</v>
      </c>
      <c r="J12" s="122" t="str">
        <f>data_olah!J15</f>
        <v>TERPASANG</v>
      </c>
      <c r="K12" s="122" t="str">
        <f>data_olah!M15</f>
        <v/>
      </c>
      <c r="L12" s="122" t="str">
        <f>data_olah!U15</f>
        <v>KURANG OPTIMAL</v>
      </c>
    </row>
    <row r="13">
      <c r="A13" s="121">
        <v>2025.0</v>
      </c>
      <c r="B13" s="121" t="s">
        <v>795</v>
      </c>
      <c r="C13" s="122" t="str">
        <f>data_olah!B16</f>
        <v>BERAU</v>
      </c>
      <c r="D13" s="122" t="str">
        <f>data_olah!C16</f>
        <v>BIATAN</v>
      </c>
      <c r="E13" s="122" t="str">
        <f>data_olah!D16</f>
        <v>MANUNGGAL JAYA</v>
      </c>
      <c r="F13" s="123" t="str">
        <f>data_olah!F16</f>
        <v>1.68341854814553</v>
      </c>
      <c r="G13" s="123" t="str">
        <f>data_olah!G16</f>
        <v>118.0118597</v>
      </c>
      <c r="H13" s="122" t="str">
        <f>data_olah!H16</f>
        <v>TELKOM</v>
      </c>
      <c r="I13" s="122" t="str">
        <f>data_olah!I16</f>
        <v>WMS</v>
      </c>
      <c r="J13" s="122" t="str">
        <f>data_olah!J16</f>
        <v>TERPASANG</v>
      </c>
      <c r="K13" s="122" t="str">
        <f>data_olah!M16</f>
        <v>BELUM TERPASANG</v>
      </c>
      <c r="L13" s="122" t="str">
        <f>data_olah!U16</f>
        <v>TIDAK AKTIF</v>
      </c>
    </row>
    <row r="14">
      <c r="A14" s="121">
        <v>2025.0</v>
      </c>
      <c r="B14" s="121" t="s">
        <v>795</v>
      </c>
      <c r="C14" s="122" t="str">
        <f>data_olah!B17</f>
        <v>BERAU</v>
      </c>
      <c r="D14" s="122" t="str">
        <f>data_olah!C17</f>
        <v>BIATAN</v>
      </c>
      <c r="E14" s="122" t="str">
        <f>data_olah!D17</f>
        <v>BIATAN BAPINANG</v>
      </c>
      <c r="F14" s="123" t="str">
        <f>data_olah!F17</f>
        <v>1.714376961620032</v>
      </c>
      <c r="G14" s="123" t="str">
        <f>data_olah!G17</f>
        <v>117.98620198580738</v>
      </c>
      <c r="H14" s="122" t="str">
        <f>data_olah!H17</f>
        <v>TELKOMSEL</v>
      </c>
      <c r="I14" s="122" t="str">
        <f>data_olah!I17</f>
        <v>ORBIT</v>
      </c>
      <c r="J14" s="122" t="str">
        <f>data_olah!J17</f>
        <v>TERPASANG</v>
      </c>
      <c r="K14" s="122" t="str">
        <f>data_olah!M17</f>
        <v>BELUM TERPASANG</v>
      </c>
      <c r="L14" s="122" t="str">
        <f>data_olah!U17</f>
        <v>TIDAK TERDETEKSI</v>
      </c>
    </row>
    <row r="15">
      <c r="A15" s="121">
        <v>2025.0</v>
      </c>
      <c r="B15" s="121" t="s">
        <v>795</v>
      </c>
      <c r="C15" s="122" t="str">
        <f>data_olah!B18</f>
        <v>BERAU</v>
      </c>
      <c r="D15" s="122" t="str">
        <f>data_olah!C18</f>
        <v>BIATAN</v>
      </c>
      <c r="E15" s="122" t="str">
        <f>data_olah!D18</f>
        <v>BIATAN BARU</v>
      </c>
      <c r="F15" s="123" t="str">
        <f>data_olah!F18</f>
        <v>1.5776146865362355</v>
      </c>
      <c r="G15" s="123" t="str">
        <f>data_olah!G18</f>
        <v>117.98254060131111</v>
      </c>
      <c r="H15" s="122" t="str">
        <f>data_olah!H18</f>
        <v>COMTELINDO</v>
      </c>
      <c r="I15" s="122" t="str">
        <f>data_olah!I18</f>
        <v>WMS</v>
      </c>
      <c r="J15" s="122" t="str">
        <f>data_olah!J18</f>
        <v>TERPASANG</v>
      </c>
      <c r="K15" s="122" t="str">
        <f>data_olah!M18</f>
        <v/>
      </c>
      <c r="L15" s="122" t="str">
        <f>data_olah!U18</f>
        <v>SANGAT OPTIMAL</v>
      </c>
    </row>
    <row r="16">
      <c r="A16" s="121">
        <v>2025.0</v>
      </c>
      <c r="B16" s="121" t="s">
        <v>795</v>
      </c>
      <c r="C16" s="122" t="str">
        <f>data_olah!B19</f>
        <v>BERAU</v>
      </c>
      <c r="D16" s="122" t="str">
        <f>data_olah!C19</f>
        <v>BIATAN</v>
      </c>
      <c r="E16" s="122" t="str">
        <f>data_olah!D19</f>
        <v>BUKIT MAKMUR JAYA</v>
      </c>
      <c r="F16" s="123" t="str">
        <f>data_olah!F19</f>
        <v>1.6436982211065871</v>
      </c>
      <c r="G16" s="123" t="str">
        <f>data_olah!G19</f>
        <v>117.9270624998015</v>
      </c>
      <c r="H16" s="122" t="str">
        <f>data_olah!H19</f>
        <v>COMTELINDO</v>
      </c>
      <c r="I16" s="122" t="str">
        <f>data_olah!I19</f>
        <v>WMS</v>
      </c>
      <c r="J16" s="122" t="str">
        <f>data_olah!J19</f>
        <v>TERPASANG</v>
      </c>
      <c r="K16" s="122" t="str">
        <f>data_olah!M19</f>
        <v/>
      </c>
      <c r="L16" s="122" t="str">
        <f>data_olah!U19</f>
        <v>SANGAT OPTIMAL</v>
      </c>
    </row>
    <row r="17">
      <c r="A17" s="121">
        <v>2025.0</v>
      </c>
      <c r="B17" s="121" t="s">
        <v>795</v>
      </c>
      <c r="C17" s="122" t="str">
        <f>data_olah!B20</f>
        <v>BERAU</v>
      </c>
      <c r="D17" s="122" t="str">
        <f>data_olah!C20</f>
        <v>BIDUK-BIDUK</v>
      </c>
      <c r="E17" s="122" t="str">
        <f>data_olah!D20</f>
        <v>BIDUK-BIDUK</v>
      </c>
      <c r="F17" s="123" t="str">
        <f>data_olah!F20</f>
        <v>1.3102393782348722</v>
      </c>
      <c r="G17" s="123" t="str">
        <f>data_olah!G20</f>
        <v>118.62564678631931</v>
      </c>
      <c r="H17" s="122" t="str">
        <f>data_olah!H20</f>
        <v>TELKOMSEL</v>
      </c>
      <c r="I17" s="122" t="str">
        <f>data_olah!I20</f>
        <v>ORBIT</v>
      </c>
      <c r="J17" s="122" t="str">
        <f>data_olah!J20</f>
        <v>TERPASANG</v>
      </c>
      <c r="K17" s="122" t="str">
        <f>data_olah!M20</f>
        <v>BELUM TERPASANG</v>
      </c>
      <c r="L17" s="122" t="str">
        <f>data_olah!U20</f>
        <v>TIDAK TERDETEKSI</v>
      </c>
    </row>
    <row r="18">
      <c r="A18" s="121">
        <v>2025.0</v>
      </c>
      <c r="B18" s="121" t="s">
        <v>795</v>
      </c>
      <c r="C18" s="122" t="str">
        <f>data_olah!B21</f>
        <v>BERAU</v>
      </c>
      <c r="D18" s="122" t="str">
        <f>data_olah!C21</f>
        <v>BIDUK-BIDUK</v>
      </c>
      <c r="E18" s="122" t="str">
        <f>data_olah!D21</f>
        <v>PANTAI HARAPAN</v>
      </c>
      <c r="F18" s="123" t="str">
        <f>data_olah!F21</f>
        <v>1.2859061874501128</v>
      </c>
      <c r="G18" s="123" t="str">
        <f>data_olah!G21</f>
        <v>118.65429730385846</v>
      </c>
      <c r="H18" s="122" t="str">
        <f>data_olah!H21</f>
        <v>TELKOM</v>
      </c>
      <c r="I18" s="122" t="str">
        <f>data_olah!I21</f>
        <v>WMS</v>
      </c>
      <c r="J18" s="122" t="str">
        <f>data_olah!J21</f>
        <v>TERPASANG</v>
      </c>
      <c r="K18" s="122" t="str">
        <f>data_olah!M21</f>
        <v/>
      </c>
      <c r="L18" s="122" t="str">
        <f>data_olah!U21</f>
        <v>TIDAK OPTIMAL</v>
      </c>
    </row>
    <row r="19">
      <c r="A19" s="121">
        <v>2025.0</v>
      </c>
      <c r="B19" s="121" t="s">
        <v>795</v>
      </c>
      <c r="C19" s="122" t="str">
        <f>data_olah!B22</f>
        <v>BERAU</v>
      </c>
      <c r="D19" s="122" t="str">
        <f>data_olah!C22</f>
        <v>BIDUK-BIDUK</v>
      </c>
      <c r="E19" s="122" t="str">
        <f>data_olah!D22</f>
        <v>TANJUNG PREPAT</v>
      </c>
      <c r="F19" s="123" t="str">
        <f>data_olah!F22</f>
        <v>1.3110253879927252</v>
      </c>
      <c r="G19" s="123" t="str">
        <f>data_olah!G22</f>
        <v>118.62600528299706</v>
      </c>
      <c r="H19" s="122" t="str">
        <f>data_olah!H22</f>
        <v>TELKOM</v>
      </c>
      <c r="I19" s="122" t="str">
        <f>data_olah!I22</f>
        <v>WMS</v>
      </c>
      <c r="J19" s="122" t="str">
        <f>data_olah!J22</f>
        <v>TERPASANG</v>
      </c>
      <c r="K19" s="122" t="str">
        <f>data_olah!M22</f>
        <v/>
      </c>
      <c r="L19" s="122" t="str">
        <f>data_olah!U22</f>
        <v>TIDAK OPTIMAL</v>
      </c>
    </row>
    <row r="20">
      <c r="A20" s="121">
        <v>2025.0</v>
      </c>
      <c r="B20" s="121" t="s">
        <v>795</v>
      </c>
      <c r="C20" s="122" t="str">
        <f>data_olah!B23</f>
        <v>BERAU</v>
      </c>
      <c r="D20" s="122" t="str">
        <f>data_olah!C23</f>
        <v>BIDUK-BIDUK</v>
      </c>
      <c r="E20" s="122" t="str">
        <f>data_olah!D23</f>
        <v>TELUK SUMBANG</v>
      </c>
      <c r="F20" s="123" t="str">
        <f>data_olah!F23</f>
        <v>1.047659997887953</v>
      </c>
      <c r="G20" s="123" t="str">
        <f>data_olah!G23</f>
        <v>118.82834512867876</v>
      </c>
      <c r="H20" s="122" t="str">
        <f>data_olah!H23</f>
        <v>COMTELINDO</v>
      </c>
      <c r="I20" s="122" t="str">
        <f>data_olah!I23</f>
        <v>WMS</v>
      </c>
      <c r="J20" s="122" t="str">
        <f>data_olah!J23</f>
        <v>TERPASANG</v>
      </c>
      <c r="K20" s="122" t="str">
        <f>data_olah!M23</f>
        <v/>
      </c>
      <c r="L20" s="122" t="str">
        <f>data_olah!U23</f>
        <v>TIDAK TERDETEKSI</v>
      </c>
    </row>
    <row r="21">
      <c r="A21" s="121">
        <v>2025.0</v>
      </c>
      <c r="B21" s="121" t="s">
        <v>795</v>
      </c>
      <c r="C21" s="122" t="str">
        <f>data_olah!B24</f>
        <v>BERAU</v>
      </c>
      <c r="D21" s="122" t="str">
        <f>data_olah!C24</f>
        <v>BIDUK-BIDUK</v>
      </c>
      <c r="E21" s="122" t="str">
        <f>data_olah!D24</f>
        <v>TELUK SULAIMAN</v>
      </c>
      <c r="F21" s="123" t="str">
        <f>data_olah!F24</f>
        <v>1.1749437584216023</v>
      </c>
      <c r="G21" s="123" t="str">
        <f>data_olah!G24</f>
        <v>118.76764368946284</v>
      </c>
      <c r="H21" s="122" t="str">
        <f>data_olah!H24</f>
        <v>TELKOMSEL</v>
      </c>
      <c r="I21" s="122" t="str">
        <f>data_olah!I24</f>
        <v>INDIHOME</v>
      </c>
      <c r="J21" s="122" t="str">
        <f>data_olah!J24</f>
        <v>TERPASANG</v>
      </c>
      <c r="K21" s="122" t="str">
        <f>data_olah!M24</f>
        <v/>
      </c>
      <c r="L21" s="122" t="str">
        <f>data_olah!U24</f>
        <v>TIDAK OPTIMAL</v>
      </c>
    </row>
    <row r="22">
      <c r="A22" s="121">
        <v>2025.0</v>
      </c>
      <c r="B22" s="121" t="s">
        <v>795</v>
      </c>
      <c r="C22" s="122" t="str">
        <f>data_olah!B25</f>
        <v>BERAU</v>
      </c>
      <c r="D22" s="122" t="str">
        <f>data_olah!C25</f>
        <v>BIDUK-BIDUK</v>
      </c>
      <c r="E22" s="122" t="str">
        <f>data_olah!D25</f>
        <v>GIRING-GIRING</v>
      </c>
      <c r="F22" s="123" t="str">
        <f>data_olah!F25</f>
        <v>1.2077694200696352</v>
      </c>
      <c r="G22" s="123" t="str">
        <f>data_olah!G25</f>
        <v>118.7571945097419</v>
      </c>
      <c r="H22" s="122" t="str">
        <f>data_olah!H25</f>
        <v>TELKOMSEL</v>
      </c>
      <c r="I22" s="122" t="str">
        <f>data_olah!I25</f>
        <v>INDIHOME</v>
      </c>
      <c r="J22" s="122" t="str">
        <f>data_olah!J25</f>
        <v>TERPASANG</v>
      </c>
      <c r="K22" s="122" t="str">
        <f>data_olah!M25</f>
        <v/>
      </c>
      <c r="L22" s="122" t="str">
        <f>data_olah!U25</f>
        <v>KURANG OPTIMAL</v>
      </c>
    </row>
    <row r="23">
      <c r="A23" s="121">
        <v>2025.0</v>
      </c>
      <c r="B23" s="121" t="s">
        <v>795</v>
      </c>
      <c r="C23" s="122" t="str">
        <f>data_olah!B26</f>
        <v>BERAU</v>
      </c>
      <c r="D23" s="122" t="str">
        <f>data_olah!C26</f>
        <v>GUNUNG TABUR</v>
      </c>
      <c r="E23" s="122" t="str">
        <f>data_olah!D26</f>
        <v>TASUK</v>
      </c>
      <c r="F23" s="123" t="str">
        <f>data_olah!F26</f>
        <v>2.1750301997960673</v>
      </c>
      <c r="G23" s="123" t="str">
        <f>data_olah!G26</f>
        <v>117.41736049437013</v>
      </c>
      <c r="H23" s="122" t="str">
        <f>data_olah!H26</f>
        <v>COMTELINDO</v>
      </c>
      <c r="I23" s="122" t="str">
        <f>data_olah!I26</f>
        <v>WMS</v>
      </c>
      <c r="J23" s="122" t="str">
        <f>data_olah!J26</f>
        <v>TERPASANG</v>
      </c>
      <c r="K23" s="122" t="str">
        <f>data_olah!M26</f>
        <v/>
      </c>
      <c r="L23" s="122" t="str">
        <f>data_olah!U26</f>
        <v>SANGAT OPTIMAL</v>
      </c>
    </row>
    <row r="24">
      <c r="A24" s="121">
        <v>2025.0</v>
      </c>
      <c r="B24" s="121" t="s">
        <v>795</v>
      </c>
      <c r="C24" s="122" t="str">
        <f>data_olah!B27</f>
        <v>BERAU</v>
      </c>
      <c r="D24" s="122" t="str">
        <f>data_olah!C27</f>
        <v>GUNUNG TABUR</v>
      </c>
      <c r="E24" s="122" t="str">
        <f>data_olah!D27</f>
        <v>BIRANG</v>
      </c>
      <c r="F24" s="123" t="str">
        <f>data_olah!F27</f>
        <v>2.203806</v>
      </c>
      <c r="G24" s="123" t="str">
        <f>data_olah!G27</f>
        <v>117.468896</v>
      </c>
      <c r="H24" s="122" t="str">
        <f>data_olah!H27</f>
        <v>BESTCAMP</v>
      </c>
      <c r="I24" s="122" t="str">
        <f>data_olah!I27</f>
        <v>STARLINK</v>
      </c>
      <c r="J24" s="122" t="str">
        <f>data_olah!J27</f>
        <v>TERPASANG</v>
      </c>
      <c r="K24" s="122" t="str">
        <f>data_olah!M27</f>
        <v>BELUM TERPASANG</v>
      </c>
      <c r="L24" s="122" t="str">
        <f>data_olah!U27</f>
        <v>TIDAK OPTIMAL</v>
      </c>
    </row>
    <row r="25">
      <c r="A25" s="121">
        <v>2025.0</v>
      </c>
      <c r="B25" s="121" t="s">
        <v>795</v>
      </c>
      <c r="C25" s="122" t="str">
        <f>data_olah!B28</f>
        <v>BERAU</v>
      </c>
      <c r="D25" s="122" t="str">
        <f>data_olah!C28</f>
        <v>GUNUNG TABUR</v>
      </c>
      <c r="E25" s="122" t="str">
        <f>data_olah!D28</f>
        <v>MALUANG</v>
      </c>
      <c r="F25" s="123" t="str">
        <f>data_olah!F28</f>
        <v>2.181368287478703</v>
      </c>
      <c r="G25" s="123" t="str">
        <f>data_olah!G28</f>
        <v>117.51845002865578</v>
      </c>
      <c r="H25" s="122" t="str">
        <f>data_olah!H28</f>
        <v>TELKOM</v>
      </c>
      <c r="I25" s="122" t="str">
        <f>data_olah!I28</f>
        <v>WMS</v>
      </c>
      <c r="J25" s="122" t="str">
        <f>data_olah!J28</f>
        <v>TERPASANG</v>
      </c>
      <c r="K25" s="122" t="str">
        <f>data_olah!M28</f>
        <v>BELUM TERPASANG</v>
      </c>
      <c r="L25" s="122" t="str">
        <f>data_olah!U28</f>
        <v>KURANG OPTIMAL</v>
      </c>
    </row>
    <row r="26">
      <c r="A26" s="121">
        <v>2025.0</v>
      </c>
      <c r="B26" s="121" t="s">
        <v>795</v>
      </c>
      <c r="C26" s="122" t="str">
        <f>data_olah!B29</f>
        <v>BERAU</v>
      </c>
      <c r="D26" s="122" t="str">
        <f>data_olah!C29</f>
        <v>GUNUNG TABUR</v>
      </c>
      <c r="E26" s="122" t="str">
        <f>data_olah!D29</f>
        <v>SAMBURAKAT</v>
      </c>
      <c r="F26" s="123" t="str">
        <f>data_olah!F29</f>
        <v>2.1752313283484317</v>
      </c>
      <c r="G26" s="123" t="str">
        <f>data_olah!G29</f>
        <v>117.54850596824551</v>
      </c>
      <c r="H26" s="122" t="str">
        <f>data_olah!H29</f>
        <v>TELKOMSEL</v>
      </c>
      <c r="I26" s="122" t="str">
        <f>data_olah!I29</f>
        <v>INDIHOME</v>
      </c>
      <c r="J26" s="122" t="str">
        <f>data_olah!J29</f>
        <v>TERPASANG</v>
      </c>
      <c r="K26" s="122" t="str">
        <f>data_olah!M29</f>
        <v/>
      </c>
      <c r="L26" s="122" t="str">
        <f>data_olah!U29</f>
        <v>TIDAK OPTIMAL</v>
      </c>
    </row>
    <row r="27">
      <c r="A27" s="121">
        <v>2025.0</v>
      </c>
      <c r="B27" s="121" t="s">
        <v>795</v>
      </c>
      <c r="C27" s="122" t="str">
        <f>data_olah!B30</f>
        <v>BERAU</v>
      </c>
      <c r="D27" s="122" t="str">
        <f>data_olah!C30</f>
        <v>GUNUNG TABUR</v>
      </c>
      <c r="E27" s="122" t="str">
        <f>data_olah!D30</f>
        <v>SAMBAKUNGAN</v>
      </c>
      <c r="F27" s="123" t="str">
        <f>data_olah!F30</f>
        <v>2.21464690198614</v>
      </c>
      <c r="G27" s="123" t="str">
        <f>data_olah!G30</f>
        <v>117.59864440813938</v>
      </c>
      <c r="H27" s="122" t="str">
        <f>data_olah!H30</f>
        <v>TELKOMSEL</v>
      </c>
      <c r="I27" s="122" t="str">
        <f>data_olah!I30</f>
        <v>INDIHOME</v>
      </c>
      <c r="J27" s="122" t="str">
        <f>data_olah!J30</f>
        <v>TERPASANG</v>
      </c>
      <c r="K27" s="122" t="str">
        <f>data_olah!M30</f>
        <v/>
      </c>
      <c r="L27" s="122" t="str">
        <f>data_olah!U30</f>
        <v>TIDAK OPTIMAL</v>
      </c>
    </row>
    <row r="28">
      <c r="A28" s="121">
        <v>2025.0</v>
      </c>
      <c r="B28" s="121" t="s">
        <v>795</v>
      </c>
      <c r="C28" s="122" t="str">
        <f>data_olah!B31</f>
        <v>BERAU</v>
      </c>
      <c r="D28" s="122" t="str">
        <f>data_olah!C31</f>
        <v>GUNUNG TABUR</v>
      </c>
      <c r="E28" s="122" t="str">
        <f>data_olah!D31</f>
        <v>MERANCANG ULU</v>
      </c>
      <c r="F28" s="123" t="str">
        <f>data_olah!F31</f>
        <v>2.2055231147736314</v>
      </c>
      <c r="G28" s="123" t="str">
        <f>data_olah!G31</f>
        <v>117.66521933715202</v>
      </c>
      <c r="H28" s="122" t="str">
        <f>data_olah!H31</f>
        <v>TELKOMSEL</v>
      </c>
      <c r="I28" s="122" t="str">
        <f>data_olah!I31</f>
        <v>INDIHOME</v>
      </c>
      <c r="J28" s="122" t="str">
        <f>data_olah!J31</f>
        <v>TERPASANG</v>
      </c>
      <c r="K28" s="122" t="str">
        <f>data_olah!M31</f>
        <v/>
      </c>
      <c r="L28" s="122" t="str">
        <f>data_olah!U31</f>
        <v>TIDAK OPTIMAL</v>
      </c>
    </row>
    <row r="29">
      <c r="A29" s="121">
        <v>2025.0</v>
      </c>
      <c r="B29" s="121" t="s">
        <v>795</v>
      </c>
      <c r="C29" s="122" t="str">
        <f>data_olah!B32</f>
        <v>BERAU</v>
      </c>
      <c r="D29" s="122" t="str">
        <f>data_olah!C32</f>
        <v>GUNUNG TABUR</v>
      </c>
      <c r="E29" s="122" t="str">
        <f>data_olah!D32</f>
        <v>MERANCANG ILIR</v>
      </c>
      <c r="F29" s="123" t="str">
        <f>data_olah!F32</f>
        <v>2.2077451652035602</v>
      </c>
      <c r="G29" s="123" t="str">
        <f>data_olah!G32</f>
        <v>117.67821572730058</v>
      </c>
      <c r="H29" s="122" t="str">
        <f>data_olah!H32</f>
        <v>COMTELINDO</v>
      </c>
      <c r="I29" s="122" t="str">
        <f>data_olah!I32</f>
        <v>WMS</v>
      </c>
      <c r="J29" s="122" t="str">
        <f>data_olah!J32</f>
        <v>TERPASANG</v>
      </c>
      <c r="K29" s="122" t="str">
        <f>data_olah!M32</f>
        <v/>
      </c>
      <c r="L29" s="122" t="str">
        <f>data_olah!U32</f>
        <v>SANGAT OPTIMAL</v>
      </c>
    </row>
    <row r="30">
      <c r="A30" s="121">
        <v>2025.0</v>
      </c>
      <c r="B30" s="121" t="s">
        <v>795</v>
      </c>
      <c r="C30" s="122" t="str">
        <f>data_olah!B33</f>
        <v>BERAU</v>
      </c>
      <c r="D30" s="122" t="str">
        <f>data_olah!C33</f>
        <v>GUNUNG TABUR</v>
      </c>
      <c r="E30" s="122" t="str">
        <f>data_olah!D33</f>
        <v>PULAU BESING</v>
      </c>
      <c r="F30" s="123" t="str">
        <f>data_olah!F33</f>
        <v>2.196157985452608</v>
      </c>
      <c r="G30" s="123" t="str">
        <f>data_olah!G33</f>
        <v>117.66001871418263</v>
      </c>
      <c r="H30" s="122" t="str">
        <f>data_olah!H33</f>
        <v>COMTELINDO</v>
      </c>
      <c r="I30" s="122" t="str">
        <f>data_olah!I33</f>
        <v>WMS</v>
      </c>
      <c r="J30" s="122" t="str">
        <f>data_olah!J33</f>
        <v>TERPASANG</v>
      </c>
      <c r="K30" s="122" t="str">
        <f>data_olah!M33</f>
        <v/>
      </c>
      <c r="L30" s="122" t="str">
        <f>data_olah!U33</f>
        <v>SANGAT OPTIMAL</v>
      </c>
    </row>
    <row r="31">
      <c r="A31" s="121">
        <v>2025.0</v>
      </c>
      <c r="B31" s="121" t="s">
        <v>795</v>
      </c>
      <c r="C31" s="122" t="str">
        <f>data_olah!B34</f>
        <v>BERAU</v>
      </c>
      <c r="D31" s="122" t="str">
        <f>data_olah!C34</f>
        <v>GUNUNG TABUR</v>
      </c>
      <c r="E31" s="122" t="str">
        <f>data_olah!D34</f>
        <v>MELATI JAYA</v>
      </c>
      <c r="F31" s="123" t="str">
        <f>data_olah!F34</f>
        <v>2.310769889243056</v>
      </c>
      <c r="G31" s="123" t="str">
        <f>data_olah!G34</f>
        <v>117.67866987853196</v>
      </c>
      <c r="H31" s="122" t="str">
        <f>data_olah!H34</f>
        <v>TELKOMSEL</v>
      </c>
      <c r="I31" s="122" t="str">
        <f>data_olah!I34</f>
        <v>ORBIT</v>
      </c>
      <c r="J31" s="122" t="str">
        <f>data_olah!J34</f>
        <v>TERPASANG</v>
      </c>
      <c r="K31" s="122" t="str">
        <f>data_olah!M34</f>
        <v>BELUM TERPASANG</v>
      </c>
      <c r="L31" s="122" t="str">
        <f>data_olah!U34</f>
        <v>TIDAK TERDETEKSI</v>
      </c>
    </row>
    <row r="32">
      <c r="A32" s="121">
        <v>2025.0</v>
      </c>
      <c r="B32" s="121" t="s">
        <v>795</v>
      </c>
      <c r="C32" s="122" t="str">
        <f>data_olah!B35</f>
        <v>BERAU</v>
      </c>
      <c r="D32" s="122" t="str">
        <f>data_olah!C35</f>
        <v>GUNUNG TABUR</v>
      </c>
      <c r="E32" s="122" t="str">
        <f>data_olah!D35</f>
        <v>BATU-BATU</v>
      </c>
      <c r="F32" s="123" t="str">
        <f>data_olah!F35</f>
        <v>2.190497</v>
      </c>
      <c r="G32" s="123" t="str">
        <f>data_olah!G35</f>
        <v>117.726881</v>
      </c>
      <c r="H32" s="122" t="str">
        <f>data_olah!H35</f>
        <v>BESTCAMP</v>
      </c>
      <c r="I32" s="122" t="str">
        <f>data_olah!I35</f>
        <v>STARLINK</v>
      </c>
      <c r="J32" s="122" t="str">
        <f>data_olah!J35</f>
        <v>TERPASANG</v>
      </c>
      <c r="K32" s="122" t="str">
        <f>data_olah!M35</f>
        <v>BELUM TERPASANG</v>
      </c>
      <c r="L32" s="122" t="str">
        <f>data_olah!U35</f>
        <v>SANGAT OPTIMAL</v>
      </c>
    </row>
    <row r="33">
      <c r="A33" s="121">
        <v>2025.0</v>
      </c>
      <c r="B33" s="121" t="s">
        <v>795</v>
      </c>
      <c r="C33" s="122" t="str">
        <f>data_olah!B36</f>
        <v>BERAU</v>
      </c>
      <c r="D33" s="122" t="str">
        <f>data_olah!C36</f>
        <v>KELAY</v>
      </c>
      <c r="E33" s="122" t="str">
        <f>data_olah!D36</f>
        <v>MERABU</v>
      </c>
      <c r="F33" s="123" t="str">
        <f>data_olah!F36</f>
        <v>1.5059370720888037</v>
      </c>
      <c r="G33" s="123" t="str">
        <f>data_olah!G36</f>
        <v>117.27349770574065</v>
      </c>
      <c r="H33" s="122" t="str">
        <f>data_olah!H36</f>
        <v>COMTELINDO</v>
      </c>
      <c r="I33" s="122" t="str">
        <f>data_olah!I36</f>
        <v>WMS</v>
      </c>
      <c r="J33" s="122" t="str">
        <f>data_olah!J36</f>
        <v>TERPASANG</v>
      </c>
      <c r="K33" s="122" t="str">
        <f>data_olah!M36</f>
        <v/>
      </c>
      <c r="L33" s="122" t="str">
        <f>data_olah!U36</f>
        <v>SANGAT OPTIMAL</v>
      </c>
    </row>
    <row r="34">
      <c r="A34" s="121">
        <v>2025.0</v>
      </c>
      <c r="B34" s="121" t="s">
        <v>795</v>
      </c>
      <c r="C34" s="122" t="str">
        <f>data_olah!B37</f>
        <v>BERAU</v>
      </c>
      <c r="D34" s="122" t="str">
        <f>data_olah!C37</f>
        <v>KELAY</v>
      </c>
      <c r="E34" s="122" t="str">
        <f>data_olah!D37</f>
        <v>PANAAN</v>
      </c>
      <c r="F34" s="123" t="str">
        <f>data_olah!F37</f>
        <v>1.5755555460826707</v>
      </c>
      <c r="G34" s="123" t="str">
        <f>data_olah!G37</f>
        <v>117.30576330763839</v>
      </c>
      <c r="H34" s="122" t="str">
        <f>data_olah!H37</f>
        <v>COMTELINDO</v>
      </c>
      <c r="I34" s="122" t="str">
        <f>data_olah!I37</f>
        <v>WMS</v>
      </c>
      <c r="J34" s="122" t="str">
        <f>data_olah!J37</f>
        <v>TERPASANG</v>
      </c>
      <c r="K34" s="122" t="str">
        <f>data_olah!M37</f>
        <v/>
      </c>
      <c r="L34" s="122" t="str">
        <f>data_olah!U37</f>
        <v>SANGAT OPTIMAL</v>
      </c>
    </row>
    <row r="35">
      <c r="A35" s="121">
        <v>2025.0</v>
      </c>
      <c r="B35" s="121" t="s">
        <v>795</v>
      </c>
      <c r="C35" s="122" t="str">
        <f>data_olah!B38</f>
        <v>BERAU</v>
      </c>
      <c r="D35" s="122" t="str">
        <f>data_olah!C38</f>
        <v>KELAY</v>
      </c>
      <c r="E35" s="122" t="str">
        <f>data_olah!D38</f>
        <v>MERAPUN</v>
      </c>
      <c r="F35" s="123" t="str">
        <f>data_olah!F38</f>
        <v>1.4572588294024136</v>
      </c>
      <c r="G35" s="123" t="str">
        <f>data_olah!G38</f>
        <v>117.12644980952493</v>
      </c>
      <c r="H35" s="122" t="str">
        <f>data_olah!H38</f>
        <v>COMTELINDO</v>
      </c>
      <c r="I35" s="122" t="str">
        <f>data_olah!I38</f>
        <v>WMS</v>
      </c>
      <c r="J35" s="122" t="str">
        <f>data_olah!J38</f>
        <v>TERPASANG</v>
      </c>
      <c r="K35" s="122" t="str">
        <f>data_olah!M38</f>
        <v/>
      </c>
      <c r="L35" s="122" t="str">
        <f>data_olah!U38</f>
        <v>TIDAK TERDETEKSI</v>
      </c>
    </row>
    <row r="36">
      <c r="A36" s="121">
        <v>2025.0</v>
      </c>
      <c r="B36" s="121" t="s">
        <v>795</v>
      </c>
      <c r="C36" s="122" t="str">
        <f>data_olah!B39</f>
        <v>BERAU</v>
      </c>
      <c r="D36" s="122" t="str">
        <f>data_olah!C39</f>
        <v>KELAY</v>
      </c>
      <c r="E36" s="122" t="str">
        <f>data_olah!D39</f>
        <v>MUARA LESAN</v>
      </c>
      <c r="F36" s="123" t="str">
        <f>data_olah!F39</f>
        <v>1.708500</v>
      </c>
      <c r="G36" s="123" t="str">
        <f>data_olah!G39</f>
        <v>117.172200</v>
      </c>
      <c r="H36" s="122" t="str">
        <f>data_olah!H39</f>
        <v>BESTCAMP</v>
      </c>
      <c r="I36" s="122" t="str">
        <f>data_olah!I39</f>
        <v>STARLINK</v>
      </c>
      <c r="J36" s="122" t="str">
        <f>data_olah!J39</f>
        <v>TERPASANG</v>
      </c>
      <c r="K36" s="122" t="str">
        <f>data_olah!M39</f>
        <v>BELUM TERPASANG</v>
      </c>
      <c r="L36" s="122" t="str">
        <f>data_olah!U39</f>
        <v>KURANG OPTIMAL</v>
      </c>
    </row>
    <row r="37">
      <c r="A37" s="121">
        <v>2025.0</v>
      </c>
      <c r="B37" s="121" t="s">
        <v>795</v>
      </c>
      <c r="C37" s="122" t="str">
        <f>data_olah!B40</f>
        <v>BERAU</v>
      </c>
      <c r="D37" s="122" t="str">
        <f>data_olah!C40</f>
        <v>KELAY</v>
      </c>
      <c r="E37" s="122" t="str">
        <f>data_olah!D40</f>
        <v>MERASA</v>
      </c>
      <c r="F37" s="123" t="str">
        <f>data_olah!F40</f>
        <v>1.8097161662037253</v>
      </c>
      <c r="G37" s="123" t="str">
        <f>data_olah!G40</f>
        <v>117.2386936813596</v>
      </c>
      <c r="H37" s="122" t="str">
        <f>data_olah!H40</f>
        <v>TELKOMSEL</v>
      </c>
      <c r="I37" s="122" t="str">
        <f>data_olah!I40</f>
        <v>ORBIT</v>
      </c>
      <c r="J37" s="122" t="str">
        <f>data_olah!J40</f>
        <v>TERPASANG</v>
      </c>
      <c r="K37" s="122" t="str">
        <f>data_olah!M40</f>
        <v>BELUM TERPASANG</v>
      </c>
      <c r="L37" s="122" t="str">
        <f>data_olah!U40</f>
        <v>TIDAK TERDETEKSI</v>
      </c>
    </row>
    <row r="38">
      <c r="A38" s="121">
        <v>2025.0</v>
      </c>
      <c r="B38" s="121" t="s">
        <v>795</v>
      </c>
      <c r="C38" s="122" t="str">
        <f>data_olah!B41</f>
        <v>BERAU</v>
      </c>
      <c r="D38" s="122" t="str">
        <f>data_olah!C41</f>
        <v>KELAY</v>
      </c>
      <c r="E38" s="122" t="str">
        <f>data_olah!D41</f>
        <v>LESAN DAYAK</v>
      </c>
      <c r="F38" s="123" t="str">
        <f>data_olah!F41</f>
        <v>1.6132229842246952</v>
      </c>
      <c r="G38" s="123" t="str">
        <f>data_olah!G41</f>
        <v>117.1493566892495</v>
      </c>
      <c r="H38" s="122" t="str">
        <f>data_olah!H41</f>
        <v>COMTELINDO</v>
      </c>
      <c r="I38" s="122" t="str">
        <f>data_olah!I41</f>
        <v>WMS</v>
      </c>
      <c r="J38" s="122" t="str">
        <f>data_olah!J41</f>
        <v>TERPASANG</v>
      </c>
      <c r="K38" s="122" t="str">
        <f>data_olah!M41</f>
        <v/>
      </c>
      <c r="L38" s="122" t="str">
        <f>data_olah!U41</f>
        <v>SANGAT OPTIMAL</v>
      </c>
    </row>
    <row r="39">
      <c r="A39" s="121">
        <v>2025.0</v>
      </c>
      <c r="B39" s="121" t="s">
        <v>795</v>
      </c>
      <c r="C39" s="122" t="str">
        <f>data_olah!B42</f>
        <v>BERAU</v>
      </c>
      <c r="D39" s="122" t="str">
        <f>data_olah!C42</f>
        <v>KELAY</v>
      </c>
      <c r="E39" s="122" t="str">
        <f>data_olah!D42</f>
        <v>LONG BELIU</v>
      </c>
      <c r="F39" s="123" t="str">
        <f>data_olah!F42</f>
        <v>1.715464</v>
      </c>
      <c r="G39" s="123" t="str">
        <f>data_olah!G42</f>
        <v>117.061552</v>
      </c>
      <c r="H39" s="122" t="str">
        <f>data_olah!H42</f>
        <v>BESTCAMP</v>
      </c>
      <c r="I39" s="122" t="str">
        <f>data_olah!I42</f>
        <v>STARLINK</v>
      </c>
      <c r="J39" s="122" t="str">
        <f>data_olah!J42</f>
        <v>TERPASANG</v>
      </c>
      <c r="K39" s="122" t="str">
        <f>data_olah!M42</f>
        <v>BELUM TERPASANG</v>
      </c>
      <c r="L39" s="122" t="str">
        <f>data_olah!U42</f>
        <v>SANGAT OPTIMAL</v>
      </c>
    </row>
    <row r="40">
      <c r="A40" s="121">
        <v>2025.0</v>
      </c>
      <c r="B40" s="121" t="s">
        <v>795</v>
      </c>
      <c r="C40" s="122" t="str">
        <f>data_olah!B43</f>
        <v>BERAU</v>
      </c>
      <c r="D40" s="122" t="str">
        <f>data_olah!C43</f>
        <v>KELAY</v>
      </c>
      <c r="E40" s="122" t="str">
        <f>data_olah!D43</f>
        <v>LONG DUHUNG</v>
      </c>
      <c r="F40" s="123" t="str">
        <f>data_olah!F43</f>
        <v>1.8540528929313205</v>
      </c>
      <c r="G40" s="123" t="str">
        <f>data_olah!G43</f>
        <v>116.9542680208929</v>
      </c>
      <c r="H40" s="122" t="str">
        <f>data_olah!H43</f>
        <v>COMTELINDO</v>
      </c>
      <c r="I40" s="122" t="str">
        <f>data_olah!I43</f>
        <v>WMS</v>
      </c>
      <c r="J40" s="122" t="str">
        <f>data_olah!J43</f>
        <v>TERPASANG</v>
      </c>
      <c r="K40" s="122" t="str">
        <f>data_olah!M43</f>
        <v/>
      </c>
      <c r="L40" s="122" t="str">
        <f>data_olah!U43</f>
        <v>TIDAK OPTIMAL</v>
      </c>
    </row>
    <row r="41">
      <c r="A41" s="121">
        <v>2025.0</v>
      </c>
      <c r="B41" s="121" t="s">
        <v>795</v>
      </c>
      <c r="C41" s="122" t="str">
        <f>data_olah!B44</f>
        <v>BERAU</v>
      </c>
      <c r="D41" s="122" t="str">
        <f>data_olah!C44</f>
        <v>KELAY</v>
      </c>
      <c r="E41" s="122" t="str">
        <f>data_olah!D44</f>
        <v>LONG LAMCIN</v>
      </c>
      <c r="F41" s="123" t="str">
        <f>data_olah!F44</f>
        <v>1.8235248001715347</v>
      </c>
      <c r="G41" s="123" t="str">
        <f>data_olah!G44</f>
        <v>116.57737965429632</v>
      </c>
      <c r="H41" s="122" t="str">
        <f>data_olah!H44</f>
        <v>COMTELINDO</v>
      </c>
      <c r="I41" s="122" t="str">
        <f>data_olah!I44</f>
        <v>WMS</v>
      </c>
      <c r="J41" s="122" t="str">
        <f>data_olah!J44</f>
        <v>TERPASANG</v>
      </c>
      <c r="K41" s="122" t="str">
        <f>data_olah!M44</f>
        <v/>
      </c>
      <c r="L41" s="122" t="str">
        <f>data_olah!U44</f>
        <v>SANGAT OPTIMAL</v>
      </c>
    </row>
    <row r="42">
      <c r="A42" s="121">
        <v>2025.0</v>
      </c>
      <c r="B42" s="121" t="s">
        <v>795</v>
      </c>
      <c r="C42" s="122" t="str">
        <f>data_olah!B45</f>
        <v>BERAU</v>
      </c>
      <c r="D42" s="122" t="str">
        <f>data_olah!C45</f>
        <v>KELAY</v>
      </c>
      <c r="E42" s="122" t="str">
        <f>data_olah!D45</f>
        <v>LONG KELUH</v>
      </c>
      <c r="F42" s="123" t="str">
        <f>data_olah!F45</f>
        <v>1.8380224022560088</v>
      </c>
      <c r="G42" s="123" t="str">
        <f>data_olah!G45</f>
        <v>116.86963311457009</v>
      </c>
      <c r="H42" s="122" t="str">
        <f>data_olah!H45</f>
        <v>COMTELINDO</v>
      </c>
      <c r="I42" s="122" t="str">
        <f>data_olah!I45</f>
        <v>WMS</v>
      </c>
      <c r="J42" s="122" t="str">
        <f>data_olah!J45</f>
        <v>TERPASANG</v>
      </c>
      <c r="K42" s="122" t="str">
        <f>data_olah!M45</f>
        <v/>
      </c>
      <c r="L42" s="122" t="str">
        <f>data_olah!U45</f>
        <v>OPTIMAL</v>
      </c>
    </row>
    <row r="43">
      <c r="A43" s="121">
        <v>2025.0</v>
      </c>
      <c r="B43" s="121" t="s">
        <v>795</v>
      </c>
      <c r="C43" s="122" t="str">
        <f>data_olah!B46</f>
        <v>BERAU</v>
      </c>
      <c r="D43" s="122" t="str">
        <f>data_olah!C46</f>
        <v>KELAY</v>
      </c>
      <c r="E43" s="122" t="str">
        <f>data_olah!D46</f>
        <v>LONG PELAY</v>
      </c>
      <c r="F43" s="123" t="str">
        <f>data_olah!F46</f>
        <v>1.933708</v>
      </c>
      <c r="G43" s="123" t="str">
        <f>data_olah!G46</f>
        <v>116.696689</v>
      </c>
      <c r="H43" s="122" t="str">
        <f>data_olah!H46</f>
        <v>BESTCAMP</v>
      </c>
      <c r="I43" s="122" t="str">
        <f>data_olah!I46</f>
        <v>STARLINK</v>
      </c>
      <c r="J43" s="122" t="str">
        <f>data_olah!J46</f>
        <v>TERPASANG</v>
      </c>
      <c r="K43" s="122" t="str">
        <f>data_olah!M46</f>
        <v>BELUM TERPASANG</v>
      </c>
      <c r="L43" s="122" t="str">
        <f>data_olah!U46</f>
        <v>KURANG OPTIMAL</v>
      </c>
    </row>
    <row r="44">
      <c r="A44" s="121">
        <v>2025.0</v>
      </c>
      <c r="B44" s="121" t="s">
        <v>795</v>
      </c>
      <c r="C44" s="122" t="str">
        <f>data_olah!B47</f>
        <v>BERAU</v>
      </c>
      <c r="D44" s="122" t="str">
        <f>data_olah!C47</f>
        <v>KELAY</v>
      </c>
      <c r="E44" s="122" t="str">
        <f>data_olah!D47</f>
        <v>MAPULU</v>
      </c>
      <c r="F44" s="123" t="str">
        <f>data_olah!F47</f>
        <v>1.6123031940272745</v>
      </c>
      <c r="G44" s="123" t="str">
        <f>data_olah!G47</f>
        <v>117.33778683724711</v>
      </c>
      <c r="H44" s="122" t="str">
        <f>data_olah!H47</f>
        <v>COMTELINDO</v>
      </c>
      <c r="I44" s="122" t="str">
        <f>data_olah!I47</f>
        <v>WMS</v>
      </c>
      <c r="J44" s="122" t="str">
        <f>data_olah!J47</f>
        <v>TERPASANG</v>
      </c>
      <c r="K44" s="122" t="str">
        <f>data_olah!M47</f>
        <v/>
      </c>
      <c r="L44" s="122" t="str">
        <f>data_olah!U47</f>
        <v>SANGAT OPTIMAL</v>
      </c>
    </row>
    <row r="45">
      <c r="A45" s="121">
        <v>2025.0</v>
      </c>
      <c r="B45" s="121" t="s">
        <v>795</v>
      </c>
      <c r="C45" s="122" t="str">
        <f>data_olah!B48</f>
        <v>BERAU</v>
      </c>
      <c r="D45" s="122" t="str">
        <f>data_olah!C48</f>
        <v>KELAY</v>
      </c>
      <c r="E45" s="122" t="str">
        <f>data_olah!D48</f>
        <v>LONG SULUI</v>
      </c>
      <c r="F45" s="123" t="str">
        <f>data_olah!F48</f>
        <v>1.9792056058038743</v>
      </c>
      <c r="G45" s="123" t="str">
        <f>data_olah!G48</f>
        <v>116.53299217088261</v>
      </c>
      <c r="H45" s="122" t="str">
        <f>data_olah!H48</f>
        <v>COMTELINDO</v>
      </c>
      <c r="I45" s="122" t="str">
        <f>data_olah!I48</f>
        <v>WMS</v>
      </c>
      <c r="J45" s="122" t="str">
        <f>data_olah!J48</f>
        <v>TERPASANG</v>
      </c>
      <c r="K45" s="122" t="str">
        <f>data_olah!M48</f>
        <v/>
      </c>
      <c r="L45" s="122" t="str">
        <f>data_olah!U48</f>
        <v>SANGAT OPTIMAL</v>
      </c>
    </row>
    <row r="46">
      <c r="A46" s="121">
        <v>2025.0</v>
      </c>
      <c r="B46" s="121" t="s">
        <v>795</v>
      </c>
      <c r="C46" s="122" t="str">
        <f>data_olah!B49</f>
        <v>BERAU</v>
      </c>
      <c r="D46" s="122" t="str">
        <f>data_olah!C49</f>
        <v>KELAY</v>
      </c>
      <c r="E46" s="122" t="str">
        <f>data_olah!D49</f>
        <v>SIDO BANGEN</v>
      </c>
      <c r="F46" s="123" t="str">
        <f>data_olah!F49</f>
        <v>1.6837199251098383</v>
      </c>
      <c r="G46" s="123" t="str">
        <f>data_olah!G49</f>
        <v>117.07768268089117</v>
      </c>
      <c r="H46" s="122" t="str">
        <f>data_olah!H49</f>
        <v>TELKOMSEL</v>
      </c>
      <c r="I46" s="122" t="str">
        <f>data_olah!I49</f>
        <v>ORBIT</v>
      </c>
      <c r="J46" s="122" t="str">
        <f>data_olah!J49</f>
        <v>TERPASANG</v>
      </c>
      <c r="K46" s="122" t="str">
        <f>data_olah!M49</f>
        <v>BELUM TERPASANG</v>
      </c>
      <c r="L46" s="122" t="str">
        <f>data_olah!U49</f>
        <v>TIDAK TERDETEKSI</v>
      </c>
    </row>
    <row r="47">
      <c r="A47" s="121">
        <v>2025.0</v>
      </c>
      <c r="B47" s="121" t="s">
        <v>795</v>
      </c>
      <c r="C47" s="122" t="str">
        <f>data_olah!B50</f>
        <v>BERAU</v>
      </c>
      <c r="D47" s="122" t="str">
        <f>data_olah!C50</f>
        <v>MARATUA</v>
      </c>
      <c r="E47" s="122" t="str">
        <f>data_olah!D50</f>
        <v>BOHE SILIAN</v>
      </c>
      <c r="F47" s="123" t="str">
        <f>data_olah!F50</f>
        <v>2.184867</v>
      </c>
      <c r="G47" s="123" t="str">
        <f>data_olah!G50</f>
        <v>118.629255</v>
      </c>
      <c r="H47" s="122" t="str">
        <f>data_olah!H50</f>
        <v>BESTCAMP</v>
      </c>
      <c r="I47" s="122" t="str">
        <f>data_olah!I50</f>
        <v>STARLINK</v>
      </c>
      <c r="J47" s="122" t="str">
        <f>data_olah!J50</f>
        <v>TERPASANG</v>
      </c>
      <c r="K47" s="122" t="str">
        <f>data_olah!M50</f>
        <v>BELUM TERPASANG</v>
      </c>
      <c r="L47" s="122" t="str">
        <f>data_olah!U50</f>
        <v>SANGAT OPTIMAL</v>
      </c>
    </row>
    <row r="48">
      <c r="A48" s="121">
        <v>2025.0</v>
      </c>
      <c r="B48" s="121" t="s">
        <v>795</v>
      </c>
      <c r="C48" s="122" t="str">
        <f>data_olah!B51</f>
        <v>BERAU</v>
      </c>
      <c r="D48" s="122" t="str">
        <f>data_olah!C51</f>
        <v>MARATUA</v>
      </c>
      <c r="E48" s="122" t="str">
        <f>data_olah!D51</f>
        <v>PAYUNG-PAYUNG</v>
      </c>
      <c r="F48" s="123" t="str">
        <f>data_olah!F51</f>
        <v>2.1957777536222016</v>
      </c>
      <c r="G48" s="123" t="str">
        <f>data_olah!G51</f>
        <v>118.5974885708768</v>
      </c>
      <c r="H48" s="122" t="str">
        <f>data_olah!H51</f>
        <v>TELKOMSEL</v>
      </c>
      <c r="I48" s="122" t="str">
        <f>data_olah!I51</f>
        <v>ORBIT</v>
      </c>
      <c r="J48" s="122" t="str">
        <f>data_olah!J51</f>
        <v>TERPASANG</v>
      </c>
      <c r="K48" s="122" t="str">
        <f>data_olah!M51</f>
        <v>BELUM TERPASANG</v>
      </c>
      <c r="L48" s="122" t="str">
        <f>data_olah!U51</f>
        <v>TIDAK TERDETEKSI</v>
      </c>
    </row>
    <row r="49">
      <c r="A49" s="121">
        <v>2025.0</v>
      </c>
      <c r="B49" s="121" t="s">
        <v>795</v>
      </c>
      <c r="C49" s="122" t="str">
        <f>data_olah!B52</f>
        <v>BERAU</v>
      </c>
      <c r="D49" s="122" t="str">
        <f>data_olah!C52</f>
        <v>MARATUA</v>
      </c>
      <c r="E49" s="122" t="str">
        <f>data_olah!D52</f>
        <v>TELUK ALULU</v>
      </c>
      <c r="F49" s="123" t="str">
        <f>data_olah!F52</f>
        <v>2.266887830377776</v>
      </c>
      <c r="G49" s="123" t="str">
        <f>data_olah!G52</f>
        <v>118.60609019928911</v>
      </c>
      <c r="H49" s="122" t="str">
        <f>data_olah!H52</f>
        <v>COMTELINDO</v>
      </c>
      <c r="I49" s="122" t="str">
        <f>data_olah!I52</f>
        <v>WMS</v>
      </c>
      <c r="J49" s="122" t="str">
        <f>data_olah!J52</f>
        <v>TERPASANG</v>
      </c>
      <c r="K49" s="122" t="str">
        <f>data_olah!M52</f>
        <v/>
      </c>
      <c r="L49" s="122" t="str">
        <f>data_olah!U52</f>
        <v>SANGAT OPTIMAL</v>
      </c>
    </row>
    <row r="50">
      <c r="A50" s="121">
        <v>2025.0</v>
      </c>
      <c r="B50" s="121" t="s">
        <v>795</v>
      </c>
      <c r="C50" s="122" t="str">
        <f>data_olah!B53</f>
        <v>BERAU</v>
      </c>
      <c r="D50" s="122" t="str">
        <f>data_olah!C53</f>
        <v>MARATUA</v>
      </c>
      <c r="E50" s="122" t="str">
        <f>data_olah!D53</f>
        <v>TELUK HARAPAN</v>
      </c>
      <c r="F50" s="123" t="str">
        <f>data_olah!F53</f>
        <v>2.2482914307667574</v>
      </c>
      <c r="G50" s="123" t="str">
        <f>data_olah!G53</f>
        <v>118.56399702121716</v>
      </c>
      <c r="H50" s="122" t="str">
        <f>data_olah!H53</f>
        <v>TELKOMSEL</v>
      </c>
      <c r="I50" s="122" t="str">
        <f>data_olah!I53</f>
        <v>ORBIT</v>
      </c>
      <c r="J50" s="122" t="str">
        <f>data_olah!J53</f>
        <v>TERPASANG</v>
      </c>
      <c r="K50" s="122" t="str">
        <f>data_olah!M53</f>
        <v>BELUM TERPASANG</v>
      </c>
      <c r="L50" s="122" t="str">
        <f>data_olah!U53</f>
        <v>TIDAK TERDETEKSI</v>
      </c>
    </row>
    <row r="51">
      <c r="A51" s="121">
        <v>2025.0</v>
      </c>
      <c r="B51" s="121" t="s">
        <v>795</v>
      </c>
      <c r="C51" s="122" t="str">
        <f>data_olah!B54</f>
        <v>BERAU</v>
      </c>
      <c r="D51" s="122" t="str">
        <f>data_olah!C54</f>
        <v>PULAU DERAWAN</v>
      </c>
      <c r="E51" s="122" t="str">
        <f>data_olah!D54</f>
        <v>PEGAT BATUMBUK</v>
      </c>
      <c r="F51" s="123" t="str">
        <f>data_olah!F54</f>
        <v>2.109561581392743</v>
      </c>
      <c r="G51" s="123" t="str">
        <f>data_olah!G54</f>
        <v>117.81717140217421</v>
      </c>
      <c r="H51" s="122" t="str">
        <f>data_olah!H54</f>
        <v>COMTELINDO</v>
      </c>
      <c r="I51" s="122" t="str">
        <f>data_olah!I54</f>
        <v>WMS</v>
      </c>
      <c r="J51" s="122" t="str">
        <f>data_olah!J54</f>
        <v>TERPASANG</v>
      </c>
      <c r="K51" s="122" t="str">
        <f>data_olah!M54</f>
        <v/>
      </c>
      <c r="L51" s="122" t="str">
        <f>data_olah!U54</f>
        <v>SANGAT OPTIMAL</v>
      </c>
    </row>
    <row r="52">
      <c r="A52" s="121">
        <v>2025.0</v>
      </c>
      <c r="B52" s="121" t="s">
        <v>795</v>
      </c>
      <c r="C52" s="122" t="str">
        <f>data_olah!B55</f>
        <v>BERAU</v>
      </c>
      <c r="D52" s="122" t="str">
        <f>data_olah!C55</f>
        <v>PULAU DERAWAN</v>
      </c>
      <c r="E52" s="122" t="str">
        <f>data_olah!D55</f>
        <v>TELUK SEMANTING</v>
      </c>
      <c r="F52" s="123" t="str">
        <f>data_olah!F55</f>
        <v>2.187748107594705</v>
      </c>
      <c r="G52" s="123" t="str">
        <f>data_olah!G55</f>
        <v>117.95524405907229</v>
      </c>
      <c r="H52" s="122" t="str">
        <f>data_olah!H55</f>
        <v>COMTELINDO</v>
      </c>
      <c r="I52" s="122" t="str">
        <f>data_olah!I55</f>
        <v>WMS</v>
      </c>
      <c r="J52" s="122" t="str">
        <f>data_olah!J55</f>
        <v>TERPASANG</v>
      </c>
      <c r="K52" s="122" t="str">
        <f>data_olah!M55</f>
        <v/>
      </c>
      <c r="L52" s="122" t="str">
        <f>data_olah!U55</f>
        <v>SANGAT OPTIMAL</v>
      </c>
    </row>
    <row r="53">
      <c r="A53" s="121">
        <v>2025.0</v>
      </c>
      <c r="B53" s="121" t="s">
        <v>795</v>
      </c>
      <c r="C53" s="122" t="str">
        <f>data_olah!B56</f>
        <v>BERAU</v>
      </c>
      <c r="D53" s="122" t="str">
        <f>data_olah!C56</f>
        <v>PULAU DERAWAN</v>
      </c>
      <c r="E53" s="122" t="str">
        <f>data_olah!D56</f>
        <v>TANJUNG BATU</v>
      </c>
      <c r="F53" s="123" t="str">
        <f>data_olah!F56</f>
        <v>2.2759643557721607</v>
      </c>
      <c r="G53" s="123" t="str">
        <f>data_olah!G56</f>
        <v>118.08743388814307</v>
      </c>
      <c r="H53" s="122" t="str">
        <f>data_olah!H56</f>
        <v>TELKOM</v>
      </c>
      <c r="I53" s="122" t="str">
        <f>data_olah!I56</f>
        <v>WMS</v>
      </c>
      <c r="J53" s="122" t="str">
        <f>data_olah!J56</f>
        <v>TERPASANG</v>
      </c>
      <c r="K53" s="122" t="str">
        <f>data_olah!M56</f>
        <v/>
      </c>
      <c r="L53" s="122" t="str">
        <f>data_olah!U56</f>
        <v>KURANG OPTIMAL</v>
      </c>
    </row>
    <row r="54">
      <c r="A54" s="121">
        <v>2025.0</v>
      </c>
      <c r="B54" s="121" t="s">
        <v>795</v>
      </c>
      <c r="C54" s="122" t="str">
        <f>data_olah!B57</f>
        <v>BERAU</v>
      </c>
      <c r="D54" s="122" t="str">
        <f>data_olah!C57</f>
        <v>PULAU DERAWAN</v>
      </c>
      <c r="E54" s="122" t="str">
        <f>data_olah!D57</f>
        <v>PULAU DERAWAN</v>
      </c>
      <c r="F54" s="123" t="str">
        <f>data_olah!F57</f>
        <v>2.2839292454228177</v>
      </c>
      <c r="G54" s="123" t="str">
        <f>data_olah!G57</f>
        <v>118.24162940941439</v>
      </c>
      <c r="H54" s="122" t="str">
        <f>data_olah!H57</f>
        <v>TELKOM</v>
      </c>
      <c r="I54" s="122" t="str">
        <f>data_olah!I57</f>
        <v>WMS</v>
      </c>
      <c r="J54" s="122" t="str">
        <f>data_olah!J57</f>
        <v>TERPASANG</v>
      </c>
      <c r="K54" s="122" t="str">
        <f>data_olah!M57</f>
        <v>BELUM TERPASANG</v>
      </c>
      <c r="L54" s="122" t="str">
        <f>data_olah!U57</f>
        <v>TIDAK AKTIF</v>
      </c>
    </row>
    <row r="55">
      <c r="A55" s="121">
        <v>2025.0</v>
      </c>
      <c r="B55" s="121" t="s">
        <v>795</v>
      </c>
      <c r="C55" s="122" t="str">
        <f>data_olah!B58</f>
        <v>BERAU</v>
      </c>
      <c r="D55" s="122" t="str">
        <f>data_olah!C58</f>
        <v>PULAU DERAWAN</v>
      </c>
      <c r="E55" s="122" t="str">
        <f>data_olah!D58</f>
        <v>KASAI</v>
      </c>
      <c r="F55" s="123" t="str">
        <f>data_olah!F58</f>
        <v>2.2064717360875186</v>
      </c>
      <c r="G55" s="123" t="str">
        <f>data_olah!G58</f>
        <v>117.91785116734594</v>
      </c>
      <c r="H55" s="122" t="str">
        <f>data_olah!H58</f>
        <v>TELKOMSEL</v>
      </c>
      <c r="I55" s="122" t="str">
        <f>data_olah!I58</f>
        <v>ORBIT</v>
      </c>
      <c r="J55" s="122" t="str">
        <f>data_olah!J58</f>
        <v>TERPASANG</v>
      </c>
      <c r="K55" s="122" t="str">
        <f>data_olah!M58</f>
        <v>BELUM TERPASANG</v>
      </c>
      <c r="L55" s="122" t="str">
        <f>data_olah!U58</f>
        <v>TIDAK TERDETEKSI</v>
      </c>
    </row>
    <row r="56">
      <c r="A56" s="121">
        <v>2025.0</v>
      </c>
      <c r="B56" s="121" t="s">
        <v>795</v>
      </c>
      <c r="C56" s="122" t="str">
        <f>data_olah!B59</f>
        <v>BERAU</v>
      </c>
      <c r="D56" s="122" t="str">
        <f>data_olah!C59</f>
        <v>SAMBALIUNG</v>
      </c>
      <c r="E56" s="122" t="str">
        <f>data_olah!D59</f>
        <v>LONG LANUK</v>
      </c>
      <c r="F56" s="123" t="str">
        <f>data_olah!F59</f>
        <v>1.9643583335074712</v>
      </c>
      <c r="G56" s="123" t="str">
        <f>data_olah!G59</f>
        <v>117.33777180141443</v>
      </c>
      <c r="H56" s="122" t="str">
        <f>data_olah!H59</f>
        <v>TELKOMSEL</v>
      </c>
      <c r="I56" s="122" t="str">
        <f>data_olah!I59</f>
        <v>ORBIT</v>
      </c>
      <c r="J56" s="122" t="str">
        <f>data_olah!J59</f>
        <v>TERPASANG</v>
      </c>
      <c r="K56" s="122" t="str">
        <f>data_olah!M59</f>
        <v>BELUM TERPASANG</v>
      </c>
      <c r="L56" s="122" t="str">
        <f>data_olah!U59</f>
        <v>TIDAK TERDETEKSI</v>
      </c>
    </row>
    <row r="57">
      <c r="A57" s="121">
        <v>2025.0</v>
      </c>
      <c r="B57" s="121" t="s">
        <v>795</v>
      </c>
      <c r="C57" s="122" t="str">
        <f>data_olah!B60</f>
        <v>BERAU</v>
      </c>
      <c r="D57" s="122" t="str">
        <f>data_olah!C60</f>
        <v>SAMBALIUNG</v>
      </c>
      <c r="E57" s="122" t="str">
        <f>data_olah!D60</f>
        <v>TUMBIT DAYAK</v>
      </c>
      <c r="F57" s="123" t="str">
        <f>data_olah!F60</f>
        <v>1.992112</v>
      </c>
      <c r="G57" s="123" t="str">
        <f>data_olah!G60</f>
        <v>117.322373</v>
      </c>
      <c r="H57" s="122" t="str">
        <f>data_olah!H60</f>
        <v>BESTCAMP</v>
      </c>
      <c r="I57" s="122" t="str">
        <f>data_olah!I60</f>
        <v>STARLINK</v>
      </c>
      <c r="J57" s="122" t="str">
        <f>data_olah!J60</f>
        <v>TERPASANG</v>
      </c>
      <c r="K57" s="122" t="str">
        <f>data_olah!M60</f>
        <v>BELUM TERPASANG</v>
      </c>
      <c r="L57" s="122" t="str">
        <f>data_olah!U60</f>
        <v>OPTIMAL</v>
      </c>
    </row>
    <row r="58">
      <c r="A58" s="121">
        <v>2025.0</v>
      </c>
      <c r="B58" s="121" t="s">
        <v>795</v>
      </c>
      <c r="C58" s="122" t="str">
        <f>data_olah!B61</f>
        <v>BERAU</v>
      </c>
      <c r="D58" s="122" t="str">
        <f>data_olah!C61</f>
        <v>SAMBALIUNG</v>
      </c>
      <c r="E58" s="122" t="str">
        <f>data_olah!D61</f>
        <v>INARAN</v>
      </c>
      <c r="F58" s="123" t="str">
        <f>data_olah!F61</f>
        <v>2.03918605261871</v>
      </c>
      <c r="G58" s="123" t="str">
        <f>data_olah!G61</f>
        <v>117.41921549859174</v>
      </c>
      <c r="H58" s="122" t="str">
        <f>data_olah!H61</f>
        <v>TELKOMSAT</v>
      </c>
      <c r="I58" s="122" t="str">
        <f>data_olah!I61</f>
        <v>STARLINK</v>
      </c>
      <c r="J58" s="122" t="str">
        <f>data_olah!J61</f>
        <v>TERPASANG</v>
      </c>
      <c r="K58" s="122" t="str">
        <f>data_olah!M61</f>
        <v>BELUM TERPASANG</v>
      </c>
      <c r="L58" s="122" t="str">
        <f>data_olah!U61</f>
        <v>KURANG OPTIMAL</v>
      </c>
    </row>
    <row r="59">
      <c r="A59" s="121">
        <v>2025.0</v>
      </c>
      <c r="B59" s="121" t="s">
        <v>795</v>
      </c>
      <c r="C59" s="122" t="str">
        <f>data_olah!B62</f>
        <v>BERAU</v>
      </c>
      <c r="D59" s="122" t="str">
        <f>data_olah!C62</f>
        <v>SAMBALIUNG</v>
      </c>
      <c r="E59" s="122" t="str">
        <f>data_olah!D62</f>
        <v>PEGAT BUKUR</v>
      </c>
      <c r="F59" s="123" t="str">
        <f>data_olah!F62</f>
        <v>2.034322059110328</v>
      </c>
      <c r="G59" s="123" t="str">
        <f>data_olah!G62</f>
        <v>117.46738450711992</v>
      </c>
      <c r="H59" s="122" t="str">
        <f>data_olah!H62</f>
        <v>COMTELINDO</v>
      </c>
      <c r="I59" s="122" t="str">
        <f>data_olah!I62</f>
        <v>WMS</v>
      </c>
      <c r="J59" s="122" t="str">
        <f>data_olah!J62</f>
        <v>TERPASANG</v>
      </c>
      <c r="K59" s="122" t="str">
        <f>data_olah!M62</f>
        <v/>
      </c>
      <c r="L59" s="122" t="str">
        <f>data_olah!U62</f>
        <v>OPTIMAL</v>
      </c>
    </row>
    <row r="60">
      <c r="A60" s="121">
        <v>2025.0</v>
      </c>
      <c r="B60" s="121" t="s">
        <v>795</v>
      </c>
      <c r="C60" s="122" t="str">
        <f>data_olah!B63</f>
        <v>BERAU</v>
      </c>
      <c r="D60" s="122" t="str">
        <f>data_olah!C63</f>
        <v>SAMBALIUNG</v>
      </c>
      <c r="E60" s="122" t="str">
        <f>data_olah!D63</f>
        <v>RANTAU PANJANG</v>
      </c>
      <c r="F60" s="123" t="str">
        <f>data_olah!F63</f>
        <v>2.106266152543877</v>
      </c>
      <c r="G60" s="123" t="str">
        <f>data_olah!G63</f>
        <v>117.45075007086871</v>
      </c>
      <c r="H60" s="122" t="str">
        <f>data_olah!H63</f>
        <v>TELKOMSAT</v>
      </c>
      <c r="I60" s="122" t="str">
        <f>data_olah!I63</f>
        <v>STARLINK</v>
      </c>
      <c r="J60" s="122" t="str">
        <f>data_olah!J63</f>
        <v>TERPASANG</v>
      </c>
      <c r="K60" s="122" t="str">
        <f>data_olah!M63</f>
        <v>BELUM TERPASANG</v>
      </c>
      <c r="L60" s="122" t="str">
        <f>data_olah!U63</f>
        <v>OPTIMAL</v>
      </c>
    </row>
    <row r="61">
      <c r="A61" s="121">
        <v>2025.0</v>
      </c>
      <c r="B61" s="121" t="s">
        <v>795</v>
      </c>
      <c r="C61" s="122" t="str">
        <f>data_olah!B64</f>
        <v>BERAU</v>
      </c>
      <c r="D61" s="122" t="str">
        <f>data_olah!C64</f>
        <v>SAMBALIUNG</v>
      </c>
      <c r="E61" s="122" t="str">
        <f>data_olah!D64</f>
        <v>SUARAN</v>
      </c>
      <c r="F61" s="123" t="str">
        <f>data_olah!F64</f>
        <v>2.019076654088608</v>
      </c>
      <c r="G61" s="123" t="str">
        <f>data_olah!G64</f>
        <v>117.6398920161547</v>
      </c>
      <c r="H61" s="122" t="str">
        <f>data_olah!H64</f>
        <v>TELKOM</v>
      </c>
      <c r="I61" s="122" t="str">
        <f>data_olah!I64</f>
        <v>WMS</v>
      </c>
      <c r="J61" s="122" t="str">
        <f>data_olah!J64</f>
        <v>TERPASANG</v>
      </c>
      <c r="K61" s="122" t="str">
        <f>data_olah!M64</f>
        <v/>
      </c>
      <c r="L61" s="122" t="str">
        <f>data_olah!U64</f>
        <v>KURANG OPTIMAL</v>
      </c>
    </row>
    <row r="62">
      <c r="A62" s="121">
        <v>2025.0</v>
      </c>
      <c r="B62" s="121" t="s">
        <v>795</v>
      </c>
      <c r="C62" s="122" t="str">
        <f>data_olah!B65</f>
        <v>BERAU</v>
      </c>
      <c r="D62" s="122" t="str">
        <f>data_olah!C65</f>
        <v>SAMBALIUNG</v>
      </c>
      <c r="E62" s="122" t="str">
        <f>data_olah!D65</f>
        <v>PILANJAU</v>
      </c>
      <c r="F62" s="123" t="str">
        <f>data_olah!F65</f>
        <v>1.996835</v>
      </c>
      <c r="G62" s="123" t="str">
        <f>data_olah!G65</f>
        <v>117.753414</v>
      </c>
      <c r="H62" s="122" t="str">
        <f>data_olah!H65</f>
        <v>BESTCAMP</v>
      </c>
      <c r="I62" s="122" t="str">
        <f>data_olah!I65</f>
        <v>STARLINK</v>
      </c>
      <c r="J62" s="122" t="str">
        <f>data_olah!J65</f>
        <v>TERPASANG</v>
      </c>
      <c r="K62" s="122" t="str">
        <f>data_olah!M65</f>
        <v>BELUM TERPASANG</v>
      </c>
      <c r="L62" s="122" t="str">
        <f>data_olah!U65</f>
        <v>TIDAK OPTIMAL</v>
      </c>
    </row>
    <row r="63">
      <c r="A63" s="121">
        <v>2025.0</v>
      </c>
      <c r="B63" s="121" t="s">
        <v>795</v>
      </c>
      <c r="C63" s="122" t="str">
        <f>data_olah!B66</f>
        <v>BERAU</v>
      </c>
      <c r="D63" s="122" t="str">
        <f>data_olah!C66</f>
        <v>SAMBALIUNG</v>
      </c>
      <c r="E63" s="122" t="str">
        <f>data_olah!D66</f>
        <v>PESAYAN</v>
      </c>
      <c r="F63" s="123" t="str">
        <f>data_olah!F66</f>
        <v>2.010643707442536</v>
      </c>
      <c r="G63" s="123" t="str">
        <f>data_olah!G66</f>
        <v>117.67712714168361</v>
      </c>
      <c r="H63" s="122" t="str">
        <f>data_olah!H66</f>
        <v>TELKOMSAT</v>
      </c>
      <c r="I63" s="122" t="str">
        <f>data_olah!I66</f>
        <v>STARLINK</v>
      </c>
      <c r="J63" s="122" t="str">
        <f>data_olah!J66</f>
        <v>TERPASANG</v>
      </c>
      <c r="K63" s="122" t="str">
        <f>data_olah!M66</f>
        <v>BELUM TERPASANG</v>
      </c>
      <c r="L63" s="122" t="str">
        <f>data_olah!U66</f>
        <v>OPTIMAL</v>
      </c>
    </row>
    <row r="64">
      <c r="A64" s="121">
        <v>2025.0</v>
      </c>
      <c r="B64" s="121" t="s">
        <v>795</v>
      </c>
      <c r="C64" s="122" t="str">
        <f>data_olah!B67</f>
        <v>BERAU</v>
      </c>
      <c r="D64" s="122" t="str">
        <f>data_olah!C67</f>
        <v>SAMBALIUNG</v>
      </c>
      <c r="E64" s="122" t="str">
        <f>data_olah!D67</f>
        <v>SEI BEBANIR BANGUN</v>
      </c>
      <c r="F64" s="123" t="str">
        <f>data_olah!F67</f>
        <v>2.1607765728302026</v>
      </c>
      <c r="G64" s="123" t="str">
        <f>data_olah!G67</f>
        <v>117.57026003194227</v>
      </c>
      <c r="H64" s="122" t="str">
        <f>data_olah!H67</f>
        <v>TELKOM</v>
      </c>
      <c r="I64" s="122" t="str">
        <f>data_olah!I67</f>
        <v>WMS</v>
      </c>
      <c r="J64" s="122" t="str">
        <f>data_olah!J67</f>
        <v>TERPASANG</v>
      </c>
      <c r="K64" s="122" t="str">
        <f>data_olah!M67</f>
        <v>BELUM TERPASANG</v>
      </c>
      <c r="L64" s="122" t="str">
        <f>data_olah!U67</f>
        <v>TIDAK AKTIF</v>
      </c>
    </row>
    <row r="65">
      <c r="A65" s="121">
        <v>2025.0</v>
      </c>
      <c r="B65" s="121" t="s">
        <v>795</v>
      </c>
      <c r="C65" s="122" t="str">
        <f>data_olah!B68</f>
        <v>BERAU</v>
      </c>
      <c r="D65" s="122" t="str">
        <f>data_olah!C68</f>
        <v>SAMBALIUNG</v>
      </c>
      <c r="E65" s="122" t="str">
        <f>data_olah!D68</f>
        <v>GURIMBANG</v>
      </c>
      <c r="F65" s="123" t="str">
        <f>data_olah!F68</f>
        <v>2.186041920715036</v>
      </c>
      <c r="G65" s="123" t="str">
        <f>data_olah!G68</f>
        <v>117.60141022343434</v>
      </c>
      <c r="H65" s="122" t="str">
        <f>data_olah!H68</f>
        <v>TELKOM</v>
      </c>
      <c r="I65" s="122" t="str">
        <f>data_olah!I68</f>
        <v>WMS</v>
      </c>
      <c r="J65" s="122" t="str">
        <f>data_olah!J68</f>
        <v>TERPASANG</v>
      </c>
      <c r="K65" s="122" t="str">
        <f>data_olah!M68</f>
        <v/>
      </c>
      <c r="L65" s="122" t="str">
        <f>data_olah!U68</f>
        <v>KURANG OPTIMAL</v>
      </c>
    </row>
    <row r="66">
      <c r="A66" s="121">
        <v>2025.0</v>
      </c>
      <c r="B66" s="121" t="s">
        <v>795</v>
      </c>
      <c r="C66" s="122" t="str">
        <f>data_olah!B69</f>
        <v>BERAU</v>
      </c>
      <c r="D66" s="122" t="str">
        <f>data_olah!C69</f>
        <v>SAMBALIUNG</v>
      </c>
      <c r="E66" s="122" t="str">
        <f>data_olah!D69</f>
        <v>SUKAN TENGAH</v>
      </c>
      <c r="F66" s="123" t="str">
        <f>data_olah!F69</f>
        <v>2.175837171043414</v>
      </c>
      <c r="G66" s="123" t="str">
        <f>data_olah!G69</f>
        <v>117.65689018989184</v>
      </c>
      <c r="H66" s="122" t="str">
        <f>data_olah!H69</f>
        <v>TELKOM</v>
      </c>
      <c r="I66" s="122" t="str">
        <f>data_olah!I69</f>
        <v>WMS</v>
      </c>
      <c r="J66" s="122" t="str">
        <f>data_olah!J69</f>
        <v>TERPASANG</v>
      </c>
      <c r="K66" s="122" t="str">
        <f>data_olah!M69</f>
        <v/>
      </c>
      <c r="L66" s="122" t="str">
        <f>data_olah!U69</f>
        <v>TIDAK OPTIMAL</v>
      </c>
    </row>
    <row r="67">
      <c r="A67" s="121">
        <v>2025.0</v>
      </c>
      <c r="B67" s="121" t="s">
        <v>795</v>
      </c>
      <c r="C67" s="122" t="str">
        <f>data_olah!B70</f>
        <v>BERAU</v>
      </c>
      <c r="D67" s="122" t="str">
        <f>data_olah!C70</f>
        <v>SAMBALIUNG</v>
      </c>
      <c r="E67" s="122" t="str">
        <f>data_olah!D70</f>
        <v>TANJUNG PERANGAT</v>
      </c>
      <c r="F67" s="123" t="str">
        <f>data_olah!F70</f>
        <v>2.208433</v>
      </c>
      <c r="G67" s="123" t="str">
        <f>data_olah!G70</f>
        <v>117.611750</v>
      </c>
      <c r="H67" s="122" t="str">
        <f>data_olah!H70</f>
        <v>BESTCAMP</v>
      </c>
      <c r="I67" s="122" t="str">
        <f>data_olah!I70</f>
        <v>STARLINK</v>
      </c>
      <c r="J67" s="122" t="str">
        <f>data_olah!J70</f>
        <v>TERPASANG</v>
      </c>
      <c r="K67" s="122" t="str">
        <f>data_olah!M70</f>
        <v>BELUM TERPASANG</v>
      </c>
      <c r="L67" s="122" t="str">
        <f>data_olah!U70</f>
        <v>TIDAK OPTIMAL</v>
      </c>
    </row>
    <row r="68">
      <c r="A68" s="121">
        <v>2025.0</v>
      </c>
      <c r="B68" s="121" t="s">
        <v>795</v>
      </c>
      <c r="C68" s="122" t="str">
        <f>data_olah!B71</f>
        <v>BERAU</v>
      </c>
      <c r="D68" s="122" t="str">
        <f>data_olah!C71</f>
        <v>SAMBALIUNG</v>
      </c>
      <c r="E68" s="122" t="str">
        <f>data_olah!D71</f>
        <v>BENA BARU</v>
      </c>
      <c r="F68" s="123" t="str">
        <f>data_olah!F71</f>
        <v>2.0400403991450413</v>
      </c>
      <c r="G68" s="123" t="str">
        <f>data_olah!G71</f>
        <v>117.39633430856777</v>
      </c>
      <c r="H68" s="122" t="str">
        <f>data_olah!H71</f>
        <v>TELKOM</v>
      </c>
      <c r="I68" s="122" t="str">
        <f>data_olah!I71</f>
        <v>WMS</v>
      </c>
      <c r="J68" s="122" t="str">
        <f>data_olah!J71</f>
        <v>TERPASANG</v>
      </c>
      <c r="K68" s="122" t="str">
        <f>data_olah!M71</f>
        <v/>
      </c>
      <c r="L68" s="122" t="str">
        <f>data_olah!U71</f>
        <v>KURANG OPTIMAL</v>
      </c>
    </row>
    <row r="69">
      <c r="A69" s="121">
        <v>2025.0</v>
      </c>
      <c r="B69" s="121" t="s">
        <v>795</v>
      </c>
      <c r="C69" s="122" t="str">
        <f>data_olah!B72</f>
        <v>BERAU</v>
      </c>
      <c r="D69" s="122" t="str">
        <f>data_olah!C72</f>
        <v>SEGAH</v>
      </c>
      <c r="E69" s="122" t="str">
        <f>data_olah!D72</f>
        <v>LONG LA'AI</v>
      </c>
      <c r="F69" s="123" t="str">
        <f>data_olah!F72</f>
        <v>2.162181925537826</v>
      </c>
      <c r="G69" s="123" t="str">
        <f>data_olah!G72</f>
        <v>116.74914293126034</v>
      </c>
      <c r="H69" s="122" t="str">
        <f>data_olah!H72</f>
        <v>COMTELINDO</v>
      </c>
      <c r="I69" s="122" t="str">
        <f>data_olah!I72</f>
        <v>WMS</v>
      </c>
      <c r="J69" s="122" t="str">
        <f>data_olah!J72</f>
        <v>TERPASANG</v>
      </c>
      <c r="K69" s="122" t="str">
        <f>data_olah!M72</f>
        <v/>
      </c>
      <c r="L69" s="122" t="str">
        <f>data_olah!U72</f>
        <v>TIDAK TERDETEKSI</v>
      </c>
    </row>
    <row r="70">
      <c r="A70" s="121">
        <v>2025.0</v>
      </c>
      <c r="B70" s="121" t="s">
        <v>795</v>
      </c>
      <c r="C70" s="122" t="str">
        <f>data_olah!B73</f>
        <v>BERAU</v>
      </c>
      <c r="D70" s="122" t="str">
        <f>data_olah!C73</f>
        <v>SEGAH</v>
      </c>
      <c r="E70" s="122" t="str">
        <f>data_olah!D73</f>
        <v>PUNAN SEGAH</v>
      </c>
      <c r="F70" s="123" t="str">
        <f>data_olah!F73</f>
        <v>2.3764425889855696</v>
      </c>
      <c r="G70" s="123" t="str">
        <f>data_olah!G73</f>
        <v>116.65596483779778</v>
      </c>
      <c r="H70" s="122" t="str">
        <f>data_olah!H73</f>
        <v>COMTELINDO</v>
      </c>
      <c r="I70" s="122" t="str">
        <f>data_olah!I73</f>
        <v>WMS</v>
      </c>
      <c r="J70" s="122" t="str">
        <f>data_olah!J73</f>
        <v>TERPASANG</v>
      </c>
      <c r="K70" s="122" t="str">
        <f>data_olah!M73</f>
        <v/>
      </c>
      <c r="L70" s="122" t="str">
        <f>data_olah!U73</f>
        <v>OPTIMAL</v>
      </c>
    </row>
    <row r="71">
      <c r="A71" s="121">
        <v>2025.0</v>
      </c>
      <c r="B71" s="121" t="s">
        <v>795</v>
      </c>
      <c r="C71" s="122" t="str">
        <f>data_olah!B74</f>
        <v>BERAU</v>
      </c>
      <c r="D71" s="122" t="str">
        <f>data_olah!C74</f>
        <v>SEGAH</v>
      </c>
      <c r="E71" s="122" t="str">
        <f>data_olah!D74</f>
        <v>LONG AYAP</v>
      </c>
      <c r="F71" s="123" t="str">
        <f>data_olah!F74</f>
        <v>2.307972</v>
      </c>
      <c r="G71" s="123" t="str">
        <f>data_olah!G74</f>
        <v>116.840627</v>
      </c>
      <c r="H71" s="122" t="str">
        <f>data_olah!H74</f>
        <v>BESTCAMP</v>
      </c>
      <c r="I71" s="122" t="str">
        <f>data_olah!I74</f>
        <v>STARLINK</v>
      </c>
      <c r="J71" s="122" t="str">
        <f>data_olah!J74</f>
        <v>TERPASANG</v>
      </c>
      <c r="K71" s="122" t="str">
        <f>data_olah!M74</f>
        <v>BELUM TERPASANG</v>
      </c>
      <c r="L71" s="122" t="str">
        <f>data_olah!U74</f>
        <v>OPTIMAL</v>
      </c>
    </row>
    <row r="72">
      <c r="A72" s="121">
        <v>2025.0</v>
      </c>
      <c r="B72" s="121" t="s">
        <v>795</v>
      </c>
      <c r="C72" s="122" t="str">
        <f>data_olah!B75</f>
        <v>BERAU</v>
      </c>
      <c r="D72" s="122" t="str">
        <f>data_olah!C75</f>
        <v>SEGAH</v>
      </c>
      <c r="E72" s="122" t="str">
        <f>data_olah!D75</f>
        <v>LONG AYAN</v>
      </c>
      <c r="F72" s="123" t="str">
        <f>data_olah!F75</f>
        <v>2.2805719018571105</v>
      </c>
      <c r="G72" s="123" t="str">
        <f>data_olah!G75</f>
        <v>116.95454534891914</v>
      </c>
      <c r="H72" s="122" t="str">
        <f>data_olah!H75</f>
        <v>COMTELINDO</v>
      </c>
      <c r="I72" s="122" t="str">
        <f>data_olah!I75</f>
        <v>WMS</v>
      </c>
      <c r="J72" s="122" t="str">
        <f>data_olah!J75</f>
        <v>TERPASANG</v>
      </c>
      <c r="K72" s="122" t="str">
        <f>data_olah!M75</f>
        <v/>
      </c>
      <c r="L72" s="122" t="str">
        <f>data_olah!U75</f>
        <v>OPTIMAL</v>
      </c>
    </row>
    <row r="73">
      <c r="A73" s="121">
        <v>2025.0</v>
      </c>
      <c r="B73" s="121" t="s">
        <v>795</v>
      </c>
      <c r="C73" s="122" t="str">
        <f>data_olah!B76</f>
        <v>BERAU</v>
      </c>
      <c r="D73" s="122" t="str">
        <f>data_olah!C76</f>
        <v>SEGAH</v>
      </c>
      <c r="E73" s="122" t="str">
        <f>data_olah!D76</f>
        <v>PUNAN MALINAU</v>
      </c>
      <c r="F73" s="123" t="str">
        <f>data_olah!F76</f>
        <v>2.2562891776758964</v>
      </c>
      <c r="G73" s="123" t="str">
        <f>data_olah!G76</f>
        <v>117.03110451346126</v>
      </c>
      <c r="H73" s="122" t="str">
        <f>data_olah!H76</f>
        <v>TELKOMSEL</v>
      </c>
      <c r="I73" s="122" t="str">
        <f>data_olah!I76</f>
        <v>ORBIT</v>
      </c>
      <c r="J73" s="122" t="str">
        <f>data_olah!J76</f>
        <v>TERPASANG</v>
      </c>
      <c r="K73" s="122" t="str">
        <f>data_olah!M76</f>
        <v>BELUM TERPASANG</v>
      </c>
      <c r="L73" s="122" t="str">
        <f>data_olah!U76</f>
        <v>TIDAK TERDETEKSI</v>
      </c>
    </row>
    <row r="74">
      <c r="A74" s="121">
        <v>2025.0</v>
      </c>
      <c r="B74" s="121" t="s">
        <v>795</v>
      </c>
      <c r="C74" s="122" t="str">
        <f>data_olah!B77</f>
        <v>BERAU</v>
      </c>
      <c r="D74" s="122" t="str">
        <f>data_olah!C77</f>
        <v>SEGAH</v>
      </c>
      <c r="E74" s="122" t="str">
        <f>data_olah!D77</f>
        <v>PUNAN MAHKAM</v>
      </c>
      <c r="F74" s="123" t="str">
        <f>data_olah!F77</f>
        <v>2.321488677372123</v>
      </c>
      <c r="G74" s="123" t="str">
        <f>data_olah!G77</f>
        <v>116.58781035240611</v>
      </c>
      <c r="H74" s="122" t="str">
        <f>data_olah!H77</f>
        <v>COMTELINDO</v>
      </c>
      <c r="I74" s="122" t="str">
        <f>data_olah!I77</f>
        <v>WMS</v>
      </c>
      <c r="J74" s="122" t="str">
        <f>data_olah!J77</f>
        <v>TERPASANG</v>
      </c>
      <c r="K74" s="122" t="str">
        <f>data_olah!M77</f>
        <v/>
      </c>
      <c r="L74" s="122" t="str">
        <f>data_olah!U77</f>
        <v>TIDAK OPTIMAL</v>
      </c>
    </row>
    <row r="75">
      <c r="A75" s="121">
        <v>2025.0</v>
      </c>
      <c r="B75" s="121" t="s">
        <v>795</v>
      </c>
      <c r="C75" s="122" t="str">
        <f>data_olah!B78</f>
        <v>BERAU</v>
      </c>
      <c r="D75" s="122" t="str">
        <f>data_olah!C78</f>
        <v>SEGAH</v>
      </c>
      <c r="E75" s="122" t="str">
        <f>data_olah!D78</f>
        <v>GUNUNG SARI</v>
      </c>
      <c r="F75" s="123" t="str">
        <f>data_olah!F78</f>
        <v>2.190839054636443</v>
      </c>
      <c r="G75" s="123" t="str">
        <f>data_olah!G78</f>
        <v>117.11320951660349</v>
      </c>
      <c r="H75" s="122" t="str">
        <f>data_olah!H78</f>
        <v>TELKOM</v>
      </c>
      <c r="I75" s="122" t="str">
        <f>data_olah!I78</f>
        <v>WMS</v>
      </c>
      <c r="J75" s="122" t="str">
        <f>data_olah!J78</f>
        <v>TERPASANG</v>
      </c>
      <c r="K75" s="122" t="str">
        <f>data_olah!M78</f>
        <v/>
      </c>
      <c r="L75" s="122" t="str">
        <f>data_olah!U78</f>
        <v>TIDAK OPTIMAL</v>
      </c>
    </row>
    <row r="76">
      <c r="A76" s="121">
        <v>2025.0</v>
      </c>
      <c r="B76" s="121" t="s">
        <v>795</v>
      </c>
      <c r="C76" s="122" t="str">
        <f>data_olah!B79</f>
        <v>BERAU</v>
      </c>
      <c r="D76" s="122" t="str">
        <f>data_olah!C79</f>
        <v>SEGAH</v>
      </c>
      <c r="E76" s="122" t="str">
        <f>data_olah!D79</f>
        <v>PANDAN SARI</v>
      </c>
      <c r="F76" s="123" t="str">
        <f>data_olah!F79</f>
        <v>2.0774877630806916</v>
      </c>
      <c r="G76" s="123" t="str">
        <f>data_olah!G79</f>
        <v>117.234147339748</v>
      </c>
      <c r="H76" s="122" t="str">
        <f>data_olah!H79</f>
        <v>TELKOMSEL</v>
      </c>
      <c r="I76" s="122" t="str">
        <f>data_olah!I79</f>
        <v>ORBIT</v>
      </c>
      <c r="J76" s="122" t="str">
        <f>data_olah!J79</f>
        <v>TERPASANG</v>
      </c>
      <c r="K76" s="122" t="str">
        <f>data_olah!M79</f>
        <v>BELUM TERPASANG</v>
      </c>
      <c r="L76" s="122" t="str">
        <f>data_olah!U79</f>
        <v>TIDAK TERDETEKSI</v>
      </c>
    </row>
    <row r="77">
      <c r="A77" s="121">
        <v>2025.0</v>
      </c>
      <c r="B77" s="121" t="s">
        <v>795</v>
      </c>
      <c r="C77" s="122" t="str">
        <f>data_olah!B80</f>
        <v>BERAU</v>
      </c>
      <c r="D77" s="122" t="str">
        <f>data_olah!C80</f>
        <v>SEGAH</v>
      </c>
      <c r="E77" s="122" t="str">
        <f>data_olah!D80</f>
        <v>BUKIT MAKMUR</v>
      </c>
      <c r="F77" s="123" t="str">
        <f>data_olah!F80</f>
        <v>2.087653738487665</v>
      </c>
      <c r="G77" s="123" t="str">
        <f>data_olah!G80</f>
        <v>117.19828377380585</v>
      </c>
      <c r="H77" s="122" t="str">
        <f>data_olah!H80</f>
        <v>TELKOM</v>
      </c>
      <c r="I77" s="122" t="str">
        <f>data_olah!I80</f>
        <v>WMS</v>
      </c>
      <c r="J77" s="122" t="str">
        <f>data_olah!J80</f>
        <v>TERPASANG</v>
      </c>
      <c r="K77" s="122" t="str">
        <f>data_olah!M80</f>
        <v>BELUM TERPASANG</v>
      </c>
      <c r="L77" s="122" t="str">
        <f>data_olah!U80</f>
        <v>TIDAK AKTIF</v>
      </c>
    </row>
    <row r="78">
      <c r="A78" s="121">
        <v>2025.0</v>
      </c>
      <c r="B78" s="121" t="s">
        <v>795</v>
      </c>
      <c r="C78" s="122" t="str">
        <f>data_olah!B81</f>
        <v>BERAU</v>
      </c>
      <c r="D78" s="122" t="str">
        <f>data_olah!C81</f>
        <v>SEGAH</v>
      </c>
      <c r="E78" s="122" t="str">
        <f>data_olah!D81</f>
        <v>HARAPAN JAYA</v>
      </c>
      <c r="F78" s="123" t="str">
        <f>data_olah!F81</f>
        <v>2.1458485120244988</v>
      </c>
      <c r="G78" s="123" t="str">
        <f>data_olah!G81</f>
        <v>117.11288820154698</v>
      </c>
      <c r="H78" s="122" t="str">
        <f>data_olah!H81</f>
        <v>TELKOMSEL</v>
      </c>
      <c r="I78" s="122" t="str">
        <f>data_olah!I81</f>
        <v>ORBIT</v>
      </c>
      <c r="J78" s="122" t="str">
        <f>data_olah!J81</f>
        <v>TERPASANG</v>
      </c>
      <c r="K78" s="122" t="str">
        <f>data_olah!M81</f>
        <v>BELUM TERPASANG</v>
      </c>
      <c r="L78" s="122" t="str">
        <f>data_olah!U81</f>
        <v>TIDAK TERDETEKSI</v>
      </c>
    </row>
    <row r="79">
      <c r="A79" s="121">
        <v>2025.0</v>
      </c>
      <c r="B79" s="121" t="s">
        <v>795</v>
      </c>
      <c r="C79" s="122" t="str">
        <f>data_olah!B82</f>
        <v>BERAU</v>
      </c>
      <c r="D79" s="122" t="str">
        <f>data_olah!C82</f>
        <v>SEGAH</v>
      </c>
      <c r="E79" s="122" t="str">
        <f>data_olah!D82</f>
        <v>TEPIAN BUAH</v>
      </c>
      <c r="F79" s="123" t="str">
        <f>data_olah!F82</f>
        <v>2.185965795557908</v>
      </c>
      <c r="G79" s="123" t="str">
        <f>data_olah!G82</f>
        <v>117.1011026776948</v>
      </c>
      <c r="H79" s="122" t="str">
        <f>data_olah!H82</f>
        <v>TELKOM</v>
      </c>
      <c r="I79" s="122" t="str">
        <f>data_olah!I82</f>
        <v>WMS</v>
      </c>
      <c r="J79" s="122" t="str">
        <f>data_olah!J82</f>
        <v>TERPASANG</v>
      </c>
      <c r="K79" s="122" t="str">
        <f>data_olah!M82</f>
        <v/>
      </c>
      <c r="L79" s="122" t="str">
        <f>data_olah!U82</f>
        <v>TIDAK OPTIMAL</v>
      </c>
    </row>
    <row r="80">
      <c r="A80" s="121">
        <v>2025.0</v>
      </c>
      <c r="B80" s="121" t="s">
        <v>795</v>
      </c>
      <c r="C80" s="122" t="str">
        <f>data_olah!B83</f>
        <v>BERAU</v>
      </c>
      <c r="D80" s="122" t="str">
        <f>data_olah!C83</f>
        <v>SEGAH</v>
      </c>
      <c r="E80" s="122" t="str">
        <f>data_olah!D83</f>
        <v>BATU RAJANG</v>
      </c>
      <c r="F80" s="123" t="str">
        <f>data_olah!F83</f>
        <v>2.0349462513630576</v>
      </c>
      <c r="G80" s="123" t="str">
        <f>data_olah!G83</f>
        <v>117.08464388764158</v>
      </c>
      <c r="H80" s="122" t="str">
        <f>data_olah!H83</f>
        <v>TELKOMSEL</v>
      </c>
      <c r="I80" s="122" t="str">
        <f>data_olah!I83</f>
        <v>ORBIT</v>
      </c>
      <c r="J80" s="122" t="str">
        <f>data_olah!J83</f>
        <v>TERPASANG</v>
      </c>
      <c r="K80" s="122" t="str">
        <f>data_olah!M83</f>
        <v>BELUM TERPASANG</v>
      </c>
      <c r="L80" s="122" t="str">
        <f>data_olah!U83</f>
        <v>TIDAK TERDETEKSI</v>
      </c>
    </row>
    <row r="81">
      <c r="A81" s="121">
        <v>2025.0</v>
      </c>
      <c r="B81" s="121" t="s">
        <v>795</v>
      </c>
      <c r="C81" s="122" t="str">
        <f>data_olah!B84</f>
        <v>BERAU</v>
      </c>
      <c r="D81" s="122" t="str">
        <f>data_olah!C84</f>
        <v>SEGAH</v>
      </c>
      <c r="E81" s="122" t="str">
        <f>data_olah!D84</f>
        <v>SIDUUNG INDAH</v>
      </c>
      <c r="F81" s="123" t="str">
        <f>data_olah!F84</f>
        <v>1.9916472195893689</v>
      </c>
      <c r="G81" s="123" t="str">
        <f>data_olah!G84</f>
        <v>117.17629643022153</v>
      </c>
      <c r="H81" s="122" t="str">
        <f>data_olah!H84</f>
        <v>COMTELINDO</v>
      </c>
      <c r="I81" s="122" t="str">
        <f>data_olah!I84</f>
        <v>WMS</v>
      </c>
      <c r="J81" s="122" t="str">
        <f>data_olah!J84</f>
        <v>TERPASANG</v>
      </c>
      <c r="K81" s="122" t="str">
        <f>data_olah!M84</f>
        <v/>
      </c>
      <c r="L81" s="122" t="str">
        <f>data_olah!U84</f>
        <v>TIDAK TERDETEKSI</v>
      </c>
    </row>
    <row r="82">
      <c r="A82" s="121">
        <v>2025.0</v>
      </c>
      <c r="B82" s="121" t="s">
        <v>795</v>
      </c>
      <c r="C82" s="122" t="str">
        <f>data_olah!B85</f>
        <v>BERAU</v>
      </c>
      <c r="D82" s="122" t="str">
        <f>data_olah!C85</f>
        <v>TABALAR</v>
      </c>
      <c r="E82" s="122" t="str">
        <f>data_olah!D85</f>
        <v>TABALAR MUARA</v>
      </c>
      <c r="F82" s="123" t="str">
        <f>data_olah!F85</f>
        <v>1.7551738488066142</v>
      </c>
      <c r="G82" s="123" t="str">
        <f>data_olah!G85</f>
        <v>117.97345249976799</v>
      </c>
      <c r="H82" s="122" t="str">
        <f>data_olah!H85</f>
        <v>TELKOMSEL</v>
      </c>
      <c r="I82" s="122" t="str">
        <f>data_olah!I85</f>
        <v>ORBIT</v>
      </c>
      <c r="J82" s="122" t="str">
        <f>data_olah!J85</f>
        <v>TERPASANG</v>
      </c>
      <c r="K82" s="122" t="str">
        <f>data_olah!M85</f>
        <v>BELUM TERPASANG</v>
      </c>
      <c r="L82" s="122" t="str">
        <f>data_olah!U85</f>
        <v>TIDAK TERDETEKSI</v>
      </c>
    </row>
    <row r="83">
      <c r="A83" s="121">
        <v>2025.0</v>
      </c>
      <c r="B83" s="121" t="s">
        <v>795</v>
      </c>
      <c r="C83" s="122" t="str">
        <f>data_olah!B86</f>
        <v>BERAU</v>
      </c>
      <c r="D83" s="122" t="str">
        <f>data_olah!C86</f>
        <v>TABALAR</v>
      </c>
      <c r="E83" s="122" t="str">
        <f>data_olah!D86</f>
        <v>TUBAAN</v>
      </c>
      <c r="F83" s="123" t="str">
        <f>data_olah!F86</f>
        <v>2.1516317285238875</v>
      </c>
      <c r="G83" s="123" t="str">
        <f>data_olah!G86</f>
        <v>117.5045858142565</v>
      </c>
      <c r="H83" s="122" t="str">
        <f>data_olah!H86</f>
        <v>TELKOMSEL</v>
      </c>
      <c r="I83" s="122" t="str">
        <f>data_olah!I86</f>
        <v>ORBIT</v>
      </c>
      <c r="J83" s="122" t="str">
        <f>data_olah!J86</f>
        <v>TERPASANG</v>
      </c>
      <c r="K83" s="122" t="str">
        <f>data_olah!M86</f>
        <v>BELUM TERPASANG</v>
      </c>
      <c r="L83" s="122" t="str">
        <f>data_olah!U86</f>
        <v>TIDAK TERDETEKSI</v>
      </c>
    </row>
    <row r="84">
      <c r="A84" s="121">
        <v>2025.0</v>
      </c>
      <c r="B84" s="121" t="s">
        <v>795</v>
      </c>
      <c r="C84" s="122" t="str">
        <f>data_olah!B87</f>
        <v>BERAU</v>
      </c>
      <c r="D84" s="122" t="str">
        <f>data_olah!C87</f>
        <v>TABALAR</v>
      </c>
      <c r="E84" s="122" t="str">
        <f>data_olah!D87</f>
        <v>TABALAR ULU</v>
      </c>
      <c r="F84" s="123" t="str">
        <f>data_olah!F87</f>
        <v>1.766720753417623</v>
      </c>
      <c r="G84" s="123" t="str">
        <f>data_olah!G87</f>
        <v>117.85411391274891</v>
      </c>
      <c r="H84" s="122" t="str">
        <f>data_olah!H87</f>
        <v>COMTELINDO</v>
      </c>
      <c r="I84" s="122" t="str">
        <f>data_olah!I87</f>
        <v>WMS</v>
      </c>
      <c r="J84" s="122" t="str">
        <f>data_olah!J87</f>
        <v>TERPASANG</v>
      </c>
      <c r="K84" s="122" t="str">
        <f>data_olah!M87</f>
        <v/>
      </c>
      <c r="L84" s="122" t="str">
        <f>data_olah!U87</f>
        <v>TIDAK OPTIMAL</v>
      </c>
    </row>
    <row r="85">
      <c r="A85" s="121">
        <v>2025.0</v>
      </c>
      <c r="B85" s="121" t="s">
        <v>795</v>
      </c>
      <c r="C85" s="122" t="str">
        <f>data_olah!B88</f>
        <v>BERAU</v>
      </c>
      <c r="D85" s="122" t="str">
        <f>data_olah!C88</f>
        <v>TABALAR</v>
      </c>
      <c r="E85" s="122" t="str">
        <f>data_olah!D88</f>
        <v>SEMURUT</v>
      </c>
      <c r="F85" s="123" t="str">
        <f>data_olah!F88</f>
        <v>1.8534333304490074</v>
      </c>
      <c r="G85" s="123" t="str">
        <f>data_olah!G88</f>
        <v>117.82397594022412</v>
      </c>
      <c r="H85" s="122" t="str">
        <f>data_olah!H88</f>
        <v>TELKOMSAT</v>
      </c>
      <c r="I85" s="122" t="str">
        <f>data_olah!I88</f>
        <v>STARLINK</v>
      </c>
      <c r="J85" s="122" t="str">
        <f>data_olah!J88</f>
        <v>TERPASANG</v>
      </c>
      <c r="K85" s="122" t="str">
        <f>data_olah!M88</f>
        <v>BELUM TERPASANG</v>
      </c>
      <c r="L85" s="122" t="str">
        <f>data_olah!U88</f>
        <v>SANGAT OPTIMAL</v>
      </c>
    </row>
    <row r="86">
      <c r="A86" s="121">
        <v>2025.0</v>
      </c>
      <c r="B86" s="121" t="s">
        <v>795</v>
      </c>
      <c r="C86" s="122" t="str">
        <f>data_olah!B89</f>
        <v>BERAU</v>
      </c>
      <c r="D86" s="122" t="str">
        <f>data_olah!C89</f>
        <v>TABALAR</v>
      </c>
      <c r="E86" s="122" t="str">
        <f>data_olah!D89</f>
        <v>BUYUNG-BUYUNG</v>
      </c>
      <c r="F86" s="123" t="str">
        <f>data_olah!F89</f>
        <v>1.83731660281421</v>
      </c>
      <c r="G86" s="123" t="str">
        <f>data_olah!G89</f>
        <v>117.77251957837314</v>
      </c>
      <c r="H86" s="122" t="str">
        <f>data_olah!H89</f>
        <v>TELKOMSEL</v>
      </c>
      <c r="I86" s="122" t="str">
        <f>data_olah!I89</f>
        <v>ORBIT</v>
      </c>
      <c r="J86" s="122" t="str">
        <f>data_olah!J89</f>
        <v>TERPASANG</v>
      </c>
      <c r="K86" s="122" t="str">
        <f>data_olah!M89</f>
        <v>BELUM TERPASANG</v>
      </c>
      <c r="L86" s="122" t="str">
        <f>data_olah!U89</f>
        <v>TIDAK TERDETEKSI</v>
      </c>
    </row>
    <row r="87">
      <c r="A87" s="121">
        <v>2025.0</v>
      </c>
      <c r="B87" s="121" t="s">
        <v>795</v>
      </c>
      <c r="C87" s="122" t="str">
        <f>data_olah!B90</f>
        <v>BERAU</v>
      </c>
      <c r="D87" s="122" t="str">
        <f>data_olah!C90</f>
        <v>TABALAR</v>
      </c>
      <c r="E87" s="122" t="str">
        <f>data_olah!D90</f>
        <v>HARAPAN MAJU</v>
      </c>
      <c r="F87" s="123" t="str">
        <f>data_olah!F90</f>
        <v>1.7162356801101053</v>
      </c>
      <c r="G87" s="123" t="str">
        <f>data_olah!G90</f>
        <v>117.96059472866186</v>
      </c>
      <c r="H87" s="122" t="str">
        <f>data_olah!H90</f>
        <v>TELKOMSEL</v>
      </c>
      <c r="I87" s="122" t="str">
        <f>data_olah!I90</f>
        <v>ORBIT</v>
      </c>
      <c r="J87" s="122" t="str">
        <f>data_olah!J90</f>
        <v>TERPASANG</v>
      </c>
      <c r="K87" s="122" t="str">
        <f>data_olah!M90</f>
        <v>BELUM TERPASANG</v>
      </c>
      <c r="L87" s="122" t="str">
        <f>data_olah!U90</f>
        <v>TIDAK TERDETEKSI</v>
      </c>
    </row>
    <row r="88">
      <c r="A88" s="121">
        <v>2025.0</v>
      </c>
      <c r="B88" s="121" t="s">
        <v>795</v>
      </c>
      <c r="C88" s="122" t="str">
        <f>data_olah!B91</f>
        <v>BERAU</v>
      </c>
      <c r="D88" s="122" t="str">
        <f>data_olah!C91</f>
        <v>TALISAYAN</v>
      </c>
      <c r="E88" s="122" t="str">
        <f>data_olah!D91</f>
        <v>DUMARING</v>
      </c>
      <c r="F88" s="123" t="str">
        <f>data_olah!F91</f>
        <v>1.5755710743570372</v>
      </c>
      <c r="G88" s="123" t="str">
        <f>data_olah!G91</f>
        <v>118.20004078682504</v>
      </c>
      <c r="H88" s="122" t="str">
        <f>data_olah!H91</f>
        <v>TELKOM</v>
      </c>
      <c r="I88" s="122" t="str">
        <f>data_olah!I91</f>
        <v>WMS</v>
      </c>
      <c r="J88" s="122" t="str">
        <f>data_olah!J91</f>
        <v>TERPASANG</v>
      </c>
      <c r="K88" s="122" t="str">
        <f>data_olah!M91</f>
        <v/>
      </c>
      <c r="L88" s="122" t="str">
        <f>data_olah!U91</f>
        <v>KURANG OPTIMAL</v>
      </c>
    </row>
    <row r="89">
      <c r="A89" s="121">
        <v>2025.0</v>
      </c>
      <c r="B89" s="121" t="s">
        <v>795</v>
      </c>
      <c r="C89" s="122" t="str">
        <f>data_olah!B92</f>
        <v>BERAU</v>
      </c>
      <c r="D89" s="122" t="str">
        <f>data_olah!C92</f>
        <v>TALISAYAN</v>
      </c>
      <c r="E89" s="122" t="str">
        <f>data_olah!D92</f>
        <v>TALISAYAN</v>
      </c>
      <c r="F89" s="123" t="str">
        <f>data_olah!F92</f>
        <v>1.608891584550344</v>
      </c>
      <c r="G89" s="123" t="str">
        <f>data_olah!G92</f>
        <v>118.17352026957002</v>
      </c>
      <c r="H89" s="122" t="str">
        <f>data_olah!H92</f>
        <v>TELKOM</v>
      </c>
      <c r="I89" s="122" t="str">
        <f>data_olah!I92</f>
        <v>WMS</v>
      </c>
      <c r="J89" s="122" t="str">
        <f>data_olah!J92</f>
        <v>TERPASANG</v>
      </c>
      <c r="K89" s="122" t="str">
        <f>data_olah!M92</f>
        <v/>
      </c>
      <c r="L89" s="122" t="str">
        <f>data_olah!U92</f>
        <v>KURANG OPTIMAL</v>
      </c>
    </row>
    <row r="90">
      <c r="A90" s="121">
        <v>2025.0</v>
      </c>
      <c r="B90" s="121" t="s">
        <v>795</v>
      </c>
      <c r="C90" s="122" t="str">
        <f>data_olah!B93</f>
        <v>BERAU</v>
      </c>
      <c r="D90" s="122" t="str">
        <f>data_olah!C93</f>
        <v>TALISAYAN</v>
      </c>
      <c r="E90" s="122" t="str">
        <f>data_olah!D93</f>
        <v>CAMPUR SARI</v>
      </c>
      <c r="F90" s="123" t="str">
        <f>data_olah!F93</f>
        <v>1.5118652617223163</v>
      </c>
      <c r="G90" s="123" t="str">
        <f>data_olah!G93</f>
        <v>118.15905613103631</v>
      </c>
      <c r="H90" s="122" t="str">
        <f>data_olah!H93</f>
        <v>COMTELINDO</v>
      </c>
      <c r="I90" s="122" t="str">
        <f>data_olah!I93</f>
        <v>WMS</v>
      </c>
      <c r="J90" s="122" t="str">
        <f>data_olah!J93</f>
        <v>TERPASANG</v>
      </c>
      <c r="K90" s="122" t="str">
        <f>data_olah!M93</f>
        <v/>
      </c>
      <c r="L90" s="122" t="str">
        <f>data_olah!U93</f>
        <v>OPTIMAL</v>
      </c>
    </row>
    <row r="91">
      <c r="A91" s="121">
        <v>2025.0</v>
      </c>
      <c r="B91" s="121" t="s">
        <v>795</v>
      </c>
      <c r="C91" s="122" t="str">
        <f>data_olah!B94</f>
        <v>BERAU</v>
      </c>
      <c r="D91" s="122" t="str">
        <f>data_olah!C94</f>
        <v>TALISAYAN</v>
      </c>
      <c r="E91" s="122" t="str">
        <f>data_olah!D94</f>
        <v>BUMI JAYA</v>
      </c>
      <c r="F91" s="123" t="str">
        <f>data_olah!F94</f>
        <v>1.519415125867297</v>
      </c>
      <c r="G91" s="123" t="str">
        <f>data_olah!G94</f>
        <v>118.24096079019951</v>
      </c>
      <c r="H91" s="122" t="str">
        <f>data_olah!H94</f>
        <v>TELKOMSAT</v>
      </c>
      <c r="I91" s="122" t="str">
        <f>data_olah!I94</f>
        <v>STARLINK</v>
      </c>
      <c r="J91" s="122" t="str">
        <f>data_olah!J94</f>
        <v>TERPASANG</v>
      </c>
      <c r="K91" s="122" t="str">
        <f>data_olah!M94</f>
        <v>BELUM TERPASANG</v>
      </c>
      <c r="L91" s="122" t="str">
        <f>data_olah!U94</f>
        <v>TIDAK OPTIMAL</v>
      </c>
    </row>
    <row r="92">
      <c r="A92" s="121">
        <v>2025.0</v>
      </c>
      <c r="B92" s="121" t="s">
        <v>795</v>
      </c>
      <c r="C92" s="122" t="str">
        <f>data_olah!B95</f>
        <v>BERAU</v>
      </c>
      <c r="D92" s="122" t="str">
        <f>data_olah!C95</f>
        <v>TALISAYAN</v>
      </c>
      <c r="E92" s="122" t="str">
        <f>data_olah!D95</f>
        <v>TUNGGAL BUMI</v>
      </c>
      <c r="F92" s="123" t="str">
        <f>data_olah!F95</f>
        <v>1.3658876609538448</v>
      </c>
      <c r="G92" s="123" t="str">
        <f>data_olah!G95</f>
        <v>118.17032245492811</v>
      </c>
      <c r="H92" s="122" t="str">
        <f>data_olah!H95</f>
        <v>COMTELINDO</v>
      </c>
      <c r="I92" s="122" t="str">
        <f>data_olah!I95</f>
        <v>WMS</v>
      </c>
      <c r="J92" s="122" t="str">
        <f>data_olah!J95</f>
        <v>TERPASANG</v>
      </c>
      <c r="K92" s="122" t="str">
        <f>data_olah!M95</f>
        <v/>
      </c>
      <c r="L92" s="122" t="str">
        <f>data_olah!U95</f>
        <v>TIDAK OPTIMAL</v>
      </c>
    </row>
    <row r="93">
      <c r="A93" s="121">
        <v>2025.0</v>
      </c>
      <c r="B93" s="121" t="s">
        <v>795</v>
      </c>
      <c r="C93" s="122" t="str">
        <f>data_olah!B96</f>
        <v>BERAU</v>
      </c>
      <c r="D93" s="122" t="str">
        <f>data_olah!C96</f>
        <v>TALISAYAN</v>
      </c>
      <c r="E93" s="122" t="str">
        <f>data_olah!D96</f>
        <v>SUMBER MULYA</v>
      </c>
      <c r="F93" s="123" t="str">
        <f>data_olah!F96</f>
        <v>1.5602747619757795</v>
      </c>
      <c r="G93" s="123" t="str">
        <f>data_olah!G96</f>
        <v>118.09134669206769</v>
      </c>
      <c r="H93" s="122" t="str">
        <f>data_olah!H96</f>
        <v>TELKOMSEL</v>
      </c>
      <c r="I93" s="122" t="str">
        <f>data_olah!I96</f>
        <v>ORBIT</v>
      </c>
      <c r="J93" s="122" t="str">
        <f>data_olah!J96</f>
        <v>TERPASANG</v>
      </c>
      <c r="K93" s="122" t="str">
        <f>data_olah!M96</f>
        <v>BELUM TERPASANG</v>
      </c>
      <c r="L93" s="122" t="str">
        <f>data_olah!U96</f>
        <v>TIDAK TERDETEKSI</v>
      </c>
    </row>
    <row r="94">
      <c r="A94" s="121">
        <v>2025.0</v>
      </c>
      <c r="B94" s="121" t="s">
        <v>795</v>
      </c>
      <c r="C94" s="122" t="str">
        <f>data_olah!B97</f>
        <v>BERAU</v>
      </c>
      <c r="D94" s="122" t="str">
        <f>data_olah!C97</f>
        <v>TALISAYAN</v>
      </c>
      <c r="E94" s="122" t="str">
        <f>data_olah!D97</f>
        <v>SUKA MURYA</v>
      </c>
      <c r="F94" s="123" t="str">
        <f>data_olah!F97</f>
        <v>1.5682111757449444</v>
      </c>
      <c r="G94" s="123" t="str">
        <f>data_olah!G97</f>
        <v>118.16108497319644</v>
      </c>
      <c r="H94" s="122" t="str">
        <f>data_olah!H97</f>
        <v>TELKOMSEL</v>
      </c>
      <c r="I94" s="122" t="str">
        <f>data_olah!I97</f>
        <v>ORBIT</v>
      </c>
      <c r="J94" s="122" t="str">
        <f>data_olah!J97</f>
        <v>TERPASANG</v>
      </c>
      <c r="K94" s="122" t="str">
        <f>data_olah!M97</f>
        <v>BELUM TERPASANG</v>
      </c>
      <c r="L94" s="122" t="str">
        <f>data_olah!U97</f>
        <v>TIDAK TERDETEKSI</v>
      </c>
    </row>
    <row r="95">
      <c r="A95" s="121">
        <v>2025.0</v>
      </c>
      <c r="B95" s="121" t="s">
        <v>795</v>
      </c>
      <c r="C95" s="122" t="str">
        <f>data_olah!B98</f>
        <v>BERAU</v>
      </c>
      <c r="D95" s="122" t="str">
        <f>data_olah!C98</f>
        <v>TALISAYAN</v>
      </c>
      <c r="E95" s="122" t="str">
        <f>data_olah!D98</f>
        <v>PURNA SARI JAYA</v>
      </c>
      <c r="F95" s="123" t="str">
        <f>data_olah!F98</f>
        <v>1.5370194218828523</v>
      </c>
      <c r="G95" s="123" t="str">
        <f>data_olah!G98</f>
        <v>118.13954425753559</v>
      </c>
      <c r="H95" s="122" t="str">
        <f>data_olah!H98</f>
        <v>TELKOMSEL</v>
      </c>
      <c r="I95" s="122" t="str">
        <f>data_olah!I98</f>
        <v>ORBIT</v>
      </c>
      <c r="J95" s="122" t="str">
        <f>data_olah!J98</f>
        <v>TERPASANG</v>
      </c>
      <c r="K95" s="122" t="str">
        <f>data_olah!M98</f>
        <v>BELUM TERPASANG</v>
      </c>
      <c r="L95" s="122" t="str">
        <f>data_olah!U98</f>
        <v>TIDAK TERDETEKSI</v>
      </c>
    </row>
    <row r="96">
      <c r="A96" s="121">
        <v>2025.0</v>
      </c>
      <c r="B96" s="121" t="s">
        <v>795</v>
      </c>
      <c r="C96" s="122" t="str">
        <f>data_olah!B99</f>
        <v>BERAU</v>
      </c>
      <c r="D96" s="122" t="str">
        <f>data_olah!C99</f>
        <v>TALISAYAN</v>
      </c>
      <c r="E96" s="122" t="str">
        <f>data_olah!D99</f>
        <v>EKA SAPTA</v>
      </c>
      <c r="F96" s="123" t="str">
        <f>data_olah!F99</f>
        <v>1.5564191470714022</v>
      </c>
      <c r="G96" s="123" t="str">
        <f>data_olah!G99</f>
        <v>118.10209687087696</v>
      </c>
      <c r="H96" s="122" t="str">
        <f>data_olah!H99</f>
        <v>TELKOMSEL</v>
      </c>
      <c r="I96" s="122" t="str">
        <f>data_olah!I99</f>
        <v>ORBIT</v>
      </c>
      <c r="J96" s="122" t="str">
        <f>data_olah!J99</f>
        <v>TERPASANG</v>
      </c>
      <c r="K96" s="122" t="str">
        <f>data_olah!M99</f>
        <v>BELUM TERPASANG</v>
      </c>
      <c r="L96" s="122" t="str">
        <f>data_olah!U99</f>
        <v>TIDAK TERDETEKSI</v>
      </c>
    </row>
    <row r="97">
      <c r="A97" s="121">
        <v>2025.0</v>
      </c>
      <c r="B97" s="121" t="s">
        <v>795</v>
      </c>
      <c r="C97" s="122" t="str">
        <f>data_olah!B100</f>
        <v>BERAU</v>
      </c>
      <c r="D97" s="122" t="str">
        <f>data_olah!C100</f>
        <v>TALISAYAN</v>
      </c>
      <c r="E97" s="122" t="str">
        <f>data_olah!D100</f>
        <v>CAPUAK</v>
      </c>
      <c r="F97" s="123" t="str">
        <f>data_olah!F100</f>
        <v>1.534799</v>
      </c>
      <c r="G97" s="123" t="str">
        <f>data_olah!G100</f>
        <v>118.239795</v>
      </c>
      <c r="H97" s="122" t="str">
        <f>data_olah!H100</f>
        <v>BESTCAMP</v>
      </c>
      <c r="I97" s="122" t="str">
        <f>data_olah!I100</f>
        <v>STARLINK</v>
      </c>
      <c r="J97" s="122" t="str">
        <f>data_olah!J100</f>
        <v>TERPASANG</v>
      </c>
      <c r="K97" s="122" t="str">
        <f>data_olah!M100</f>
        <v>BELUM TERPASANG</v>
      </c>
      <c r="L97" s="122" t="str">
        <f>data_olah!U100</f>
        <v>KURANG OPTIMAL</v>
      </c>
    </row>
    <row r="98">
      <c r="A98" s="121">
        <v>2025.0</v>
      </c>
      <c r="B98" s="121" t="s">
        <v>795</v>
      </c>
      <c r="C98" s="122" t="str">
        <f>data_olah!B101</f>
        <v>BERAU</v>
      </c>
      <c r="D98" s="122" t="str">
        <f>data_olah!C101</f>
        <v>TELUK BAYUR</v>
      </c>
      <c r="E98" s="122" t="str">
        <f>data_olah!D101</f>
        <v>TUMBIT MELAYU</v>
      </c>
      <c r="F98" s="123" t="str">
        <f>data_olah!F101</f>
        <v>2.014899955449577</v>
      </c>
      <c r="G98" s="123" t="str">
        <f>data_olah!G101</f>
        <v>117.33547037108995</v>
      </c>
      <c r="H98" s="122" t="str">
        <f>data_olah!H101</f>
        <v>TELKOM</v>
      </c>
      <c r="I98" s="122" t="str">
        <f>data_olah!I101</f>
        <v>WMS</v>
      </c>
      <c r="J98" s="122" t="str">
        <f>data_olah!J101</f>
        <v>TERPASANG</v>
      </c>
      <c r="K98" s="122" t="str">
        <f>data_olah!M101</f>
        <v>BELUM TERPASANG</v>
      </c>
      <c r="L98" s="122" t="str">
        <f>data_olah!U101</f>
        <v>TIDAK AKTIF</v>
      </c>
    </row>
    <row r="99">
      <c r="A99" s="121">
        <v>2025.0</v>
      </c>
      <c r="B99" s="121" t="s">
        <v>795</v>
      </c>
      <c r="C99" s="122" t="str">
        <f>data_olah!B102</f>
        <v>BERAU</v>
      </c>
      <c r="D99" s="122" t="str">
        <f>data_olah!C102</f>
        <v>TELUK BAYUR</v>
      </c>
      <c r="E99" s="122" t="str">
        <f>data_olah!D102</f>
        <v>LABANAN JAYA</v>
      </c>
      <c r="F99" s="123" t="str">
        <f>data_olah!F102</f>
        <v>2.066518948026063</v>
      </c>
      <c r="G99" s="123" t="str">
        <f>data_olah!G102</f>
        <v>117.30302651568128</v>
      </c>
      <c r="H99" s="122" t="str">
        <f>data_olah!H102</f>
        <v>TELKOM</v>
      </c>
      <c r="I99" s="122" t="str">
        <f>data_olah!I102</f>
        <v>WMS</v>
      </c>
      <c r="J99" s="122" t="str">
        <f>data_olah!J102</f>
        <v>TERPASANG</v>
      </c>
      <c r="K99" s="122" t="str">
        <f>data_olah!M102</f>
        <v>BELUM TERPASANG</v>
      </c>
      <c r="L99" s="122" t="str">
        <f>data_olah!U102</f>
        <v>TIDAK OPTIMAL</v>
      </c>
    </row>
    <row r="100">
      <c r="A100" s="121">
        <v>2025.0</v>
      </c>
      <c r="B100" s="121" t="s">
        <v>795</v>
      </c>
      <c r="C100" s="122" t="str">
        <f>data_olah!B103</f>
        <v>BERAU</v>
      </c>
      <c r="D100" s="122" t="str">
        <f>data_olah!C103</f>
        <v>TELUK BAYUR</v>
      </c>
      <c r="E100" s="122" t="str">
        <f>data_olah!D103</f>
        <v>LABANAN MAKMUR</v>
      </c>
      <c r="F100" s="123" t="str">
        <f>data_olah!F103</f>
        <v>2.0659115243405277</v>
      </c>
      <c r="G100" s="123" t="str">
        <f>data_olah!G103</f>
        <v>117.30369450682096</v>
      </c>
      <c r="H100" s="122" t="str">
        <f>data_olah!H103</f>
        <v>TELKOMSEL</v>
      </c>
      <c r="I100" s="122" t="str">
        <f>data_olah!I103</f>
        <v>INDIHOME</v>
      </c>
      <c r="J100" s="122" t="str">
        <f>data_olah!J103</f>
        <v>TERPASANG</v>
      </c>
      <c r="K100" s="122" t="str">
        <f>data_olah!M103</f>
        <v/>
      </c>
      <c r="L100" s="122" t="str">
        <f>data_olah!U103</f>
        <v>KURANG OPTIMAL</v>
      </c>
    </row>
    <row r="101">
      <c r="A101" s="121">
        <v>2025.0</v>
      </c>
      <c r="B101" s="121" t="s">
        <v>795</v>
      </c>
      <c r="C101" s="122" t="str">
        <f>data_olah!B104</f>
        <v>BERAU</v>
      </c>
      <c r="D101" s="122" t="str">
        <f>data_olah!C104</f>
        <v>TELUK BAYUR</v>
      </c>
      <c r="E101" s="122" t="str">
        <f>data_olah!D104</f>
        <v>LABANAN MAKARTI</v>
      </c>
      <c r="F101" s="123" t="str">
        <f>data_olah!F104</f>
        <v>2.053083720117688</v>
      </c>
      <c r="G101" s="123" t="str">
        <f>data_olah!G104</f>
        <v>, 117.27343517922085</v>
      </c>
      <c r="H101" s="122" t="str">
        <f>data_olah!H104</f>
        <v>TELKOM</v>
      </c>
      <c r="I101" s="122" t="str">
        <f>data_olah!I104</f>
        <v>WMS</v>
      </c>
      <c r="J101" s="122" t="str">
        <f>data_olah!J104</f>
        <v>TERPASANG</v>
      </c>
      <c r="K101" s="122" t="str">
        <f>data_olah!M104</f>
        <v>BELUM TERPASANG</v>
      </c>
      <c r="L101" s="122" t="str">
        <f>data_olah!U104</f>
        <v>TIDAK AKTIF</v>
      </c>
    </row>
    <row r="102">
      <c r="A102" s="121">
        <v>2025.0</v>
      </c>
      <c r="B102" s="121" t="s">
        <v>795</v>
      </c>
      <c r="C102" s="122" t="str">
        <f>data_olah!B105</f>
        <v>KUTAI BARAT</v>
      </c>
      <c r="D102" s="122" t="str">
        <f>data_olah!C105</f>
        <v>BARONG TONGKOK</v>
      </c>
      <c r="E102" s="122" t="str">
        <f>data_olah!D105</f>
        <v>MENCIMAI</v>
      </c>
      <c r="F102" s="123" t="str">
        <f>data_olah!F105</f>
        <v>-0.2813150783592161</v>
      </c>
      <c r="G102" s="123" t="str">
        <f>data_olah!G105</f>
        <v>115.6717725280097</v>
      </c>
      <c r="H102" s="122" t="str">
        <f>data_olah!H105</f>
        <v>TELKOM</v>
      </c>
      <c r="I102" s="122" t="str">
        <f>data_olah!I105</f>
        <v>Astinet</v>
      </c>
      <c r="J102" s="122" t="str">
        <f>data_olah!J105</f>
        <v>TERPASANG</v>
      </c>
      <c r="K102" s="122" t="str">
        <f>data_olah!M105</f>
        <v>TIDAK TERDETEKSI</v>
      </c>
      <c r="L102" s="122" t="str">
        <f>data_olah!U105</f>
        <v>TIDAK TERDETEKSI</v>
      </c>
    </row>
    <row r="103">
      <c r="A103" s="121">
        <v>2025.0</v>
      </c>
      <c r="B103" s="121" t="s">
        <v>795</v>
      </c>
      <c r="C103" s="122" t="str">
        <f>data_olah!B106</f>
        <v>KUTAI BARAT</v>
      </c>
      <c r="D103" s="122" t="str">
        <f>data_olah!C106</f>
        <v>BARONG TONGKOK</v>
      </c>
      <c r="E103" s="122" t="str">
        <f>data_olah!D106</f>
        <v>ENGKUNI PASEK</v>
      </c>
      <c r="F103" s="123" t="str">
        <f>data_olah!F106</f>
        <v>-0.3104591798120373</v>
      </c>
      <c r="G103" s="123" t="str">
        <f>data_olah!G106</f>
        <v>115.64765401386627</v>
      </c>
      <c r="H103" s="122" t="str">
        <f>data_olah!H106</f>
        <v>BESTCAMP</v>
      </c>
      <c r="I103" s="122" t="str">
        <f>data_olah!I106</f>
        <v>STARLINK</v>
      </c>
      <c r="J103" s="122" t="str">
        <f>data_olah!J106</f>
        <v>TERPASANG</v>
      </c>
      <c r="K103" s="122" t="str">
        <f>data_olah!M106</f>
        <v>BELUM TERPASANG</v>
      </c>
      <c r="L103" s="122" t="str">
        <f>data_olah!U106</f>
        <v>TIDAK OPTIMAL</v>
      </c>
    </row>
    <row r="104">
      <c r="A104" s="121">
        <v>2025.0</v>
      </c>
      <c r="B104" s="121" t="s">
        <v>795</v>
      </c>
      <c r="C104" s="122" t="str">
        <f>data_olah!B107</f>
        <v>KUTAI BARAT</v>
      </c>
      <c r="D104" s="122" t="str">
        <f>data_olah!C107</f>
        <v>BARONG TONGKOK</v>
      </c>
      <c r="E104" s="122" t="str">
        <f>data_olah!D107</f>
        <v>PEPAS EHENG</v>
      </c>
      <c r="F104" s="123" t="str">
        <f>data_olah!F107</f>
        <v>-0.28163155702530107</v>
      </c>
      <c r="G104" s="123" t="str">
        <f>data_olah!G107</f>
        <v>115.60985498706191</v>
      </c>
      <c r="H104" s="122" t="str">
        <f>data_olah!H107</f>
        <v>TELKOMSEL</v>
      </c>
      <c r="I104" s="122" t="str">
        <f>data_olah!I107</f>
        <v>ORBIT</v>
      </c>
      <c r="J104" s="122" t="str">
        <f>data_olah!J107</f>
        <v>TERPASANG</v>
      </c>
      <c r="K104" s="122" t="str">
        <f>data_olah!M107</f>
        <v>BELUM TERPASANG</v>
      </c>
      <c r="L104" s="122" t="str">
        <f>data_olah!U107</f>
        <v>TIDAK TERDETEKSI</v>
      </c>
    </row>
    <row r="105">
      <c r="A105" s="121">
        <v>2025.0</v>
      </c>
      <c r="B105" s="121" t="s">
        <v>795</v>
      </c>
      <c r="C105" s="122" t="str">
        <f>data_olah!B108</f>
        <v>KUTAI BARAT</v>
      </c>
      <c r="D105" s="122" t="str">
        <f>data_olah!C108</f>
        <v>BARONG TONGKOK</v>
      </c>
      <c r="E105" s="122" t="str">
        <f>data_olah!D108</f>
        <v>JUHAN ASA</v>
      </c>
      <c r="F105" s="123" t="str">
        <f>data_olah!F108</f>
        <v>-0.19629182061140568</v>
      </c>
      <c r="G105" s="123" t="str">
        <f>data_olah!G108</f>
        <v>115.60821740305036</v>
      </c>
      <c r="H105" s="122" t="str">
        <f>data_olah!H108</f>
        <v>TELKOM</v>
      </c>
      <c r="I105" s="122" t="str">
        <f>data_olah!I108</f>
        <v>WMS</v>
      </c>
      <c r="J105" s="122" t="str">
        <f>data_olah!J108</f>
        <v>TERPASANG</v>
      </c>
      <c r="K105" s="122" t="str">
        <f>data_olah!M108</f>
        <v/>
      </c>
      <c r="L105" s="122" t="str">
        <f>data_olah!U108</f>
        <v>KURANG OPTIMAL</v>
      </c>
    </row>
    <row r="106">
      <c r="A106" s="121">
        <v>2025.0</v>
      </c>
      <c r="B106" s="121" t="s">
        <v>795</v>
      </c>
      <c r="C106" s="122" t="str">
        <f>data_olah!B109</f>
        <v>KUTAI BARAT</v>
      </c>
      <c r="D106" s="122" t="str">
        <f>data_olah!C109</f>
        <v>BARONG TONGKOK</v>
      </c>
      <c r="E106" s="122" t="str">
        <f>data_olah!D109</f>
        <v>ASA</v>
      </c>
      <c r="F106" s="123" t="str">
        <f>data_olah!F109</f>
        <v>-0.204935343102523</v>
      </c>
      <c r="G106" s="123" t="str">
        <f>data_olah!G109</f>
        <v>115.67127516143881</v>
      </c>
      <c r="H106" s="122" t="str">
        <f>data_olah!H109</f>
        <v>TELKOM</v>
      </c>
      <c r="I106" s="122" t="str">
        <f>data_olah!I109</f>
        <v>WMS</v>
      </c>
      <c r="J106" s="122" t="str">
        <f>data_olah!J109</f>
        <v>TERPASANG</v>
      </c>
      <c r="K106" s="122" t="str">
        <f>data_olah!M109</f>
        <v/>
      </c>
      <c r="L106" s="122" t="str">
        <f>data_olah!U109</f>
        <v>KURANG OPTIMAL</v>
      </c>
    </row>
    <row r="107">
      <c r="A107" s="121">
        <v>2025.0</v>
      </c>
      <c r="B107" s="121" t="s">
        <v>795</v>
      </c>
      <c r="C107" s="122" t="str">
        <f>data_olah!B110</f>
        <v>KUTAI BARAT</v>
      </c>
      <c r="D107" s="122" t="str">
        <f>data_olah!C110</f>
        <v>BARONG TONGKOK</v>
      </c>
      <c r="E107" s="122" t="str">
        <f>data_olah!D110</f>
        <v>PEPES ASA</v>
      </c>
      <c r="F107" s="123" t="str">
        <f>data_olah!F110</f>
        <v>-0.16708560523873905</v>
      </c>
      <c r="G107" s="123" t="str">
        <f>data_olah!G110</f>
        <v>115.68779596327703</v>
      </c>
      <c r="H107" s="122" t="str">
        <f>data_olah!H110</f>
        <v>COMTELINDO</v>
      </c>
      <c r="I107" s="122" t="str">
        <f>data_olah!I110</f>
        <v>WMS</v>
      </c>
      <c r="J107" s="122" t="str">
        <f>data_olah!J110</f>
        <v>TERPASANG</v>
      </c>
      <c r="K107" s="122" t="str">
        <f>data_olah!M110</f>
        <v/>
      </c>
      <c r="L107" s="122" t="str">
        <f>data_olah!U110</f>
        <v>KURANG OPTIMAL</v>
      </c>
    </row>
    <row r="108">
      <c r="A108" s="121">
        <v>2025.0</v>
      </c>
      <c r="B108" s="121" t="s">
        <v>795</v>
      </c>
      <c r="C108" s="122" t="str">
        <f>data_olah!B111</f>
        <v>KUTAI BARAT</v>
      </c>
      <c r="D108" s="122" t="str">
        <f>data_olah!C111</f>
        <v>BARONG TONGKOK</v>
      </c>
      <c r="E108" s="122" t="str">
        <f>data_olah!D111</f>
        <v>MUARA ASA</v>
      </c>
      <c r="F108" s="123" t="str">
        <f>data_olah!F111</f>
        <v>-0.130291341949828</v>
      </c>
      <c r="G108" s="123" t="str">
        <f>data_olah!G111</f>
        <v>115.71415613407514</v>
      </c>
      <c r="H108" s="122" t="str">
        <f>data_olah!H111</f>
        <v>BESTCAMP</v>
      </c>
      <c r="I108" s="122" t="str">
        <f>data_olah!I111</f>
        <v>STARLINK</v>
      </c>
      <c r="J108" s="122" t="str">
        <f>data_olah!J111</f>
        <v>TERPASANG</v>
      </c>
      <c r="K108" s="122" t="str">
        <f>data_olah!M111</f>
        <v>BELUM TERPASANG</v>
      </c>
      <c r="L108" s="122" t="str">
        <f>data_olah!U111</f>
        <v>TIDAK OPTIMAL</v>
      </c>
    </row>
    <row r="109">
      <c r="A109" s="121">
        <v>2025.0</v>
      </c>
      <c r="B109" s="121" t="s">
        <v>795</v>
      </c>
      <c r="C109" s="122" t="str">
        <f>data_olah!B112</f>
        <v>KUTAI BARAT</v>
      </c>
      <c r="D109" s="122" t="str">
        <f>data_olah!C112</f>
        <v>BARONG TONGKOK</v>
      </c>
      <c r="E109" s="122" t="str">
        <f>data_olah!D112</f>
        <v>ONGKO ASA</v>
      </c>
      <c r="F109" s="123" t="str">
        <f>data_olah!F112</f>
        <v>-0.17041179692585853</v>
      </c>
      <c r="G109" s="123" t="str">
        <f>data_olah!G112</f>
        <v>115.69567156313413</v>
      </c>
      <c r="H109" s="122" t="str">
        <f>data_olah!H112</f>
        <v>BESTCAMP</v>
      </c>
      <c r="I109" s="122" t="str">
        <f>data_olah!I112</f>
        <v>STARLINK</v>
      </c>
      <c r="J109" s="122" t="str">
        <f>data_olah!J112</f>
        <v>TERPASANG</v>
      </c>
      <c r="K109" s="122" t="str">
        <f>data_olah!M112</f>
        <v>BELUM TERPASANG</v>
      </c>
      <c r="L109" s="122" t="str">
        <f>data_olah!U112</f>
        <v>OPTIMAL</v>
      </c>
    </row>
    <row r="110">
      <c r="A110" s="121">
        <v>2025.0</v>
      </c>
      <c r="B110" s="121" t="s">
        <v>795</v>
      </c>
      <c r="C110" s="122" t="str">
        <f>data_olah!B113</f>
        <v>KUTAI BARAT</v>
      </c>
      <c r="D110" s="122" t="str">
        <f>data_olah!C113</f>
        <v>BARONG TONGKOK</v>
      </c>
      <c r="E110" s="122" t="str">
        <f>data_olah!D113</f>
        <v>JUAQ ASA</v>
      </c>
      <c r="F110" s="123" t="str">
        <f>data_olah!F113</f>
        <v>-0.17887505723404634</v>
      </c>
      <c r="G110" s="123" t="str">
        <f>data_olah!G113</f>
        <v>115.67922205757701</v>
      </c>
      <c r="H110" s="122" t="str">
        <f>data_olah!H113</f>
        <v>TELKOM</v>
      </c>
      <c r="I110" s="122" t="str">
        <f>data_olah!I113</f>
        <v>WMS</v>
      </c>
      <c r="J110" s="122" t="str">
        <f>data_olah!J113</f>
        <v>TERPASANG</v>
      </c>
      <c r="K110" s="122" t="str">
        <f>data_olah!M113</f>
        <v/>
      </c>
      <c r="L110" s="122" t="str">
        <f>data_olah!U113</f>
        <v>KURANG OPTIMAL</v>
      </c>
    </row>
    <row r="111">
      <c r="A111" s="121">
        <v>2025.0</v>
      </c>
      <c r="B111" s="121" t="s">
        <v>795</v>
      </c>
      <c r="C111" s="122" t="str">
        <f>data_olah!B114</f>
        <v>KUTAI BARAT</v>
      </c>
      <c r="D111" s="122" t="str">
        <f>data_olah!C114</f>
        <v>BARONG TONGKOK</v>
      </c>
      <c r="E111" s="122" t="str">
        <f>data_olah!D114</f>
        <v>OMBAU ASA</v>
      </c>
      <c r="F111" s="123" t="str">
        <f>data_olah!F114</f>
        <v>-0.191838885987442</v>
      </c>
      <c r="G111" s="123" t="str">
        <f>data_olah!G114</f>
        <v>115.71663257092645</v>
      </c>
      <c r="H111" s="122" t="str">
        <f>data_olah!H114</f>
        <v>TELKOM</v>
      </c>
      <c r="I111" s="122" t="str">
        <f>data_olah!I114</f>
        <v>Astinet</v>
      </c>
      <c r="J111" s="122" t="str">
        <f>data_olah!J114</f>
        <v>TERPASANG</v>
      </c>
      <c r="K111" s="122" t="str">
        <f>data_olah!M114</f>
        <v>TIDAK TERDETEKSI</v>
      </c>
      <c r="L111" s="122" t="str">
        <f>data_olah!U114</f>
        <v>TIDAK TERDETEKSI</v>
      </c>
    </row>
    <row r="112">
      <c r="A112" s="121">
        <v>2025.0</v>
      </c>
      <c r="B112" s="121" t="s">
        <v>795</v>
      </c>
      <c r="C112" s="122" t="str">
        <f>data_olah!B115</f>
        <v>KUTAI BARAT</v>
      </c>
      <c r="D112" s="122" t="str">
        <f>data_olah!C115</f>
        <v>BARONG TONGKOK</v>
      </c>
      <c r="E112" s="122" t="str">
        <f>data_olah!D115</f>
        <v>NGENYAN ASA</v>
      </c>
      <c r="F112" s="123" t="str">
        <f>data_olah!F115</f>
        <v>-0.21607552833560312</v>
      </c>
      <c r="G112" s="123" t="str">
        <f>data_olah!G115</f>
        <v>115.7277197286916</v>
      </c>
      <c r="H112" s="122" t="str">
        <f>data_olah!H115</f>
        <v>TELKOM</v>
      </c>
      <c r="I112" s="122" t="str">
        <f>data_olah!I115</f>
        <v>WMS</v>
      </c>
      <c r="J112" s="122" t="str">
        <f>data_olah!J115</f>
        <v>TERPASANG</v>
      </c>
      <c r="K112" s="122" t="str">
        <f>data_olah!M115</f>
        <v/>
      </c>
      <c r="L112" s="122" t="str">
        <f>data_olah!U115</f>
        <v>KURANG OPTIMAL</v>
      </c>
    </row>
    <row r="113">
      <c r="A113" s="121">
        <v>2025.0</v>
      </c>
      <c r="B113" s="121" t="s">
        <v>795</v>
      </c>
      <c r="C113" s="122" t="str">
        <f>data_olah!B116</f>
        <v>KUTAI BARAT</v>
      </c>
      <c r="D113" s="122" t="str">
        <f>data_olah!C116</f>
        <v>BARONG TONGKOK</v>
      </c>
      <c r="E113" s="122" t="str">
        <f>data_olah!D116</f>
        <v>GEMUHAN ASA</v>
      </c>
      <c r="F113" s="123" t="str">
        <f>data_olah!F116</f>
        <v>-0.1865940407850733</v>
      </c>
      <c r="G113" s="123" t="str">
        <f>data_olah!G116</f>
        <v>115.77478736076023</v>
      </c>
      <c r="H113" s="122" t="str">
        <f>data_olah!H116</f>
        <v>TELKOMSEL</v>
      </c>
      <c r="I113" s="122" t="str">
        <f>data_olah!I116</f>
        <v>INDIHOME</v>
      </c>
      <c r="J113" s="122" t="str">
        <f>data_olah!J116</f>
        <v>TERPASANG</v>
      </c>
      <c r="K113" s="122" t="str">
        <f>data_olah!M116</f>
        <v/>
      </c>
      <c r="L113" s="122" t="str">
        <f>data_olah!U116</f>
        <v>KURANG OPTIMAL</v>
      </c>
    </row>
    <row r="114">
      <c r="A114" s="121">
        <v>2025.0</v>
      </c>
      <c r="B114" s="121" t="s">
        <v>795</v>
      </c>
      <c r="C114" s="122" t="str">
        <f>data_olah!B117</f>
        <v>KUTAI BARAT</v>
      </c>
      <c r="D114" s="122" t="str">
        <f>data_olah!C117</f>
        <v>BARONG TONGKOK</v>
      </c>
      <c r="E114" s="122" t="str">
        <f>data_olah!D117</f>
        <v>GELEO BARU</v>
      </c>
      <c r="F114" s="123" t="str">
        <f>data_olah!F117</f>
        <v>-0.17444422795683048</v>
      </c>
      <c r="G114" s="123" t="str">
        <f>data_olah!G117</f>
        <v>115.74867481430151</v>
      </c>
      <c r="H114" s="122" t="str">
        <f>data_olah!H117</f>
        <v>TELKOMSEL</v>
      </c>
      <c r="I114" s="122" t="str">
        <f>data_olah!I117</f>
        <v>INDIHOME</v>
      </c>
      <c r="J114" s="122" t="str">
        <f>data_olah!J117</f>
        <v>TERPASANG</v>
      </c>
      <c r="K114" s="122" t="str">
        <f>data_olah!M117</f>
        <v/>
      </c>
      <c r="L114" s="122" t="str">
        <f>data_olah!U117</f>
        <v>KURANG OPTIMAL</v>
      </c>
    </row>
    <row r="115">
      <c r="A115" s="121">
        <v>2025.0</v>
      </c>
      <c r="B115" s="121" t="s">
        <v>795</v>
      </c>
      <c r="C115" s="122" t="str">
        <f>data_olah!B118</f>
        <v>KUTAI BARAT</v>
      </c>
      <c r="D115" s="122" t="str">
        <f>data_olah!C118</f>
        <v>BARONG TONGKOK</v>
      </c>
      <c r="E115" s="122" t="str">
        <f>data_olah!D118</f>
        <v>GELEO ASA</v>
      </c>
      <c r="F115" s="123" t="str">
        <f>data_olah!F118</f>
        <v>-0.1572131914729909</v>
      </c>
      <c r="G115" s="123" t="str">
        <f>data_olah!G118</f>
        <v>115.74240559667388</v>
      </c>
      <c r="H115" s="122" t="str">
        <f>data_olah!H118</f>
        <v>TELKOM</v>
      </c>
      <c r="I115" s="122" t="str">
        <f>data_olah!I118</f>
        <v>WMS</v>
      </c>
      <c r="J115" s="122" t="str">
        <f>data_olah!J118</f>
        <v>TERPASANG</v>
      </c>
      <c r="K115" s="122" t="str">
        <f>data_olah!M118</f>
        <v/>
      </c>
      <c r="L115" s="122" t="str">
        <f>data_olah!U118</f>
        <v>KURANG OPTIMAL</v>
      </c>
    </row>
    <row r="116">
      <c r="A116" s="121">
        <v>2025.0</v>
      </c>
      <c r="B116" s="121" t="s">
        <v>795</v>
      </c>
      <c r="C116" s="122" t="str">
        <f>data_olah!B119</f>
        <v>KUTAI BARAT</v>
      </c>
      <c r="D116" s="122" t="str">
        <f>data_olah!C119</f>
        <v>BARONG TONGKOK</v>
      </c>
      <c r="E116" s="122" t="str">
        <f>data_olah!D119</f>
        <v>REJO BASUKI</v>
      </c>
      <c r="F116" s="123" t="str">
        <f>data_olah!F119</f>
        <v>-0.2696440984378218</v>
      </c>
      <c r="G116" s="123" t="str">
        <f>data_olah!G119</f>
        <v>115.67661951113836</v>
      </c>
      <c r="H116" s="122" t="str">
        <f>data_olah!H119</f>
        <v>TELKOMSEL</v>
      </c>
      <c r="I116" s="122" t="str">
        <f>data_olah!I119</f>
        <v>INDIHOME</v>
      </c>
      <c r="J116" s="122" t="str">
        <f>data_olah!J119</f>
        <v>TERPASANG</v>
      </c>
      <c r="K116" s="122" t="str">
        <f>data_olah!M119</f>
        <v/>
      </c>
      <c r="L116" s="122" t="str">
        <f>data_olah!U119</f>
        <v>TIDAK OPTIMAL</v>
      </c>
    </row>
    <row r="117">
      <c r="A117" s="121">
        <v>2025.0</v>
      </c>
      <c r="B117" s="121" t="s">
        <v>795</v>
      </c>
      <c r="C117" s="122" t="str">
        <f>data_olah!B120</f>
        <v>KUTAI BARAT</v>
      </c>
      <c r="D117" s="122" t="str">
        <f>data_olah!C120</f>
        <v>BARONG TONGKOK</v>
      </c>
      <c r="E117" s="122" t="str">
        <f>data_olah!D120</f>
        <v>SUMBER SARI</v>
      </c>
      <c r="F117" s="123" t="str">
        <f>data_olah!F120</f>
        <v>-0.23818464861862707</v>
      </c>
      <c r="G117" s="123" t="str">
        <f>data_olah!G120</f>
        <v>115.71903218811187</v>
      </c>
      <c r="H117" s="122" t="str">
        <f>data_olah!H120</f>
        <v>TELKOMSEL</v>
      </c>
      <c r="I117" s="122" t="str">
        <f>data_olah!I120</f>
        <v>INDIHOME</v>
      </c>
      <c r="J117" s="122" t="str">
        <f>data_olah!J120</f>
        <v>TERPASANG</v>
      </c>
      <c r="K117" s="122" t="str">
        <f>data_olah!M120</f>
        <v/>
      </c>
      <c r="L117" s="122" t="str">
        <f>data_olah!U120</f>
        <v>KURANG OPTIMAL</v>
      </c>
    </row>
    <row r="118">
      <c r="A118" s="121">
        <v>2025.0</v>
      </c>
      <c r="B118" s="121" t="s">
        <v>795</v>
      </c>
      <c r="C118" s="122" t="str">
        <f>data_olah!B121</f>
        <v>KUTAI BARAT</v>
      </c>
      <c r="D118" s="122" t="str">
        <f>data_olah!C121</f>
        <v>BARONG TONGKOK</v>
      </c>
      <c r="E118" s="122" t="str">
        <f>data_olah!D121</f>
        <v>SENDAWAR</v>
      </c>
      <c r="F118" s="123" t="str">
        <f>data_olah!F121</f>
        <v>-0.213830</v>
      </c>
      <c r="G118" s="123" t="str">
        <f>data_olah!G121</f>
        <v>115.781577</v>
      </c>
      <c r="H118" s="122" t="str">
        <f>data_olah!H121</f>
        <v>TELKOM</v>
      </c>
      <c r="I118" s="122" t="str">
        <f>data_olah!I121</f>
        <v>Astinet</v>
      </c>
      <c r="J118" s="122" t="str">
        <f>data_olah!J121</f>
        <v>TERPASANG</v>
      </c>
      <c r="K118" s="122" t="str">
        <f>data_olah!M121</f>
        <v>TIDAK AKTIF</v>
      </c>
      <c r="L118" s="122" t="str">
        <f>data_olah!U121</f>
        <v>TIDAK TERDETEKSI</v>
      </c>
    </row>
    <row r="119">
      <c r="A119" s="121">
        <v>2025.0</v>
      </c>
      <c r="B119" s="121" t="s">
        <v>795</v>
      </c>
      <c r="C119" s="122" t="str">
        <f>data_olah!B122</f>
        <v>KUTAI BARAT</v>
      </c>
      <c r="D119" s="122" t="str">
        <f>data_olah!C122</f>
        <v>BARONG TONGKOK</v>
      </c>
      <c r="E119" s="122" t="str">
        <f>data_olah!D122</f>
        <v>BALOK ASA</v>
      </c>
      <c r="F119" s="123" t="str">
        <f>data_olah!F122</f>
        <v>-0.21272149956816314</v>
      </c>
      <c r="G119" s="123" t="str">
        <f>data_olah!G122</f>
        <v>115.64039769220865</v>
      </c>
      <c r="H119" s="122" t="str">
        <f>data_olah!H122</f>
        <v>PSN</v>
      </c>
      <c r="I119" s="122" t="str">
        <f>data_olah!I122</f>
        <v>VSAT</v>
      </c>
      <c r="J119" s="122" t="str">
        <f>data_olah!J122</f>
        <v>TERPASANG</v>
      </c>
      <c r="K119" s="122" t="str">
        <f>data_olah!M122</f>
        <v/>
      </c>
      <c r="L119" s="122" t="str">
        <f>data_olah!U122</f>
        <v>TIDAK OPTIMAL</v>
      </c>
    </row>
    <row r="120">
      <c r="A120" s="121">
        <v>2025.0</v>
      </c>
      <c r="B120" s="121" t="s">
        <v>795</v>
      </c>
      <c r="C120" s="122" t="str">
        <f>data_olah!B123</f>
        <v>KUTAI BARAT</v>
      </c>
      <c r="D120" s="122" t="str">
        <f>data_olah!C123</f>
        <v>BARONG TONGKOK</v>
      </c>
      <c r="E120" s="122" t="str">
        <f>data_olah!D123</f>
        <v>BELEMPUNG ULAQ</v>
      </c>
      <c r="F120" s="123" t="str">
        <f>data_olah!F123</f>
        <v>-0.22734207228667713</v>
      </c>
      <c r="G120" s="123" t="str">
        <f>data_olah!G123</f>
        <v>115.74720937264836</v>
      </c>
      <c r="H120" s="122" t="str">
        <f>data_olah!H123</f>
        <v>COMTELINDO</v>
      </c>
      <c r="I120" s="122" t="str">
        <f>data_olah!I123</f>
        <v>WMS</v>
      </c>
      <c r="J120" s="122" t="str">
        <f>data_olah!J123</f>
        <v>TERPASANG</v>
      </c>
      <c r="K120" s="122" t="str">
        <f>data_olah!M123</f>
        <v/>
      </c>
      <c r="L120" s="122" t="str">
        <f>data_olah!U123</f>
        <v>SANGAT OPTIMAL</v>
      </c>
    </row>
    <row r="121">
      <c r="A121" s="121">
        <v>2025.0</v>
      </c>
      <c r="B121" s="121" t="s">
        <v>795</v>
      </c>
      <c r="C121" s="122" t="str">
        <f>data_olah!B124</f>
        <v>KUTAI BARAT</v>
      </c>
      <c r="D121" s="122" t="str">
        <f>data_olah!C124</f>
        <v>BENTIAN BESAR</v>
      </c>
      <c r="E121" s="122" t="str">
        <f>data_olah!D124</f>
        <v>RANDA EMPAS</v>
      </c>
      <c r="F121" s="123" t="str">
        <f>data_olah!F124</f>
        <v>-1.0574766817369508</v>
      </c>
      <c r="G121" s="123" t="str">
        <f>data_olah!G124</f>
        <v>115.75151086867604</v>
      </c>
      <c r="H121" s="122" t="str">
        <f>data_olah!H124</f>
        <v>TELKOMSAT</v>
      </c>
      <c r="I121" s="122" t="str">
        <f>data_olah!I124</f>
        <v>STARLINK</v>
      </c>
      <c r="J121" s="122" t="str">
        <f>data_olah!J124</f>
        <v>TERPASANG</v>
      </c>
      <c r="K121" s="122" t="str">
        <f>data_olah!M124</f>
        <v>BELUM TERPASANG</v>
      </c>
      <c r="L121" s="122" t="str">
        <f>data_olah!U124</f>
        <v>OPTIMAL</v>
      </c>
    </row>
    <row r="122">
      <c r="A122" s="121">
        <v>2025.0</v>
      </c>
      <c r="B122" s="121" t="s">
        <v>795</v>
      </c>
      <c r="C122" s="122" t="str">
        <f>data_olah!B125</f>
        <v>KUTAI BARAT</v>
      </c>
      <c r="D122" s="122" t="str">
        <f>data_olah!C125</f>
        <v>BENTIAN BESAR</v>
      </c>
      <c r="E122" s="122" t="str">
        <f>data_olah!D125</f>
        <v>TUKUQ</v>
      </c>
      <c r="F122" s="123" t="str">
        <f>data_olah!F125</f>
        <v>-1.0606688788822483</v>
      </c>
      <c r="G122" s="123" t="str">
        <f>data_olah!G125</f>
        <v>115.73646642873628</v>
      </c>
      <c r="H122" s="122" t="str">
        <f>data_olah!H125</f>
        <v>TELKOMSAT</v>
      </c>
      <c r="I122" s="122" t="str">
        <f>data_olah!I125</f>
        <v>STARLINK</v>
      </c>
      <c r="J122" s="122" t="str">
        <f>data_olah!J125</f>
        <v>TERPASANG</v>
      </c>
      <c r="K122" s="122" t="str">
        <f>data_olah!M125</f>
        <v>BELUM TERPASANG</v>
      </c>
      <c r="L122" s="122" t="str">
        <f>data_olah!U125</f>
        <v>SANGAT OPTIMAL</v>
      </c>
    </row>
    <row r="123">
      <c r="A123" s="121">
        <v>2025.0</v>
      </c>
      <c r="B123" s="121" t="s">
        <v>795</v>
      </c>
      <c r="C123" s="122" t="str">
        <f>data_olah!B126</f>
        <v>KUTAI BARAT</v>
      </c>
      <c r="D123" s="122" t="str">
        <f>data_olah!C126</f>
        <v>BENTIAN BESAR</v>
      </c>
      <c r="E123" s="122" t="str">
        <f>data_olah!D126</f>
        <v>TENDE</v>
      </c>
      <c r="F123" s="123" t="str">
        <f>data_olah!F126</f>
        <v>-1.0574441252606084</v>
      </c>
      <c r="G123" s="123" t="str">
        <f>data_olah!G126</f>
        <v>115.78149414540037</v>
      </c>
      <c r="H123" s="122" t="str">
        <f>data_olah!H126</f>
        <v>BESTCAMP</v>
      </c>
      <c r="I123" s="122" t="str">
        <f>data_olah!I126</f>
        <v>STARLINK</v>
      </c>
      <c r="J123" s="122" t="str">
        <f>data_olah!J126</f>
        <v>TERPASANG</v>
      </c>
      <c r="K123" s="122" t="str">
        <f>data_olah!M126</f>
        <v>BELUM TERPASANG</v>
      </c>
      <c r="L123" s="122" t="str">
        <f>data_olah!U126</f>
        <v>SANGAT OPTIMAL</v>
      </c>
    </row>
    <row r="124">
      <c r="A124" s="121">
        <v>2025.0</v>
      </c>
      <c r="B124" s="121" t="s">
        <v>795</v>
      </c>
      <c r="C124" s="122" t="str">
        <f>data_olah!B127</f>
        <v>KUTAI BARAT</v>
      </c>
      <c r="D124" s="122" t="str">
        <f>data_olah!C127</f>
        <v>BENTIAN BESAR</v>
      </c>
      <c r="E124" s="122" t="str">
        <f>data_olah!D127</f>
        <v>SAMBUNG</v>
      </c>
      <c r="F124" s="123" t="str">
        <f>data_olah!F127</f>
        <v>-0.999391784911418</v>
      </c>
      <c r="G124" s="123" t="str">
        <f>data_olah!G127</f>
        <v>115.74315145221495</v>
      </c>
      <c r="H124" s="122" t="str">
        <f>data_olah!H127</f>
        <v>ICON+</v>
      </c>
      <c r="I124" s="122" t="str">
        <f>data_olah!I127</f>
        <v>STARLINK</v>
      </c>
      <c r="J124" s="122" t="str">
        <f>data_olah!J127</f>
        <v>TERPASANG</v>
      </c>
      <c r="K124" s="122" t="str">
        <f>data_olah!M127</f>
        <v/>
      </c>
      <c r="L124" s="122" t="str">
        <f>data_olah!U127</f>
        <v>KURANG OPTIMAL</v>
      </c>
    </row>
    <row r="125">
      <c r="A125" s="121">
        <v>2025.0</v>
      </c>
      <c r="B125" s="121" t="s">
        <v>795</v>
      </c>
      <c r="C125" s="122" t="str">
        <f>data_olah!B128</f>
        <v>KUTAI BARAT</v>
      </c>
      <c r="D125" s="122" t="str">
        <f>data_olah!C128</f>
        <v>BENTIAN BESAR</v>
      </c>
      <c r="E125" s="122" t="str">
        <f>data_olah!D128</f>
        <v>ANAN JAYA</v>
      </c>
      <c r="F125" s="123" t="str">
        <f>data_olah!F128</f>
        <v>-0.9021270885289268</v>
      </c>
      <c r="G125" s="123" t="str">
        <f>data_olah!G128</f>
        <v>115.6862917939674</v>
      </c>
      <c r="H125" s="122" t="str">
        <f>data_olah!H128</f>
        <v>TELKOMSEL</v>
      </c>
      <c r="I125" s="122" t="str">
        <f>data_olah!I128</f>
        <v>ORBIT</v>
      </c>
      <c r="J125" s="122" t="str">
        <f>data_olah!J128</f>
        <v>TERPASANG</v>
      </c>
      <c r="K125" s="122" t="str">
        <f>data_olah!M128</f>
        <v>BELUM TERPASANG</v>
      </c>
      <c r="L125" s="122" t="str">
        <f>data_olah!U128</f>
        <v>TIDAK TERDETEKSI</v>
      </c>
    </row>
    <row r="126">
      <c r="A126" s="121">
        <v>2025.0</v>
      </c>
      <c r="B126" s="121" t="s">
        <v>795</v>
      </c>
      <c r="C126" s="122" t="str">
        <f>data_olah!B129</f>
        <v>KUTAI BARAT</v>
      </c>
      <c r="D126" s="122" t="str">
        <f>data_olah!C129</f>
        <v>BENTIAN BESAR</v>
      </c>
      <c r="E126" s="122" t="str">
        <f>data_olah!D129</f>
        <v>JELMU SIBAK</v>
      </c>
      <c r="F126" s="123" t="str">
        <f>data_olah!F129</f>
        <v>-0.8786543998607228</v>
      </c>
      <c r="G126" s="123" t="str">
        <f>data_olah!G129</f>
        <v>115.7456375291888</v>
      </c>
      <c r="H126" s="122" t="str">
        <f>data_olah!H129</f>
        <v>TELKOMSEL</v>
      </c>
      <c r="I126" s="122" t="str">
        <f>data_olah!I129</f>
        <v>ORBIT</v>
      </c>
      <c r="J126" s="122" t="str">
        <f>data_olah!J129</f>
        <v>TERPASANG</v>
      </c>
      <c r="K126" s="122" t="str">
        <f>data_olah!M129</f>
        <v>BELUM TERPASANG</v>
      </c>
      <c r="L126" s="122" t="str">
        <f>data_olah!U129</f>
        <v>TIDAK TERDETEKSI</v>
      </c>
    </row>
    <row r="127">
      <c r="A127" s="121">
        <v>2025.0</v>
      </c>
      <c r="B127" s="121" t="s">
        <v>795</v>
      </c>
      <c r="C127" s="122" t="str">
        <f>data_olah!B130</f>
        <v>KUTAI BARAT</v>
      </c>
      <c r="D127" s="122" t="str">
        <f>data_olah!C130</f>
        <v>BENTIAN BESAR</v>
      </c>
      <c r="E127" s="122" t="str">
        <f>data_olah!D130</f>
        <v>SUAKONG</v>
      </c>
      <c r="F127" s="123" t="str">
        <f>data_olah!F130</f>
        <v>-0.7777228541435675</v>
      </c>
      <c r="G127" s="123" t="str">
        <f>data_olah!G130</f>
        <v>115.76754982870969</v>
      </c>
      <c r="H127" s="122" t="str">
        <f>data_olah!H130</f>
        <v>TELKOMSEL</v>
      </c>
      <c r="I127" s="122" t="str">
        <f>data_olah!I130</f>
        <v>ORBIT</v>
      </c>
      <c r="J127" s="122" t="str">
        <f>data_olah!J130</f>
        <v>TERPASANG</v>
      </c>
      <c r="K127" s="122" t="str">
        <f>data_olah!M130</f>
        <v>BELUM TERPASANG</v>
      </c>
      <c r="L127" s="122" t="str">
        <f>data_olah!U130</f>
        <v>TIDAK TERDETEKSI</v>
      </c>
    </row>
    <row r="128">
      <c r="A128" s="121">
        <v>2025.0</v>
      </c>
      <c r="B128" s="121" t="s">
        <v>795</v>
      </c>
      <c r="C128" s="122" t="str">
        <f>data_olah!B131</f>
        <v>KUTAI BARAT</v>
      </c>
      <c r="D128" s="122" t="str">
        <f>data_olah!C131</f>
        <v>BENTIAN BESAR</v>
      </c>
      <c r="E128" s="122" t="str">
        <f>data_olah!D131</f>
        <v>PENARUNG</v>
      </c>
      <c r="F128" s="123" t="str">
        <f>data_olah!F131</f>
        <v>-0.6529620986760182</v>
      </c>
      <c r="G128" s="123" t="str">
        <f>data_olah!G131</f>
        <v>115.72201479986926</v>
      </c>
      <c r="H128" s="122" t="str">
        <f>data_olah!H131</f>
        <v>BESTCAMP</v>
      </c>
      <c r="I128" s="122" t="str">
        <f>data_olah!I131</f>
        <v>STARLINK</v>
      </c>
      <c r="J128" s="122" t="str">
        <f>data_olah!J131</f>
        <v>TERPASANG</v>
      </c>
      <c r="K128" s="122" t="str">
        <f>data_olah!M131</f>
        <v>BELUM TERPASANG</v>
      </c>
      <c r="L128" s="122" t="str">
        <f>data_olah!U131</f>
        <v>KURANG OPTIMAL</v>
      </c>
    </row>
    <row r="129">
      <c r="A129" s="121">
        <v>2025.0</v>
      </c>
      <c r="B129" s="121" t="s">
        <v>795</v>
      </c>
      <c r="C129" s="122" t="str">
        <f>data_olah!B132</f>
        <v>KUTAI BARAT</v>
      </c>
      <c r="D129" s="122" t="str">
        <f>data_olah!C132</f>
        <v>BENTIAN BESAR</v>
      </c>
      <c r="E129" s="122" t="str">
        <f>data_olah!D132</f>
        <v>DILANG PUTI</v>
      </c>
      <c r="F129" s="123" t="str">
        <f>data_olah!F132</f>
        <v>-0.7113638600819848</v>
      </c>
      <c r="G129" s="123" t="str">
        <f>data_olah!G132</f>
        <v>115.76679645736847</v>
      </c>
      <c r="H129" s="122" t="str">
        <f>data_olah!H132</f>
        <v>TELKOMSEL</v>
      </c>
      <c r="I129" s="122" t="str">
        <f>data_olah!I132</f>
        <v>ORBIT</v>
      </c>
      <c r="J129" s="122" t="str">
        <f>data_olah!J132</f>
        <v>TERPASANG</v>
      </c>
      <c r="K129" s="122" t="str">
        <f>data_olah!M132</f>
        <v>BELUM TERPASANG</v>
      </c>
      <c r="L129" s="122" t="str">
        <f>data_olah!U132</f>
        <v>TIDAK TERDETEKSI</v>
      </c>
    </row>
    <row r="130">
      <c r="A130" s="121">
        <v>2025.0</v>
      </c>
      <c r="B130" s="121" t="s">
        <v>795</v>
      </c>
      <c r="C130" s="122" t="str">
        <f>data_olah!B133</f>
        <v>KUTAI BARAT</v>
      </c>
      <c r="D130" s="122" t="str">
        <f>data_olah!C133</f>
        <v>BONGAN</v>
      </c>
      <c r="E130" s="122" t="str">
        <f>data_olah!D133</f>
        <v>GERUNGUNG</v>
      </c>
      <c r="F130" s="123" t="str">
        <f>data_olah!F133</f>
        <v>-1.0031204138417809</v>
      </c>
      <c r="G130" s="123" t="str">
        <f>data_olah!G133</f>
        <v>116.10534835358968</v>
      </c>
      <c r="H130" s="122" t="str">
        <f>data_olah!H133</f>
        <v>TELKOMSAT</v>
      </c>
      <c r="I130" s="122" t="str">
        <f>data_olah!I133</f>
        <v>STARLINK</v>
      </c>
      <c r="J130" s="122" t="str">
        <f>data_olah!J133</f>
        <v>TERPASANG</v>
      </c>
      <c r="K130" s="122" t="str">
        <f>data_olah!M133</f>
        <v>BELUM TERPASANG</v>
      </c>
      <c r="L130" s="122" t="str">
        <f>data_olah!U133</f>
        <v>OPTIMAL</v>
      </c>
    </row>
    <row r="131">
      <c r="A131" s="121">
        <v>2025.0</v>
      </c>
      <c r="B131" s="121" t="s">
        <v>795</v>
      </c>
      <c r="C131" s="122" t="str">
        <f>data_olah!B134</f>
        <v>KUTAI BARAT</v>
      </c>
      <c r="D131" s="122" t="str">
        <f>data_olah!C134</f>
        <v>BONGAN</v>
      </c>
      <c r="E131" s="122" t="str">
        <f>data_olah!D134</f>
        <v>PERENG TALIQ</v>
      </c>
      <c r="F131" s="123" t="str">
        <f>data_olah!F134</f>
        <v>-0.8163408121446062</v>
      </c>
      <c r="G131" s="123" t="str">
        <f>data_olah!G134</f>
        <v>116.25914389453153</v>
      </c>
      <c r="H131" s="122" t="str">
        <f>data_olah!H134</f>
        <v>BESTCAMP</v>
      </c>
      <c r="I131" s="122" t="str">
        <f>data_olah!I134</f>
        <v>STARLINK</v>
      </c>
      <c r="J131" s="122" t="str">
        <f>data_olah!J134</f>
        <v>TERPASANG</v>
      </c>
      <c r="K131" s="122" t="str">
        <f>data_olah!M134</f>
        <v>BELUM TERPASANG</v>
      </c>
      <c r="L131" s="122" t="str">
        <f>data_olah!U134</f>
        <v>SANGAT OPTIMAL</v>
      </c>
    </row>
    <row r="132">
      <c r="A132" s="121">
        <v>2025.0</v>
      </c>
      <c r="B132" s="121" t="s">
        <v>795</v>
      </c>
      <c r="C132" s="122" t="str">
        <f>data_olah!B135</f>
        <v>KUTAI BARAT</v>
      </c>
      <c r="D132" s="122" t="str">
        <f>data_olah!C135</f>
        <v>BONGAN</v>
      </c>
      <c r="E132" s="122" t="str">
        <f>data_olah!D135</f>
        <v>TANJUNG SOKE</v>
      </c>
      <c r="F132" s="123" t="str">
        <f>data_olah!F135</f>
        <v>-0.9853883718734402</v>
      </c>
      <c r="G132" s="123" t="str">
        <f>data_olah!G135</f>
        <v>116.14852985986349</v>
      </c>
      <c r="H132" s="122" t="str">
        <f>data_olah!H135</f>
        <v>ICON+</v>
      </c>
      <c r="I132" s="122" t="str">
        <f>data_olah!I135</f>
        <v>STARLINK</v>
      </c>
      <c r="J132" s="122" t="str">
        <f>data_olah!J135</f>
        <v>TERPASANG</v>
      </c>
      <c r="K132" s="122" t="str">
        <f>data_olah!M135</f>
        <v/>
      </c>
      <c r="L132" s="122" t="str">
        <f>data_olah!U135</f>
        <v>KURANG OPTIMAL</v>
      </c>
    </row>
    <row r="133">
      <c r="A133" s="121">
        <v>2025.0</v>
      </c>
      <c r="B133" s="121" t="s">
        <v>795</v>
      </c>
      <c r="C133" s="122" t="str">
        <f>data_olah!B136</f>
        <v>KUTAI BARAT</v>
      </c>
      <c r="D133" s="122" t="str">
        <f>data_olah!C136</f>
        <v>BONGAN</v>
      </c>
      <c r="E133" s="122" t="str">
        <f>data_olah!D136</f>
        <v>DERAYA</v>
      </c>
      <c r="F133" s="123" t="str">
        <f>data_olah!F136</f>
        <v>-0.938584246222064</v>
      </c>
      <c r="G133" s="123" t="str">
        <f>data_olah!G136</f>
        <v>116.15222580606046</v>
      </c>
      <c r="H133" s="122" t="str">
        <f>data_olah!H136</f>
        <v>TELKOMSAT</v>
      </c>
      <c r="I133" s="122" t="str">
        <f>data_olah!I136</f>
        <v>STARLINK</v>
      </c>
      <c r="J133" s="122" t="str">
        <f>data_olah!J136</f>
        <v>TERPASANG</v>
      </c>
      <c r="K133" s="122" t="str">
        <f>data_olah!M136</f>
        <v>BELUM TERPASANG</v>
      </c>
      <c r="L133" s="122" t="str">
        <f>data_olah!U136</f>
        <v>SANGAT OPTIMAL</v>
      </c>
    </row>
    <row r="134">
      <c r="A134" s="121">
        <v>2025.0</v>
      </c>
      <c r="B134" s="121" t="s">
        <v>795</v>
      </c>
      <c r="C134" s="122" t="str">
        <f>data_olah!B137</f>
        <v>KUTAI BARAT</v>
      </c>
      <c r="D134" s="122" t="str">
        <f>data_olah!C137</f>
        <v>BONGAN</v>
      </c>
      <c r="E134" s="122" t="str">
        <f>data_olah!D137</f>
        <v>LEMPER</v>
      </c>
      <c r="F134" s="123" t="str">
        <f>data_olah!F137</f>
        <v>-0.8795249640388523</v>
      </c>
      <c r="G134" s="123" t="str">
        <f>data_olah!G137</f>
        <v>116.1608955367482</v>
      </c>
      <c r="H134" s="122" t="str">
        <f>data_olah!H137</f>
        <v/>
      </c>
      <c r="I134" s="122" t="str">
        <f>data_olah!I137</f>
        <v/>
      </c>
      <c r="J134" s="122" t="str">
        <f>data_olah!J137</f>
        <v/>
      </c>
      <c r="K134" s="122" t="str">
        <f>data_olah!M137</f>
        <v>BELUM TERPASANG</v>
      </c>
      <c r="L134" s="122" t="str">
        <f>data_olah!U137</f>
        <v>BELUM TERPASANG</v>
      </c>
    </row>
    <row r="135">
      <c r="A135" s="121">
        <v>2025.0</v>
      </c>
      <c r="B135" s="121" t="s">
        <v>795</v>
      </c>
      <c r="C135" s="122" t="str">
        <f>data_olah!B138</f>
        <v>KUTAI BARAT</v>
      </c>
      <c r="D135" s="122" t="str">
        <f>data_olah!C138</f>
        <v>BONGAN</v>
      </c>
      <c r="E135" s="122" t="str">
        <f>data_olah!D138</f>
        <v>MUARA SIRAM</v>
      </c>
      <c r="F135" s="123" t="str">
        <f>data_olah!F138</f>
        <v>-0.7477491579546033</v>
      </c>
      <c r="G135" s="123" t="str">
        <f>data_olah!G138</f>
        <v>116.17935450017545</v>
      </c>
      <c r="H135" s="122" t="str">
        <f>data_olah!H138</f>
        <v>TELKOMSEL</v>
      </c>
      <c r="I135" s="122" t="str">
        <f>data_olah!I138</f>
        <v>ORBIT</v>
      </c>
      <c r="J135" s="122" t="str">
        <f>data_olah!J138</f>
        <v>TERPASANG</v>
      </c>
      <c r="K135" s="122" t="str">
        <f>data_olah!M138</f>
        <v>BELUM TERPASANG</v>
      </c>
      <c r="L135" s="122" t="str">
        <f>data_olah!U138</f>
        <v>TIDAK TERDETEKSI</v>
      </c>
    </row>
    <row r="136">
      <c r="A136" s="121">
        <v>2025.0</v>
      </c>
      <c r="B136" s="121" t="s">
        <v>795</v>
      </c>
      <c r="C136" s="122" t="str">
        <f>data_olah!B139</f>
        <v>KUTAI BARAT</v>
      </c>
      <c r="D136" s="122" t="str">
        <f>data_olah!C139</f>
        <v>BONGAN</v>
      </c>
      <c r="E136" s="122" t="str">
        <f>data_olah!D139</f>
        <v>RESAK</v>
      </c>
      <c r="F136" s="123" t="str">
        <f>data_olah!F139</f>
        <v>-0.6955631937719908</v>
      </c>
      <c r="G136" s="123" t="str">
        <f>data_olah!G139</f>
        <v>116.17910510223835</v>
      </c>
      <c r="H136" s="122" t="str">
        <f>data_olah!H139</f>
        <v>BESTCAMP</v>
      </c>
      <c r="I136" s="122" t="str">
        <f>data_olah!I139</f>
        <v>STARLINK</v>
      </c>
      <c r="J136" s="122" t="str">
        <f>data_olah!J139</f>
        <v>TERPASANG</v>
      </c>
      <c r="K136" s="122" t="str">
        <f>data_olah!M139</f>
        <v>BELUM TERPASANG</v>
      </c>
      <c r="L136" s="122" t="str">
        <f>data_olah!U139</f>
        <v>OPTIMAL</v>
      </c>
    </row>
    <row r="137">
      <c r="A137" s="121">
        <v>2025.0</v>
      </c>
      <c r="B137" s="121" t="s">
        <v>795</v>
      </c>
      <c r="C137" s="122" t="str">
        <f>data_olah!B140</f>
        <v>KUTAI BARAT</v>
      </c>
      <c r="D137" s="122" t="str">
        <f>data_olah!C140</f>
        <v>BONGAN</v>
      </c>
      <c r="E137" s="122" t="str">
        <f>data_olah!D140</f>
        <v>JAMBUK</v>
      </c>
      <c r="F137" s="123" t="str">
        <f>data_olah!F140</f>
        <v>-0.7000684148042612</v>
      </c>
      <c r="G137" s="123" t="str">
        <f>data_olah!G140</f>
        <v>116.3082341603849</v>
      </c>
      <c r="H137" s="122" t="str">
        <f>data_olah!H140</f>
        <v>BESTCAMP</v>
      </c>
      <c r="I137" s="122" t="str">
        <f>data_olah!I140</f>
        <v>STARLINK</v>
      </c>
      <c r="J137" s="122" t="str">
        <f>data_olah!J140</f>
        <v>TERPASANG</v>
      </c>
      <c r="K137" s="122" t="str">
        <f>data_olah!M140</f>
        <v>BELUM TERPASANG</v>
      </c>
      <c r="L137" s="122" t="str">
        <f>data_olah!U140</f>
        <v>OPTIMAL</v>
      </c>
    </row>
    <row r="138">
      <c r="A138" s="121">
        <v>2025.0</v>
      </c>
      <c r="B138" s="121" t="s">
        <v>795</v>
      </c>
      <c r="C138" s="122" t="str">
        <f>data_olah!B141</f>
        <v>KUTAI BARAT</v>
      </c>
      <c r="D138" s="122" t="str">
        <f>data_olah!C141</f>
        <v>BONGAN</v>
      </c>
      <c r="E138" s="122" t="str">
        <f>data_olah!D141</f>
        <v>MUARA GUSIK</v>
      </c>
      <c r="F138" s="123" t="str">
        <f>data_olah!F141</f>
        <v>-0.6929360504835211</v>
      </c>
      <c r="G138" s="123" t="str">
        <f>data_olah!G141</f>
        <v>116.315001168786</v>
      </c>
      <c r="H138" s="122" t="str">
        <f>data_olah!H141</f>
        <v>TELKOMSEL</v>
      </c>
      <c r="I138" s="122" t="str">
        <f>data_olah!I141</f>
        <v>INDIHOME</v>
      </c>
      <c r="J138" s="122" t="str">
        <f>data_olah!J141</f>
        <v>TERPASANG</v>
      </c>
      <c r="K138" s="122" t="str">
        <f>data_olah!M141</f>
        <v/>
      </c>
      <c r="L138" s="122" t="str">
        <f>data_olah!U141</f>
        <v>TIDAK OPTIMAL</v>
      </c>
    </row>
    <row r="139">
      <c r="A139" s="121">
        <v>2025.0</v>
      </c>
      <c r="B139" s="121" t="s">
        <v>795</v>
      </c>
      <c r="C139" s="122" t="str">
        <f>data_olah!B142</f>
        <v>KUTAI BARAT</v>
      </c>
      <c r="D139" s="122" t="str">
        <f>data_olah!C142</f>
        <v>BONGAN</v>
      </c>
      <c r="E139" s="122" t="str">
        <f>data_olah!D142</f>
        <v>PENAWAI</v>
      </c>
      <c r="F139" s="123" t="str">
        <f>data_olah!F142</f>
        <v>-0.6580835705183522</v>
      </c>
      <c r="G139" s="123" t="str">
        <f>data_olah!G142</f>
        <v>116.2357720287439</v>
      </c>
      <c r="H139" s="122" t="str">
        <f>data_olah!H142</f>
        <v>TELKOMSEL</v>
      </c>
      <c r="I139" s="122" t="str">
        <f>data_olah!I142</f>
        <v>ORBIT</v>
      </c>
      <c r="J139" s="122" t="str">
        <f>data_olah!J142</f>
        <v>TERPASANG</v>
      </c>
      <c r="K139" s="122" t="str">
        <f>data_olah!M142</f>
        <v>BELUM TERPASANG</v>
      </c>
      <c r="L139" s="122" t="str">
        <f>data_olah!U142</f>
        <v>TIDAK TERDETEKSI</v>
      </c>
    </row>
    <row r="140">
      <c r="A140" s="121">
        <v>2025.0</v>
      </c>
      <c r="B140" s="121" t="s">
        <v>795</v>
      </c>
      <c r="C140" s="122" t="str">
        <f>data_olah!B143</f>
        <v>KUTAI BARAT</v>
      </c>
      <c r="D140" s="122" t="str">
        <f>data_olah!C143</f>
        <v>BONGAN</v>
      </c>
      <c r="E140" s="122" t="str">
        <f>data_olah!D143</f>
        <v>MUARA KEDANG</v>
      </c>
      <c r="F140" s="123" t="str">
        <f>data_olah!F143</f>
        <v>-0.5698681970915376</v>
      </c>
      <c r="G140" s="123" t="str">
        <f>data_olah!G143</f>
        <v>116.2982305844134</v>
      </c>
      <c r="H140" s="122" t="str">
        <f>data_olah!H143</f>
        <v>TELKOM</v>
      </c>
      <c r="I140" s="122" t="str">
        <f>data_olah!I143</f>
        <v>Astinet</v>
      </c>
      <c r="J140" s="122" t="str">
        <f>data_olah!J143</f>
        <v>TERPASANG</v>
      </c>
      <c r="K140" s="122" t="str">
        <f>data_olah!M143</f>
        <v>TIDAK AKTIF</v>
      </c>
      <c r="L140" s="122" t="str">
        <f>data_olah!U143</f>
        <v>TIDAK AKTIF</v>
      </c>
    </row>
    <row r="141">
      <c r="A141" s="121">
        <v>2025.0</v>
      </c>
      <c r="B141" s="121" t="s">
        <v>795</v>
      </c>
      <c r="C141" s="122" t="str">
        <f>data_olah!B144</f>
        <v>KUTAI BARAT</v>
      </c>
      <c r="D141" s="122" t="str">
        <f>data_olah!C144</f>
        <v>BONGAN</v>
      </c>
      <c r="E141" s="122" t="str">
        <f>data_olah!D144</f>
        <v>JAMBUK MAKMUR</v>
      </c>
      <c r="F141" s="123" t="str">
        <f>data_olah!F144</f>
        <v>-0.738275526454982</v>
      </c>
      <c r="G141" s="123" t="str">
        <f>data_olah!G144</f>
        <v>116.26907182875816</v>
      </c>
      <c r="H141" s="122" t="str">
        <f>data_olah!H144</f>
        <v>TELKOM</v>
      </c>
      <c r="I141" s="122" t="str">
        <f>data_olah!I144</f>
        <v>WMS</v>
      </c>
      <c r="J141" s="122" t="str">
        <f>data_olah!J144</f>
        <v>TERPASANG</v>
      </c>
      <c r="K141" s="122" t="str">
        <f>data_olah!M144</f>
        <v/>
      </c>
      <c r="L141" s="122" t="str">
        <f>data_olah!U144</f>
        <v>KURANG OPTIMAL</v>
      </c>
    </row>
    <row r="142">
      <c r="A142" s="121">
        <v>2025.0</v>
      </c>
      <c r="B142" s="121" t="s">
        <v>795</v>
      </c>
      <c r="C142" s="122" t="str">
        <f>data_olah!B145</f>
        <v>KUTAI BARAT</v>
      </c>
      <c r="D142" s="122" t="str">
        <f>data_olah!C145</f>
        <v>BONGAN</v>
      </c>
      <c r="E142" s="122" t="str">
        <f>data_olah!D145</f>
        <v>SIRAM MAKMUR</v>
      </c>
      <c r="F142" s="123" t="str">
        <f>data_olah!F145</f>
        <v>-0.7565127912832366</v>
      </c>
      <c r="G142" s="123" t="str">
        <f>data_olah!G145</f>
        <v>116.22185826490798</v>
      </c>
      <c r="H142" s="122" t="str">
        <f>data_olah!H145</f>
        <v>BESTCAMP</v>
      </c>
      <c r="I142" s="122" t="str">
        <f>data_olah!I145</f>
        <v>STARLINK</v>
      </c>
      <c r="J142" s="122" t="str">
        <f>data_olah!J145</f>
        <v>TERPASANG</v>
      </c>
      <c r="K142" s="122" t="str">
        <f>data_olah!M145</f>
        <v>BELUM TERPASANG</v>
      </c>
      <c r="L142" s="122" t="str">
        <f>data_olah!U145</f>
        <v>TIDAK OPTIMAL</v>
      </c>
    </row>
    <row r="143">
      <c r="A143" s="121">
        <v>2025.0</v>
      </c>
      <c r="B143" s="121" t="s">
        <v>795</v>
      </c>
      <c r="C143" s="122" t="str">
        <f>data_olah!B146</f>
        <v>KUTAI BARAT</v>
      </c>
      <c r="D143" s="122" t="str">
        <f>data_olah!C146</f>
        <v>BONGAN</v>
      </c>
      <c r="E143" s="122" t="str">
        <f>data_olah!D146</f>
        <v>SIRAM JAYA</v>
      </c>
      <c r="F143" s="123" t="str">
        <f>data_olah!F146</f>
        <v>-0.7488600264271243</v>
      </c>
      <c r="G143" s="123" t="str">
        <f>data_olah!G146</f>
        <v>116.20777934213777</v>
      </c>
      <c r="H143" s="122" t="str">
        <f>data_olah!H146</f>
        <v>BESTCAMP</v>
      </c>
      <c r="I143" s="122" t="str">
        <f>data_olah!I146</f>
        <v>STARLINK</v>
      </c>
      <c r="J143" s="122" t="str">
        <f>data_olah!J146</f>
        <v>TERPASANG</v>
      </c>
      <c r="K143" s="122" t="str">
        <f>data_olah!M146</f>
        <v>BELUM TERPASANG</v>
      </c>
      <c r="L143" s="122" t="str">
        <f>data_olah!U146</f>
        <v>OPTIMAL</v>
      </c>
    </row>
    <row r="144">
      <c r="A144" s="121">
        <v>2025.0</v>
      </c>
      <c r="B144" s="121" t="s">
        <v>795</v>
      </c>
      <c r="C144" s="122" t="str">
        <f>data_olah!B147</f>
        <v>KUTAI BARAT</v>
      </c>
      <c r="D144" s="122" t="str">
        <f>data_olah!C147</f>
        <v>BONGAN</v>
      </c>
      <c r="E144" s="122" t="str">
        <f>data_olah!D147</f>
        <v>BUKIT HARAPAN</v>
      </c>
      <c r="F144" s="123" t="str">
        <f>data_olah!F147</f>
        <v>-0.7648380657449214</v>
      </c>
      <c r="G144" s="123" t="str">
        <f>data_olah!G147</f>
        <v>116.24509843726754</v>
      </c>
      <c r="H144" s="122" t="str">
        <f>data_olah!H147</f>
        <v>BESTCAMP</v>
      </c>
      <c r="I144" s="122" t="str">
        <f>data_olah!I147</f>
        <v>STARLINK</v>
      </c>
      <c r="J144" s="122" t="str">
        <f>data_olah!J147</f>
        <v>TERPASANG</v>
      </c>
      <c r="K144" s="122" t="str">
        <f>data_olah!M147</f>
        <v>BELUM TERPASANG</v>
      </c>
      <c r="L144" s="122" t="str">
        <f>data_olah!U147</f>
        <v>TIDAK OPTIMAL</v>
      </c>
    </row>
    <row r="145">
      <c r="A145" s="121">
        <v>2025.0</v>
      </c>
      <c r="B145" s="121" t="s">
        <v>795</v>
      </c>
      <c r="C145" s="122" t="str">
        <f>data_olah!B148</f>
        <v>KUTAI BARAT</v>
      </c>
      <c r="D145" s="122" t="str">
        <f>data_olah!C148</f>
        <v>BONGAN</v>
      </c>
      <c r="E145" s="122" t="str">
        <f>data_olah!D148</f>
        <v>TANJUNG SARI</v>
      </c>
      <c r="F145" s="123" t="str">
        <f>data_olah!F148</f>
        <v>-0.7024891537355281</v>
      </c>
      <c r="G145" s="123" t="str">
        <f>data_olah!G148</f>
        <v>116.24377896046042</v>
      </c>
      <c r="H145" s="122" t="str">
        <f>data_olah!H148</f>
        <v>BESTCAMP</v>
      </c>
      <c r="I145" s="122" t="str">
        <f>data_olah!I148</f>
        <v>STARLINK</v>
      </c>
      <c r="J145" s="122" t="str">
        <f>data_olah!J148</f>
        <v>TERPASANG</v>
      </c>
      <c r="K145" s="122" t="str">
        <f>data_olah!M148</f>
        <v>BELUM TERPASANG</v>
      </c>
      <c r="L145" s="122" t="str">
        <f>data_olah!U148</f>
        <v>OPTIMAL</v>
      </c>
    </row>
    <row r="146">
      <c r="A146" s="121">
        <v>2025.0</v>
      </c>
      <c r="B146" s="121" t="s">
        <v>795</v>
      </c>
      <c r="C146" s="122" t="str">
        <f>data_olah!B149</f>
        <v>KUTAI BARAT</v>
      </c>
      <c r="D146" s="122" t="str">
        <f>data_olah!C149</f>
        <v>DAMAI</v>
      </c>
      <c r="E146" s="122" t="str">
        <f>data_olah!D149</f>
        <v>BESIQ</v>
      </c>
      <c r="F146" s="123" t="str">
        <f>data_olah!F149</f>
        <v>-0.5536025543447121</v>
      </c>
      <c r="G146" s="123" t="str">
        <f>data_olah!G149</f>
        <v>115.55952441057008</v>
      </c>
      <c r="H146" s="122" t="str">
        <f>data_olah!H149</f>
        <v>TELKOMSAT</v>
      </c>
      <c r="I146" s="122" t="str">
        <f>data_olah!I149</f>
        <v>STARLINK</v>
      </c>
      <c r="J146" s="122" t="str">
        <f>data_olah!J149</f>
        <v>TERPASANG</v>
      </c>
      <c r="K146" s="122" t="str">
        <f>data_olah!M149</f>
        <v>BELUM TERPASANG</v>
      </c>
      <c r="L146" s="122" t="str">
        <f>data_olah!U149</f>
        <v>TIDAK OPTIMAL</v>
      </c>
    </row>
    <row r="147">
      <c r="A147" s="121">
        <v>2025.0</v>
      </c>
      <c r="B147" s="121" t="s">
        <v>795</v>
      </c>
      <c r="C147" s="122" t="str">
        <f>data_olah!B150</f>
        <v>KUTAI BARAT</v>
      </c>
      <c r="D147" s="122" t="str">
        <f>data_olah!C150</f>
        <v>DAMAI</v>
      </c>
      <c r="E147" s="122" t="str">
        <f>data_olah!D150</f>
        <v>BERMAI</v>
      </c>
      <c r="F147" s="123" t="str">
        <f>data_olah!F150</f>
        <v>-0.5524798431867345</v>
      </c>
      <c r="G147" s="123" t="str">
        <f>data_olah!G150</f>
        <v>115.56560990621567</v>
      </c>
      <c r="H147" s="122" t="str">
        <f>data_olah!H150</f>
        <v>TELKOMSAT</v>
      </c>
      <c r="I147" s="122" t="str">
        <f>data_olah!I150</f>
        <v>STARLINK</v>
      </c>
      <c r="J147" s="122" t="str">
        <f>data_olah!J150</f>
        <v>TERPASANG</v>
      </c>
      <c r="K147" s="122" t="str">
        <f>data_olah!M150</f>
        <v>BELUM TERPASANG</v>
      </c>
      <c r="L147" s="122" t="str">
        <f>data_olah!U150</f>
        <v>TIDAK OPTIMAL</v>
      </c>
    </row>
    <row r="148">
      <c r="A148" s="121">
        <v>2025.0</v>
      </c>
      <c r="B148" s="121" t="s">
        <v>795</v>
      </c>
      <c r="C148" s="122" t="str">
        <f>data_olah!B151</f>
        <v>KUTAI BARAT</v>
      </c>
      <c r="D148" s="122" t="str">
        <f>data_olah!C151</f>
        <v>DAMAI</v>
      </c>
      <c r="E148" s="122" t="str">
        <f>data_olah!D151</f>
        <v>MUARA NILIQ</v>
      </c>
      <c r="F148" s="123" t="str">
        <f>data_olah!F151</f>
        <v>-0.6028470831468913</v>
      </c>
      <c r="G148" s="123" t="str">
        <f>data_olah!G151</f>
        <v>115.41988047565825</v>
      </c>
      <c r="H148" s="122" t="str">
        <f>data_olah!H151</f>
        <v>BESTCAMP</v>
      </c>
      <c r="I148" s="122" t="str">
        <f>data_olah!I151</f>
        <v>STARLINK</v>
      </c>
      <c r="J148" s="122" t="str">
        <f>data_olah!J151</f>
        <v>TERPASANG</v>
      </c>
      <c r="K148" s="122" t="str">
        <f>data_olah!M151</f>
        <v>BELUM TERPASANG</v>
      </c>
      <c r="L148" s="122" t="str">
        <f>data_olah!U151</f>
        <v>SANGAT OPTIMAL</v>
      </c>
    </row>
    <row r="149">
      <c r="A149" s="121">
        <v>2025.0</v>
      </c>
      <c r="B149" s="121" t="s">
        <v>795</v>
      </c>
      <c r="C149" s="122" t="str">
        <f>data_olah!B152</f>
        <v>KUTAI BARAT</v>
      </c>
      <c r="D149" s="122" t="str">
        <f>data_olah!C152</f>
        <v>DAMAI</v>
      </c>
      <c r="E149" s="122" t="str">
        <f>data_olah!D152</f>
        <v>MANTAR</v>
      </c>
      <c r="F149" s="123" t="str">
        <f>data_olah!F152</f>
        <v>-0.4902939730748614</v>
      </c>
      <c r="G149" s="123" t="str">
        <f>data_olah!G152</f>
        <v>115.60466894947547</v>
      </c>
      <c r="H149" s="122" t="str">
        <f>data_olah!H152</f>
        <v>TELKOMSAT</v>
      </c>
      <c r="I149" s="122" t="str">
        <f>data_olah!I152</f>
        <v>STARLINK</v>
      </c>
      <c r="J149" s="122" t="str">
        <f>data_olah!J152</f>
        <v>TERPASANG</v>
      </c>
      <c r="K149" s="122" t="str">
        <f>data_olah!M152</f>
        <v>BELUM TERPASANG</v>
      </c>
      <c r="L149" s="122" t="str">
        <f>data_olah!U152</f>
        <v>SANGAT OPTIMAL</v>
      </c>
    </row>
    <row r="150">
      <c r="A150" s="121">
        <v>2025.0</v>
      </c>
      <c r="B150" s="121" t="s">
        <v>795</v>
      </c>
      <c r="C150" s="122" t="str">
        <f>data_olah!B153</f>
        <v>KUTAI BARAT</v>
      </c>
      <c r="D150" s="122" t="str">
        <f>data_olah!C153</f>
        <v>DAMAI</v>
      </c>
      <c r="E150" s="122" t="str">
        <f>data_olah!D153</f>
        <v>MUARA BOMBOY</v>
      </c>
      <c r="F150" s="123" t="str">
        <f>data_olah!F153</f>
        <v>-0.46607559906067936</v>
      </c>
      <c r="G150" s="123" t="str">
        <f>data_olah!G153</f>
        <v>115.67932585231426</v>
      </c>
      <c r="H150" s="122" t="str">
        <f>data_olah!H153</f>
        <v>BESTCAMP</v>
      </c>
      <c r="I150" s="122" t="str">
        <f>data_olah!I153</f>
        <v>STARLINK</v>
      </c>
      <c r="J150" s="122" t="str">
        <f>data_olah!J153</f>
        <v>TERPASANG</v>
      </c>
      <c r="K150" s="122" t="str">
        <f>data_olah!M153</f>
        <v>BELUM TERPASANG</v>
      </c>
      <c r="L150" s="122" t="str">
        <f>data_olah!U153</f>
        <v>SANGAT OPTIMAL</v>
      </c>
    </row>
    <row r="151">
      <c r="A151" s="121">
        <v>2025.0</v>
      </c>
      <c r="B151" s="121" t="s">
        <v>795</v>
      </c>
      <c r="C151" s="122" t="str">
        <f>data_olah!B154</f>
        <v>KUTAI BARAT</v>
      </c>
      <c r="D151" s="122" t="str">
        <f>data_olah!C154</f>
        <v>DAMAI</v>
      </c>
      <c r="E151" s="122" t="str">
        <f>data_olah!D154</f>
        <v>DAMAI SEBERANG</v>
      </c>
      <c r="F151" s="123" t="str">
        <f>data_olah!F154</f>
        <v>-0.4544938092908436</v>
      </c>
      <c r="G151" s="123" t="str">
        <f>data_olah!G154</f>
        <v>115.69434709227086</v>
      </c>
      <c r="H151" s="122" t="str">
        <f>data_olah!H154</f>
        <v>TELKOMSEL</v>
      </c>
      <c r="I151" s="122" t="str">
        <f>data_olah!I154</f>
        <v>ORBIT</v>
      </c>
      <c r="J151" s="122" t="str">
        <f>data_olah!J154</f>
        <v>TERPASANG</v>
      </c>
      <c r="K151" s="122" t="str">
        <f>data_olah!M154</f>
        <v>BELUM TERPASANG</v>
      </c>
      <c r="L151" s="122" t="str">
        <f>data_olah!U154</f>
        <v>TIDAK TERDETEKSI</v>
      </c>
    </row>
    <row r="152">
      <c r="A152" s="121">
        <v>2025.0</v>
      </c>
      <c r="B152" s="121" t="s">
        <v>795</v>
      </c>
      <c r="C152" s="122" t="str">
        <f>data_olah!B155</f>
        <v>KUTAI BARAT</v>
      </c>
      <c r="D152" s="122" t="str">
        <f>data_olah!C155</f>
        <v>DAMAI</v>
      </c>
      <c r="E152" s="122" t="str">
        <f>data_olah!D155</f>
        <v>MENDIKA</v>
      </c>
      <c r="F152" s="123" t="str">
        <f>data_olah!F155</f>
        <v>-0.45344245896128726</v>
      </c>
      <c r="G152" s="123" t="str">
        <f>data_olah!G155</f>
        <v>115.71461969165752</v>
      </c>
      <c r="H152" s="122" t="str">
        <f>data_olah!H155</f>
        <v>BESTCAMP</v>
      </c>
      <c r="I152" s="122" t="str">
        <f>data_olah!I155</f>
        <v>STARLINK</v>
      </c>
      <c r="J152" s="122" t="str">
        <f>data_olah!J155</f>
        <v>TERPASANG</v>
      </c>
      <c r="K152" s="122" t="str">
        <f>data_olah!M155</f>
        <v>BELUM TERPASANG</v>
      </c>
      <c r="L152" s="122" t="str">
        <f>data_olah!U155</f>
        <v>TIDAK OPTIMAL</v>
      </c>
    </row>
    <row r="153">
      <c r="A153" s="121">
        <v>2025.0</v>
      </c>
      <c r="B153" s="121" t="s">
        <v>795</v>
      </c>
      <c r="C153" s="122" t="str">
        <f>data_olah!B156</f>
        <v>KUTAI BARAT</v>
      </c>
      <c r="D153" s="122" t="str">
        <f>data_olah!C156</f>
        <v>DAMAI</v>
      </c>
      <c r="E153" s="122" t="str">
        <f>data_olah!D156</f>
        <v>DAMAI KOTA</v>
      </c>
      <c r="F153" s="123" t="str">
        <f>data_olah!F156</f>
        <v>-0.45429404189752765</v>
      </c>
      <c r="G153" s="123" t="str">
        <f>data_olah!G156</f>
        <v>115.70109057786327</v>
      </c>
      <c r="H153" s="122" t="str">
        <f>data_olah!H156</f>
        <v>TELKOMSEL</v>
      </c>
      <c r="I153" s="122" t="str">
        <f>data_olah!I156</f>
        <v>ORBIT</v>
      </c>
      <c r="J153" s="122" t="str">
        <f>data_olah!J156</f>
        <v>TERPASANG</v>
      </c>
      <c r="K153" s="122" t="str">
        <f>data_olah!M156</f>
        <v>BELUM TERPASANG</v>
      </c>
      <c r="L153" s="122" t="str">
        <f>data_olah!U156</f>
        <v>TIDAK TERDETEKSI</v>
      </c>
    </row>
    <row r="154">
      <c r="A154" s="121">
        <v>2025.0</v>
      </c>
      <c r="B154" s="121" t="s">
        <v>795</v>
      </c>
      <c r="C154" s="122" t="str">
        <f>data_olah!B157</f>
        <v>KUTAI BARAT</v>
      </c>
      <c r="D154" s="122" t="str">
        <f>data_olah!C157</f>
        <v>DAMAI</v>
      </c>
      <c r="E154" s="122" t="str">
        <f>data_olah!D157</f>
        <v>LUMPAT DAHUQ</v>
      </c>
      <c r="F154" s="123" t="str">
        <f>data_olah!F157</f>
        <v>-0.4395320446393444</v>
      </c>
      <c r="G154" s="123" t="str">
        <f>data_olah!G157</f>
        <v>115.63824379769461</v>
      </c>
      <c r="H154" s="122" t="str">
        <f>data_olah!H157</f>
        <v>BESTCAMP</v>
      </c>
      <c r="I154" s="122" t="str">
        <f>data_olah!I157</f>
        <v>STARLINK</v>
      </c>
      <c r="J154" s="122" t="str">
        <f>data_olah!J157</f>
        <v>TERPASANG</v>
      </c>
      <c r="K154" s="122" t="str">
        <f>data_olah!M157</f>
        <v>BELUM TERPASANG</v>
      </c>
      <c r="L154" s="122" t="str">
        <f>data_olah!U157</f>
        <v>TIDAK OPTIMAL</v>
      </c>
    </row>
    <row r="155">
      <c r="A155" s="121">
        <v>2025.0</v>
      </c>
      <c r="B155" s="121" t="s">
        <v>795</v>
      </c>
      <c r="C155" s="122" t="str">
        <f>data_olah!B158</f>
        <v>KUTAI BARAT</v>
      </c>
      <c r="D155" s="122" t="str">
        <f>data_olah!C158</f>
        <v>DAMAI</v>
      </c>
      <c r="E155" s="122" t="str">
        <f>data_olah!D158</f>
        <v>MUARA TOKONG</v>
      </c>
      <c r="F155" s="123" t="str">
        <f>data_olah!F158</f>
        <v>-0.4007704281301065</v>
      </c>
      <c r="G155" s="123" t="str">
        <f>data_olah!G158</f>
        <v>115.63306416613305</v>
      </c>
      <c r="H155" s="122" t="str">
        <f>data_olah!H158</f>
        <v>BESTCAMP</v>
      </c>
      <c r="I155" s="122" t="str">
        <f>data_olah!I158</f>
        <v>STARLINK</v>
      </c>
      <c r="J155" s="122" t="str">
        <f>data_olah!J158</f>
        <v>TERPASANG</v>
      </c>
      <c r="K155" s="122" t="str">
        <f>data_olah!M158</f>
        <v>BELUM TERPASANG</v>
      </c>
      <c r="L155" s="122" t="str">
        <f>data_olah!U158</f>
        <v>SANGAT OPTIMAL</v>
      </c>
    </row>
    <row r="156">
      <c r="A156" s="121">
        <v>2025.0</v>
      </c>
      <c r="B156" s="121" t="s">
        <v>795</v>
      </c>
      <c r="C156" s="122" t="str">
        <f>data_olah!B159</f>
        <v>KUTAI BARAT</v>
      </c>
      <c r="D156" s="122" t="str">
        <f>data_olah!C159</f>
        <v>DAMAI</v>
      </c>
      <c r="E156" s="122" t="str">
        <f>data_olah!D159</f>
        <v>JENGAN DANUM</v>
      </c>
      <c r="F156" s="123" t="str">
        <f>data_olah!F159</f>
        <v>-0.3711556992533069</v>
      </c>
      <c r="G156" s="123" t="str">
        <f>data_olah!G159</f>
        <v>115.70656604211338</v>
      </c>
      <c r="H156" s="122" t="str">
        <f>data_olah!H159</f>
        <v>TELKOM</v>
      </c>
      <c r="I156" s="122" t="str">
        <f>data_olah!I159</f>
        <v>WMS</v>
      </c>
      <c r="J156" s="122" t="str">
        <f>data_olah!J159</f>
        <v>TERPASANG</v>
      </c>
      <c r="K156" s="122" t="str">
        <f>data_olah!M159</f>
        <v/>
      </c>
      <c r="L156" s="122" t="str">
        <f>data_olah!U159</f>
        <v>KURANG OPTIMAL</v>
      </c>
    </row>
    <row r="157">
      <c r="A157" s="121">
        <v>2025.0</v>
      </c>
      <c r="B157" s="121" t="s">
        <v>795</v>
      </c>
      <c r="C157" s="122" t="str">
        <f>data_olah!B160</f>
        <v>KUTAI BARAT</v>
      </c>
      <c r="D157" s="122" t="str">
        <f>data_olah!C160</f>
        <v>DAMAI</v>
      </c>
      <c r="E157" s="122" t="str">
        <f>data_olah!D160</f>
        <v>KEAY</v>
      </c>
      <c r="F157" s="123" t="str">
        <f>data_olah!F160</f>
        <v>-0.33154445666956217</v>
      </c>
      <c r="G157" s="123" t="str">
        <f>data_olah!G160</f>
        <v>115.704118028698</v>
      </c>
      <c r="H157" s="122" t="str">
        <f>data_olah!H160</f>
        <v>TELKOM</v>
      </c>
      <c r="I157" s="122" t="str">
        <f>data_olah!I160</f>
        <v>WMS</v>
      </c>
      <c r="J157" s="122" t="str">
        <f>data_olah!J160</f>
        <v>TERPASANG</v>
      </c>
      <c r="K157" s="122" t="str">
        <f>data_olah!M160</f>
        <v/>
      </c>
      <c r="L157" s="122" t="str">
        <f>data_olah!U160</f>
        <v>KURANG OPTIMAL</v>
      </c>
    </row>
    <row r="158">
      <c r="A158" s="121">
        <v>2025.0</v>
      </c>
      <c r="B158" s="121" t="s">
        <v>795</v>
      </c>
      <c r="C158" s="122" t="str">
        <f>data_olah!B161</f>
        <v>KUTAI BARAT</v>
      </c>
      <c r="D158" s="122" t="str">
        <f>data_olah!C161</f>
        <v>DAMAI</v>
      </c>
      <c r="E158" s="122" t="str">
        <f>data_olah!D161</f>
        <v>TAPULANG</v>
      </c>
      <c r="F158" s="123" t="str">
        <f>data_olah!F161</f>
        <v>-0.3561164522013427</v>
      </c>
      <c r="G158" s="123" t="str">
        <f>data_olah!G161</f>
        <v>115.68279217161934</v>
      </c>
      <c r="H158" s="122" t="str">
        <f>data_olah!H161</f>
        <v>BESTCAMP</v>
      </c>
      <c r="I158" s="122" t="str">
        <f>data_olah!I161</f>
        <v>STARLINK</v>
      </c>
      <c r="J158" s="122" t="str">
        <f>data_olah!J161</f>
        <v>TERPASANG</v>
      </c>
      <c r="K158" s="122" t="str">
        <f>data_olah!M161</f>
        <v>BELUM TERPASANG</v>
      </c>
      <c r="L158" s="122" t="str">
        <f>data_olah!U161</f>
        <v>SANGAT OPTIMAL</v>
      </c>
    </row>
    <row r="159">
      <c r="A159" s="121">
        <v>2025.0</v>
      </c>
      <c r="B159" s="121" t="s">
        <v>795</v>
      </c>
      <c r="C159" s="122" t="str">
        <f>data_olah!B162</f>
        <v>KUTAI BARAT</v>
      </c>
      <c r="D159" s="122" t="str">
        <f>data_olah!C162</f>
        <v>DAMAI</v>
      </c>
      <c r="E159" s="122" t="str">
        <f>data_olah!D162</f>
        <v>BENUNG</v>
      </c>
      <c r="F159" s="123" t="str">
        <f>data_olah!F162</f>
        <v>-0.3460147568351544</v>
      </c>
      <c r="G159" s="123" t="str">
        <f>data_olah!G162</f>
        <v>115.66270532496432</v>
      </c>
      <c r="H159" s="122" t="str">
        <f>data_olah!H162</f>
        <v>BESTCAMP</v>
      </c>
      <c r="I159" s="122" t="str">
        <f>data_olah!I162</f>
        <v>STARLINK</v>
      </c>
      <c r="J159" s="122" t="str">
        <f>data_olah!J162</f>
        <v>TERPASANG</v>
      </c>
      <c r="K159" s="122" t="str">
        <f>data_olah!M162</f>
        <v>BELUM TERPASANG</v>
      </c>
      <c r="L159" s="122" t="str">
        <f>data_olah!U162</f>
        <v>OPTIMAL</v>
      </c>
    </row>
    <row r="160">
      <c r="A160" s="121">
        <v>2025.0</v>
      </c>
      <c r="B160" s="121" t="s">
        <v>795</v>
      </c>
      <c r="C160" s="122" t="str">
        <f>data_olah!B163</f>
        <v>KUTAI BARAT</v>
      </c>
      <c r="D160" s="122" t="str">
        <f>data_olah!C163</f>
        <v>DAMAI</v>
      </c>
      <c r="E160" s="122" t="str">
        <f>data_olah!D163</f>
        <v>MUARA NYAHING</v>
      </c>
      <c r="F160" s="123" t="str">
        <f>data_olah!F163</f>
        <v>-0.4678913988261402</v>
      </c>
      <c r="G160" s="123" t="str">
        <f>data_olah!G163</f>
        <v>115.61217954922085</v>
      </c>
      <c r="H160" s="122" t="str">
        <f>data_olah!H163</f>
        <v>BESTCAMP</v>
      </c>
      <c r="I160" s="122" t="str">
        <f>data_olah!I163</f>
        <v>STARLINK</v>
      </c>
      <c r="J160" s="122" t="str">
        <f>data_olah!J163</f>
        <v>TERPASANG</v>
      </c>
      <c r="K160" s="122" t="str">
        <f>data_olah!M163</f>
        <v>BELUM TERPASANG</v>
      </c>
      <c r="L160" s="122" t="str">
        <f>data_olah!U163</f>
        <v>OPTIMAL</v>
      </c>
    </row>
    <row r="161">
      <c r="A161" s="121">
        <v>2025.0</v>
      </c>
      <c r="B161" s="121" t="s">
        <v>795</v>
      </c>
      <c r="C161" s="122" t="str">
        <f>data_olah!B164</f>
        <v>KUTAI BARAT</v>
      </c>
      <c r="D161" s="122" t="str">
        <f>data_olah!C164</f>
        <v>DAMAI</v>
      </c>
      <c r="E161" s="122" t="str">
        <f>data_olah!D164</f>
        <v>SEMPATN</v>
      </c>
      <c r="F161" s="123" t="str">
        <f>data_olah!F164</f>
        <v>-0.44376056622020876</v>
      </c>
      <c r="G161" s="123" t="str">
        <f>data_olah!G164</f>
        <v>115.69330922919225</v>
      </c>
      <c r="H161" s="122" t="str">
        <f>data_olah!H164</f>
        <v>TELKOMSEL</v>
      </c>
      <c r="I161" s="122" t="str">
        <f>data_olah!I164</f>
        <v>ORBIT</v>
      </c>
      <c r="J161" s="122" t="str">
        <f>data_olah!J164</f>
        <v>TERPASANG</v>
      </c>
      <c r="K161" s="122" t="str">
        <f>data_olah!M164</f>
        <v>BELUM TERPASANG</v>
      </c>
      <c r="L161" s="122" t="str">
        <f>data_olah!U164</f>
        <v>TIDAK TERDETEKSI</v>
      </c>
    </row>
    <row r="162">
      <c r="A162" s="121">
        <v>2025.0</v>
      </c>
      <c r="B162" s="121" t="s">
        <v>795</v>
      </c>
      <c r="C162" s="122" t="str">
        <f>data_olah!B165</f>
        <v>KUTAI BARAT</v>
      </c>
      <c r="D162" s="122" t="str">
        <f>data_olah!C165</f>
        <v>DAMAI</v>
      </c>
      <c r="E162" s="122" t="str">
        <f>data_olah!D165</f>
        <v>KELIAN</v>
      </c>
      <c r="F162" s="123" t="str">
        <f>data_olah!F165</f>
        <v>-0.38859586627433457</v>
      </c>
      <c r="G162" s="123" t="str">
        <f>data_olah!G165</f>
        <v>115.59230427491029</v>
      </c>
      <c r="H162" s="122" t="str">
        <f>data_olah!H165</f>
        <v>ICON+</v>
      </c>
      <c r="I162" s="122" t="str">
        <f>data_olah!I165</f>
        <v>STARLINK</v>
      </c>
      <c r="J162" s="122" t="str">
        <f>data_olah!J165</f>
        <v>TERPASANG</v>
      </c>
      <c r="K162" s="122" t="str">
        <f>data_olah!M165</f>
        <v/>
      </c>
      <c r="L162" s="122" t="str">
        <f>data_olah!U165</f>
        <v>KURANG OPTIMAL</v>
      </c>
    </row>
    <row r="163">
      <c r="A163" s="121">
        <v>2025.0</v>
      </c>
      <c r="B163" s="121" t="s">
        <v>795</v>
      </c>
      <c r="C163" s="122" t="str">
        <f>data_olah!B166</f>
        <v>KUTAI BARAT</v>
      </c>
      <c r="D163" s="122" t="str">
        <f>data_olah!C166</f>
        <v>JEMPANG</v>
      </c>
      <c r="E163" s="122" t="str">
        <f>data_olah!D166</f>
        <v>PENTAT</v>
      </c>
      <c r="F163" s="123" t="str">
        <f>data_olah!F166</f>
        <v>-0.576128898831272</v>
      </c>
      <c r="G163" s="123" t="str">
        <f>data_olah!G166</f>
        <v>116.09122349981216</v>
      </c>
      <c r="H163" s="122" t="str">
        <f>data_olah!H166</f>
        <v>TELKOM</v>
      </c>
      <c r="I163" s="122" t="str">
        <f>data_olah!I166</f>
        <v>WMS</v>
      </c>
      <c r="J163" s="122" t="str">
        <f>data_olah!J166</f>
        <v>TERPASANG</v>
      </c>
      <c r="K163" s="122" t="str">
        <f>data_olah!M166</f>
        <v/>
      </c>
      <c r="L163" s="122" t="str">
        <f>data_olah!U166</f>
        <v>KURANG OPTIMAL</v>
      </c>
    </row>
    <row r="164">
      <c r="A164" s="121">
        <v>2025.0</v>
      </c>
      <c r="B164" s="121" t="s">
        <v>795</v>
      </c>
      <c r="C164" s="122" t="str">
        <f>data_olah!B167</f>
        <v>KUTAI BARAT</v>
      </c>
      <c r="D164" s="122" t="str">
        <f>data_olah!C167</f>
        <v>JEMPANG</v>
      </c>
      <c r="E164" s="122" t="str">
        <f>data_olah!D167</f>
        <v>LEMBONAH</v>
      </c>
      <c r="F164" s="123" t="str">
        <f>data_olah!F167</f>
        <v>-0.5741708271509535</v>
      </c>
      <c r="G164" s="123" t="str">
        <f>data_olah!G167</f>
        <v>116.08292327101539</v>
      </c>
      <c r="H164" s="122" t="str">
        <f>data_olah!H167</f>
        <v>TELKOM</v>
      </c>
      <c r="I164" s="122" t="str">
        <f>data_olah!I167</f>
        <v>WMS</v>
      </c>
      <c r="J164" s="122" t="str">
        <f>data_olah!J167</f>
        <v>TERPASANG</v>
      </c>
      <c r="K164" s="122" t="str">
        <f>data_olah!M167</f>
        <v/>
      </c>
      <c r="L164" s="122" t="str">
        <f>data_olah!U167</f>
        <v>KURANG OPTIMAL</v>
      </c>
    </row>
    <row r="165">
      <c r="A165" s="121">
        <v>2025.0</v>
      </c>
      <c r="B165" s="121" t="s">
        <v>795</v>
      </c>
      <c r="C165" s="122" t="str">
        <f>data_olah!B168</f>
        <v>KUTAI BARAT</v>
      </c>
      <c r="D165" s="122" t="str">
        <f>data_olah!C168</f>
        <v>JEMPANG</v>
      </c>
      <c r="E165" s="122" t="str">
        <f>data_olah!D168</f>
        <v>MUARA NAYAN</v>
      </c>
      <c r="F165" s="123" t="str">
        <f>data_olah!F168</f>
        <v>-0.565550655510813</v>
      </c>
      <c r="G165" s="123" t="str">
        <f>data_olah!G168</f>
        <v>116.08777937099507</v>
      </c>
      <c r="H165" s="122" t="str">
        <f>data_olah!H168</f>
        <v>TELKOM</v>
      </c>
      <c r="I165" s="122" t="str">
        <f>data_olah!I168</f>
        <v>WMS</v>
      </c>
      <c r="J165" s="122" t="str">
        <f>data_olah!J168</f>
        <v>TERPASANG</v>
      </c>
      <c r="K165" s="122" t="str">
        <f>data_olah!M168</f>
        <v/>
      </c>
      <c r="L165" s="122" t="str">
        <f>data_olah!U168</f>
        <v>KURANG OPTIMAL</v>
      </c>
    </row>
    <row r="166">
      <c r="A166" s="121">
        <v>2025.0</v>
      </c>
      <c r="B166" s="121" t="s">
        <v>795</v>
      </c>
      <c r="C166" s="122" t="str">
        <f>data_olah!B169</f>
        <v>KUTAI BARAT</v>
      </c>
      <c r="D166" s="122" t="str">
        <f>data_olah!C169</f>
        <v>JEMPANG</v>
      </c>
      <c r="E166" s="122" t="str">
        <f>data_olah!D169</f>
        <v>MANCONG</v>
      </c>
      <c r="F166" s="123" t="str">
        <f>data_olah!F169</f>
        <v>-0.5337092705199454</v>
      </c>
      <c r="G166" s="123" t="str">
        <f>data_olah!G169</f>
        <v>116.08002688648288</v>
      </c>
      <c r="H166" s="122" t="str">
        <f>data_olah!H169</f>
        <v>BESTCAMP</v>
      </c>
      <c r="I166" s="122" t="str">
        <f>data_olah!I169</f>
        <v>STARLINK</v>
      </c>
      <c r="J166" s="122" t="str">
        <f>data_olah!J169</f>
        <v>TERPASANG</v>
      </c>
      <c r="K166" s="122" t="str">
        <f>data_olah!M169</f>
        <v>BELUM TERPASANG</v>
      </c>
      <c r="L166" s="122" t="str">
        <f>data_olah!U169</f>
        <v>KURANG OPTIMAL</v>
      </c>
    </row>
    <row r="167">
      <c r="A167" s="121">
        <v>2025.0</v>
      </c>
      <c r="B167" s="121" t="s">
        <v>795</v>
      </c>
      <c r="C167" s="122" t="str">
        <f>data_olah!B170</f>
        <v>KUTAI BARAT</v>
      </c>
      <c r="D167" s="122" t="str">
        <f>data_olah!C170</f>
        <v>JEMPANG</v>
      </c>
      <c r="E167" s="122" t="str">
        <f>data_olah!D170</f>
        <v>PERIGIQ</v>
      </c>
      <c r="F167" s="123" t="str">
        <f>data_olah!F170</f>
        <v>-0.49437799899309964</v>
      </c>
      <c r="G167" s="123" t="str">
        <f>data_olah!G170</f>
        <v>116.06263202869552</v>
      </c>
      <c r="H167" s="122" t="str">
        <f>data_olah!H170</f>
        <v>BESTCAMP</v>
      </c>
      <c r="I167" s="122" t="str">
        <f>data_olah!I170</f>
        <v>STARLINK</v>
      </c>
      <c r="J167" s="122" t="str">
        <f>data_olah!J170</f>
        <v>TERPASANG</v>
      </c>
      <c r="K167" s="122" t="str">
        <f>data_olah!M170</f>
        <v>BELUM TERPASANG</v>
      </c>
      <c r="L167" s="122" t="str">
        <f>data_olah!U170</f>
        <v>TIDAK OPTIMAL</v>
      </c>
    </row>
    <row r="168">
      <c r="A168" s="121">
        <v>2025.0</v>
      </c>
      <c r="B168" s="121" t="s">
        <v>795</v>
      </c>
      <c r="C168" s="122" t="str">
        <f>data_olah!B171</f>
        <v>KUTAI BARAT</v>
      </c>
      <c r="D168" s="122" t="str">
        <f>data_olah!C171</f>
        <v>JEMPANG</v>
      </c>
      <c r="E168" s="122" t="str">
        <f>data_olah!D171</f>
        <v>MUARA OHONG</v>
      </c>
      <c r="F168" s="123" t="str">
        <f>data_olah!F171</f>
        <v>-0.4318361947070967</v>
      </c>
      <c r="G168" s="123" t="str">
        <f>data_olah!G171</f>
        <v>116.11084088446462</v>
      </c>
      <c r="H168" s="122" t="str">
        <f>data_olah!H171</f>
        <v/>
      </c>
      <c r="I168" s="122" t="str">
        <f>data_olah!I171</f>
        <v/>
      </c>
      <c r="J168" s="122" t="str">
        <f>data_olah!J171</f>
        <v/>
      </c>
      <c r="K168" s="122" t="str">
        <f>data_olah!M171</f>
        <v>BELUM TERPASANG</v>
      </c>
      <c r="L168" s="122" t="str">
        <f>data_olah!U171</f>
        <v>BELUM TERPASANG</v>
      </c>
    </row>
    <row r="169">
      <c r="A169" s="121">
        <v>2025.0</v>
      </c>
      <c r="B169" s="121" t="s">
        <v>795</v>
      </c>
      <c r="C169" s="122" t="str">
        <f>data_olah!B172</f>
        <v>KUTAI BARAT</v>
      </c>
      <c r="D169" s="122" t="str">
        <f>data_olah!C172</f>
        <v>JEMPANG</v>
      </c>
      <c r="E169" s="122" t="str">
        <f>data_olah!D172</f>
        <v>TANJUNG JONE</v>
      </c>
      <c r="F169" s="123" t="str">
        <f>data_olah!F172</f>
        <v>-0.4629164902076247</v>
      </c>
      <c r="G169" s="123" t="str">
        <f>data_olah!G172</f>
        <v>116.14678123907382</v>
      </c>
      <c r="H169" s="122" t="str">
        <f>data_olah!H172</f>
        <v>BESTCAMP</v>
      </c>
      <c r="I169" s="122" t="str">
        <f>data_olah!I172</f>
        <v>STARLINK</v>
      </c>
      <c r="J169" s="122" t="str">
        <f>data_olah!J172</f>
        <v>TERPASANG</v>
      </c>
      <c r="K169" s="122" t="str">
        <f>data_olah!M172</f>
        <v>BELUM TERPASANG</v>
      </c>
      <c r="L169" s="122" t="str">
        <f>data_olah!U172</f>
        <v>TIDAK OPTIMAL</v>
      </c>
    </row>
    <row r="170">
      <c r="A170" s="121">
        <v>2025.0</v>
      </c>
      <c r="B170" s="121" t="s">
        <v>795</v>
      </c>
      <c r="C170" s="122" t="str">
        <f>data_olah!B173</f>
        <v>KUTAI BARAT</v>
      </c>
      <c r="D170" s="122" t="str">
        <f>data_olah!C173</f>
        <v>JEMPANG</v>
      </c>
      <c r="E170" s="122" t="str">
        <f>data_olah!D173</f>
        <v>TANJUNG ISUY</v>
      </c>
      <c r="F170" s="123" t="str">
        <f>data_olah!F173</f>
        <v>-0.5150004710898157</v>
      </c>
      <c r="G170" s="123" t="str">
        <f>data_olah!G173</f>
        <v>116.13897618945853</v>
      </c>
      <c r="H170" s="122" t="str">
        <f>data_olah!H173</f>
        <v>TELKOM</v>
      </c>
      <c r="I170" s="122" t="str">
        <f>data_olah!I173</f>
        <v>Astinet</v>
      </c>
      <c r="J170" s="122" t="str">
        <f>data_olah!J173</f>
        <v>TERPASANG</v>
      </c>
      <c r="K170" s="122" t="str">
        <f>data_olah!M173</f>
        <v>TIDAK AKTIF</v>
      </c>
      <c r="L170" s="122" t="str">
        <f>data_olah!U173</f>
        <v>TIDAK TERDETEKSI</v>
      </c>
    </row>
    <row r="171">
      <c r="A171" s="121">
        <v>2025.0</v>
      </c>
      <c r="B171" s="121" t="s">
        <v>795</v>
      </c>
      <c r="C171" s="122" t="str">
        <f>data_olah!B174</f>
        <v>KUTAI BARAT</v>
      </c>
      <c r="D171" s="122" t="str">
        <f>data_olah!C174</f>
        <v>JEMPANG</v>
      </c>
      <c r="E171" s="122" t="str">
        <f>data_olah!D174</f>
        <v>TANJUNG JAN</v>
      </c>
      <c r="F171" s="123" t="str">
        <f>data_olah!F174</f>
        <v>-0.5218896482024631</v>
      </c>
      <c r="G171" s="123" t="str">
        <f>data_olah!G174</f>
        <v>116.1677406510386</v>
      </c>
      <c r="H171" s="122" t="str">
        <f>data_olah!H174</f>
        <v>BESTCAMP</v>
      </c>
      <c r="I171" s="122" t="str">
        <f>data_olah!I174</f>
        <v>STARLINK</v>
      </c>
      <c r="J171" s="122" t="str">
        <f>data_olah!J174</f>
        <v>TERPASANG</v>
      </c>
      <c r="K171" s="122" t="str">
        <f>data_olah!M174</f>
        <v>BELUM TERPASANG</v>
      </c>
      <c r="L171" s="122" t="str">
        <f>data_olah!U174</f>
        <v>TIDAK OPTIMAL</v>
      </c>
    </row>
    <row r="172">
      <c r="A172" s="121">
        <v>2025.0</v>
      </c>
      <c r="B172" s="121" t="s">
        <v>795</v>
      </c>
      <c r="C172" s="122" t="str">
        <f>data_olah!B175</f>
        <v>KUTAI BARAT</v>
      </c>
      <c r="D172" s="122" t="str">
        <f>data_olah!C175</f>
        <v>JEMPANG</v>
      </c>
      <c r="E172" s="122" t="str">
        <f>data_olah!D175</f>
        <v>PULAU LANTING</v>
      </c>
      <c r="F172" s="123" t="str">
        <f>data_olah!F175</f>
        <v>-0.49978484979519755</v>
      </c>
      <c r="G172" s="123" t="str">
        <f>data_olah!G175</f>
        <v>116.18454089868337</v>
      </c>
      <c r="H172" s="122" t="str">
        <f>data_olah!H175</f>
        <v>TELKOMSEL</v>
      </c>
      <c r="I172" s="122" t="str">
        <f>data_olah!I175</f>
        <v>INDIHOME</v>
      </c>
      <c r="J172" s="122" t="str">
        <f>data_olah!J175</f>
        <v>TERPASANG</v>
      </c>
      <c r="K172" s="122" t="str">
        <f>data_olah!M175</f>
        <v/>
      </c>
      <c r="L172" s="122" t="str">
        <f>data_olah!U175</f>
        <v>TIDAK OPTIMAL</v>
      </c>
    </row>
    <row r="173">
      <c r="A173" s="121">
        <v>2025.0</v>
      </c>
      <c r="B173" s="121" t="s">
        <v>795</v>
      </c>
      <c r="C173" s="122" t="str">
        <f>data_olah!B176</f>
        <v>KUTAI BARAT</v>
      </c>
      <c r="D173" s="122" t="str">
        <f>data_olah!C176</f>
        <v>JEMPANG</v>
      </c>
      <c r="E173" s="122" t="str">
        <f>data_olah!D176</f>
        <v>MUARA TAE</v>
      </c>
      <c r="F173" s="123" t="str">
        <f>data_olah!F176</f>
        <v>-0.5913837820663428</v>
      </c>
      <c r="G173" s="123" t="str">
        <f>data_olah!G176</f>
        <v>116.01291400502159</v>
      </c>
      <c r="H173" s="122" t="str">
        <f>data_olah!H176</f>
        <v>TELKOM</v>
      </c>
      <c r="I173" s="122" t="str">
        <f>data_olah!I176</f>
        <v>WMS</v>
      </c>
      <c r="J173" s="122" t="str">
        <f>data_olah!J176</f>
        <v>TERPASANG</v>
      </c>
      <c r="K173" s="122" t="str">
        <f>data_olah!M176</f>
        <v/>
      </c>
      <c r="L173" s="122" t="str">
        <f>data_olah!U176</f>
        <v>KURANG OPTIMAL</v>
      </c>
    </row>
    <row r="174">
      <c r="A174" s="121">
        <v>2025.0</v>
      </c>
      <c r="B174" s="121" t="s">
        <v>795</v>
      </c>
      <c r="C174" s="122" t="str">
        <f>data_olah!B177</f>
        <v>KUTAI BARAT</v>
      </c>
      <c r="D174" s="122" t="str">
        <f>data_olah!C177</f>
        <v>JEMPANG</v>
      </c>
      <c r="E174" s="122" t="str">
        <f>data_olah!D177</f>
        <v>BEKOKONG MAKMUR</v>
      </c>
      <c r="F174" s="123" t="str">
        <f>data_olah!F177</f>
        <v>-0.649136286362228</v>
      </c>
      <c r="G174" s="123" t="str">
        <f>data_olah!G177</f>
        <v>116.12618728068873</v>
      </c>
      <c r="H174" s="122" t="str">
        <f>data_olah!H177</f>
        <v>TELKOMSEL</v>
      </c>
      <c r="I174" s="122" t="str">
        <f>data_olah!I177</f>
        <v>ORBIT</v>
      </c>
      <c r="J174" s="122" t="str">
        <f>data_olah!J177</f>
        <v>TERPASANG</v>
      </c>
      <c r="K174" s="122" t="str">
        <f>data_olah!M177</f>
        <v>BELUM TERPASANG</v>
      </c>
      <c r="L174" s="122" t="str">
        <f>data_olah!U177</f>
        <v>TIDAK TERDETEKSI</v>
      </c>
    </row>
    <row r="175">
      <c r="A175" s="121">
        <v>2025.0</v>
      </c>
      <c r="B175" s="121" t="s">
        <v>795</v>
      </c>
      <c r="C175" s="122" t="str">
        <f>data_olah!B178</f>
        <v>KUTAI BARAT</v>
      </c>
      <c r="D175" s="122" t="str">
        <f>data_olah!C178</f>
        <v>LINGGANG BIGUNG</v>
      </c>
      <c r="E175" s="122" t="str">
        <f>data_olah!D178</f>
        <v>LINGGANG MELAPEH BARU</v>
      </c>
      <c r="F175" s="123" t="str">
        <f>data_olah!F178</f>
        <v>-0.14356069971007637</v>
      </c>
      <c r="G175" s="123" t="str">
        <f>data_olah!G178</f>
        <v>115.56618537099042</v>
      </c>
      <c r="H175" s="122" t="str">
        <f>data_olah!H178</f>
        <v>TELKOMSEL</v>
      </c>
      <c r="I175" s="122" t="str">
        <f>data_olah!I178</f>
        <v>INDIHOME</v>
      </c>
      <c r="J175" s="122" t="str">
        <f>data_olah!J178</f>
        <v>TERPASANG</v>
      </c>
      <c r="K175" s="122" t="str">
        <f>data_olah!M178</f>
        <v/>
      </c>
      <c r="L175" s="122" t="str">
        <f>data_olah!U178</f>
        <v>KURANG OPTIMAL</v>
      </c>
    </row>
    <row r="176">
      <c r="A176" s="121">
        <v>2025.0</v>
      </c>
      <c r="B176" s="121" t="s">
        <v>795</v>
      </c>
      <c r="C176" s="122" t="str">
        <f>data_olah!B179</f>
        <v>KUTAI BARAT</v>
      </c>
      <c r="D176" s="122" t="str">
        <f>data_olah!C179</f>
        <v>LINGGANG BIGUNG</v>
      </c>
      <c r="E176" s="122" t="str">
        <f>data_olah!D179</f>
        <v>LINGGANG BIGUNG BARU</v>
      </c>
      <c r="F176" s="123">
        <f>data_olah!F179</f>
        <v>-0.142638023</v>
      </c>
      <c r="G176" s="123">
        <f>data_olah!G179</f>
        <v>115.5661103</v>
      </c>
      <c r="H176" s="122" t="str">
        <f>data_olah!H179</f>
        <v>BESTCAMP</v>
      </c>
      <c r="I176" s="122" t="str">
        <f>data_olah!I179</f>
        <v>STARLINK</v>
      </c>
      <c r="J176" s="122" t="str">
        <f>data_olah!J179</f>
        <v>TERPASANG</v>
      </c>
      <c r="K176" s="122" t="str">
        <f>data_olah!M179</f>
        <v>BELUM TERPASANG</v>
      </c>
      <c r="L176" s="122" t="str">
        <f>data_olah!U179</f>
        <v>OPTIMAL</v>
      </c>
    </row>
    <row r="177">
      <c r="A177" s="121">
        <v>2025.0</v>
      </c>
      <c r="B177" s="121" t="s">
        <v>795</v>
      </c>
      <c r="C177" s="122" t="str">
        <f>data_olah!B180</f>
        <v>KUTAI BARAT</v>
      </c>
      <c r="D177" s="122" t="str">
        <f>data_olah!C180</f>
        <v>LINGGANG BIGUNG</v>
      </c>
      <c r="E177" s="122" t="str">
        <f>data_olah!D180</f>
        <v>LINGGANG TUTUNG</v>
      </c>
      <c r="F177" s="123" t="str">
        <f>data_olah!F180</f>
        <v>-0.08340520112962524</v>
      </c>
      <c r="G177" s="123" t="str">
        <f>data_olah!G180</f>
        <v>115.4552373114897</v>
      </c>
      <c r="H177" s="122" t="str">
        <f>data_olah!H180</f>
        <v>TELKOMSAT</v>
      </c>
      <c r="I177" s="122" t="str">
        <f>data_olah!I180</f>
        <v>STARLINK</v>
      </c>
      <c r="J177" s="122" t="str">
        <f>data_olah!J180</f>
        <v>TERPASANG</v>
      </c>
      <c r="K177" s="122" t="str">
        <f>data_olah!M180</f>
        <v>BELUM TERPASANG</v>
      </c>
      <c r="L177" s="122" t="str">
        <f>data_olah!U180</f>
        <v>TIDAK OPTIMAL</v>
      </c>
    </row>
    <row r="178">
      <c r="A178" s="121">
        <v>2025.0</v>
      </c>
      <c r="B178" s="121" t="s">
        <v>795</v>
      </c>
      <c r="C178" s="122" t="str">
        <f>data_olah!B181</f>
        <v>KUTAI BARAT</v>
      </c>
      <c r="D178" s="122" t="str">
        <f>data_olah!C181</f>
        <v>LINGGANG BIGUNG</v>
      </c>
      <c r="E178" s="122" t="str">
        <f>data_olah!D181</f>
        <v>LINGGANG MELAPEH</v>
      </c>
      <c r="F178" s="123" t="str">
        <f>data_olah!F181</f>
        <v>-0.1608131220907429</v>
      </c>
      <c r="G178" s="123" t="str">
        <f>data_olah!G181</f>
        <v>115.5873729368373</v>
      </c>
      <c r="H178" s="122" t="str">
        <f>data_olah!H181</f>
        <v>BESTCAMP</v>
      </c>
      <c r="I178" s="122" t="str">
        <f>data_olah!I181</f>
        <v>STARLINK</v>
      </c>
      <c r="J178" s="122" t="str">
        <f>data_olah!J181</f>
        <v>TERPASANG</v>
      </c>
      <c r="K178" s="122" t="str">
        <f>data_olah!M181</f>
        <v>BELUM TERPASANG</v>
      </c>
      <c r="L178" s="122" t="str">
        <f>data_olah!U181</f>
        <v>TIDAK OPTIMAL</v>
      </c>
    </row>
    <row r="179">
      <c r="A179" s="121">
        <v>2025.0</v>
      </c>
      <c r="B179" s="121" t="s">
        <v>795</v>
      </c>
      <c r="C179" s="122" t="str">
        <f>data_olah!B182</f>
        <v>KUTAI BARAT</v>
      </c>
      <c r="D179" s="122" t="str">
        <f>data_olah!C182</f>
        <v>LINGGANG BIGUNG</v>
      </c>
      <c r="E179" s="122" t="str">
        <f>data_olah!D182</f>
        <v>LINGGANG MAPAN</v>
      </c>
      <c r="F179" s="123" t="str">
        <f>data_olah!F182</f>
        <v>-0.16948249965054873</v>
      </c>
      <c r="G179" s="123" t="str">
        <f>data_olah!G182</f>
        <v>115.62155321537713</v>
      </c>
      <c r="H179" s="122" t="str">
        <f>data_olah!H182</f>
        <v>TELKOMSEL</v>
      </c>
      <c r="I179" s="122" t="str">
        <f>data_olah!I182</f>
        <v>INDIHOME</v>
      </c>
      <c r="J179" s="122" t="str">
        <f>data_olah!J182</f>
        <v>TERPASANG</v>
      </c>
      <c r="K179" s="122" t="str">
        <f>data_olah!M182</f>
        <v/>
      </c>
      <c r="L179" s="122" t="str">
        <f>data_olah!U182</f>
        <v>KURANG OPTIMAL</v>
      </c>
    </row>
    <row r="180">
      <c r="A180" s="121">
        <v>2025.0</v>
      </c>
      <c r="B180" s="121" t="s">
        <v>795</v>
      </c>
      <c r="C180" s="122" t="str">
        <f>data_olah!B183</f>
        <v>KUTAI BARAT</v>
      </c>
      <c r="D180" s="122" t="str">
        <f>data_olah!C183</f>
        <v>LINGGANG BIGUNG</v>
      </c>
      <c r="E180" s="122" t="str">
        <f>data_olah!D183</f>
        <v>LINGGANG BIGUNG</v>
      </c>
      <c r="F180" s="123" t="str">
        <f>data_olah!F183</f>
        <v>-0.14362577926461434</v>
      </c>
      <c r="G180" s="123" t="str">
        <f>data_olah!G183</f>
        <v>115.6229566950905</v>
      </c>
      <c r="H180" s="122" t="str">
        <f>data_olah!H183</f>
        <v>TELKOM</v>
      </c>
      <c r="I180" s="122" t="str">
        <f>data_olah!I183</f>
        <v>WMS</v>
      </c>
      <c r="J180" s="122" t="str">
        <f>data_olah!J183</f>
        <v>TERPASANG</v>
      </c>
      <c r="K180" s="122" t="str">
        <f>data_olah!M183</f>
        <v/>
      </c>
      <c r="L180" s="122" t="str">
        <f>data_olah!U183</f>
        <v>KURANG OPTIMAL</v>
      </c>
    </row>
    <row r="181">
      <c r="A181" s="121">
        <v>2025.0</v>
      </c>
      <c r="B181" s="121" t="s">
        <v>795</v>
      </c>
      <c r="C181" s="122" t="str">
        <f>data_olah!B184</f>
        <v>KUTAI BARAT</v>
      </c>
      <c r="D181" s="122" t="str">
        <f>data_olah!C184</f>
        <v>LINGGANG BIGUNG</v>
      </c>
      <c r="E181" s="122" t="str">
        <f>data_olah!D184</f>
        <v>LINGGANG AMER</v>
      </c>
      <c r="F181" s="123" t="str">
        <f>data_olah!F184</f>
        <v>-0.14545867645066915</v>
      </c>
      <c r="G181" s="123" t="str">
        <f>data_olah!G184</f>
        <v>115.65352480305597</v>
      </c>
      <c r="H181" s="122" t="str">
        <f>data_olah!H184</f>
        <v>TELKOM</v>
      </c>
      <c r="I181" s="122" t="str">
        <f>data_olah!I184</f>
        <v>WMS</v>
      </c>
      <c r="J181" s="122" t="str">
        <f>data_olah!J184</f>
        <v>TERPASANG</v>
      </c>
      <c r="K181" s="122" t="str">
        <f>data_olah!M184</f>
        <v>BELUM TERPASANG</v>
      </c>
      <c r="L181" s="122" t="str">
        <f>data_olah!U184</f>
        <v>TIDAK OPTIMAL</v>
      </c>
    </row>
    <row r="182">
      <c r="A182" s="121">
        <v>2025.0</v>
      </c>
      <c r="B182" s="121" t="s">
        <v>795</v>
      </c>
      <c r="C182" s="122" t="str">
        <f>data_olah!B185</f>
        <v>KUTAI BARAT</v>
      </c>
      <c r="D182" s="122" t="str">
        <f>data_olah!C185</f>
        <v>LINGGANG BIGUNG</v>
      </c>
      <c r="E182" s="122" t="str">
        <f>data_olah!D185</f>
        <v>LINGGANG BANGUNSARI</v>
      </c>
      <c r="F182" s="123" t="str">
        <f>data_olah!F185</f>
        <v>-0.1478207390887691</v>
      </c>
      <c r="G182" s="123" t="str">
        <f>data_olah!G185</f>
        <v>115.642642737589</v>
      </c>
      <c r="H182" s="122" t="str">
        <f>data_olah!H185</f>
        <v>TELKOM</v>
      </c>
      <c r="I182" s="122" t="str">
        <f>data_olah!I185</f>
        <v>WMS</v>
      </c>
      <c r="J182" s="122" t="str">
        <f>data_olah!J185</f>
        <v>TERPASANG</v>
      </c>
      <c r="K182" s="122" t="str">
        <f>data_olah!M185</f>
        <v>BELUM TERPASANG</v>
      </c>
      <c r="L182" s="122" t="str">
        <f>data_olah!U185</f>
        <v>TIDAK OPTIMAL</v>
      </c>
    </row>
    <row r="183">
      <c r="A183" s="121">
        <v>2025.0</v>
      </c>
      <c r="B183" s="121" t="s">
        <v>795</v>
      </c>
      <c r="C183" s="122" t="str">
        <f>data_olah!B186</f>
        <v>KUTAI BARAT</v>
      </c>
      <c r="D183" s="122" t="str">
        <f>data_olah!C186</f>
        <v>LINGGANG BIGUNG</v>
      </c>
      <c r="E183" s="122" t="str">
        <f>data_olah!D186</f>
        <v>LINGGANG PURWODADI</v>
      </c>
      <c r="F183" s="123" t="str">
        <f>data_olah!F186</f>
        <v>-0.1453228659666651</v>
      </c>
      <c r="G183" s="123" t="str">
        <f>data_olah!G186</f>
        <v>115.60856979330372</v>
      </c>
      <c r="H183" s="122" t="str">
        <f>data_olah!H186</f>
        <v>TELKOMSEL</v>
      </c>
      <c r="I183" s="122" t="str">
        <f>data_olah!I186</f>
        <v>INDIHOME</v>
      </c>
      <c r="J183" s="122" t="str">
        <f>data_olah!J186</f>
        <v>TERPASANG</v>
      </c>
      <c r="K183" s="122" t="str">
        <f>data_olah!M186</f>
        <v/>
      </c>
      <c r="L183" s="122" t="str">
        <f>data_olah!U186</f>
        <v>KURANG OPTIMAL</v>
      </c>
    </row>
    <row r="184">
      <c r="A184" s="121">
        <v>2025.0</v>
      </c>
      <c r="B184" s="121" t="s">
        <v>795</v>
      </c>
      <c r="C184" s="122" t="str">
        <f>data_olah!B187</f>
        <v>KUTAI BARAT</v>
      </c>
      <c r="D184" s="122" t="str">
        <f>data_olah!C187</f>
        <v>LINGGANG BIGUNG</v>
      </c>
      <c r="E184" s="122" t="str">
        <f>data_olah!D187</f>
        <v>LINGGANG MENCELEW</v>
      </c>
      <c r="F184" s="123" t="str">
        <f>data_olah!F187</f>
        <v>-0.10969078390728415</v>
      </c>
      <c r="G184" s="123" t="str">
        <f>data_olah!G187</f>
        <v>115.65419209609944</v>
      </c>
      <c r="H184" s="122" t="str">
        <f>data_olah!H187</f>
        <v>BESTCAMP</v>
      </c>
      <c r="I184" s="122" t="str">
        <f>data_olah!I187</f>
        <v>STARLINK</v>
      </c>
      <c r="J184" s="122" t="str">
        <f>data_olah!J187</f>
        <v>TERPASANG</v>
      </c>
      <c r="K184" s="122" t="str">
        <f>data_olah!M187</f>
        <v>BELUM TERPASANG</v>
      </c>
      <c r="L184" s="122" t="str">
        <f>data_olah!U187</f>
        <v>KURANG OPTIMAL</v>
      </c>
    </row>
    <row r="185">
      <c r="A185" s="121">
        <v>2025.0</v>
      </c>
      <c r="B185" s="121" t="s">
        <v>795</v>
      </c>
      <c r="C185" s="122" t="str">
        <f>data_olah!B188</f>
        <v>KUTAI BARAT</v>
      </c>
      <c r="D185" s="122" t="str">
        <f>data_olah!C188</f>
        <v>LINGGANG BIGUNG</v>
      </c>
      <c r="E185" s="122" t="str">
        <f>data_olah!D188</f>
        <v>LINGGANG KEBUT</v>
      </c>
      <c r="F185" s="123" t="str">
        <f>data_olah!F188</f>
        <v>-0.11990584028474943</v>
      </c>
      <c r="G185" s="123" t="str">
        <f>data_olah!G188</f>
        <v>115.64146393007199</v>
      </c>
      <c r="H185" s="122" t="str">
        <f>data_olah!H188</f>
        <v>BESTCAMP</v>
      </c>
      <c r="I185" s="122" t="str">
        <f>data_olah!I188</f>
        <v>STARLINK</v>
      </c>
      <c r="J185" s="122" t="str">
        <f>data_olah!J188</f>
        <v>TERPASANG</v>
      </c>
      <c r="K185" s="122" t="str">
        <f>data_olah!M188</f>
        <v>BELUM TERPASANG</v>
      </c>
      <c r="L185" s="122" t="str">
        <f>data_olah!U188</f>
        <v>SANGAT OPTIMAL</v>
      </c>
    </row>
    <row r="186">
      <c r="A186" s="121">
        <v>2025.0</v>
      </c>
      <c r="B186" s="121" t="s">
        <v>795</v>
      </c>
      <c r="C186" s="122" t="str">
        <f>data_olah!B189</f>
        <v>KUTAI BARAT</v>
      </c>
      <c r="D186" s="122" t="str">
        <f>data_olah!C189</f>
        <v>LONG IRAM</v>
      </c>
      <c r="E186" s="122" t="str">
        <f>data_olah!D189</f>
        <v>LINGGANG MUARA LEBAN</v>
      </c>
      <c r="F186" s="123" t="str">
        <f>data_olah!F189</f>
        <v>-0.029448097951342084</v>
      </c>
      <c r="G186" s="123" t="str">
        <f>data_olah!G189</f>
        <v>115.58580302766681</v>
      </c>
      <c r="H186" s="122" t="str">
        <f>data_olah!H189</f>
        <v>BESTCAMP</v>
      </c>
      <c r="I186" s="122" t="str">
        <f>data_olah!I189</f>
        <v>STARLINK</v>
      </c>
      <c r="J186" s="122" t="str">
        <f>data_olah!J189</f>
        <v>TERPASANG</v>
      </c>
      <c r="K186" s="122" t="str">
        <f>data_olah!M189</f>
        <v>BELUM TERPASANG</v>
      </c>
      <c r="L186" s="122" t="str">
        <f>data_olah!U189</f>
        <v>SANGAT OPTIMAL</v>
      </c>
    </row>
    <row r="187">
      <c r="A187" s="121">
        <v>2025.0</v>
      </c>
      <c r="B187" s="121" t="s">
        <v>795</v>
      </c>
      <c r="C187" s="122" t="str">
        <f>data_olah!B190</f>
        <v>KUTAI BARAT</v>
      </c>
      <c r="D187" s="122" t="str">
        <f>data_olah!C190</f>
        <v>LONG IRAM</v>
      </c>
      <c r="E187" s="122" t="str">
        <f>data_olah!D190</f>
        <v>LONG IRAM SEBERANG</v>
      </c>
      <c r="F187" s="123" t="str">
        <f>data_olah!F190</f>
        <v>-0.02915837117519891</v>
      </c>
      <c r="G187" s="123" t="str">
        <f>data_olah!G190</f>
        <v>115.61410129478227</v>
      </c>
      <c r="H187" s="122" t="str">
        <f>data_olah!H190</f>
        <v>BESTCAMP</v>
      </c>
      <c r="I187" s="122" t="str">
        <f>data_olah!I190</f>
        <v>STARLINK</v>
      </c>
      <c r="J187" s="122" t="str">
        <f>data_olah!J190</f>
        <v>TERPASANG</v>
      </c>
      <c r="K187" s="122" t="str">
        <f>data_olah!M190</f>
        <v>BELUM TERPASANG</v>
      </c>
      <c r="L187" s="122" t="str">
        <f>data_olah!U190</f>
        <v>OPTIMAL</v>
      </c>
    </row>
    <row r="188">
      <c r="A188" s="121">
        <v>2025.0</v>
      </c>
      <c r="B188" s="121" t="s">
        <v>795</v>
      </c>
      <c r="C188" s="122" t="str">
        <f>data_olah!B191</f>
        <v>KUTAI BARAT</v>
      </c>
      <c r="D188" s="122" t="str">
        <f>data_olah!C191</f>
        <v>LONG IRAM</v>
      </c>
      <c r="E188" s="122" t="str">
        <f>data_olah!D191</f>
        <v>LONG IRAM ILIR</v>
      </c>
      <c r="F188" s="123" t="str">
        <f>data_olah!F191</f>
        <v>-0.026995672565834117</v>
      </c>
      <c r="G188" s="123" t="str">
        <f>data_olah!G191</f>
        <v>115.61633827379782</v>
      </c>
      <c r="H188" s="122" t="str">
        <f>data_olah!H191</f>
        <v>BESTCAMP</v>
      </c>
      <c r="I188" s="122" t="str">
        <f>data_olah!I191</f>
        <v>STARLINK</v>
      </c>
      <c r="J188" s="122" t="str">
        <f>data_olah!J191</f>
        <v>TERPASANG</v>
      </c>
      <c r="K188" s="122" t="str">
        <f>data_olah!M191</f>
        <v>BELUM TERPASANG</v>
      </c>
      <c r="L188" s="122" t="str">
        <f>data_olah!U191</f>
        <v>TIDAK OPTIMAL</v>
      </c>
    </row>
    <row r="189">
      <c r="A189" s="121">
        <v>2025.0</v>
      </c>
      <c r="B189" s="121" t="s">
        <v>795</v>
      </c>
      <c r="C189" s="122" t="str">
        <f>data_olah!B192</f>
        <v>KUTAI BARAT</v>
      </c>
      <c r="D189" s="122" t="str">
        <f>data_olah!C192</f>
        <v>LONG IRAM</v>
      </c>
      <c r="E189" s="122" t="str">
        <f>data_olah!D192</f>
        <v>ANAH</v>
      </c>
      <c r="F189" s="123" t="str">
        <f>data_olah!F192</f>
        <v>-0.03719725691306401</v>
      </c>
      <c r="G189" s="123" t="str">
        <f>data_olah!G192</f>
        <v>115.60471765382022</v>
      </c>
      <c r="H189" s="122" t="str">
        <f>data_olah!H192</f>
        <v>BESTCAMP</v>
      </c>
      <c r="I189" s="122" t="str">
        <f>data_olah!I192</f>
        <v>STARLINK</v>
      </c>
      <c r="J189" s="122" t="str">
        <f>data_olah!J192</f>
        <v>TERPASANG</v>
      </c>
      <c r="K189" s="122" t="str">
        <f>data_olah!M192</f>
        <v>BELUM TERPASANG</v>
      </c>
      <c r="L189" s="122" t="str">
        <f>data_olah!U192</f>
        <v>SANGAT OPTIMAL</v>
      </c>
    </row>
    <row r="190">
      <c r="A190" s="121">
        <v>2025.0</v>
      </c>
      <c r="B190" s="121" t="s">
        <v>795</v>
      </c>
      <c r="C190" s="122" t="str">
        <f>data_olah!B193</f>
        <v>KUTAI BARAT</v>
      </c>
      <c r="D190" s="122" t="str">
        <f>data_olah!C193</f>
        <v>LONG IRAM</v>
      </c>
      <c r="E190" s="122" t="str">
        <f>data_olah!D193</f>
        <v>LONG DALIQ</v>
      </c>
      <c r="F190" s="123" t="str">
        <f>data_olah!F193</f>
        <v>0.016384909030622848</v>
      </c>
      <c r="G190" s="123" t="str">
        <f>data_olah!G193</f>
        <v>115.6127505819265</v>
      </c>
      <c r="H190" s="122" t="str">
        <f>data_olah!H193</f>
        <v>TELKOMSEL</v>
      </c>
      <c r="I190" s="122" t="str">
        <f>data_olah!I193</f>
        <v>ORBIT</v>
      </c>
      <c r="J190" s="122" t="str">
        <f>data_olah!J193</f>
        <v>TERPASANG</v>
      </c>
      <c r="K190" s="122" t="str">
        <f>data_olah!M193</f>
        <v>BELUM TERPASANG</v>
      </c>
      <c r="L190" s="122" t="str">
        <f>data_olah!U193</f>
        <v>TIDAK TERDETEKSI</v>
      </c>
    </row>
    <row r="191">
      <c r="A191" s="121">
        <v>2025.0</v>
      </c>
      <c r="B191" s="121" t="s">
        <v>795</v>
      </c>
      <c r="C191" s="122" t="str">
        <f>data_olah!B194</f>
        <v>KUTAI BARAT</v>
      </c>
      <c r="D191" s="122" t="str">
        <f>data_olah!C194</f>
        <v>LONG IRAM</v>
      </c>
      <c r="E191" s="122" t="str">
        <f>data_olah!D194</f>
        <v>LONG IRAM KOTA</v>
      </c>
      <c r="F191" s="123" t="str">
        <f>data_olah!F194</f>
        <v>-0.019215258017838348</v>
      </c>
      <c r="G191" s="123" t="str">
        <f>data_olah!G194</f>
        <v>115.62432677589499</v>
      </c>
      <c r="H191" s="122" t="str">
        <f>data_olah!H194</f>
        <v>TELKOMSEL</v>
      </c>
      <c r="I191" s="122" t="str">
        <f>data_olah!I194</f>
        <v>ORBIT</v>
      </c>
      <c r="J191" s="122" t="str">
        <f>data_olah!J194</f>
        <v>TERPASANG</v>
      </c>
      <c r="K191" s="122" t="str">
        <f>data_olah!M194</f>
        <v>BELUM TERPASANG</v>
      </c>
      <c r="L191" s="122" t="str">
        <f>data_olah!U194</f>
        <v>TIDAK TERDETEKSI</v>
      </c>
    </row>
    <row r="192">
      <c r="A192" s="121">
        <v>2025.0</v>
      </c>
      <c r="B192" s="121" t="s">
        <v>795</v>
      </c>
      <c r="C192" s="122" t="str">
        <f>data_olah!B195</f>
        <v>KUTAI BARAT</v>
      </c>
      <c r="D192" s="122" t="str">
        <f>data_olah!C195</f>
        <v>LONG IRAM</v>
      </c>
      <c r="E192" s="122" t="str">
        <f>data_olah!D195</f>
        <v>LONG IRAM BAYAN</v>
      </c>
      <c r="F192" s="123" t="str">
        <f>data_olah!F195</f>
        <v>-0.012605543579852033</v>
      </c>
      <c r="G192" s="123" t="str">
        <f>data_olah!G195</f>
        <v>115.60952735545595</v>
      </c>
      <c r="H192" s="122" t="str">
        <f>data_olah!H195</f>
        <v/>
      </c>
      <c r="I192" s="122" t="str">
        <f>data_olah!I195</f>
        <v/>
      </c>
      <c r="J192" s="122" t="str">
        <f>data_olah!J195</f>
        <v/>
      </c>
      <c r="K192" s="122" t="str">
        <f>data_olah!M195</f>
        <v>BELUM TERPASANG</v>
      </c>
      <c r="L192" s="122" t="str">
        <f>data_olah!U195</f>
        <v>BELUM TERPASANG</v>
      </c>
    </row>
    <row r="193">
      <c r="A193" s="121">
        <v>2025.0</v>
      </c>
      <c r="B193" s="121" t="s">
        <v>795</v>
      </c>
      <c r="C193" s="122" t="str">
        <f>data_olah!B196</f>
        <v>KUTAI BARAT</v>
      </c>
      <c r="D193" s="122" t="str">
        <f>data_olah!C196</f>
        <v>LONG IRAM</v>
      </c>
      <c r="E193" s="122" t="str">
        <f>data_olah!D196</f>
        <v>KELIWAI</v>
      </c>
      <c r="F193" s="123" t="str">
        <f>data_olah!F196</f>
        <v>0.01248163926079269</v>
      </c>
      <c r="G193" s="123" t="str">
        <f>data_olah!G196</f>
        <v>115.60977467632213</v>
      </c>
      <c r="H193" s="122" t="str">
        <f>data_olah!H196</f>
        <v>BESTCAMP</v>
      </c>
      <c r="I193" s="122" t="str">
        <f>data_olah!I196</f>
        <v>STARLINK</v>
      </c>
      <c r="J193" s="122" t="str">
        <f>data_olah!J196</f>
        <v>TERPASANG</v>
      </c>
      <c r="K193" s="122" t="str">
        <f>data_olah!M196</f>
        <v>BELUM TERPASANG</v>
      </c>
      <c r="L193" s="122" t="str">
        <f>data_olah!U196</f>
        <v>OPTIMAL</v>
      </c>
    </row>
    <row r="194">
      <c r="A194" s="121">
        <v>2025.0</v>
      </c>
      <c r="B194" s="121" t="s">
        <v>795</v>
      </c>
      <c r="C194" s="122" t="str">
        <f>data_olah!B197</f>
        <v>KUTAI BARAT</v>
      </c>
      <c r="D194" s="122" t="str">
        <f>data_olah!C197</f>
        <v>LONG IRAM</v>
      </c>
      <c r="E194" s="122" t="str">
        <f>data_olah!D197</f>
        <v>UJOH HALANG</v>
      </c>
      <c r="F194" s="123" t="str">
        <f>data_olah!F197</f>
        <v>0.023309240862239695</v>
      </c>
      <c r="G194" s="123" t="str">
        <f>data_olah!G197</f>
        <v>115.55137665595919</v>
      </c>
      <c r="H194" s="122" t="str">
        <f>data_olah!H197</f>
        <v/>
      </c>
      <c r="I194" s="122" t="str">
        <f>data_olah!I197</f>
        <v/>
      </c>
      <c r="J194" s="122" t="str">
        <f>data_olah!J197</f>
        <v/>
      </c>
      <c r="K194" s="122" t="str">
        <f>data_olah!M197</f>
        <v>BELUM TERPASANG</v>
      </c>
      <c r="L194" s="122" t="str">
        <f>data_olah!U197</f>
        <v>BELUM TERPASANG</v>
      </c>
    </row>
    <row r="195">
      <c r="A195" s="121">
        <v>2025.0</v>
      </c>
      <c r="B195" s="121" t="s">
        <v>795</v>
      </c>
      <c r="C195" s="122" t="str">
        <f>data_olah!B198</f>
        <v>KUTAI BARAT</v>
      </c>
      <c r="D195" s="122" t="str">
        <f>data_olah!C198</f>
        <v>LONG IRAM</v>
      </c>
      <c r="E195" s="122" t="str">
        <f>data_olah!D198</f>
        <v>KELIAN LUAR</v>
      </c>
      <c r="F195" s="123" t="str">
        <f>data_olah!F198</f>
        <v>0.017210620811727636</v>
      </c>
      <c r="G195" s="123" t="str">
        <f>data_olah!G198</f>
        <v>115.52981720139931</v>
      </c>
      <c r="H195" s="122" t="str">
        <f>data_olah!H198</f>
        <v>BESTCAMP</v>
      </c>
      <c r="I195" s="122" t="str">
        <f>data_olah!I198</f>
        <v>STARLINK</v>
      </c>
      <c r="J195" s="122" t="str">
        <f>data_olah!J198</f>
        <v>TERPASANG</v>
      </c>
      <c r="K195" s="122" t="str">
        <f>data_olah!M198</f>
        <v>BELUM TERPASANG</v>
      </c>
      <c r="L195" s="122" t="str">
        <f>data_olah!U198</f>
        <v>SANGAT OPTIMAL</v>
      </c>
    </row>
    <row r="196">
      <c r="A196" s="121">
        <v>2025.0</v>
      </c>
      <c r="B196" s="121" t="s">
        <v>795</v>
      </c>
      <c r="C196" s="122" t="str">
        <f>data_olah!B199</f>
        <v>KUTAI BARAT</v>
      </c>
      <c r="D196" s="122" t="str">
        <f>data_olah!C199</f>
        <v>LONG IRAM</v>
      </c>
      <c r="E196" s="122" t="str">
        <f>data_olah!D199</f>
        <v>SUKOMULYO</v>
      </c>
      <c r="F196" s="123" t="str">
        <f>data_olah!F199</f>
        <v>-0.005623936612332269</v>
      </c>
      <c r="G196" s="123" t="str">
        <f>data_olah!G199</f>
        <v>115.6447615669779</v>
      </c>
      <c r="H196" s="122" t="str">
        <f>data_olah!H199</f>
        <v>TELKOMSEL</v>
      </c>
      <c r="I196" s="122" t="str">
        <f>data_olah!I199</f>
        <v>ORBIT</v>
      </c>
      <c r="J196" s="122" t="str">
        <f>data_olah!J199</f>
        <v>TERPASANG</v>
      </c>
      <c r="K196" s="122" t="str">
        <f>data_olah!M199</f>
        <v>BELUM TERPASANG</v>
      </c>
      <c r="L196" s="122" t="str">
        <f>data_olah!U199</f>
        <v>TIDAK TERDETEKSI</v>
      </c>
    </row>
    <row r="197">
      <c r="A197" s="121">
        <v>2025.0</v>
      </c>
      <c r="B197" s="121" t="s">
        <v>795</v>
      </c>
      <c r="C197" s="122" t="str">
        <f>data_olah!B200</f>
        <v>KUTAI BARAT</v>
      </c>
      <c r="D197" s="122" t="str">
        <f>data_olah!C200</f>
        <v>MELAK</v>
      </c>
      <c r="E197" s="122" t="str">
        <f>data_olah!D200</f>
        <v>EMPAS</v>
      </c>
      <c r="F197" s="123" t="str">
        <f>data_olah!F200</f>
        <v>-0.30145329939462834</v>
      </c>
      <c r="G197" s="123" t="str">
        <f>data_olah!G200</f>
        <v>115.77311443441594</v>
      </c>
      <c r="H197" s="122" t="str">
        <f>data_olah!H200</f>
        <v>TELKOM</v>
      </c>
      <c r="I197" s="122" t="str">
        <f>data_olah!I200</f>
        <v>WMS</v>
      </c>
      <c r="J197" s="122" t="str">
        <f>data_olah!J200</f>
        <v>TERPASANG</v>
      </c>
      <c r="K197" s="122" t="str">
        <f>data_olah!M200</f>
        <v>BELUM TERPASANG</v>
      </c>
      <c r="L197" s="122" t="str">
        <f>data_olah!U200</f>
        <v>TIDAK AKTIF</v>
      </c>
    </row>
    <row r="198">
      <c r="A198" s="121">
        <v>2025.0</v>
      </c>
      <c r="B198" s="121" t="s">
        <v>795</v>
      </c>
      <c r="C198" s="122" t="str">
        <f>data_olah!B201</f>
        <v>KUTAI BARAT</v>
      </c>
      <c r="D198" s="122" t="str">
        <f>data_olah!C201</f>
        <v>MELAK</v>
      </c>
      <c r="E198" s="122" t="str">
        <f>data_olah!D201</f>
        <v>EMPAKUQ</v>
      </c>
      <c r="F198" s="123" t="str">
        <f>data_olah!F201</f>
        <v>-0.28237281542165</v>
      </c>
      <c r="G198" s="123" t="str">
        <f>data_olah!G201</f>
        <v>115.85707213404496</v>
      </c>
      <c r="H198" s="122" t="str">
        <f>data_olah!H201</f>
        <v>TELKOM</v>
      </c>
      <c r="I198" s="122" t="str">
        <f>data_olah!I201</f>
        <v>WMS</v>
      </c>
      <c r="J198" s="122" t="str">
        <f>data_olah!J201</f>
        <v>TERPASANG</v>
      </c>
      <c r="K198" s="122" t="str">
        <f>data_olah!M201</f>
        <v/>
      </c>
      <c r="L198" s="122" t="str">
        <f>data_olah!U201</f>
        <v>KURANG OPTIMAL</v>
      </c>
    </row>
    <row r="199">
      <c r="A199" s="121">
        <v>2025.0</v>
      </c>
      <c r="B199" s="121" t="s">
        <v>795</v>
      </c>
      <c r="C199" s="122" t="str">
        <f>data_olah!B202</f>
        <v>KUTAI BARAT</v>
      </c>
      <c r="D199" s="122" t="str">
        <f>data_olah!C202</f>
        <v>MELAK</v>
      </c>
      <c r="E199" s="122" t="str">
        <f>data_olah!D202</f>
        <v>MUARA BUNYUT</v>
      </c>
      <c r="F199" s="123" t="str">
        <f>data_olah!F202</f>
        <v>-0.2977923887551979</v>
      </c>
      <c r="G199" s="123" t="str">
        <f>data_olah!G202</f>
        <v>115.85210232993627</v>
      </c>
      <c r="H199" s="122" t="str">
        <f>data_olah!H202</f>
        <v>TELKOM</v>
      </c>
      <c r="I199" s="122" t="str">
        <f>data_olah!I202</f>
        <v>WMS</v>
      </c>
      <c r="J199" s="122" t="str">
        <f>data_olah!J202</f>
        <v>TERPASANG</v>
      </c>
      <c r="K199" s="122" t="str">
        <f>data_olah!M202</f>
        <v/>
      </c>
      <c r="L199" s="122" t="str">
        <f>data_olah!U202</f>
        <v>KURANG OPTIMAL</v>
      </c>
    </row>
    <row r="200">
      <c r="A200" s="121">
        <v>2025.0</v>
      </c>
      <c r="B200" s="121" t="s">
        <v>795</v>
      </c>
      <c r="C200" s="122" t="str">
        <f>data_olah!B203</f>
        <v>KUTAI BARAT</v>
      </c>
      <c r="D200" s="122" t="str">
        <f>data_olah!C203</f>
        <v>MELAK</v>
      </c>
      <c r="E200" s="122" t="str">
        <f>data_olah!D203</f>
        <v>MUARA BENANGAQ</v>
      </c>
      <c r="F200" s="123" t="str">
        <f>data_olah!F203</f>
        <v>-0.1358079674186709</v>
      </c>
      <c r="G200" s="123" t="str">
        <f>data_olah!G203</f>
        <v>115.7657258953076</v>
      </c>
      <c r="H200" s="122" t="str">
        <f>data_olah!H203</f>
        <v>BESTCAMP</v>
      </c>
      <c r="I200" s="122" t="str">
        <f>data_olah!I203</f>
        <v>STARLINK</v>
      </c>
      <c r="J200" s="122" t="str">
        <f>data_olah!J203</f>
        <v>TERPASANG</v>
      </c>
      <c r="K200" s="122" t="str">
        <f>data_olah!M203</f>
        <v>BELUM TERPASANG</v>
      </c>
      <c r="L200" s="122" t="str">
        <f>data_olah!U203</f>
        <v>OPTIMAL</v>
      </c>
    </row>
    <row r="201">
      <c r="A201" s="121">
        <v>2025.0</v>
      </c>
      <c r="B201" s="121" t="s">
        <v>795</v>
      </c>
      <c r="C201" s="122" t="str">
        <f>data_olah!B204</f>
        <v>KUTAI BARAT</v>
      </c>
      <c r="D201" s="122" t="str">
        <f>data_olah!C204</f>
        <v>MOOK MANAAR BULATN</v>
      </c>
      <c r="E201" s="122" t="str">
        <f>data_olah!D204</f>
        <v>SAKAQ LOTOQ</v>
      </c>
      <c r="F201" s="123" t="str">
        <f>data_olah!F204</f>
        <v>-0.18147799963151978</v>
      </c>
      <c r="G201" s="123" t="str">
        <f>data_olah!G204</f>
        <v>115.89587269980473</v>
      </c>
      <c r="H201" s="122" t="str">
        <f>data_olah!H204</f>
        <v>TELKOMSAT</v>
      </c>
      <c r="I201" s="122" t="str">
        <f>data_olah!I204</f>
        <v>STARLINK</v>
      </c>
      <c r="J201" s="122" t="str">
        <f>data_olah!J204</f>
        <v>TERPASANG</v>
      </c>
      <c r="K201" s="122" t="str">
        <f>data_olah!M204</f>
        <v>BELUM TERPASANG</v>
      </c>
      <c r="L201" s="122" t="str">
        <f>data_olah!U204</f>
        <v>TIDAK OPTIMAL</v>
      </c>
    </row>
    <row r="202">
      <c r="A202" s="121">
        <v>2025.0</v>
      </c>
      <c r="B202" s="121" t="s">
        <v>795</v>
      </c>
      <c r="C202" s="122" t="str">
        <f>data_olah!B205</f>
        <v>KUTAI BARAT</v>
      </c>
      <c r="D202" s="122" t="str">
        <f>data_olah!C205</f>
        <v>MOOK MANAAR BULATN</v>
      </c>
      <c r="E202" s="122" t="str">
        <f>data_olah!D205</f>
        <v>SAKAQ TADA</v>
      </c>
      <c r="F202" s="123" t="str">
        <f>data_olah!F205</f>
        <v>-0.2476223994973876</v>
      </c>
      <c r="G202" s="123" t="str">
        <f>data_olah!G205</f>
        <v>115.88328819979738</v>
      </c>
      <c r="H202" s="122" t="str">
        <f>data_olah!H205</f>
        <v>COMTELINDO</v>
      </c>
      <c r="I202" s="122" t="str">
        <f>data_olah!I205</f>
        <v>WMS</v>
      </c>
      <c r="J202" s="122" t="str">
        <f>data_olah!J205</f>
        <v>TERPASANG</v>
      </c>
      <c r="K202" s="122" t="str">
        <f>data_olah!M205</f>
        <v/>
      </c>
      <c r="L202" s="122" t="str">
        <f>data_olah!U205</f>
        <v>TIDAK OPTIMAL</v>
      </c>
    </row>
    <row r="203">
      <c r="A203" s="121">
        <v>2025.0</v>
      </c>
      <c r="B203" s="121" t="s">
        <v>795</v>
      </c>
      <c r="C203" s="122" t="str">
        <f>data_olah!B206</f>
        <v>KUTAI BARAT</v>
      </c>
      <c r="D203" s="122" t="str">
        <f>data_olah!C206</f>
        <v>MOOK MANAAR BULATN</v>
      </c>
      <c r="E203" s="122" t="str">
        <f>data_olah!D206</f>
        <v>GEMURUH</v>
      </c>
      <c r="F203" s="123" t="str">
        <f>data_olah!F206</f>
        <v>-0.20651727079286186</v>
      </c>
      <c r="G203" s="123" t="str">
        <f>data_olah!G206</f>
        <v>115.87396748646397</v>
      </c>
      <c r="H203" s="122" t="str">
        <f>data_olah!H206</f>
        <v>COMTELINDO</v>
      </c>
      <c r="I203" s="122" t="str">
        <f>data_olah!I206</f>
        <v>WMS</v>
      </c>
      <c r="J203" s="122" t="str">
        <f>data_olah!J206</f>
        <v>TERPASANG</v>
      </c>
      <c r="K203" s="122" t="str">
        <f>data_olah!M206</f>
        <v/>
      </c>
      <c r="L203" s="122" t="str">
        <f>data_olah!U206</f>
        <v>SANGAT OPTIMAL</v>
      </c>
    </row>
    <row r="204">
      <c r="A204" s="121">
        <v>2025.0</v>
      </c>
      <c r="B204" s="121" t="s">
        <v>795</v>
      </c>
      <c r="C204" s="122" t="str">
        <f>data_olah!B207</f>
        <v>KUTAI BARAT</v>
      </c>
      <c r="D204" s="122" t="str">
        <f>data_olah!C207</f>
        <v>MOOK MANAAR BULATN</v>
      </c>
      <c r="E204" s="122" t="str">
        <f>data_olah!D207</f>
        <v>KARANGAN</v>
      </c>
      <c r="F204" s="123" t="str">
        <f>data_olah!F207</f>
        <v>-0.16741008814868197</v>
      </c>
      <c r="G204" s="123" t="str">
        <f>data_olah!G207</f>
        <v>115.75003978519115</v>
      </c>
      <c r="H204" s="122" t="str">
        <f>data_olah!H207</f>
        <v>PSN</v>
      </c>
      <c r="I204" s="122" t="str">
        <f>data_olah!I207</f>
        <v>VSAT</v>
      </c>
      <c r="J204" s="122" t="str">
        <f>data_olah!J207</f>
        <v>TERPASANG</v>
      </c>
      <c r="K204" s="122" t="str">
        <f>data_olah!M207</f>
        <v/>
      </c>
      <c r="L204" s="122" t="str">
        <f>data_olah!U207</f>
        <v>TIDAK OPTIMAL</v>
      </c>
    </row>
    <row r="205">
      <c r="A205" s="121">
        <v>2025.0</v>
      </c>
      <c r="B205" s="121" t="s">
        <v>795</v>
      </c>
      <c r="C205" s="122" t="str">
        <f>data_olah!B208</f>
        <v>KUTAI BARAT</v>
      </c>
      <c r="D205" s="122" t="str">
        <f>data_olah!C208</f>
        <v>MOOK MANAAR BULATN</v>
      </c>
      <c r="E205" s="122" t="str">
        <f>data_olah!D208</f>
        <v>MERAYAQ</v>
      </c>
      <c r="F205" s="123" t="str">
        <f>data_olah!F208</f>
        <v>-0.13742964991336454</v>
      </c>
      <c r="G205" s="123" t="str">
        <f>data_olah!G208</f>
        <v>115.8160478903606</v>
      </c>
      <c r="H205" s="122" t="str">
        <f>data_olah!H208</f>
        <v>COMTELINDO</v>
      </c>
      <c r="I205" s="122" t="str">
        <f>data_olah!I208</f>
        <v>WMS</v>
      </c>
      <c r="J205" s="122" t="str">
        <f>data_olah!J208</f>
        <v>TERPASANG</v>
      </c>
      <c r="K205" s="122" t="str">
        <f>data_olah!M208</f>
        <v/>
      </c>
      <c r="L205" s="122" t="str">
        <f>data_olah!U208</f>
        <v>TIDAK TERDETEKSI</v>
      </c>
    </row>
    <row r="206">
      <c r="A206" s="121">
        <v>2025.0</v>
      </c>
      <c r="B206" s="121" t="s">
        <v>795</v>
      </c>
      <c r="C206" s="122" t="str">
        <f>data_olah!B209</f>
        <v>KUTAI BARAT</v>
      </c>
      <c r="D206" s="122" t="str">
        <f>data_olah!C209</f>
        <v>MOOK MANAAR BULATN</v>
      </c>
      <c r="E206" s="122" t="str">
        <f>data_olah!D209</f>
        <v>LINGGANG MARIMUN</v>
      </c>
      <c r="F206" s="123" t="str">
        <f>data_olah!F209</f>
        <v>-0.07297415753918389</v>
      </c>
      <c r="G206" s="123" t="str">
        <f>data_olah!G209</f>
        <v>115.773775213154</v>
      </c>
      <c r="H206" s="122" t="str">
        <f>data_olah!H209</f>
        <v>COMTELINDO</v>
      </c>
      <c r="I206" s="122" t="str">
        <f>data_olah!I209</f>
        <v>WMS</v>
      </c>
      <c r="J206" s="122" t="str">
        <f>data_olah!J209</f>
        <v>TERPASANG</v>
      </c>
      <c r="K206" s="122" t="str">
        <f>data_olah!M209</f>
        <v/>
      </c>
      <c r="L206" s="122" t="str">
        <f>data_olah!U209</f>
        <v>TIDAK TERDETEKSI</v>
      </c>
    </row>
    <row r="207">
      <c r="A207" s="121">
        <v>2025.0</v>
      </c>
      <c r="B207" s="121" t="s">
        <v>795</v>
      </c>
      <c r="C207" s="122" t="str">
        <f>data_olah!B210</f>
        <v>KUTAI BARAT</v>
      </c>
      <c r="D207" s="122" t="str">
        <f>data_olah!C210</f>
        <v>MOOK MANAAR BULATN</v>
      </c>
      <c r="E207" s="122" t="str">
        <f>data_olah!D210</f>
        <v>KELUMPANG</v>
      </c>
      <c r="F207" s="123" t="str">
        <f>data_olah!F210</f>
        <v>-0.1595701284876552</v>
      </c>
      <c r="G207" s="123" t="str">
        <f>data_olah!G210</f>
        <v>115.81987607092617</v>
      </c>
      <c r="H207" s="122" t="str">
        <f>data_olah!H210</f>
        <v>COMTELINDO</v>
      </c>
      <c r="I207" s="122" t="str">
        <f>data_olah!I210</f>
        <v>WMS</v>
      </c>
      <c r="J207" s="122" t="str">
        <f>data_olah!J210</f>
        <v>TERPASANG</v>
      </c>
      <c r="K207" s="122" t="str">
        <f>data_olah!M210</f>
        <v/>
      </c>
      <c r="L207" s="122" t="str">
        <f>data_olah!U210</f>
        <v>KURANG OPTIMAL</v>
      </c>
    </row>
    <row r="208">
      <c r="A208" s="121">
        <v>2025.0</v>
      </c>
      <c r="B208" s="121" t="s">
        <v>795</v>
      </c>
      <c r="C208" s="122" t="str">
        <f>data_olah!B211</f>
        <v>KUTAI BARAT</v>
      </c>
      <c r="D208" s="122" t="str">
        <f>data_olah!C211</f>
        <v>MOOK MANAAR BULATN</v>
      </c>
      <c r="E208" s="122" t="str">
        <f>data_olah!D211</f>
        <v>GADUR</v>
      </c>
      <c r="F208" s="123" t="str">
        <f>data_olah!F211</f>
        <v>-0.27041735941823736</v>
      </c>
      <c r="G208" s="123" t="str">
        <f>data_olah!G211</f>
        <v>115.90284173841835</v>
      </c>
      <c r="H208" s="122" t="str">
        <f>data_olah!H211</f>
        <v>COMTELINDO</v>
      </c>
      <c r="I208" s="122" t="str">
        <f>data_olah!I211</f>
        <v>WMS</v>
      </c>
      <c r="J208" s="122" t="str">
        <f>data_olah!J211</f>
        <v>TERPASANG</v>
      </c>
      <c r="K208" s="122" t="str">
        <f>data_olah!M211</f>
        <v/>
      </c>
      <c r="L208" s="122" t="str">
        <f>data_olah!U211</f>
        <v>TIDAK TERDETEKSI</v>
      </c>
    </row>
    <row r="209">
      <c r="A209" s="121">
        <v>2025.0</v>
      </c>
      <c r="B209" s="121" t="s">
        <v>795</v>
      </c>
      <c r="C209" s="122" t="str">
        <f>data_olah!B212</f>
        <v>KUTAI BARAT</v>
      </c>
      <c r="D209" s="122" t="str">
        <f>data_olah!C212</f>
        <v>MOOK MANAAR BULATN</v>
      </c>
      <c r="E209" s="122" t="str">
        <f>data_olah!D212</f>
        <v>LINGGANG MUARA BATUQ</v>
      </c>
      <c r="F209" s="123" t="str">
        <f>data_olah!F212</f>
        <v>-0.35395420878429495</v>
      </c>
      <c r="G209" s="123" t="str">
        <f>data_olah!G212</f>
        <v>116.32871351481086</v>
      </c>
      <c r="H209" s="122" t="str">
        <f>data_olah!H212</f>
        <v>TELKOMSEL</v>
      </c>
      <c r="I209" s="122" t="str">
        <f>data_olah!I212</f>
        <v>ORBIT</v>
      </c>
      <c r="J209" s="122" t="str">
        <f>data_olah!J212</f>
        <v>TERPASANG</v>
      </c>
      <c r="K209" s="122" t="str">
        <f>data_olah!M212</f>
        <v>BELUM TERPASANG</v>
      </c>
      <c r="L209" s="122" t="str">
        <f>data_olah!U212</f>
        <v>TIDAK TERDETEKSI</v>
      </c>
    </row>
    <row r="210">
      <c r="A210" s="121">
        <v>2025.0</v>
      </c>
      <c r="B210" s="121" t="s">
        <v>795</v>
      </c>
      <c r="C210" s="122" t="str">
        <f>data_olah!B213</f>
        <v>KUTAI BARAT</v>
      </c>
      <c r="D210" s="122" t="str">
        <f>data_olah!C213</f>
        <v>MOOK MANAAR BULATN</v>
      </c>
      <c r="E210" s="122" t="str">
        <f>data_olah!D213</f>
        <v>MUARA JAWAQ</v>
      </c>
      <c r="F210" s="123" t="str">
        <f>data_olah!F213</f>
        <v>-0.2567102055148475</v>
      </c>
      <c r="G210" s="123" t="str">
        <f>data_olah!G213</f>
        <v>115.9408367682142</v>
      </c>
      <c r="H210" s="122" t="str">
        <f>data_olah!H213</f>
        <v>TELKOMSEL</v>
      </c>
      <c r="I210" s="122" t="str">
        <f>data_olah!I213</f>
        <v>ORBIT</v>
      </c>
      <c r="J210" s="122" t="str">
        <f>data_olah!J213</f>
        <v>TERPASANG</v>
      </c>
      <c r="K210" s="122" t="str">
        <f>data_olah!M213</f>
        <v>BELUM TERPASANG</v>
      </c>
      <c r="L210" s="122" t="str">
        <f>data_olah!U213</f>
        <v>TIDAK TERDETEKSI</v>
      </c>
    </row>
    <row r="211">
      <c r="A211" s="121">
        <v>2025.0</v>
      </c>
      <c r="B211" s="121" t="s">
        <v>795</v>
      </c>
      <c r="C211" s="122" t="str">
        <f>data_olah!B214</f>
        <v>KUTAI BARAT</v>
      </c>
      <c r="D211" s="122" t="str">
        <f>data_olah!C214</f>
        <v>MOOK MANAAR BULATN</v>
      </c>
      <c r="E211" s="122" t="str">
        <f>data_olah!D214</f>
        <v>ABIT</v>
      </c>
      <c r="F211" s="123" t="str">
        <f>data_olah!F214</f>
        <v>-0.23616410837683982</v>
      </c>
      <c r="G211" s="123" t="str">
        <f>data_olah!G214</f>
        <v>116.01032000886134</v>
      </c>
      <c r="H211" s="122" t="str">
        <f>data_olah!H214</f>
        <v/>
      </c>
      <c r="I211" s="122" t="str">
        <f>data_olah!I214</f>
        <v/>
      </c>
      <c r="J211" s="122" t="str">
        <f>data_olah!J214</f>
        <v/>
      </c>
      <c r="K211" s="122" t="str">
        <f>data_olah!M214</f>
        <v>BELUM TERPASANG</v>
      </c>
      <c r="L211" s="122" t="str">
        <f>data_olah!U214</f>
        <v>BELUM TERPASANG</v>
      </c>
    </row>
    <row r="212">
      <c r="A212" s="121">
        <v>2025.0</v>
      </c>
      <c r="B212" s="121" t="s">
        <v>795</v>
      </c>
      <c r="C212" s="122" t="str">
        <f>data_olah!B215</f>
        <v>KUTAI BARAT</v>
      </c>
      <c r="D212" s="122" t="str">
        <f>data_olah!C215</f>
        <v>MOOK MANAAR BULATN</v>
      </c>
      <c r="E212" s="122" t="str">
        <f>data_olah!D215</f>
        <v>REMBAYAN</v>
      </c>
      <c r="F212" s="123" t="str">
        <f>data_olah!F215</f>
        <v>-0.27306750165100596</v>
      </c>
      <c r="G212" s="123" t="str">
        <f>data_olah!G215</f>
        <v>115.92187008995018</v>
      </c>
      <c r="H212" s="122" t="str">
        <f>data_olah!H215</f>
        <v>TELKOMSEL</v>
      </c>
      <c r="I212" s="122" t="str">
        <f>data_olah!I215</f>
        <v>ORBIT</v>
      </c>
      <c r="J212" s="122" t="str">
        <f>data_olah!J215</f>
        <v>TERPASANG</v>
      </c>
      <c r="K212" s="122" t="str">
        <f>data_olah!M215</f>
        <v>BELUM TERPASANG</v>
      </c>
      <c r="L212" s="122" t="str">
        <f>data_olah!U215</f>
        <v>TIDAK TERDETEKSI</v>
      </c>
    </row>
    <row r="213">
      <c r="A213" s="121">
        <v>2025.0</v>
      </c>
      <c r="B213" s="121" t="s">
        <v>795</v>
      </c>
      <c r="C213" s="122" t="str">
        <f>data_olah!B216</f>
        <v>KUTAI BARAT</v>
      </c>
      <c r="D213" s="122" t="str">
        <f>data_olah!C216</f>
        <v>MOOK MANAAR BULATN</v>
      </c>
      <c r="E213" s="122" t="str">
        <f>data_olah!D216</f>
        <v>GUNUNG RAMPAH</v>
      </c>
      <c r="F213" s="123" t="str">
        <f>data_olah!F216</f>
        <v>-0.16890788015692948</v>
      </c>
      <c r="G213" s="123" t="str">
        <f>data_olah!G216</f>
        <v>115.88790839494463</v>
      </c>
      <c r="H213" s="122" t="str">
        <f>data_olah!H216</f>
        <v>TELKOMSEL</v>
      </c>
      <c r="I213" s="122" t="str">
        <f>data_olah!I216</f>
        <v>ORBIT</v>
      </c>
      <c r="J213" s="122" t="str">
        <f>data_olah!J216</f>
        <v>TERPASANG</v>
      </c>
      <c r="K213" s="122" t="str">
        <f>data_olah!M216</f>
        <v>BELUM TERPASANG</v>
      </c>
      <c r="L213" s="122" t="str">
        <f>data_olah!U216</f>
        <v>TIDAK TERDETEKSI</v>
      </c>
    </row>
    <row r="214">
      <c r="A214" s="121">
        <v>2025.0</v>
      </c>
      <c r="B214" s="121" t="s">
        <v>795</v>
      </c>
      <c r="C214" s="122" t="str">
        <f>data_olah!B217</f>
        <v>KUTAI BARAT</v>
      </c>
      <c r="D214" s="122" t="str">
        <f>data_olah!C217</f>
        <v>MOOK MANAAR BULATN</v>
      </c>
      <c r="E214" s="122" t="str">
        <f>data_olah!D217</f>
        <v>JENGAN</v>
      </c>
      <c r="F214" s="123" t="str">
        <f>data_olah!F217</f>
        <v>-0.37100549907350056</v>
      </c>
      <c r="G214" s="123" t="str">
        <f>data_olah!G217</f>
        <v>115.70727414179862</v>
      </c>
      <c r="H214" s="122" t="str">
        <f>data_olah!H217</f>
        <v>TELKOM</v>
      </c>
      <c r="I214" s="122" t="str">
        <f>data_olah!I217</f>
        <v>WMS</v>
      </c>
      <c r="J214" s="122" t="str">
        <f>data_olah!J217</f>
        <v>TERPASANG</v>
      </c>
      <c r="K214" s="122" t="str">
        <f>data_olah!M217</f>
        <v/>
      </c>
      <c r="L214" s="122" t="str">
        <f>data_olah!U217</f>
        <v>TIDAK OPTIMAL</v>
      </c>
    </row>
    <row r="215">
      <c r="A215" s="121">
        <v>2025.0</v>
      </c>
      <c r="B215" s="121" t="s">
        <v>795</v>
      </c>
      <c r="C215" s="122" t="str">
        <f>data_olah!B218</f>
        <v>KUTAI BARAT</v>
      </c>
      <c r="D215" s="122" t="str">
        <f>data_olah!C218</f>
        <v>MOOK MANAAR BULATN</v>
      </c>
      <c r="E215" s="122" t="str">
        <f>data_olah!D218</f>
        <v>MUARA KALAQ</v>
      </c>
      <c r="F215" s="123" t="str">
        <f>data_olah!F218</f>
        <v>-0.1034398256484514</v>
      </c>
      <c r="G215" s="123" t="str">
        <f>data_olah!G218</f>
        <v>115.77321482065024</v>
      </c>
      <c r="H215" s="122" t="str">
        <f>data_olah!H218</f>
        <v>COMTELINDO</v>
      </c>
      <c r="I215" s="122" t="str">
        <f>data_olah!I218</f>
        <v>WMS</v>
      </c>
      <c r="J215" s="122" t="str">
        <f>data_olah!J218</f>
        <v>TERPASANG</v>
      </c>
      <c r="K215" s="122" t="str">
        <f>data_olah!M218</f>
        <v/>
      </c>
      <c r="L215" s="122" t="str">
        <f>data_olah!U218</f>
        <v>TIDAK TERDETEKSI</v>
      </c>
    </row>
    <row r="216">
      <c r="A216" s="121">
        <v>2025.0</v>
      </c>
      <c r="B216" s="121" t="s">
        <v>795</v>
      </c>
      <c r="C216" s="122" t="str">
        <f>data_olah!B219</f>
        <v>KUTAI BARAT</v>
      </c>
      <c r="D216" s="122" t="str">
        <f>data_olah!C219</f>
        <v>MOOK MANAAR BULATN</v>
      </c>
      <c r="E216" s="122" t="str">
        <f>data_olah!D219</f>
        <v>TONDOH</v>
      </c>
      <c r="F216" s="123" t="str">
        <f>data_olah!F219</f>
        <v>-0.25581593380052053</v>
      </c>
      <c r="G216" s="123" t="str">
        <f>data_olah!G219</f>
        <v>115.93366708899252</v>
      </c>
      <c r="H216" s="122" t="str">
        <f>data_olah!H219</f>
        <v>TELKOMSEL</v>
      </c>
      <c r="I216" s="122" t="str">
        <f>data_olah!I219</f>
        <v>ORBIT</v>
      </c>
      <c r="J216" s="122" t="str">
        <f>data_olah!J219</f>
        <v>TERPASANG</v>
      </c>
      <c r="K216" s="122" t="str">
        <f>data_olah!M219</f>
        <v>BELUM TERPASANG</v>
      </c>
      <c r="L216" s="122" t="str">
        <f>data_olah!U219</f>
        <v>TIDAK TERDETEKSI</v>
      </c>
    </row>
    <row r="217">
      <c r="A217" s="121">
        <v>2025.0</v>
      </c>
      <c r="B217" s="121" t="s">
        <v>795</v>
      </c>
      <c r="C217" s="122" t="str">
        <f>data_olah!B220</f>
        <v>KUTAI BARAT</v>
      </c>
      <c r="D217" s="122" t="str">
        <f>data_olah!C220</f>
        <v>MUARA LAWA</v>
      </c>
      <c r="E217" s="122" t="str">
        <f>data_olah!D220</f>
        <v>MUARA BEGAI</v>
      </c>
      <c r="F217" s="123" t="str">
        <f>data_olah!F220</f>
        <v>-0.5837256067032629</v>
      </c>
      <c r="G217" s="123" t="str">
        <f>data_olah!G220</f>
        <v>115.71010773336087</v>
      </c>
      <c r="H217" s="122" t="str">
        <f>data_olah!H220</f>
        <v>TELKOMSEL</v>
      </c>
      <c r="I217" s="122" t="str">
        <f>data_olah!I220</f>
        <v>ORBIT</v>
      </c>
      <c r="J217" s="122" t="str">
        <f>data_olah!J220</f>
        <v>TERPASANG</v>
      </c>
      <c r="K217" s="122" t="str">
        <f>data_olah!M220</f>
        <v>BELUM TERPASANG</v>
      </c>
      <c r="L217" s="122" t="str">
        <f>data_olah!U220</f>
        <v>TIDAK TERDETEKSI</v>
      </c>
    </row>
    <row r="218">
      <c r="A218" s="121">
        <v>2025.0</v>
      </c>
      <c r="B218" s="121" t="s">
        <v>795</v>
      </c>
      <c r="C218" s="122" t="str">
        <f>data_olah!B221</f>
        <v>KUTAI BARAT</v>
      </c>
      <c r="D218" s="122" t="str">
        <f>data_olah!C221</f>
        <v>MUARA LAWA</v>
      </c>
      <c r="E218" s="122" t="str">
        <f>data_olah!D221</f>
        <v>LOTAQ</v>
      </c>
      <c r="F218" s="123" t="str">
        <f>data_olah!F221</f>
        <v>-0.5253636557322696</v>
      </c>
      <c r="G218" s="123" t="str">
        <f>data_olah!G221</f>
        <v>115.75938212871448</v>
      </c>
      <c r="H218" s="122" t="str">
        <f>data_olah!H221</f>
        <v>BESTCAMP</v>
      </c>
      <c r="I218" s="122" t="str">
        <f>data_olah!I221</f>
        <v>STARLINK</v>
      </c>
      <c r="J218" s="122" t="str">
        <f>data_olah!J221</f>
        <v>TERPASANG</v>
      </c>
      <c r="K218" s="122" t="str">
        <f>data_olah!M221</f>
        <v>BELUM TERPASANG</v>
      </c>
      <c r="L218" s="122" t="str">
        <f>data_olah!U221</f>
        <v>OPTIMAL</v>
      </c>
    </row>
    <row r="219">
      <c r="A219" s="121">
        <v>2025.0</v>
      </c>
      <c r="B219" s="121" t="s">
        <v>795</v>
      </c>
      <c r="C219" s="122" t="str">
        <f>data_olah!B222</f>
        <v>KUTAI BARAT</v>
      </c>
      <c r="D219" s="122" t="str">
        <f>data_olah!C222</f>
        <v>MUARA LAWA</v>
      </c>
      <c r="E219" s="122" t="str">
        <f>data_olah!D222</f>
        <v>PAYANG</v>
      </c>
      <c r="F219" s="123" t="str">
        <f>data_olah!F222</f>
        <v>-0.5091662877618678</v>
      </c>
      <c r="G219" s="123" t="str">
        <f>data_olah!G222</f>
        <v>115.75652311698357</v>
      </c>
      <c r="H219" s="122" t="str">
        <f>data_olah!H222</f>
        <v>TELKOM</v>
      </c>
      <c r="I219" s="122" t="str">
        <f>data_olah!I222</f>
        <v>WMS</v>
      </c>
      <c r="J219" s="122" t="str">
        <f>data_olah!J222</f>
        <v>TERPASANG</v>
      </c>
      <c r="K219" s="122" t="str">
        <f>data_olah!M222</f>
        <v/>
      </c>
      <c r="L219" s="122" t="str">
        <f>data_olah!U222</f>
        <v>TIDAK OPTIMAL</v>
      </c>
    </row>
    <row r="220">
      <c r="A220" s="121">
        <v>2025.0</v>
      </c>
      <c r="B220" s="121" t="s">
        <v>795</v>
      </c>
      <c r="C220" s="122" t="str">
        <f>data_olah!B223</f>
        <v>KUTAI BARAT</v>
      </c>
      <c r="D220" s="122" t="str">
        <f>data_olah!C223</f>
        <v>MUARA LAWA</v>
      </c>
      <c r="E220" s="122" t="str">
        <f>data_olah!D223</f>
        <v>DINGIN</v>
      </c>
      <c r="F220" s="123" t="str">
        <f>data_olah!F223</f>
        <v>-0.47642520711286424</v>
      </c>
      <c r="G220" s="123" t="str">
        <f>data_olah!G223</f>
        <v>115.79760301834777</v>
      </c>
      <c r="H220" s="122" t="str">
        <f>data_olah!H223</f>
        <v>BESTCAMP</v>
      </c>
      <c r="I220" s="122" t="str">
        <f>data_olah!I223</f>
        <v>STARLINK</v>
      </c>
      <c r="J220" s="122" t="str">
        <f>data_olah!J223</f>
        <v>TERPASANG</v>
      </c>
      <c r="K220" s="122" t="str">
        <f>data_olah!M223</f>
        <v>BELUM TERPASANG</v>
      </c>
      <c r="L220" s="122" t="str">
        <f>data_olah!U223</f>
        <v>TIDAK OPTIMAL</v>
      </c>
    </row>
    <row r="221">
      <c r="A221" s="121">
        <v>2025.0</v>
      </c>
      <c r="B221" s="121" t="s">
        <v>795</v>
      </c>
      <c r="C221" s="122" t="str">
        <f>data_olah!B224</f>
        <v>KUTAI BARAT</v>
      </c>
      <c r="D221" s="122" t="str">
        <f>data_olah!C224</f>
        <v>MUARA LAWA</v>
      </c>
      <c r="E221" s="122" t="str">
        <f>data_olah!D224</f>
        <v>MUARA LAWA</v>
      </c>
      <c r="F221" s="123" t="str">
        <f>data_olah!F224</f>
        <v>-0.46654088374742564</v>
      </c>
      <c r="G221" s="123" t="str">
        <f>data_olah!G224</f>
        <v>115.76034557505287</v>
      </c>
      <c r="H221" s="122" t="str">
        <f>data_olah!H224</f>
        <v>TELKOM</v>
      </c>
      <c r="I221" s="122" t="str">
        <f>data_olah!I224</f>
        <v>Astinet</v>
      </c>
      <c r="J221" s="122" t="str">
        <f>data_olah!J224</f>
        <v>TERPASANG</v>
      </c>
      <c r="K221" s="122" t="str">
        <f>data_olah!M224</f>
        <v>TIDAK TERDETEKSI</v>
      </c>
      <c r="L221" s="122" t="str">
        <f>data_olah!U224</f>
        <v>TIDAK TERDETEKSI</v>
      </c>
    </row>
    <row r="222">
      <c r="A222" s="121">
        <v>2025.0</v>
      </c>
      <c r="B222" s="121" t="s">
        <v>795</v>
      </c>
      <c r="C222" s="122" t="str">
        <f>data_olah!B225</f>
        <v>KUTAI BARAT</v>
      </c>
      <c r="D222" s="122" t="str">
        <f>data_olah!C225</f>
        <v>MUARA LAWA</v>
      </c>
      <c r="E222" s="122" t="str">
        <f>data_olah!D225</f>
        <v>LAMBING</v>
      </c>
      <c r="F222" s="123" t="str">
        <f>data_olah!F225</f>
        <v>-0.46108100801578944</v>
      </c>
      <c r="G222" s="123" t="str">
        <f>data_olah!G225</f>
        <v>115.75940351841768</v>
      </c>
      <c r="H222" s="122" t="str">
        <f>data_olah!H225</f>
        <v>TELKOM</v>
      </c>
      <c r="I222" s="122" t="str">
        <f>data_olah!I225</f>
        <v>WMS</v>
      </c>
      <c r="J222" s="122" t="str">
        <f>data_olah!J225</f>
        <v>TERPASANG</v>
      </c>
      <c r="K222" s="122" t="str">
        <f>data_olah!M225</f>
        <v/>
      </c>
      <c r="L222" s="122" t="str">
        <f>data_olah!U225</f>
        <v>KURANG OPTIMAL</v>
      </c>
    </row>
    <row r="223">
      <c r="A223" s="121">
        <v>2025.0</v>
      </c>
      <c r="B223" s="121" t="s">
        <v>795</v>
      </c>
      <c r="C223" s="122" t="str">
        <f>data_olah!B226</f>
        <v>KUTAI BARAT</v>
      </c>
      <c r="D223" s="122" t="str">
        <f>data_olah!C226</f>
        <v>MUARA LAWA</v>
      </c>
      <c r="E223" s="122" t="str">
        <f>data_olah!D226</f>
        <v>BENGGERIS</v>
      </c>
      <c r="F223" s="123" t="str">
        <f>data_olah!F226</f>
        <v>-0.4507747445193205</v>
      </c>
      <c r="G223" s="123" t="str">
        <f>data_olah!G226</f>
        <v>115.742364061595</v>
      </c>
      <c r="H223" s="122" t="str">
        <f>data_olah!H226</f>
        <v>BESTCAMP</v>
      </c>
      <c r="I223" s="122" t="str">
        <f>data_olah!I226</f>
        <v>STARLINK</v>
      </c>
      <c r="J223" s="122" t="str">
        <f>data_olah!J226</f>
        <v>TERPASANG</v>
      </c>
      <c r="K223" s="122" t="str">
        <f>data_olah!M226</f>
        <v>BELUM TERPASANG</v>
      </c>
      <c r="L223" s="122" t="str">
        <f>data_olah!U226</f>
        <v>TIDAK OPTIMAL</v>
      </c>
    </row>
    <row r="224">
      <c r="A224" s="121">
        <v>2025.0</v>
      </c>
      <c r="B224" s="121" t="s">
        <v>795</v>
      </c>
      <c r="C224" s="122" t="str">
        <f>data_olah!B227</f>
        <v>KUTAI BARAT</v>
      </c>
      <c r="D224" s="122" t="str">
        <f>data_olah!C227</f>
        <v>MUARA LAWA</v>
      </c>
      <c r="E224" s="122" t="str">
        <f>data_olah!D227</f>
        <v>CEMPEDES</v>
      </c>
      <c r="F224" s="123" t="str">
        <f>data_olah!F227</f>
        <v>-0.4836535120151724</v>
      </c>
      <c r="G224" s="123" t="str">
        <f>data_olah!G227</f>
        <v>115.7534360654109</v>
      </c>
      <c r="H224" s="122" t="str">
        <f>data_olah!H227</f>
        <v>TELKOM</v>
      </c>
      <c r="I224" s="122" t="str">
        <f>data_olah!I227</f>
        <v>WMS</v>
      </c>
      <c r="J224" s="122" t="str">
        <f>data_olah!J227</f>
        <v>TERPASANG</v>
      </c>
      <c r="K224" s="122" t="str">
        <f>data_olah!M227</f>
        <v/>
      </c>
      <c r="L224" s="122" t="str">
        <f>data_olah!U227</f>
        <v>KURANG OPTIMAL</v>
      </c>
    </row>
    <row r="225">
      <c r="A225" s="121">
        <v>2025.0</v>
      </c>
      <c r="B225" s="121" t="s">
        <v>795</v>
      </c>
      <c r="C225" s="122" t="str">
        <f>data_olah!B228</f>
        <v>KUTAI BARAT</v>
      </c>
      <c r="D225" s="122" t="str">
        <f>data_olah!C228</f>
        <v>MUARA PAHU</v>
      </c>
      <c r="E225" s="122" t="str">
        <f>data_olah!D228</f>
        <v>JERANG DAYAK</v>
      </c>
      <c r="F225" s="123" t="str">
        <f>data_olah!F228</f>
        <v>-0.45559708831702117</v>
      </c>
      <c r="G225" s="123" t="str">
        <f>data_olah!G228</f>
        <v>115.85222809882785</v>
      </c>
      <c r="H225" s="122" t="str">
        <f>data_olah!H228</f>
        <v>COMTELINDO</v>
      </c>
      <c r="I225" s="122" t="str">
        <f>data_olah!I228</f>
        <v>WMS</v>
      </c>
      <c r="J225" s="122" t="str">
        <f>data_olah!J228</f>
        <v>TERPASANG</v>
      </c>
      <c r="K225" s="122" t="str">
        <f>data_olah!M228</f>
        <v/>
      </c>
      <c r="L225" s="122" t="str">
        <f>data_olah!U228</f>
        <v>OPTIMAL</v>
      </c>
    </row>
    <row r="226">
      <c r="A226" s="121">
        <v>2025.0</v>
      </c>
      <c r="B226" s="121" t="s">
        <v>795</v>
      </c>
      <c r="C226" s="122" t="str">
        <f>data_olah!B229</f>
        <v>KUTAI BARAT</v>
      </c>
      <c r="D226" s="122" t="str">
        <f>data_olah!C229</f>
        <v>MUARA PAHU</v>
      </c>
      <c r="E226" s="122" t="str">
        <f>data_olah!D229</f>
        <v>MENDUNG</v>
      </c>
      <c r="F226" s="123" t="str">
        <f>data_olah!F229</f>
        <v>-0.4332937186548794</v>
      </c>
      <c r="G226" s="123" t="str">
        <f>data_olah!G229</f>
        <v>115.87071487929751</v>
      </c>
      <c r="H226" s="122" t="str">
        <f>data_olah!H229</f>
        <v>PSN</v>
      </c>
      <c r="I226" s="122" t="str">
        <f>data_olah!I229</f>
        <v>VSAT</v>
      </c>
      <c r="J226" s="122" t="str">
        <f>data_olah!J229</f>
        <v>TERPASANG</v>
      </c>
      <c r="K226" s="122" t="str">
        <f>data_olah!M229</f>
        <v/>
      </c>
      <c r="L226" s="122" t="str">
        <f>data_olah!U229</f>
        <v>TIDAK OPTIMAL</v>
      </c>
    </row>
    <row r="227">
      <c r="A227" s="121">
        <v>2025.0</v>
      </c>
      <c r="B227" s="121" t="s">
        <v>795</v>
      </c>
      <c r="C227" s="122" t="str">
        <f>data_olah!B230</f>
        <v>KUTAI BARAT</v>
      </c>
      <c r="D227" s="122" t="str">
        <f>data_olah!C230</f>
        <v>MUARA PAHU</v>
      </c>
      <c r="E227" s="122" t="str">
        <f>data_olah!D230</f>
        <v>JERANG MELAYU</v>
      </c>
      <c r="F227" s="123" t="str">
        <f>data_olah!F230</f>
        <v>-0.41813887781035275</v>
      </c>
      <c r="G227" s="123" t="str">
        <f>data_olah!G230</f>
        <v>115.8741187250241</v>
      </c>
      <c r="H227" s="122" t="str">
        <f>data_olah!H230</f>
        <v>COMTELINDO</v>
      </c>
      <c r="I227" s="122" t="str">
        <f>data_olah!I230</f>
        <v>WMS</v>
      </c>
      <c r="J227" s="122" t="str">
        <f>data_olah!J230</f>
        <v>TERPASANG</v>
      </c>
      <c r="K227" s="122" t="str">
        <f>data_olah!M230</f>
        <v/>
      </c>
      <c r="L227" s="122" t="str">
        <f>data_olah!U230</f>
        <v>TIDAK OPTIMAL</v>
      </c>
    </row>
    <row r="228">
      <c r="A228" s="121">
        <v>2025.0</v>
      </c>
      <c r="B228" s="121" t="s">
        <v>795</v>
      </c>
      <c r="C228" s="122" t="str">
        <f>data_olah!B231</f>
        <v>KUTAI BARAT</v>
      </c>
      <c r="D228" s="122" t="str">
        <f>data_olah!C231</f>
        <v>MUARA PAHU</v>
      </c>
      <c r="E228" s="122" t="str">
        <f>data_olah!D231</f>
        <v>DASAQ</v>
      </c>
      <c r="F228" s="123" t="str">
        <f>data_olah!F231</f>
        <v>-0.4086051663050523</v>
      </c>
      <c r="G228" s="123" t="str">
        <f>data_olah!G231</f>
        <v>115.90498342980663</v>
      </c>
      <c r="H228" s="122" t="str">
        <f>data_olah!H231</f>
        <v/>
      </c>
      <c r="I228" s="122" t="str">
        <f>data_olah!I231</f>
        <v/>
      </c>
      <c r="J228" s="122" t="str">
        <f>data_olah!J231</f>
        <v/>
      </c>
      <c r="K228" s="122" t="str">
        <f>data_olah!M231</f>
        <v>BELUM TERPASANG</v>
      </c>
      <c r="L228" s="122" t="str">
        <f>data_olah!U231</f>
        <v>BELUM TERPASANG</v>
      </c>
    </row>
    <row r="229">
      <c r="A229" s="121">
        <v>2025.0</v>
      </c>
      <c r="B229" s="121" t="s">
        <v>795</v>
      </c>
      <c r="C229" s="122" t="str">
        <f>data_olah!B232</f>
        <v>KUTAI BARAT</v>
      </c>
      <c r="D229" s="122" t="str">
        <f>data_olah!C232</f>
        <v>MUARA PAHU</v>
      </c>
      <c r="E229" s="122" t="str">
        <f>data_olah!D232</f>
        <v>TEPIAN ULAQ</v>
      </c>
      <c r="F229" s="123" t="str">
        <f>data_olah!F232</f>
        <v>-0.33895882025946483</v>
      </c>
      <c r="G229" s="123" t="str">
        <f>data_olah!G232</f>
        <v>116.08675565698219</v>
      </c>
      <c r="H229" s="122" t="str">
        <f>data_olah!H232</f>
        <v>BESTCAMP</v>
      </c>
      <c r="I229" s="122" t="str">
        <f>data_olah!I232</f>
        <v>STARLINK</v>
      </c>
      <c r="J229" s="122" t="str">
        <f>data_olah!J232</f>
        <v>TERPASANG</v>
      </c>
      <c r="K229" s="122" t="str">
        <f>data_olah!M232</f>
        <v>BELUM TERPASANG</v>
      </c>
      <c r="L229" s="122" t="str">
        <f>data_olah!U232</f>
        <v>TIDAK OPTIMAL</v>
      </c>
    </row>
    <row r="230">
      <c r="A230" s="121">
        <v>2025.0</v>
      </c>
      <c r="B230" s="121" t="s">
        <v>795</v>
      </c>
      <c r="C230" s="122" t="str">
        <f>data_olah!B233</f>
        <v>KUTAI BARAT</v>
      </c>
      <c r="D230" s="122" t="str">
        <f>data_olah!C233</f>
        <v>MUARA PAHU</v>
      </c>
      <c r="E230" s="122" t="str">
        <f>data_olah!D233</f>
        <v>SEBELANG</v>
      </c>
      <c r="F230" s="123" t="str">
        <f>data_olah!F233</f>
        <v>-0.31707121422913337</v>
      </c>
      <c r="G230" s="123" t="str">
        <f>data_olah!G233</f>
        <v>116.06820371475754</v>
      </c>
      <c r="H230" s="122" t="str">
        <f>data_olah!H233</f>
        <v>BESTCAMP</v>
      </c>
      <c r="I230" s="122" t="str">
        <f>data_olah!I233</f>
        <v>STARLINK</v>
      </c>
      <c r="J230" s="122" t="str">
        <f>data_olah!J233</f>
        <v>TERPASANG</v>
      </c>
      <c r="K230" s="122" t="str">
        <f>data_olah!M233</f>
        <v>BELUM TERPASANG</v>
      </c>
      <c r="L230" s="122" t="str">
        <f>data_olah!U233</f>
        <v>OPTIMAL</v>
      </c>
    </row>
    <row r="231">
      <c r="A231" s="121">
        <v>2025.0</v>
      </c>
      <c r="B231" s="121" t="s">
        <v>795</v>
      </c>
      <c r="C231" s="122" t="str">
        <f>data_olah!B234</f>
        <v>KUTAI BARAT</v>
      </c>
      <c r="D231" s="122" t="str">
        <f>data_olah!C234</f>
        <v>MUARA PAHU</v>
      </c>
      <c r="E231" s="122" t="str">
        <f>data_olah!D234</f>
        <v>MUARA BAROH</v>
      </c>
      <c r="F231" s="123" t="str">
        <f>data_olah!F234</f>
        <v>-0.3219076757358829</v>
      </c>
      <c r="G231" s="123" t="str">
        <f>data_olah!G234</f>
        <v>116.06779114355413</v>
      </c>
      <c r="H231" s="122" t="str">
        <f>data_olah!H234</f>
        <v>COMTELINDO</v>
      </c>
      <c r="I231" s="122" t="str">
        <f>data_olah!I234</f>
        <v>WMS</v>
      </c>
      <c r="J231" s="122" t="str">
        <f>data_olah!J234</f>
        <v>TERPASANG</v>
      </c>
      <c r="K231" s="122" t="str">
        <f>data_olah!M234</f>
        <v/>
      </c>
      <c r="L231" s="122" t="str">
        <f>data_olah!U234</f>
        <v>KURANG OPTIMAL</v>
      </c>
    </row>
    <row r="232">
      <c r="A232" s="121">
        <v>2025.0</v>
      </c>
      <c r="B232" s="121" t="s">
        <v>795</v>
      </c>
      <c r="C232" s="122" t="str">
        <f>data_olah!B235</f>
        <v>KUTAI BARAT</v>
      </c>
      <c r="D232" s="122" t="str">
        <f>data_olah!C235</f>
        <v>MUARA PAHU</v>
      </c>
      <c r="E232" s="122" t="str">
        <f>data_olah!D235</f>
        <v>TELUK TEMPUDAU</v>
      </c>
      <c r="F232" s="123" t="str">
        <f>data_olah!F235</f>
        <v>-0.3257418118792319</v>
      </c>
      <c r="G232" s="123" t="str">
        <f>data_olah!G235</f>
        <v>116.06340057194899</v>
      </c>
      <c r="H232" s="122" t="str">
        <f>data_olah!H235</f>
        <v>COMTELINDO</v>
      </c>
      <c r="I232" s="122" t="str">
        <f>data_olah!I235</f>
        <v>WMS</v>
      </c>
      <c r="J232" s="122" t="str">
        <f>data_olah!J235</f>
        <v>TERPASANG</v>
      </c>
      <c r="K232" s="122" t="str">
        <f>data_olah!M235</f>
        <v/>
      </c>
      <c r="L232" s="122" t="str">
        <f>data_olah!U235</f>
        <v>SANGAT OPTIMAL</v>
      </c>
    </row>
    <row r="233">
      <c r="A233" s="121">
        <v>2025.0</v>
      </c>
      <c r="B233" s="121" t="s">
        <v>795</v>
      </c>
      <c r="C233" s="122" t="str">
        <f>data_olah!B236</f>
        <v>KUTAI BARAT</v>
      </c>
      <c r="D233" s="122" t="str">
        <f>data_olah!C236</f>
        <v>MUARA PAHU</v>
      </c>
      <c r="E233" s="122" t="str">
        <f>data_olah!D236</f>
        <v>TANJUNG LAONG</v>
      </c>
      <c r="F233" s="123" t="str">
        <f>data_olah!F236</f>
        <v>-0.32654143095361443</v>
      </c>
      <c r="G233" s="123" t="str">
        <f>data_olah!G236</f>
        <v>116.05529927745273</v>
      </c>
      <c r="H233" s="122" t="str">
        <f>data_olah!H236</f>
        <v>COMTELINDO</v>
      </c>
      <c r="I233" s="122" t="str">
        <f>data_olah!I236</f>
        <v>WMS</v>
      </c>
      <c r="J233" s="122" t="str">
        <f>data_olah!J236</f>
        <v>TERPASANG</v>
      </c>
      <c r="K233" s="122" t="str">
        <f>data_olah!M236</f>
        <v/>
      </c>
      <c r="L233" s="122" t="str">
        <f>data_olah!U236</f>
        <v>SANGAT OPTIMAL</v>
      </c>
    </row>
    <row r="234">
      <c r="A234" s="121">
        <v>2025.0</v>
      </c>
      <c r="B234" s="121" t="s">
        <v>795</v>
      </c>
      <c r="C234" s="122" t="str">
        <f>data_olah!B237</f>
        <v>KUTAI BARAT</v>
      </c>
      <c r="D234" s="122" t="str">
        <f>data_olah!C237</f>
        <v>MUARA PAHU</v>
      </c>
      <c r="E234" s="122" t="str">
        <f>data_olah!D237</f>
        <v>TANJUNG PAGAR</v>
      </c>
      <c r="F234" s="123" t="str">
        <f>data_olah!F237</f>
        <v>-0.2965379170144335</v>
      </c>
      <c r="G234" s="123" t="str">
        <f>data_olah!G237</f>
        <v>115.98368555051157</v>
      </c>
      <c r="H234" s="122" t="str">
        <f>data_olah!H237</f>
        <v/>
      </c>
      <c r="I234" s="122" t="str">
        <f>data_olah!I237</f>
        <v/>
      </c>
      <c r="J234" s="122" t="str">
        <f>data_olah!J237</f>
        <v/>
      </c>
      <c r="K234" s="122" t="str">
        <f>data_olah!M237</f>
        <v>BELUM TERPASANG</v>
      </c>
      <c r="L234" s="122" t="str">
        <f>data_olah!U237</f>
        <v>BELUM TERPASANG</v>
      </c>
    </row>
    <row r="235">
      <c r="A235" s="121">
        <v>2025.0</v>
      </c>
      <c r="B235" s="121" t="s">
        <v>795</v>
      </c>
      <c r="C235" s="122" t="str">
        <f>data_olah!B238</f>
        <v>KUTAI BARAT</v>
      </c>
      <c r="D235" s="122" t="str">
        <f>data_olah!C238</f>
        <v>MUARA PAHU</v>
      </c>
      <c r="E235" s="122" t="str">
        <f>data_olah!D238</f>
        <v>GUNUNG BAYAN</v>
      </c>
      <c r="F235" s="123" t="str">
        <f>data_olah!F238</f>
        <v>-0.3975042277904405</v>
      </c>
      <c r="G235" s="123" t="str">
        <f>data_olah!G238</f>
        <v>115.96978067093954</v>
      </c>
      <c r="H235" s="122" t="str">
        <f>data_olah!H238</f>
        <v>COMTELINDO</v>
      </c>
      <c r="I235" s="122" t="str">
        <f>data_olah!I238</f>
        <v>WMS</v>
      </c>
      <c r="J235" s="122" t="str">
        <f>data_olah!J238</f>
        <v>TERPASANG</v>
      </c>
      <c r="K235" s="122" t="str">
        <f>data_olah!M238</f>
        <v/>
      </c>
      <c r="L235" s="122" t="str">
        <f>data_olah!U238</f>
        <v>KURANG OPTIMAL</v>
      </c>
    </row>
    <row r="236">
      <c r="A236" s="121">
        <v>2025.0</v>
      </c>
      <c r="B236" s="121" t="s">
        <v>795</v>
      </c>
      <c r="C236" s="122" t="str">
        <f>data_olah!B239</f>
        <v>KUTAI BARAT</v>
      </c>
      <c r="D236" s="122" t="str">
        <f>data_olah!C239</f>
        <v>MUARA PAHU</v>
      </c>
      <c r="E236" s="122" t="str">
        <f>data_olah!D239</f>
        <v>MUARA BELOAN</v>
      </c>
      <c r="F236" s="123" t="str">
        <f>data_olah!F239</f>
        <v>-0.33061656127579064</v>
      </c>
      <c r="G236" s="123" t="str">
        <f>data_olah!G239</f>
        <v>115.93439465059578</v>
      </c>
      <c r="H236" s="122" t="str">
        <f>data_olah!H239</f>
        <v/>
      </c>
      <c r="I236" s="122" t="str">
        <f>data_olah!I239</f>
        <v/>
      </c>
      <c r="J236" s="122" t="str">
        <f>data_olah!J239</f>
        <v/>
      </c>
      <c r="K236" s="122" t="str">
        <f>data_olah!M239</f>
        <v>BELUM TERPASANG</v>
      </c>
      <c r="L236" s="122" t="str">
        <f>data_olah!U239</f>
        <v>BELUM TERPASANG</v>
      </c>
    </row>
    <row r="237">
      <c r="A237" s="121">
        <v>2025.0</v>
      </c>
      <c r="B237" s="121" t="s">
        <v>795</v>
      </c>
      <c r="C237" s="122" t="str">
        <f>data_olah!B240</f>
        <v>KUTAI BARAT</v>
      </c>
      <c r="D237" s="122" t="str">
        <f>data_olah!C240</f>
        <v>NYUATAN</v>
      </c>
      <c r="E237" s="122" t="str">
        <f>data_olah!D240</f>
        <v>DEMPAR</v>
      </c>
      <c r="F237" s="123" t="str">
        <f>data_olah!F240</f>
        <v>-0.34671166731563857</v>
      </c>
      <c r="G237" s="123" t="str">
        <f>data_olah!G240</f>
        <v>115.51092295128537</v>
      </c>
      <c r="H237" s="122" t="str">
        <f>data_olah!H240</f>
        <v>BESTCAMP</v>
      </c>
      <c r="I237" s="122" t="str">
        <f>data_olah!I240</f>
        <v>STARLINK</v>
      </c>
      <c r="J237" s="122" t="str">
        <f>data_olah!J240</f>
        <v>TERPASANG</v>
      </c>
      <c r="K237" s="122" t="str">
        <f>data_olah!M240</f>
        <v>BELUM TERPASANG</v>
      </c>
      <c r="L237" s="122" t="str">
        <f>data_olah!U240</f>
        <v>TIDAK OPTIMAL</v>
      </c>
    </row>
    <row r="238">
      <c r="A238" s="121">
        <v>2025.0</v>
      </c>
      <c r="B238" s="121" t="s">
        <v>795</v>
      </c>
      <c r="C238" s="122" t="str">
        <f>data_olah!B241</f>
        <v>KUTAI BARAT</v>
      </c>
      <c r="D238" s="122" t="str">
        <f>data_olah!C241</f>
        <v>NYUATAN</v>
      </c>
      <c r="E238" s="122" t="str">
        <f>data_olah!D241</f>
        <v>TEMULA</v>
      </c>
      <c r="F238" s="123" t="str">
        <f>data_olah!F241</f>
        <v>-0.3032210460262744</v>
      </c>
      <c r="G238" s="123" t="str">
        <f>data_olah!G241</f>
        <v>115.52630751366925</v>
      </c>
      <c r="H238" s="122" t="str">
        <f>data_olah!H241</f>
        <v>BESTCAMP</v>
      </c>
      <c r="I238" s="122" t="str">
        <f>data_olah!I241</f>
        <v>STARLINK</v>
      </c>
      <c r="J238" s="122" t="str">
        <f>data_olah!J241</f>
        <v>TERPASANG</v>
      </c>
      <c r="K238" s="122" t="str">
        <f>data_olah!M241</f>
        <v>BELUM TERPASANG</v>
      </c>
      <c r="L238" s="122" t="str">
        <f>data_olah!U241</f>
        <v>SANGAT OPTIMAL</v>
      </c>
    </row>
    <row r="239">
      <c r="A239" s="121">
        <v>2025.0</v>
      </c>
      <c r="B239" s="121" t="s">
        <v>795</v>
      </c>
      <c r="C239" s="122" t="str">
        <f>data_olah!B242</f>
        <v>KUTAI BARAT</v>
      </c>
      <c r="D239" s="122" t="str">
        <f>data_olah!C242</f>
        <v>NYUATAN</v>
      </c>
      <c r="E239" s="122" t="str">
        <f>data_olah!D242</f>
        <v>JONTAI</v>
      </c>
      <c r="F239" s="123" t="str">
        <f>data_olah!F242</f>
        <v>-0.3374576027115749</v>
      </c>
      <c r="G239" s="123" t="str">
        <f>data_olah!G242</f>
        <v>115.49461616912319</v>
      </c>
      <c r="H239" s="122" t="str">
        <f>data_olah!H242</f>
        <v>BESTCAMP</v>
      </c>
      <c r="I239" s="122" t="str">
        <f>data_olah!I242</f>
        <v>STARLINK</v>
      </c>
      <c r="J239" s="122" t="str">
        <f>data_olah!J242</f>
        <v>TERPASANG</v>
      </c>
      <c r="K239" s="122" t="str">
        <f>data_olah!M242</f>
        <v>BELUM TERPASANG</v>
      </c>
      <c r="L239" s="122" t="str">
        <f>data_olah!U242</f>
        <v>OPTIMAL</v>
      </c>
    </row>
    <row r="240">
      <c r="A240" s="121">
        <v>2025.0</v>
      </c>
      <c r="B240" s="121" t="s">
        <v>795</v>
      </c>
      <c r="C240" s="122" t="str">
        <f>data_olah!B243</f>
        <v>KUTAI BARAT</v>
      </c>
      <c r="D240" s="122" t="str">
        <f>data_olah!C243</f>
        <v>NYUATAN</v>
      </c>
      <c r="E240" s="122" t="str">
        <f>data_olah!D243</f>
        <v>SEMBUAN</v>
      </c>
      <c r="F240" s="123" t="str">
        <f>data_olah!F243</f>
        <v>-0.3255008993474723</v>
      </c>
      <c r="G240" s="123" t="str">
        <f>data_olah!G243</f>
        <v>115.48618761316402</v>
      </c>
      <c r="H240" s="122" t="str">
        <f>data_olah!H243</f>
        <v>BESTCAMP</v>
      </c>
      <c r="I240" s="122" t="str">
        <f>data_olah!I243</f>
        <v>STARLINK</v>
      </c>
      <c r="J240" s="122" t="str">
        <f>data_olah!J243</f>
        <v>TERPASANG</v>
      </c>
      <c r="K240" s="122" t="str">
        <f>data_olah!M243</f>
        <v>BELUM TERPASANG</v>
      </c>
      <c r="L240" s="122" t="str">
        <f>data_olah!U243</f>
        <v>SANGAT OPTIMAL</v>
      </c>
    </row>
    <row r="241">
      <c r="A241" s="121">
        <v>2025.0</v>
      </c>
      <c r="B241" s="121" t="s">
        <v>795</v>
      </c>
      <c r="C241" s="122" t="str">
        <f>data_olah!B244</f>
        <v>KUTAI BARAT</v>
      </c>
      <c r="D241" s="122" t="str">
        <f>data_olah!C244</f>
        <v>NYUATAN</v>
      </c>
      <c r="E241" s="122" t="str">
        <f>data_olah!D244</f>
        <v>INTU LINGAU</v>
      </c>
      <c r="F241" s="123" t="str">
        <f>data_olah!F244</f>
        <v>-0.23124705705999024</v>
      </c>
      <c r="G241" s="123" t="str">
        <f>data_olah!G244</f>
        <v>115.34594709982203</v>
      </c>
      <c r="H241" s="122" t="str">
        <f>data_olah!H244</f>
        <v>TELKOMSAT</v>
      </c>
      <c r="I241" s="122" t="str">
        <f>data_olah!I244</f>
        <v>STARLINK</v>
      </c>
      <c r="J241" s="122" t="str">
        <f>data_olah!J244</f>
        <v>TERPASANG</v>
      </c>
      <c r="K241" s="122" t="str">
        <f>data_olah!M244</f>
        <v>BELUM TERPASANG</v>
      </c>
      <c r="L241" s="122" t="str">
        <f>data_olah!U244</f>
        <v>TIDAK TERDETEKSI</v>
      </c>
    </row>
    <row r="242">
      <c r="A242" s="121">
        <v>2025.0</v>
      </c>
      <c r="B242" s="121" t="s">
        <v>795</v>
      </c>
      <c r="C242" s="122" t="str">
        <f>data_olah!B245</f>
        <v>KUTAI BARAT</v>
      </c>
      <c r="D242" s="122" t="str">
        <f>data_olah!C245</f>
        <v>NYUATAN</v>
      </c>
      <c r="E242" s="122" t="str">
        <f>data_olah!D245</f>
        <v>MU'UT</v>
      </c>
      <c r="F242" s="123" t="str">
        <f>data_olah!F245</f>
        <v>-0.2765460568948477</v>
      </c>
      <c r="G242" s="123" t="str">
        <f>data_olah!G245</f>
        <v>115.58823277092678</v>
      </c>
      <c r="H242" s="122" t="str">
        <f>data_olah!H245</f>
        <v>TELKOMSAT</v>
      </c>
      <c r="I242" s="122" t="str">
        <f>data_olah!I245</f>
        <v>STARLINK</v>
      </c>
      <c r="J242" s="122" t="str">
        <f>data_olah!J245</f>
        <v>TERPASANG</v>
      </c>
      <c r="K242" s="122" t="str">
        <f>data_olah!M245</f>
        <v>BELUM TERPASANG</v>
      </c>
      <c r="L242" s="122" t="str">
        <f>data_olah!U245</f>
        <v>TIDAK OPTIMAL</v>
      </c>
    </row>
    <row r="243">
      <c r="A243" s="121">
        <v>2025.0</v>
      </c>
      <c r="B243" s="121" t="s">
        <v>795</v>
      </c>
      <c r="C243" s="122" t="str">
        <f>data_olah!B246</f>
        <v>KUTAI BARAT</v>
      </c>
      <c r="D243" s="122" t="str">
        <f>data_olah!C246</f>
        <v>NYUATAN</v>
      </c>
      <c r="E243" s="122" t="str">
        <f>data_olah!D246</f>
        <v>TERAJUK</v>
      </c>
      <c r="F243" s="123" t="str">
        <f>data_olah!F246</f>
        <v>-0.36343460377453124</v>
      </c>
      <c r="G243" s="123" t="str">
        <f>data_olah!G246</f>
        <v>115.60360004031091</v>
      </c>
      <c r="H243" s="122" t="str">
        <f>data_olah!H246</f>
        <v>BESTCAMP</v>
      </c>
      <c r="I243" s="122" t="str">
        <f>data_olah!I246</f>
        <v>STARLINK</v>
      </c>
      <c r="J243" s="122" t="str">
        <f>data_olah!J246</f>
        <v>TERPASANG</v>
      </c>
      <c r="K243" s="122" t="str">
        <f>data_olah!M246</f>
        <v>BELUM TERPASANG</v>
      </c>
      <c r="L243" s="122" t="str">
        <f>data_olah!U246</f>
        <v>OPTIMAL</v>
      </c>
    </row>
    <row r="244">
      <c r="A244" s="121">
        <v>2025.0</v>
      </c>
      <c r="B244" s="121" t="s">
        <v>795</v>
      </c>
      <c r="C244" s="122" t="str">
        <f>data_olah!B247</f>
        <v>KUTAI BARAT</v>
      </c>
      <c r="D244" s="122" t="str">
        <f>data_olah!C247</f>
        <v>NYUATAN</v>
      </c>
      <c r="E244" s="122" t="str">
        <f>data_olah!D247</f>
        <v>LAKAN BILEM</v>
      </c>
      <c r="F244" s="123" t="str">
        <f>data_olah!F247</f>
        <v>-0.13753295736382146</v>
      </c>
      <c r="G244" s="123" t="str">
        <f>data_olah!G247</f>
        <v>115.41265567092712</v>
      </c>
      <c r="H244" s="122" t="str">
        <f>data_olah!H247</f>
        <v>BESTCAMP</v>
      </c>
      <c r="I244" s="122" t="str">
        <f>data_olah!I247</f>
        <v>STARLINK</v>
      </c>
      <c r="J244" s="122" t="str">
        <f>data_olah!J247</f>
        <v>TERPASANG</v>
      </c>
      <c r="K244" s="122" t="str">
        <f>data_olah!M247</f>
        <v>BELUM TERPASANG</v>
      </c>
      <c r="L244" s="122" t="str">
        <f>data_olah!U247</f>
        <v>SANGAT OPTIMAL</v>
      </c>
    </row>
    <row r="245">
      <c r="A245" s="121">
        <v>2025.0</v>
      </c>
      <c r="B245" s="121" t="s">
        <v>795</v>
      </c>
      <c r="C245" s="122" t="str">
        <f>data_olah!B248</f>
        <v>KUTAI BARAT</v>
      </c>
      <c r="D245" s="122" t="str">
        <f>data_olah!C248</f>
        <v>NYUATAN</v>
      </c>
      <c r="E245" s="122" t="str">
        <f>data_olah!D248</f>
        <v>SENTALAR</v>
      </c>
      <c r="F245" s="123" t="str">
        <f>data_olah!F248</f>
        <v>-0.38156052371007215</v>
      </c>
      <c r="G245" s="123" t="str">
        <f>data_olah!G248</f>
        <v>115.53666234386264</v>
      </c>
      <c r="H245" s="122" t="str">
        <f>data_olah!H248</f>
        <v>TELKOMSAT</v>
      </c>
      <c r="I245" s="122" t="str">
        <f>data_olah!I248</f>
        <v>STARLINK</v>
      </c>
      <c r="J245" s="122" t="str">
        <f>data_olah!J248</f>
        <v>TERPASANG</v>
      </c>
      <c r="K245" s="122" t="str">
        <f>data_olah!M248</f>
        <v>BELUM TERPASANG</v>
      </c>
      <c r="L245" s="122" t="str">
        <f>data_olah!U248</f>
        <v>TIDAK OPTIMAL</v>
      </c>
    </row>
    <row r="246">
      <c r="A246" s="121">
        <v>2025.0</v>
      </c>
      <c r="B246" s="121" t="s">
        <v>795</v>
      </c>
      <c r="C246" s="122" t="str">
        <f>data_olah!B249</f>
        <v>KUTAI BARAT</v>
      </c>
      <c r="D246" s="122" t="str">
        <f>data_olah!C249</f>
        <v>NYUATAN</v>
      </c>
      <c r="E246" s="122" t="str">
        <f>data_olah!D249</f>
        <v>AWAI</v>
      </c>
      <c r="F246" s="123" t="str">
        <f>data_olah!F249</f>
        <v>-0.25053791034339934</v>
      </c>
      <c r="G246" s="123" t="str">
        <f>data_olah!G249</f>
        <v>115.58590757708852</v>
      </c>
      <c r="H246" s="122" t="str">
        <f>data_olah!H249</f>
        <v>BESTCAMP</v>
      </c>
      <c r="I246" s="122" t="str">
        <f>data_olah!I249</f>
        <v>STARLINK</v>
      </c>
      <c r="J246" s="122" t="str">
        <f>data_olah!J249</f>
        <v>TERPASANG</v>
      </c>
      <c r="K246" s="122" t="str">
        <f>data_olah!M249</f>
        <v>BELUM TERPASANG</v>
      </c>
      <c r="L246" s="122" t="str">
        <f>data_olah!U249</f>
        <v>TIDAK OPTIMAL</v>
      </c>
    </row>
    <row r="247">
      <c r="A247" s="121">
        <v>2025.0</v>
      </c>
      <c r="B247" s="121" t="s">
        <v>795</v>
      </c>
      <c r="C247" s="122" t="str">
        <f>data_olah!B250</f>
        <v>KUTAI BARAT</v>
      </c>
      <c r="D247" s="122" t="str">
        <f>data_olah!C250</f>
        <v>PENYINGGAHAN</v>
      </c>
      <c r="E247" s="122" t="str">
        <f>data_olah!D250</f>
        <v>LOA DERAS</v>
      </c>
      <c r="F247" s="123" t="str">
        <f>data_olah!F250</f>
        <v>-0.3655335904272587</v>
      </c>
      <c r="G247" s="123" t="str">
        <f>data_olah!G250</f>
        <v>116.29152665051967</v>
      </c>
      <c r="H247" s="122" t="str">
        <f>data_olah!H250</f>
        <v>BESTCAMP</v>
      </c>
      <c r="I247" s="122" t="str">
        <f>data_olah!I250</f>
        <v>STARLINK</v>
      </c>
      <c r="J247" s="122" t="str">
        <f>data_olah!J250</f>
        <v>TERPASANG</v>
      </c>
      <c r="K247" s="122" t="str">
        <f>data_olah!M250</f>
        <v>BELUM TERPASANG</v>
      </c>
      <c r="L247" s="122" t="str">
        <f>data_olah!U250</f>
        <v>KURANG OPTIMAL</v>
      </c>
    </row>
    <row r="248">
      <c r="A248" s="121">
        <v>2025.0</v>
      </c>
      <c r="B248" s="121" t="s">
        <v>795</v>
      </c>
      <c r="C248" s="122" t="str">
        <f>data_olah!B251</f>
        <v>KUTAI BARAT</v>
      </c>
      <c r="D248" s="122" t="str">
        <f>data_olah!C251</f>
        <v>PENYINGGAHAN</v>
      </c>
      <c r="E248" s="122" t="str">
        <f>data_olah!D251</f>
        <v>MINTA</v>
      </c>
      <c r="F248" s="123" t="str">
        <f>data_olah!F251</f>
        <v>-0.3683584706222913</v>
      </c>
      <c r="G248" s="123" t="str">
        <f>data_olah!G251</f>
        <v>116.26079629980102</v>
      </c>
      <c r="H248" s="122" t="str">
        <f>data_olah!H251</f>
        <v>TELKOMSEL</v>
      </c>
      <c r="I248" s="122" t="str">
        <f>data_olah!I251</f>
        <v>ORBIT</v>
      </c>
      <c r="J248" s="122" t="str">
        <f>data_olah!J251</f>
        <v>TERPASANG</v>
      </c>
      <c r="K248" s="122" t="str">
        <f>data_olah!M251</f>
        <v>BELUM TERPASANG</v>
      </c>
      <c r="L248" s="122" t="str">
        <f>data_olah!U251</f>
        <v>TIDAK TERDETEKSI</v>
      </c>
    </row>
    <row r="249">
      <c r="A249" s="121">
        <v>2025.0</v>
      </c>
      <c r="B249" s="121" t="s">
        <v>795</v>
      </c>
      <c r="C249" s="122" t="str">
        <f>data_olah!B252</f>
        <v>KUTAI BARAT</v>
      </c>
      <c r="D249" s="122" t="str">
        <f>data_olah!C252</f>
        <v>PENYINGGAHAN</v>
      </c>
      <c r="E249" s="122" t="str">
        <f>data_olah!D252</f>
        <v>TANJUNG HAUR</v>
      </c>
      <c r="F249" s="123" t="str">
        <f>data_olah!F252</f>
        <v>-0.40264372782806285</v>
      </c>
      <c r="G249" s="123" t="str">
        <f>data_olah!G252</f>
        <v>116.22233315027437</v>
      </c>
      <c r="H249" s="122" t="str">
        <f>data_olah!H252</f>
        <v>BESTCAMP</v>
      </c>
      <c r="I249" s="122" t="str">
        <f>data_olah!I252</f>
        <v>STARLINK</v>
      </c>
      <c r="J249" s="122" t="str">
        <f>data_olah!J252</f>
        <v>TERPASANG</v>
      </c>
      <c r="K249" s="122" t="str">
        <f>data_olah!M252</f>
        <v>BELUM TERPASANG</v>
      </c>
      <c r="L249" s="122" t="str">
        <f>data_olah!U252</f>
        <v>TIDAK OPTIMAL</v>
      </c>
    </row>
    <row r="250">
      <c r="A250" s="121">
        <v>2025.0</v>
      </c>
      <c r="B250" s="121" t="s">
        <v>795</v>
      </c>
      <c r="C250" s="122" t="str">
        <f>data_olah!B253</f>
        <v>KUTAI BARAT</v>
      </c>
      <c r="D250" s="122" t="str">
        <f>data_olah!C253</f>
        <v>PENYINGGAHAN</v>
      </c>
      <c r="E250" s="122" t="str">
        <f>data_olah!D253</f>
        <v>PENYINGGAHAN ILIR</v>
      </c>
      <c r="F250" s="123" t="str">
        <f>data_olah!F253</f>
        <v>-0.38757752959247443</v>
      </c>
      <c r="G250" s="123" t="str">
        <f>data_olah!G253</f>
        <v>116.22397616483573</v>
      </c>
      <c r="H250" s="122" t="str">
        <f>data_olah!H253</f>
        <v>TELKOMSEL</v>
      </c>
      <c r="I250" s="122" t="str">
        <f>data_olah!I253</f>
        <v>ORBIT</v>
      </c>
      <c r="J250" s="122" t="str">
        <f>data_olah!J253</f>
        <v>TERPASANG</v>
      </c>
      <c r="K250" s="122" t="str">
        <f>data_olah!M253</f>
        <v>BELUM TERPASANG</v>
      </c>
      <c r="L250" s="122" t="str">
        <f>data_olah!U253</f>
        <v>TIDAK TERDETEKSI</v>
      </c>
    </row>
    <row r="251">
      <c r="A251" s="121">
        <v>2025.0</v>
      </c>
      <c r="B251" s="121" t="s">
        <v>795</v>
      </c>
      <c r="C251" s="122" t="str">
        <f>data_olah!B254</f>
        <v>KUTAI BARAT</v>
      </c>
      <c r="D251" s="122" t="str">
        <f>data_olah!C254</f>
        <v>PENYINGGAHAN</v>
      </c>
      <c r="E251" s="122" t="str">
        <f>data_olah!D254</f>
        <v>PENYINGGAHAN ULU</v>
      </c>
      <c r="F251" s="123" t="str">
        <f>data_olah!F254</f>
        <v>-0.3807539285053537</v>
      </c>
      <c r="G251" s="123" t="str">
        <f>data_olah!G254</f>
        <v>116.22152399970584</v>
      </c>
      <c r="H251" s="122" t="str">
        <f>data_olah!H254</f>
        <v>TELKOMSEL</v>
      </c>
      <c r="I251" s="122" t="str">
        <f>data_olah!I254</f>
        <v>ORBIT</v>
      </c>
      <c r="J251" s="122" t="str">
        <f>data_olah!J254</f>
        <v>TERPASANG</v>
      </c>
      <c r="K251" s="122" t="str">
        <f>data_olah!M254</f>
        <v>BELUM TERPASANG</v>
      </c>
      <c r="L251" s="122" t="str">
        <f>data_olah!U254</f>
        <v>TIDAK TERDETEKSI</v>
      </c>
    </row>
    <row r="252">
      <c r="A252" s="121">
        <v>2025.0</v>
      </c>
      <c r="B252" s="121" t="s">
        <v>795</v>
      </c>
      <c r="C252" s="122" t="str">
        <f>data_olah!B255</f>
        <v>KUTAI BARAT</v>
      </c>
      <c r="D252" s="122" t="str">
        <f>data_olah!C255</f>
        <v>PENYINGGAHAN</v>
      </c>
      <c r="E252" s="122" t="str">
        <f>data_olah!D255</f>
        <v>BAKUNG</v>
      </c>
      <c r="F252" s="123" t="str">
        <f>data_olah!F255</f>
        <v>-0.38428606862352954</v>
      </c>
      <c r="G252" s="123" t="str">
        <f>data_olah!G255</f>
        <v>116.280454644264</v>
      </c>
      <c r="H252" s="122" t="str">
        <f>data_olah!H255</f>
        <v>BESTCAMP</v>
      </c>
      <c r="I252" s="122" t="str">
        <f>data_olah!I255</f>
        <v>STARLINK</v>
      </c>
      <c r="J252" s="122" t="str">
        <f>data_olah!J255</f>
        <v>TERPASANG</v>
      </c>
      <c r="K252" s="122" t="str">
        <f>data_olah!M255</f>
        <v>BELUM TERPASANG</v>
      </c>
      <c r="L252" s="122" t="str">
        <f>data_olah!U255</f>
        <v>TIDAK OPTIMAL</v>
      </c>
    </row>
    <row r="253">
      <c r="A253" s="121">
        <v>2025.0</v>
      </c>
      <c r="B253" s="121" t="s">
        <v>795</v>
      </c>
      <c r="C253" s="122" t="str">
        <f>data_olah!B256</f>
        <v>KUTAI BARAT</v>
      </c>
      <c r="D253" s="122" t="str">
        <f>data_olah!C256</f>
        <v>SEKOLAQ DARAT</v>
      </c>
      <c r="E253" s="122" t="str">
        <f>data_olah!D256</f>
        <v>SEKOLAQ JOLEQ</v>
      </c>
      <c r="F253" s="123" t="str">
        <f>data_olah!F256</f>
        <v>-0.2617304569472354</v>
      </c>
      <c r="G253" s="123" t="str">
        <f>data_olah!G256</f>
        <v>115.73020402870684</v>
      </c>
      <c r="H253" s="122" t="str">
        <f>data_olah!H256</f>
        <v>BESTCAMP</v>
      </c>
      <c r="I253" s="122" t="str">
        <f>data_olah!I256</f>
        <v>STARLINK</v>
      </c>
      <c r="J253" s="122" t="str">
        <f>data_olah!J256</f>
        <v>TERPASANG</v>
      </c>
      <c r="K253" s="122" t="str">
        <f>data_olah!M256</f>
        <v>BELUM TERPASANG</v>
      </c>
      <c r="L253" s="122" t="str">
        <f>data_olah!U256</f>
        <v>OPTIMAL</v>
      </c>
    </row>
    <row r="254">
      <c r="A254" s="121">
        <v>2025.0</v>
      </c>
      <c r="B254" s="121" t="s">
        <v>795</v>
      </c>
      <c r="C254" s="122" t="str">
        <f>data_olah!B257</f>
        <v>KUTAI BARAT</v>
      </c>
      <c r="D254" s="122" t="str">
        <f>data_olah!C257</f>
        <v>SEKOLAQ DARAT</v>
      </c>
      <c r="E254" s="122" t="str">
        <f>data_olah!D257</f>
        <v>SEKOLAQ MULIAQ</v>
      </c>
      <c r="F254" s="123" t="str">
        <f>data_olah!F257</f>
        <v>-0.25285397064899506</v>
      </c>
      <c r="G254" s="123" t="str">
        <f>data_olah!G257</f>
        <v>115.77578756831792</v>
      </c>
      <c r="H254" s="122" t="str">
        <f>data_olah!H257</f>
        <v>TELKOM</v>
      </c>
      <c r="I254" s="122" t="str">
        <f>data_olah!I257</f>
        <v>WMS</v>
      </c>
      <c r="J254" s="122" t="str">
        <f>data_olah!J257</f>
        <v>TERPASANG</v>
      </c>
      <c r="K254" s="122" t="str">
        <f>data_olah!M257</f>
        <v/>
      </c>
      <c r="L254" s="122" t="str">
        <f>data_olah!U257</f>
        <v>KURANG OPTIMAL</v>
      </c>
    </row>
    <row r="255">
      <c r="A255" s="121">
        <v>2025.0</v>
      </c>
      <c r="B255" s="121" t="s">
        <v>795</v>
      </c>
      <c r="C255" s="122" t="str">
        <f>data_olah!B258</f>
        <v>KUTAI BARAT</v>
      </c>
      <c r="D255" s="122" t="str">
        <f>data_olah!C258</f>
        <v>SEKOLAQ DARAT</v>
      </c>
      <c r="E255" s="122" t="str">
        <f>data_olah!D258</f>
        <v>SEKOLAQ ODAY</v>
      </c>
      <c r="F255" s="123" t="str">
        <f>data_olah!F258</f>
        <v>-0.23198291456729975</v>
      </c>
      <c r="G255" s="123" t="str">
        <f>data_olah!G258</f>
        <v>115.76894534426303</v>
      </c>
      <c r="H255" s="122" t="str">
        <f>data_olah!H258</f>
        <v>TELKOM</v>
      </c>
      <c r="I255" s="122" t="str">
        <f>data_olah!I258</f>
        <v>WMS</v>
      </c>
      <c r="J255" s="122" t="str">
        <f>data_olah!J258</f>
        <v>TERPASANG</v>
      </c>
      <c r="K255" s="122" t="str">
        <f>data_olah!M258</f>
        <v/>
      </c>
      <c r="L255" s="122" t="str">
        <f>data_olah!U258</f>
        <v>KURANG OPTIMAL</v>
      </c>
    </row>
    <row r="256">
      <c r="A256" s="121">
        <v>2025.0</v>
      </c>
      <c r="B256" s="121" t="s">
        <v>795</v>
      </c>
      <c r="C256" s="122" t="str">
        <f>data_olah!B259</f>
        <v>KUTAI BARAT</v>
      </c>
      <c r="D256" s="122" t="str">
        <f>data_olah!C259</f>
        <v>SEKOLAQ DARAT</v>
      </c>
      <c r="E256" s="122" t="str">
        <f>data_olah!D259</f>
        <v>SRIMULYO</v>
      </c>
      <c r="F256" s="123" t="str">
        <f>data_olah!F259</f>
        <v>-0.2778837690752929</v>
      </c>
      <c r="G256" s="123" t="str">
        <f>data_olah!G259</f>
        <v>115.75823086481047</v>
      </c>
      <c r="H256" s="122" t="str">
        <f>data_olah!H259</f>
        <v>TELKOM</v>
      </c>
      <c r="I256" s="122" t="str">
        <f>data_olah!I259</f>
        <v>WMS</v>
      </c>
      <c r="J256" s="122" t="str">
        <f>data_olah!J259</f>
        <v>TERPASANG</v>
      </c>
      <c r="K256" s="122" t="str">
        <f>data_olah!M259</f>
        <v/>
      </c>
      <c r="L256" s="122" t="str">
        <f>data_olah!U259</f>
        <v>KURANG OPTIMAL</v>
      </c>
    </row>
    <row r="257">
      <c r="A257" s="121">
        <v>2025.0</v>
      </c>
      <c r="B257" s="121" t="s">
        <v>795</v>
      </c>
      <c r="C257" s="122" t="str">
        <f>data_olah!B260</f>
        <v>KUTAI BARAT</v>
      </c>
      <c r="D257" s="122" t="str">
        <f>data_olah!C260</f>
        <v>SEKOLAQ DARAT</v>
      </c>
      <c r="E257" s="122" t="str">
        <f>data_olah!D260</f>
        <v>SUMBER BANGUN</v>
      </c>
      <c r="F257" s="123" t="str">
        <f>data_olah!F260</f>
        <v>-0.24691702825311973,</v>
      </c>
      <c r="G257" s="123" t="str">
        <f>data_olah!G260</f>
        <v>115.72141117091593</v>
      </c>
      <c r="H257" s="122" t="str">
        <f>data_olah!H260</f>
        <v>TELKOM</v>
      </c>
      <c r="I257" s="122" t="str">
        <f>data_olah!I260</f>
        <v>Astinet</v>
      </c>
      <c r="J257" s="122" t="str">
        <f>data_olah!J260</f>
        <v>TERPASANG</v>
      </c>
      <c r="K257" s="122" t="str">
        <f>data_olah!M260</f>
        <v>TIDAK AKTIF</v>
      </c>
      <c r="L257" s="122" t="str">
        <f>data_olah!U260</f>
        <v>TIDAK TERDETEKSI</v>
      </c>
    </row>
    <row r="258">
      <c r="A258" s="121">
        <v>2025.0</v>
      </c>
      <c r="B258" s="121" t="s">
        <v>795</v>
      </c>
      <c r="C258" s="122" t="str">
        <f>data_olah!B261</f>
        <v>KUTAI BARAT</v>
      </c>
      <c r="D258" s="122" t="str">
        <f>data_olah!C261</f>
        <v>SEKOLAQ DARAT</v>
      </c>
      <c r="E258" s="122" t="str">
        <f>data_olah!D261</f>
        <v>SUMBER REJO</v>
      </c>
      <c r="F258" s="123" t="str">
        <f>data_olah!F261</f>
        <v>-0.29199772057284096</v>
      </c>
      <c r="G258" s="123" t="str">
        <f>data_olah!G261</f>
        <v>115.76753960191469</v>
      </c>
      <c r="H258" s="122" t="str">
        <f>data_olah!H261</f>
        <v>TELKOM</v>
      </c>
      <c r="I258" s="122" t="str">
        <f>data_olah!I261</f>
        <v>WMS</v>
      </c>
      <c r="J258" s="122" t="str">
        <f>data_olah!J261</f>
        <v>TERPASANG</v>
      </c>
      <c r="K258" s="122" t="str">
        <f>data_olah!M261</f>
        <v/>
      </c>
      <c r="L258" s="122" t="str">
        <f>data_olah!U261</f>
        <v>TIDAK OPTIMAL</v>
      </c>
    </row>
    <row r="259">
      <c r="A259" s="121">
        <v>2025.0</v>
      </c>
      <c r="B259" s="121" t="s">
        <v>795</v>
      </c>
      <c r="C259" s="122" t="str">
        <f>data_olah!B262</f>
        <v>KUTAI BARAT</v>
      </c>
      <c r="D259" s="122" t="str">
        <f>data_olah!C262</f>
        <v>SEKOLAQ DARAT</v>
      </c>
      <c r="E259" s="122" t="str">
        <f>data_olah!D262</f>
        <v>SEKOLAQ DARAT</v>
      </c>
      <c r="F259" s="123" t="str">
        <f>data_olah!F262</f>
        <v>-0.2843185855811046</v>
      </c>
      <c r="G259" s="123" t="str">
        <f>data_olah!G262</f>
        <v>115.74888952870394</v>
      </c>
      <c r="H259" s="122" t="str">
        <f>data_olah!H262</f>
        <v>BESTCAMP</v>
      </c>
      <c r="I259" s="122" t="str">
        <f>data_olah!I262</f>
        <v>STARLINK</v>
      </c>
      <c r="J259" s="122" t="str">
        <f>data_olah!J262</f>
        <v>TERPASANG</v>
      </c>
      <c r="K259" s="122" t="str">
        <f>data_olah!M262</f>
        <v>BELUM TERPASANG</v>
      </c>
      <c r="L259" s="122" t="str">
        <f>data_olah!U262</f>
        <v>TIDAK OPTIMAL</v>
      </c>
    </row>
    <row r="260">
      <c r="A260" s="121">
        <v>2025.0</v>
      </c>
      <c r="B260" s="121" t="s">
        <v>795</v>
      </c>
      <c r="C260" s="122" t="str">
        <f>data_olah!B263</f>
        <v>KUTAI BARAT</v>
      </c>
      <c r="D260" s="122" t="str">
        <f>data_olah!C263</f>
        <v>SEKOLAQ DARAT</v>
      </c>
      <c r="E260" s="122" t="str">
        <f>data_olah!D263</f>
        <v>LELENG</v>
      </c>
      <c r="F260" s="123" t="str">
        <f>data_olah!F263</f>
        <v>-0.252989509705614</v>
      </c>
      <c r="G260" s="123" t="str">
        <f>data_olah!G263</f>
        <v>115.80395888330176</v>
      </c>
      <c r="H260" s="122" t="str">
        <f>data_olah!H263</f>
        <v>BESTCAMP</v>
      </c>
      <c r="I260" s="122" t="str">
        <f>data_olah!I263</f>
        <v>STARLINK</v>
      </c>
      <c r="J260" s="122" t="str">
        <f>data_olah!J263</f>
        <v>TERPASANG</v>
      </c>
      <c r="K260" s="122" t="str">
        <f>data_olah!M263</f>
        <v>BELUM TERPASANG</v>
      </c>
      <c r="L260" s="122" t="str">
        <f>data_olah!U263</f>
        <v>SANGAT OPTIMAL</v>
      </c>
    </row>
    <row r="261">
      <c r="A261" s="121">
        <v>2025.0</v>
      </c>
      <c r="B261" s="121" t="s">
        <v>795</v>
      </c>
      <c r="C261" s="122" t="str">
        <f>data_olah!B264</f>
        <v>KUTAI BARAT</v>
      </c>
      <c r="D261" s="122" t="str">
        <f>data_olah!C264</f>
        <v>SILUQ NGURAI</v>
      </c>
      <c r="E261" s="122" t="str">
        <f>data_olah!D264</f>
        <v>TEBISAQ</v>
      </c>
      <c r="F261" s="123" t="str">
        <f>data_olah!F264</f>
        <v>-0.4532306472872104</v>
      </c>
      <c r="G261" s="123" t="str">
        <f>data_olah!G264</f>
        <v>115.947385478815</v>
      </c>
      <c r="H261" s="122" t="str">
        <f>data_olah!H264</f>
        <v>BESTCAMP</v>
      </c>
      <c r="I261" s="122" t="str">
        <f>data_olah!I264</f>
        <v>STARLINK</v>
      </c>
      <c r="J261" s="122" t="str">
        <f>data_olah!J264</f>
        <v>TERPASANG</v>
      </c>
      <c r="K261" s="122" t="str">
        <f>data_olah!M264</f>
        <v>BELUM TERPASANG</v>
      </c>
      <c r="L261" s="122" t="str">
        <f>data_olah!U264</f>
        <v>OPTIMAL</v>
      </c>
    </row>
    <row r="262">
      <c r="A262" s="121">
        <v>2025.0</v>
      </c>
      <c r="B262" s="121" t="s">
        <v>795</v>
      </c>
      <c r="C262" s="122" t="str">
        <f>data_olah!B265</f>
        <v>KUTAI BARAT</v>
      </c>
      <c r="D262" s="122" t="str">
        <f>data_olah!C265</f>
        <v>SILUQ NGURAI</v>
      </c>
      <c r="E262" s="122" t="str">
        <f>data_olah!D265</f>
        <v>KALIQ</v>
      </c>
      <c r="F262" s="123" t="str">
        <f>data_olah!F265</f>
        <v>-0.48509955848935166</v>
      </c>
      <c r="G262" s="123" t="str">
        <f>data_olah!G265</f>
        <v>115.92618028783285</v>
      </c>
      <c r="H262" s="122" t="str">
        <f>data_olah!H265</f>
        <v>TELKOMSEL</v>
      </c>
      <c r="I262" s="122" t="str">
        <f>data_olah!I265</f>
        <v>ORBIT</v>
      </c>
      <c r="J262" s="122" t="str">
        <f>data_olah!J265</f>
        <v>TERPASANG</v>
      </c>
      <c r="K262" s="122" t="str">
        <f>data_olah!M265</f>
        <v>BELUM TERPASANG</v>
      </c>
      <c r="L262" s="122" t="str">
        <f>data_olah!U265</f>
        <v>TIDAK TERDETEKSI</v>
      </c>
    </row>
    <row r="263">
      <c r="A263" s="121">
        <v>2025.0</v>
      </c>
      <c r="B263" s="121" t="s">
        <v>795</v>
      </c>
      <c r="C263" s="122" t="str">
        <f>data_olah!B266</f>
        <v>KUTAI BARAT</v>
      </c>
      <c r="D263" s="122" t="str">
        <f>data_olah!C266</f>
        <v>SILUQ NGURAI</v>
      </c>
      <c r="E263" s="122" t="str">
        <f>data_olah!D266</f>
        <v>TANAH MEA</v>
      </c>
      <c r="F263" s="123" t="str">
        <f>data_olah!F266</f>
        <v>-0.4515143276099126</v>
      </c>
      <c r="G263" s="123" t="str">
        <f>data_olah!G266</f>
        <v>115.95270134204554</v>
      </c>
      <c r="H263" s="122" t="str">
        <f>data_olah!H266</f>
        <v>BESTCAMP</v>
      </c>
      <c r="I263" s="122" t="str">
        <f>data_olah!I266</f>
        <v>STARLINK</v>
      </c>
      <c r="J263" s="122" t="str">
        <f>data_olah!J266</f>
        <v>TERPASANG</v>
      </c>
      <c r="K263" s="122" t="str">
        <f>data_olah!M266</f>
        <v>BELUM TERPASANG</v>
      </c>
      <c r="L263" s="122" t="str">
        <f>data_olah!U266</f>
        <v>SANGAT OPTIMAL</v>
      </c>
    </row>
    <row r="264">
      <c r="A264" s="121">
        <v>2025.0</v>
      </c>
      <c r="B264" s="121" t="s">
        <v>795</v>
      </c>
      <c r="C264" s="122" t="str">
        <f>data_olah!B267</f>
        <v>KUTAI BARAT</v>
      </c>
      <c r="D264" s="122" t="str">
        <f>data_olah!C267</f>
        <v>SILUQ NGURAI</v>
      </c>
      <c r="E264" s="122" t="str">
        <f>data_olah!D267</f>
        <v>SANG-SANG</v>
      </c>
      <c r="F264" s="123" t="str">
        <f>data_olah!F267</f>
        <v>-0.4998733441528804</v>
      </c>
      <c r="G264" s="123" t="str">
        <f>data_olah!G267</f>
        <v>, 115.91245583077236</v>
      </c>
      <c r="H264" s="122" t="str">
        <f>data_olah!H267</f>
        <v>BESTCAMP</v>
      </c>
      <c r="I264" s="122" t="str">
        <f>data_olah!I267</f>
        <v>STARLINK</v>
      </c>
      <c r="J264" s="122" t="str">
        <f>data_olah!J267</f>
        <v>TERPASANG</v>
      </c>
      <c r="K264" s="122" t="str">
        <f>data_olah!M267</f>
        <v>BELUM TERPASANG</v>
      </c>
      <c r="L264" s="122" t="str">
        <f>data_olah!U267</f>
        <v>TIDAK OPTIMAL</v>
      </c>
    </row>
    <row r="265">
      <c r="A265" s="121">
        <v>2025.0</v>
      </c>
      <c r="B265" s="121" t="s">
        <v>795</v>
      </c>
      <c r="C265" s="122" t="str">
        <f>data_olah!B268</f>
        <v>KUTAI BARAT</v>
      </c>
      <c r="D265" s="122" t="str">
        <f>data_olah!C268</f>
        <v>SILUQ NGURAI</v>
      </c>
      <c r="E265" s="122" t="str">
        <f>data_olah!D268</f>
        <v>MUHUR</v>
      </c>
      <c r="F265" s="123" t="str">
        <f>data_olah!F268</f>
        <v>-0.5377147556683696</v>
      </c>
      <c r="G265" s="123" t="str">
        <f>data_olah!G268</f>
        <v>115.91261479982205</v>
      </c>
      <c r="H265" s="122" t="str">
        <f>data_olah!H268</f>
        <v>TELKOMSEL</v>
      </c>
      <c r="I265" s="122" t="str">
        <f>data_olah!I268</f>
        <v>INDIHOME</v>
      </c>
      <c r="J265" s="122" t="str">
        <f>data_olah!J268</f>
        <v>TERPASANG</v>
      </c>
      <c r="K265" s="122" t="str">
        <f>data_olah!M268</f>
        <v/>
      </c>
      <c r="L265" s="122" t="str">
        <f>data_olah!U268</f>
        <v>KURANG OPTIMAL</v>
      </c>
    </row>
    <row r="266">
      <c r="A266" s="121">
        <v>2025.0</v>
      </c>
      <c r="B266" s="121" t="s">
        <v>795</v>
      </c>
      <c r="C266" s="122" t="str">
        <f>data_olah!B269</f>
        <v>KUTAI BARAT</v>
      </c>
      <c r="D266" s="122" t="str">
        <f>data_olah!C269</f>
        <v>SILUQ NGURAI</v>
      </c>
      <c r="E266" s="122" t="str">
        <f>data_olah!D269</f>
        <v>MUARA KELAWIT</v>
      </c>
      <c r="F266" s="123" t="str">
        <f>data_olah!F269</f>
        <v>-0.5709682898462748</v>
      </c>
      <c r="G266" s="123" t="str">
        <f>data_olah!G269</f>
        <v>115.89557172925909</v>
      </c>
      <c r="H266" s="122" t="str">
        <f>data_olah!H269</f>
        <v/>
      </c>
      <c r="I266" s="122" t="str">
        <f>data_olah!I269</f>
        <v/>
      </c>
      <c r="J266" s="122" t="str">
        <f>data_olah!J269</f>
        <v/>
      </c>
      <c r="K266" s="122" t="str">
        <f>data_olah!M269</f>
        <v>BELUM TERPASANG</v>
      </c>
      <c r="L266" s="122" t="str">
        <f>data_olah!U269</f>
        <v>BELUM TERPASANG</v>
      </c>
    </row>
    <row r="267">
      <c r="A267" s="121">
        <v>2025.0</v>
      </c>
      <c r="B267" s="121" t="s">
        <v>795</v>
      </c>
      <c r="C267" s="122" t="str">
        <f>data_olah!B270</f>
        <v>KUTAI BARAT</v>
      </c>
      <c r="D267" s="122" t="str">
        <f>data_olah!C270</f>
        <v>SILUQ NGURAI</v>
      </c>
      <c r="E267" s="122" t="str">
        <f>data_olah!D270</f>
        <v>BENTAS</v>
      </c>
      <c r="F267" s="123" t="str">
        <f>data_olah!F270</f>
        <v>-0.5745531413922524</v>
      </c>
      <c r="G267" s="123" t="str">
        <f>data_olah!G270</f>
        <v>115.88155583398233</v>
      </c>
      <c r="H267" s="122" t="str">
        <f>data_olah!H270</f>
        <v/>
      </c>
      <c r="I267" s="122" t="str">
        <f>data_olah!I270</f>
        <v/>
      </c>
      <c r="J267" s="122" t="str">
        <f>data_olah!J270</f>
        <v/>
      </c>
      <c r="K267" s="122" t="str">
        <f>data_olah!M270</f>
        <v>BELUM TERPASANG</v>
      </c>
      <c r="L267" s="122" t="str">
        <f>data_olah!U270</f>
        <v>BELUM TERPASANG</v>
      </c>
    </row>
    <row r="268">
      <c r="A268" s="121">
        <v>2025.0</v>
      </c>
      <c r="B268" s="121" t="s">
        <v>795</v>
      </c>
      <c r="C268" s="122" t="str">
        <f>data_olah!B271</f>
        <v>KUTAI BARAT</v>
      </c>
      <c r="D268" s="122" t="str">
        <f>data_olah!C271</f>
        <v>SILUQ NGURAI</v>
      </c>
      <c r="E268" s="122" t="str">
        <f>data_olah!D271</f>
        <v>BETUNG</v>
      </c>
      <c r="F268" s="123" t="str">
        <f>data_olah!F271</f>
        <v>-0.6511324705367738</v>
      </c>
      <c r="G268" s="123" t="str">
        <f>data_olah!G271</f>
        <v>115.86239541315328</v>
      </c>
      <c r="H268" s="122" t="str">
        <f>data_olah!H271</f>
        <v/>
      </c>
      <c r="I268" s="122" t="str">
        <f>data_olah!I271</f>
        <v/>
      </c>
      <c r="J268" s="122" t="str">
        <f>data_olah!J271</f>
        <v/>
      </c>
      <c r="K268" s="122" t="str">
        <f>data_olah!M271</f>
        <v>BELUM TERPASANG</v>
      </c>
      <c r="L268" s="122" t="str">
        <f>data_olah!U271</f>
        <v>BELUM TERPASANG</v>
      </c>
    </row>
    <row r="269">
      <c r="A269" s="121">
        <v>2025.0</v>
      </c>
      <c r="B269" s="121" t="s">
        <v>795</v>
      </c>
      <c r="C269" s="122" t="str">
        <f>data_olah!B272</f>
        <v>KUTAI BARAT</v>
      </c>
      <c r="D269" s="122" t="str">
        <f>data_olah!C272</f>
        <v>SILUQ NGURAI</v>
      </c>
      <c r="E269" s="122" t="str">
        <f>data_olah!D272</f>
        <v>KIAQ</v>
      </c>
      <c r="F269" s="123" t="str">
        <f>data_olah!F272</f>
        <v>-0.702535750944174</v>
      </c>
      <c r="G269" s="123" t="str">
        <f>data_olah!G272</f>
        <v>115.87923066944842</v>
      </c>
      <c r="H269" s="122" t="str">
        <f>data_olah!H272</f>
        <v/>
      </c>
      <c r="I269" s="122" t="str">
        <f>data_olah!I272</f>
        <v/>
      </c>
      <c r="J269" s="122" t="str">
        <f>data_olah!J272</f>
        <v/>
      </c>
      <c r="K269" s="122" t="str">
        <f>data_olah!M272</f>
        <v>BELUM TERPASANG</v>
      </c>
      <c r="L269" s="122" t="str">
        <f>data_olah!U272</f>
        <v>BELUM TERPASANG</v>
      </c>
    </row>
    <row r="270">
      <c r="A270" s="121">
        <v>2025.0</v>
      </c>
      <c r="B270" s="121" t="s">
        <v>795</v>
      </c>
      <c r="C270" s="122" t="str">
        <f>data_olah!B273</f>
        <v>KUTAI BARAT</v>
      </c>
      <c r="D270" s="122" t="str">
        <f>data_olah!C273</f>
        <v>SILUQ NGURAI</v>
      </c>
      <c r="E270" s="122" t="str">
        <f>data_olah!D273</f>
        <v>TENDIQ</v>
      </c>
      <c r="F270" s="123" t="str">
        <f>data_olah!F273</f>
        <v>-0.7223772837109512</v>
      </c>
      <c r="G270" s="123" t="str">
        <f>data_olah!G273</f>
        <v>115.87545906398536</v>
      </c>
      <c r="H270" s="122" t="str">
        <f>data_olah!H273</f>
        <v/>
      </c>
      <c r="I270" s="122" t="str">
        <f>data_olah!I273</f>
        <v/>
      </c>
      <c r="J270" s="122" t="str">
        <f>data_olah!J273</f>
        <v/>
      </c>
      <c r="K270" s="122" t="str">
        <f>data_olah!M273</f>
        <v>BELUM TERPASANG</v>
      </c>
      <c r="L270" s="122" t="str">
        <f>data_olah!U273</f>
        <v>BELUM TERPASANG</v>
      </c>
    </row>
    <row r="271">
      <c r="A271" s="121">
        <v>2025.0</v>
      </c>
      <c r="B271" s="121" t="s">
        <v>795</v>
      </c>
      <c r="C271" s="122" t="str">
        <f>data_olah!B274</f>
        <v>KUTAI BARAT</v>
      </c>
      <c r="D271" s="122" t="str">
        <f>data_olah!C274</f>
        <v>SILUQ NGURAI</v>
      </c>
      <c r="E271" s="122" t="str">
        <f>data_olah!D274</f>
        <v>PENAWANG</v>
      </c>
      <c r="F271" s="123" t="str">
        <f>data_olah!F274</f>
        <v>-0.7735288819674534</v>
      </c>
      <c r="G271" s="123" t="str">
        <f>data_olah!G274</f>
        <v>115.90406343153721</v>
      </c>
      <c r="H271" s="122" t="str">
        <f>data_olah!H274</f>
        <v/>
      </c>
      <c r="I271" s="122" t="str">
        <f>data_olah!I274</f>
        <v/>
      </c>
      <c r="J271" s="122" t="str">
        <f>data_olah!J274</f>
        <v/>
      </c>
      <c r="K271" s="122" t="str">
        <f>data_olah!M274</f>
        <v>BELUM TERPASANG</v>
      </c>
      <c r="L271" s="122" t="str">
        <f>data_olah!U274</f>
        <v>BELUM TERPASANG</v>
      </c>
    </row>
    <row r="272">
      <c r="A272" s="121">
        <v>2025.0</v>
      </c>
      <c r="B272" s="121" t="s">
        <v>795</v>
      </c>
      <c r="C272" s="122" t="str">
        <f>data_olah!B275</f>
        <v>KUTAI BARAT</v>
      </c>
      <c r="D272" s="122" t="str">
        <f>data_olah!C275</f>
        <v>SILUQ NGURAI</v>
      </c>
      <c r="E272" s="122" t="str">
        <f>data_olah!D275</f>
        <v>LENDIAN LIANG NAYUQ</v>
      </c>
      <c r="F272" s="123" t="str">
        <f>data_olah!F275</f>
        <v>-0.9653356707242657</v>
      </c>
      <c r="G272" s="123" t="str">
        <f>data_olah!G275</f>
        <v>115.86516747097099</v>
      </c>
      <c r="H272" s="122" t="str">
        <f>data_olah!H275</f>
        <v>TELKOMSEL</v>
      </c>
      <c r="I272" s="122" t="str">
        <f>data_olah!I275</f>
        <v>ORBIT</v>
      </c>
      <c r="J272" s="122" t="str">
        <f>data_olah!J275</f>
        <v>TERPASANG</v>
      </c>
      <c r="K272" s="122" t="str">
        <f>data_olah!M275</f>
        <v>BELUM TERPASANG</v>
      </c>
      <c r="L272" s="122" t="str">
        <f>data_olah!U275</f>
        <v>TIDAK TERDETEKSI</v>
      </c>
    </row>
    <row r="273">
      <c r="A273" s="121">
        <v>2025.0</v>
      </c>
      <c r="B273" s="121" t="s">
        <v>795</v>
      </c>
      <c r="C273" s="122" t="str">
        <f>data_olah!B276</f>
        <v>KUTAI BARAT</v>
      </c>
      <c r="D273" s="122" t="str">
        <f>data_olah!C276</f>
        <v>SILUQ NGURAI</v>
      </c>
      <c r="E273" s="122" t="str">
        <f>data_olah!D276</f>
        <v>KENYANYAN</v>
      </c>
      <c r="F273" s="123" t="str">
        <f>data_olah!F276</f>
        <v>-0.6262046653689497</v>
      </c>
      <c r="G273" s="123" t="str">
        <f>data_olah!G276</f>
        <v>115.93669296771861</v>
      </c>
      <c r="H273" s="122" t="str">
        <f>data_olah!H276</f>
        <v>TELKOMSAT</v>
      </c>
      <c r="I273" s="122" t="str">
        <f>data_olah!I276</f>
        <v>STARLINK</v>
      </c>
      <c r="J273" s="122" t="str">
        <f>data_olah!J276</f>
        <v>TERPASANG</v>
      </c>
      <c r="K273" s="122" t="str">
        <f>data_olah!M276</f>
        <v>BELUM TERPASANG</v>
      </c>
      <c r="L273" s="122" t="str">
        <f>data_olah!U276</f>
        <v>SANGAT OPTIMAL</v>
      </c>
    </row>
    <row r="274">
      <c r="A274" s="121">
        <v>2025.0</v>
      </c>
      <c r="B274" s="121" t="s">
        <v>795</v>
      </c>
      <c r="C274" s="122" t="str">
        <f>data_olah!B277</f>
        <v>KUTAI BARAT</v>
      </c>
      <c r="D274" s="122" t="str">
        <f>data_olah!C277</f>
        <v>SILUQ NGURAI</v>
      </c>
      <c r="E274" s="122" t="str">
        <f>data_olah!D277</f>
        <v>RIKONG</v>
      </c>
      <c r="F274" s="123" t="str">
        <f>data_olah!F277</f>
        <v>-0.7004810779121009</v>
      </c>
      <c r="G274" s="123" t="str">
        <f>data_olah!G277</f>
        <v>115.94640074178072</v>
      </c>
      <c r="H274" s="122" t="str">
        <f>data_olah!H277</f>
        <v/>
      </c>
      <c r="I274" s="122" t="str">
        <f>data_olah!I277</f>
        <v/>
      </c>
      <c r="J274" s="122" t="str">
        <f>data_olah!J277</f>
        <v/>
      </c>
      <c r="K274" s="122" t="str">
        <f>data_olah!M277</f>
        <v>BELUM TERPASANG</v>
      </c>
      <c r="L274" s="122" t="str">
        <f>data_olah!U277</f>
        <v>BELUM TERPASANG</v>
      </c>
    </row>
    <row r="275">
      <c r="A275" s="121">
        <v>2025.0</v>
      </c>
      <c r="B275" s="121" t="s">
        <v>795</v>
      </c>
      <c r="C275" s="122" t="str">
        <f>data_olah!B278</f>
        <v>KUTAI BARAT</v>
      </c>
      <c r="D275" s="122" t="str">
        <f>data_olah!C278</f>
        <v>SILUQ NGURAI</v>
      </c>
      <c r="E275" s="122" t="str">
        <f>data_olah!D278</f>
        <v>KENDISIQ</v>
      </c>
      <c r="F275" s="123" t="str">
        <f>data_olah!F278</f>
        <v>-0.886637898289004</v>
      </c>
      <c r="G275" s="123" t="str">
        <f>data_olah!G278</f>
        <v>115.95811332385352</v>
      </c>
      <c r="H275" s="122" t="str">
        <f>data_olah!H278</f>
        <v>TELKOMSAT</v>
      </c>
      <c r="I275" s="122" t="str">
        <f>data_olah!I278</f>
        <v>STARLINK</v>
      </c>
      <c r="J275" s="122" t="str">
        <f>data_olah!J278</f>
        <v>TERPASANG</v>
      </c>
      <c r="K275" s="122" t="str">
        <f>data_olah!M278</f>
        <v>BELUM TERPASANG</v>
      </c>
      <c r="L275" s="122" t="str">
        <f>data_olah!U278</f>
        <v>TIDAK OPTIMAL</v>
      </c>
    </row>
    <row r="276">
      <c r="A276" s="121">
        <v>2025.0</v>
      </c>
      <c r="B276" s="121" t="s">
        <v>795</v>
      </c>
      <c r="C276" s="122" t="str">
        <f>data_olah!B279</f>
        <v>KUTAI BARAT</v>
      </c>
      <c r="D276" s="122" t="str">
        <f>data_olah!C279</f>
        <v>SILUQ NGURAI</v>
      </c>
      <c r="E276" s="122" t="str">
        <f>data_olah!D279</f>
        <v>MUARA PONAQ</v>
      </c>
      <c r="F276" s="123" t="str">
        <f>data_olah!F279</f>
        <v>-0.6600922373243009</v>
      </c>
      <c r="G276" s="123" t="str">
        <f>data_olah!G279</f>
        <v>115.97054768762739</v>
      </c>
      <c r="H276" s="122" t="str">
        <f>data_olah!H279</f>
        <v/>
      </c>
      <c r="I276" s="122" t="str">
        <f>data_olah!I279</f>
        <v/>
      </c>
      <c r="J276" s="122" t="str">
        <f>data_olah!J279</f>
        <v/>
      </c>
      <c r="K276" s="122" t="str">
        <f>data_olah!M279</f>
        <v>BELUM TERPASANG</v>
      </c>
      <c r="L276" s="122" t="str">
        <f>data_olah!U279</f>
        <v>BELUM TERPASANG</v>
      </c>
    </row>
    <row r="277">
      <c r="A277" s="121">
        <v>2025.0</v>
      </c>
      <c r="B277" s="121" t="s">
        <v>795</v>
      </c>
      <c r="C277" s="122" t="str">
        <f>data_olah!B280</f>
        <v>KUTAI BARAT</v>
      </c>
      <c r="D277" s="122" t="str">
        <f>data_olah!C280</f>
        <v>TERING</v>
      </c>
      <c r="E277" s="122" t="str">
        <f>data_olah!D280</f>
        <v>TERING BARU</v>
      </c>
      <c r="F277" s="123" t="str">
        <f>data_olah!F280</f>
        <v>-0.07094915304878817</v>
      </c>
      <c r="G277" s="123" t="str">
        <f>data_olah!G280</f>
        <v>115.65549008421988</v>
      </c>
      <c r="H277" s="122" t="str">
        <f>data_olah!H280</f>
        <v>TELKOMSEL</v>
      </c>
      <c r="I277" s="122" t="str">
        <f>data_olah!I280</f>
        <v>ORBIT</v>
      </c>
      <c r="J277" s="122" t="str">
        <f>data_olah!J280</f>
        <v>TERPASANG</v>
      </c>
      <c r="K277" s="122" t="str">
        <f>data_olah!M280</f>
        <v>BELUM TERPASANG</v>
      </c>
      <c r="L277" s="122" t="str">
        <f>data_olah!U280</f>
        <v>TIDAK TERDETEKSI</v>
      </c>
    </row>
    <row r="278">
      <c r="A278" s="121">
        <v>2025.0</v>
      </c>
      <c r="B278" s="121" t="s">
        <v>795</v>
      </c>
      <c r="C278" s="122" t="str">
        <f>data_olah!B281</f>
        <v>KUTAI BARAT</v>
      </c>
      <c r="D278" s="122" t="str">
        <f>data_olah!C281</f>
        <v>TERING</v>
      </c>
      <c r="E278" s="122" t="str">
        <f>data_olah!D281</f>
        <v>TERING LAMA</v>
      </c>
      <c r="F278" s="123" t="str">
        <f>data_olah!F281</f>
        <v>-0.06927607757322796</v>
      </c>
      <c r="G278" s="123" t="str">
        <f>data_olah!G281</f>
        <v>115.64172847516913</v>
      </c>
      <c r="H278" s="122" t="str">
        <f>data_olah!H281</f>
        <v/>
      </c>
      <c r="I278" s="122" t="str">
        <f>data_olah!I281</f>
        <v/>
      </c>
      <c r="J278" s="122" t="str">
        <f>data_olah!J281</f>
        <v/>
      </c>
      <c r="K278" s="122" t="str">
        <f>data_olah!M281</f>
        <v>BELUM TERPASANG</v>
      </c>
      <c r="L278" s="122" t="str">
        <f>data_olah!U281</f>
        <v>BELUM TERPASANG</v>
      </c>
    </row>
    <row r="279">
      <c r="A279" s="121">
        <v>2025.0</v>
      </c>
      <c r="B279" s="121" t="s">
        <v>795</v>
      </c>
      <c r="C279" s="122" t="str">
        <f>data_olah!B282</f>
        <v>KUTAI BARAT</v>
      </c>
      <c r="D279" s="122" t="str">
        <f>data_olah!C282</f>
        <v>TERING</v>
      </c>
      <c r="E279" s="122" t="str">
        <f>data_olah!D282</f>
        <v>LINGGANG TERING SEBERANG</v>
      </c>
      <c r="F279" s="123" t="str">
        <f>data_olah!F282</f>
        <v>-0.07400186818038257</v>
      </c>
      <c r="G279" s="123" t="str">
        <f>data_olah!G282</f>
        <v>115.64426192899026</v>
      </c>
      <c r="H279" s="122" t="str">
        <f>data_olah!H282</f>
        <v>TELKOM</v>
      </c>
      <c r="I279" s="122" t="str">
        <f>data_olah!I282</f>
        <v>WMS</v>
      </c>
      <c r="J279" s="122" t="str">
        <f>data_olah!J282</f>
        <v>TERPASANG</v>
      </c>
      <c r="K279" s="122" t="str">
        <f>data_olah!M282</f>
        <v/>
      </c>
      <c r="L279" s="122" t="str">
        <f>data_olah!U282</f>
        <v>KURANG OPTIMAL</v>
      </c>
    </row>
    <row r="280">
      <c r="A280" s="121">
        <v>2025.0</v>
      </c>
      <c r="B280" s="121" t="s">
        <v>795</v>
      </c>
      <c r="C280" s="122" t="str">
        <f>data_olah!B283</f>
        <v>KUTAI BARAT</v>
      </c>
      <c r="D280" s="122" t="str">
        <f>data_olah!C283</f>
        <v>TERING</v>
      </c>
      <c r="E280" s="122" t="str">
        <f>data_olah!D283</f>
        <v>TUKUL</v>
      </c>
      <c r="F280" s="123" t="str">
        <f>data_olah!F283</f>
        <v>-0.003978787531726304</v>
      </c>
      <c r="G280" s="123" t="str">
        <f>data_olah!G283</f>
        <v>115.68710109685509</v>
      </c>
      <c r="H280" s="122" t="str">
        <f>data_olah!H283</f>
        <v>PSN</v>
      </c>
      <c r="I280" s="122" t="str">
        <f>data_olah!I283</f>
        <v>VSAT</v>
      </c>
      <c r="J280" s="122" t="str">
        <f>data_olah!J283</f>
        <v>TERPASANG</v>
      </c>
      <c r="K280" s="122" t="str">
        <f>data_olah!M283</f>
        <v/>
      </c>
      <c r="L280" s="122" t="str">
        <f>data_olah!U283</f>
        <v>TIDAK OPTIMAL</v>
      </c>
    </row>
    <row r="281">
      <c r="A281" s="121">
        <v>2025.0</v>
      </c>
      <c r="B281" s="121" t="s">
        <v>795</v>
      </c>
      <c r="C281" s="122" t="str">
        <f>data_olah!B284</f>
        <v>KUTAI BARAT</v>
      </c>
      <c r="D281" s="122" t="str">
        <f>data_olah!C284</f>
        <v>TERING</v>
      </c>
      <c r="E281" s="122" t="str">
        <f>data_olah!D284</f>
        <v>LINGGANG KELUBAQ</v>
      </c>
      <c r="F281" s="123" t="str">
        <f>data_olah!F284</f>
        <v>-0.06123000112195439</v>
      </c>
      <c r="G281" s="123" t="str">
        <f>data_olah!G284</f>
        <v>115.61225438755717</v>
      </c>
      <c r="H281" s="122" t="str">
        <f>data_olah!H284</f>
        <v>PSN</v>
      </c>
      <c r="I281" s="122" t="str">
        <f>data_olah!I284</f>
        <v>VSAT</v>
      </c>
      <c r="J281" s="122" t="str">
        <f>data_olah!J284</f>
        <v>TERPASANG</v>
      </c>
      <c r="K281" s="122" t="str">
        <f>data_olah!M284</f>
        <v/>
      </c>
      <c r="L281" s="122" t="str">
        <f>data_olah!U284</f>
        <v>TIDAK OPTIMAL</v>
      </c>
    </row>
    <row r="282">
      <c r="A282" s="121">
        <v>2025.0</v>
      </c>
      <c r="B282" s="121" t="s">
        <v>795</v>
      </c>
      <c r="C282" s="122" t="str">
        <f>data_olah!B285</f>
        <v>KUTAI BARAT</v>
      </c>
      <c r="D282" s="122" t="str">
        <f>data_olah!C285</f>
        <v>TERING</v>
      </c>
      <c r="E282" s="122" t="str">
        <f>data_olah!D285</f>
        <v>LINGGANG PURWOREJO</v>
      </c>
      <c r="F282" s="123" t="str">
        <f>data_olah!F285</f>
        <v>-0.08660010656843149</v>
      </c>
      <c r="G282" s="123" t="str">
        <f>data_olah!G285</f>
        <v>115.64115242762588</v>
      </c>
      <c r="H282" s="122" t="str">
        <f>data_olah!H285</f>
        <v>TELKOM</v>
      </c>
      <c r="I282" s="122" t="str">
        <f>data_olah!I285</f>
        <v>WMS</v>
      </c>
      <c r="J282" s="122" t="str">
        <f>data_olah!J285</f>
        <v>TERPASANG</v>
      </c>
      <c r="K282" s="122" t="str">
        <f>data_olah!M285</f>
        <v/>
      </c>
      <c r="L282" s="122" t="str">
        <f>data_olah!U285</f>
        <v>KURANG OPTIMAL</v>
      </c>
    </row>
    <row r="283">
      <c r="A283" s="121">
        <v>2025.0</v>
      </c>
      <c r="B283" s="121" t="s">
        <v>795</v>
      </c>
      <c r="C283" s="122" t="str">
        <f>data_olah!B286</f>
        <v>KUTAI BARAT</v>
      </c>
      <c r="D283" s="122" t="str">
        <f>data_olah!C286</f>
        <v>TERING</v>
      </c>
      <c r="E283" s="122" t="str">
        <f>data_olah!D286</f>
        <v>LINGGANG JELEMUQ</v>
      </c>
      <c r="F283" s="123" t="str">
        <f>data_olah!F286</f>
        <v>-0.06775782050404053</v>
      </c>
      <c r="G283" s="123" t="str">
        <f>data_olah!G286</f>
        <v>115.66747946545938</v>
      </c>
      <c r="H283" s="122" t="str">
        <f>data_olah!H286</f>
        <v>PSN</v>
      </c>
      <c r="I283" s="122" t="str">
        <f>data_olah!I286</f>
        <v>VSAT</v>
      </c>
      <c r="J283" s="122" t="str">
        <f>data_olah!J286</f>
        <v>TERPASANG</v>
      </c>
      <c r="K283" s="122" t="str">
        <f>data_olah!M286</f>
        <v/>
      </c>
      <c r="L283" s="122" t="str">
        <f>data_olah!U286</f>
        <v>TIDAK OPTIMAL</v>
      </c>
    </row>
    <row r="284">
      <c r="A284" s="121">
        <v>2025.0</v>
      </c>
      <c r="B284" s="121" t="s">
        <v>795</v>
      </c>
      <c r="C284" s="122" t="str">
        <f>data_olah!B287</f>
        <v>KUTAI BARAT</v>
      </c>
      <c r="D284" s="122" t="str">
        <f>data_olah!C287</f>
        <v>TERING</v>
      </c>
      <c r="E284" s="122" t="str">
        <f>data_olah!D287</f>
        <v>KELIAN DALAM</v>
      </c>
      <c r="F284" s="123" t="str">
        <f>data_olah!F287</f>
        <v>-0.044910599909659114</v>
      </c>
      <c r="G284" s="123" t="str">
        <f>data_olah!G287</f>
        <v>115.52933714212487</v>
      </c>
      <c r="H284" s="122" t="str">
        <f>data_olah!H287</f>
        <v/>
      </c>
      <c r="I284" s="122" t="str">
        <f>data_olah!I287</f>
        <v/>
      </c>
      <c r="J284" s="122" t="str">
        <f>data_olah!J287</f>
        <v/>
      </c>
      <c r="K284" s="122" t="str">
        <f>data_olah!M287</f>
        <v>BELUM TERPASANG</v>
      </c>
      <c r="L284" s="122" t="str">
        <f>data_olah!U287</f>
        <v>BELUM TERPASANG</v>
      </c>
    </row>
    <row r="285">
      <c r="A285" s="121">
        <v>2025.0</v>
      </c>
      <c r="B285" s="121" t="s">
        <v>795</v>
      </c>
      <c r="C285" s="122" t="str">
        <f>data_olah!B288</f>
        <v>KUTAI BARAT</v>
      </c>
      <c r="D285" s="122" t="str">
        <f>data_olah!C288</f>
        <v>TERING</v>
      </c>
      <c r="E285" s="122" t="str">
        <f>data_olah!D288</f>
        <v>LINGGANG MUARA MUJAN</v>
      </c>
      <c r="F285" s="123" t="str">
        <f>data_olah!F288</f>
        <v>-0.0923710572570304</v>
      </c>
      <c r="G285" s="123" t="str">
        <f>data_olah!G288</f>
        <v>115.55623494107002</v>
      </c>
      <c r="H285" s="122" t="str">
        <f>data_olah!H288</f>
        <v/>
      </c>
      <c r="I285" s="122" t="str">
        <f>data_olah!I288</f>
        <v/>
      </c>
      <c r="J285" s="122" t="str">
        <f>data_olah!J288</f>
        <v/>
      </c>
      <c r="K285" s="122" t="str">
        <f>data_olah!M288</f>
        <v>BELUM TERPASANG</v>
      </c>
      <c r="L285" s="122" t="str">
        <f>data_olah!U288</f>
        <v>BELUM TERPASANG</v>
      </c>
    </row>
    <row r="286">
      <c r="A286" s="121">
        <v>2025.0</v>
      </c>
      <c r="B286" s="121" t="s">
        <v>795</v>
      </c>
      <c r="C286" s="122" t="str">
        <f>data_olah!B289</f>
        <v>KUTAI BARAT</v>
      </c>
      <c r="D286" s="122" t="str">
        <f>data_olah!C289</f>
        <v>TERING</v>
      </c>
      <c r="E286" s="122" t="str">
        <f>data_olah!D289</f>
        <v>MUYUB ULU</v>
      </c>
      <c r="F286" s="123" t="str">
        <f>data_olah!F289</f>
        <v>-0.02132031160224771</v>
      </c>
      <c r="G286" s="123" t="str">
        <f>data_olah!G289</f>
        <v>115.70768760005771</v>
      </c>
      <c r="H286" s="122" t="str">
        <f>data_olah!H289</f>
        <v>TELKOMSAT</v>
      </c>
      <c r="I286" s="122" t="str">
        <f>data_olah!I289</f>
        <v>STARLINK</v>
      </c>
      <c r="J286" s="122" t="str">
        <f>data_olah!J289</f>
        <v>TERPASANG</v>
      </c>
      <c r="K286" s="122" t="str">
        <f>data_olah!M289</f>
        <v>BELUM TERPASANG</v>
      </c>
      <c r="L286" s="122" t="str">
        <f>data_olah!U289</f>
        <v>KURANG OPTIMAL</v>
      </c>
    </row>
    <row r="287">
      <c r="A287" s="121">
        <v>2025.0</v>
      </c>
      <c r="B287" s="121" t="s">
        <v>795</v>
      </c>
      <c r="C287" s="122" t="str">
        <f>data_olah!B290</f>
        <v>KUTAI BARAT</v>
      </c>
      <c r="D287" s="122" t="str">
        <f>data_olah!C290</f>
        <v>TERING</v>
      </c>
      <c r="E287" s="122" t="str">
        <f>data_olah!D290</f>
        <v>MUYUB AKET</v>
      </c>
      <c r="F287" s="123" t="str">
        <f>data_olah!F290</f>
        <v>-0.011559910305762956</v>
      </c>
      <c r="G287" s="123" t="str">
        <f>data_olah!G290</f>
        <v>115.71936322540242</v>
      </c>
      <c r="H287" s="122" t="str">
        <f>data_olah!H290</f>
        <v/>
      </c>
      <c r="I287" s="122" t="str">
        <f>data_olah!I290</f>
        <v/>
      </c>
      <c r="J287" s="122" t="str">
        <f>data_olah!J290</f>
        <v/>
      </c>
      <c r="K287" s="122" t="str">
        <f>data_olah!M290</f>
        <v>BELUM TERPASANG</v>
      </c>
      <c r="L287" s="122" t="str">
        <f>data_olah!U290</f>
        <v>BELUM TERPASANG</v>
      </c>
    </row>
    <row r="288">
      <c r="A288" s="121">
        <v>2025.0</v>
      </c>
      <c r="B288" s="121" t="s">
        <v>795</v>
      </c>
      <c r="C288" s="122" t="str">
        <f>data_olah!B291</f>
        <v>KUTAI BARAT</v>
      </c>
      <c r="D288" s="122" t="str">
        <f>data_olah!C291</f>
        <v>TERING</v>
      </c>
      <c r="E288" s="122" t="str">
        <f>data_olah!D291</f>
        <v>LINGGANG MUYUB ILIR</v>
      </c>
      <c r="F288" s="123" t="str">
        <f>data_olah!F291</f>
        <v>-0.0626969248283906</v>
      </c>
      <c r="G288" s="123" t="str">
        <f>data_olah!G291</f>
        <v>115.73969411228815</v>
      </c>
      <c r="H288" s="122" t="str">
        <f>data_olah!H291</f>
        <v/>
      </c>
      <c r="I288" s="122" t="str">
        <f>data_olah!I291</f>
        <v/>
      </c>
      <c r="J288" s="122" t="str">
        <f>data_olah!J291</f>
        <v/>
      </c>
      <c r="K288" s="122" t="str">
        <f>data_olah!M291</f>
        <v>BELUM TERPASANG</v>
      </c>
      <c r="L288" s="122" t="str">
        <f>data_olah!U291</f>
        <v>BELUM TERPASANG</v>
      </c>
    </row>
    <row r="289">
      <c r="A289" s="121">
        <v>2025.0</v>
      </c>
      <c r="B289" s="121" t="s">
        <v>795</v>
      </c>
      <c r="C289" s="122" t="str">
        <f>data_olah!B292</f>
        <v>KUTAI BARAT</v>
      </c>
      <c r="D289" s="122" t="str">
        <f>data_olah!C292</f>
        <v>TERING</v>
      </c>
      <c r="E289" s="122" t="str">
        <f>data_olah!D292</f>
        <v>GABUNG BARU</v>
      </c>
      <c r="F289" s="123" t="str">
        <f>data_olah!F292</f>
        <v>-0.028909757637192716</v>
      </c>
      <c r="G289" s="123" t="str">
        <f>data_olah!G292</f>
        <v>115.71458084211838</v>
      </c>
      <c r="H289" s="122" t="str">
        <f>data_olah!H292</f>
        <v/>
      </c>
      <c r="I289" s="122" t="str">
        <f>data_olah!I292</f>
        <v/>
      </c>
      <c r="J289" s="122" t="str">
        <f>data_olah!J292</f>
        <v/>
      </c>
      <c r="K289" s="122" t="str">
        <f>data_olah!M292</f>
        <v>BELUM TERPASANG</v>
      </c>
      <c r="L289" s="122" t="str">
        <f>data_olah!U292</f>
        <v>BELUM TERPASANG</v>
      </c>
    </row>
    <row r="290">
      <c r="A290" s="121">
        <v>2025.0</v>
      </c>
      <c r="B290" s="121" t="s">
        <v>795</v>
      </c>
      <c r="C290" s="122" t="str">
        <f>data_olah!B293</f>
        <v>KUTAI BARAT</v>
      </c>
      <c r="D290" s="122" t="str">
        <f>data_olah!C293</f>
        <v>TERING</v>
      </c>
      <c r="E290" s="122" t="str">
        <f>data_olah!D293</f>
        <v>LINGGANG BANJAREJO</v>
      </c>
      <c r="F290" s="123" t="str">
        <f>data_olah!F293</f>
        <v>-0.09682829980527295</v>
      </c>
      <c r="G290" s="123" t="str">
        <f>data_olah!G293</f>
        <v>115.65240024212277</v>
      </c>
      <c r="H290" s="122" t="str">
        <f>data_olah!H293</f>
        <v>TELKOM</v>
      </c>
      <c r="I290" s="122" t="str">
        <f>data_olah!I293</f>
        <v>WMS</v>
      </c>
      <c r="J290" s="122" t="str">
        <f>data_olah!J293</f>
        <v>TERPASANG</v>
      </c>
      <c r="K290" s="122" t="str">
        <f>data_olah!M293</f>
        <v/>
      </c>
      <c r="L290" s="122" t="str">
        <f>data_olah!U293</f>
        <v>KURANG OPTIMAL</v>
      </c>
    </row>
    <row r="291">
      <c r="A291" s="121">
        <v>2025.0</v>
      </c>
      <c r="B291" s="121" t="s">
        <v>795</v>
      </c>
      <c r="C291" s="122" t="str">
        <f>data_olah!B294</f>
        <v>KUTAI BARAT</v>
      </c>
      <c r="D291" s="122" t="str">
        <f>data_olah!C294</f>
        <v>TERING</v>
      </c>
      <c r="E291" s="122" t="str">
        <f>data_olah!D294</f>
        <v>TERING LAMA ULU</v>
      </c>
      <c r="F291" s="123" t="str">
        <f>data_olah!F294</f>
        <v>-0.06837485599358824</v>
      </c>
      <c r="G291" s="123" t="str">
        <f>data_olah!G294</f>
        <v>115.6416553228439</v>
      </c>
      <c r="H291" s="122" t="str">
        <f>data_olah!H294</f>
        <v/>
      </c>
      <c r="I291" s="122" t="str">
        <f>data_olah!I294</f>
        <v/>
      </c>
      <c r="J291" s="122" t="str">
        <f>data_olah!J294</f>
        <v/>
      </c>
      <c r="K291" s="122" t="str">
        <f>data_olah!M294</f>
        <v>BELUM TERPASANG</v>
      </c>
      <c r="L291" s="122" t="str">
        <f>data_olah!U294</f>
        <v>BELUM TERPASANG</v>
      </c>
    </row>
    <row r="292">
      <c r="A292" s="121">
        <v>2025.0</v>
      </c>
      <c r="B292" s="121" t="s">
        <v>795</v>
      </c>
      <c r="C292" s="122" t="str">
        <f>data_olah!B295</f>
        <v>KUTAI KARTANEGARA</v>
      </c>
      <c r="D292" s="122" t="str">
        <f>data_olah!C295</f>
        <v>ANGGANA</v>
      </c>
      <c r="E292" s="122" t="str">
        <f>data_olah!D295</f>
        <v>SEPATIN</v>
      </c>
      <c r="F292" s="123" t="str">
        <f>data_olah!F295</f>
        <v>-0.7783772345835887</v>
      </c>
      <c r="G292" s="123" t="str">
        <f>data_olah!G295</f>
        <v>117.5924714464882</v>
      </c>
      <c r="H292" s="122" t="str">
        <f>data_olah!H295</f>
        <v>TELKOMSAT</v>
      </c>
      <c r="I292" s="122" t="str">
        <f>data_olah!I295</f>
        <v>STARLINK</v>
      </c>
      <c r="J292" s="122" t="str">
        <f>data_olah!J295</f>
        <v>TERPASANG</v>
      </c>
      <c r="K292" s="122" t="str">
        <f>data_olah!M295</f>
        <v>BELUM TERPASANG</v>
      </c>
      <c r="L292" s="122" t="str">
        <f>data_olah!U295</f>
        <v>TIDAK OPTIMAL</v>
      </c>
    </row>
    <row r="293">
      <c r="A293" s="121">
        <v>2025.0</v>
      </c>
      <c r="B293" s="121" t="s">
        <v>795</v>
      </c>
      <c r="C293" s="122" t="str">
        <f>data_olah!B296</f>
        <v>KUTAI KARTANEGARA</v>
      </c>
      <c r="D293" s="122" t="str">
        <f>data_olah!C296</f>
        <v>ANGGANA</v>
      </c>
      <c r="E293" s="122" t="str">
        <f>data_olah!D296</f>
        <v>MUARA PANTUAN</v>
      </c>
      <c r="F293" s="123" t="str">
        <f>data_olah!F296</f>
        <v>-0.5809296414416972</v>
      </c>
      <c r="G293" s="123" t="str">
        <f>data_olah!G296</f>
        <v>117.56752319448114</v>
      </c>
      <c r="H293" s="122" t="str">
        <f>data_olah!H296</f>
        <v>TELKOMSAT</v>
      </c>
      <c r="I293" s="122" t="str">
        <f>data_olah!I296</f>
        <v>STARLINK</v>
      </c>
      <c r="J293" s="122" t="str">
        <f>data_olah!J296</f>
        <v>TERPASANG</v>
      </c>
      <c r="K293" s="122" t="str">
        <f>data_olah!M296</f>
        <v>BELUM TERPASANG</v>
      </c>
      <c r="L293" s="122" t="str">
        <f>data_olah!U296</f>
        <v>TIDAK OPTIMAL</v>
      </c>
    </row>
    <row r="294">
      <c r="A294" s="121">
        <v>2025.0</v>
      </c>
      <c r="B294" s="121" t="s">
        <v>795</v>
      </c>
      <c r="C294" s="122" t="str">
        <f>data_olah!B297</f>
        <v>KUTAI KARTANEGARA</v>
      </c>
      <c r="D294" s="122" t="str">
        <f>data_olah!C297</f>
        <v>ANGGANA</v>
      </c>
      <c r="E294" s="122" t="str">
        <f>data_olah!D297</f>
        <v>TANI BARU</v>
      </c>
      <c r="F294" s="123" t="str">
        <f>data_olah!F297</f>
        <v>-0.5130076057079132</v>
      </c>
      <c r="G294" s="123" t="str">
        <f>data_olah!G297</f>
        <v>117.57284507472056</v>
      </c>
      <c r="H294" s="122" t="str">
        <f>data_olah!H297</f>
        <v>TELKOMSAT</v>
      </c>
      <c r="I294" s="122" t="str">
        <f>data_olah!I297</f>
        <v>STARLINK</v>
      </c>
      <c r="J294" s="122" t="str">
        <f>data_olah!J297</f>
        <v>TERPASANG</v>
      </c>
      <c r="K294" s="122" t="str">
        <f>data_olah!M297</f>
        <v>BELUM TERPASANG</v>
      </c>
      <c r="L294" s="122" t="str">
        <f>data_olah!U297</f>
        <v>SANGAT OPTIMAL</v>
      </c>
    </row>
    <row r="295">
      <c r="A295" s="121">
        <v>2025.0</v>
      </c>
      <c r="B295" s="121" t="s">
        <v>795</v>
      </c>
      <c r="C295" s="122" t="str">
        <f>data_olah!B298</f>
        <v>KUTAI KARTANEGARA</v>
      </c>
      <c r="D295" s="122" t="str">
        <f>data_olah!C298</f>
        <v>ANGGANA</v>
      </c>
      <c r="E295" s="122" t="str">
        <f>data_olah!D298</f>
        <v>KUTAI LAMA</v>
      </c>
      <c r="F295" s="123" t="str">
        <f>data_olah!F298</f>
        <v>-0.5697861772874474</v>
      </c>
      <c r="G295" s="123" t="str">
        <f>data_olah!G298</f>
        <v>117.31829682714186</v>
      </c>
      <c r="H295" s="122" t="str">
        <f>data_olah!H298</f>
        <v>TELKOMSEL</v>
      </c>
      <c r="I295" s="122" t="str">
        <f>data_olah!I298</f>
        <v>INDIHOME</v>
      </c>
      <c r="J295" s="122" t="str">
        <f>data_olah!J298</f>
        <v>TERPASANG</v>
      </c>
      <c r="K295" s="122" t="str">
        <f>data_olah!M298</f>
        <v/>
      </c>
      <c r="L295" s="122" t="str">
        <f>data_olah!U298</f>
        <v>TIDAK OPTIMAL</v>
      </c>
    </row>
    <row r="296">
      <c r="A296" s="121">
        <v>2025.0</v>
      </c>
      <c r="B296" s="121" t="s">
        <v>795</v>
      </c>
      <c r="C296" s="122" t="str">
        <f>data_olah!B299</f>
        <v>KUTAI KARTANEGARA</v>
      </c>
      <c r="D296" s="122" t="str">
        <f>data_olah!C299</f>
        <v>ANGGANA</v>
      </c>
      <c r="E296" s="122" t="str">
        <f>data_olah!D299</f>
        <v>ANGGANA</v>
      </c>
      <c r="F296" s="123" t="str">
        <f>data_olah!F299</f>
        <v>-0.5681529130112719</v>
      </c>
      <c r="G296" s="123" t="str">
        <f>data_olah!G299</f>
        <v>117.28656041385162</v>
      </c>
      <c r="H296" s="122" t="str">
        <f>data_olah!H299</f>
        <v>TELKOMSEL</v>
      </c>
      <c r="I296" s="122" t="str">
        <f>data_olah!I299</f>
        <v>INDIHOME</v>
      </c>
      <c r="J296" s="122" t="str">
        <f>data_olah!J299</f>
        <v>TERPASANG</v>
      </c>
      <c r="K296" s="122" t="str">
        <f>data_olah!M299</f>
        <v/>
      </c>
      <c r="L296" s="122" t="str">
        <f>data_olah!U299</f>
        <v>KURANG OPTIMAL</v>
      </c>
    </row>
    <row r="297">
      <c r="A297" s="121">
        <v>2025.0</v>
      </c>
      <c r="B297" s="121" t="s">
        <v>795</v>
      </c>
      <c r="C297" s="122" t="str">
        <f>data_olah!B300</f>
        <v>KUTAI KARTANEGARA</v>
      </c>
      <c r="D297" s="122" t="str">
        <f>data_olah!C300</f>
        <v>ANGGANA</v>
      </c>
      <c r="E297" s="122" t="str">
        <f>data_olah!D300</f>
        <v>SUNGAI MERIAM</v>
      </c>
      <c r="F297" s="123" t="str">
        <f>data_olah!F300</f>
        <v>-0.5713486926877647</v>
      </c>
      <c r="G297" s="123" t="str">
        <f>data_olah!G300</f>
        <v>117.26502736091058</v>
      </c>
      <c r="H297" s="122" t="str">
        <f>data_olah!H300</f>
        <v>TELKOMSEL</v>
      </c>
      <c r="I297" s="122" t="str">
        <f>data_olah!I300</f>
        <v>INDIHOME</v>
      </c>
      <c r="J297" s="122" t="str">
        <f>data_olah!J300</f>
        <v>TERPASANG</v>
      </c>
      <c r="K297" s="122" t="str">
        <f>data_olah!M300</f>
        <v/>
      </c>
      <c r="L297" s="122" t="str">
        <f>data_olah!U300</f>
        <v>KURANG OPTIMAL</v>
      </c>
    </row>
    <row r="298">
      <c r="A298" s="121">
        <v>2025.0</v>
      </c>
      <c r="B298" s="121" t="s">
        <v>795</v>
      </c>
      <c r="C298" s="122" t="str">
        <f>data_olah!B301</f>
        <v>KUTAI KARTANEGARA</v>
      </c>
      <c r="D298" s="122" t="str">
        <f>data_olah!C301</f>
        <v>ANGGANA</v>
      </c>
      <c r="E298" s="122" t="str">
        <f>data_olah!D301</f>
        <v>SIDOMULYO</v>
      </c>
      <c r="F298" s="123" t="str">
        <f>data_olah!F301</f>
        <v>-0.541347676151219</v>
      </c>
      <c r="G298" s="123" t="str">
        <f>data_olah!G301</f>
        <v>117.27661940572239</v>
      </c>
      <c r="H298" s="122" t="str">
        <f>data_olah!H301</f>
        <v>TELKOMSEL</v>
      </c>
      <c r="I298" s="122" t="str">
        <f>data_olah!I301</f>
        <v>INDIHOME</v>
      </c>
      <c r="J298" s="122" t="str">
        <f>data_olah!J301</f>
        <v>TERPASANG</v>
      </c>
      <c r="K298" s="122" t="str">
        <f>data_olah!M301</f>
        <v/>
      </c>
      <c r="L298" s="122" t="str">
        <f>data_olah!U301</f>
        <v>KURANG OPTIMAL</v>
      </c>
    </row>
    <row r="299">
      <c r="A299" s="121">
        <v>2025.0</v>
      </c>
      <c r="B299" s="121" t="s">
        <v>795</v>
      </c>
      <c r="C299" s="122" t="str">
        <f>data_olah!B302</f>
        <v>KUTAI KARTANEGARA</v>
      </c>
      <c r="D299" s="122" t="str">
        <f>data_olah!C302</f>
        <v>ANGGANA</v>
      </c>
      <c r="E299" s="122" t="str">
        <f>data_olah!D302</f>
        <v>HANDIL TERUSAN</v>
      </c>
      <c r="F299" s="123" t="str">
        <f>data_olah!F302</f>
        <v>-0.5485051574143872</v>
      </c>
      <c r="G299" s="123" t="str">
        <f>data_olah!G302</f>
        <v>117.38590265988722</v>
      </c>
      <c r="H299" s="122" t="str">
        <f>data_olah!H302</f>
        <v>TELKOMSEL</v>
      </c>
      <c r="I299" s="122" t="str">
        <f>data_olah!I302</f>
        <v>ORBIT</v>
      </c>
      <c r="J299" s="122" t="str">
        <f>data_olah!J302</f>
        <v>TERPASANG</v>
      </c>
      <c r="K299" s="122" t="str">
        <f>data_olah!M302</f>
        <v>BELUM TERPASANG</v>
      </c>
      <c r="L299" s="122" t="str">
        <f>data_olah!U302</f>
        <v>TIDAK TERDETEKSI</v>
      </c>
    </row>
    <row r="300">
      <c r="A300" s="121">
        <v>2025.0</v>
      </c>
      <c r="B300" s="121" t="s">
        <v>795</v>
      </c>
      <c r="C300" s="122" t="str">
        <f>data_olah!B303</f>
        <v>KUTAI KARTANEGARA</v>
      </c>
      <c r="D300" s="122" t="str">
        <f>data_olah!C303</f>
        <v>KEMBANG JANGGUT</v>
      </c>
      <c r="E300" s="122" t="str">
        <f>data_olah!D303</f>
        <v>GENTING TANAH</v>
      </c>
      <c r="F300" s="123" t="str">
        <f>data_olah!F303</f>
        <v>0.07709073548548691</v>
      </c>
      <c r="G300" s="123" t="str">
        <f>data_olah!G303</f>
        <v>116.4337786742066</v>
      </c>
      <c r="H300" s="122" t="str">
        <f>data_olah!H303</f>
        <v>TELKOM</v>
      </c>
      <c r="I300" s="122" t="str">
        <f>data_olah!I303</f>
        <v>Astinet</v>
      </c>
      <c r="J300" s="122" t="str">
        <f>data_olah!J303</f>
        <v>TERPASANG</v>
      </c>
      <c r="K300" s="122" t="str">
        <f>data_olah!M303</f>
        <v>TIDAK TERDETEKSI</v>
      </c>
      <c r="L300" s="122" t="str">
        <f>data_olah!U303</f>
        <v>TIDAK TERDETEKSI</v>
      </c>
    </row>
    <row r="301">
      <c r="A301" s="121">
        <v>2025.0</v>
      </c>
      <c r="B301" s="121" t="s">
        <v>795</v>
      </c>
      <c r="C301" s="122" t="str">
        <f>data_olah!B304</f>
        <v>KUTAI KARTANEGARA</v>
      </c>
      <c r="D301" s="122" t="str">
        <f>data_olah!C304</f>
        <v>KEMBANG JANGGUT</v>
      </c>
      <c r="E301" s="122" t="str">
        <f>data_olah!D304</f>
        <v>LOA SAKOH</v>
      </c>
      <c r="F301" s="123" t="str">
        <f>data_olah!F304</f>
        <v>0.10937804579590546</v>
      </c>
      <c r="G301" s="123" t="str">
        <f>data_olah!G304</f>
        <v>116.40837553641292</v>
      </c>
      <c r="H301" s="122" t="str">
        <f>data_olah!H304</f>
        <v>TELKOMSEL</v>
      </c>
      <c r="I301" s="122" t="str">
        <f>data_olah!I304</f>
        <v>INDIHOME</v>
      </c>
      <c r="J301" s="122" t="str">
        <f>data_olah!J304</f>
        <v>TERPASANG</v>
      </c>
      <c r="K301" s="122" t="str">
        <f>data_olah!M304</f>
        <v/>
      </c>
      <c r="L301" s="122" t="str">
        <f>data_olah!U304</f>
        <v>KURANG OPTIMAL</v>
      </c>
    </row>
    <row r="302">
      <c r="A302" s="121">
        <v>2025.0</v>
      </c>
      <c r="B302" s="121" t="s">
        <v>795</v>
      </c>
      <c r="C302" s="122" t="str">
        <f>data_olah!B305</f>
        <v>KUTAI KARTANEGARA</v>
      </c>
      <c r="D302" s="122" t="str">
        <f>data_olah!C305</f>
        <v>KEMBANG JANGGUT</v>
      </c>
      <c r="E302" s="122" t="str">
        <f>data_olah!D305</f>
        <v>HAMBAU</v>
      </c>
      <c r="F302" s="123" t="str">
        <f>data_olah!F305</f>
        <v>0.12346741144250684</v>
      </c>
      <c r="G302" s="123" t="str">
        <f>data_olah!G305</f>
        <v>116.3982935969688</v>
      </c>
      <c r="H302" s="122" t="str">
        <f>data_olah!H305</f>
        <v>TELKOM</v>
      </c>
      <c r="I302" s="122" t="str">
        <f>data_olah!I305</f>
        <v>WMS</v>
      </c>
      <c r="J302" s="122" t="str">
        <f>data_olah!J305</f>
        <v>TERPASANG</v>
      </c>
      <c r="K302" s="122" t="str">
        <f>data_olah!M305</f>
        <v/>
      </c>
      <c r="L302" s="122" t="str">
        <f>data_olah!U305</f>
        <v>KURANG OPTIMAL</v>
      </c>
    </row>
    <row r="303">
      <c r="A303" s="121">
        <v>2025.0</v>
      </c>
      <c r="B303" s="121" t="s">
        <v>795</v>
      </c>
      <c r="C303" s="122" t="str">
        <f>data_olah!B306</f>
        <v>KUTAI KARTANEGARA</v>
      </c>
      <c r="D303" s="122" t="str">
        <f>data_olah!C306</f>
        <v>KEMBANG JANGGUT</v>
      </c>
      <c r="E303" s="122" t="str">
        <f>data_olah!D306</f>
        <v>KEMBANG JANGGUT</v>
      </c>
      <c r="F303" s="123" t="str">
        <f>data_olah!F306</f>
        <v>0.14955241135818512</v>
      </c>
      <c r="G303" s="123" t="str">
        <f>data_olah!G306</f>
        <v>116.37015425681525</v>
      </c>
      <c r="H303" s="122" t="str">
        <f>data_olah!H306</f>
        <v>TELKOMSEL</v>
      </c>
      <c r="I303" s="122" t="str">
        <f>data_olah!I306</f>
        <v>INDIHOME</v>
      </c>
      <c r="J303" s="122" t="str">
        <f>data_olah!J306</f>
        <v>TERPASANG</v>
      </c>
      <c r="K303" s="122" t="str">
        <f>data_olah!M306</f>
        <v/>
      </c>
      <c r="L303" s="122" t="str">
        <f>data_olah!U306</f>
        <v>TIDAK AKTIF</v>
      </c>
    </row>
    <row r="304">
      <c r="A304" s="121">
        <v>2025.0</v>
      </c>
      <c r="B304" s="121" t="s">
        <v>795</v>
      </c>
      <c r="C304" s="122" t="str">
        <f>data_olah!B307</f>
        <v>KUTAI KARTANEGARA</v>
      </c>
      <c r="D304" s="122" t="str">
        <f>data_olah!C307</f>
        <v>KEMBANG JANGGUT</v>
      </c>
      <c r="E304" s="122" t="str">
        <f>data_olah!D307</f>
        <v>KELEKAT</v>
      </c>
      <c r="F304" s="123" t="str">
        <f>data_olah!F307</f>
        <v>0.2087898124402721</v>
      </c>
      <c r="G304" s="123" t="str">
        <f>data_olah!G307</f>
        <v>116.30908234309629</v>
      </c>
      <c r="H304" s="122" t="str">
        <f>data_olah!H307</f>
        <v>TELKOMSEL</v>
      </c>
      <c r="I304" s="122" t="str">
        <f>data_olah!I307</f>
        <v>ORBIT</v>
      </c>
      <c r="J304" s="122" t="str">
        <f>data_olah!J307</f>
        <v>TERPASANG</v>
      </c>
      <c r="K304" s="122" t="str">
        <f>data_olah!M307</f>
        <v>BELUM TERPASANG</v>
      </c>
      <c r="L304" s="122" t="str">
        <f>data_olah!U307</f>
        <v>TIDAK TERDETEKSI</v>
      </c>
    </row>
    <row r="305">
      <c r="A305" s="121">
        <v>2025.0</v>
      </c>
      <c r="B305" s="121" t="s">
        <v>795</v>
      </c>
      <c r="C305" s="122" t="str">
        <f>data_olah!B308</f>
        <v>KUTAI KARTANEGARA</v>
      </c>
      <c r="D305" s="122" t="str">
        <f>data_olah!C308</f>
        <v>KEMBANG JANGGUT</v>
      </c>
      <c r="E305" s="122" t="str">
        <f>data_olah!D308</f>
        <v>PULAU PINANG</v>
      </c>
      <c r="F305" s="123" t="str">
        <f>data_olah!F308</f>
        <v>0.25647788536058463</v>
      </c>
      <c r="G305" s="123" t="str">
        <f>data_olah!G308</f>
        <v>116.18688591333765</v>
      </c>
      <c r="H305" s="122" t="str">
        <f>data_olah!H308</f>
        <v>TELKOM</v>
      </c>
      <c r="I305" s="122" t="str">
        <f>data_olah!I308</f>
        <v>WMS</v>
      </c>
      <c r="J305" s="122" t="str">
        <f>data_olah!J308</f>
        <v>TERPASANG</v>
      </c>
      <c r="K305" s="122" t="str">
        <f>data_olah!M308</f>
        <v>BELUM TERPASANG</v>
      </c>
      <c r="L305" s="122" t="str">
        <f>data_olah!U308</f>
        <v>TIDAK OPTIMAL</v>
      </c>
    </row>
    <row r="306">
      <c r="A306" s="121">
        <v>2025.0</v>
      </c>
      <c r="B306" s="121" t="s">
        <v>795</v>
      </c>
      <c r="C306" s="122" t="str">
        <f>data_olah!B309</f>
        <v>KUTAI KARTANEGARA</v>
      </c>
      <c r="D306" s="122" t="str">
        <f>data_olah!C309</f>
        <v>KEMBANG JANGGUT</v>
      </c>
      <c r="E306" s="122" t="str">
        <f>data_olah!D309</f>
        <v>LONG BELEH HALOQ</v>
      </c>
      <c r="F306" s="123" t="str">
        <f>data_olah!F309</f>
        <v>0.2869473661100073</v>
      </c>
      <c r="G306" s="123" t="str">
        <f>data_olah!G309</f>
        <v>116.1394635285051</v>
      </c>
      <c r="H306" s="122" t="str">
        <f>data_olah!H309</f>
        <v>TELKOMSEL</v>
      </c>
      <c r="I306" s="122" t="str">
        <f>data_olah!I309</f>
        <v>ORBIT</v>
      </c>
      <c r="J306" s="122" t="str">
        <f>data_olah!J309</f>
        <v>TERPASANG</v>
      </c>
      <c r="K306" s="122" t="str">
        <f>data_olah!M309</f>
        <v>BELUM TERPASANG</v>
      </c>
      <c r="L306" s="122" t="str">
        <f>data_olah!U309</f>
        <v>TIDAK TERDETEKSI</v>
      </c>
    </row>
    <row r="307">
      <c r="A307" s="121">
        <v>2025.0</v>
      </c>
      <c r="B307" s="121" t="s">
        <v>795</v>
      </c>
      <c r="C307" s="122" t="str">
        <f>data_olah!B310</f>
        <v>KUTAI KARTANEGARA</v>
      </c>
      <c r="D307" s="122" t="str">
        <f>data_olah!C310</f>
        <v>KEMBANG JANGGUT</v>
      </c>
      <c r="E307" s="122" t="str">
        <f>data_olah!D310</f>
        <v>LONG BELEH MODANG</v>
      </c>
      <c r="F307" s="123" t="str">
        <f>data_olah!F310</f>
        <v>0.3322653059261473</v>
      </c>
      <c r="G307" s="123" t="str">
        <f>data_olah!G310</f>
        <v>116.16006289423218</v>
      </c>
      <c r="H307" s="122" t="str">
        <f>data_olah!H310</f>
        <v>TELKOMSEL</v>
      </c>
      <c r="I307" s="122" t="str">
        <f>data_olah!I310</f>
        <v>ORBIT</v>
      </c>
      <c r="J307" s="122" t="str">
        <f>data_olah!J310</f>
        <v>TERPASANG</v>
      </c>
      <c r="K307" s="122" t="str">
        <f>data_olah!M310</f>
        <v>BELUM TERPASANG</v>
      </c>
      <c r="L307" s="122" t="str">
        <f>data_olah!U310</f>
        <v>TIDAK TERDETEKSI</v>
      </c>
    </row>
    <row r="308">
      <c r="A308" s="121">
        <v>2025.0</v>
      </c>
      <c r="B308" s="121" t="s">
        <v>795</v>
      </c>
      <c r="C308" s="122" t="str">
        <f>data_olah!B311</f>
        <v>KUTAI KARTANEGARA</v>
      </c>
      <c r="D308" s="122" t="str">
        <f>data_olah!C311</f>
        <v>KEMBANG JANGGUT</v>
      </c>
      <c r="E308" s="122" t="str">
        <f>data_olah!D311</f>
        <v>MUAI</v>
      </c>
      <c r="F308" s="123" t="str">
        <f>data_olah!F311</f>
        <v>0.29312408765161524</v>
      </c>
      <c r="G308" s="123" t="str">
        <f>data_olah!G311</f>
        <v>116.1937070658113</v>
      </c>
      <c r="H308" s="122" t="str">
        <f>data_olah!H311</f>
        <v>TELKOMSEL</v>
      </c>
      <c r="I308" s="122" t="str">
        <f>data_olah!I311</f>
        <v>ORBIT</v>
      </c>
      <c r="J308" s="122" t="str">
        <f>data_olah!J311</f>
        <v>TERPASANG</v>
      </c>
      <c r="K308" s="122" t="str">
        <f>data_olah!M311</f>
        <v>BELUM TERPASANG</v>
      </c>
      <c r="L308" s="122" t="str">
        <f>data_olah!U311</f>
        <v>TIDAK TERDETEKSI</v>
      </c>
    </row>
    <row r="309">
      <c r="A309" s="121">
        <v>2025.0</v>
      </c>
      <c r="B309" s="121" t="s">
        <v>795</v>
      </c>
      <c r="C309" s="122" t="str">
        <f>data_olah!B312</f>
        <v>KUTAI KARTANEGARA</v>
      </c>
      <c r="D309" s="122" t="str">
        <f>data_olah!C312</f>
        <v>KEMBANG JANGGUT</v>
      </c>
      <c r="E309" s="122" t="str">
        <f>data_olah!D312</f>
        <v>PERDANA</v>
      </c>
      <c r="F309" s="123" t="str">
        <f>data_olah!F312</f>
        <v>0.26067025344677397</v>
      </c>
      <c r="G309" s="123" t="str">
        <f>data_olah!G312</f>
        <v>116.21549573507671</v>
      </c>
      <c r="H309" s="122" t="str">
        <f>data_olah!H312</f>
        <v>TELKOMSEL</v>
      </c>
      <c r="I309" s="122" t="str">
        <f>data_olah!I312</f>
        <v>INDIHOME</v>
      </c>
      <c r="J309" s="122" t="str">
        <f>data_olah!J312</f>
        <v>TERPASANG</v>
      </c>
      <c r="K309" s="122" t="str">
        <f>data_olah!M312</f>
        <v/>
      </c>
      <c r="L309" s="122" t="str">
        <f>data_olah!U312</f>
        <v>KURANG OPTIMAL</v>
      </c>
    </row>
    <row r="310">
      <c r="A310" s="121">
        <v>2025.0</v>
      </c>
      <c r="B310" s="121" t="s">
        <v>795</v>
      </c>
      <c r="C310" s="122" t="str">
        <f>data_olah!B313</f>
        <v>KUTAI KARTANEGARA</v>
      </c>
      <c r="D310" s="122" t="str">
        <f>data_olah!C313</f>
        <v>KEMBANG JANGGUT</v>
      </c>
      <c r="E310" s="122" t="str">
        <f>data_olah!D313</f>
        <v>BUKIT LAYANG</v>
      </c>
      <c r="F310" s="123" t="str">
        <f>data_olah!F313</f>
        <v>0.2568934699845106</v>
      </c>
      <c r="G310" s="123" t="str">
        <f>data_olah!G313</f>
        <v>116.24317222596837</v>
      </c>
      <c r="H310" s="122" t="str">
        <f>data_olah!H313</f>
        <v>TELKOMSEL</v>
      </c>
      <c r="I310" s="122" t="str">
        <f>data_olah!I313</f>
        <v>ORBIT</v>
      </c>
      <c r="J310" s="122" t="str">
        <f>data_olah!J313</f>
        <v>TERPASANG</v>
      </c>
      <c r="K310" s="122" t="str">
        <f>data_olah!M313</f>
        <v>BELUM TERPASANG</v>
      </c>
      <c r="L310" s="122" t="str">
        <f>data_olah!U313</f>
        <v>TIDAK TERDETEKSI</v>
      </c>
    </row>
    <row r="311">
      <c r="A311" s="121">
        <v>2025.0</v>
      </c>
      <c r="B311" s="121" t="s">
        <v>795</v>
      </c>
      <c r="C311" s="122" t="str">
        <f>data_olah!B314</f>
        <v>KUTAI KARTANEGARA</v>
      </c>
      <c r="D311" s="122" t="str">
        <f>data_olah!C314</f>
        <v>KENOHAN</v>
      </c>
      <c r="E311" s="122" t="str">
        <f>data_olah!D314</f>
        <v>LAMIN TELIHAN</v>
      </c>
      <c r="F311" s="123" t="str">
        <f>data_olah!F314</f>
        <v>0.0331429761515354</v>
      </c>
      <c r="G311" s="123" t="str">
        <f>data_olah!G314</f>
        <v>116.2331601974802</v>
      </c>
      <c r="H311" s="122" t="str">
        <f>data_olah!H314</f>
        <v>TELKOMSAT</v>
      </c>
      <c r="I311" s="122" t="str">
        <f>data_olah!I314</f>
        <v>STARLINK</v>
      </c>
      <c r="J311" s="122" t="str">
        <f>data_olah!J314</f>
        <v>TERPASANG</v>
      </c>
      <c r="K311" s="122" t="str">
        <f>data_olah!M314</f>
        <v>BELUM TERPASANG</v>
      </c>
      <c r="L311" s="122" t="str">
        <f>data_olah!U314</f>
        <v>OPTIMAL</v>
      </c>
    </row>
    <row r="312">
      <c r="A312" s="121">
        <v>2025.0</v>
      </c>
      <c r="B312" s="121" t="s">
        <v>795</v>
      </c>
      <c r="C312" s="122" t="str">
        <f>data_olah!B315</f>
        <v>KUTAI KARTANEGARA</v>
      </c>
      <c r="D312" s="122" t="str">
        <f>data_olah!C315</f>
        <v>KENOHAN</v>
      </c>
      <c r="E312" s="122" t="str">
        <f>data_olah!D315</f>
        <v>LAMIN PULUT</v>
      </c>
      <c r="F312" s="123" t="str">
        <f>data_olah!F315</f>
        <v>0.020828114443637608</v>
      </c>
      <c r="G312" s="123" t="str">
        <f>data_olah!G315</f>
        <v>116.26145199645713</v>
      </c>
      <c r="H312" s="122" t="str">
        <f>data_olah!H315</f>
        <v>TELKOMSAT</v>
      </c>
      <c r="I312" s="122" t="str">
        <f>data_olah!I315</f>
        <v>STARLINK</v>
      </c>
      <c r="J312" s="122" t="str">
        <f>data_olah!J315</f>
        <v>TERPASANG</v>
      </c>
      <c r="K312" s="122" t="str">
        <f>data_olah!M315</f>
        <v>BELUM TERPASANG</v>
      </c>
      <c r="L312" s="122" t="str">
        <f>data_olah!U315</f>
        <v>OPTIMAL</v>
      </c>
    </row>
    <row r="313">
      <c r="A313" s="121">
        <v>2025.0</v>
      </c>
      <c r="B313" s="121" t="s">
        <v>795</v>
      </c>
      <c r="C313" s="122" t="str">
        <f>data_olah!B316</f>
        <v>KUTAI KARTANEGARA</v>
      </c>
      <c r="D313" s="122" t="str">
        <f>data_olah!C316</f>
        <v>KENOHAN</v>
      </c>
      <c r="E313" s="122" t="str">
        <f>data_olah!D316</f>
        <v>TELUK BINGKAI</v>
      </c>
      <c r="F313" s="123" t="str">
        <f>data_olah!F316</f>
        <v>0.026686014324224405</v>
      </c>
      <c r="G313" s="123" t="str">
        <f>data_olah!G316</f>
        <v>116.3727520355876</v>
      </c>
      <c r="H313" s="122" t="str">
        <f>data_olah!H316</f>
        <v>TELKOMSEL</v>
      </c>
      <c r="I313" s="122" t="str">
        <f>data_olah!I316</f>
        <v>ORBIT</v>
      </c>
      <c r="J313" s="122" t="str">
        <f>data_olah!J316</f>
        <v>TERPASANG</v>
      </c>
      <c r="K313" s="122" t="str">
        <f>data_olah!M316</f>
        <v>BELUM TERPASANG</v>
      </c>
      <c r="L313" s="122" t="str">
        <f>data_olah!U316</f>
        <v>TIDAK TERDETEKSI</v>
      </c>
    </row>
    <row r="314">
      <c r="A314" s="121">
        <v>2025.0</v>
      </c>
      <c r="B314" s="121" t="s">
        <v>795</v>
      </c>
      <c r="C314" s="122" t="str">
        <f>data_olah!B317</f>
        <v>KUTAI KARTANEGARA</v>
      </c>
      <c r="D314" s="122" t="str">
        <f>data_olah!C317</f>
        <v>KENOHAN</v>
      </c>
      <c r="E314" s="122" t="str">
        <f>data_olah!D317</f>
        <v>KAHALA</v>
      </c>
      <c r="F314" s="123" t="str">
        <f>data_olah!F317</f>
        <v>-0.021319371501583324</v>
      </c>
      <c r="G314" s="123" t="str">
        <f>data_olah!G317</f>
        <v>116.36664398959161</v>
      </c>
      <c r="H314" s="122" t="str">
        <f>data_olah!H317</f>
        <v>TELKOMSEL</v>
      </c>
      <c r="I314" s="122" t="str">
        <f>data_olah!I317</f>
        <v>INDIHOME</v>
      </c>
      <c r="J314" s="122" t="str">
        <f>data_olah!J317</f>
        <v>TERPASANG</v>
      </c>
      <c r="K314" s="122" t="str">
        <f>data_olah!M317</f>
        <v/>
      </c>
      <c r="L314" s="122" t="str">
        <f>data_olah!U317</f>
        <v>KURANG OPTIMAL</v>
      </c>
    </row>
    <row r="315">
      <c r="A315" s="121">
        <v>2025.0</v>
      </c>
      <c r="B315" s="121" t="s">
        <v>795</v>
      </c>
      <c r="C315" s="122" t="str">
        <f>data_olah!B318</f>
        <v>KUTAI KARTANEGARA</v>
      </c>
      <c r="D315" s="122" t="str">
        <f>data_olah!C318</f>
        <v>KENOHAN</v>
      </c>
      <c r="E315" s="122" t="str">
        <f>data_olah!D318</f>
        <v>TUBUHAN</v>
      </c>
      <c r="F315" s="123" t="str">
        <f>data_olah!F318</f>
        <v>-0.12141924316900833</v>
      </c>
      <c r="G315" s="123" t="str">
        <f>data_olah!G318</f>
        <v>116.43162424309799</v>
      </c>
      <c r="H315" s="122" t="str">
        <f>data_olah!H318</f>
        <v>TELKOMSEL</v>
      </c>
      <c r="I315" s="122" t="str">
        <f>data_olah!I318</f>
        <v>ORBIT</v>
      </c>
      <c r="J315" s="122" t="str">
        <f>data_olah!J318</f>
        <v>TERPASANG</v>
      </c>
      <c r="K315" s="122" t="str">
        <f>data_olah!M318</f>
        <v>BELUM TERPASANG</v>
      </c>
      <c r="L315" s="122" t="str">
        <f>data_olah!U318</f>
        <v>TIDAK TERDETEKSI</v>
      </c>
    </row>
    <row r="316">
      <c r="A316" s="121">
        <v>2025.0</v>
      </c>
      <c r="B316" s="121" t="s">
        <v>795</v>
      </c>
      <c r="C316" s="122" t="str">
        <f>data_olah!B319</f>
        <v>KUTAI KARTANEGARA</v>
      </c>
      <c r="D316" s="122" t="str">
        <f>data_olah!C319</f>
        <v>KENOHAN</v>
      </c>
      <c r="E316" s="122" t="str">
        <f>data_olah!D319</f>
        <v>SEMAYANG</v>
      </c>
      <c r="F316" s="123" t="str">
        <f>data_olah!F319</f>
        <v>-0.1587567187360803</v>
      </c>
      <c r="G316" s="123" t="str">
        <f>data_olah!G319</f>
        <v>116.50963187619887</v>
      </c>
      <c r="H316" s="122" t="str">
        <f>data_olah!H319</f>
        <v>TELKOMSEL</v>
      </c>
      <c r="I316" s="122" t="str">
        <f>data_olah!I319</f>
        <v>ORBIT</v>
      </c>
      <c r="J316" s="122" t="str">
        <f>data_olah!J319</f>
        <v>TERPASANG</v>
      </c>
      <c r="K316" s="122" t="str">
        <f>data_olah!M319</f>
        <v>BELUM TERPASANG</v>
      </c>
      <c r="L316" s="122" t="str">
        <f>data_olah!U319</f>
        <v>TIDAK TERDETEKSI</v>
      </c>
    </row>
    <row r="317">
      <c r="A317" s="121">
        <v>2025.0</v>
      </c>
      <c r="B317" s="121" t="s">
        <v>795</v>
      </c>
      <c r="C317" s="122" t="str">
        <f>data_olah!B320</f>
        <v>KUTAI KARTANEGARA</v>
      </c>
      <c r="D317" s="122" t="str">
        <f>data_olah!C320</f>
        <v>KENOHAN</v>
      </c>
      <c r="E317" s="122" t="str">
        <f>data_olah!D320</f>
        <v>TELUK MUDA</v>
      </c>
      <c r="F317" s="123" t="str">
        <f>data_olah!F320</f>
        <v>-0.12203605590953558</v>
      </c>
      <c r="G317" s="123" t="str">
        <f>data_olah!G320</f>
        <v>116.453097559373</v>
      </c>
      <c r="H317" s="122" t="str">
        <f>data_olah!H320</f>
        <v>TELKOMSAT</v>
      </c>
      <c r="I317" s="122" t="str">
        <f>data_olah!I320</f>
        <v>STARLINK</v>
      </c>
      <c r="J317" s="122" t="str">
        <f>data_olah!J320</f>
        <v>TERPASANG</v>
      </c>
      <c r="K317" s="122" t="str">
        <f>data_olah!M320</f>
        <v>BELUM TERPASANG</v>
      </c>
      <c r="L317" s="122" t="str">
        <f>data_olah!U320</f>
        <v>OPTIMAL</v>
      </c>
    </row>
    <row r="318">
      <c r="A318" s="121">
        <v>2025.0</v>
      </c>
      <c r="B318" s="121" t="s">
        <v>795</v>
      </c>
      <c r="C318" s="122" t="str">
        <f>data_olah!B321</f>
        <v>KUTAI KARTANEGARA</v>
      </c>
      <c r="D318" s="122" t="str">
        <f>data_olah!C321</f>
        <v>KENOHAN</v>
      </c>
      <c r="E318" s="122" t="str">
        <f>data_olah!D321</f>
        <v>TUANA TUHA</v>
      </c>
      <c r="F318" s="123" t="str">
        <f>data_olah!F321</f>
        <v>-0.021496526989436507</v>
      </c>
      <c r="G318" s="123" t="str">
        <f>data_olah!G321</f>
        <v>116.42899399830556</v>
      </c>
      <c r="H318" s="122" t="str">
        <f>data_olah!H321</f>
        <v>TELKOM</v>
      </c>
      <c r="I318" s="122" t="str">
        <f>data_olah!I321</f>
        <v>WMS</v>
      </c>
      <c r="J318" s="122" t="str">
        <f>data_olah!J321</f>
        <v>TERPASANG</v>
      </c>
      <c r="K318" s="122" t="str">
        <f>data_olah!M321</f>
        <v>BELUM TERPASANG</v>
      </c>
      <c r="L318" s="122" t="str">
        <f>data_olah!U321</f>
        <v>KURANG OPTIMAL</v>
      </c>
    </row>
    <row r="319">
      <c r="A319" s="121">
        <v>2025.0</v>
      </c>
      <c r="B319" s="121" t="s">
        <v>795</v>
      </c>
      <c r="C319" s="122" t="str">
        <f>data_olah!B322</f>
        <v>KUTAI KARTANEGARA</v>
      </c>
      <c r="D319" s="122" t="str">
        <f>data_olah!C322</f>
        <v>KENOHAN</v>
      </c>
      <c r="E319" s="122" t="str">
        <f>data_olah!D322</f>
        <v>KAHALA ILIR</v>
      </c>
      <c r="F319" s="123" t="str">
        <f>data_olah!F322</f>
        <v>-0.020805592842289913</v>
      </c>
      <c r="G319" s="123" t="str">
        <f>data_olah!G322</f>
        <v>116.36825863661072</v>
      </c>
      <c r="H319" s="122" t="str">
        <f>data_olah!H322</f>
        <v>TELKOMSAT</v>
      </c>
      <c r="I319" s="122" t="str">
        <f>data_olah!I322</f>
        <v>STARLINK</v>
      </c>
      <c r="J319" s="122" t="str">
        <f>data_olah!J322</f>
        <v>TERPASANG</v>
      </c>
      <c r="K319" s="122" t="str">
        <f>data_olah!M322</f>
        <v>BELUM TERPASANG</v>
      </c>
      <c r="L319" s="122" t="str">
        <f>data_olah!U322</f>
        <v>OPTIMAL</v>
      </c>
    </row>
    <row r="320">
      <c r="A320" s="121">
        <v>2025.0</v>
      </c>
      <c r="B320" s="121" t="s">
        <v>795</v>
      </c>
      <c r="C320" s="122" t="str">
        <f>data_olah!B323</f>
        <v>KUTAI KARTANEGARA</v>
      </c>
      <c r="D320" s="122" t="str">
        <f>data_olah!C323</f>
        <v>KOTA BANGUN</v>
      </c>
      <c r="E320" s="122" t="str">
        <f>data_olah!D323</f>
        <v>LOLENG</v>
      </c>
      <c r="F320" s="123" t="str">
        <f>data_olah!F323</f>
        <v>-0.2627984681684425</v>
      </c>
      <c r="G320" s="123" t="str">
        <f>data_olah!G323</f>
        <v>116.66021696679034</v>
      </c>
      <c r="H320" s="122" t="str">
        <f>data_olah!H323</f>
        <v>TELKOM</v>
      </c>
      <c r="I320" s="122" t="str">
        <f>data_olah!I323</f>
        <v>WMS</v>
      </c>
      <c r="J320" s="122" t="str">
        <f>data_olah!J323</f>
        <v>TERPASANG</v>
      </c>
      <c r="K320" s="122" t="str">
        <f>data_olah!M323</f>
        <v/>
      </c>
      <c r="L320" s="122" t="str">
        <f>data_olah!U323</f>
        <v>KURANG OPTIMAL</v>
      </c>
    </row>
    <row r="321">
      <c r="A321" s="121">
        <v>2025.0</v>
      </c>
      <c r="B321" s="121" t="s">
        <v>795</v>
      </c>
      <c r="C321" s="122" t="str">
        <f>data_olah!B324</f>
        <v>KUTAI KARTANEGARA</v>
      </c>
      <c r="D321" s="122" t="str">
        <f>data_olah!C324</f>
        <v>KOTA BANGUN</v>
      </c>
      <c r="E321" s="122" t="str">
        <f>data_olah!D324</f>
        <v>KOTA BANGUN ULU</v>
      </c>
      <c r="F321" s="123" t="str">
        <f>data_olah!F324</f>
        <v>-0.25933017227607374</v>
      </c>
      <c r="G321" s="123" t="str">
        <f>data_olah!G324</f>
        <v>116.59581224249354</v>
      </c>
      <c r="H321" s="122" t="str">
        <f>data_olah!H324</f>
        <v>TELKOMSEL</v>
      </c>
      <c r="I321" s="122" t="str">
        <f>data_olah!I324</f>
        <v>INDIHOME</v>
      </c>
      <c r="J321" s="122" t="str">
        <f>data_olah!J324</f>
        <v>TERPASANG</v>
      </c>
      <c r="K321" s="122" t="str">
        <f>data_olah!M324</f>
        <v/>
      </c>
      <c r="L321" s="122" t="str">
        <f>data_olah!U324</f>
        <v>TIDAK OPTIMAL</v>
      </c>
    </row>
    <row r="322">
      <c r="A322" s="121">
        <v>2025.0</v>
      </c>
      <c r="B322" s="121" t="s">
        <v>795</v>
      </c>
      <c r="C322" s="122" t="str">
        <f>data_olah!B325</f>
        <v>KUTAI KARTANEGARA</v>
      </c>
      <c r="D322" s="122" t="str">
        <f>data_olah!C325</f>
        <v>KOTA BANGUN</v>
      </c>
      <c r="E322" s="122" t="str">
        <f>data_olah!D325</f>
        <v>KOTA BANGUN ILIR</v>
      </c>
      <c r="F322" s="123" t="str">
        <f>data_olah!F325</f>
        <v>-0.25527635722058356</v>
      </c>
      <c r="G322" s="123" t="str">
        <f>data_olah!G325</f>
        <v>116.57839132817134</v>
      </c>
      <c r="H322" s="122" t="str">
        <f>data_olah!H325</f>
        <v>TELKOMSEL</v>
      </c>
      <c r="I322" s="122" t="str">
        <f>data_olah!I325</f>
        <v>INDIHOME</v>
      </c>
      <c r="J322" s="122" t="str">
        <f>data_olah!J325</f>
        <v>TERPASANG</v>
      </c>
      <c r="K322" s="122" t="str">
        <f>data_olah!M325</f>
        <v/>
      </c>
      <c r="L322" s="122" t="str">
        <f>data_olah!U325</f>
        <v>TIDAK OPTIMAL</v>
      </c>
    </row>
    <row r="323">
      <c r="A323" s="121">
        <v>2025.0</v>
      </c>
      <c r="B323" s="121" t="s">
        <v>795</v>
      </c>
      <c r="C323" s="122" t="str">
        <f>data_olah!B326</f>
        <v>KUTAI KARTANEGARA</v>
      </c>
      <c r="D323" s="122" t="str">
        <f>data_olah!C326</f>
        <v>KOTA BANGUN</v>
      </c>
      <c r="E323" s="122" t="str">
        <f>data_olah!D326</f>
        <v>LIANG</v>
      </c>
      <c r="F323" s="123" t="str">
        <f>data_olah!F326</f>
        <v>-0.23013430277537766</v>
      </c>
      <c r="G323" s="123" t="str">
        <f>data_olah!G326</f>
        <v>116.5856449011345</v>
      </c>
      <c r="H323" s="122" t="str">
        <f>data_olah!H326</f>
        <v>TELKOM</v>
      </c>
      <c r="I323" s="122" t="str">
        <f>data_olah!I326</f>
        <v>Astinet</v>
      </c>
      <c r="J323" s="122" t="str">
        <f>data_olah!J326</f>
        <v>TERPASANG</v>
      </c>
      <c r="K323" s="122" t="str">
        <f>data_olah!M326</f>
        <v>TIDAK TERDETEKSI</v>
      </c>
      <c r="L323" s="122" t="str">
        <f>data_olah!U326</f>
        <v>TIDAK TERDETEKSI</v>
      </c>
    </row>
    <row r="324">
      <c r="A324" s="121">
        <v>2025.0</v>
      </c>
      <c r="B324" s="121" t="s">
        <v>795</v>
      </c>
      <c r="C324" s="122" t="str">
        <f>data_olah!B327</f>
        <v>KUTAI KARTANEGARA</v>
      </c>
      <c r="D324" s="122" t="str">
        <f>data_olah!C327</f>
        <v>KOTA BANGUN</v>
      </c>
      <c r="E324" s="122" t="str">
        <f>data_olah!D327</f>
        <v>MUHURAN</v>
      </c>
      <c r="F324" s="123" t="str">
        <f>data_olah!F327</f>
        <v>-0.20621609538240399</v>
      </c>
      <c r="G324" s="123" t="str">
        <f>data_olah!G327</f>
        <v>116.54980966730162</v>
      </c>
      <c r="H324" s="122" t="str">
        <f>data_olah!H327</f>
        <v>TELKOMSAT</v>
      </c>
      <c r="I324" s="122" t="str">
        <f>data_olah!I327</f>
        <v>STARLINK</v>
      </c>
      <c r="J324" s="122" t="str">
        <f>data_olah!J327</f>
        <v>TERPASANG</v>
      </c>
      <c r="K324" s="122" t="str">
        <f>data_olah!M327</f>
        <v>BELUM TERPASANG</v>
      </c>
      <c r="L324" s="122" t="str">
        <f>data_olah!U327</f>
        <v>OPTIMAL</v>
      </c>
    </row>
    <row r="325">
      <c r="A325" s="121">
        <v>2025.0</v>
      </c>
      <c r="B325" s="121" t="s">
        <v>795</v>
      </c>
      <c r="C325" s="122" t="str">
        <f>data_olah!B328</f>
        <v>KUTAI KARTANEGARA</v>
      </c>
      <c r="D325" s="122" t="str">
        <f>data_olah!C328</f>
        <v>KOTA BANGUN</v>
      </c>
      <c r="E325" s="122" t="str">
        <f>data_olah!D328</f>
        <v>PELA</v>
      </c>
      <c r="F325" s="123" t="str">
        <f>data_olah!F328</f>
        <v>-0.23930630155382346</v>
      </c>
      <c r="G325" s="123" t="str">
        <f>data_olah!G328</f>
        <v>116.54807158955234</v>
      </c>
      <c r="H325" s="122" t="str">
        <f>data_olah!H328</f>
        <v>TELKOMSEL</v>
      </c>
      <c r="I325" s="122" t="str">
        <f>data_olah!I328</f>
        <v>ORBIT</v>
      </c>
      <c r="J325" s="122" t="str">
        <f>data_olah!J328</f>
        <v>TERPASANG</v>
      </c>
      <c r="K325" s="122" t="str">
        <f>data_olah!M328</f>
        <v>BELUM TERPASANG</v>
      </c>
      <c r="L325" s="122" t="str">
        <f>data_olah!U328</f>
        <v>TIDAK TERDETEKSI</v>
      </c>
    </row>
    <row r="326">
      <c r="A326" s="121">
        <v>2025.0</v>
      </c>
      <c r="B326" s="121" t="s">
        <v>795</v>
      </c>
      <c r="C326" s="122" t="str">
        <f>data_olah!B329</f>
        <v>KUTAI KARTANEGARA</v>
      </c>
      <c r="D326" s="122" t="str">
        <f>data_olah!C329</f>
        <v>KOTA BANGUN</v>
      </c>
      <c r="E326" s="122" t="str">
        <f>data_olah!D329</f>
        <v>KEDANG MURUNG</v>
      </c>
      <c r="F326" s="123" t="str">
        <f>data_olah!F329</f>
        <v>-0.28358103984016975</v>
      </c>
      <c r="G326" s="123" t="str">
        <f>data_olah!G329</f>
        <v>116.59541965195672</v>
      </c>
      <c r="H326" s="122" t="str">
        <f>data_olah!H329</f>
        <v>PSN</v>
      </c>
      <c r="I326" s="122" t="str">
        <f>data_olah!I329</f>
        <v>VSAT</v>
      </c>
      <c r="J326" s="122" t="str">
        <f>data_olah!J329</f>
        <v>TERPASANG</v>
      </c>
      <c r="K326" s="122" t="str">
        <f>data_olah!M329</f>
        <v/>
      </c>
      <c r="L326" s="122" t="str">
        <f>data_olah!U329</f>
        <v>TIDAK OPTIMAL</v>
      </c>
    </row>
    <row r="327">
      <c r="A327" s="121">
        <v>2025.0</v>
      </c>
      <c r="B327" s="121" t="s">
        <v>795</v>
      </c>
      <c r="C327" s="122" t="str">
        <f>data_olah!B330</f>
        <v>KUTAI KARTANEGARA</v>
      </c>
      <c r="D327" s="122" t="str">
        <f>data_olah!C330</f>
        <v>KOTA BANGUN</v>
      </c>
      <c r="E327" s="122" t="str">
        <f>data_olah!D330</f>
        <v>KOTA BANGUN SEBERANG</v>
      </c>
      <c r="F327" s="123" t="str">
        <f>data_olah!F330</f>
        <v>-0.2797123814617738</v>
      </c>
      <c r="G327" s="123" t="str">
        <f>data_olah!G330</f>
        <v>116.59091609662559</v>
      </c>
      <c r="H327" s="122" t="str">
        <f>data_olah!H330</f>
        <v>TELKOMSAT</v>
      </c>
      <c r="I327" s="122" t="str">
        <f>data_olah!I330</f>
        <v>STARLINK</v>
      </c>
      <c r="J327" s="122" t="str">
        <f>data_olah!J330</f>
        <v>TERPASANG</v>
      </c>
      <c r="K327" s="122" t="str">
        <f>data_olah!M330</f>
        <v>BELUM TERPASANG</v>
      </c>
      <c r="L327" s="122" t="str">
        <f>data_olah!U330</f>
        <v>KURANG OPTIMAL</v>
      </c>
    </row>
    <row r="328">
      <c r="A328" s="121">
        <v>2025.0</v>
      </c>
      <c r="B328" s="121" t="s">
        <v>795</v>
      </c>
      <c r="C328" s="122" t="str">
        <f>data_olah!B331</f>
        <v>KUTAI KARTANEGARA</v>
      </c>
      <c r="D328" s="122" t="str">
        <f>data_olah!C331</f>
        <v>KOTA BANGUN</v>
      </c>
      <c r="E328" s="122" t="str">
        <f>data_olah!D331</f>
        <v>LIANG ULU</v>
      </c>
      <c r="F328" s="123" t="str">
        <f>data_olah!F331</f>
        <v>-0.23973345956768205</v>
      </c>
      <c r="G328" s="123" t="str">
        <f>data_olah!G331</f>
        <v>116.56980255046957</v>
      </c>
      <c r="H328" s="122" t="str">
        <f>data_olah!H331</f>
        <v>TELKOMSEL</v>
      </c>
      <c r="I328" s="122" t="str">
        <f>data_olah!I331</f>
        <v>INDIHOME</v>
      </c>
      <c r="J328" s="122" t="str">
        <f>data_olah!J331</f>
        <v>TERPASANG</v>
      </c>
      <c r="K328" s="122" t="str">
        <f>data_olah!M331</f>
        <v/>
      </c>
      <c r="L328" s="122" t="str">
        <f>data_olah!U331</f>
        <v>KURANG OPTIMAL</v>
      </c>
    </row>
    <row r="329">
      <c r="A329" s="121">
        <v>2025.0</v>
      </c>
      <c r="B329" s="121" t="s">
        <v>795</v>
      </c>
      <c r="C329" s="122" t="str">
        <f>data_olah!B332</f>
        <v>KUTAI KARTANEGARA</v>
      </c>
      <c r="D329" s="122" t="str">
        <f>data_olah!C332</f>
        <v>KOTA BANGUN</v>
      </c>
      <c r="E329" s="122" t="str">
        <f>data_olah!D332</f>
        <v>SEBELIMBINGAN</v>
      </c>
      <c r="F329" s="123" t="str">
        <f>data_olah!F332</f>
        <v>-0.17392346519635513</v>
      </c>
      <c r="G329" s="123" t="str">
        <f>data_olah!G332</f>
        <v>116.50642621601659</v>
      </c>
      <c r="H329" s="122" t="str">
        <f>data_olah!H332</f>
        <v/>
      </c>
      <c r="I329" s="122" t="str">
        <f>data_olah!I332</f>
        <v/>
      </c>
      <c r="J329" s="122" t="str">
        <f>data_olah!J332</f>
        <v/>
      </c>
      <c r="K329" s="122" t="str">
        <f>data_olah!M332</f>
        <v>BELUM TERPASANG</v>
      </c>
      <c r="L329" s="122" t="str">
        <f>data_olah!U332</f>
        <v>BELUM TERPASANG</v>
      </c>
    </row>
    <row r="330">
      <c r="A330" s="121">
        <v>2025.0</v>
      </c>
      <c r="B330" s="121" t="s">
        <v>795</v>
      </c>
      <c r="C330" s="122" t="str">
        <f>data_olah!B333</f>
        <v>KUTAI KARTANEGARA</v>
      </c>
      <c r="D330" s="122" t="str">
        <f>data_olah!C333</f>
        <v>KOTA BANGUN</v>
      </c>
      <c r="E330" s="122" t="str">
        <f>data_olah!D333</f>
        <v>SANGKULIMAN</v>
      </c>
      <c r="F330" s="123" t="str">
        <f>data_olah!F333</f>
        <v>-0.2406842566974338</v>
      </c>
      <c r="G330" s="123" t="str">
        <f>data_olah!G333</f>
        <v>116.55769035093343</v>
      </c>
      <c r="H330" s="122" t="str">
        <f>data_olah!H333</f>
        <v>TELKOMSEL</v>
      </c>
      <c r="I330" s="122" t="str">
        <f>data_olah!I333</f>
        <v>ORBIT</v>
      </c>
      <c r="J330" s="122" t="str">
        <f>data_olah!J333</f>
        <v>TERPASANG</v>
      </c>
      <c r="K330" s="122" t="str">
        <f>data_olah!M333</f>
        <v>BELUM TERPASANG</v>
      </c>
      <c r="L330" s="122" t="str">
        <f>data_olah!U333</f>
        <v>TIDAK TERDETEKSI</v>
      </c>
    </row>
    <row r="331">
      <c r="A331" s="121">
        <v>2025.0</v>
      </c>
      <c r="B331" s="121" t="s">
        <v>795</v>
      </c>
      <c r="C331" s="122" t="str">
        <f>data_olah!B334</f>
        <v>KUTAI KARTANEGARA</v>
      </c>
      <c r="D331" s="122" t="str">
        <f>data_olah!C334</f>
        <v>KOTA BANGUN DARAT</v>
      </c>
      <c r="E331" s="122" t="str">
        <f>data_olah!D334</f>
        <v>KEDANG IPIL</v>
      </c>
      <c r="F331" s="123" t="str">
        <f>data_olah!F334</f>
        <v>-0.4052265710794357</v>
      </c>
      <c r="G331" s="123" t="str">
        <f>data_olah!G334</f>
        <v>116.63971259316271</v>
      </c>
      <c r="H331" s="122" t="str">
        <f>data_olah!H334</f>
        <v>TELKOMSEL</v>
      </c>
      <c r="I331" s="122" t="str">
        <f>data_olah!I334</f>
        <v>ORBIT</v>
      </c>
      <c r="J331" s="122" t="str">
        <f>data_olah!J334</f>
        <v>TERPASANG</v>
      </c>
      <c r="K331" s="122" t="str">
        <f>data_olah!M334</f>
        <v>BELUM TERPASANG</v>
      </c>
      <c r="L331" s="122" t="str">
        <f>data_olah!U334</f>
        <v>TIDAK TERDETEKSI</v>
      </c>
    </row>
    <row r="332">
      <c r="A332" s="121">
        <v>2025.0</v>
      </c>
      <c r="B332" s="121" t="s">
        <v>795</v>
      </c>
      <c r="C332" s="122" t="str">
        <f>data_olah!B335</f>
        <v>KUTAI KARTANEGARA</v>
      </c>
      <c r="D332" s="122" t="str">
        <f>data_olah!C335</f>
        <v>KOTA BANGUN DARAT</v>
      </c>
      <c r="E332" s="122" t="str">
        <f>data_olah!D335</f>
        <v>SEDULANG</v>
      </c>
      <c r="F332" s="123" t="str">
        <f>data_olah!F335</f>
        <v>-0.3758508360244507</v>
      </c>
      <c r="G332" s="123" t="str">
        <f>data_olah!G335</f>
        <v>116.62670666136891</v>
      </c>
      <c r="H332" s="122" t="str">
        <f>data_olah!H335</f>
        <v>TELKOMSAT</v>
      </c>
      <c r="I332" s="122" t="str">
        <f>data_olah!I335</f>
        <v>STARLINK</v>
      </c>
      <c r="J332" s="122" t="str">
        <f>data_olah!J335</f>
        <v>TERPASANG</v>
      </c>
      <c r="K332" s="122" t="str">
        <f>data_olah!M335</f>
        <v>BELUM TERPASANG</v>
      </c>
      <c r="L332" s="122" t="str">
        <f>data_olah!U335</f>
        <v>SANGAT OPTIMAL</v>
      </c>
    </row>
    <row r="333">
      <c r="A333" s="121">
        <v>2025.0</v>
      </c>
      <c r="B333" s="121" t="s">
        <v>795</v>
      </c>
      <c r="C333" s="122" t="str">
        <f>data_olah!B336</f>
        <v>KUTAI KARTANEGARA</v>
      </c>
      <c r="D333" s="122" t="str">
        <f>data_olah!C336</f>
        <v>KOTA BANGUN DARAT</v>
      </c>
      <c r="E333" s="122" t="str">
        <f>data_olah!D336</f>
        <v>BENUA BARU</v>
      </c>
      <c r="F333" s="123" t="str">
        <f>data_olah!F336</f>
        <v>-0.410829478444526</v>
      </c>
      <c r="G333" s="123" t="str">
        <f>data_olah!G336</f>
        <v>116.70014889760117</v>
      </c>
      <c r="H333" s="122" t="str">
        <f>data_olah!H336</f>
        <v>TELKOMSAT</v>
      </c>
      <c r="I333" s="122" t="str">
        <f>data_olah!I336</f>
        <v>STARLINK</v>
      </c>
      <c r="J333" s="122" t="str">
        <f>data_olah!J336</f>
        <v>TERPASANG</v>
      </c>
      <c r="K333" s="122" t="str">
        <f>data_olah!M336</f>
        <v>BELUM TERPASANG</v>
      </c>
      <c r="L333" s="122" t="str">
        <f>data_olah!U336</f>
        <v>TIDAK OPTIMAL</v>
      </c>
    </row>
    <row r="334">
      <c r="A334" s="121">
        <v>2025.0</v>
      </c>
      <c r="B334" s="121" t="s">
        <v>795</v>
      </c>
      <c r="C334" s="122" t="str">
        <f>data_olah!B337</f>
        <v>KUTAI KARTANEGARA</v>
      </c>
      <c r="D334" s="122" t="str">
        <f>data_olah!C337</f>
        <v>KOTA BANGUN DARAT</v>
      </c>
      <c r="E334" s="122" t="str">
        <f>data_olah!D337</f>
        <v>KOTA BANGUN I</v>
      </c>
      <c r="F334" s="123" t="str">
        <f>data_olah!F337</f>
        <v>-0.35004152693619633</v>
      </c>
      <c r="G334" s="123" t="str">
        <f>data_olah!G337</f>
        <v>116.59100573047249</v>
      </c>
      <c r="H334" s="122" t="str">
        <f>data_olah!H337</f>
        <v>TELKOM</v>
      </c>
      <c r="I334" s="122" t="str">
        <f>data_olah!I337</f>
        <v>WMS</v>
      </c>
      <c r="J334" s="122" t="str">
        <f>data_olah!J337</f>
        <v>TERPASANG</v>
      </c>
      <c r="K334" s="122" t="str">
        <f>data_olah!M337</f>
        <v/>
      </c>
      <c r="L334" s="122" t="str">
        <f>data_olah!U337</f>
        <v>KURANG OPTIMAL</v>
      </c>
    </row>
    <row r="335">
      <c r="A335" s="121">
        <v>2025.0</v>
      </c>
      <c r="B335" s="121" t="s">
        <v>795</v>
      </c>
      <c r="C335" s="122" t="str">
        <f>data_olah!B338</f>
        <v>KUTAI KARTANEGARA</v>
      </c>
      <c r="D335" s="122" t="str">
        <f>data_olah!C338</f>
        <v>KOTA BANGUN DARAT</v>
      </c>
      <c r="E335" s="122" t="str">
        <f>data_olah!D338</f>
        <v>KOTA BANGUN II</v>
      </c>
      <c r="F335" s="123" t="str">
        <f>data_olah!F338</f>
        <v>-0.3797061418139967</v>
      </c>
      <c r="G335" s="123" t="str">
        <f>data_olah!G338</f>
        <v>116.55445564343019</v>
      </c>
      <c r="H335" s="122" t="str">
        <f>data_olah!H338</f>
        <v>TELKOM</v>
      </c>
      <c r="I335" s="122" t="str">
        <f>data_olah!I338</f>
        <v>WMS</v>
      </c>
      <c r="J335" s="122" t="str">
        <f>data_olah!J338</f>
        <v>TERPASANG</v>
      </c>
      <c r="K335" s="122" t="str">
        <f>data_olah!M338</f>
        <v/>
      </c>
      <c r="L335" s="122" t="str">
        <f>data_olah!U338</f>
        <v>KURANG OPTIMAL</v>
      </c>
    </row>
    <row r="336">
      <c r="A336" s="121">
        <v>2025.0</v>
      </c>
      <c r="B336" s="121" t="s">
        <v>795</v>
      </c>
      <c r="C336" s="122" t="str">
        <f>data_olah!B339</f>
        <v>KUTAI KARTANEGARA</v>
      </c>
      <c r="D336" s="122" t="str">
        <f>data_olah!C339</f>
        <v>KOTA BANGUN DARAT</v>
      </c>
      <c r="E336" s="122" t="str">
        <f>data_olah!D339</f>
        <v>KOTA BANGUN III</v>
      </c>
      <c r="F336" s="123" t="str">
        <f>data_olah!F339</f>
        <v>-0.28024716720296056</v>
      </c>
      <c r="G336" s="123" t="str">
        <f>data_olah!G339</f>
        <v>116.56717337465193</v>
      </c>
      <c r="H336" s="122" t="str">
        <f>data_olah!H339</f>
        <v>TELKOMSEL</v>
      </c>
      <c r="I336" s="122" t="str">
        <f>data_olah!I339</f>
        <v>INDIHOME</v>
      </c>
      <c r="J336" s="122" t="str">
        <f>data_olah!J339</f>
        <v>TERPASANG</v>
      </c>
      <c r="K336" s="122" t="str">
        <f>data_olah!M339</f>
        <v/>
      </c>
      <c r="L336" s="122" t="str">
        <f>data_olah!U339</f>
        <v>KURANG OPTIMAL</v>
      </c>
    </row>
    <row r="337">
      <c r="A337" s="121">
        <v>2025.0</v>
      </c>
      <c r="B337" s="121" t="s">
        <v>795</v>
      </c>
      <c r="C337" s="122" t="str">
        <f>data_olah!B340</f>
        <v>KUTAI KARTANEGARA</v>
      </c>
      <c r="D337" s="122" t="str">
        <f>data_olah!C340</f>
        <v>KOTA BANGUN DARAT</v>
      </c>
      <c r="E337" s="122" t="str">
        <f>data_olah!D340</f>
        <v>SUMBER SARI</v>
      </c>
      <c r="F337" s="123" t="str">
        <f>data_olah!F340</f>
        <v>-0.29009841232001043</v>
      </c>
      <c r="G337" s="123" t="str">
        <f>data_olah!G340</f>
        <v>116.74920216891331</v>
      </c>
      <c r="H337" s="122" t="str">
        <f>data_olah!H340</f>
        <v>TELKOM</v>
      </c>
      <c r="I337" s="122" t="str">
        <f>data_olah!I340</f>
        <v>Astinet</v>
      </c>
      <c r="J337" s="122" t="str">
        <f>data_olah!J340</f>
        <v>TERPASANG</v>
      </c>
      <c r="K337" s="122" t="str">
        <f>data_olah!M340</f>
        <v>TIDAK AKTIF</v>
      </c>
      <c r="L337" s="122" t="str">
        <f>data_olah!U340</f>
        <v>TIDAK TERDETEKSI</v>
      </c>
    </row>
    <row r="338">
      <c r="A338" s="121">
        <v>2025.0</v>
      </c>
      <c r="B338" s="121" t="s">
        <v>795</v>
      </c>
      <c r="C338" s="122" t="str">
        <f>data_olah!B341</f>
        <v>KUTAI KARTANEGARA</v>
      </c>
      <c r="D338" s="122" t="str">
        <f>data_olah!C341</f>
        <v>KOTA BANGUN DARAT</v>
      </c>
      <c r="E338" s="122" t="str">
        <f>data_olah!D341</f>
        <v>SARI NADI</v>
      </c>
      <c r="F338" s="123" t="str">
        <f>data_olah!F341</f>
        <v>-0.3938837910668468</v>
      </c>
      <c r="G338" s="123" t="str">
        <f>data_olah!G341</f>
        <v>116.72957143045235</v>
      </c>
      <c r="H338" s="122" t="str">
        <f>data_olah!H341</f>
        <v>TELKOM</v>
      </c>
      <c r="I338" s="122" t="str">
        <f>data_olah!I341</f>
        <v>WMS</v>
      </c>
      <c r="J338" s="122" t="str">
        <f>data_olah!J341</f>
        <v>TERPASANG</v>
      </c>
      <c r="K338" s="122" t="str">
        <f>data_olah!M341</f>
        <v/>
      </c>
      <c r="L338" s="122" t="str">
        <f>data_olah!U341</f>
        <v>KURANG OPTIMAL</v>
      </c>
    </row>
    <row r="339">
      <c r="A339" s="121">
        <v>2025.0</v>
      </c>
      <c r="B339" s="121" t="s">
        <v>795</v>
      </c>
      <c r="C339" s="122" t="str">
        <f>data_olah!B342</f>
        <v>KUTAI KARTANEGARA</v>
      </c>
      <c r="D339" s="122" t="str">
        <f>data_olah!C342</f>
        <v>KOTA BANGUN DARAT</v>
      </c>
      <c r="E339" s="122" t="str">
        <f>data_olah!D342</f>
        <v>SUKA BUMI</v>
      </c>
      <c r="F339" s="123" t="str">
        <f>data_olah!F342</f>
        <v>-0.36851181319256</v>
      </c>
      <c r="G339" s="123" t="str">
        <f>data_olah!G342</f>
        <v>116.68943074713239</v>
      </c>
      <c r="H339" s="122" t="str">
        <f>data_olah!H342</f>
        <v>TELKOM</v>
      </c>
      <c r="I339" s="122" t="str">
        <f>data_olah!I342</f>
        <v>WMS</v>
      </c>
      <c r="J339" s="122" t="str">
        <f>data_olah!J342</f>
        <v>TERPASANG</v>
      </c>
      <c r="K339" s="122" t="str">
        <f>data_olah!M342</f>
        <v/>
      </c>
      <c r="L339" s="122" t="str">
        <f>data_olah!U342</f>
        <v>KURANG OPTIMAL</v>
      </c>
    </row>
    <row r="340">
      <c r="A340" s="121">
        <v>2025.0</v>
      </c>
      <c r="B340" s="121" t="s">
        <v>795</v>
      </c>
      <c r="C340" s="122" t="str">
        <f>data_olah!B343</f>
        <v>KUTAI KARTANEGARA</v>
      </c>
      <c r="D340" s="122" t="str">
        <f>data_olah!C343</f>
        <v>KOTA BANGUN DARAT</v>
      </c>
      <c r="E340" s="122" t="str">
        <f>data_olah!D343</f>
        <v>WONOSARI</v>
      </c>
      <c r="F340" s="123" t="str">
        <f>data_olah!F343</f>
        <v>-0.3928536660934374</v>
      </c>
      <c r="G340" s="123" t="str">
        <f>data_olah!G343</f>
        <v>116.64548111959118</v>
      </c>
      <c r="H340" s="122" t="str">
        <f>data_olah!H343</f>
        <v>TELKOMSAT</v>
      </c>
      <c r="I340" s="122" t="str">
        <f>data_olah!I343</f>
        <v>STARLINK</v>
      </c>
      <c r="J340" s="122" t="str">
        <f>data_olah!J343</f>
        <v>TERPASANG</v>
      </c>
      <c r="K340" s="122" t="str">
        <f>data_olah!M343</f>
        <v>BELUM TERPASANG</v>
      </c>
      <c r="L340" s="122" t="str">
        <f>data_olah!U343</f>
        <v>TIDAK OPTIMAL</v>
      </c>
    </row>
    <row r="341">
      <c r="A341" s="121">
        <v>2025.0</v>
      </c>
      <c r="B341" s="121" t="s">
        <v>795</v>
      </c>
      <c r="C341" s="122" t="str">
        <f>data_olah!B344</f>
        <v>KUTAI KARTANEGARA</v>
      </c>
      <c r="D341" s="122" t="str">
        <f>data_olah!C344</f>
        <v>LOA JANAN</v>
      </c>
      <c r="E341" s="122" t="str">
        <f>data_olah!D344</f>
        <v>BAKUNGAN</v>
      </c>
      <c r="F341" s="123" t="str">
        <f>data_olah!F344</f>
        <v>-0.59353118182943</v>
      </c>
      <c r="G341" s="123" t="str">
        <f>data_olah!G344</f>
        <v>117.04485926730453</v>
      </c>
      <c r="H341" s="122" t="str">
        <f>data_olah!H344</f>
        <v>TELKOM</v>
      </c>
      <c r="I341" s="122" t="str">
        <f>data_olah!I344</f>
        <v>WMS</v>
      </c>
      <c r="J341" s="122" t="str">
        <f>data_olah!J344</f>
        <v>TERPASANG</v>
      </c>
      <c r="K341" s="122" t="str">
        <f>data_olah!M344</f>
        <v/>
      </c>
      <c r="L341" s="122" t="str">
        <f>data_olah!U344</f>
        <v>KURANG OPTIMAL</v>
      </c>
    </row>
    <row r="342">
      <c r="A342" s="121">
        <v>2025.0</v>
      </c>
      <c r="B342" s="121" t="s">
        <v>795</v>
      </c>
      <c r="C342" s="122" t="str">
        <f>data_olah!B345</f>
        <v>KUTAI KARTANEGARA</v>
      </c>
      <c r="D342" s="122" t="str">
        <f>data_olah!C345</f>
        <v>LOA JANAN</v>
      </c>
      <c r="E342" s="122" t="str">
        <f>data_olah!D345</f>
        <v>LOA DURI ULU</v>
      </c>
      <c r="F342" s="123" t="str">
        <f>data_olah!F345</f>
        <v>-0.5884023989733906</v>
      </c>
      <c r="G342" s="123" t="str">
        <f>data_olah!G345</f>
        <v>117.06158509108974</v>
      </c>
      <c r="H342" s="122" t="str">
        <f>data_olah!H345</f>
        <v>TELKOM</v>
      </c>
      <c r="I342" s="122" t="str">
        <f>data_olah!I345</f>
        <v>WMS</v>
      </c>
      <c r="J342" s="122" t="str">
        <f>data_olah!J345</f>
        <v>TERPASANG</v>
      </c>
      <c r="K342" s="122" t="str">
        <f>data_olah!M345</f>
        <v/>
      </c>
      <c r="L342" s="122" t="str">
        <f>data_olah!U345</f>
        <v>KURANG OPTIMAL</v>
      </c>
    </row>
    <row r="343">
      <c r="A343" s="121">
        <v>2025.0</v>
      </c>
      <c r="B343" s="121" t="s">
        <v>795</v>
      </c>
      <c r="C343" s="122" t="str">
        <f>data_olah!B346</f>
        <v>KUTAI KARTANEGARA</v>
      </c>
      <c r="D343" s="122" t="str">
        <f>data_olah!C346</f>
        <v>LOA JANAN</v>
      </c>
      <c r="E343" s="122" t="str">
        <f>data_olah!D346</f>
        <v>LOA JANAN ULU</v>
      </c>
      <c r="F343" s="123" t="str">
        <f>data_olah!F346</f>
        <v>-0.5779209327928697</v>
      </c>
      <c r="G343" s="123" t="str">
        <f>data_olah!G346</f>
        <v>117.08624493022013</v>
      </c>
      <c r="H343" s="122" t="str">
        <f>data_olah!H346</f>
        <v>TELKOM</v>
      </c>
      <c r="I343" s="122" t="str">
        <f>data_olah!I346</f>
        <v>WMS</v>
      </c>
      <c r="J343" s="122" t="str">
        <f>data_olah!J346</f>
        <v>TERPASANG</v>
      </c>
      <c r="K343" s="122" t="str">
        <f>data_olah!M346</f>
        <v/>
      </c>
      <c r="L343" s="122" t="str">
        <f>data_olah!U346</f>
        <v>TIDAK OPTIMAL</v>
      </c>
    </row>
    <row r="344">
      <c r="A344" s="121">
        <v>2025.0</v>
      </c>
      <c r="B344" s="121" t="s">
        <v>795</v>
      </c>
      <c r="C344" s="122" t="str">
        <f>data_olah!B347</f>
        <v>KUTAI KARTANEGARA</v>
      </c>
      <c r="D344" s="122" t="str">
        <f>data_olah!C347</f>
        <v>LOA JANAN</v>
      </c>
      <c r="E344" s="122" t="str">
        <f>data_olah!D347</f>
        <v>PURWAJAYA</v>
      </c>
      <c r="F344" s="123" t="str">
        <f>data_olah!F347</f>
        <v>-0.6143097049334735</v>
      </c>
      <c r="G344" s="123" t="str">
        <f>data_olah!G347</f>
        <v>117.08733932106767</v>
      </c>
      <c r="H344" s="122" t="str">
        <f>data_olah!H347</f>
        <v>TELKOMSEL</v>
      </c>
      <c r="I344" s="122" t="str">
        <f>data_olah!I347</f>
        <v>INDIHOME</v>
      </c>
      <c r="J344" s="122" t="str">
        <f>data_olah!J347</f>
        <v>TERPASANG</v>
      </c>
      <c r="K344" s="122" t="str">
        <f>data_olah!M347</f>
        <v/>
      </c>
      <c r="L344" s="122" t="str">
        <f>data_olah!U347</f>
        <v>KURANG OPTIMAL</v>
      </c>
    </row>
    <row r="345">
      <c r="A345" s="121">
        <v>2025.0</v>
      </c>
      <c r="B345" s="121" t="s">
        <v>795</v>
      </c>
      <c r="C345" s="122" t="str">
        <f>data_olah!B348</f>
        <v>KUTAI KARTANEGARA</v>
      </c>
      <c r="D345" s="122" t="str">
        <f>data_olah!C348</f>
        <v>LOA JANAN</v>
      </c>
      <c r="E345" s="122" t="str">
        <f>data_olah!D348</f>
        <v>TANI BHAKTI</v>
      </c>
      <c r="F345" s="123" t="str">
        <f>data_olah!F348</f>
        <v>-0.6259242598871447</v>
      </c>
      <c r="G345" s="123" t="str">
        <f>data_olah!G348</f>
        <v>117.1234640900671</v>
      </c>
      <c r="H345" s="122" t="str">
        <f>data_olah!H348</f>
        <v>TELKOMSEL</v>
      </c>
      <c r="I345" s="122" t="str">
        <f>data_olah!I348</f>
        <v>INDIHOME</v>
      </c>
      <c r="J345" s="122" t="str">
        <f>data_olah!J348</f>
        <v>TERPASANG</v>
      </c>
      <c r="K345" s="122" t="str">
        <f>data_olah!M348</f>
        <v/>
      </c>
      <c r="L345" s="122" t="str">
        <f>data_olah!U348</f>
        <v>TIDAK OPTIMAL</v>
      </c>
    </row>
    <row r="346">
      <c r="A346" s="121">
        <v>2025.0</v>
      </c>
      <c r="B346" s="121" t="s">
        <v>795</v>
      </c>
      <c r="C346" s="122" t="str">
        <f>data_olah!B349</f>
        <v>KUTAI KARTANEGARA</v>
      </c>
      <c r="D346" s="122" t="str">
        <f>data_olah!C349</f>
        <v>LOA JANAN</v>
      </c>
      <c r="E346" s="122" t="str">
        <f>data_olah!D349</f>
        <v>BATUAH</v>
      </c>
      <c r="F346" s="123" t="str">
        <f>data_olah!F349</f>
        <v>-0.718244072656435</v>
      </c>
      <c r="G346" s="123" t="str">
        <f>data_olah!G349</f>
        <v>117.09111349542322</v>
      </c>
      <c r="H346" s="122" t="str">
        <f>data_olah!H349</f>
        <v>TELKOMSEL</v>
      </c>
      <c r="I346" s="122" t="str">
        <f>data_olah!I349</f>
        <v>INDIHOME</v>
      </c>
      <c r="J346" s="122" t="str">
        <f>data_olah!J349</f>
        <v>TERPASANG</v>
      </c>
      <c r="K346" s="122" t="str">
        <f>data_olah!M349</f>
        <v/>
      </c>
      <c r="L346" s="122" t="str">
        <f>data_olah!U349</f>
        <v>KURANG OPTIMAL</v>
      </c>
    </row>
    <row r="347">
      <c r="A347" s="121">
        <v>2025.0</v>
      </c>
      <c r="B347" s="121" t="s">
        <v>795</v>
      </c>
      <c r="C347" s="122" t="str">
        <f>data_olah!B350</f>
        <v>KUTAI KARTANEGARA</v>
      </c>
      <c r="D347" s="122" t="str">
        <f>data_olah!C350</f>
        <v>LOA JANAN</v>
      </c>
      <c r="E347" s="122" t="str">
        <f>data_olah!D350</f>
        <v>LOA DURI ILIR</v>
      </c>
      <c r="F347" s="123" t="str">
        <f>data_olah!F350</f>
        <v>-0.5973390762105307</v>
      </c>
      <c r="G347" s="123" t="str">
        <f>data_olah!G350</f>
        <v>117.06987891787082</v>
      </c>
      <c r="H347" s="122" t="str">
        <f>data_olah!H350</f>
        <v>TELKOM</v>
      </c>
      <c r="I347" s="122" t="str">
        <f>data_olah!I350</f>
        <v>WMS</v>
      </c>
      <c r="J347" s="122" t="str">
        <f>data_olah!J350</f>
        <v>TERPASANG</v>
      </c>
      <c r="K347" s="122" t="str">
        <f>data_olah!M350</f>
        <v/>
      </c>
      <c r="L347" s="122" t="str">
        <f>data_olah!U350</f>
        <v>TIDAK OPTIMAL</v>
      </c>
    </row>
    <row r="348">
      <c r="A348" s="121">
        <v>2025.0</v>
      </c>
      <c r="B348" s="121" t="s">
        <v>795</v>
      </c>
      <c r="C348" s="122" t="str">
        <f>data_olah!B351</f>
        <v>KUTAI KARTANEGARA</v>
      </c>
      <c r="D348" s="122" t="str">
        <f>data_olah!C351</f>
        <v>LOA JANAN</v>
      </c>
      <c r="E348" s="122" t="str">
        <f>data_olah!D351</f>
        <v>TANI HARAPAN</v>
      </c>
      <c r="F348" s="123" t="str">
        <f>data_olah!F351</f>
        <v>-0.729767768104083</v>
      </c>
      <c r="G348" s="123" t="str">
        <f>data_olah!G351</f>
        <v>117.12619350490209</v>
      </c>
      <c r="H348" s="122" t="str">
        <f>data_olah!H351</f>
        <v>TELKOMSEL</v>
      </c>
      <c r="I348" s="122" t="str">
        <f>data_olah!I351</f>
        <v>INDIHOME</v>
      </c>
      <c r="J348" s="122" t="str">
        <f>data_olah!J351</f>
        <v>TERPASANG</v>
      </c>
      <c r="K348" s="122" t="str">
        <f>data_olah!M351</f>
        <v/>
      </c>
      <c r="L348" s="122" t="str">
        <f>data_olah!U351</f>
        <v>KURANG OPTIMAL</v>
      </c>
    </row>
    <row r="349">
      <c r="A349" s="121">
        <v>2025.0</v>
      </c>
      <c r="B349" s="121" t="s">
        <v>795</v>
      </c>
      <c r="C349" s="122" t="str">
        <f>data_olah!B352</f>
        <v>KUTAI KARTANEGARA</v>
      </c>
      <c r="D349" s="122" t="str">
        <f>data_olah!C352</f>
        <v>LOA KULU</v>
      </c>
      <c r="E349" s="122" t="str">
        <f>data_olah!D352</f>
        <v>JONGGON DESA</v>
      </c>
      <c r="F349" s="123" t="str">
        <f>data_olah!F352</f>
        <v>-0.6142645910707611</v>
      </c>
      <c r="G349" s="123" t="str">
        <f>data_olah!G352</f>
        <v>116.76268544505427</v>
      </c>
      <c r="H349" s="122" t="str">
        <f>data_olah!H352</f>
        <v>TELKOMSAT</v>
      </c>
      <c r="I349" s="122" t="str">
        <f>data_olah!I352</f>
        <v>STARLINK</v>
      </c>
      <c r="J349" s="122" t="str">
        <f>data_olah!J352</f>
        <v>TERPASANG</v>
      </c>
      <c r="K349" s="122" t="str">
        <f>data_olah!M352</f>
        <v>BELUM TERPASANG</v>
      </c>
      <c r="L349" s="122" t="str">
        <f>data_olah!U352</f>
        <v>SANGAT OPTIMAL</v>
      </c>
    </row>
    <row r="350">
      <c r="A350" s="121">
        <v>2025.0</v>
      </c>
      <c r="B350" s="121" t="s">
        <v>795</v>
      </c>
      <c r="C350" s="122" t="str">
        <f>data_olah!B353</f>
        <v>KUTAI KARTANEGARA</v>
      </c>
      <c r="D350" s="122" t="str">
        <f>data_olah!C353</f>
        <v>LOA KULU</v>
      </c>
      <c r="E350" s="122" t="str">
        <f>data_olah!D353</f>
        <v>SUNGAI PAYANG</v>
      </c>
      <c r="F350" s="123" t="str">
        <f>data_olah!F353</f>
        <v>-0.6078261071357294</v>
      </c>
      <c r="G350" s="123" t="str">
        <f>data_olah!G353</f>
        <v>116.8844104373294</v>
      </c>
      <c r="H350" s="122" t="str">
        <f>data_olah!H353</f>
        <v>TELKOM</v>
      </c>
      <c r="I350" s="122" t="str">
        <f>data_olah!I353</f>
        <v>WMS</v>
      </c>
      <c r="J350" s="122" t="str">
        <f>data_olah!J353</f>
        <v>TERPASANG</v>
      </c>
      <c r="K350" s="122" t="str">
        <f>data_olah!M353</f>
        <v/>
      </c>
      <c r="L350" s="122" t="str">
        <f>data_olah!U353</f>
        <v>KURANG OPTIMAL</v>
      </c>
    </row>
    <row r="351">
      <c r="A351" s="121">
        <v>2025.0</v>
      </c>
      <c r="B351" s="121" t="s">
        <v>795</v>
      </c>
      <c r="C351" s="122" t="str">
        <f>data_olah!B354</f>
        <v>KUTAI KARTANEGARA</v>
      </c>
      <c r="D351" s="122" t="str">
        <f>data_olah!C354</f>
        <v>LOA KULU</v>
      </c>
      <c r="E351" s="122" t="str">
        <f>data_olah!D354</f>
        <v>JEMBAYAN</v>
      </c>
      <c r="F351" s="123" t="str">
        <f>data_olah!F354</f>
        <v>-0.5518804593861202</v>
      </c>
      <c r="G351" s="123" t="str">
        <f>data_olah!G354</f>
        <v>117.01981887962839</v>
      </c>
      <c r="H351" s="122" t="str">
        <f>data_olah!H354</f>
        <v>TELKOMSEL</v>
      </c>
      <c r="I351" s="122" t="str">
        <f>data_olah!I354</f>
        <v>INDIHOME</v>
      </c>
      <c r="J351" s="122" t="str">
        <f>data_olah!J354</f>
        <v>TERPASANG</v>
      </c>
      <c r="K351" s="122" t="str">
        <f>data_olah!M354</f>
        <v/>
      </c>
      <c r="L351" s="122" t="str">
        <f>data_olah!U354</f>
        <v>KURANG OPTIMAL</v>
      </c>
    </row>
    <row r="352">
      <c r="A352" s="121">
        <v>2025.0</v>
      </c>
      <c r="B352" s="121" t="s">
        <v>795</v>
      </c>
      <c r="C352" s="122" t="str">
        <f>data_olah!B355</f>
        <v>KUTAI KARTANEGARA</v>
      </c>
      <c r="D352" s="122" t="str">
        <f>data_olah!C355</f>
        <v>LOA KULU</v>
      </c>
      <c r="E352" s="122" t="str">
        <f>data_olah!D355</f>
        <v>LOA KULU KOTA</v>
      </c>
      <c r="F352" s="123" t="str">
        <f>data_olah!F355</f>
        <v>-0.5235449735768833</v>
      </c>
      <c r="G352" s="123" t="str">
        <f>data_olah!G355</f>
        <v>117.02382392486432</v>
      </c>
      <c r="H352" s="122" t="str">
        <f>data_olah!H355</f>
        <v>TELKOMSEL</v>
      </c>
      <c r="I352" s="122" t="str">
        <f>data_olah!I355</f>
        <v>INDIHOME</v>
      </c>
      <c r="J352" s="122" t="str">
        <f>data_olah!J355</f>
        <v>TERPASANG</v>
      </c>
      <c r="K352" s="122" t="str">
        <f>data_olah!M355</f>
        <v/>
      </c>
      <c r="L352" s="122" t="str">
        <f>data_olah!U355</f>
        <v>TIDAK OPTIMAL</v>
      </c>
    </row>
    <row r="353">
      <c r="A353" s="121">
        <v>2025.0</v>
      </c>
      <c r="B353" s="121" t="s">
        <v>795</v>
      </c>
      <c r="C353" s="122" t="str">
        <f>data_olah!B356</f>
        <v>KUTAI KARTANEGARA</v>
      </c>
      <c r="D353" s="122" t="str">
        <f>data_olah!C356</f>
        <v>LOA KULU</v>
      </c>
      <c r="E353" s="122" t="str">
        <f>data_olah!D356</f>
        <v>LOH SUMBER</v>
      </c>
      <c r="F353" s="123" t="str">
        <f>data_olah!F356</f>
        <v>-0.5180641150217037</v>
      </c>
      <c r="G353" s="123" t="str">
        <f>data_olah!G356</f>
        <v>117.02245848060284</v>
      </c>
      <c r="H353" s="122" t="str">
        <f>data_olah!H356</f>
        <v>TELKOMSEL</v>
      </c>
      <c r="I353" s="122" t="str">
        <f>data_olah!I356</f>
        <v>INDIHOME</v>
      </c>
      <c r="J353" s="122" t="str">
        <f>data_olah!J356</f>
        <v>TERPASANG</v>
      </c>
      <c r="K353" s="122" t="str">
        <f>data_olah!M356</f>
        <v/>
      </c>
      <c r="L353" s="122" t="str">
        <f>data_olah!U356</f>
        <v>KURANG OPTIMAL</v>
      </c>
    </row>
    <row r="354">
      <c r="A354" s="121">
        <v>2025.0</v>
      </c>
      <c r="B354" s="121" t="s">
        <v>795</v>
      </c>
      <c r="C354" s="122" t="str">
        <f>data_olah!B357</f>
        <v>KUTAI KARTANEGARA</v>
      </c>
      <c r="D354" s="122" t="str">
        <f>data_olah!C357</f>
        <v>LOA KULU</v>
      </c>
      <c r="E354" s="122" t="str">
        <f>data_olah!D357</f>
        <v>PONORAGAN</v>
      </c>
      <c r="F354" s="123" t="str">
        <f>data_olah!F357</f>
        <v>-0.5071658322974266</v>
      </c>
      <c r="G354" s="123" t="str">
        <f>data_olah!G357</f>
        <v>117.02166871333944</v>
      </c>
      <c r="H354" s="122" t="str">
        <f>data_olah!H357</f>
        <v>TELKOMSEL</v>
      </c>
      <c r="I354" s="122" t="str">
        <f>data_olah!I357</f>
        <v>INDIHOME</v>
      </c>
      <c r="J354" s="122" t="str">
        <f>data_olah!J357</f>
        <v>TERPASANG</v>
      </c>
      <c r="K354" s="122" t="str">
        <f>data_olah!M357</f>
        <v/>
      </c>
      <c r="L354" s="122" t="str">
        <f>data_olah!U357</f>
        <v>KURANG OPTIMAL</v>
      </c>
    </row>
    <row r="355">
      <c r="A355" s="121">
        <v>2025.0</v>
      </c>
      <c r="B355" s="121" t="s">
        <v>795</v>
      </c>
      <c r="C355" s="122" t="str">
        <f>data_olah!B358</f>
        <v>KUTAI KARTANEGARA</v>
      </c>
      <c r="D355" s="122" t="str">
        <f>data_olah!C358</f>
        <v>LOA KULU</v>
      </c>
      <c r="E355" s="122" t="str">
        <f>data_olah!D358</f>
        <v>REMPANGA</v>
      </c>
      <c r="F355" s="123" t="str">
        <f>data_olah!F358</f>
        <v>-0.4703044700932232</v>
      </c>
      <c r="G355" s="123" t="str">
        <f>data_olah!G358</f>
        <v>117.01273320643378</v>
      </c>
      <c r="H355" s="122" t="str">
        <f>data_olah!H358</f>
        <v>TELKOMSEL</v>
      </c>
      <c r="I355" s="122" t="str">
        <f>data_olah!I358</f>
        <v>INDIHOME</v>
      </c>
      <c r="J355" s="122" t="str">
        <f>data_olah!J358</f>
        <v>TERPASANG</v>
      </c>
      <c r="K355" s="122" t="str">
        <f>data_olah!M358</f>
        <v/>
      </c>
      <c r="L355" s="122" t="str">
        <f>data_olah!U358</f>
        <v>KURANG OPTIMAL</v>
      </c>
    </row>
    <row r="356">
      <c r="A356" s="121">
        <v>2025.0</v>
      </c>
      <c r="B356" s="121" t="s">
        <v>795</v>
      </c>
      <c r="C356" s="122" t="str">
        <f>data_olah!B359</f>
        <v>KUTAI KARTANEGARA</v>
      </c>
      <c r="D356" s="122" t="str">
        <f>data_olah!C359</f>
        <v>LOA KULU</v>
      </c>
      <c r="E356" s="122" t="str">
        <f>data_olah!D359</f>
        <v>MARGAHAYU</v>
      </c>
      <c r="F356" s="123" t="str">
        <f>data_olah!F359</f>
        <v>-0.5011338042446072</v>
      </c>
      <c r="G356" s="123" t="str">
        <f>data_olah!G359</f>
        <v>116.84623719799417</v>
      </c>
      <c r="H356" s="122" t="str">
        <f>data_olah!H359</f>
        <v>TELKOMSEL</v>
      </c>
      <c r="I356" s="122" t="str">
        <f>data_olah!I359</f>
        <v>INDIHOME</v>
      </c>
      <c r="J356" s="122" t="str">
        <f>data_olah!J359</f>
        <v>TERPASANG</v>
      </c>
      <c r="K356" s="122" t="str">
        <f>data_olah!M359</f>
        <v/>
      </c>
      <c r="L356" s="122" t="str">
        <f>data_olah!U359</f>
        <v>KURANG OPTIMAL</v>
      </c>
    </row>
    <row r="357">
      <c r="A357" s="121">
        <v>2025.0</v>
      </c>
      <c r="B357" s="121" t="s">
        <v>795</v>
      </c>
      <c r="C357" s="122" t="str">
        <f>data_olah!B360</f>
        <v>KUTAI KARTANEGARA</v>
      </c>
      <c r="D357" s="122" t="str">
        <f>data_olah!C360</f>
        <v>LOA KULU</v>
      </c>
      <c r="E357" s="122" t="str">
        <f>data_olah!D360</f>
        <v>JONGGON JAYA</v>
      </c>
      <c r="F357" s="123" t="str">
        <f>data_olah!F360</f>
        <v>-0.5030516157775967</v>
      </c>
      <c r="G357" s="123" t="str">
        <f>data_olah!G360</f>
        <v>116.84021506761499</v>
      </c>
      <c r="H357" s="122" t="str">
        <f>data_olah!H360</f>
        <v>TELKOMSEL</v>
      </c>
      <c r="I357" s="122" t="str">
        <f>data_olah!I360</f>
        <v>INDIHOME</v>
      </c>
      <c r="J357" s="122" t="str">
        <f>data_olah!J360</f>
        <v>TERPASANG</v>
      </c>
      <c r="K357" s="122" t="str">
        <f>data_olah!M360</f>
        <v/>
      </c>
      <c r="L357" s="122" t="str">
        <f>data_olah!U360</f>
        <v>KURANG OPTIMAL</v>
      </c>
    </row>
    <row r="358">
      <c r="A358" s="121">
        <v>2025.0</v>
      </c>
      <c r="B358" s="121" t="s">
        <v>795</v>
      </c>
      <c r="C358" s="122" t="str">
        <f>data_olah!B361</f>
        <v>KUTAI KARTANEGARA</v>
      </c>
      <c r="D358" s="122" t="str">
        <f>data_olah!C361</f>
        <v>LOA KULU</v>
      </c>
      <c r="E358" s="122" t="str">
        <f>data_olah!D361</f>
        <v>LUNG ANAI</v>
      </c>
      <c r="F358" s="123" t="str">
        <f>data_olah!F361</f>
        <v>-0.6109710170681897</v>
      </c>
      <c r="G358" s="123" t="str">
        <f>data_olah!G361</f>
        <v>116.88976746581798</v>
      </c>
      <c r="H358" s="122" t="str">
        <f>data_olah!H361</f>
        <v>TELKOMSEL</v>
      </c>
      <c r="I358" s="122" t="str">
        <f>data_olah!I361</f>
        <v>INDIHOME</v>
      </c>
      <c r="J358" s="122" t="str">
        <f>data_olah!J361</f>
        <v>TERPASANG</v>
      </c>
      <c r="K358" s="122" t="str">
        <f>data_olah!M361</f>
        <v/>
      </c>
      <c r="L358" s="122" t="str">
        <f>data_olah!U361</f>
        <v>TIDAK OPTIMAL</v>
      </c>
    </row>
    <row r="359">
      <c r="A359" s="121">
        <v>2025.0</v>
      </c>
      <c r="B359" s="121" t="s">
        <v>795</v>
      </c>
      <c r="C359" s="122" t="str">
        <f>data_olah!B362</f>
        <v>KUTAI KARTANEGARA</v>
      </c>
      <c r="D359" s="122" t="str">
        <f>data_olah!C362</f>
        <v>LOA KULU</v>
      </c>
      <c r="E359" s="122" t="str">
        <f>data_olah!D362</f>
        <v>JEMBAYAN TENGAH</v>
      </c>
      <c r="F359" s="123" t="str">
        <f>data_olah!F362</f>
        <v>-0.5455367613623618</v>
      </c>
      <c r="G359" s="123" t="str">
        <f>data_olah!G362</f>
        <v>116.98412902714188</v>
      </c>
      <c r="H359" s="122" t="str">
        <f>data_olah!H362</f>
        <v>TELKOM</v>
      </c>
      <c r="I359" s="122" t="str">
        <f>data_olah!I362</f>
        <v>WMS</v>
      </c>
      <c r="J359" s="122" t="str">
        <f>data_olah!J362</f>
        <v>TERPASANG</v>
      </c>
      <c r="K359" s="122" t="str">
        <f>data_olah!M362</f>
        <v/>
      </c>
      <c r="L359" s="122" t="str">
        <f>data_olah!U362</f>
        <v>KURANG OPTIMAL</v>
      </c>
    </row>
    <row r="360">
      <c r="A360" s="121">
        <v>2025.0</v>
      </c>
      <c r="B360" s="121" t="s">
        <v>795</v>
      </c>
      <c r="C360" s="122" t="str">
        <f>data_olah!B363</f>
        <v>KUTAI KARTANEGARA</v>
      </c>
      <c r="D360" s="122" t="str">
        <f>data_olah!C363</f>
        <v>LOA KULU</v>
      </c>
      <c r="E360" s="122" t="str">
        <f>data_olah!D363</f>
        <v>JEMBAYAN DALAM</v>
      </c>
      <c r="F360" s="123" t="str">
        <f>data_olah!F363</f>
        <v>-0.5635663991107154</v>
      </c>
      <c r="G360" s="123" t="str">
        <f>data_olah!G363</f>
        <v>116.94909928264948</v>
      </c>
      <c r="H360" s="122" t="str">
        <f>data_olah!H363</f>
        <v>TELKOM</v>
      </c>
      <c r="I360" s="122" t="str">
        <f>data_olah!I363</f>
        <v>WMS</v>
      </c>
      <c r="J360" s="122" t="str">
        <f>data_olah!J363</f>
        <v>TERPASANG</v>
      </c>
      <c r="K360" s="122" t="str">
        <f>data_olah!M363</f>
        <v/>
      </c>
      <c r="L360" s="122" t="str">
        <f>data_olah!U363</f>
        <v>TIDAK OPTIMAL</v>
      </c>
    </row>
    <row r="361">
      <c r="A361" s="121">
        <v>2025.0</v>
      </c>
      <c r="B361" s="121" t="s">
        <v>795</v>
      </c>
      <c r="C361" s="122" t="str">
        <f>data_olah!B364</f>
        <v>KUTAI KARTANEGARA</v>
      </c>
      <c r="D361" s="122" t="str">
        <f>data_olah!C364</f>
        <v>LOA KULU</v>
      </c>
      <c r="E361" s="122" t="str">
        <f>data_olah!D364</f>
        <v>SEPAKAT</v>
      </c>
      <c r="F361" s="123" t="str">
        <f>data_olah!F364</f>
        <v>-0.4930854170239537</v>
      </c>
      <c r="G361" s="123" t="str">
        <f>data_olah!G364</f>
        <v>117.021111014874</v>
      </c>
      <c r="H361" s="122" t="str">
        <f>data_olah!H364</f>
        <v>TELKOM</v>
      </c>
      <c r="I361" s="122" t="str">
        <f>data_olah!I364</f>
        <v>WMS</v>
      </c>
      <c r="J361" s="122" t="str">
        <f>data_olah!J364</f>
        <v>TERPASANG</v>
      </c>
      <c r="K361" s="122" t="str">
        <f>data_olah!M364</f>
        <v>BELUM TERPASANG</v>
      </c>
      <c r="L361" s="122" t="str">
        <f>data_olah!U364</f>
        <v>TIDAK OPTIMAL</v>
      </c>
    </row>
    <row r="362">
      <c r="A362" s="121">
        <v>2025.0</v>
      </c>
      <c r="B362" s="121" t="s">
        <v>795</v>
      </c>
      <c r="C362" s="122" t="str">
        <f>data_olah!B365</f>
        <v>KUTAI KARTANEGARA</v>
      </c>
      <c r="D362" s="122" t="str">
        <f>data_olah!C365</f>
        <v>LOA KULU</v>
      </c>
      <c r="E362" s="122" t="str">
        <f>data_olah!D365</f>
        <v>SUMBER SARI</v>
      </c>
      <c r="F362" s="123" t="str">
        <f>data_olah!F365</f>
        <v>-0.4974154303914146</v>
      </c>
      <c r="G362" s="123" t="str">
        <f>data_olah!G365</f>
        <v>116.99302174619554</v>
      </c>
      <c r="H362" s="122" t="str">
        <f>data_olah!H365</f>
        <v>TELKOMSEL</v>
      </c>
      <c r="I362" s="122" t="str">
        <f>data_olah!I365</f>
        <v>INDIHOME</v>
      </c>
      <c r="J362" s="122" t="str">
        <f>data_olah!J365</f>
        <v>TERPASANG</v>
      </c>
      <c r="K362" s="122" t="str">
        <f>data_olah!M365</f>
        <v/>
      </c>
      <c r="L362" s="122" t="str">
        <f>data_olah!U365</f>
        <v>TIDAK OPTIMAL</v>
      </c>
    </row>
    <row r="363">
      <c r="A363" s="121">
        <v>2025.0</v>
      </c>
      <c r="B363" s="121" t="s">
        <v>795</v>
      </c>
      <c r="C363" s="122" t="str">
        <f>data_olah!B366</f>
        <v>KUTAI KARTANEGARA</v>
      </c>
      <c r="D363" s="122" t="str">
        <f>data_olah!C366</f>
        <v>LOA KULU</v>
      </c>
      <c r="E363" s="122" t="str">
        <f>data_olah!D366</f>
        <v>JONGKANG</v>
      </c>
      <c r="F363" s="123" t="str">
        <f>data_olah!F366</f>
        <v>-0.46219761466628256</v>
      </c>
      <c r="G363" s="123" t="str">
        <f>data_olah!G366</f>
        <v>117.02071574098791</v>
      </c>
      <c r="H363" s="122" t="str">
        <f>data_olah!H366</f>
        <v>TELKOMSEL</v>
      </c>
      <c r="I363" s="122" t="str">
        <f>data_olah!I366</f>
        <v>INDIHOME</v>
      </c>
      <c r="J363" s="122" t="str">
        <f>data_olah!J366</f>
        <v>TERPASANG</v>
      </c>
      <c r="K363" s="122" t="str">
        <f>data_olah!M366</f>
        <v/>
      </c>
      <c r="L363" s="122" t="str">
        <f>data_olah!U366</f>
        <v>KURANG OPTIMAL</v>
      </c>
    </row>
    <row r="364">
      <c r="A364" s="121">
        <v>2025.0</v>
      </c>
      <c r="B364" s="121" t="s">
        <v>795</v>
      </c>
      <c r="C364" s="122" t="str">
        <f>data_olah!B367</f>
        <v>KUTAI KARTANEGARA</v>
      </c>
      <c r="D364" s="122" t="str">
        <f>data_olah!C367</f>
        <v>MARANG KAYU</v>
      </c>
      <c r="E364" s="122" t="str">
        <f>data_olah!D367</f>
        <v>SEBUNTAL</v>
      </c>
      <c r="F364" s="123" t="str">
        <f>data_olah!F367</f>
        <v>-0.1087852811933336</v>
      </c>
      <c r="G364" s="123" t="str">
        <f>data_olah!G367</f>
        <v>117.43471305083428</v>
      </c>
      <c r="H364" s="122" t="str">
        <f>data_olah!H367</f>
        <v>TELKOM</v>
      </c>
      <c r="I364" s="122" t="str">
        <f>data_olah!I367</f>
        <v>WMS</v>
      </c>
      <c r="J364" s="122" t="str">
        <f>data_olah!J367</f>
        <v>TERPASANG</v>
      </c>
      <c r="K364" s="122" t="str">
        <f>data_olah!M367</f>
        <v/>
      </c>
      <c r="L364" s="122" t="str">
        <f>data_olah!U367</f>
        <v>TIDAK OPTIMAL</v>
      </c>
    </row>
    <row r="365">
      <c r="A365" s="121">
        <v>2025.0</v>
      </c>
      <c r="B365" s="121" t="s">
        <v>795</v>
      </c>
      <c r="C365" s="122" t="str">
        <f>data_olah!B368</f>
        <v>KUTAI KARTANEGARA</v>
      </c>
      <c r="D365" s="122" t="str">
        <f>data_olah!C368</f>
        <v>MARANG KAYU</v>
      </c>
      <c r="E365" s="122" t="str">
        <f>data_olah!D368</f>
        <v>SANTAN ULU</v>
      </c>
      <c r="F365" s="123" t="str">
        <f>data_olah!F368</f>
        <v>0.006936846022426801</v>
      </c>
      <c r="G365" s="123" t="str">
        <f>data_olah!G368</f>
        <v>117.36201545507136</v>
      </c>
      <c r="H365" s="122" t="str">
        <f>data_olah!H368</f>
        <v>TELKOM</v>
      </c>
      <c r="I365" s="122" t="str">
        <f>data_olah!I368</f>
        <v>WMS</v>
      </c>
      <c r="J365" s="122" t="str">
        <f>data_olah!J368</f>
        <v>TERPASANG</v>
      </c>
      <c r="K365" s="122" t="str">
        <f>data_olah!M368</f>
        <v/>
      </c>
      <c r="L365" s="122" t="str">
        <f>data_olah!U368</f>
        <v>KURANG OPTIMAL</v>
      </c>
    </row>
    <row r="366">
      <c r="A366" s="121">
        <v>2025.0</v>
      </c>
      <c r="B366" s="121" t="s">
        <v>795</v>
      </c>
      <c r="C366" s="122" t="str">
        <f>data_olah!B369</f>
        <v>KUTAI KARTANEGARA</v>
      </c>
      <c r="D366" s="122" t="str">
        <f>data_olah!C369</f>
        <v>MARANG KAYU</v>
      </c>
      <c r="E366" s="122" t="str">
        <f>data_olah!D369</f>
        <v>SANTAN TENGAH</v>
      </c>
      <c r="F366" s="123" t="str">
        <f>data_olah!F369</f>
        <v>-0.011533936768635476</v>
      </c>
      <c r="G366" s="123" t="str">
        <f>data_olah!G369</f>
        <v>117.46696698390733</v>
      </c>
      <c r="H366" s="122" t="str">
        <f>data_olah!H369</f>
        <v>TELKOMSAT</v>
      </c>
      <c r="I366" s="122" t="str">
        <f>data_olah!I369</f>
        <v>STARLINK</v>
      </c>
      <c r="J366" s="122" t="str">
        <f>data_olah!J369</f>
        <v>TERPASANG</v>
      </c>
      <c r="K366" s="122" t="str">
        <f>data_olah!M369</f>
        <v>BELUM TERPASANG</v>
      </c>
      <c r="L366" s="122" t="str">
        <f>data_olah!U369</f>
        <v>SANGAT OPTIMAL</v>
      </c>
    </row>
    <row r="367">
      <c r="A367" s="121">
        <v>2025.0</v>
      </c>
      <c r="B367" s="121" t="s">
        <v>795</v>
      </c>
      <c r="C367" s="122" t="str">
        <f>data_olah!B370</f>
        <v>KUTAI KARTANEGARA</v>
      </c>
      <c r="D367" s="122" t="str">
        <f>data_olah!C370</f>
        <v>MARANG KAYU</v>
      </c>
      <c r="E367" s="122" t="str">
        <f>data_olah!D370</f>
        <v>SANTAN ILIR</v>
      </c>
      <c r="F367" s="123" t="str">
        <f>data_olah!F370</f>
        <v>-0.012059253960356156</v>
      </c>
      <c r="G367" s="123" t="str">
        <f>data_olah!G370</f>
        <v>117.48626019925076</v>
      </c>
      <c r="H367" s="122" t="str">
        <f>data_olah!H370</f>
        <v>TELKOM</v>
      </c>
      <c r="I367" s="122" t="str">
        <f>data_olah!I370</f>
        <v>WMS</v>
      </c>
      <c r="J367" s="122" t="str">
        <f>data_olah!J370</f>
        <v>TERPASANG</v>
      </c>
      <c r="K367" s="122" t="str">
        <f>data_olah!M370</f>
        <v/>
      </c>
      <c r="L367" s="122" t="str">
        <f>data_olah!U370</f>
        <v>KURANG OPTIMAL</v>
      </c>
    </row>
    <row r="368">
      <c r="A368" s="121">
        <v>2025.0</v>
      </c>
      <c r="B368" s="121" t="s">
        <v>795</v>
      </c>
      <c r="C368" s="122" t="str">
        <f>data_olah!B371</f>
        <v>KUTAI KARTANEGARA</v>
      </c>
      <c r="D368" s="122" t="str">
        <f>data_olah!C371</f>
        <v>MARANG KAYU</v>
      </c>
      <c r="E368" s="122" t="str">
        <f>data_olah!D371</f>
        <v>KERSIK</v>
      </c>
      <c r="F368" s="123" t="str">
        <f>data_olah!F371</f>
        <v>-0.05241375142047945</v>
      </c>
      <c r="G368" s="123" t="str">
        <f>data_olah!G371</f>
        <v>117.48921461194092</v>
      </c>
      <c r="H368" s="122" t="str">
        <f>data_olah!H371</f>
        <v>TELKOM</v>
      </c>
      <c r="I368" s="122" t="str">
        <f>data_olah!I371</f>
        <v>WMS</v>
      </c>
      <c r="J368" s="122" t="str">
        <f>data_olah!J371</f>
        <v>TERPASANG</v>
      </c>
      <c r="K368" s="122" t="str">
        <f>data_olah!M371</f>
        <v/>
      </c>
      <c r="L368" s="122" t="str">
        <f>data_olah!U371</f>
        <v>KURANG OPTIMAL</v>
      </c>
    </row>
    <row r="369">
      <c r="A369" s="121">
        <v>2025.0</v>
      </c>
      <c r="B369" s="121" t="s">
        <v>795</v>
      </c>
      <c r="C369" s="122" t="str">
        <f>data_olah!B372</f>
        <v>KUTAI KARTANEGARA</v>
      </c>
      <c r="D369" s="122" t="str">
        <f>data_olah!C372</f>
        <v>MARANG KAYU</v>
      </c>
      <c r="E369" s="122" t="str">
        <f>data_olah!D372</f>
        <v>BUNGA PUTIH</v>
      </c>
      <c r="F369" s="123" t="str">
        <f>data_olah!F372</f>
        <v>-0.14846319505449493</v>
      </c>
      <c r="G369" s="123" t="str">
        <f>data_olah!G372</f>
        <v>117.40954996856374</v>
      </c>
      <c r="H369" s="122" t="str">
        <f>data_olah!H372</f>
        <v>TELKOM</v>
      </c>
      <c r="I369" s="122" t="str">
        <f>data_olah!I372</f>
        <v>WMS</v>
      </c>
      <c r="J369" s="122" t="str">
        <f>data_olah!J372</f>
        <v>TERPASANG</v>
      </c>
      <c r="K369" s="122" t="str">
        <f>data_olah!M372</f>
        <v/>
      </c>
      <c r="L369" s="122" t="str">
        <f>data_olah!U372</f>
        <v>KURANG OPTIMAL</v>
      </c>
    </row>
    <row r="370">
      <c r="A370" s="121">
        <v>2025.0</v>
      </c>
      <c r="B370" s="121" t="s">
        <v>795</v>
      </c>
      <c r="C370" s="122" t="str">
        <f>data_olah!B373</f>
        <v>KUTAI KARTANEGARA</v>
      </c>
      <c r="D370" s="122" t="str">
        <f>data_olah!C373</f>
        <v>MARANG KAYU</v>
      </c>
      <c r="E370" s="122" t="str">
        <f>data_olah!D373</f>
        <v>MAKARTI</v>
      </c>
      <c r="F370" s="123" t="str">
        <f>data_olah!F373</f>
        <v>-0.11423654055396966</v>
      </c>
      <c r="G370" s="123" t="str">
        <f>data_olah!G373</f>
        <v>117.33836444343011</v>
      </c>
      <c r="H370" s="122" t="str">
        <f>data_olah!H373</f>
        <v>TELKOM</v>
      </c>
      <c r="I370" s="122" t="str">
        <f>data_olah!I373</f>
        <v>WMS</v>
      </c>
      <c r="J370" s="122" t="str">
        <f>data_olah!J373</f>
        <v>TERPASANG</v>
      </c>
      <c r="K370" s="122" t="str">
        <f>data_olah!M373</f>
        <v/>
      </c>
      <c r="L370" s="122" t="str">
        <f>data_olah!U373</f>
        <v>TIDAK OPTIMAL</v>
      </c>
    </row>
    <row r="371">
      <c r="A371" s="121">
        <v>2025.0</v>
      </c>
      <c r="B371" s="121" t="s">
        <v>795</v>
      </c>
      <c r="C371" s="122" t="str">
        <f>data_olah!B374</f>
        <v>KUTAI KARTANEGARA</v>
      </c>
      <c r="D371" s="122" t="str">
        <f>data_olah!C374</f>
        <v>MARANG KAYU</v>
      </c>
      <c r="E371" s="122" t="str">
        <f>data_olah!D374</f>
        <v>PRANGAT SELATAN</v>
      </c>
      <c r="F371" s="123" t="str">
        <f>data_olah!F374</f>
        <v>-0.14613019321923745</v>
      </c>
      <c r="G371" s="123" t="str">
        <f>data_olah!G374</f>
        <v>117.33231499301168</v>
      </c>
      <c r="H371" s="122" t="str">
        <f>data_olah!H374</f>
        <v>TELKOMSEL</v>
      </c>
      <c r="I371" s="122" t="str">
        <f>data_olah!I374</f>
        <v>INDIHOME</v>
      </c>
      <c r="J371" s="122" t="str">
        <f>data_olah!J374</f>
        <v>TERPASANG</v>
      </c>
      <c r="K371" s="122" t="str">
        <f>data_olah!M374</f>
        <v/>
      </c>
      <c r="L371" s="122" t="str">
        <f>data_olah!U374</f>
        <v>TIDAK OPTIMAL</v>
      </c>
    </row>
    <row r="372">
      <c r="A372" s="121">
        <v>2025.0</v>
      </c>
      <c r="B372" s="121" t="s">
        <v>795</v>
      </c>
      <c r="C372" s="122" t="str">
        <f>data_olah!B375</f>
        <v>KUTAI KARTANEGARA</v>
      </c>
      <c r="D372" s="122" t="str">
        <f>data_olah!C375</f>
        <v>MARANG KAYU</v>
      </c>
      <c r="E372" s="122" t="str">
        <f>data_olah!D375</f>
        <v>PRANGAT BARU</v>
      </c>
      <c r="F372" s="123" t="str">
        <f>data_olah!F375</f>
        <v>-0.2025394570003165</v>
      </c>
      <c r="G372" s="123" t="str">
        <f>data_olah!G375</f>
        <v>117.31312917224803</v>
      </c>
      <c r="H372" s="122" t="str">
        <f>data_olah!H375</f>
        <v>TELKOMSEL</v>
      </c>
      <c r="I372" s="122" t="str">
        <f>data_olah!I375</f>
        <v>INDIHOME</v>
      </c>
      <c r="J372" s="122" t="str">
        <f>data_olah!J375</f>
        <v>TERPASANG</v>
      </c>
      <c r="K372" s="122" t="str">
        <f>data_olah!M375</f>
        <v/>
      </c>
      <c r="L372" s="122" t="str">
        <f>data_olah!U375</f>
        <v>KURANG OPTIMAL</v>
      </c>
    </row>
    <row r="373">
      <c r="A373" s="121">
        <v>2025.0</v>
      </c>
      <c r="B373" s="121" t="s">
        <v>795</v>
      </c>
      <c r="C373" s="122" t="str">
        <f>data_olah!B376</f>
        <v>KUTAI KARTANEGARA</v>
      </c>
      <c r="D373" s="122" t="str">
        <f>data_olah!C376</f>
        <v>MARANG KAYU</v>
      </c>
      <c r="E373" s="122" t="str">
        <f>data_olah!D376</f>
        <v>SEMANGKO</v>
      </c>
      <c r="F373" s="123" t="str">
        <f>data_olah!F376</f>
        <v>-0.09186156582240741</v>
      </c>
      <c r="G373" s="123" t="str">
        <f>data_olah!G376</f>
        <v>117.45594882253334</v>
      </c>
      <c r="H373" s="122" t="str">
        <f>data_olah!H376</f>
        <v>TELKOM</v>
      </c>
      <c r="I373" s="122" t="str">
        <f>data_olah!I376</f>
        <v>WMS</v>
      </c>
      <c r="J373" s="122" t="str">
        <f>data_olah!J376</f>
        <v>TERPASANG</v>
      </c>
      <c r="K373" s="122" t="str">
        <f>data_olah!M376</f>
        <v/>
      </c>
      <c r="L373" s="122" t="str">
        <f>data_olah!U376</f>
        <v>KURANG OPTIMAL</v>
      </c>
    </row>
    <row r="374">
      <c r="A374" s="121">
        <v>2025.0</v>
      </c>
      <c r="B374" s="121" t="s">
        <v>795</v>
      </c>
      <c r="C374" s="122" t="str">
        <f>data_olah!B377</f>
        <v>KUTAI KARTANEGARA</v>
      </c>
      <c r="D374" s="122" t="str">
        <f>data_olah!C377</f>
        <v>MARANG KAYU</v>
      </c>
      <c r="E374" s="122" t="str">
        <f>data_olah!D377</f>
        <v>SAMBERA BARU</v>
      </c>
      <c r="F374" s="123" t="str">
        <f>data_olah!F377</f>
        <v>-0.19723518190067618</v>
      </c>
      <c r="G374" s="123" t="str">
        <f>data_olah!G377</f>
        <v>117.38093340718999</v>
      </c>
      <c r="H374" s="122" t="str">
        <f>data_olah!H377</f>
        <v>TELKOMSEL</v>
      </c>
      <c r="I374" s="122" t="str">
        <f>data_olah!I377</f>
        <v>ORBIT</v>
      </c>
      <c r="J374" s="122" t="str">
        <f>data_olah!J377</f>
        <v>TERPASANG</v>
      </c>
      <c r="K374" s="122" t="str">
        <f>data_olah!M377</f>
        <v>BELUM TERPASANG</v>
      </c>
      <c r="L374" s="122" t="str">
        <f>data_olah!U377</f>
        <v>TIDAK TERDETEKSI</v>
      </c>
    </row>
    <row r="375">
      <c r="A375" s="121">
        <v>2025.0</v>
      </c>
      <c r="B375" s="121" t="s">
        <v>795</v>
      </c>
      <c r="C375" s="122" t="str">
        <f>data_olah!B378</f>
        <v>KUTAI KARTANEGARA</v>
      </c>
      <c r="D375" s="122" t="str">
        <f>data_olah!C378</f>
        <v>MUARA BADAK</v>
      </c>
      <c r="E375" s="122" t="str">
        <f>data_olah!D378</f>
        <v>SALIKI</v>
      </c>
      <c r="F375" s="123" t="str">
        <f>data_olah!F378</f>
        <v>-0.4021493935520776</v>
      </c>
      <c r="G375" s="123" t="str">
        <f>data_olah!G378</f>
        <v>117.42212947369651</v>
      </c>
      <c r="H375" s="122" t="str">
        <f>data_olah!H378</f>
        <v>TELKOMSEL</v>
      </c>
      <c r="I375" s="122" t="str">
        <f>data_olah!I378</f>
        <v>INDIHOME</v>
      </c>
      <c r="J375" s="122" t="str">
        <f>data_olah!J378</f>
        <v>TERPASANG</v>
      </c>
      <c r="K375" s="122" t="str">
        <f>data_olah!M378</f>
        <v/>
      </c>
      <c r="L375" s="122" t="str">
        <f>data_olah!U378</f>
        <v>KURANG OPTIMAL</v>
      </c>
    </row>
    <row r="376">
      <c r="A376" s="121">
        <v>2025.0</v>
      </c>
      <c r="B376" s="121" t="s">
        <v>795</v>
      </c>
      <c r="C376" s="122" t="str">
        <f>data_olah!B379</f>
        <v>KUTAI KARTANEGARA</v>
      </c>
      <c r="D376" s="122" t="str">
        <f>data_olah!C379</f>
        <v>MUARA BADAK</v>
      </c>
      <c r="E376" s="122" t="str">
        <f>data_olah!D379</f>
        <v>SALOK PALAI</v>
      </c>
      <c r="F376" s="123" t="str">
        <f>data_olah!F379</f>
        <v>-0.3800644779099306</v>
      </c>
      <c r="G376" s="123" t="str">
        <f>data_olah!G379</f>
        <v>117.4318818118037</v>
      </c>
      <c r="H376" s="122" t="str">
        <f>data_olah!H379</f>
        <v>TELKOMSAT</v>
      </c>
      <c r="I376" s="122" t="str">
        <f>data_olah!I379</f>
        <v>STARLINK</v>
      </c>
      <c r="J376" s="122" t="str">
        <f>data_olah!J379</f>
        <v>TERPASANG</v>
      </c>
      <c r="K376" s="122" t="str">
        <f>data_olah!M379</f>
        <v>BELUM TERPASANG</v>
      </c>
      <c r="L376" s="122" t="str">
        <f>data_olah!U379</f>
        <v>TIDAK OPTIMAL</v>
      </c>
    </row>
    <row r="377">
      <c r="A377" s="121">
        <v>2025.0</v>
      </c>
      <c r="B377" s="121" t="s">
        <v>795</v>
      </c>
      <c r="C377" s="122" t="str">
        <f>data_olah!B380</f>
        <v>KUTAI KARTANEGARA</v>
      </c>
      <c r="D377" s="122" t="str">
        <f>data_olah!C380</f>
        <v>MUARA BADAK</v>
      </c>
      <c r="E377" s="122" t="str">
        <f>data_olah!D380</f>
        <v>MUARA BADAK ULU</v>
      </c>
      <c r="F377" s="123" t="str">
        <f>data_olah!F380</f>
        <v>-0.3522726282018181</v>
      </c>
      <c r="G377" s="123" t="str">
        <f>data_olah!G380</f>
        <v>117.43570694248712</v>
      </c>
      <c r="H377" s="122" t="str">
        <f>data_olah!H380</f>
        <v>TELKOMSEL</v>
      </c>
      <c r="I377" s="122" t="str">
        <f>data_olah!I380</f>
        <v>INDIHOME</v>
      </c>
      <c r="J377" s="122" t="str">
        <f>data_olah!J380</f>
        <v>TERPASANG</v>
      </c>
      <c r="K377" s="122" t="str">
        <f>data_olah!M380</f>
        <v/>
      </c>
      <c r="L377" s="122" t="str">
        <f>data_olah!U380</f>
        <v>TIDAK OPTIMAL</v>
      </c>
    </row>
    <row r="378">
      <c r="A378" s="121">
        <v>2025.0</v>
      </c>
      <c r="B378" s="121" t="s">
        <v>795</v>
      </c>
      <c r="C378" s="122" t="str">
        <f>data_olah!B381</f>
        <v>KUTAI KARTANEGARA</v>
      </c>
      <c r="D378" s="122" t="str">
        <f>data_olah!C381</f>
        <v>MUARA BADAK</v>
      </c>
      <c r="E378" s="122" t="str">
        <f>data_olah!D381</f>
        <v>MUARA BADAK ILIR</v>
      </c>
      <c r="F378" s="123" t="str">
        <f>data_olah!F381</f>
        <v>-0.34862067434489796</v>
      </c>
      <c r="G378" s="123" t="str">
        <f>data_olah!G381</f>
        <v>117.4372745361003</v>
      </c>
      <c r="H378" s="122" t="str">
        <f>data_olah!H381</f>
        <v>TELKOMSEL</v>
      </c>
      <c r="I378" s="122" t="str">
        <f>data_olah!I381</f>
        <v>INDIHOME</v>
      </c>
      <c r="J378" s="122" t="str">
        <f>data_olah!J381</f>
        <v>TERPASANG</v>
      </c>
      <c r="K378" s="122" t="str">
        <f>data_olah!M381</f>
        <v/>
      </c>
      <c r="L378" s="122" t="str">
        <f>data_olah!U381</f>
        <v>KURANG OPTIMAL</v>
      </c>
    </row>
    <row r="379">
      <c r="A379" s="121">
        <v>2025.0</v>
      </c>
      <c r="B379" s="121" t="s">
        <v>795</v>
      </c>
      <c r="C379" s="122" t="str">
        <f>data_olah!B382</f>
        <v>KUTAI KARTANEGARA</v>
      </c>
      <c r="D379" s="122" t="str">
        <f>data_olah!C382</f>
        <v>MUARA BADAK</v>
      </c>
      <c r="E379" s="122" t="str">
        <f>data_olah!D382</f>
        <v>TANJUNG LIMAU</v>
      </c>
      <c r="F379" s="123" t="str">
        <f>data_olah!F382</f>
        <v>-0.30099547065581994</v>
      </c>
      <c r="G379" s="123" t="str">
        <f>data_olah!G382</f>
        <v>117.44204757471898</v>
      </c>
      <c r="H379" s="122" t="str">
        <f>data_olah!H382</f>
        <v>TELKOMSEL</v>
      </c>
      <c r="I379" s="122" t="str">
        <f>data_olah!I382</f>
        <v>INDIHOME</v>
      </c>
      <c r="J379" s="122" t="str">
        <f>data_olah!J382</f>
        <v>TERPASANG</v>
      </c>
      <c r="K379" s="122" t="str">
        <f>data_olah!M382</f>
        <v/>
      </c>
      <c r="L379" s="122" t="str">
        <f>data_olah!U382</f>
        <v>TIDAK OPTIMAL</v>
      </c>
    </row>
    <row r="380">
      <c r="A380" s="121">
        <v>2025.0</v>
      </c>
      <c r="B380" s="121" t="s">
        <v>795</v>
      </c>
      <c r="C380" s="122" t="str">
        <f>data_olah!B383</f>
        <v>KUTAI KARTANEGARA</v>
      </c>
      <c r="D380" s="122" t="str">
        <f>data_olah!C383</f>
        <v>MUARA BADAK</v>
      </c>
      <c r="E380" s="122" t="str">
        <f>data_olah!D383</f>
        <v>TANAH DATAR</v>
      </c>
      <c r="F380" s="123" t="str">
        <f>data_olah!F383</f>
        <v>-0.33920559786536747</v>
      </c>
      <c r="G380" s="123" t="str">
        <f>data_olah!G383</f>
        <v>117.28366706019818</v>
      </c>
      <c r="H380" s="122" t="str">
        <f>data_olah!H383</f>
        <v>TELKOMSEL</v>
      </c>
      <c r="I380" s="122" t="str">
        <f>data_olah!I383</f>
        <v>INDIHOME</v>
      </c>
      <c r="J380" s="122" t="str">
        <f>data_olah!J383</f>
        <v>TERPASANG</v>
      </c>
      <c r="K380" s="122" t="str">
        <f>data_olah!M383</f>
        <v/>
      </c>
      <c r="L380" s="122" t="str">
        <f>data_olah!U383</f>
        <v>TIDAK OPTIMAL</v>
      </c>
    </row>
    <row r="381">
      <c r="A381" s="121">
        <v>2025.0</v>
      </c>
      <c r="B381" s="121" t="s">
        <v>795</v>
      </c>
      <c r="C381" s="122" t="str">
        <f>data_olah!B384</f>
        <v>KUTAI KARTANEGARA</v>
      </c>
      <c r="D381" s="122" t="str">
        <f>data_olah!C384</f>
        <v>MUARA BADAK</v>
      </c>
      <c r="E381" s="122" t="str">
        <f>data_olah!D384</f>
        <v>BADAK BARU</v>
      </c>
      <c r="F381" s="123" t="str">
        <f>data_olah!F384</f>
        <v>-0.3233383042232851</v>
      </c>
      <c r="G381" s="123" t="str">
        <f>data_olah!G384</f>
        <v>117.42089050540963</v>
      </c>
      <c r="H381" s="122" t="str">
        <f>data_olah!H384</f>
        <v>TELKOM</v>
      </c>
      <c r="I381" s="122" t="str">
        <f>data_olah!I384</f>
        <v>WMS</v>
      </c>
      <c r="J381" s="122" t="str">
        <f>data_olah!J384</f>
        <v>TERPASANG</v>
      </c>
      <c r="K381" s="122" t="str">
        <f>data_olah!M384</f>
        <v/>
      </c>
      <c r="L381" s="122" t="str">
        <f>data_olah!U384</f>
        <v>KURANG OPTIMAL</v>
      </c>
    </row>
    <row r="382">
      <c r="A382" s="121">
        <v>2025.0</v>
      </c>
      <c r="B382" s="121" t="s">
        <v>795</v>
      </c>
      <c r="C382" s="122" t="str">
        <f>data_olah!B385</f>
        <v>KUTAI KARTANEGARA</v>
      </c>
      <c r="D382" s="122" t="str">
        <f>data_olah!C385</f>
        <v>MUARA BADAK</v>
      </c>
      <c r="E382" s="122" t="str">
        <f>data_olah!D385</f>
        <v>SUKA DAMAI</v>
      </c>
      <c r="F382" s="123" t="str">
        <f>data_olah!F385</f>
        <v>-6.554409054190663</v>
      </c>
      <c r="G382" s="123" t="str">
        <f>data_olah!G385</f>
        <v>107.05646757503189</v>
      </c>
      <c r="H382" s="122" t="str">
        <f>data_olah!H385</f>
        <v/>
      </c>
      <c r="I382" s="122" t="str">
        <f>data_olah!I385</f>
        <v/>
      </c>
      <c r="J382" s="122" t="str">
        <f>data_olah!J385</f>
        <v/>
      </c>
      <c r="K382" s="122" t="str">
        <f>data_olah!M385</f>
        <v>BELUM TERPASANG</v>
      </c>
      <c r="L382" s="122" t="str">
        <f>data_olah!U385</f>
        <v>BELUM TERPASANG</v>
      </c>
    </row>
    <row r="383">
      <c r="A383" s="121">
        <v>2025.0</v>
      </c>
      <c r="B383" s="121" t="s">
        <v>795</v>
      </c>
      <c r="C383" s="122" t="str">
        <f>data_olah!B386</f>
        <v>KUTAI KARTANEGARA</v>
      </c>
      <c r="D383" s="122" t="str">
        <f>data_olah!C386</f>
        <v>MUARA BADAK</v>
      </c>
      <c r="E383" s="122" t="str">
        <f>data_olah!D386</f>
        <v>BADAK MEKAR</v>
      </c>
      <c r="F383" s="123" t="str">
        <f>data_olah!F386</f>
        <v>-0.25065892130153294</v>
      </c>
      <c r="G383" s="123" t="str">
        <f>data_olah!G386</f>
        <v>117.264986551445</v>
      </c>
      <c r="H383" s="122" t="str">
        <f>data_olah!H386</f>
        <v>TELKOM</v>
      </c>
      <c r="I383" s="122" t="str">
        <f>data_olah!I386</f>
        <v>WMS</v>
      </c>
      <c r="J383" s="122" t="str">
        <f>data_olah!J386</f>
        <v>TERPASANG</v>
      </c>
      <c r="K383" s="122" t="str">
        <f>data_olah!M386</f>
        <v/>
      </c>
      <c r="L383" s="122" t="str">
        <f>data_olah!U386</f>
        <v>TIDAK OPTIMAL</v>
      </c>
    </row>
    <row r="384">
      <c r="A384" s="121">
        <v>2025.0</v>
      </c>
      <c r="B384" s="121" t="s">
        <v>795</v>
      </c>
      <c r="C384" s="122" t="str">
        <f>data_olah!B387</f>
        <v>KUTAI KARTANEGARA</v>
      </c>
      <c r="D384" s="122" t="str">
        <f>data_olah!C387</f>
        <v>MUARA BADAK</v>
      </c>
      <c r="E384" s="122" t="str">
        <f>data_olah!D387</f>
        <v>GAS ALAM BADAK I</v>
      </c>
      <c r="F384" s="123" t="str">
        <f>data_olah!F387</f>
        <v>-0.3231900687149154</v>
      </c>
      <c r="G384" s="123" t="str">
        <f>data_olah!G387</f>
        <v>117.4351351908887</v>
      </c>
      <c r="H384" s="122" t="str">
        <f>data_olah!H387</f>
        <v/>
      </c>
      <c r="I384" s="122" t="str">
        <f>data_olah!I387</f>
        <v/>
      </c>
      <c r="J384" s="122" t="str">
        <f>data_olah!J387</f>
        <v/>
      </c>
      <c r="K384" s="122" t="str">
        <f>data_olah!M387</f>
        <v>BELUM TERPASANG</v>
      </c>
      <c r="L384" s="122" t="str">
        <f>data_olah!U387</f>
        <v>BELUM TERPASANG</v>
      </c>
    </row>
    <row r="385">
      <c r="A385" s="121">
        <v>2025.0</v>
      </c>
      <c r="B385" s="121" t="s">
        <v>795</v>
      </c>
      <c r="C385" s="122" t="str">
        <f>data_olah!B388</f>
        <v>KUTAI KARTANEGARA</v>
      </c>
      <c r="D385" s="122" t="str">
        <f>data_olah!C388</f>
        <v>MUARA BADAK</v>
      </c>
      <c r="E385" s="122" t="str">
        <f>data_olah!D388</f>
        <v>BATU-BATU</v>
      </c>
      <c r="F385" s="123" t="str">
        <f>data_olah!F388</f>
        <v>-0.324442860306111</v>
      </c>
      <c r="G385" s="123" t="str">
        <f>data_olah!G388</f>
        <v>117.37100555195698</v>
      </c>
      <c r="H385" s="122" t="str">
        <f>data_olah!H388</f>
        <v>TELKOMSEL</v>
      </c>
      <c r="I385" s="122" t="str">
        <f>data_olah!I388</f>
        <v>INDIHOME</v>
      </c>
      <c r="J385" s="122" t="str">
        <f>data_olah!J388</f>
        <v>TERPASANG</v>
      </c>
      <c r="K385" s="122" t="str">
        <f>data_olah!M388</f>
        <v/>
      </c>
      <c r="L385" s="122" t="str">
        <f>data_olah!U388</f>
        <v>KURANG OPTIMAL</v>
      </c>
    </row>
    <row r="386">
      <c r="A386" s="121">
        <v>2025.0</v>
      </c>
      <c r="B386" s="121" t="s">
        <v>795</v>
      </c>
      <c r="C386" s="122" t="str">
        <f>data_olah!B389</f>
        <v>KUTAI KARTANEGARA</v>
      </c>
      <c r="D386" s="122" t="str">
        <f>data_olah!C389</f>
        <v>MUARA BADAK</v>
      </c>
      <c r="E386" s="122" t="str">
        <f>data_olah!D389</f>
        <v>SALLO CELA</v>
      </c>
      <c r="F386" s="123" t="str">
        <f>data_olah!F389</f>
        <v>-0.24342182688326575</v>
      </c>
      <c r="G386" s="123" t="str">
        <f>data_olah!G389</f>
        <v>117.34776853609972</v>
      </c>
      <c r="H386" s="122" t="str">
        <f>data_olah!H389</f>
        <v>TELKOMSAT</v>
      </c>
      <c r="I386" s="122" t="str">
        <f>data_olah!I389</f>
        <v>STARLINK</v>
      </c>
      <c r="J386" s="122" t="str">
        <f>data_olah!J389</f>
        <v>TERPASANG</v>
      </c>
      <c r="K386" s="122" t="str">
        <f>data_olah!M389</f>
        <v>BELUM TERPASANG</v>
      </c>
      <c r="L386" s="122" t="str">
        <f>data_olah!U389</f>
        <v>KURANG OPTIMAL</v>
      </c>
    </row>
    <row r="387">
      <c r="A387" s="121">
        <v>2025.0</v>
      </c>
      <c r="B387" s="121" t="s">
        <v>795</v>
      </c>
      <c r="C387" s="122" t="str">
        <f>data_olah!B390</f>
        <v>KUTAI KARTANEGARA</v>
      </c>
      <c r="D387" s="122" t="str">
        <f>data_olah!C390</f>
        <v>MUARA BADAK</v>
      </c>
      <c r="E387" s="122" t="str">
        <f>data_olah!D390</f>
        <v>SUNGAI BAWANG</v>
      </c>
      <c r="F387" s="123" t="str">
        <f>data_olah!F390</f>
        <v>-0.3494611861755719</v>
      </c>
      <c r="G387" s="123" t="str">
        <f>data_olah!G390</f>
        <v>117.24810245874181</v>
      </c>
      <c r="H387" s="122" t="str">
        <f>data_olah!H390</f>
        <v>TELKOMSAT</v>
      </c>
      <c r="I387" s="122" t="str">
        <f>data_olah!I390</f>
        <v>STARLINK</v>
      </c>
      <c r="J387" s="122" t="str">
        <f>data_olah!J390</f>
        <v>TERPASANG</v>
      </c>
      <c r="K387" s="122" t="str">
        <f>data_olah!M390</f>
        <v>BELUM TERPASANG</v>
      </c>
      <c r="L387" s="122" t="str">
        <f>data_olah!U390</f>
        <v>TIDAK OPTIMAL</v>
      </c>
    </row>
    <row r="388">
      <c r="A388" s="121">
        <v>2025.0</v>
      </c>
      <c r="B388" s="121" t="s">
        <v>795</v>
      </c>
      <c r="C388" s="122" t="str">
        <f>data_olah!B391</f>
        <v>KUTAI KARTANEGARA</v>
      </c>
      <c r="D388" s="122" t="str">
        <f>data_olah!C391</f>
        <v>MUARA KAMAN</v>
      </c>
      <c r="E388" s="122" t="str">
        <f>data_olah!D391</f>
        <v>MUARA KAMAN ILIR</v>
      </c>
      <c r="F388" s="123" t="str">
        <f>data_olah!F391</f>
        <v>-0.1595630608371207</v>
      </c>
      <c r="G388" s="123" t="str">
        <f>data_olah!G391</f>
        <v>116.72513965886151</v>
      </c>
      <c r="H388" s="122" t="str">
        <f>data_olah!H391</f>
        <v>TELKOMSEL</v>
      </c>
      <c r="I388" s="122" t="str">
        <f>data_olah!I391</f>
        <v>INDIHOME</v>
      </c>
      <c r="J388" s="122" t="str">
        <f>data_olah!J391</f>
        <v>TERPASANG</v>
      </c>
      <c r="K388" s="122" t="str">
        <f>data_olah!M391</f>
        <v/>
      </c>
      <c r="L388" s="122" t="str">
        <f>data_olah!U391</f>
        <v>KURANG OPTIMAL</v>
      </c>
    </row>
    <row r="389">
      <c r="A389" s="121">
        <v>2025.0</v>
      </c>
      <c r="B389" s="121" t="s">
        <v>795</v>
      </c>
      <c r="C389" s="122" t="str">
        <f>data_olah!B392</f>
        <v>KUTAI KARTANEGARA</v>
      </c>
      <c r="D389" s="122" t="str">
        <f>data_olah!C392</f>
        <v>MUARA KAMAN</v>
      </c>
      <c r="E389" s="122" t="str">
        <f>data_olah!D392</f>
        <v>RANTAU HEMPANG</v>
      </c>
      <c r="F389" s="123" t="str">
        <f>data_olah!F392</f>
        <v>-0.21763989234627018</v>
      </c>
      <c r="G389" s="123" t="str">
        <f>data_olah!G392</f>
        <v>116.78594417347081</v>
      </c>
      <c r="H389" s="122" t="str">
        <f>data_olah!H392</f>
        <v>TELKOMSEL</v>
      </c>
      <c r="I389" s="122" t="str">
        <f>data_olah!I392</f>
        <v>ORBIT</v>
      </c>
      <c r="J389" s="122" t="str">
        <f>data_olah!J392</f>
        <v>TERPASANG</v>
      </c>
      <c r="K389" s="122" t="str">
        <f>data_olah!M392</f>
        <v>BELUM TERPASANG</v>
      </c>
      <c r="L389" s="122" t="str">
        <f>data_olah!U392</f>
        <v>TIDAK TERDETEKSI</v>
      </c>
    </row>
    <row r="390">
      <c r="A390" s="121">
        <v>2025.0</v>
      </c>
      <c r="B390" s="121" t="s">
        <v>795</v>
      </c>
      <c r="C390" s="122" t="str">
        <f>data_olah!B393</f>
        <v>KUTAI KARTANEGARA</v>
      </c>
      <c r="D390" s="122" t="str">
        <f>data_olah!C393</f>
        <v>MUARA KAMAN</v>
      </c>
      <c r="E390" s="122" t="str">
        <f>data_olah!D393</f>
        <v>TERATAK</v>
      </c>
      <c r="F390" s="123" t="str">
        <f>data_olah!F393</f>
        <v>-0.29369091305146844</v>
      </c>
      <c r="G390" s="123" t="str">
        <f>data_olah!G393</f>
        <v>116.83654155175822</v>
      </c>
      <c r="H390" s="122" t="str">
        <f>data_olah!H393</f>
        <v>TELKOM</v>
      </c>
      <c r="I390" s="122" t="str">
        <f>data_olah!I393</f>
        <v>WMS</v>
      </c>
      <c r="J390" s="122" t="str">
        <f>data_olah!J393</f>
        <v>TERPASANG</v>
      </c>
      <c r="K390" s="122" t="str">
        <f>data_olah!M393</f>
        <v/>
      </c>
      <c r="L390" s="122" t="str">
        <f>data_olah!U393</f>
        <v>KURANG OPTIMAL</v>
      </c>
    </row>
    <row r="391">
      <c r="A391" s="121">
        <v>2025.0</v>
      </c>
      <c r="B391" s="121" t="s">
        <v>795</v>
      </c>
      <c r="C391" s="122" t="str">
        <f>data_olah!B394</f>
        <v>KUTAI KARTANEGARA</v>
      </c>
      <c r="D391" s="122" t="str">
        <f>data_olah!C394</f>
        <v>MUARA KAMAN</v>
      </c>
      <c r="E391" s="122" t="str">
        <f>data_olah!D394</f>
        <v>BENUA PUHUN</v>
      </c>
      <c r="F391" s="123" t="str">
        <f>data_olah!F394</f>
        <v>-0.27051111381529047</v>
      </c>
      <c r="G391" s="123" t="str">
        <f>data_olah!G394</f>
        <v>116.8401891698855</v>
      </c>
      <c r="H391" s="122" t="str">
        <f>data_olah!H394</f>
        <v>TELKOMSEL</v>
      </c>
      <c r="I391" s="122" t="str">
        <f>data_olah!I394</f>
        <v>INDIHOME</v>
      </c>
      <c r="J391" s="122" t="str">
        <f>data_olah!J394</f>
        <v>TERPASANG</v>
      </c>
      <c r="K391" s="122" t="str">
        <f>data_olah!M394</f>
        <v/>
      </c>
      <c r="L391" s="122" t="str">
        <f>data_olah!U394</f>
        <v>KURANG OPTIMAL</v>
      </c>
    </row>
    <row r="392">
      <c r="A392" s="121">
        <v>2025.0</v>
      </c>
      <c r="B392" s="121" t="s">
        <v>795</v>
      </c>
      <c r="C392" s="122" t="str">
        <f>data_olah!B395</f>
        <v>KUTAI KARTANEGARA</v>
      </c>
      <c r="D392" s="122" t="str">
        <f>data_olah!C395</f>
        <v>MUARA KAMAN</v>
      </c>
      <c r="E392" s="122" t="str">
        <f>data_olah!D395</f>
        <v>MUARA KAMAN ULU</v>
      </c>
      <c r="F392" s="123" t="str">
        <f>data_olah!F395</f>
        <v>-0.1469163152058791</v>
      </c>
      <c r="G392" s="123" t="str">
        <f>data_olah!G395</f>
        <v>116.73253810540882</v>
      </c>
      <c r="H392" s="122" t="str">
        <f>data_olah!H395</f>
        <v>TELKOM</v>
      </c>
      <c r="I392" s="122" t="str">
        <f>data_olah!I395</f>
        <v>WMS</v>
      </c>
      <c r="J392" s="122" t="str">
        <f>data_olah!J395</f>
        <v>TERPASANG</v>
      </c>
      <c r="K392" s="122" t="str">
        <f>data_olah!M395</f>
        <v/>
      </c>
      <c r="L392" s="122" t="str">
        <f>data_olah!U395</f>
        <v>KURANG OPTIMAL</v>
      </c>
    </row>
    <row r="393">
      <c r="A393" s="121">
        <v>2025.0</v>
      </c>
      <c r="B393" s="121" t="s">
        <v>795</v>
      </c>
      <c r="C393" s="122" t="str">
        <f>data_olah!B396</f>
        <v>KUTAI KARTANEGARA</v>
      </c>
      <c r="D393" s="122" t="str">
        <f>data_olah!C396</f>
        <v>MUARA KAMAN</v>
      </c>
      <c r="E393" s="122" t="str">
        <f>data_olah!D396</f>
        <v>SABINTULUNG</v>
      </c>
      <c r="F393" s="123" t="str">
        <f>data_olah!F396</f>
        <v>-0.06902716937555746</v>
      </c>
      <c r="G393" s="123" t="str">
        <f>data_olah!G396</f>
        <v>116.7797440099424</v>
      </c>
      <c r="H393" s="122" t="str">
        <f>data_olah!H396</f>
        <v>TELKOM</v>
      </c>
      <c r="I393" s="122" t="str">
        <f>data_olah!I396</f>
        <v>Astinet</v>
      </c>
      <c r="J393" s="122" t="str">
        <f>data_olah!J396</f>
        <v>TERPASANG</v>
      </c>
      <c r="K393" s="122" t="str">
        <f>data_olah!M396</f>
        <v>TIDAK TERDETEKSI</v>
      </c>
      <c r="L393" s="122" t="str">
        <f>data_olah!U396</f>
        <v>TIDAK TERDETEKSI</v>
      </c>
    </row>
    <row r="394">
      <c r="A394" s="121">
        <v>2025.0</v>
      </c>
      <c r="B394" s="121" t="s">
        <v>795</v>
      </c>
      <c r="C394" s="122" t="str">
        <f>data_olah!B397</f>
        <v>KUTAI KARTANEGARA</v>
      </c>
      <c r="D394" s="122" t="str">
        <f>data_olah!C397</f>
        <v>MUARA KAMAN</v>
      </c>
      <c r="E394" s="122" t="str">
        <f>data_olah!D397</f>
        <v>MUARA SIRAN</v>
      </c>
      <c r="F394" s="123" t="str">
        <f>data_olah!F397</f>
        <v>-0.13150844758935942</v>
      </c>
      <c r="G394" s="123" t="str">
        <f>data_olah!G397</f>
        <v>116.64237663661086</v>
      </c>
      <c r="H394" s="122" t="str">
        <f>data_olah!H397</f>
        <v>TELKOMSAT</v>
      </c>
      <c r="I394" s="122" t="str">
        <f>data_olah!I397</f>
        <v>STARLINK</v>
      </c>
      <c r="J394" s="122" t="str">
        <f>data_olah!J397</f>
        <v>TERPASANG</v>
      </c>
      <c r="K394" s="122" t="str">
        <f>data_olah!M397</f>
        <v>BELUM TERPASANG</v>
      </c>
      <c r="L394" s="122" t="str">
        <f>data_olah!U397</f>
        <v>SANGAT OPTIMAL</v>
      </c>
    </row>
    <row r="395">
      <c r="A395" s="121">
        <v>2025.0</v>
      </c>
      <c r="B395" s="121" t="s">
        <v>795</v>
      </c>
      <c r="C395" s="122" t="str">
        <f>data_olah!B398</f>
        <v>KUTAI KARTANEGARA</v>
      </c>
      <c r="D395" s="122" t="str">
        <f>data_olah!C398</f>
        <v>MUARA KAMAN</v>
      </c>
      <c r="E395" s="122" t="str">
        <f>data_olah!D398</f>
        <v>TUNJUNGAN</v>
      </c>
      <c r="F395" s="123" t="str">
        <f>data_olah!F398</f>
        <v>-0.020087579217427848</v>
      </c>
      <c r="G395" s="123" t="str">
        <f>data_olah!G398</f>
        <v>116.76437085277156</v>
      </c>
      <c r="H395" s="122" t="str">
        <f>data_olah!H398</f>
        <v>TELKOMSAT</v>
      </c>
      <c r="I395" s="122" t="str">
        <f>data_olah!I398</f>
        <v>STARLINK</v>
      </c>
      <c r="J395" s="122" t="str">
        <f>data_olah!J398</f>
        <v>TERPASANG</v>
      </c>
      <c r="K395" s="122" t="str">
        <f>data_olah!M398</f>
        <v>BELUM TERPASANG</v>
      </c>
      <c r="L395" s="122" t="str">
        <f>data_olah!U398</f>
        <v>TIDAK OPTIMAL</v>
      </c>
    </row>
    <row r="396">
      <c r="A396" s="121">
        <v>2025.0</v>
      </c>
      <c r="B396" s="121" t="s">
        <v>795</v>
      </c>
      <c r="C396" s="122" t="str">
        <f>data_olah!B399</f>
        <v>KUTAI KARTANEGARA</v>
      </c>
      <c r="D396" s="122" t="str">
        <f>data_olah!C399</f>
        <v>MUARA KAMAN</v>
      </c>
      <c r="E396" s="122" t="str">
        <f>data_olah!D399</f>
        <v>SEDULANG</v>
      </c>
      <c r="F396" s="123" t="str">
        <f>data_olah!F399</f>
        <v>0.12743631128771196</v>
      </c>
      <c r="G396" s="123" t="str">
        <f>data_olah!G399</f>
        <v>116.81512972228872</v>
      </c>
      <c r="H396" s="122" t="str">
        <f>data_olah!H399</f>
        <v>TELKOMSAT</v>
      </c>
      <c r="I396" s="122" t="str">
        <f>data_olah!I399</f>
        <v>STARLINK</v>
      </c>
      <c r="J396" s="122" t="str">
        <f>data_olah!J399</f>
        <v>TERPASANG</v>
      </c>
      <c r="K396" s="122" t="str">
        <f>data_olah!M399</f>
        <v>BELUM TERPASANG</v>
      </c>
      <c r="L396" s="122" t="str">
        <f>data_olah!U399</f>
        <v>SANGAT OPTIMAL</v>
      </c>
    </row>
    <row r="397">
      <c r="A397" s="121">
        <v>2025.0</v>
      </c>
      <c r="B397" s="121" t="s">
        <v>795</v>
      </c>
      <c r="C397" s="122" t="str">
        <f>data_olah!B400</f>
        <v>KUTAI KARTANEGARA</v>
      </c>
      <c r="D397" s="122" t="str">
        <f>data_olah!C400</f>
        <v>MUARA KAMAN</v>
      </c>
      <c r="E397" s="122" t="str">
        <f>data_olah!D400</f>
        <v>MENAMANG KIRI</v>
      </c>
      <c r="F397" s="123" t="str">
        <f>data_olah!F400</f>
        <v>0.25897533924891825</v>
      </c>
      <c r="G397" s="123" t="str">
        <f>data_olah!G400</f>
        <v>116.92061272515853</v>
      </c>
      <c r="H397" s="122" t="str">
        <f>data_olah!H400</f>
        <v>TELKOMSAT</v>
      </c>
      <c r="I397" s="122" t="str">
        <f>data_olah!I400</f>
        <v>STARLINK</v>
      </c>
      <c r="J397" s="122" t="str">
        <f>data_olah!J400</f>
        <v>TERPASANG</v>
      </c>
      <c r="K397" s="122" t="str">
        <f>data_olah!M400</f>
        <v>BELUM TERPASANG</v>
      </c>
      <c r="L397" s="122" t="str">
        <f>data_olah!U400</f>
        <v>TIDAK OPTIMAL</v>
      </c>
    </row>
    <row r="398">
      <c r="A398" s="121">
        <v>2025.0</v>
      </c>
      <c r="B398" s="121" t="s">
        <v>795</v>
      </c>
      <c r="C398" s="122" t="str">
        <f>data_olah!B401</f>
        <v>KUTAI KARTANEGARA</v>
      </c>
      <c r="D398" s="122" t="str">
        <f>data_olah!C401</f>
        <v>MUARA KAMAN</v>
      </c>
      <c r="E398" s="122" t="str">
        <f>data_olah!D401</f>
        <v>MENAMANG KANAN</v>
      </c>
      <c r="F398" s="123" t="str">
        <f>data_olah!F401</f>
        <v>0.23082313130620596</v>
      </c>
      <c r="G398" s="123" t="str">
        <f>data_olah!G401</f>
        <v>116.96352806970069</v>
      </c>
      <c r="H398" s="122" t="str">
        <f>data_olah!H401</f>
        <v>TELKOMSAT</v>
      </c>
      <c r="I398" s="122" t="str">
        <f>data_olah!I401</f>
        <v>STARLINK</v>
      </c>
      <c r="J398" s="122" t="str">
        <f>data_olah!J401</f>
        <v>TERPASANG</v>
      </c>
      <c r="K398" s="122" t="str">
        <f>data_olah!M401</f>
        <v>BELUM TERPASANG</v>
      </c>
      <c r="L398" s="122" t="str">
        <f>data_olah!U401</f>
        <v>SANGAT OPTIMAL</v>
      </c>
    </row>
    <row r="399">
      <c r="A399" s="121">
        <v>2025.0</v>
      </c>
      <c r="B399" s="121" t="s">
        <v>795</v>
      </c>
      <c r="C399" s="122" t="str">
        <f>data_olah!B402</f>
        <v>KUTAI KARTANEGARA</v>
      </c>
      <c r="D399" s="122" t="str">
        <f>data_olah!C402</f>
        <v>MUARA KAMAN</v>
      </c>
      <c r="E399" s="122" t="str">
        <f>data_olah!D402</f>
        <v>SIDOMUKTI</v>
      </c>
      <c r="F399" s="123" t="str">
        <f>data_olah!F402</f>
        <v>-0.1489470290856255</v>
      </c>
      <c r="G399" s="123" t="str">
        <f>data_olah!G402</f>
        <v>116.9228582671105</v>
      </c>
      <c r="H399" s="122" t="str">
        <f>data_olah!H402</f>
        <v>TELKOMSEL</v>
      </c>
      <c r="I399" s="122" t="str">
        <f>data_olah!I402</f>
        <v>INDIHOME</v>
      </c>
      <c r="J399" s="122" t="str">
        <f>data_olah!J402</f>
        <v>TERPASANG</v>
      </c>
      <c r="K399" s="122" t="str">
        <f>data_olah!M402</f>
        <v/>
      </c>
      <c r="L399" s="122" t="str">
        <f>data_olah!U402</f>
        <v>TIDAK OPTIMAL</v>
      </c>
    </row>
    <row r="400">
      <c r="A400" s="121">
        <v>2025.0</v>
      </c>
      <c r="B400" s="121" t="s">
        <v>795</v>
      </c>
      <c r="C400" s="122" t="str">
        <f>data_olah!B403</f>
        <v>KUTAI KARTANEGARA</v>
      </c>
      <c r="D400" s="122" t="str">
        <f>data_olah!C403</f>
        <v>MUARA KAMAN</v>
      </c>
      <c r="E400" s="122" t="str">
        <f>data_olah!D403</f>
        <v>PANCA JAYA</v>
      </c>
      <c r="F400" s="123" t="str">
        <f>data_olah!F403</f>
        <v>-0.167890765676205</v>
      </c>
      <c r="G400" s="123" t="str">
        <f>data_olah!G403</f>
        <v>116.90806160003828</v>
      </c>
      <c r="H400" s="122" t="str">
        <f>data_olah!H403</f>
        <v>TELKOM</v>
      </c>
      <c r="I400" s="122" t="str">
        <f>data_olah!I403</f>
        <v>WMS</v>
      </c>
      <c r="J400" s="122" t="str">
        <f>data_olah!J403</f>
        <v>TERPASANG</v>
      </c>
      <c r="K400" s="122" t="str">
        <f>data_olah!M403</f>
        <v/>
      </c>
      <c r="L400" s="122" t="str">
        <f>data_olah!U403</f>
        <v>KURANG OPTIMAL</v>
      </c>
    </row>
    <row r="401">
      <c r="A401" s="121">
        <v>2025.0</v>
      </c>
      <c r="B401" s="121" t="s">
        <v>795</v>
      </c>
      <c r="C401" s="122" t="str">
        <f>data_olah!B404</f>
        <v>KUTAI KARTANEGARA</v>
      </c>
      <c r="D401" s="122" t="str">
        <f>data_olah!C404</f>
        <v>MUARA KAMAN</v>
      </c>
      <c r="E401" s="122" t="str">
        <f>data_olah!D404</f>
        <v>BUNGA JADI</v>
      </c>
      <c r="F401" s="123" t="str">
        <f>data_olah!F404</f>
        <v>-0.19107420056370278</v>
      </c>
      <c r="G401" s="123" t="str">
        <f>data_olah!G404</f>
        <v>116.88288435144479</v>
      </c>
      <c r="H401" s="122" t="str">
        <f>data_olah!H404</f>
        <v>TELKOM</v>
      </c>
      <c r="I401" s="122" t="str">
        <f>data_olah!I404</f>
        <v>WMS</v>
      </c>
      <c r="J401" s="122" t="str">
        <f>data_olah!J404</f>
        <v>TERPASANG</v>
      </c>
      <c r="K401" s="122" t="str">
        <f>data_olah!M404</f>
        <v/>
      </c>
      <c r="L401" s="122" t="str">
        <f>data_olah!U404</f>
        <v>KURANG OPTIMAL</v>
      </c>
    </row>
    <row r="402">
      <c r="A402" s="121">
        <v>2025.0</v>
      </c>
      <c r="B402" s="121" t="s">
        <v>795</v>
      </c>
      <c r="C402" s="122" t="str">
        <f>data_olah!B405</f>
        <v>KUTAI KARTANEGARA</v>
      </c>
      <c r="D402" s="122" t="str">
        <f>data_olah!C405</f>
        <v>MUARA KAMAN</v>
      </c>
      <c r="E402" s="122" t="str">
        <f>data_olah!D405</f>
        <v>KUPANG BARU</v>
      </c>
      <c r="F402" s="123" t="str">
        <f>data_olah!F405</f>
        <v>0.1652809677630113</v>
      </c>
      <c r="G402" s="123" t="str">
        <f>data_olah!G405</f>
        <v>116.86650366288657</v>
      </c>
      <c r="H402" s="122" t="str">
        <f>data_olah!H405</f>
        <v>TELKOMSAT</v>
      </c>
      <c r="I402" s="122" t="str">
        <f>data_olah!I405</f>
        <v>STARLINK</v>
      </c>
      <c r="J402" s="122" t="str">
        <f>data_olah!J405</f>
        <v>TERPASANG</v>
      </c>
      <c r="K402" s="122" t="str">
        <f>data_olah!M405</f>
        <v>BELUM TERPASANG</v>
      </c>
      <c r="L402" s="122" t="str">
        <f>data_olah!U405</f>
        <v>OPTIMAL</v>
      </c>
    </row>
    <row r="403">
      <c r="A403" s="121">
        <v>2025.0</v>
      </c>
      <c r="B403" s="121" t="s">
        <v>795</v>
      </c>
      <c r="C403" s="122" t="str">
        <f>data_olah!B406</f>
        <v>KUTAI KARTANEGARA</v>
      </c>
      <c r="D403" s="122" t="str">
        <f>data_olah!C406</f>
        <v>MUARA KAMAN</v>
      </c>
      <c r="E403" s="122" t="str">
        <f>data_olah!D406</f>
        <v>LEBAHO ULAQ</v>
      </c>
      <c r="F403" s="123" t="str">
        <f>data_olah!F406</f>
        <v>-0.3681687344023378</v>
      </c>
      <c r="G403" s="123" t="str">
        <f>data_olah!G406</f>
        <v>116.75011662444737</v>
      </c>
      <c r="H403" s="122" t="str">
        <f>data_olah!H406</f>
        <v>TELKOMSEL</v>
      </c>
      <c r="I403" s="122" t="str">
        <f>data_olah!I406</f>
        <v>INDIHOME</v>
      </c>
      <c r="J403" s="122" t="str">
        <f>data_olah!J406</f>
        <v>TERPASANG</v>
      </c>
      <c r="K403" s="122" t="str">
        <f>data_olah!M406</f>
        <v/>
      </c>
      <c r="L403" s="122" t="str">
        <f>data_olah!U406</f>
        <v>KURANG OPTIMAL</v>
      </c>
    </row>
    <row r="404">
      <c r="A404" s="121">
        <v>2025.0</v>
      </c>
      <c r="B404" s="121" t="s">
        <v>795</v>
      </c>
      <c r="C404" s="122" t="str">
        <f>data_olah!B407</f>
        <v>KUTAI KARTANEGARA</v>
      </c>
      <c r="D404" s="122" t="str">
        <f>data_olah!C407</f>
        <v>MUARA KAMAN</v>
      </c>
      <c r="E404" s="122" t="str">
        <f>data_olah!D407</f>
        <v>BUKIT JERING</v>
      </c>
      <c r="F404" s="123" t="str">
        <f>data_olah!F407</f>
        <v>-0.1838983248429703</v>
      </c>
      <c r="G404" s="123" t="str">
        <f>data_olah!G407</f>
        <v>116.6655361222889</v>
      </c>
      <c r="H404" s="122" t="str">
        <f>data_olah!H407</f>
        <v>TELKOMSAT</v>
      </c>
      <c r="I404" s="122" t="str">
        <f>data_olah!I407</f>
        <v>STARLINK</v>
      </c>
      <c r="J404" s="122" t="str">
        <f>data_olah!J407</f>
        <v>TERPASANG</v>
      </c>
      <c r="K404" s="122" t="str">
        <f>data_olah!M407</f>
        <v>BELUM TERPASANG</v>
      </c>
      <c r="L404" s="122" t="str">
        <f>data_olah!U407</f>
        <v>TIDAK OPTIMAL</v>
      </c>
    </row>
    <row r="405">
      <c r="A405" s="121">
        <v>2025.0</v>
      </c>
      <c r="B405" s="121" t="s">
        <v>795</v>
      </c>
      <c r="C405" s="122" t="str">
        <f>data_olah!B408</f>
        <v>KUTAI KARTANEGARA</v>
      </c>
      <c r="D405" s="122" t="str">
        <f>data_olah!C408</f>
        <v>MUARA KAMAN</v>
      </c>
      <c r="E405" s="122" t="str">
        <f>data_olah!D408</f>
        <v>LIANG BUAYA</v>
      </c>
      <c r="F405" s="123" t="str">
        <f>data_olah!F408</f>
        <v>0.09540005831099001</v>
      </c>
      <c r="G405" s="123" t="str">
        <f>data_olah!G408</f>
        <v>116.76149398213502</v>
      </c>
      <c r="H405" s="122" t="str">
        <f>data_olah!H408</f>
        <v>TELKOMSAT</v>
      </c>
      <c r="I405" s="122" t="str">
        <f>data_olah!I408</f>
        <v>STARLINK</v>
      </c>
      <c r="J405" s="122" t="str">
        <f>data_olah!J408</f>
        <v>TERPASANG</v>
      </c>
      <c r="K405" s="122" t="str">
        <f>data_olah!M408</f>
        <v>BELUM TERPASANG</v>
      </c>
      <c r="L405" s="122" t="str">
        <f>data_olah!U408</f>
        <v>SANGAT OPTIMAL</v>
      </c>
    </row>
    <row r="406">
      <c r="A406" s="121">
        <v>2025.0</v>
      </c>
      <c r="B406" s="121" t="s">
        <v>795</v>
      </c>
      <c r="C406" s="122" t="str">
        <f>data_olah!B409</f>
        <v>KUTAI KARTANEGARA</v>
      </c>
      <c r="D406" s="122" t="str">
        <f>data_olah!C409</f>
        <v>MUARA KAMAN</v>
      </c>
      <c r="E406" s="122" t="str">
        <f>data_olah!D409</f>
        <v>PUAN CEPAK</v>
      </c>
      <c r="F406" s="123" t="str">
        <f>data_olah!F409</f>
        <v>-0.05283948459087741</v>
      </c>
      <c r="G406" s="123" t="str">
        <f>data_olah!G409</f>
        <v>116.90450595195604</v>
      </c>
      <c r="H406" s="122" t="str">
        <f>data_olah!H409</f>
        <v>TELKOMSEL</v>
      </c>
      <c r="I406" s="122" t="str">
        <f>data_olah!I409</f>
        <v>ORBIT</v>
      </c>
      <c r="J406" s="122" t="str">
        <f>data_olah!J409</f>
        <v>TERPASANG</v>
      </c>
      <c r="K406" s="122" t="str">
        <f>data_olah!M409</f>
        <v>BELUM TERPASANG</v>
      </c>
      <c r="L406" s="122" t="str">
        <f>data_olah!U409</f>
        <v>TIDAK TERDETEKSI</v>
      </c>
    </row>
    <row r="407">
      <c r="A407" s="121">
        <v>2025.0</v>
      </c>
      <c r="B407" s="121" t="s">
        <v>795</v>
      </c>
      <c r="C407" s="122" t="str">
        <f>data_olah!B410</f>
        <v>KUTAI KARTANEGARA</v>
      </c>
      <c r="D407" s="122" t="str">
        <f>data_olah!C410</f>
        <v>MUARA KAMAN</v>
      </c>
      <c r="E407" s="122" t="str">
        <f>data_olah!D410</f>
        <v>CIPARI MAKMUR</v>
      </c>
      <c r="F407" s="123" t="str">
        <f>data_olah!F410</f>
        <v>-0.16176544739713597</v>
      </c>
      <c r="G407" s="123" t="str">
        <f>data_olah!G410</f>
        <v>116.92782640950134</v>
      </c>
      <c r="H407" s="122" t="str">
        <f>data_olah!H410</f>
        <v>TELKOM</v>
      </c>
      <c r="I407" s="122" t="str">
        <f>data_olah!I410</f>
        <v>WMS</v>
      </c>
      <c r="J407" s="122" t="str">
        <f>data_olah!J410</f>
        <v>TERPASANG</v>
      </c>
      <c r="K407" s="122" t="str">
        <f>data_olah!M410</f>
        <v>BELUM TERPASANG</v>
      </c>
      <c r="L407" s="122" t="str">
        <f>data_olah!U410</f>
        <v>KURANG OPTIMAL</v>
      </c>
    </row>
    <row r="408">
      <c r="A408" s="121">
        <v>2025.0</v>
      </c>
      <c r="B408" s="121" t="s">
        <v>795</v>
      </c>
      <c r="C408" s="122" t="str">
        <f>data_olah!B411</f>
        <v>KUTAI KARTANEGARA</v>
      </c>
      <c r="D408" s="122" t="str">
        <f>data_olah!C411</f>
        <v>MUARA MUNTAI</v>
      </c>
      <c r="E408" s="122" t="str">
        <f>data_olah!D411</f>
        <v>PERIAN</v>
      </c>
      <c r="F408" s="123" t="str">
        <f>data_olah!F411</f>
        <v>-0.5309299276062301</v>
      </c>
      <c r="G408" s="123" t="str">
        <f>data_olah!G411</f>
        <v>116.41870795669251</v>
      </c>
      <c r="H408" s="122" t="str">
        <f>data_olah!H411</f>
        <v>TELKOM</v>
      </c>
      <c r="I408" s="122" t="str">
        <f>data_olah!I411</f>
        <v>Astinet</v>
      </c>
      <c r="J408" s="122" t="str">
        <f>data_olah!J411</f>
        <v>TERPASANG</v>
      </c>
      <c r="K408" s="122" t="str">
        <f>data_olah!M411</f>
        <v>TIDAK AKTIF</v>
      </c>
      <c r="L408" s="122" t="str">
        <f>data_olah!U411</f>
        <v>TIDAK TERDETEKSI</v>
      </c>
    </row>
    <row r="409">
      <c r="A409" s="121">
        <v>2025.0</v>
      </c>
      <c r="B409" s="121" t="s">
        <v>795</v>
      </c>
      <c r="C409" s="122" t="str">
        <f>data_olah!B412</f>
        <v>KUTAI KARTANEGARA</v>
      </c>
      <c r="D409" s="122" t="str">
        <f>data_olah!C412</f>
        <v>MUARA MUNTAI</v>
      </c>
      <c r="E409" s="122" t="str">
        <f>data_olah!D412</f>
        <v>MUARA LEKA</v>
      </c>
      <c r="F409" s="123" t="str">
        <f>data_olah!F412</f>
        <v>-0.508496973802094</v>
      </c>
      <c r="G409" s="123" t="str">
        <f>data_olah!G412</f>
        <v>116.42915676812657</v>
      </c>
      <c r="H409" s="122" t="str">
        <f>data_olah!H412</f>
        <v>TELKOM</v>
      </c>
      <c r="I409" s="122" t="str">
        <f>data_olah!I412</f>
        <v>WMS</v>
      </c>
      <c r="J409" s="122" t="str">
        <f>data_olah!J412</f>
        <v>TERPASANG</v>
      </c>
      <c r="K409" s="122" t="str">
        <f>data_olah!M412</f>
        <v>BELUM TERPASANG</v>
      </c>
      <c r="L409" s="122" t="str">
        <f>data_olah!U412</f>
        <v>TIDAK OPTIMAL</v>
      </c>
    </row>
    <row r="410">
      <c r="A410" s="121">
        <v>2025.0</v>
      </c>
      <c r="B410" s="121" t="s">
        <v>795</v>
      </c>
      <c r="C410" s="122" t="str">
        <f>data_olah!B413</f>
        <v>KUTAI KARTANEGARA</v>
      </c>
      <c r="D410" s="122" t="str">
        <f>data_olah!C413</f>
        <v>MUARA MUNTAI</v>
      </c>
      <c r="E410" s="122" t="str">
        <f>data_olah!D413</f>
        <v>MUARA ALOH</v>
      </c>
      <c r="F410" s="123" t="str">
        <f>data_olah!F413</f>
        <v>-0.42891169471981183</v>
      </c>
      <c r="G410" s="123" t="str">
        <f>data_olah!G413</f>
        <v>116.34090137297355</v>
      </c>
      <c r="H410" s="122" t="str">
        <f>data_olah!H413</f>
        <v>TELKOMSAT</v>
      </c>
      <c r="I410" s="122" t="str">
        <f>data_olah!I413</f>
        <v>STARLINK</v>
      </c>
      <c r="J410" s="122" t="str">
        <f>data_olah!J413</f>
        <v>TERPASANG</v>
      </c>
      <c r="K410" s="122" t="str">
        <f>data_olah!M413</f>
        <v>BELUM TERPASANG</v>
      </c>
      <c r="L410" s="122" t="str">
        <f>data_olah!U413</f>
        <v>TIDAK OPTIMAL</v>
      </c>
    </row>
    <row r="411">
      <c r="A411" s="121">
        <v>2025.0</v>
      </c>
      <c r="B411" s="121" t="s">
        <v>795</v>
      </c>
      <c r="C411" s="122" t="str">
        <f>data_olah!B414</f>
        <v>KUTAI KARTANEGARA</v>
      </c>
      <c r="D411" s="122" t="str">
        <f>data_olah!C414</f>
        <v>MUARA MUNTAI</v>
      </c>
      <c r="E411" s="122" t="str">
        <f>data_olah!D414</f>
        <v>JANTUR</v>
      </c>
      <c r="F411" s="123" t="str">
        <f>data_olah!F414</f>
        <v>-0.41203894392202095</v>
      </c>
      <c r="G411" s="123" t="str">
        <f>data_olah!G414</f>
        <v>116.29032028247123</v>
      </c>
      <c r="H411" s="122" t="str">
        <f>data_olah!H414</f>
        <v>TELKOMSEL</v>
      </c>
      <c r="I411" s="122" t="str">
        <f>data_olah!I414</f>
        <v>ORBIT</v>
      </c>
      <c r="J411" s="122" t="str">
        <f>data_olah!J414</f>
        <v>TERPASANG</v>
      </c>
      <c r="K411" s="122" t="str">
        <f>data_olah!M414</f>
        <v>BELUM TERPASANG</v>
      </c>
      <c r="L411" s="122" t="str">
        <f>data_olah!U414</f>
        <v>TIDAK TERDETEKSI</v>
      </c>
    </row>
    <row r="412">
      <c r="A412" s="121">
        <v>2025.0</v>
      </c>
      <c r="B412" s="121" t="s">
        <v>795</v>
      </c>
      <c r="C412" s="122" t="str">
        <f>data_olah!B415</f>
        <v>KUTAI KARTANEGARA</v>
      </c>
      <c r="D412" s="122" t="str">
        <f>data_olah!C415</f>
        <v>MUARA MUNTAI</v>
      </c>
      <c r="E412" s="122" t="str">
        <f>data_olah!D415</f>
        <v>BATUQ</v>
      </c>
      <c r="F412" s="123" t="str">
        <f>data_olah!F415</f>
        <v>-0.3528541166023317</v>
      </c>
      <c r="G412" s="123" t="str">
        <f>data_olah!G415</f>
        <v>116.32893111538442</v>
      </c>
      <c r="H412" s="122" t="str">
        <f>data_olah!H415</f>
        <v>TELKOMSEL</v>
      </c>
      <c r="I412" s="122" t="str">
        <f>data_olah!I415</f>
        <v>ORBIT</v>
      </c>
      <c r="J412" s="122" t="str">
        <f>data_olah!J415</f>
        <v>TERPASANG</v>
      </c>
      <c r="K412" s="122" t="str">
        <f>data_olah!M415</f>
        <v>BELUM TERPASANG</v>
      </c>
      <c r="L412" s="122" t="str">
        <f>data_olah!U415</f>
        <v>TIDAK TERDETEKSI</v>
      </c>
    </row>
    <row r="413">
      <c r="A413" s="121">
        <v>2025.0</v>
      </c>
      <c r="B413" s="121" t="s">
        <v>795</v>
      </c>
      <c r="C413" s="122" t="str">
        <f>data_olah!B416</f>
        <v>KUTAI KARTANEGARA</v>
      </c>
      <c r="D413" s="122" t="str">
        <f>data_olah!C416</f>
        <v>MUARA MUNTAI</v>
      </c>
      <c r="E413" s="122" t="str">
        <f>data_olah!D416</f>
        <v>REBAQ RINDING</v>
      </c>
      <c r="F413" s="123" t="str">
        <f>data_olah!F416</f>
        <v>-0.3477297982477831</v>
      </c>
      <c r="G413" s="123" t="str">
        <f>data_olah!G416</f>
        <v>116.38351732438447</v>
      </c>
      <c r="H413" s="122" t="str">
        <f>data_olah!H416</f>
        <v>TELKOMSAT</v>
      </c>
      <c r="I413" s="122" t="str">
        <f>data_olah!I416</f>
        <v>STARLINK</v>
      </c>
      <c r="J413" s="122" t="str">
        <f>data_olah!J416</f>
        <v>TERPASANG</v>
      </c>
      <c r="K413" s="122" t="str">
        <f>data_olah!M416</f>
        <v>BELUM TERPASANG</v>
      </c>
      <c r="L413" s="122" t="str">
        <f>data_olah!U416</f>
        <v>OPTIMAL</v>
      </c>
    </row>
    <row r="414">
      <c r="A414" s="121">
        <v>2025.0</v>
      </c>
      <c r="B414" s="121" t="s">
        <v>795</v>
      </c>
      <c r="C414" s="122" t="str">
        <f>data_olah!B417</f>
        <v>KUTAI KARTANEGARA</v>
      </c>
      <c r="D414" s="122" t="str">
        <f>data_olah!C417</f>
        <v>MUARA MUNTAI</v>
      </c>
      <c r="E414" s="122" t="str">
        <f>data_olah!D417</f>
        <v>MUARA MUNTAI ULU</v>
      </c>
      <c r="F414" s="123" t="str">
        <f>data_olah!F417</f>
        <v>-0.3471875947849973</v>
      </c>
      <c r="G414" s="123" t="str">
        <f>data_olah!G417</f>
        <v>116.39024322710372</v>
      </c>
      <c r="H414" s="122" t="str">
        <f>data_olah!H417</f>
        <v>TELKOMSEL</v>
      </c>
      <c r="I414" s="122" t="str">
        <f>data_olah!I417</f>
        <v>ORBIT</v>
      </c>
      <c r="J414" s="122" t="str">
        <f>data_olah!J417</f>
        <v>TERPASANG</v>
      </c>
      <c r="K414" s="122" t="str">
        <f>data_olah!M417</f>
        <v>BELUM TERPASANG</v>
      </c>
      <c r="L414" s="122" t="str">
        <f>data_olah!U417</f>
        <v>TIDAK TERDETEKSI</v>
      </c>
    </row>
    <row r="415">
      <c r="A415" s="121">
        <v>2025.0</v>
      </c>
      <c r="B415" s="121" t="s">
        <v>795</v>
      </c>
      <c r="C415" s="122" t="str">
        <f>data_olah!B418</f>
        <v>KUTAI KARTANEGARA</v>
      </c>
      <c r="D415" s="122" t="str">
        <f>data_olah!C418</f>
        <v>MUARA MUNTAI</v>
      </c>
      <c r="E415" s="122" t="str">
        <f>data_olah!D418</f>
        <v>MUARA MUNTAI ILIR</v>
      </c>
      <c r="F415" s="123" t="str">
        <f>data_olah!F418</f>
        <v>-0.3564571341923359</v>
      </c>
      <c r="G415" s="123" t="str">
        <f>data_olah!G418</f>
        <v>116.39642303682186</v>
      </c>
      <c r="H415" s="122" t="str">
        <f>data_olah!H418</f>
        <v>TELKOMSEL</v>
      </c>
      <c r="I415" s="122" t="str">
        <f>data_olah!I418</f>
        <v>ORBIT</v>
      </c>
      <c r="J415" s="122" t="str">
        <f>data_olah!J418</f>
        <v>TERPASANG</v>
      </c>
      <c r="K415" s="122" t="str">
        <f>data_olah!M418</f>
        <v>BELUM TERPASANG</v>
      </c>
      <c r="L415" s="122" t="str">
        <f>data_olah!U418</f>
        <v>TIDAK TERDETEKSI</v>
      </c>
    </row>
    <row r="416">
      <c r="A416" s="121">
        <v>2025.0</v>
      </c>
      <c r="B416" s="121" t="s">
        <v>795</v>
      </c>
      <c r="C416" s="122" t="str">
        <f>data_olah!B419</f>
        <v>KUTAI KARTANEGARA</v>
      </c>
      <c r="D416" s="122" t="str">
        <f>data_olah!C419</f>
        <v>MUARA MUNTAI</v>
      </c>
      <c r="E416" s="122" t="str">
        <f>data_olah!D419</f>
        <v>KAYU BATU</v>
      </c>
      <c r="F416" s="123" t="str">
        <f>data_olah!F419</f>
        <v>-0.3548884619814764</v>
      </c>
      <c r="G416" s="123" t="str">
        <f>data_olah!G419</f>
        <v>116.40178790003922</v>
      </c>
      <c r="H416" s="122" t="str">
        <f>data_olah!H419</f>
        <v>TELKOMSEL</v>
      </c>
      <c r="I416" s="122" t="str">
        <f>data_olah!I419</f>
        <v>ORBIT</v>
      </c>
      <c r="J416" s="122" t="str">
        <f>data_olah!J419</f>
        <v>TERPASANG</v>
      </c>
      <c r="K416" s="122" t="str">
        <f>data_olah!M419</f>
        <v>BELUM TERPASANG</v>
      </c>
      <c r="L416" s="122" t="str">
        <f>data_olah!U419</f>
        <v>TIDAK TERDETEKSI</v>
      </c>
    </row>
    <row r="417">
      <c r="A417" s="121">
        <v>2025.0</v>
      </c>
      <c r="B417" s="121" t="s">
        <v>795</v>
      </c>
      <c r="C417" s="122" t="str">
        <f>data_olah!B420</f>
        <v>KUTAI KARTANEGARA</v>
      </c>
      <c r="D417" s="122" t="str">
        <f>data_olah!C420</f>
        <v>MUARA MUNTAI</v>
      </c>
      <c r="E417" s="122" t="str">
        <f>data_olah!D420</f>
        <v>JANTUR SELATAN</v>
      </c>
      <c r="F417" s="123" t="str">
        <f>data_olah!F420</f>
        <v>-0.4127682737781303</v>
      </c>
      <c r="G417" s="123" t="str">
        <f>data_olah!G420</f>
        <v>116.28062136892292</v>
      </c>
      <c r="H417" s="122" t="str">
        <f>data_olah!H420</f>
        <v>TELKOMSAT</v>
      </c>
      <c r="I417" s="122" t="str">
        <f>data_olah!I420</f>
        <v>STARLINK</v>
      </c>
      <c r="J417" s="122" t="str">
        <f>data_olah!J420</f>
        <v>TERPASANG</v>
      </c>
      <c r="K417" s="122" t="str">
        <f>data_olah!M420</f>
        <v>BELUM TERPASANG</v>
      </c>
      <c r="L417" s="122" t="str">
        <f>data_olah!U420</f>
        <v>SANGAT OPTIMAL</v>
      </c>
    </row>
    <row r="418">
      <c r="A418" s="121">
        <v>2025.0</v>
      </c>
      <c r="B418" s="121" t="s">
        <v>795</v>
      </c>
      <c r="C418" s="122" t="str">
        <f>data_olah!B421</f>
        <v>KUTAI KARTANEGARA</v>
      </c>
      <c r="D418" s="122" t="str">
        <f>data_olah!C421</f>
        <v>MUARA MUNTAI</v>
      </c>
      <c r="E418" s="122" t="str">
        <f>data_olah!D421</f>
        <v>TANJUNG BATUQ HARAPAN</v>
      </c>
      <c r="F418" s="123" t="str">
        <f>data_olah!F421</f>
        <v>-0.336541519353223</v>
      </c>
      <c r="G418" s="123" t="str">
        <f>data_olah!G421</f>
        <v>116.32289382228961</v>
      </c>
      <c r="H418" s="122" t="str">
        <f>data_olah!H421</f>
        <v>TELKOMSAT</v>
      </c>
      <c r="I418" s="122" t="str">
        <f>data_olah!I421</f>
        <v>STARLINK</v>
      </c>
      <c r="J418" s="122" t="str">
        <f>data_olah!J421</f>
        <v>TERPASANG</v>
      </c>
      <c r="K418" s="122" t="str">
        <f>data_olah!M421</f>
        <v>BELUM TERPASANG</v>
      </c>
      <c r="L418" s="122" t="str">
        <f>data_olah!U421</f>
        <v>TIDAK OPTIMAL</v>
      </c>
    </row>
    <row r="419">
      <c r="A419" s="121">
        <v>2025.0</v>
      </c>
      <c r="B419" s="121" t="s">
        <v>795</v>
      </c>
      <c r="C419" s="122" t="str">
        <f>data_olah!B422</f>
        <v>KUTAI KARTANEGARA</v>
      </c>
      <c r="D419" s="122" t="str">
        <f>data_olah!C422</f>
        <v>MUARA MUNTAI</v>
      </c>
      <c r="E419" s="122" t="str">
        <f>data_olah!D422</f>
        <v>PULAU HARAPAN</v>
      </c>
      <c r="F419" s="123" t="str">
        <f>data_olah!F422</f>
        <v>-0.3551457128900903</v>
      </c>
      <c r="G419" s="123" t="str">
        <f>data_olah!G422</f>
        <v>116.38498693137723</v>
      </c>
      <c r="H419" s="122" t="str">
        <f>data_olah!H422</f>
        <v>TELKOMSEL</v>
      </c>
      <c r="I419" s="122" t="str">
        <f>data_olah!I422</f>
        <v>ORBIT</v>
      </c>
      <c r="J419" s="122" t="str">
        <f>data_olah!J422</f>
        <v>TERPASANG</v>
      </c>
      <c r="K419" s="122" t="str">
        <f>data_olah!M422</f>
        <v>BELUM TERPASANG</v>
      </c>
      <c r="L419" s="122" t="str">
        <f>data_olah!U422</f>
        <v>TIDAK TERDETEKSI</v>
      </c>
    </row>
    <row r="420">
      <c r="A420" s="121">
        <v>2025.0</v>
      </c>
      <c r="B420" s="121" t="s">
        <v>795</v>
      </c>
      <c r="C420" s="122" t="str">
        <f>data_olah!B423</f>
        <v>KUTAI KARTANEGARA</v>
      </c>
      <c r="D420" s="122" t="str">
        <f>data_olah!C423</f>
        <v>MUARA MUNTAI</v>
      </c>
      <c r="E420" s="122" t="str">
        <f>data_olah!D423</f>
        <v>JANTUR BARU</v>
      </c>
      <c r="F420" s="123" t="str">
        <f>data_olah!F423</f>
        <v>-0.40967844863700714</v>
      </c>
      <c r="G420" s="123" t="str">
        <f>data_olah!G423</f>
        <v>116.27911933183867</v>
      </c>
      <c r="H420" s="122" t="str">
        <f>data_olah!H423</f>
        <v>TELKOMSAT</v>
      </c>
      <c r="I420" s="122" t="str">
        <f>data_olah!I423</f>
        <v>STARLINK</v>
      </c>
      <c r="J420" s="122" t="str">
        <f>data_olah!J423</f>
        <v>TERPASANG</v>
      </c>
      <c r="K420" s="122" t="str">
        <f>data_olah!M423</f>
        <v>BELUM TERPASANG</v>
      </c>
      <c r="L420" s="122" t="str">
        <f>data_olah!U423</f>
        <v>KURANG OPTIMAL</v>
      </c>
    </row>
    <row r="421">
      <c r="A421" s="121">
        <v>2025.0</v>
      </c>
      <c r="B421" s="121" t="s">
        <v>795</v>
      </c>
      <c r="C421" s="122" t="str">
        <f>data_olah!B424</f>
        <v>KUTAI KARTANEGARA</v>
      </c>
      <c r="D421" s="122" t="str">
        <f>data_olah!C424</f>
        <v>MUARA WIS</v>
      </c>
      <c r="E421" s="122" t="str">
        <f>data_olah!D424</f>
        <v>MUARA WIS</v>
      </c>
      <c r="F421" s="123" t="str">
        <f>data_olah!F424</f>
        <v>-0.2857508882074343</v>
      </c>
      <c r="G421" s="123" t="str">
        <f>data_olah!G424</f>
        <v>116.52832715680844</v>
      </c>
      <c r="H421" s="122" t="str">
        <f>data_olah!H424</f>
        <v>TELKOMSEL</v>
      </c>
      <c r="I421" s="122" t="str">
        <f>data_olah!I424</f>
        <v>INDIHOME</v>
      </c>
      <c r="J421" s="122" t="str">
        <f>data_olah!J424</f>
        <v>TERPASANG</v>
      </c>
      <c r="K421" s="122" t="str">
        <f>data_olah!M424</f>
        <v/>
      </c>
      <c r="L421" s="122" t="str">
        <f>data_olah!U424</f>
        <v>TIDAK AKTIF</v>
      </c>
    </row>
    <row r="422">
      <c r="A422" s="121">
        <v>2025.0</v>
      </c>
      <c r="B422" s="121" t="s">
        <v>795</v>
      </c>
      <c r="C422" s="122" t="str">
        <f>data_olah!B425</f>
        <v>KUTAI KARTANEGARA</v>
      </c>
      <c r="D422" s="122" t="str">
        <f>data_olah!C425</f>
        <v>MUARA WIS</v>
      </c>
      <c r="E422" s="122" t="str">
        <f>data_olah!D425</f>
        <v>SEBEMBAN</v>
      </c>
      <c r="F422" s="123" t="str">
        <f>data_olah!F425</f>
        <v>-0.2948629715703827</v>
      </c>
      <c r="G422" s="123" t="str">
        <f>data_olah!G425</f>
        <v>116.45980698931224</v>
      </c>
      <c r="H422" s="122" t="str">
        <f>data_olah!H425</f>
        <v>TELKOMSAT</v>
      </c>
      <c r="I422" s="122" t="str">
        <f>data_olah!I425</f>
        <v>STARLINK</v>
      </c>
      <c r="J422" s="122" t="str">
        <f>data_olah!J425</f>
        <v>TERPASANG</v>
      </c>
      <c r="K422" s="122" t="str">
        <f>data_olah!M425</f>
        <v>BELUM TERPASANG</v>
      </c>
      <c r="L422" s="122" t="str">
        <f>data_olah!U425</f>
        <v>KURANG OPTIMAL</v>
      </c>
    </row>
    <row r="423">
      <c r="A423" s="121">
        <v>2025.0</v>
      </c>
      <c r="B423" s="121" t="s">
        <v>795</v>
      </c>
      <c r="C423" s="122" t="str">
        <f>data_olah!B426</f>
        <v>KUTAI KARTANEGARA</v>
      </c>
      <c r="D423" s="122" t="str">
        <f>data_olah!C426</f>
        <v>MUARA WIS</v>
      </c>
      <c r="E423" s="122" t="str">
        <f>data_olah!D426</f>
        <v>MELINTANG</v>
      </c>
      <c r="F423" s="123" t="str">
        <f>data_olah!F426</f>
        <v>-0.2838354761828194</v>
      </c>
      <c r="G423" s="123" t="str">
        <f>data_olah!G426</f>
        <v>116.40782853777065</v>
      </c>
      <c r="H423" s="122" t="str">
        <f>data_olah!H426</f>
        <v>TELKOMSAT</v>
      </c>
      <c r="I423" s="122" t="str">
        <f>data_olah!I426</f>
        <v>STARLINK</v>
      </c>
      <c r="J423" s="122" t="str">
        <f>data_olah!J426</f>
        <v>TERPASANG</v>
      </c>
      <c r="K423" s="122" t="str">
        <f>data_olah!M426</f>
        <v>BELUM TERPASANG</v>
      </c>
      <c r="L423" s="122" t="str">
        <f>data_olah!U426</f>
        <v>SANGAT OPTIMAL</v>
      </c>
    </row>
    <row r="424">
      <c r="A424" s="121">
        <v>2025.0</v>
      </c>
      <c r="B424" s="121" t="s">
        <v>795</v>
      </c>
      <c r="C424" s="122" t="str">
        <f>data_olah!B427</f>
        <v>KUTAI KARTANEGARA</v>
      </c>
      <c r="D424" s="122" t="str">
        <f>data_olah!C427</f>
        <v>MUARA WIS</v>
      </c>
      <c r="E424" s="122" t="str">
        <f>data_olah!D427</f>
        <v>ENGGELAM</v>
      </c>
      <c r="F424" s="123" t="str">
        <f>data_olah!F427</f>
        <v>-0.027222533678583353</v>
      </c>
      <c r="G424" s="123" t="str">
        <f>data_olah!G427</f>
        <v>116.08653323499841</v>
      </c>
      <c r="H424" s="122" t="str">
        <f>data_olah!H427</f>
        <v>TELKOMSAT</v>
      </c>
      <c r="I424" s="122" t="str">
        <f>data_olah!I427</f>
        <v>STARLINK</v>
      </c>
      <c r="J424" s="122" t="str">
        <f>data_olah!J427</f>
        <v>TERPASANG</v>
      </c>
      <c r="K424" s="122" t="str">
        <f>data_olah!M427</f>
        <v>BELUM TERPASANG</v>
      </c>
      <c r="L424" s="122" t="str">
        <f>data_olah!U427</f>
        <v>SANGAT OPTIMAL</v>
      </c>
    </row>
    <row r="425">
      <c r="A425" s="121">
        <v>2025.0</v>
      </c>
      <c r="B425" s="121" t="s">
        <v>795</v>
      </c>
      <c r="C425" s="122" t="str">
        <f>data_olah!B428</f>
        <v>KUTAI KARTANEGARA</v>
      </c>
      <c r="D425" s="122" t="str">
        <f>data_olah!C428</f>
        <v>MUARA WIS</v>
      </c>
      <c r="E425" s="122" t="str">
        <f>data_olah!D428</f>
        <v>LEBAK MANTAN</v>
      </c>
      <c r="F425" s="123" t="str">
        <f>data_olah!F428</f>
        <v>-0.42450865728765474</v>
      </c>
      <c r="G425" s="123" t="str">
        <f>data_olah!G428</f>
        <v>116.50444183787685</v>
      </c>
      <c r="H425" s="122" t="str">
        <f>data_olah!H428</f>
        <v>TELKOMSEL</v>
      </c>
      <c r="I425" s="122" t="str">
        <f>data_olah!I428</f>
        <v>ORBIT</v>
      </c>
      <c r="J425" s="122" t="str">
        <f>data_olah!J428</f>
        <v>TERPASANG</v>
      </c>
      <c r="K425" s="122" t="str">
        <f>data_olah!M428</f>
        <v>BELUM TERPASANG</v>
      </c>
      <c r="L425" s="122" t="str">
        <f>data_olah!U428</f>
        <v>TIDAK TERDETEKSI</v>
      </c>
    </row>
    <row r="426">
      <c r="A426" s="121">
        <v>2025.0</v>
      </c>
      <c r="B426" s="121" t="s">
        <v>795</v>
      </c>
      <c r="C426" s="122" t="str">
        <f>data_olah!B429</f>
        <v>KUTAI KARTANEGARA</v>
      </c>
      <c r="D426" s="122" t="str">
        <f>data_olah!C429</f>
        <v>MUARA WIS</v>
      </c>
      <c r="E426" s="122" t="str">
        <f>data_olah!D429</f>
        <v>LEBAK CILONG</v>
      </c>
      <c r="F426" s="123" t="str">
        <f>data_olah!F429</f>
        <v>-0.44273030112320416</v>
      </c>
      <c r="G426" s="123" t="str">
        <f>data_olah!G429</f>
        <v>116.52999029369758</v>
      </c>
      <c r="H426" s="122" t="str">
        <f>data_olah!H429</f>
        <v>TELKOM</v>
      </c>
      <c r="I426" s="122" t="str">
        <f>data_olah!I429</f>
        <v>Astinet</v>
      </c>
      <c r="J426" s="122" t="str">
        <f>data_olah!J429</f>
        <v>TERPASANG</v>
      </c>
      <c r="K426" s="122" t="str">
        <f>data_olah!M429</f>
        <v>TIDAK AKTIF</v>
      </c>
      <c r="L426" s="122" t="str">
        <f>data_olah!U429</f>
        <v>TIDAK TERDETEKSI</v>
      </c>
    </row>
    <row r="427">
      <c r="A427" s="121">
        <v>2025.0</v>
      </c>
      <c r="B427" s="121" t="s">
        <v>795</v>
      </c>
      <c r="C427" s="122" t="str">
        <f>data_olah!B430</f>
        <v>KUTAI KARTANEGARA</v>
      </c>
      <c r="D427" s="122" t="str">
        <f>data_olah!C430</f>
        <v>MUARA WIS</v>
      </c>
      <c r="E427" s="122" t="str">
        <f>data_olah!D430</f>
        <v>MUARA ENGGELAM</v>
      </c>
      <c r="F427" s="123" t="str">
        <f>data_olah!F430</f>
        <v>-0.24382551002710287</v>
      </c>
      <c r="G427" s="123" t="str">
        <f>data_olah!G430</f>
        <v>116.33100087781915</v>
      </c>
      <c r="H427" s="122" t="str">
        <f>data_olah!H430</f>
        <v>TELKOMSAT</v>
      </c>
      <c r="I427" s="122" t="str">
        <f>data_olah!I430</f>
        <v>STARLINK</v>
      </c>
      <c r="J427" s="122" t="str">
        <f>data_olah!J430</f>
        <v>TERPASANG</v>
      </c>
      <c r="K427" s="122" t="str">
        <f>data_olah!M430</f>
        <v>BELUM TERPASANG</v>
      </c>
      <c r="L427" s="122" t="str">
        <f>data_olah!U430</f>
        <v>SANGAT OPTIMAL</v>
      </c>
    </row>
    <row r="428">
      <c r="A428" s="121">
        <v>2025.0</v>
      </c>
      <c r="B428" s="121" t="s">
        <v>795</v>
      </c>
      <c r="C428" s="122" t="str">
        <f>data_olah!B431</f>
        <v>KUTAI KARTANEGARA</v>
      </c>
      <c r="D428" s="122" t="str">
        <f>data_olah!C431</f>
        <v>SAMBOJA</v>
      </c>
      <c r="E428" s="122" t="str">
        <f>data_olah!D431</f>
        <v>KARYA JAYA</v>
      </c>
      <c r="F428" s="123" t="str">
        <f>data_olah!F431</f>
        <v>-1.0299745214118254</v>
      </c>
      <c r="G428" s="123" t="str">
        <f>data_olah!G431</f>
        <v>117.0548760402634</v>
      </c>
      <c r="H428" s="122" t="str">
        <f>data_olah!H431</f>
        <v>TELKOM</v>
      </c>
      <c r="I428" s="122" t="str">
        <f>data_olah!I431</f>
        <v>WMS</v>
      </c>
      <c r="J428" s="122" t="str">
        <f>data_olah!J431</f>
        <v>TERPASANG</v>
      </c>
      <c r="K428" s="122" t="str">
        <f>data_olah!M431</f>
        <v/>
      </c>
      <c r="L428" s="122" t="str">
        <f>data_olah!U431</f>
        <v>KURANG OPTIMAL</v>
      </c>
    </row>
    <row r="429">
      <c r="A429" s="121">
        <v>2025.0</v>
      </c>
      <c r="B429" s="121" t="s">
        <v>795</v>
      </c>
      <c r="C429" s="122" t="str">
        <f>data_olah!B432</f>
        <v>KUTAI KARTANEGARA</v>
      </c>
      <c r="D429" s="122" t="str">
        <f>data_olah!C432</f>
        <v>SAMBOJA</v>
      </c>
      <c r="E429" s="122" t="str">
        <f>data_olah!D432</f>
        <v>BUKIT RAYA</v>
      </c>
      <c r="F429" s="123" t="str">
        <f>data_olah!F432</f>
        <v>-0.9768017115954346</v>
      </c>
      <c r="G429" s="123" t="str">
        <f>data_olah!G432</f>
        <v>117.0557158174407</v>
      </c>
      <c r="H429" s="122" t="str">
        <f>data_olah!H432</f>
        <v>TELKOM</v>
      </c>
      <c r="I429" s="122" t="str">
        <f>data_olah!I432</f>
        <v>WMS</v>
      </c>
      <c r="J429" s="122" t="str">
        <f>data_olah!J432</f>
        <v>TERPASANG</v>
      </c>
      <c r="K429" s="122" t="str">
        <f>data_olah!M432</f>
        <v/>
      </c>
      <c r="L429" s="122" t="str">
        <f>data_olah!U432</f>
        <v>TIDAK OPTIMAL</v>
      </c>
    </row>
    <row r="430">
      <c r="A430" s="121">
        <v>2025.0</v>
      </c>
      <c r="B430" s="121" t="s">
        <v>795</v>
      </c>
      <c r="C430" s="122" t="str">
        <f>data_olah!B433</f>
        <v>KUTAI KARTANEGARA</v>
      </c>
      <c r="D430" s="122" t="str">
        <f>data_olah!C433</f>
        <v>SAMBOJA</v>
      </c>
      <c r="E430" s="122" t="str">
        <f>data_olah!D433</f>
        <v>BERINGIN AGUNG</v>
      </c>
      <c r="F430" s="123" t="str">
        <f>data_olah!F433</f>
        <v>-0.9546301521085434</v>
      </c>
      <c r="G430" s="123" t="str">
        <f>data_olah!G433</f>
        <v>117.07457519184688</v>
      </c>
      <c r="H430" s="122" t="str">
        <f>data_olah!H433</f>
        <v>TELKOM</v>
      </c>
      <c r="I430" s="122" t="str">
        <f>data_olah!I433</f>
        <v>WMS</v>
      </c>
      <c r="J430" s="122" t="str">
        <f>data_olah!J433</f>
        <v>TERPASANG</v>
      </c>
      <c r="K430" s="122" t="str">
        <f>data_olah!M433</f>
        <v/>
      </c>
      <c r="L430" s="122" t="str">
        <f>data_olah!U433</f>
        <v>KURANG OPTIMAL</v>
      </c>
    </row>
    <row r="431">
      <c r="A431" s="121">
        <v>2025.0</v>
      </c>
      <c r="B431" s="121" t="s">
        <v>795</v>
      </c>
      <c r="C431" s="122" t="str">
        <f>data_olah!B434</f>
        <v>KUTAI KARTANEGARA</v>
      </c>
      <c r="D431" s="122" t="str">
        <f>data_olah!C434</f>
        <v>SAMBOJA BARAT</v>
      </c>
      <c r="E431" s="122" t="str">
        <f>data_olah!D434</f>
        <v>TANI BHAKTI</v>
      </c>
      <c r="F431" s="123" t="str">
        <f>data_olah!F434</f>
        <v>-1.0888307444285303</v>
      </c>
      <c r="G431" s="123" t="str">
        <f>data_olah!G434</f>
        <v>116.95507598317586</v>
      </c>
      <c r="H431" s="122" t="str">
        <f>data_olah!H434</f>
        <v>TELKOMSEL</v>
      </c>
      <c r="I431" s="122" t="str">
        <f>data_olah!I434</f>
        <v>INDIHOME</v>
      </c>
      <c r="J431" s="122" t="str">
        <f>data_olah!J434</f>
        <v>TERPASANG</v>
      </c>
      <c r="K431" s="122" t="str">
        <f>data_olah!M434</f>
        <v/>
      </c>
      <c r="L431" s="122" t="str">
        <f>data_olah!U434</f>
        <v>KURANG OPTIMAL</v>
      </c>
    </row>
    <row r="432">
      <c r="A432" s="121">
        <v>2025.0</v>
      </c>
      <c r="B432" s="121" t="s">
        <v>795</v>
      </c>
      <c r="C432" s="122" t="str">
        <f>data_olah!B435</f>
        <v>KUTAI KARTANEGARA</v>
      </c>
      <c r="D432" s="122" t="str">
        <f>data_olah!C435</f>
        <v>SEBULU</v>
      </c>
      <c r="E432" s="122" t="str">
        <f>data_olah!D435</f>
        <v>SELERONG</v>
      </c>
      <c r="F432" s="123" t="str">
        <f>data_olah!F435</f>
        <v>-0.32206128686936597</v>
      </c>
      <c r="G432" s="123" t="str">
        <f>data_olah!G435</f>
        <v>116.81096749645809</v>
      </c>
      <c r="H432" s="122" t="str">
        <f>data_olah!H435</f>
        <v>TELKOM</v>
      </c>
      <c r="I432" s="122" t="str">
        <f>data_olah!I435</f>
        <v>WMS</v>
      </c>
      <c r="J432" s="122" t="str">
        <f>data_olah!J435</f>
        <v>TERPASANG</v>
      </c>
      <c r="K432" s="122" t="str">
        <f>data_olah!M435</f>
        <v>BELUM TERPASANG</v>
      </c>
      <c r="L432" s="122" t="str">
        <f>data_olah!U435</f>
        <v>TIDAK OPTIMAL</v>
      </c>
    </row>
    <row r="433">
      <c r="A433" s="121">
        <v>2025.0</v>
      </c>
      <c r="B433" s="121" t="s">
        <v>795</v>
      </c>
      <c r="C433" s="122" t="str">
        <f>data_olah!B436</f>
        <v>KUTAI KARTANEGARA</v>
      </c>
      <c r="D433" s="122" t="str">
        <f>data_olah!C436</f>
        <v>SEBULU</v>
      </c>
      <c r="E433" s="122" t="str">
        <f>data_olah!D436</f>
        <v>TANJUNG HARAPAN</v>
      </c>
      <c r="F433" s="123" t="str">
        <f>data_olah!F436</f>
        <v>-0.3194059187465963</v>
      </c>
      <c r="G433" s="123" t="str">
        <f>data_olah!G436</f>
        <v>116.87034123610015</v>
      </c>
      <c r="H433" s="122" t="str">
        <f>data_olah!H436</f>
        <v>TELKOMSAT</v>
      </c>
      <c r="I433" s="122" t="str">
        <f>data_olah!I436</f>
        <v>STARLINK</v>
      </c>
      <c r="J433" s="122" t="str">
        <f>data_olah!J436</f>
        <v>TERPASANG</v>
      </c>
      <c r="K433" s="122" t="str">
        <f>data_olah!M436</f>
        <v>BELUM TERPASANG</v>
      </c>
      <c r="L433" s="122" t="str">
        <f>data_olah!U436</f>
        <v>OPTIMAL</v>
      </c>
    </row>
    <row r="434">
      <c r="A434" s="121">
        <v>2025.0</v>
      </c>
      <c r="B434" s="121" t="s">
        <v>795</v>
      </c>
      <c r="C434" s="122" t="str">
        <f>data_olah!B437</f>
        <v>KUTAI KARTANEGARA</v>
      </c>
      <c r="D434" s="122" t="str">
        <f>data_olah!C437</f>
        <v>SEBULU</v>
      </c>
      <c r="E434" s="122" t="str">
        <f>data_olah!D437</f>
        <v>BELORO</v>
      </c>
      <c r="F434" s="123" t="str">
        <f>data_olah!F437</f>
        <v>-0.31654608647396326</v>
      </c>
      <c r="G434" s="123" t="str">
        <f>data_olah!G437</f>
        <v>116.92643618162437</v>
      </c>
      <c r="H434" s="122" t="str">
        <f>data_olah!H437</f>
        <v>TELKOMSEL</v>
      </c>
      <c r="I434" s="122" t="str">
        <f>data_olah!I437</f>
        <v>INDIHOME</v>
      </c>
      <c r="J434" s="122" t="str">
        <f>data_olah!J437</f>
        <v>TERPASANG</v>
      </c>
      <c r="K434" s="122" t="str">
        <f>data_olah!M437</f>
        <v/>
      </c>
      <c r="L434" s="122" t="str">
        <f>data_olah!U437</f>
        <v>TIDAK OPTIMAL</v>
      </c>
    </row>
    <row r="435">
      <c r="A435" s="121">
        <v>2025.0</v>
      </c>
      <c r="B435" s="121" t="s">
        <v>795</v>
      </c>
      <c r="C435" s="122" t="str">
        <f>data_olah!B438</f>
        <v>KUTAI KARTANEGARA</v>
      </c>
      <c r="D435" s="122" t="str">
        <f>data_olah!C438</f>
        <v>SEBULU</v>
      </c>
      <c r="E435" s="122" t="str">
        <f>data_olah!D438</f>
        <v>SEBULU ULU</v>
      </c>
      <c r="F435" s="123" t="str">
        <f>data_olah!F438</f>
        <v>-0.24740899677469502</v>
      </c>
      <c r="G435" s="123" t="str">
        <f>data_olah!G438</f>
        <v>116.99023538165568</v>
      </c>
      <c r="H435" s="122" t="str">
        <f>data_olah!H438</f>
        <v>TELKOM</v>
      </c>
      <c r="I435" s="122" t="str">
        <f>data_olah!I438</f>
        <v>WMS</v>
      </c>
      <c r="J435" s="122" t="str">
        <f>data_olah!J438</f>
        <v>TERPASANG</v>
      </c>
      <c r="K435" s="122" t="str">
        <f>data_olah!M438</f>
        <v/>
      </c>
      <c r="L435" s="122" t="str">
        <f>data_olah!U438</f>
        <v>KURANG OPTIMAL</v>
      </c>
    </row>
    <row r="436">
      <c r="A436" s="121">
        <v>2025.0</v>
      </c>
      <c r="B436" s="121" t="s">
        <v>795</v>
      </c>
      <c r="C436" s="122" t="str">
        <f>data_olah!B439</f>
        <v>KUTAI KARTANEGARA</v>
      </c>
      <c r="D436" s="122" t="str">
        <f>data_olah!C439</f>
        <v>SEBULU</v>
      </c>
      <c r="E436" s="122" t="str">
        <f>data_olah!D439</f>
        <v>SEBULU ILIR</v>
      </c>
      <c r="F436" s="123" t="str">
        <f>data_olah!F439</f>
        <v>-0.2614442555721167</v>
      </c>
      <c r="G436" s="123" t="str">
        <f>data_olah!G439</f>
        <v>117.02112358341377</v>
      </c>
      <c r="H436" s="122" t="str">
        <f>data_olah!H439</f>
        <v>TELKOMSAT</v>
      </c>
      <c r="I436" s="122" t="str">
        <f>data_olah!I439</f>
        <v>STARLINK</v>
      </c>
      <c r="J436" s="122" t="str">
        <f>data_olah!J439</f>
        <v>TERPASANG</v>
      </c>
      <c r="K436" s="122" t="str">
        <f>data_olah!M439</f>
        <v>BELUM TERPASANG</v>
      </c>
      <c r="L436" s="122" t="str">
        <f>data_olah!U439</f>
        <v>OPTIMAL</v>
      </c>
    </row>
    <row r="437">
      <c r="A437" s="121">
        <v>2025.0</v>
      </c>
      <c r="B437" s="121" t="s">
        <v>795</v>
      </c>
      <c r="C437" s="122" t="str">
        <f>data_olah!B440</f>
        <v>KUTAI KARTANEGARA</v>
      </c>
      <c r="D437" s="122" t="str">
        <f>data_olah!C440</f>
        <v>SEBULU</v>
      </c>
      <c r="E437" s="122" t="str">
        <f>data_olah!D440</f>
        <v>SEGIHAN</v>
      </c>
      <c r="F437" s="123" t="str">
        <f>data_olah!F440</f>
        <v>-0.28926358820117914</v>
      </c>
      <c r="G437" s="123" t="str">
        <f>data_olah!G440</f>
        <v>117.01996298955262</v>
      </c>
      <c r="H437" s="122" t="str">
        <f>data_olah!H440</f>
        <v>TELKOMSEL</v>
      </c>
      <c r="I437" s="122" t="str">
        <f>data_olah!I440</f>
        <v>INDIHOME</v>
      </c>
      <c r="J437" s="122" t="str">
        <f>data_olah!J440</f>
        <v>TERPASANG</v>
      </c>
      <c r="K437" s="122" t="str">
        <f>data_olah!M440</f>
        <v/>
      </c>
      <c r="L437" s="122" t="str">
        <f>data_olah!U440</f>
        <v>KURANG OPTIMAL</v>
      </c>
    </row>
    <row r="438">
      <c r="A438" s="121">
        <v>2025.0</v>
      </c>
      <c r="B438" s="121" t="s">
        <v>795</v>
      </c>
      <c r="C438" s="122" t="str">
        <f>data_olah!B441</f>
        <v>KUTAI KARTANEGARA</v>
      </c>
      <c r="D438" s="122" t="str">
        <f>data_olah!C441</f>
        <v>SEBULU</v>
      </c>
      <c r="E438" s="122" t="str">
        <f>data_olah!D441</f>
        <v>SUMBER SARI</v>
      </c>
      <c r="F438" s="123" t="str">
        <f>data_olah!F441</f>
        <v>-0.16959816386030993</v>
      </c>
      <c r="G438" s="123" t="str">
        <f>data_olah!G441</f>
        <v>116.9818109603962</v>
      </c>
      <c r="H438" s="122" t="str">
        <f>data_olah!H441</f>
        <v>TELKOM</v>
      </c>
      <c r="I438" s="122" t="str">
        <f>data_olah!I441</f>
        <v>WMS</v>
      </c>
      <c r="J438" s="122" t="str">
        <f>data_olah!J441</f>
        <v>TERPASANG</v>
      </c>
      <c r="K438" s="122" t="str">
        <f>data_olah!M441</f>
        <v/>
      </c>
      <c r="L438" s="122" t="str">
        <f>data_olah!U441</f>
        <v>KURANG OPTIMAL</v>
      </c>
    </row>
    <row r="439">
      <c r="A439" s="121">
        <v>2025.0</v>
      </c>
      <c r="B439" s="121" t="s">
        <v>795</v>
      </c>
      <c r="C439" s="122" t="str">
        <f>data_olah!B442</f>
        <v>KUTAI KARTANEGARA</v>
      </c>
      <c r="D439" s="122" t="str">
        <f>data_olah!C442</f>
        <v>SEBULU</v>
      </c>
      <c r="E439" s="122" t="str">
        <f>data_olah!D442</f>
        <v>MANUNGGAL DAYA</v>
      </c>
      <c r="F439" s="123" t="str">
        <f>data_olah!F442</f>
        <v>-0.15546942407401695</v>
      </c>
      <c r="G439" s="123" t="str">
        <f>data_olah!G442</f>
        <v>116.95540690386818</v>
      </c>
      <c r="H439" s="122" t="str">
        <f>data_olah!H442</f>
        <v>TELKOMSEL</v>
      </c>
      <c r="I439" s="122" t="str">
        <f>data_olah!I442</f>
        <v>INDIHOME</v>
      </c>
      <c r="J439" s="122" t="str">
        <f>data_olah!J442</f>
        <v>TERPASANG</v>
      </c>
      <c r="K439" s="122" t="str">
        <f>data_olah!M442</f>
        <v/>
      </c>
      <c r="L439" s="122" t="str">
        <f>data_olah!U442</f>
        <v>KURANG OPTIMAL</v>
      </c>
    </row>
    <row r="440">
      <c r="A440" s="121">
        <v>2025.0</v>
      </c>
      <c r="B440" s="121" t="s">
        <v>795</v>
      </c>
      <c r="C440" s="122" t="str">
        <f>data_olah!B443</f>
        <v>KUTAI KARTANEGARA</v>
      </c>
      <c r="D440" s="122" t="str">
        <f>data_olah!C443</f>
        <v>SEBULU</v>
      </c>
      <c r="E440" s="122" t="str">
        <f>data_olah!D443</f>
        <v>GIRI AGUNG</v>
      </c>
      <c r="F440" s="123" t="str">
        <f>data_olah!F443</f>
        <v>-0.20357136843069457</v>
      </c>
      <c r="G440" s="123" t="str">
        <f>data_olah!G443</f>
        <v>117.05980608295418</v>
      </c>
      <c r="H440" s="122" t="str">
        <f>data_olah!H443</f>
        <v>TELKOM</v>
      </c>
      <c r="I440" s="122" t="str">
        <f>data_olah!I443</f>
        <v>Astinet</v>
      </c>
      <c r="J440" s="122" t="str">
        <f>data_olah!J443</f>
        <v>TERPASANG</v>
      </c>
      <c r="K440" s="122" t="str">
        <f>data_olah!M443</f>
        <v>TIDAK AKTIF</v>
      </c>
      <c r="L440" s="122" t="str">
        <f>data_olah!U443</f>
        <v>TIDAK TERDETEKSI</v>
      </c>
    </row>
    <row r="441">
      <c r="A441" s="121">
        <v>2025.0</v>
      </c>
      <c r="B441" s="121" t="s">
        <v>795</v>
      </c>
      <c r="C441" s="122" t="str">
        <f>data_olah!B444</f>
        <v>KUTAI KARTANEGARA</v>
      </c>
      <c r="D441" s="122" t="str">
        <f>data_olah!C444</f>
        <v>SEBULU</v>
      </c>
      <c r="E441" s="122" t="str">
        <f>data_olah!D444</f>
        <v>SENONI</v>
      </c>
      <c r="F441" s="123" t="str">
        <f>data_olah!F444</f>
        <v>-0.32730438473196105</v>
      </c>
      <c r="G441" s="123" t="str">
        <f>data_olah!G444</f>
        <v>116.83552748481449</v>
      </c>
      <c r="H441" s="122" t="str">
        <f>data_olah!H444</f>
        <v>TELKOMSEL</v>
      </c>
      <c r="I441" s="122" t="str">
        <f>data_olah!I444</f>
        <v>INDIHOME</v>
      </c>
      <c r="J441" s="122" t="str">
        <f>data_olah!J444</f>
        <v>TERPASANG</v>
      </c>
      <c r="K441" s="122" t="str">
        <f>data_olah!M444</f>
        <v/>
      </c>
      <c r="L441" s="122" t="str">
        <f>data_olah!U444</f>
        <v>KURANG OPTIMAL</v>
      </c>
    </row>
    <row r="442">
      <c r="A442" s="121">
        <v>2025.0</v>
      </c>
      <c r="B442" s="121" t="s">
        <v>795</v>
      </c>
      <c r="C442" s="122" t="str">
        <f>data_olah!B445</f>
        <v>KUTAI KARTANEGARA</v>
      </c>
      <c r="D442" s="122" t="str">
        <f>data_olah!C445</f>
        <v>SEBULU</v>
      </c>
      <c r="E442" s="122" t="str">
        <f>data_olah!D445</f>
        <v>SEBULU MODEREN</v>
      </c>
      <c r="F442" s="123" t="str">
        <f>data_olah!F445</f>
        <v>-0.2884964845922901</v>
      </c>
      <c r="G442" s="123" t="str">
        <f>data_olah!G445</f>
        <v>116.9843134450515</v>
      </c>
      <c r="H442" s="122" t="str">
        <f>data_olah!H445</f>
        <v>TELKOMSEL</v>
      </c>
      <c r="I442" s="122" t="str">
        <f>data_olah!I445</f>
        <v>INDIHOME</v>
      </c>
      <c r="J442" s="122" t="str">
        <f>data_olah!J445</f>
        <v>TERPASANG</v>
      </c>
      <c r="K442" s="122" t="str">
        <f>data_olah!M445</f>
        <v/>
      </c>
      <c r="L442" s="122" t="str">
        <f>data_olah!U445</f>
        <v>TIDAK OPTIMAL</v>
      </c>
    </row>
    <row r="443">
      <c r="A443" s="121">
        <v>2025.0</v>
      </c>
      <c r="B443" s="121" t="s">
        <v>795</v>
      </c>
      <c r="C443" s="122" t="str">
        <f>data_olah!B446</f>
        <v>KUTAI KARTANEGARA</v>
      </c>
      <c r="D443" s="122" t="str">
        <f>data_olah!C446</f>
        <v>SEBULU</v>
      </c>
      <c r="E443" s="122" t="str">
        <f>data_olah!D446</f>
        <v>SANGGULAN</v>
      </c>
      <c r="F443" s="123" t="str">
        <f>data_olah!F446</f>
        <v>-0.3224047188494352</v>
      </c>
      <c r="G443" s="123" t="str">
        <f>data_olah!G446</f>
        <v>116.85037938955284</v>
      </c>
      <c r="H443" s="122" t="str">
        <f>data_olah!H446</f>
        <v>TELKOM</v>
      </c>
      <c r="I443" s="122" t="str">
        <f>data_olah!I446</f>
        <v>Astinet</v>
      </c>
      <c r="J443" s="122" t="str">
        <f>data_olah!J446</f>
        <v>TERPASANG</v>
      </c>
      <c r="K443" s="122" t="str">
        <f>data_olah!M446</f>
        <v>TIDAK TERDETEKSI</v>
      </c>
      <c r="L443" s="122" t="str">
        <f>data_olah!U446</f>
        <v>TIDAK TERDETEKSI</v>
      </c>
    </row>
    <row r="444">
      <c r="A444" s="121">
        <v>2025.0</v>
      </c>
      <c r="B444" s="121" t="s">
        <v>795</v>
      </c>
      <c r="C444" s="122" t="str">
        <f>data_olah!B447</f>
        <v>KUTAI KARTANEGARA</v>
      </c>
      <c r="D444" s="122" t="str">
        <f>data_olah!C447</f>
        <v>SEBULU</v>
      </c>
      <c r="E444" s="122" t="str">
        <f>data_olah!D447</f>
        <v>LEKAQ KIDAU</v>
      </c>
      <c r="F444" s="123" t="str">
        <f>data_olah!F447</f>
        <v>-0.30639324467678225</v>
      </c>
      <c r="G444" s="123" t="str">
        <f>data_olah!G447</f>
        <v>116.82323232766008</v>
      </c>
      <c r="H444" s="122" t="str">
        <f>data_olah!H447</f>
        <v>TELKOMSAT</v>
      </c>
      <c r="I444" s="122" t="str">
        <f>data_olah!I447</f>
        <v>STARLINK</v>
      </c>
      <c r="J444" s="122" t="str">
        <f>data_olah!J447</f>
        <v>TERPASANG</v>
      </c>
      <c r="K444" s="122" t="str">
        <f>data_olah!M447</f>
        <v>BELUM TERPASANG</v>
      </c>
      <c r="L444" s="122" t="str">
        <f>data_olah!U447</f>
        <v>OPTIMAL</v>
      </c>
    </row>
    <row r="445">
      <c r="A445" s="121">
        <v>2025.0</v>
      </c>
      <c r="B445" s="121" t="s">
        <v>795</v>
      </c>
      <c r="C445" s="122" t="str">
        <f>data_olah!B448</f>
        <v>KUTAI KARTANEGARA</v>
      </c>
      <c r="D445" s="122" t="str">
        <f>data_olah!C448</f>
        <v>SEBULU</v>
      </c>
      <c r="E445" s="122" t="str">
        <f>data_olah!D448</f>
        <v>MEKAR JAYA</v>
      </c>
      <c r="F445" s="123" t="str">
        <f>data_olah!F448</f>
        <v>-0.14907006962817165</v>
      </c>
      <c r="G445" s="123" t="str">
        <f>data_olah!G448</f>
        <v>116.98069154402778</v>
      </c>
      <c r="H445" s="122" t="str">
        <f>data_olah!H448</f>
        <v>TELKOM</v>
      </c>
      <c r="I445" s="122" t="str">
        <f>data_olah!I448</f>
        <v>WMS</v>
      </c>
      <c r="J445" s="122" t="str">
        <f>data_olah!J448</f>
        <v>TERPASANG</v>
      </c>
      <c r="K445" s="122" t="str">
        <f>data_olah!M448</f>
        <v/>
      </c>
      <c r="L445" s="122" t="str">
        <f>data_olah!U448</f>
        <v>TIDAK OPTIMAL</v>
      </c>
    </row>
    <row r="446">
      <c r="A446" s="121">
        <v>2025.0</v>
      </c>
      <c r="B446" s="121" t="s">
        <v>795</v>
      </c>
      <c r="C446" s="122" t="str">
        <f>data_olah!B449</f>
        <v>KUTAI KARTANEGARA</v>
      </c>
      <c r="D446" s="122" t="str">
        <f>data_olah!C449</f>
        <v>TABANG</v>
      </c>
      <c r="E446" s="122" t="str">
        <f>data_olah!D449</f>
        <v>GUNUNG SARI</v>
      </c>
      <c r="F446" s="123" t="str">
        <f>data_olah!F449</f>
        <v>0.36758780075223796</v>
      </c>
      <c r="G446" s="123" t="str">
        <f>data_olah!G449</f>
        <v>116.13164515620933</v>
      </c>
      <c r="H446" s="122" t="str">
        <f>data_olah!H449</f>
        <v>TELKOMSEL</v>
      </c>
      <c r="I446" s="122" t="str">
        <f>data_olah!I449</f>
        <v>INDIHOME</v>
      </c>
      <c r="J446" s="122" t="str">
        <f>data_olah!J449</f>
        <v>TERPASANG</v>
      </c>
      <c r="K446" s="122" t="str">
        <f>data_olah!M449</f>
        <v/>
      </c>
      <c r="L446" s="122" t="str">
        <f>data_olah!U449</f>
        <v>KURANG OPTIMAL</v>
      </c>
    </row>
    <row r="447">
      <c r="A447" s="121">
        <v>2025.0</v>
      </c>
      <c r="B447" s="121" t="s">
        <v>795</v>
      </c>
      <c r="C447" s="122" t="str">
        <f>data_olah!B450</f>
        <v>KUTAI KARTANEGARA</v>
      </c>
      <c r="D447" s="122" t="str">
        <f>data_olah!C450</f>
        <v>TABANG</v>
      </c>
      <c r="E447" s="122" t="str">
        <f>data_olah!D450</f>
        <v>LONG LALANG</v>
      </c>
      <c r="F447" s="123" t="str">
        <f>data_olah!F450</f>
        <v>0.3518166267508144</v>
      </c>
      <c r="G447" s="123" t="str">
        <f>data_olah!G450</f>
        <v>116.16780374761754</v>
      </c>
      <c r="H447" s="122" t="str">
        <f>data_olah!H450</f>
        <v>TELKOMSAT</v>
      </c>
      <c r="I447" s="122" t="str">
        <f>data_olah!I450</f>
        <v>STARLINK</v>
      </c>
      <c r="J447" s="122" t="str">
        <f>data_olah!J450</f>
        <v>TERPASANG</v>
      </c>
      <c r="K447" s="122" t="str">
        <f>data_olah!M450</f>
        <v>BELUM TERPASANG</v>
      </c>
      <c r="L447" s="122" t="str">
        <f>data_olah!U450</f>
        <v>KURANG OPTIMAL</v>
      </c>
    </row>
    <row r="448">
      <c r="A448" s="121">
        <v>2025.0</v>
      </c>
      <c r="B448" s="121" t="s">
        <v>795</v>
      </c>
      <c r="C448" s="122" t="str">
        <f>data_olah!B451</f>
        <v>KUTAI KARTANEGARA</v>
      </c>
      <c r="D448" s="122" t="str">
        <f>data_olah!C451</f>
        <v>TABANG</v>
      </c>
      <c r="E448" s="122" t="str">
        <f>data_olah!D451</f>
        <v>MUARA RITAN</v>
      </c>
      <c r="F448" s="123" t="str">
        <f>data_olah!F451</f>
        <v>0.392466701753444</v>
      </c>
      <c r="G448" s="123" t="str">
        <f>data_olah!G451</f>
        <v>116.05186598371063</v>
      </c>
      <c r="H448" s="122" t="str">
        <f>data_olah!H451</f>
        <v>TELKOMSEL</v>
      </c>
      <c r="I448" s="122" t="str">
        <f>data_olah!I451</f>
        <v>ORBIT</v>
      </c>
      <c r="J448" s="122" t="str">
        <f>data_olah!J451</f>
        <v>TERPASANG</v>
      </c>
      <c r="K448" s="122" t="str">
        <f>data_olah!M451</f>
        <v>BELUM TERPASANG</v>
      </c>
      <c r="L448" s="122" t="str">
        <f>data_olah!U451</f>
        <v>TIDAK TERDETEKSI</v>
      </c>
    </row>
    <row r="449">
      <c r="A449" s="121">
        <v>2025.0</v>
      </c>
      <c r="B449" s="121" t="s">
        <v>795</v>
      </c>
      <c r="C449" s="122" t="str">
        <f>data_olah!B452</f>
        <v>KUTAI KARTANEGARA</v>
      </c>
      <c r="D449" s="122" t="str">
        <f>data_olah!C452</f>
        <v>TABANG</v>
      </c>
      <c r="E449" s="122" t="str">
        <f>data_olah!D452</f>
        <v>BULUK SEN</v>
      </c>
      <c r="F449" s="123" t="str">
        <f>data_olah!F452</f>
        <v>0.44659514068125833</v>
      </c>
      <c r="G449" s="123" t="str">
        <f>data_olah!G452</f>
        <v>116.06068314796482</v>
      </c>
      <c r="H449" s="122" t="str">
        <f>data_olah!H452</f>
        <v>TELKOMSAT</v>
      </c>
      <c r="I449" s="122" t="str">
        <f>data_olah!I452</f>
        <v>STARLINK</v>
      </c>
      <c r="J449" s="122" t="str">
        <f>data_olah!J452</f>
        <v>TERPASANG</v>
      </c>
      <c r="K449" s="122" t="str">
        <f>data_olah!M452</f>
        <v>BELUM TERPASANG</v>
      </c>
      <c r="L449" s="122" t="str">
        <f>data_olah!U452</f>
        <v>TIDAK OPTIMAL</v>
      </c>
    </row>
    <row r="450">
      <c r="A450" s="121">
        <v>2025.0</v>
      </c>
      <c r="B450" s="121" t="s">
        <v>795</v>
      </c>
      <c r="C450" s="122" t="str">
        <f>data_olah!B453</f>
        <v>KUTAI KARTANEGARA</v>
      </c>
      <c r="D450" s="122" t="str">
        <f>data_olah!C453</f>
        <v>TABANG</v>
      </c>
      <c r="E450" s="122" t="str">
        <f>data_olah!D453</f>
        <v>UMAQ DIAN</v>
      </c>
      <c r="F450" s="123" t="str">
        <f>data_olah!F453</f>
        <v>0.5823591519213868</v>
      </c>
      <c r="G450" s="123" t="str">
        <f>data_olah!G453</f>
        <v>116.03522070110196</v>
      </c>
      <c r="H450" s="122" t="str">
        <f>data_olah!H453</f>
        <v>TELKOMSAT</v>
      </c>
      <c r="I450" s="122" t="str">
        <f>data_olah!I453</f>
        <v>STARLINK</v>
      </c>
      <c r="J450" s="122" t="str">
        <f>data_olah!J453</f>
        <v>TERPASANG</v>
      </c>
      <c r="K450" s="122" t="str">
        <f>data_olah!M453</f>
        <v>BELUM TERPASANG</v>
      </c>
      <c r="L450" s="122" t="str">
        <f>data_olah!U453</f>
        <v>SANGAT OPTIMAL</v>
      </c>
    </row>
    <row r="451">
      <c r="A451" s="121">
        <v>2025.0</v>
      </c>
      <c r="B451" s="121" t="s">
        <v>795</v>
      </c>
      <c r="C451" s="122" t="str">
        <f>data_olah!B454</f>
        <v>KUTAI KARTANEGARA</v>
      </c>
      <c r="D451" s="122" t="str">
        <f>data_olah!C454</f>
        <v>TABANG</v>
      </c>
      <c r="E451" s="122" t="str">
        <f>data_olah!D454</f>
        <v>MUARA PEDOHON</v>
      </c>
      <c r="F451" s="123" t="str">
        <f>data_olah!F454</f>
        <v>0.5058363515969027</v>
      </c>
      <c r="G451" s="123" t="str">
        <f>data_olah!G454</f>
        <v>115.9671015158863</v>
      </c>
      <c r="H451" s="122" t="str">
        <f>data_olah!H454</f>
        <v>TELKOMSAT</v>
      </c>
      <c r="I451" s="122" t="str">
        <f>data_olah!I454</f>
        <v>STARLINK</v>
      </c>
      <c r="J451" s="122" t="str">
        <f>data_olah!J454</f>
        <v>TERPASANG</v>
      </c>
      <c r="K451" s="122" t="str">
        <f>data_olah!M454</f>
        <v>BELUM TERPASANG</v>
      </c>
      <c r="L451" s="122" t="str">
        <f>data_olah!U454</f>
        <v>TIDAK OPTIMAL</v>
      </c>
    </row>
    <row r="452">
      <c r="A452" s="121">
        <v>2025.0</v>
      </c>
      <c r="B452" s="121" t="s">
        <v>795</v>
      </c>
      <c r="C452" s="122" t="str">
        <f>data_olah!B455</f>
        <v>KUTAI KARTANEGARA</v>
      </c>
      <c r="D452" s="122" t="str">
        <f>data_olah!C455</f>
        <v>TABANG</v>
      </c>
      <c r="E452" s="122" t="str">
        <f>data_olah!D455</f>
        <v>BILA TALANG</v>
      </c>
      <c r="F452" s="123" t="str">
        <f>data_olah!F455</f>
        <v>0.5649957958306533</v>
      </c>
      <c r="G452" s="123" t="str">
        <f>data_olah!G455</f>
        <v>116.01066965083464</v>
      </c>
      <c r="H452" s="122" t="str">
        <f>data_olah!H455</f>
        <v>TELKOMSEL</v>
      </c>
      <c r="I452" s="122" t="str">
        <f>data_olah!I455</f>
        <v>ORBIT</v>
      </c>
      <c r="J452" s="122" t="str">
        <f>data_olah!J455</f>
        <v>TERPASANG</v>
      </c>
      <c r="K452" s="122" t="str">
        <f>data_olah!M455</f>
        <v>BELUM TERPASANG</v>
      </c>
      <c r="L452" s="122" t="str">
        <f>data_olah!U455</f>
        <v>TIDAK TERDETEKSI</v>
      </c>
    </row>
    <row r="453">
      <c r="A453" s="121">
        <v>2025.0</v>
      </c>
      <c r="B453" s="121" t="s">
        <v>795</v>
      </c>
      <c r="C453" s="122" t="str">
        <f>data_olah!B456</f>
        <v>KUTAI KARTANEGARA</v>
      </c>
      <c r="D453" s="122" t="str">
        <f>data_olah!C456</f>
        <v>TABANG</v>
      </c>
      <c r="E453" s="122" t="str">
        <f>data_olah!D456</f>
        <v>KAMPUNG BARU</v>
      </c>
      <c r="F453" s="123" t="str">
        <f>data_olah!F456</f>
        <v>0.5837670973639913</v>
      </c>
      <c r="G453" s="123" t="str">
        <f>data_olah!G456</f>
        <v>116.0275155741172</v>
      </c>
      <c r="H453" s="122" t="str">
        <f>data_olah!H456</f>
        <v>TELKOMSAT</v>
      </c>
      <c r="I453" s="122" t="str">
        <f>data_olah!I456</f>
        <v>STARLINK</v>
      </c>
      <c r="J453" s="122" t="str">
        <f>data_olah!J456</f>
        <v>TERPASANG</v>
      </c>
      <c r="K453" s="122" t="str">
        <f>data_olah!M456</f>
        <v>BELUM TERPASANG</v>
      </c>
      <c r="L453" s="122" t="str">
        <f>data_olah!U456</f>
        <v>TIDAK OPTIMAL</v>
      </c>
    </row>
    <row r="454">
      <c r="A454" s="121">
        <v>2025.0</v>
      </c>
      <c r="B454" s="121" t="s">
        <v>795</v>
      </c>
      <c r="C454" s="122" t="str">
        <f>data_olah!B457</f>
        <v>KUTAI KARTANEGARA</v>
      </c>
      <c r="D454" s="122" t="str">
        <f>data_olah!C457</f>
        <v>TABANG</v>
      </c>
      <c r="E454" s="122" t="str">
        <f>data_olah!D457</f>
        <v>UMAQ TUKUNG</v>
      </c>
      <c r="F454" s="123" t="str">
        <f>data_olah!F457</f>
        <v>0.5884369392419319</v>
      </c>
      <c r="G454" s="123" t="str">
        <f>data_olah!G457</f>
        <v>116.03127132036185</v>
      </c>
      <c r="H454" s="122" t="str">
        <f>data_olah!H457</f>
        <v>TELKOMSAT</v>
      </c>
      <c r="I454" s="122" t="str">
        <f>data_olah!I457</f>
        <v>STARLINK</v>
      </c>
      <c r="J454" s="122" t="str">
        <f>data_olah!J457</f>
        <v>TERPASANG</v>
      </c>
      <c r="K454" s="122" t="str">
        <f>data_olah!M457</f>
        <v>BELUM TERPASANG</v>
      </c>
      <c r="L454" s="122" t="str">
        <f>data_olah!U457</f>
        <v>SANGAT OPTIMAL</v>
      </c>
    </row>
    <row r="455">
      <c r="A455" s="121">
        <v>2025.0</v>
      </c>
      <c r="B455" s="121" t="s">
        <v>795</v>
      </c>
      <c r="C455" s="122" t="str">
        <f>data_olah!B458</f>
        <v>KUTAI KARTANEGARA</v>
      </c>
      <c r="D455" s="122" t="str">
        <f>data_olah!C458</f>
        <v>TABANG</v>
      </c>
      <c r="E455" s="122" t="str">
        <f>data_olah!D458</f>
        <v>SIDOMULYO</v>
      </c>
      <c r="F455" s="123" t="str">
        <f>data_olah!F458</f>
        <v>0.5727677635230305</v>
      </c>
      <c r="G455" s="123" t="str">
        <f>data_olah!G458</f>
        <v>116.01944282623566</v>
      </c>
      <c r="H455" s="122" t="str">
        <f>data_olah!H458</f>
        <v/>
      </c>
      <c r="I455" s="122" t="str">
        <f>data_olah!I458</f>
        <v/>
      </c>
      <c r="J455" s="122" t="str">
        <f>data_olah!J458</f>
        <v/>
      </c>
      <c r="K455" s="122" t="str">
        <f>data_olah!M458</f>
        <v>BELUM TERPASANG</v>
      </c>
      <c r="L455" s="122" t="str">
        <f>data_olah!U458</f>
        <v>BELUM TERPASANG</v>
      </c>
    </row>
    <row r="456">
      <c r="A456" s="121">
        <v>2025.0</v>
      </c>
      <c r="B456" s="121" t="s">
        <v>795</v>
      </c>
      <c r="C456" s="122" t="str">
        <f>data_olah!B459</f>
        <v>KUTAI KARTANEGARA</v>
      </c>
      <c r="D456" s="122" t="str">
        <f>data_olah!C459</f>
        <v>TABANG</v>
      </c>
      <c r="E456" s="122" t="str">
        <f>data_olah!D459</f>
        <v>UMAQ BEKUAY</v>
      </c>
      <c r="F456" s="123" t="str">
        <f>data_olah!F459</f>
        <v>0.5696348583065532</v>
      </c>
      <c r="G456" s="123" t="str">
        <f>data_olah!G459</f>
        <v>116.00948430759813</v>
      </c>
      <c r="H456" s="122" t="str">
        <f>data_olah!H459</f>
        <v>TELKOMSEL</v>
      </c>
      <c r="I456" s="122" t="str">
        <f>data_olah!I459</f>
        <v>ORBIT</v>
      </c>
      <c r="J456" s="122" t="str">
        <f>data_olah!J459</f>
        <v>TERPASANG</v>
      </c>
      <c r="K456" s="122" t="str">
        <f>data_olah!M459</f>
        <v>BELUM TERPASANG</v>
      </c>
      <c r="L456" s="122" t="str">
        <f>data_olah!U459</f>
        <v>TIDAK TERDETEKSI</v>
      </c>
    </row>
    <row r="457">
      <c r="A457" s="121">
        <v>2025.0</v>
      </c>
      <c r="B457" s="121" t="s">
        <v>795</v>
      </c>
      <c r="C457" s="122" t="str">
        <f>data_olah!B460</f>
        <v>KUTAI KARTANEGARA</v>
      </c>
      <c r="D457" s="122" t="str">
        <f>data_olah!C460</f>
        <v>TABANG</v>
      </c>
      <c r="E457" s="122" t="str">
        <f>data_olah!D460</f>
        <v>TABANG LAMA</v>
      </c>
      <c r="F457" s="123" t="str">
        <f>data_olah!F460</f>
        <v>0.5631643813230952</v>
      </c>
      <c r="G457" s="123" t="str">
        <f>data_olah!G460</f>
        <v>116.02666727853531</v>
      </c>
      <c r="H457" s="122" t="str">
        <f>data_olah!H460</f>
        <v>TELKOMSEL</v>
      </c>
      <c r="I457" s="122" t="str">
        <f>data_olah!I460</f>
        <v>ORBIT</v>
      </c>
      <c r="J457" s="122" t="str">
        <f>data_olah!J460</f>
        <v>TERPASANG</v>
      </c>
      <c r="K457" s="122" t="str">
        <f>data_olah!M460</f>
        <v>BELUM TERPASANG</v>
      </c>
      <c r="L457" s="122" t="str">
        <f>data_olah!U460</f>
        <v>TIDAK TERDETEKSI</v>
      </c>
    </row>
    <row r="458">
      <c r="A458" s="121">
        <v>2025.0</v>
      </c>
      <c r="B458" s="121" t="s">
        <v>795</v>
      </c>
      <c r="C458" s="122" t="str">
        <f>data_olah!B461</f>
        <v>KUTAI KARTANEGARA</v>
      </c>
      <c r="D458" s="122" t="str">
        <f>data_olah!C461</f>
        <v>TABANG</v>
      </c>
      <c r="E458" s="122" t="str">
        <f>data_olah!D461</f>
        <v>MUARA TIQ</v>
      </c>
      <c r="F458" s="123" t="str">
        <f>data_olah!F461</f>
        <v>0.5851911952789394</v>
      </c>
      <c r="G458" s="123" t="str">
        <f>data_olah!G461</f>
        <v>115.9805648262356</v>
      </c>
      <c r="H458" s="122" t="str">
        <f>data_olah!H461</f>
        <v>TELKOMSEL</v>
      </c>
      <c r="I458" s="122" t="str">
        <f>data_olah!I461</f>
        <v>ORBIT</v>
      </c>
      <c r="J458" s="122" t="str">
        <f>data_olah!J461</f>
        <v>TERPASANG</v>
      </c>
      <c r="K458" s="122" t="str">
        <f>data_olah!M461</f>
        <v>BELUM TERPASANG</v>
      </c>
      <c r="L458" s="122" t="str">
        <f>data_olah!U461</f>
        <v>TIDAK TERDETEKSI</v>
      </c>
    </row>
    <row r="459">
      <c r="A459" s="121">
        <v>2025.0</v>
      </c>
      <c r="B459" s="121" t="s">
        <v>795</v>
      </c>
      <c r="C459" s="122" t="str">
        <f>data_olah!B462</f>
        <v>KUTAI KARTANEGARA</v>
      </c>
      <c r="D459" s="122" t="str">
        <f>data_olah!C462</f>
        <v>TABANG</v>
      </c>
      <c r="E459" s="122" t="str">
        <f>data_olah!D462</f>
        <v>MUARA SALUNG</v>
      </c>
      <c r="F459" s="123" t="str">
        <f>data_olah!F462</f>
        <v>0.8040383101912678</v>
      </c>
      <c r="G459" s="123" t="str">
        <f>data_olah!G462</f>
        <v>115.63803329591457</v>
      </c>
      <c r="H459" s="122" t="str">
        <f>data_olah!H462</f>
        <v>TELKOMSAT</v>
      </c>
      <c r="I459" s="122" t="str">
        <f>data_olah!I462</f>
        <v>STARLINK</v>
      </c>
      <c r="J459" s="122" t="str">
        <f>data_olah!J462</f>
        <v>TERPASANG</v>
      </c>
      <c r="K459" s="122" t="str">
        <f>data_olah!M462</f>
        <v>BELUM TERPASANG</v>
      </c>
      <c r="L459" s="122" t="str">
        <f>data_olah!U462</f>
        <v>SANGAT OPTIMAL</v>
      </c>
    </row>
    <row r="460">
      <c r="A460" s="121">
        <v>2025.0</v>
      </c>
      <c r="B460" s="121" t="s">
        <v>795</v>
      </c>
      <c r="C460" s="122" t="str">
        <f>data_olah!B463</f>
        <v>KUTAI KARTANEGARA</v>
      </c>
      <c r="D460" s="122" t="str">
        <f>data_olah!C463</f>
        <v>TABANG</v>
      </c>
      <c r="E460" s="122" t="str">
        <f>data_olah!D463</f>
        <v>MUARA KEBAQ</v>
      </c>
      <c r="F460" s="123" t="str">
        <f>data_olah!F463</f>
        <v>0.9376235004476032</v>
      </c>
      <c r="G460" s="123" t="str">
        <f>data_olah!G463</f>
        <v>115.59230678020565</v>
      </c>
      <c r="H460" s="122" t="str">
        <f>data_olah!H463</f>
        <v>TELKOMSAT</v>
      </c>
      <c r="I460" s="122" t="str">
        <f>data_olah!I463</f>
        <v>STARLINK</v>
      </c>
      <c r="J460" s="122" t="str">
        <f>data_olah!J463</f>
        <v>TERPASANG</v>
      </c>
      <c r="K460" s="122" t="str">
        <f>data_olah!M463</f>
        <v>BELUM TERPASANG</v>
      </c>
      <c r="L460" s="122" t="str">
        <f>data_olah!U463</f>
        <v>SANGAT OPTIMAL</v>
      </c>
    </row>
    <row r="461">
      <c r="A461" s="121">
        <v>2025.0</v>
      </c>
      <c r="B461" s="121" t="s">
        <v>795</v>
      </c>
      <c r="C461" s="122" t="str">
        <f>data_olah!B464</f>
        <v>KUTAI KARTANEGARA</v>
      </c>
      <c r="D461" s="122" t="str">
        <f>data_olah!C464</f>
        <v>TABANG</v>
      </c>
      <c r="E461" s="122" t="str">
        <f>data_olah!D464</f>
        <v>MUARA BELINAU</v>
      </c>
      <c r="F461" s="123" t="str">
        <f>data_olah!F464</f>
        <v>1.1593826517058607</v>
      </c>
      <c r="G461" s="123" t="str">
        <f>data_olah!G464</f>
        <v>115.94742196856457</v>
      </c>
      <c r="H461" s="122" t="str">
        <f>data_olah!H464</f>
        <v>TELKOMSAT</v>
      </c>
      <c r="I461" s="122" t="str">
        <f>data_olah!I464</f>
        <v>STARLINK</v>
      </c>
      <c r="J461" s="122" t="str">
        <f>data_olah!J464</f>
        <v>TERPASANG</v>
      </c>
      <c r="K461" s="122" t="str">
        <f>data_olah!M464</f>
        <v>BELUM TERPASANG</v>
      </c>
      <c r="L461" s="122" t="str">
        <f>data_olah!U464</f>
        <v>OPTIMAL</v>
      </c>
    </row>
    <row r="462">
      <c r="A462" s="121">
        <v>2025.0</v>
      </c>
      <c r="B462" s="121" t="s">
        <v>795</v>
      </c>
      <c r="C462" s="122" t="str">
        <f>data_olah!B465</f>
        <v>KUTAI KARTANEGARA</v>
      </c>
      <c r="D462" s="122" t="str">
        <f>data_olah!C465</f>
        <v>TABANG</v>
      </c>
      <c r="E462" s="122" t="str">
        <f>data_olah!D465</f>
        <v>MUARA TUBOQ</v>
      </c>
      <c r="F462" s="123" t="str">
        <f>data_olah!F465</f>
        <v>0.5868346012506974</v>
      </c>
      <c r="G462" s="123" t="str">
        <f>data_olah!G465</f>
        <v>115.97630329316378</v>
      </c>
      <c r="H462" s="122" t="str">
        <f>data_olah!H465</f>
        <v>TELKOMSEL</v>
      </c>
      <c r="I462" s="122" t="str">
        <f>data_olah!I465</f>
        <v>ORBIT</v>
      </c>
      <c r="J462" s="122" t="str">
        <f>data_olah!J465</f>
        <v>TERPASANG</v>
      </c>
      <c r="K462" s="122" t="str">
        <f>data_olah!M465</f>
        <v>BELUM TERPASANG</v>
      </c>
      <c r="L462" s="122" t="str">
        <f>data_olah!U465</f>
        <v>TIDAK TERDETEKSI</v>
      </c>
    </row>
    <row r="463">
      <c r="A463" s="121">
        <v>2025.0</v>
      </c>
      <c r="B463" s="121" t="s">
        <v>795</v>
      </c>
      <c r="C463" s="122" t="str">
        <f>data_olah!B466</f>
        <v>KUTAI KARTANEGARA</v>
      </c>
      <c r="D463" s="122" t="str">
        <f>data_olah!C466</f>
        <v>TABANG</v>
      </c>
      <c r="E463" s="122" t="str">
        <f>data_olah!D466</f>
        <v>RITAN BARU</v>
      </c>
      <c r="F463" s="123" t="str">
        <f>data_olah!F466</f>
        <v>0.39040049982240504</v>
      </c>
      <c r="G463" s="123" t="str">
        <f>data_olah!G466</f>
        <v>116.05443858020529</v>
      </c>
      <c r="H463" s="122" t="str">
        <f>data_olah!H466</f>
        <v>TELKOMSAT</v>
      </c>
      <c r="I463" s="122" t="str">
        <f>data_olah!I466</f>
        <v>STARLINK</v>
      </c>
      <c r="J463" s="122" t="str">
        <f>data_olah!J466</f>
        <v>TERPASANG</v>
      </c>
      <c r="K463" s="122" t="str">
        <f>data_olah!M466</f>
        <v>BELUM TERPASANG</v>
      </c>
      <c r="L463" s="122" t="str">
        <f>data_olah!U466</f>
        <v>TIDAK OPTIMAL</v>
      </c>
    </row>
    <row r="464">
      <c r="A464" s="121">
        <v>2025.0</v>
      </c>
      <c r="B464" s="121" t="s">
        <v>795</v>
      </c>
      <c r="C464" s="122" t="str">
        <f>data_olah!B467</f>
        <v>KUTAI KARTANEGARA</v>
      </c>
      <c r="D464" s="122" t="str">
        <f>data_olah!C467</f>
        <v>TABANG</v>
      </c>
      <c r="E464" s="122" t="str">
        <f>data_olah!D467</f>
        <v>TUKUNG RITAN</v>
      </c>
      <c r="F464" s="123" t="str">
        <f>data_olah!F467</f>
        <v>0.3836810743381145</v>
      </c>
      <c r="G464" s="123" t="str">
        <f>data_olah!G467</f>
        <v>116.05963797585214</v>
      </c>
      <c r="H464" s="122" t="str">
        <f>data_olah!H467</f>
        <v>TELKOMSEL</v>
      </c>
      <c r="I464" s="122" t="str">
        <f>data_olah!I467</f>
        <v>ORBIT</v>
      </c>
      <c r="J464" s="122" t="str">
        <f>data_olah!J467</f>
        <v>TERPASANG</v>
      </c>
      <c r="K464" s="122" t="str">
        <f>data_olah!M467</f>
        <v>BELUM TERPASANG</v>
      </c>
      <c r="L464" s="122" t="str">
        <f>data_olah!U467</f>
        <v>TIDAK TERDETEKSI</v>
      </c>
    </row>
    <row r="465">
      <c r="A465" s="121">
        <v>2025.0</v>
      </c>
      <c r="B465" s="121" t="s">
        <v>795</v>
      </c>
      <c r="C465" s="122" t="str">
        <f>data_olah!B468</f>
        <v>KUTAI KARTANEGARA</v>
      </c>
      <c r="D465" s="122" t="str">
        <f>data_olah!C468</f>
        <v>TENGGARONG</v>
      </c>
      <c r="E465" s="122" t="str">
        <f>data_olah!D468</f>
        <v>RAPAK LAMBUR</v>
      </c>
      <c r="F465" s="123" t="str">
        <f>data_olah!F468</f>
        <v>-0.33663589889178014</v>
      </c>
      <c r="G465" s="123" t="str">
        <f>data_olah!G468</f>
        <v>116.95191114856135</v>
      </c>
      <c r="H465" s="122" t="str">
        <f>data_olah!H468</f>
        <v>TELKOMSEL</v>
      </c>
      <c r="I465" s="122" t="str">
        <f>data_olah!I468</f>
        <v>INDIHOME</v>
      </c>
      <c r="J465" s="122" t="str">
        <f>data_olah!J468</f>
        <v>TERPASANG</v>
      </c>
      <c r="K465" s="122" t="str">
        <f>data_olah!M468</f>
        <v/>
      </c>
      <c r="L465" s="122" t="str">
        <f>data_olah!U468</f>
        <v>TIDAK OPTIMAL</v>
      </c>
    </row>
    <row r="466">
      <c r="A466" s="121">
        <v>2025.0</v>
      </c>
      <c r="B466" s="121" t="s">
        <v>795</v>
      </c>
      <c r="C466" s="122" t="str">
        <f>data_olah!B469</f>
        <v>KUTAI KARTANEGARA</v>
      </c>
      <c r="D466" s="122" t="str">
        <f>data_olah!C469</f>
        <v>TENGGARONG</v>
      </c>
      <c r="E466" s="122" t="str">
        <f>data_olah!D469</f>
        <v>BENDANG RAYA</v>
      </c>
      <c r="F466" s="123" t="str">
        <f>data_olah!F469</f>
        <v>-0.36856172061022047</v>
      </c>
      <c r="G466" s="123" t="str">
        <f>data_olah!G469</f>
        <v>116.92560715246886</v>
      </c>
      <c r="H466" s="122" t="str">
        <f>data_olah!H469</f>
        <v>TELKOMSEL</v>
      </c>
      <c r="I466" s="122" t="str">
        <f>data_olah!I469</f>
        <v>INDIHOME</v>
      </c>
      <c r="J466" s="122" t="str">
        <f>data_olah!J469</f>
        <v>TERPASANG</v>
      </c>
      <c r="K466" s="122" t="str">
        <f>data_olah!M469</f>
        <v/>
      </c>
      <c r="L466" s="122" t="str">
        <f>data_olah!U469</f>
        <v>TIDAK OPTIMAL</v>
      </c>
    </row>
    <row r="467">
      <c r="A467" s="121">
        <v>2025.0</v>
      </c>
      <c r="B467" s="121" t="s">
        <v>795</v>
      </c>
      <c r="C467" s="122" t="str">
        <f>data_olah!B470</f>
        <v>KUTAI KARTANEGARA</v>
      </c>
      <c r="D467" s="122" t="str">
        <f>data_olah!C470</f>
        <v>TENGGARONG SEBERANG</v>
      </c>
      <c r="E467" s="122" t="str">
        <f>data_olah!D470</f>
        <v>MANUNGGAL JAYA</v>
      </c>
      <c r="F467" s="123" t="str">
        <f>data_olah!F470</f>
        <v>-0.3810106422280086</v>
      </c>
      <c r="G467" s="123" t="str">
        <f>data_olah!G470</f>
        <v>117.11211711089206</v>
      </c>
      <c r="H467" s="122" t="str">
        <f>data_olah!H470</f>
        <v>TELKOM</v>
      </c>
      <c r="I467" s="122" t="str">
        <f>data_olah!I470</f>
        <v>WMS</v>
      </c>
      <c r="J467" s="122" t="str">
        <f>data_olah!J470</f>
        <v>TERPASANG</v>
      </c>
      <c r="K467" s="122" t="str">
        <f>data_olah!M470</f>
        <v/>
      </c>
      <c r="L467" s="122" t="str">
        <f>data_olah!U470</f>
        <v>TIDAK OPTIMAL</v>
      </c>
    </row>
    <row r="468">
      <c r="A468" s="121">
        <v>2025.0</v>
      </c>
      <c r="B468" s="121" t="s">
        <v>795</v>
      </c>
      <c r="C468" s="122" t="str">
        <f>data_olah!B471</f>
        <v>KUTAI KARTANEGARA</v>
      </c>
      <c r="D468" s="122" t="str">
        <f>data_olah!C471</f>
        <v>TENGGARONG SEBERANG</v>
      </c>
      <c r="E468" s="122" t="str">
        <f>data_olah!D471</f>
        <v>BUKIT RAYA</v>
      </c>
      <c r="F468" s="123" t="str">
        <f>data_olah!F471</f>
        <v>-0.4166513986292626</v>
      </c>
      <c r="G468" s="123" t="str">
        <f>data_olah!G471</f>
        <v>117.06860766719366</v>
      </c>
      <c r="H468" s="122" t="str">
        <f>data_olah!H471</f>
        <v>TELKOMSEL</v>
      </c>
      <c r="I468" s="122" t="str">
        <f>data_olah!I471</f>
        <v>INDIHOME</v>
      </c>
      <c r="J468" s="122" t="str">
        <f>data_olah!J471</f>
        <v>TERPASANG</v>
      </c>
      <c r="K468" s="122" t="str">
        <f>data_olah!M471</f>
        <v/>
      </c>
      <c r="L468" s="122" t="str">
        <f>data_olah!U471</f>
        <v>TIDAK OPTIMAL</v>
      </c>
    </row>
    <row r="469">
      <c r="A469" s="121">
        <v>2025.0</v>
      </c>
      <c r="B469" s="121" t="s">
        <v>795</v>
      </c>
      <c r="C469" s="122" t="str">
        <f>data_olah!B472</f>
        <v>KUTAI KARTANEGARA</v>
      </c>
      <c r="D469" s="122" t="str">
        <f>data_olah!C472</f>
        <v>TENGGARONG SEBERANG</v>
      </c>
      <c r="E469" s="122" t="str">
        <f>data_olah!D472</f>
        <v>EMBALUT</v>
      </c>
      <c r="F469" s="123" t="str">
        <f>data_olah!F472</f>
        <v>-0.3371235401605629</v>
      </c>
      <c r="G469" s="123" t="str">
        <f>data_olah!G472</f>
        <v>117.08467270295287</v>
      </c>
      <c r="H469" s="122" t="str">
        <f>data_olah!H472</f>
        <v>TELKOM</v>
      </c>
      <c r="I469" s="122" t="str">
        <f>data_olah!I472</f>
        <v>WMS</v>
      </c>
      <c r="J469" s="122" t="str">
        <f>data_olah!J472</f>
        <v>TERPASANG</v>
      </c>
      <c r="K469" s="122" t="str">
        <f>data_olah!M472</f>
        <v/>
      </c>
      <c r="L469" s="122" t="str">
        <f>data_olah!U472</f>
        <v>KURANG OPTIMAL</v>
      </c>
    </row>
    <row r="470">
      <c r="A470" s="121">
        <v>2025.0</v>
      </c>
      <c r="B470" s="121" t="s">
        <v>795</v>
      </c>
      <c r="C470" s="122" t="str">
        <f>data_olah!B473</f>
        <v>KUTAI KARTANEGARA</v>
      </c>
      <c r="D470" s="122" t="str">
        <f>data_olah!C473</f>
        <v>TENGGARONG SEBERANG</v>
      </c>
      <c r="E470" s="122" t="str">
        <f>data_olah!D473</f>
        <v>BANGUN REJO</v>
      </c>
      <c r="F470" s="123" t="str">
        <f>data_olah!F473</f>
        <v>-0.3582107036744533</v>
      </c>
      <c r="G470" s="123" t="str">
        <f>data_olah!G473</f>
        <v>117.11026928174144</v>
      </c>
      <c r="H470" s="122" t="str">
        <f>data_olah!H473</f>
        <v>TELKOM</v>
      </c>
      <c r="I470" s="122" t="str">
        <f>data_olah!I473</f>
        <v>WMS</v>
      </c>
      <c r="J470" s="122" t="str">
        <f>data_olah!J473</f>
        <v>TERPASANG</v>
      </c>
      <c r="K470" s="122" t="str">
        <f>data_olah!M473</f>
        <v/>
      </c>
      <c r="L470" s="122" t="str">
        <f>data_olah!U473</f>
        <v>KURANG OPTIMAL</v>
      </c>
    </row>
    <row r="471">
      <c r="A471" s="121">
        <v>2025.0</v>
      </c>
      <c r="B471" s="121" t="s">
        <v>795</v>
      </c>
      <c r="C471" s="122" t="str">
        <f>data_olah!B474</f>
        <v>KUTAI KARTANEGARA</v>
      </c>
      <c r="D471" s="122" t="str">
        <f>data_olah!C474</f>
        <v>TENGGARONG SEBERANG</v>
      </c>
      <c r="E471" s="122" t="str">
        <f>data_olah!D474</f>
        <v>KERTA BUANA</v>
      </c>
      <c r="F471" s="123" t="str">
        <f>data_olah!F474</f>
        <v>-0.3109178236353778</v>
      </c>
      <c r="G471" s="123" t="str">
        <f>data_olah!G474</f>
        <v>117.10557560279412</v>
      </c>
      <c r="H471" s="122" t="str">
        <f>data_olah!H474</f>
        <v>TELKOM</v>
      </c>
      <c r="I471" s="122" t="str">
        <f>data_olah!I474</f>
        <v>WMS</v>
      </c>
      <c r="J471" s="122" t="str">
        <f>data_olah!J474</f>
        <v>TERPASANG</v>
      </c>
      <c r="K471" s="122" t="str">
        <f>data_olah!M474</f>
        <v/>
      </c>
      <c r="L471" s="122" t="str">
        <f>data_olah!U474</f>
        <v>KURANG OPTIMAL</v>
      </c>
    </row>
    <row r="472">
      <c r="A472" s="121">
        <v>2025.0</v>
      </c>
      <c r="B472" s="121" t="s">
        <v>795</v>
      </c>
      <c r="C472" s="122" t="str">
        <f>data_olah!B475</f>
        <v>KUTAI KARTANEGARA</v>
      </c>
      <c r="D472" s="122" t="str">
        <f>data_olah!C475</f>
        <v>TENGGARONG SEBERANG</v>
      </c>
      <c r="E472" s="122" t="str">
        <f>data_olah!D475</f>
        <v>SEPARI</v>
      </c>
      <c r="F472" s="123" t="str">
        <f>data_olah!F475</f>
        <v>-0.3068913943349938</v>
      </c>
      <c r="G472" s="123" t="str">
        <f>data_olah!G475</f>
        <v>117.05864943235343</v>
      </c>
      <c r="H472" s="122" t="str">
        <f>data_olah!H475</f>
        <v>TELKOM</v>
      </c>
      <c r="I472" s="122" t="str">
        <f>data_olah!I475</f>
        <v>Astinet</v>
      </c>
      <c r="J472" s="122" t="str">
        <f>data_olah!J475</f>
        <v>TERPASANG</v>
      </c>
      <c r="K472" s="122" t="str">
        <f>data_olah!M475</f>
        <v>TIDAK AKTIF</v>
      </c>
      <c r="L472" s="122" t="str">
        <f>data_olah!U475</f>
        <v>TIDAK TERDETEKSI</v>
      </c>
    </row>
    <row r="473">
      <c r="A473" s="121">
        <v>2025.0</v>
      </c>
      <c r="B473" s="121" t="s">
        <v>795</v>
      </c>
      <c r="C473" s="122" t="str">
        <f>data_olah!B476</f>
        <v>KUTAI KARTANEGARA</v>
      </c>
      <c r="D473" s="122" t="str">
        <f>data_olah!C476</f>
        <v>TENGGARONG SEBERANG</v>
      </c>
      <c r="E473" s="122" t="str">
        <f>data_olah!D476</f>
        <v>BUKIT PARIAMAN</v>
      </c>
      <c r="F473" s="123" t="str">
        <f>data_olah!F476</f>
        <v>-0.2639331540165677</v>
      </c>
      <c r="G473" s="123" t="str">
        <f>data_olah!G476</f>
        <v>117.12102279925075</v>
      </c>
      <c r="H473" s="122" t="str">
        <f>data_olah!H476</f>
        <v>TELKOM</v>
      </c>
      <c r="I473" s="122" t="str">
        <f>data_olah!I476</f>
        <v>WMS</v>
      </c>
      <c r="J473" s="122" t="str">
        <f>data_olah!J476</f>
        <v>TERPASANG</v>
      </c>
      <c r="K473" s="122" t="str">
        <f>data_olah!M476</f>
        <v/>
      </c>
      <c r="L473" s="122" t="str">
        <f>data_olah!U476</f>
        <v>KURANG OPTIMAL</v>
      </c>
    </row>
    <row r="474">
      <c r="A474" s="121">
        <v>2025.0</v>
      </c>
      <c r="B474" s="121" t="s">
        <v>795</v>
      </c>
      <c r="C474" s="122" t="str">
        <f>data_olah!B477</f>
        <v>KUTAI KARTANEGARA</v>
      </c>
      <c r="D474" s="122" t="str">
        <f>data_olah!C477</f>
        <v>TENGGARONG SEBERANG</v>
      </c>
      <c r="E474" s="122" t="str">
        <f>data_olah!D477</f>
        <v>BHUANA JAYA</v>
      </c>
      <c r="F474" s="123" t="str">
        <f>data_olah!F477</f>
        <v>-0.24060451932600063</v>
      </c>
      <c r="G474" s="123" t="str">
        <f>data_olah!G477</f>
        <v>117.13029454122139</v>
      </c>
      <c r="H474" s="122" t="str">
        <f>data_olah!H477</f>
        <v>TELKOMSEL</v>
      </c>
      <c r="I474" s="122" t="str">
        <f>data_olah!I477</f>
        <v>INDIHOME</v>
      </c>
      <c r="J474" s="122" t="str">
        <f>data_olah!J477</f>
        <v>TERPASANG</v>
      </c>
      <c r="K474" s="122" t="str">
        <f>data_olah!M477</f>
        <v/>
      </c>
      <c r="L474" s="122" t="str">
        <f>data_olah!U477</f>
        <v>TIDAK OPTIMAL</v>
      </c>
    </row>
    <row r="475">
      <c r="A475" s="121">
        <v>2025.0</v>
      </c>
      <c r="B475" s="121" t="s">
        <v>795</v>
      </c>
      <c r="C475" s="122" t="str">
        <f>data_olah!B478</f>
        <v>KUTAI KARTANEGARA</v>
      </c>
      <c r="D475" s="122" t="str">
        <f>data_olah!C478</f>
        <v>TENGGARONG SEBERANG</v>
      </c>
      <c r="E475" s="122" t="str">
        <f>data_olah!D478</f>
        <v>MULAWARMAN</v>
      </c>
      <c r="F475" s="123" t="str">
        <f>data_olah!F478</f>
        <v>-0.18995778470058233</v>
      </c>
      <c r="G475" s="123" t="str">
        <f>data_olah!G478</f>
        <v>117.14247912809928</v>
      </c>
      <c r="H475" s="122" t="str">
        <f>data_olah!H478</f>
        <v>TELKOM</v>
      </c>
      <c r="I475" s="122" t="str">
        <f>data_olah!I478</f>
        <v>Astinet</v>
      </c>
      <c r="J475" s="122" t="str">
        <f>data_olah!J478</f>
        <v>TERPASANG</v>
      </c>
      <c r="K475" s="122" t="str">
        <f>data_olah!M478</f>
        <v>TIDAK AKTIF</v>
      </c>
      <c r="L475" s="122" t="str">
        <f>data_olah!U478</f>
        <v>TIDAK TERDETEKSI</v>
      </c>
    </row>
    <row r="476">
      <c r="A476" s="121">
        <v>2025.0</v>
      </c>
      <c r="B476" s="121" t="s">
        <v>795</v>
      </c>
      <c r="C476" s="122" t="str">
        <f>data_olah!B479</f>
        <v>KUTAI KARTANEGARA</v>
      </c>
      <c r="D476" s="122" t="str">
        <f>data_olah!C479</f>
        <v>TENGGARONG SEBERANG</v>
      </c>
      <c r="E476" s="122" t="str">
        <f>data_olah!D479</f>
        <v>LOA ULUNG</v>
      </c>
      <c r="F476" s="123" t="str">
        <f>data_olah!F479</f>
        <v>-0.35799352749585234</v>
      </c>
      <c r="G476" s="123" t="str">
        <f>data_olah!G479</f>
        <v>117.01104828575836</v>
      </c>
      <c r="H476" s="122" t="str">
        <f>data_olah!H479</f>
        <v>TELKOMSEL</v>
      </c>
      <c r="I476" s="122" t="str">
        <f>data_olah!I479</f>
        <v>INDIHOME</v>
      </c>
      <c r="J476" s="122" t="str">
        <f>data_olah!J479</f>
        <v>TERPASANG</v>
      </c>
      <c r="K476" s="122" t="str">
        <f>data_olah!M479</f>
        <v/>
      </c>
      <c r="L476" s="122" t="str">
        <f>data_olah!U479</f>
        <v>KURANG OPTIMAL</v>
      </c>
    </row>
    <row r="477">
      <c r="A477" s="121">
        <v>2025.0</v>
      </c>
      <c r="B477" s="121" t="s">
        <v>795</v>
      </c>
      <c r="C477" s="122" t="str">
        <f>data_olah!B480</f>
        <v>KUTAI KARTANEGARA</v>
      </c>
      <c r="D477" s="122" t="str">
        <f>data_olah!C480</f>
        <v>TENGGARONG SEBERANG</v>
      </c>
      <c r="E477" s="122" t="str">
        <f>data_olah!D480</f>
        <v>LOA RAYA</v>
      </c>
      <c r="F477" s="123" t="str">
        <f>data_olah!F480</f>
        <v>-0.3945583994622957</v>
      </c>
      <c r="G477" s="123" t="str">
        <f>data_olah!G480</f>
        <v>116.99652508205625</v>
      </c>
      <c r="H477" s="122" t="str">
        <f>data_olah!H480</f>
        <v>TELKOMSEL</v>
      </c>
      <c r="I477" s="122" t="str">
        <f>data_olah!I480</f>
        <v>INDIHOME</v>
      </c>
      <c r="J477" s="122" t="str">
        <f>data_olah!J480</f>
        <v>TERPASANG</v>
      </c>
      <c r="K477" s="122" t="str">
        <f>data_olah!M480</f>
        <v/>
      </c>
      <c r="L477" s="122" t="str">
        <f>data_olah!U480</f>
        <v>SANGAT OPTIMAL</v>
      </c>
    </row>
    <row r="478">
      <c r="A478" s="121">
        <v>2025.0</v>
      </c>
      <c r="B478" s="121" t="s">
        <v>795</v>
      </c>
      <c r="C478" s="122" t="str">
        <f>data_olah!B481</f>
        <v>KUTAI KARTANEGARA</v>
      </c>
      <c r="D478" s="122" t="str">
        <f>data_olah!C481</f>
        <v>TENGGARONG SEBERANG</v>
      </c>
      <c r="E478" s="122" t="str">
        <f>data_olah!D481</f>
        <v>PERJIWA</v>
      </c>
      <c r="F478" s="123" t="str">
        <f>data_olah!F481</f>
        <v>-0.4109181712698583</v>
      </c>
      <c r="G478" s="123" t="str">
        <f>data_olah!G481</f>
        <v>117.00054461829646</v>
      </c>
      <c r="H478" s="122" t="str">
        <f>data_olah!H481</f>
        <v>TELKOMSEL</v>
      </c>
      <c r="I478" s="122" t="str">
        <f>data_olah!I481</f>
        <v>INDIHOME</v>
      </c>
      <c r="J478" s="122" t="str">
        <f>data_olah!J481</f>
        <v>TERPASANG</v>
      </c>
      <c r="K478" s="122" t="str">
        <f>data_olah!M481</f>
        <v/>
      </c>
      <c r="L478" s="122" t="str">
        <f>data_olah!U481</f>
        <v>TIDAK OPTIMAL</v>
      </c>
    </row>
    <row r="479">
      <c r="A479" s="121">
        <v>2025.0</v>
      </c>
      <c r="B479" s="121" t="s">
        <v>795</v>
      </c>
      <c r="C479" s="122" t="str">
        <f>data_olah!B482</f>
        <v>KUTAI KARTANEGARA</v>
      </c>
      <c r="D479" s="122" t="str">
        <f>data_olah!C482</f>
        <v>TENGGARONG SEBERANG</v>
      </c>
      <c r="E479" s="122" t="str">
        <f>data_olah!D482</f>
        <v>TELUK DALAM</v>
      </c>
      <c r="F479" s="123" t="str">
        <f>data_olah!F482</f>
        <v>-0.43811414320421616</v>
      </c>
      <c r="G479" s="123" t="str">
        <f>data_olah!G482</f>
        <v>117.01033596115947</v>
      </c>
      <c r="H479" s="122" t="str">
        <f>data_olah!H482</f>
        <v>TELKOMSEL</v>
      </c>
      <c r="I479" s="122" t="str">
        <f>data_olah!I482</f>
        <v>INDIHOME</v>
      </c>
      <c r="J479" s="122" t="str">
        <f>data_olah!J482</f>
        <v>TERPASANG</v>
      </c>
      <c r="K479" s="122" t="str">
        <f>data_olah!M482</f>
        <v/>
      </c>
      <c r="L479" s="122" t="str">
        <f>data_olah!U482</f>
        <v>TIDAK OPTIMAL</v>
      </c>
    </row>
    <row r="480">
      <c r="A480" s="121">
        <v>2025.0</v>
      </c>
      <c r="B480" s="121" t="s">
        <v>795</v>
      </c>
      <c r="C480" s="122" t="str">
        <f>data_olah!B483</f>
        <v>KUTAI KARTANEGARA</v>
      </c>
      <c r="D480" s="122" t="str">
        <f>data_olah!C483</f>
        <v>TENGGARONG SEBERANG</v>
      </c>
      <c r="E480" s="122" t="str">
        <f>data_olah!D483</f>
        <v>LOA LEPU</v>
      </c>
      <c r="F480" s="123" t="str">
        <f>data_olah!F483</f>
        <v>-0.4535990986470325</v>
      </c>
      <c r="G480" s="123" t="str">
        <f>data_olah!G483</f>
        <v>117.02026317872068</v>
      </c>
      <c r="H480" s="122" t="str">
        <f>data_olah!H483</f>
        <v/>
      </c>
      <c r="I480" s="122" t="str">
        <f>data_olah!I483</f>
        <v/>
      </c>
      <c r="J480" s="122" t="str">
        <f>data_olah!J483</f>
        <v/>
      </c>
      <c r="K480" s="122" t="str">
        <f>data_olah!M483</f>
        <v>BELUM TERPASANG</v>
      </c>
      <c r="L480" s="122" t="str">
        <f>data_olah!U483</f>
        <v>BELUM TERPASANG</v>
      </c>
    </row>
    <row r="481">
      <c r="A481" s="121">
        <v>2025.0</v>
      </c>
      <c r="B481" s="121" t="s">
        <v>795</v>
      </c>
      <c r="C481" s="122" t="str">
        <f>data_olah!B484</f>
        <v>KUTAI KARTANEGARA</v>
      </c>
      <c r="D481" s="122" t="str">
        <f>data_olah!C484</f>
        <v>TENGGARONG SEBERANG</v>
      </c>
      <c r="E481" s="122" t="str">
        <f>data_olah!D484</f>
        <v>SUKA MAJU</v>
      </c>
      <c r="F481" s="123" t="str">
        <f>data_olah!F484</f>
        <v>-0.22650717927559386</v>
      </c>
      <c r="G481" s="123" t="str">
        <f>data_olah!G484</f>
        <v>117.0791019590544</v>
      </c>
      <c r="H481" s="122" t="str">
        <f>data_olah!H484</f>
        <v>TELKOM</v>
      </c>
      <c r="I481" s="122" t="str">
        <f>data_olah!I484</f>
        <v>Astinet</v>
      </c>
      <c r="J481" s="122" t="str">
        <f>data_olah!J484</f>
        <v>TERPASANG</v>
      </c>
      <c r="K481" s="122" t="str">
        <f>data_olah!M484</f>
        <v>TIDAK AKTIF</v>
      </c>
      <c r="L481" s="122" t="str">
        <f>data_olah!U484</f>
        <v>TIDAK TERDETEKSI</v>
      </c>
    </row>
    <row r="482">
      <c r="A482" s="121">
        <v>2025.0</v>
      </c>
      <c r="B482" s="121" t="s">
        <v>795</v>
      </c>
      <c r="C482" s="122" t="str">
        <f>data_olah!B485</f>
        <v>KUTAI KARTANEGARA</v>
      </c>
      <c r="D482" s="122" t="str">
        <f>data_olah!C485</f>
        <v>TENGGARONG SEBERANG</v>
      </c>
      <c r="E482" s="122" t="str">
        <f>data_olah!D485</f>
        <v>LOA PARI</v>
      </c>
      <c r="F482" s="123" t="str">
        <f>data_olah!F485</f>
        <v>-0.3798082846171705</v>
      </c>
      <c r="G482" s="123" t="str">
        <f>data_olah!G485</f>
        <v>116.99347673787696</v>
      </c>
      <c r="H482" s="122" t="str">
        <f>data_olah!H485</f>
        <v>TELKOMSEL</v>
      </c>
      <c r="I482" s="122" t="str">
        <f>data_olah!I485</f>
        <v>INDIHOME</v>
      </c>
      <c r="J482" s="122" t="str">
        <f>data_olah!J485</f>
        <v>TERPASANG</v>
      </c>
      <c r="K482" s="122" t="str">
        <f>data_olah!M485</f>
        <v/>
      </c>
      <c r="L482" s="122" t="str">
        <f>data_olah!U485</f>
        <v>KURANG OPTIMAL</v>
      </c>
    </row>
    <row r="483">
      <c r="A483" s="121">
        <v>2025.0</v>
      </c>
      <c r="B483" s="121" t="s">
        <v>795</v>
      </c>
      <c r="C483" s="122" t="str">
        <f>data_olah!B486</f>
        <v>KUTAI KARTANEGARA</v>
      </c>
      <c r="D483" s="122" t="str">
        <f>data_olah!C486</f>
        <v>TENGGARONG SEBERANG</v>
      </c>
      <c r="E483" s="122" t="str">
        <f>data_olah!D486</f>
        <v>KARANG TUNGGAL</v>
      </c>
      <c r="F483" s="123" t="str">
        <f>data_olah!F486</f>
        <v>-0.4035708055763041</v>
      </c>
      <c r="G483" s="123" t="str">
        <f>data_olah!G486</f>
        <v>117.09870951317284</v>
      </c>
      <c r="H483" s="122" t="str">
        <f>data_olah!H486</f>
        <v>TELKOM</v>
      </c>
      <c r="I483" s="122" t="str">
        <f>data_olah!I486</f>
        <v>Astinet</v>
      </c>
      <c r="J483" s="122" t="str">
        <f>data_olah!J486</f>
        <v>TERPASANG</v>
      </c>
      <c r="K483" s="122" t="str">
        <f>data_olah!M486</f>
        <v>TIDAK AKTIF</v>
      </c>
      <c r="L483" s="122" t="str">
        <f>data_olah!U486</f>
        <v>TIDAK TERDETEKSI</v>
      </c>
    </row>
    <row r="484">
      <c r="A484" s="121">
        <v>2025.0</v>
      </c>
      <c r="B484" s="121" t="s">
        <v>795</v>
      </c>
      <c r="C484" s="122" t="str">
        <f>data_olah!B487</f>
        <v>KUTAI KARTANEGARA</v>
      </c>
      <c r="D484" s="122" t="str">
        <f>data_olah!C487</f>
        <v>TENGGARONG SEBERANG</v>
      </c>
      <c r="E484" s="122" t="str">
        <f>data_olah!D487</f>
        <v>TANJUNG BATU</v>
      </c>
      <c r="F484" s="123" t="str">
        <f>data_olah!F487</f>
        <v>-0.39170378498022523</v>
      </c>
      <c r="G484" s="123" t="str">
        <f>data_olah!G487</f>
        <v>117.05775770295307</v>
      </c>
      <c r="H484" s="122" t="str">
        <f>data_olah!H487</f>
        <v>TELKOM</v>
      </c>
      <c r="I484" s="122" t="str">
        <f>data_olah!I487</f>
        <v>WMS</v>
      </c>
      <c r="J484" s="122" t="str">
        <f>data_olah!J487</f>
        <v>TERPASANG</v>
      </c>
      <c r="K484" s="122" t="str">
        <f>data_olah!M487</f>
        <v/>
      </c>
      <c r="L484" s="122" t="str">
        <f>data_olah!U487</f>
        <v>KURANG OPTIMAL</v>
      </c>
    </row>
    <row r="485">
      <c r="A485" s="121">
        <v>2025.0</v>
      </c>
      <c r="B485" s="121" t="s">
        <v>795</v>
      </c>
      <c r="C485" s="122" t="str">
        <f>data_olah!B488</f>
        <v>KUTAI TIMUR</v>
      </c>
      <c r="D485" s="122" t="str">
        <f>data_olah!C488</f>
        <v>BATU AMPAR</v>
      </c>
      <c r="E485" s="122" t="str">
        <f>data_olah!D488</f>
        <v>BATU TIMBAU</v>
      </c>
      <c r="F485" s="123" t="str">
        <f>data_olah!F488</f>
        <v>0.6717653142937406</v>
      </c>
      <c r="G485" s="123" t="str">
        <f>data_olah!G488</f>
        <v>116.82894042479859</v>
      </c>
      <c r="H485" s="122" t="str">
        <f>data_olah!H488</f>
        <v>TELKOMSEL</v>
      </c>
      <c r="I485" s="122" t="str">
        <f>data_olah!I488</f>
        <v>ORBIT</v>
      </c>
      <c r="J485" s="122" t="str">
        <f>data_olah!J488</f>
        <v>TERPASANG</v>
      </c>
      <c r="K485" s="122" t="str">
        <f>data_olah!M488</f>
        <v>BELUM TERPASANG</v>
      </c>
      <c r="L485" s="122" t="str">
        <f>data_olah!U488</f>
        <v>TIDAK TERDETEKSI</v>
      </c>
    </row>
    <row r="486">
      <c r="A486" s="121">
        <v>2025.0</v>
      </c>
      <c r="B486" s="121" t="s">
        <v>795</v>
      </c>
      <c r="C486" s="122" t="str">
        <f>data_olah!B489</f>
        <v>KUTAI TIMUR</v>
      </c>
      <c r="D486" s="122" t="str">
        <f>data_olah!C489</f>
        <v>BATU AMPAR</v>
      </c>
      <c r="E486" s="122" t="str">
        <f>data_olah!D489</f>
        <v>BENO HARAPAN</v>
      </c>
      <c r="F486" s="123" t="str">
        <f>data_olah!F489</f>
        <v>0.68060</v>
      </c>
      <c r="G486" s="123" t="str">
        <f>data_olah!G489</f>
        <v>116.89559</v>
      </c>
      <c r="H486" s="122" t="str">
        <f>data_olah!H489</f>
        <v>COMTELINDO</v>
      </c>
      <c r="I486" s="122" t="str">
        <f>data_olah!I489</f>
        <v>WMS</v>
      </c>
      <c r="J486" s="122" t="str">
        <f>data_olah!J489</f>
        <v>TERPASANG</v>
      </c>
      <c r="K486" s="122" t="str">
        <f>data_olah!M489</f>
        <v/>
      </c>
      <c r="L486" s="122" t="str">
        <f>data_olah!U489</f>
        <v>TIDAK OPTIMAL</v>
      </c>
    </row>
    <row r="487">
      <c r="A487" s="121">
        <v>2025.0</v>
      </c>
      <c r="B487" s="121" t="s">
        <v>795</v>
      </c>
      <c r="C487" s="122" t="str">
        <f>data_olah!B490</f>
        <v>KUTAI TIMUR</v>
      </c>
      <c r="D487" s="122" t="str">
        <f>data_olah!C490</f>
        <v>BATU AMPAR</v>
      </c>
      <c r="E487" s="122" t="str">
        <f>data_olah!D490</f>
        <v>MUGI RAHAYU</v>
      </c>
      <c r="F487" s="123" t="str">
        <f>data_olah!F490</f>
        <v>0.7825214115921425</v>
      </c>
      <c r="G487" s="123" t="str">
        <f>data_olah!G490</f>
        <v>116.9451714526383</v>
      </c>
      <c r="H487" s="122" t="str">
        <f>data_olah!H490</f>
        <v>COMTELINDO</v>
      </c>
      <c r="I487" s="122" t="str">
        <f>data_olah!I490</f>
        <v>WMS</v>
      </c>
      <c r="J487" s="122" t="str">
        <f>data_olah!J490</f>
        <v>TERPASANG</v>
      </c>
      <c r="K487" s="122" t="str">
        <f>data_olah!M490</f>
        <v/>
      </c>
      <c r="L487" s="122" t="str">
        <f>data_olah!U490</f>
        <v>SANGAT OPTIMAL</v>
      </c>
    </row>
    <row r="488">
      <c r="A488" s="121">
        <v>2025.0</v>
      </c>
      <c r="B488" s="121" t="s">
        <v>795</v>
      </c>
      <c r="C488" s="122" t="str">
        <f>data_olah!B491</f>
        <v>KUTAI TIMUR</v>
      </c>
      <c r="D488" s="122" t="str">
        <f>data_olah!C491</f>
        <v>BATU AMPAR</v>
      </c>
      <c r="E488" s="122" t="str">
        <f>data_olah!D491</f>
        <v>MAWAI INDAH</v>
      </c>
      <c r="F488" s="123" t="str">
        <f>data_olah!F491</f>
        <v>0.5712275988463508</v>
      </c>
      <c r="G488" s="123" t="str">
        <f>data_olah!G491</f>
        <v>116.8647128265896</v>
      </c>
      <c r="H488" s="122" t="str">
        <f>data_olah!H491</f>
        <v>TELKOMSEL</v>
      </c>
      <c r="I488" s="122" t="str">
        <f>data_olah!I491</f>
        <v>ORBIT</v>
      </c>
      <c r="J488" s="122" t="str">
        <f>data_olah!J491</f>
        <v>TERPASANG</v>
      </c>
      <c r="K488" s="122" t="str">
        <f>data_olah!M491</f>
        <v>BELUM TERPASANG</v>
      </c>
      <c r="L488" s="122" t="str">
        <f>data_olah!U491</f>
        <v>TIDAK TERDETEKSI</v>
      </c>
    </row>
    <row r="489">
      <c r="A489" s="121">
        <v>2025.0</v>
      </c>
      <c r="B489" s="121" t="s">
        <v>795</v>
      </c>
      <c r="C489" s="122" t="str">
        <f>data_olah!B492</f>
        <v>KUTAI TIMUR</v>
      </c>
      <c r="D489" s="122" t="str">
        <f>data_olah!C492</f>
        <v>BATU AMPAR</v>
      </c>
      <c r="E489" s="122" t="str">
        <f>data_olah!D492</f>
        <v>HIMBA LESTARI</v>
      </c>
      <c r="F489" s="123" t="str">
        <f>data_olah!F492</f>
        <v>0.6520102549858896</v>
      </c>
      <c r="G489" s="123" t="str">
        <f>data_olah!G492</f>
        <v>117.01510482339054</v>
      </c>
      <c r="H489" s="122" t="str">
        <f>data_olah!H492</f>
        <v>COMTELINDO</v>
      </c>
      <c r="I489" s="122" t="str">
        <f>data_olah!I492</f>
        <v>WMS</v>
      </c>
      <c r="J489" s="122" t="str">
        <f>data_olah!J492</f>
        <v>TERPASANG</v>
      </c>
      <c r="K489" s="122" t="str">
        <f>data_olah!M492</f>
        <v/>
      </c>
      <c r="L489" s="122" t="str">
        <f>data_olah!U492</f>
        <v>TIDAK OPTIMAL</v>
      </c>
    </row>
    <row r="490">
      <c r="A490" s="121">
        <v>2025.0</v>
      </c>
      <c r="B490" s="121" t="s">
        <v>795</v>
      </c>
      <c r="C490" s="122" t="str">
        <f>data_olah!B493</f>
        <v>KUTAI TIMUR</v>
      </c>
      <c r="D490" s="122" t="str">
        <f>data_olah!C493</f>
        <v>BATU AMPAR</v>
      </c>
      <c r="E490" s="122" t="str">
        <f>data_olah!D493</f>
        <v>TELAGA</v>
      </c>
      <c r="F490" s="123" t="str">
        <f>data_olah!F493</f>
        <v>0.655775</v>
      </c>
      <c r="G490" s="123" t="str">
        <f>data_olah!G493</f>
        <v>116.829928</v>
      </c>
      <c r="H490" s="122" t="str">
        <f>data_olah!H493</f>
        <v>BESTCAMP</v>
      </c>
      <c r="I490" s="122" t="str">
        <f>data_olah!I493</f>
        <v>STARLINK</v>
      </c>
      <c r="J490" s="122" t="str">
        <f>data_olah!J493</f>
        <v>TERPASANG</v>
      </c>
      <c r="K490" s="122" t="str">
        <f>data_olah!M493</f>
        <v>BELUM TERPASANG</v>
      </c>
      <c r="L490" s="122" t="str">
        <f>data_olah!U493</f>
        <v>TIDAK OPTIMAL</v>
      </c>
    </row>
    <row r="491">
      <c r="A491" s="121">
        <v>2025.0</v>
      </c>
      <c r="B491" s="121" t="s">
        <v>795</v>
      </c>
      <c r="C491" s="122" t="str">
        <f>data_olah!B494</f>
        <v>KUTAI TIMUR</v>
      </c>
      <c r="D491" s="122" t="str">
        <f>data_olah!C494</f>
        <v>BATU AMPAR</v>
      </c>
      <c r="E491" s="122" t="str">
        <f>data_olah!D494</f>
        <v>BATU TIMBAU ULU</v>
      </c>
      <c r="F491" s="123" t="str">
        <f>data_olah!F494</f>
        <v>0.67883</v>
      </c>
      <c r="G491" s="123" t="str">
        <f>data_olah!G494</f>
        <v>116.82867</v>
      </c>
      <c r="H491" s="122" t="str">
        <f>data_olah!H494</f>
        <v>TELKOMSEL</v>
      </c>
      <c r="I491" s="122" t="str">
        <f>data_olah!I494</f>
        <v>ORBIT</v>
      </c>
      <c r="J491" s="122" t="str">
        <f>data_olah!J494</f>
        <v>TERPASANG</v>
      </c>
      <c r="K491" s="122" t="str">
        <f>data_olah!M494</f>
        <v>BELUM TERPASANG</v>
      </c>
      <c r="L491" s="122" t="str">
        <f>data_olah!U494</f>
        <v>TIDAK TERDETEKSI</v>
      </c>
    </row>
    <row r="492">
      <c r="A492" s="121">
        <v>2025.0</v>
      </c>
      <c r="B492" s="121" t="s">
        <v>795</v>
      </c>
      <c r="C492" s="122" t="str">
        <f>data_olah!B495</f>
        <v>KUTAI TIMUR</v>
      </c>
      <c r="D492" s="122" t="str">
        <f>data_olah!C495</f>
        <v>BENGALON</v>
      </c>
      <c r="E492" s="122" t="str">
        <f>data_olah!D495</f>
        <v>SEPASO</v>
      </c>
      <c r="F492" s="123" t="str">
        <f>data_olah!F495</f>
        <v>0.7445555</v>
      </c>
      <c r="G492" s="123" t="str">
        <f>data_olah!G495</f>
        <v>117.5836111</v>
      </c>
      <c r="H492" s="122" t="str">
        <f>data_olah!H495</f>
        <v>TELKOM</v>
      </c>
      <c r="I492" s="122" t="str">
        <f>data_olah!I495</f>
        <v>Astinet</v>
      </c>
      <c r="J492" s="122" t="str">
        <f>data_olah!J495</f>
        <v>TERPASANG</v>
      </c>
      <c r="K492" s="122" t="str">
        <f>data_olah!M495</f>
        <v>TIDAK AKTIF</v>
      </c>
      <c r="L492" s="122" t="str">
        <f>data_olah!U495</f>
        <v>TIDAK TERDETEKSI</v>
      </c>
    </row>
    <row r="493">
      <c r="A493" s="121">
        <v>2025.0</v>
      </c>
      <c r="B493" s="121" t="s">
        <v>795</v>
      </c>
      <c r="C493" s="122" t="str">
        <f>data_olah!B496</f>
        <v>KUTAI TIMUR</v>
      </c>
      <c r="D493" s="122" t="str">
        <f>data_olah!C496</f>
        <v>BENGALON</v>
      </c>
      <c r="E493" s="122" t="str">
        <f>data_olah!D496</f>
        <v>SEKERAT</v>
      </c>
      <c r="F493" s="123" t="str">
        <f>data_olah!F496</f>
        <v>0.776742</v>
      </c>
      <c r="G493" s="123" t="str">
        <f>data_olah!G496</f>
        <v>117.769682</v>
      </c>
      <c r="H493" s="122" t="str">
        <f>data_olah!H496</f>
        <v>TELKOM</v>
      </c>
      <c r="I493" s="122" t="str">
        <f>data_olah!I496</f>
        <v>Astinet</v>
      </c>
      <c r="J493" s="122" t="str">
        <f>data_olah!J496</f>
        <v>TERPASANG</v>
      </c>
      <c r="K493" s="122" t="str">
        <f>data_olah!M496</f>
        <v>TIDAK TERDETEKSI</v>
      </c>
      <c r="L493" s="122" t="str">
        <f>data_olah!U496</f>
        <v>TIDAK TERDETEKSI</v>
      </c>
    </row>
    <row r="494">
      <c r="A494" s="121">
        <v>2025.0</v>
      </c>
      <c r="B494" s="121" t="s">
        <v>795</v>
      </c>
      <c r="C494" s="122" t="str">
        <f>data_olah!B497</f>
        <v>KUTAI TIMUR</v>
      </c>
      <c r="D494" s="122" t="str">
        <f>data_olah!C497</f>
        <v>BENGALON</v>
      </c>
      <c r="E494" s="122" t="str">
        <f>data_olah!D497</f>
        <v>KERAITAN</v>
      </c>
      <c r="F494" s="123" t="str">
        <f>data_olah!F497</f>
        <v>0.83305</v>
      </c>
      <c r="G494" s="123" t="str">
        <f>data_olah!G497</f>
        <v>117.56609</v>
      </c>
      <c r="H494" s="122" t="str">
        <f>data_olah!H497</f>
        <v>COMTELINDO</v>
      </c>
      <c r="I494" s="122" t="str">
        <f>data_olah!I497</f>
        <v>WMS</v>
      </c>
      <c r="J494" s="122" t="str">
        <f>data_olah!J497</f>
        <v>TERPASANG</v>
      </c>
      <c r="K494" s="122" t="str">
        <f>data_olah!M497</f>
        <v/>
      </c>
      <c r="L494" s="122" t="str">
        <f>data_olah!U497</f>
        <v>SANGAT OPTIMAL</v>
      </c>
    </row>
    <row r="495">
      <c r="A495" s="121">
        <v>2025.0</v>
      </c>
      <c r="B495" s="121" t="s">
        <v>795</v>
      </c>
      <c r="C495" s="122" t="str">
        <f>data_olah!B498</f>
        <v>KUTAI TIMUR</v>
      </c>
      <c r="D495" s="122" t="str">
        <f>data_olah!C498</f>
        <v>BENGALON</v>
      </c>
      <c r="E495" s="122" t="str">
        <f>data_olah!D498</f>
        <v>TEPIAN LANGSAT</v>
      </c>
      <c r="F495" s="123" t="str">
        <f>data_olah!F498</f>
        <v>0.77233</v>
      </c>
      <c r="G495" s="123" t="str">
        <f>data_olah!G498</f>
        <v>117.45033</v>
      </c>
      <c r="H495" s="122" t="str">
        <f>data_olah!H498</f>
        <v>COMTELINDO</v>
      </c>
      <c r="I495" s="122" t="str">
        <f>data_olah!I498</f>
        <v>WMS</v>
      </c>
      <c r="J495" s="122" t="str">
        <f>data_olah!J498</f>
        <v>TERPASANG</v>
      </c>
      <c r="K495" s="122" t="str">
        <f>data_olah!M498</f>
        <v/>
      </c>
      <c r="L495" s="122" t="str">
        <f>data_olah!U498</f>
        <v>TIDAK OPTIMAL</v>
      </c>
    </row>
    <row r="496">
      <c r="A496" s="121">
        <v>2025.0</v>
      </c>
      <c r="B496" s="121" t="s">
        <v>795</v>
      </c>
      <c r="C496" s="122" t="str">
        <f>data_olah!B499</f>
        <v>KUTAI TIMUR</v>
      </c>
      <c r="D496" s="122" t="str">
        <f>data_olah!C499</f>
        <v>BENGALON</v>
      </c>
      <c r="E496" s="122" t="str">
        <f>data_olah!D499</f>
        <v>TEBANGAN LEMBAK</v>
      </c>
      <c r="F496" s="123" t="str">
        <f>data_olah!F499</f>
        <v>0.810077867448428</v>
      </c>
      <c r="G496" s="123" t="str">
        <f>data_olah!G499</f>
        <v>117.4828567722489</v>
      </c>
      <c r="H496" s="122" t="str">
        <f>data_olah!H499</f>
        <v>COMTELINDO</v>
      </c>
      <c r="I496" s="122" t="str">
        <f>data_olah!I499</f>
        <v>WMS</v>
      </c>
      <c r="J496" s="122" t="str">
        <f>data_olah!J499</f>
        <v>TERPASANG</v>
      </c>
      <c r="K496" s="122" t="str">
        <f>data_olah!M499</f>
        <v/>
      </c>
      <c r="L496" s="122" t="str">
        <f>data_olah!U499</f>
        <v>TIDAK OPTIMAL</v>
      </c>
    </row>
    <row r="497">
      <c r="A497" s="121">
        <v>2025.0</v>
      </c>
      <c r="B497" s="121" t="s">
        <v>795</v>
      </c>
      <c r="C497" s="122" t="str">
        <f>data_olah!B500</f>
        <v>KUTAI TIMUR</v>
      </c>
      <c r="D497" s="122" t="str">
        <f>data_olah!C500</f>
        <v>BENGALON</v>
      </c>
      <c r="E497" s="122" t="str">
        <f>data_olah!D500</f>
        <v>SEPASO TIMUR</v>
      </c>
      <c r="F497" s="123" t="str">
        <f>data_olah!F500</f>
        <v>0.74270</v>
      </c>
      <c r="G497" s="123" t="str">
        <f>data_olah!G500</f>
        <v>117.59598</v>
      </c>
      <c r="H497" s="122" t="str">
        <f>data_olah!H500</f>
        <v>TELKOM</v>
      </c>
      <c r="I497" s="122" t="str">
        <f>data_olah!I500</f>
        <v>WMS</v>
      </c>
      <c r="J497" s="122" t="str">
        <f>data_olah!J500</f>
        <v>TERPASANG</v>
      </c>
      <c r="K497" s="122" t="str">
        <f>data_olah!M500</f>
        <v/>
      </c>
      <c r="L497" s="122" t="str">
        <f>data_olah!U500</f>
        <v>TIDAK OPTIMAL</v>
      </c>
    </row>
    <row r="498">
      <c r="A498" s="121">
        <v>2025.0</v>
      </c>
      <c r="B498" s="121" t="s">
        <v>795</v>
      </c>
      <c r="C498" s="122" t="str">
        <f>data_olah!B501</f>
        <v>KUTAI TIMUR</v>
      </c>
      <c r="D498" s="122" t="str">
        <f>data_olah!C501</f>
        <v>BENGALON</v>
      </c>
      <c r="E498" s="122" t="str">
        <f>data_olah!D501</f>
        <v>SEPASO SELATAN</v>
      </c>
      <c r="F498" s="123" t="str">
        <f>data_olah!F501</f>
        <v>0.74195</v>
      </c>
      <c r="G498" s="123" t="str">
        <f>data_olah!G501</f>
        <v>117.58166</v>
      </c>
      <c r="H498" s="122" t="str">
        <f>data_olah!H501</f>
        <v>TELKOM</v>
      </c>
      <c r="I498" s="122" t="str">
        <f>data_olah!I501</f>
        <v>WMS</v>
      </c>
      <c r="J498" s="122" t="str">
        <f>data_olah!J501</f>
        <v>TERPASANG</v>
      </c>
      <c r="K498" s="122" t="str">
        <f>data_olah!M501</f>
        <v/>
      </c>
      <c r="L498" s="122" t="str">
        <f>data_olah!U501</f>
        <v>KURANG OPTIMAL</v>
      </c>
    </row>
    <row r="499">
      <c r="A499" s="121">
        <v>2025.0</v>
      </c>
      <c r="B499" s="121" t="s">
        <v>795</v>
      </c>
      <c r="C499" s="122" t="str">
        <f>data_olah!B502</f>
        <v>KUTAI TIMUR</v>
      </c>
      <c r="D499" s="122" t="str">
        <f>data_olah!C502</f>
        <v>BENGALON</v>
      </c>
      <c r="E499" s="122" t="str">
        <f>data_olah!D502</f>
        <v>MUARA BENGALON</v>
      </c>
      <c r="F499" s="123" t="str">
        <f>data_olah!F502</f>
        <v>0.63185</v>
      </c>
      <c r="G499" s="123" t="str">
        <f>data_olah!G502</f>
        <v>117.70147</v>
      </c>
      <c r="H499" s="122" t="str">
        <f>data_olah!H502</f>
        <v>COMTELINDO</v>
      </c>
      <c r="I499" s="122" t="str">
        <f>data_olah!I502</f>
        <v>WMS</v>
      </c>
      <c r="J499" s="122" t="str">
        <f>data_olah!J502</f>
        <v>TERPASANG</v>
      </c>
      <c r="K499" s="122" t="str">
        <f>data_olah!M502</f>
        <v/>
      </c>
      <c r="L499" s="122" t="str">
        <f>data_olah!U502</f>
        <v>SANGAT OPTIMAL</v>
      </c>
    </row>
    <row r="500">
      <c r="A500" s="121">
        <v>2025.0</v>
      </c>
      <c r="B500" s="121" t="s">
        <v>795</v>
      </c>
      <c r="C500" s="122" t="str">
        <f>data_olah!B503</f>
        <v>KUTAI TIMUR</v>
      </c>
      <c r="D500" s="122" t="str">
        <f>data_olah!C503</f>
        <v>BENGALON</v>
      </c>
      <c r="E500" s="122" t="str">
        <f>data_olah!D503</f>
        <v>TEPIAN BARU</v>
      </c>
      <c r="F500" s="123" t="str">
        <f>data_olah!F503</f>
        <v>0.70860</v>
      </c>
      <c r="G500" s="123" t="str">
        <f>data_olah!G503</f>
        <v>117.28928</v>
      </c>
      <c r="H500" s="122" t="str">
        <f>data_olah!H503</f>
        <v>TELKOM</v>
      </c>
      <c r="I500" s="122" t="str">
        <f>data_olah!I503</f>
        <v>WMS</v>
      </c>
      <c r="J500" s="122" t="str">
        <f>data_olah!J503</f>
        <v>TERPASANG</v>
      </c>
      <c r="K500" s="122" t="str">
        <f>data_olah!M503</f>
        <v/>
      </c>
      <c r="L500" s="122" t="str">
        <f>data_olah!U503</f>
        <v>KURANG OPTIMAL</v>
      </c>
    </row>
    <row r="501">
      <c r="A501" s="121">
        <v>2025.0</v>
      </c>
      <c r="B501" s="121" t="s">
        <v>795</v>
      </c>
      <c r="C501" s="122" t="str">
        <f>data_olah!B504</f>
        <v>KUTAI TIMUR</v>
      </c>
      <c r="D501" s="122" t="str">
        <f>data_olah!C504</f>
        <v>BENGALON</v>
      </c>
      <c r="E501" s="122" t="str">
        <f>data_olah!D504</f>
        <v>TEPIAN INDAH</v>
      </c>
      <c r="F501" s="123" t="str">
        <f>data_olah!F504</f>
        <v>0.67063</v>
      </c>
      <c r="G501" s="123" t="str">
        <f>data_olah!G504</f>
        <v>117.30697</v>
      </c>
      <c r="H501" s="122" t="str">
        <f>data_olah!H504</f>
        <v>COMTELINDO</v>
      </c>
      <c r="I501" s="122" t="str">
        <f>data_olah!I504</f>
        <v>WMS</v>
      </c>
      <c r="J501" s="122" t="str">
        <f>data_olah!J504</f>
        <v>TERPASANG</v>
      </c>
      <c r="K501" s="122" t="str">
        <f>data_olah!M504</f>
        <v/>
      </c>
      <c r="L501" s="122" t="str">
        <f>data_olah!U504</f>
        <v>KURANG OPTIMAL</v>
      </c>
    </row>
    <row r="502">
      <c r="A502" s="121">
        <v>2025.0</v>
      </c>
      <c r="B502" s="121" t="s">
        <v>795</v>
      </c>
      <c r="C502" s="122" t="str">
        <f>data_olah!B505</f>
        <v>KUTAI TIMUR</v>
      </c>
      <c r="D502" s="122" t="str">
        <f>data_olah!C505</f>
        <v>BENGALON</v>
      </c>
      <c r="E502" s="122" t="str">
        <f>data_olah!D505</f>
        <v>SEPASO BARAT</v>
      </c>
      <c r="F502" s="123" t="str">
        <f>data_olah!F505</f>
        <v>0.758745</v>
      </c>
      <c r="G502" s="123" t="str">
        <f>data_olah!G505</f>
        <v>117.55654</v>
      </c>
      <c r="H502" s="122" t="str">
        <f>data_olah!H505</f>
        <v>TELKOM</v>
      </c>
      <c r="I502" s="122" t="str">
        <f>data_olah!I505</f>
        <v>WMS</v>
      </c>
      <c r="J502" s="122" t="str">
        <f>data_olah!J505</f>
        <v>TERPASANG</v>
      </c>
      <c r="K502" s="122" t="str">
        <f>data_olah!M505</f>
        <v/>
      </c>
      <c r="L502" s="122" t="str">
        <f>data_olah!U505</f>
        <v>KURANG OPTIMAL</v>
      </c>
    </row>
    <row r="503">
      <c r="A503" s="121">
        <v>2025.0</v>
      </c>
      <c r="B503" s="121" t="s">
        <v>795</v>
      </c>
      <c r="C503" s="122" t="str">
        <f>data_olah!B506</f>
        <v>KUTAI TIMUR</v>
      </c>
      <c r="D503" s="122" t="str">
        <f>data_olah!C506</f>
        <v>BUSANG</v>
      </c>
      <c r="E503" s="122" t="str">
        <f>data_olah!D506</f>
        <v>LONG BENTUQ</v>
      </c>
      <c r="F503" s="123" t="str">
        <f>data_olah!F506</f>
        <v>0.72911</v>
      </c>
      <c r="G503" s="123" t="str">
        <f>data_olah!G506</f>
        <v>116.62992</v>
      </c>
      <c r="H503" s="122" t="str">
        <f>data_olah!H506</f>
        <v>COMTELINDO</v>
      </c>
      <c r="I503" s="122" t="str">
        <f>data_olah!I506</f>
        <v>WMS</v>
      </c>
      <c r="J503" s="122" t="str">
        <f>data_olah!J506</f>
        <v>TERPASANG</v>
      </c>
      <c r="K503" s="122" t="str">
        <f>data_olah!M506</f>
        <v/>
      </c>
      <c r="L503" s="122" t="str">
        <f>data_olah!U506</f>
        <v>TIDAK OPTIMAL</v>
      </c>
    </row>
    <row r="504">
      <c r="A504" s="121">
        <v>2025.0</v>
      </c>
      <c r="B504" s="121" t="s">
        <v>795</v>
      </c>
      <c r="C504" s="122" t="str">
        <f>data_olah!B507</f>
        <v>KUTAI TIMUR</v>
      </c>
      <c r="D504" s="122" t="str">
        <f>data_olah!C507</f>
        <v>BUSANG</v>
      </c>
      <c r="E504" s="122" t="str">
        <f>data_olah!D507</f>
        <v>LONG PEJENG</v>
      </c>
      <c r="F504" s="123" t="str">
        <f>data_olah!F507</f>
        <v>0.798364</v>
      </c>
      <c r="G504" s="123" t="str">
        <f>data_olah!G507</f>
        <v>116.564429</v>
      </c>
      <c r="H504" s="122" t="str">
        <f>data_olah!H507</f>
        <v>BESTCAMP</v>
      </c>
      <c r="I504" s="122" t="str">
        <f>data_olah!I507</f>
        <v>STARLINK</v>
      </c>
      <c r="J504" s="122" t="str">
        <f>data_olah!J507</f>
        <v>TERPASANG</v>
      </c>
      <c r="K504" s="122" t="str">
        <f>data_olah!M507</f>
        <v>BELUM TERPASANG</v>
      </c>
      <c r="L504" s="122" t="str">
        <f>data_olah!U507</f>
        <v>OPTIMAL</v>
      </c>
    </row>
    <row r="505">
      <c r="A505" s="121">
        <v>2025.0</v>
      </c>
      <c r="B505" s="121" t="s">
        <v>795</v>
      </c>
      <c r="C505" s="122" t="str">
        <f>data_olah!B508</f>
        <v>KUTAI TIMUR</v>
      </c>
      <c r="D505" s="122" t="str">
        <f>data_olah!C508</f>
        <v>BUSANG</v>
      </c>
      <c r="E505" s="122" t="str">
        <f>data_olah!D508</f>
        <v>LONG LEES</v>
      </c>
      <c r="F505" s="123" t="str">
        <f>data_olah!F508</f>
        <v>0.81746</v>
      </c>
      <c r="G505" s="123" t="str">
        <f>data_olah!G508</f>
        <v>116.56127</v>
      </c>
      <c r="H505" s="122" t="str">
        <f>data_olah!H508</f>
        <v>TELKOMSEL</v>
      </c>
      <c r="I505" s="122" t="str">
        <f>data_olah!I508</f>
        <v>ORBIT</v>
      </c>
      <c r="J505" s="122" t="str">
        <f>data_olah!J508</f>
        <v>TERPASANG</v>
      </c>
      <c r="K505" s="122" t="str">
        <f>data_olah!M508</f>
        <v>BELUM TERPASANG</v>
      </c>
      <c r="L505" s="122" t="str">
        <f>data_olah!U508</f>
        <v>TIDAK TERDETEKSI</v>
      </c>
    </row>
    <row r="506">
      <c r="A506" s="121">
        <v>2025.0</v>
      </c>
      <c r="B506" s="121" t="s">
        <v>795</v>
      </c>
      <c r="C506" s="122" t="str">
        <f>data_olah!B509</f>
        <v>KUTAI TIMUR</v>
      </c>
      <c r="D506" s="122" t="str">
        <f>data_olah!C509</f>
        <v>BUSANG</v>
      </c>
      <c r="E506" s="122" t="str">
        <f>data_olah!D509</f>
        <v>MEKAR BARU</v>
      </c>
      <c r="F506" s="123" t="str">
        <f>data_olah!F509</f>
        <v>0.77187</v>
      </c>
      <c r="G506" s="123" t="str">
        <f>data_olah!G509</f>
        <v>116.39433</v>
      </c>
      <c r="H506" s="122" t="str">
        <f>data_olah!H509</f>
        <v>COMTELINDO</v>
      </c>
      <c r="I506" s="122" t="str">
        <f>data_olah!I509</f>
        <v>WMS</v>
      </c>
      <c r="J506" s="122" t="str">
        <f>data_olah!J509</f>
        <v>TERPASANG</v>
      </c>
      <c r="K506" s="122" t="str">
        <f>data_olah!M509</f>
        <v/>
      </c>
      <c r="L506" s="122" t="str">
        <f>data_olah!U509</f>
        <v>SANGAT OPTIMAL</v>
      </c>
    </row>
    <row r="507">
      <c r="A507" s="121">
        <v>2025.0</v>
      </c>
      <c r="B507" s="121" t="s">
        <v>795</v>
      </c>
      <c r="C507" s="122" t="str">
        <f>data_olah!B510</f>
        <v>KUTAI TIMUR</v>
      </c>
      <c r="D507" s="122" t="str">
        <f>data_olah!C510</f>
        <v>BUSANG</v>
      </c>
      <c r="E507" s="122" t="str">
        <f>data_olah!D510</f>
        <v>RANTAU SENTOSA</v>
      </c>
      <c r="F507" s="123" t="str">
        <f>data_olah!F510</f>
        <v>0.44360</v>
      </c>
      <c r="G507" s="123" t="str">
        <f>data_olah!G510</f>
        <v>116.37250</v>
      </c>
      <c r="H507" s="122" t="str">
        <f>data_olah!H510</f>
        <v>COMTELINDO</v>
      </c>
      <c r="I507" s="122" t="str">
        <f>data_olah!I510</f>
        <v>WMS</v>
      </c>
      <c r="J507" s="122" t="str">
        <f>data_olah!J510</f>
        <v>TERPASANG</v>
      </c>
      <c r="K507" s="122" t="str">
        <f>data_olah!M510</f>
        <v/>
      </c>
      <c r="L507" s="122" t="str">
        <f>data_olah!U510</f>
        <v>KURANG OPTIMAL</v>
      </c>
    </row>
    <row r="508">
      <c r="A508" s="121">
        <v>2025.0</v>
      </c>
      <c r="B508" s="121" t="s">
        <v>795</v>
      </c>
      <c r="C508" s="122" t="str">
        <f>data_olah!B511</f>
        <v>KUTAI TIMUR</v>
      </c>
      <c r="D508" s="122" t="str">
        <f>data_olah!C511</f>
        <v>BUSANG</v>
      </c>
      <c r="E508" s="122" t="str">
        <f>data_olah!D511</f>
        <v>LONG NYELONG</v>
      </c>
      <c r="F508" s="123" t="str">
        <f>data_olah!F511</f>
        <v>0.82762</v>
      </c>
      <c r="G508" s="123" t="str">
        <f>data_olah!G511</f>
        <v>116.55347</v>
      </c>
      <c r="H508" s="122" t="str">
        <f>data_olah!H511</f>
        <v>COMTELINDO</v>
      </c>
      <c r="I508" s="122" t="str">
        <f>data_olah!I511</f>
        <v>WMS</v>
      </c>
      <c r="J508" s="122" t="str">
        <f>data_olah!J511</f>
        <v>TERPASANG</v>
      </c>
      <c r="K508" s="122" t="str">
        <f>data_olah!M511</f>
        <v/>
      </c>
      <c r="L508" s="122" t="str">
        <f>data_olah!U511</f>
        <v>TIDAK OPTIMAL</v>
      </c>
    </row>
    <row r="509">
      <c r="A509" s="121">
        <v>2025.0</v>
      </c>
      <c r="B509" s="121" t="s">
        <v>795</v>
      </c>
      <c r="C509" s="122" t="str">
        <f>data_olah!B512</f>
        <v>KUTAI TIMUR</v>
      </c>
      <c r="D509" s="122" t="str">
        <f>data_olah!C512</f>
        <v>KALIORANG</v>
      </c>
      <c r="E509" s="122" t="str">
        <f>data_olah!D512</f>
        <v>KALIORANG</v>
      </c>
      <c r="F509" s="123" t="str">
        <f>data_olah!F512</f>
        <v>0.835946</v>
      </c>
      <c r="G509" s="123" t="str">
        <f>data_olah!G512</f>
        <v>117.882848</v>
      </c>
      <c r="H509" s="122" t="str">
        <f>data_olah!H512</f>
        <v>TELKOM</v>
      </c>
      <c r="I509" s="122" t="str">
        <f>data_olah!I512</f>
        <v>Astinet</v>
      </c>
      <c r="J509" s="122" t="str">
        <f>data_olah!J512</f>
        <v>TERPASANG</v>
      </c>
      <c r="K509" s="122" t="str">
        <f>data_olah!M512</f>
        <v>TIDAK TERDETEKSI</v>
      </c>
      <c r="L509" s="122" t="str">
        <f>data_olah!U512</f>
        <v>TIDAK TERDETEKSI</v>
      </c>
    </row>
    <row r="510">
      <c r="A510" s="121">
        <v>2025.0</v>
      </c>
      <c r="B510" s="121" t="s">
        <v>795</v>
      </c>
      <c r="C510" s="122" t="str">
        <f>data_olah!B513</f>
        <v>KUTAI TIMUR</v>
      </c>
      <c r="D510" s="122" t="str">
        <f>data_olah!C513</f>
        <v>KALIORANG</v>
      </c>
      <c r="E510" s="122" t="str">
        <f>data_olah!D513</f>
        <v>BUKIT MAKMUR</v>
      </c>
      <c r="F510" s="123" t="str">
        <f>data_olah!F513</f>
        <v>0.899583</v>
      </c>
      <c r="G510" s="123" t="str">
        <f>data_olah!G513</f>
        <v>117.838417</v>
      </c>
      <c r="H510" s="122" t="str">
        <f>data_olah!H513</f>
        <v>BESTCAMP</v>
      </c>
      <c r="I510" s="122" t="str">
        <f>data_olah!I513</f>
        <v>STARLINK</v>
      </c>
      <c r="J510" s="122" t="str">
        <f>data_olah!J513</f>
        <v>TERPASANG</v>
      </c>
      <c r="K510" s="122" t="str">
        <f>data_olah!M513</f>
        <v>BELUM TERPASANG</v>
      </c>
      <c r="L510" s="122" t="str">
        <f>data_olah!U513</f>
        <v>TIDAK OPTIMAL</v>
      </c>
    </row>
    <row r="511">
      <c r="A511" s="121">
        <v>2025.0</v>
      </c>
      <c r="B511" s="121" t="s">
        <v>795</v>
      </c>
      <c r="C511" s="122" t="str">
        <f>data_olah!B514</f>
        <v>KUTAI TIMUR</v>
      </c>
      <c r="D511" s="122" t="str">
        <f>data_olah!C514</f>
        <v>KALIORANG</v>
      </c>
      <c r="E511" s="122" t="str">
        <f>data_olah!D514</f>
        <v>BUKIT HARAPAN</v>
      </c>
      <c r="F511" s="123" t="str">
        <f>data_olah!F514</f>
        <v>0.87704</v>
      </c>
      <c r="G511" s="123" t="str">
        <f>data_olah!G514</f>
        <v>117.84234</v>
      </c>
      <c r="H511" s="122" t="str">
        <f>data_olah!H514</f>
        <v>TELKOM</v>
      </c>
      <c r="I511" s="122" t="str">
        <f>data_olah!I514</f>
        <v>WMS</v>
      </c>
      <c r="J511" s="122" t="str">
        <f>data_olah!J514</f>
        <v>TERPASANG</v>
      </c>
      <c r="K511" s="122" t="str">
        <f>data_olah!M514</f>
        <v/>
      </c>
      <c r="L511" s="122" t="str">
        <f>data_olah!U514</f>
        <v>KURANG OPTIMAL</v>
      </c>
    </row>
    <row r="512">
      <c r="A512" s="121">
        <v>2025.0</v>
      </c>
      <c r="B512" s="121" t="s">
        <v>795</v>
      </c>
      <c r="C512" s="122" t="str">
        <f>data_olah!B515</f>
        <v>KUTAI TIMUR</v>
      </c>
      <c r="D512" s="122" t="str">
        <f>data_olah!C515</f>
        <v>KALIORANG</v>
      </c>
      <c r="E512" s="122" t="str">
        <f>data_olah!D515</f>
        <v>CITRA MANUNGGAL JAYA</v>
      </c>
      <c r="F512" s="123" t="str">
        <f>data_olah!F515</f>
        <v>0.83616</v>
      </c>
      <c r="G512" s="123" t="str">
        <f>data_olah!G515</f>
        <v>117.83878</v>
      </c>
      <c r="H512" s="122" t="str">
        <f>data_olah!H515</f>
        <v>PSN</v>
      </c>
      <c r="I512" s="122" t="str">
        <f>data_olah!I515</f>
        <v>VSAT</v>
      </c>
      <c r="J512" s="122" t="str">
        <f>data_olah!J515</f>
        <v>TERPASANG</v>
      </c>
      <c r="K512" s="122" t="str">
        <f>data_olah!M515</f>
        <v/>
      </c>
      <c r="L512" s="122" t="str">
        <f>data_olah!U515</f>
        <v>TIDAK OPTIMAL</v>
      </c>
    </row>
    <row r="513">
      <c r="A513" s="121">
        <v>2025.0</v>
      </c>
      <c r="B513" s="121" t="s">
        <v>795</v>
      </c>
      <c r="C513" s="122" t="str">
        <f>data_olah!B516</f>
        <v>KUTAI TIMUR</v>
      </c>
      <c r="D513" s="122" t="str">
        <f>data_olah!C516</f>
        <v>KALIORANG</v>
      </c>
      <c r="E513" s="122" t="str">
        <f>data_olah!D516</f>
        <v>BANGUN JAYA</v>
      </c>
      <c r="F513" s="123" t="str">
        <f>data_olah!F516</f>
        <v>0.87246</v>
      </c>
      <c r="G513" s="123" t="str">
        <f>data_olah!G516</f>
        <v>117.86630</v>
      </c>
      <c r="H513" s="122" t="str">
        <f>data_olah!H516</f>
        <v>TELKOM</v>
      </c>
      <c r="I513" s="122" t="str">
        <f>data_olah!I516</f>
        <v>WMS</v>
      </c>
      <c r="J513" s="122" t="str">
        <f>data_olah!J516</f>
        <v>TERPASANG</v>
      </c>
      <c r="K513" s="122" t="str">
        <f>data_olah!M516</f>
        <v/>
      </c>
      <c r="L513" s="122" t="str">
        <f>data_olah!U516</f>
        <v>KURANG OPTIMAL</v>
      </c>
    </row>
    <row r="514">
      <c r="A514" s="121">
        <v>2025.0</v>
      </c>
      <c r="B514" s="121" t="s">
        <v>795</v>
      </c>
      <c r="C514" s="122" t="str">
        <f>data_olah!B517</f>
        <v>KUTAI TIMUR</v>
      </c>
      <c r="D514" s="122" t="str">
        <f>data_olah!C517</f>
        <v>KALIORANG</v>
      </c>
      <c r="E514" s="122" t="str">
        <f>data_olah!D517</f>
        <v>BUMI SEJAHTERA</v>
      </c>
      <c r="F514" s="123" t="str">
        <f>data_olah!F517</f>
        <v>0.90155</v>
      </c>
      <c r="G514" s="123" t="str">
        <f>data_olah!G517</f>
        <v>117.90481</v>
      </c>
      <c r="H514" s="122" t="str">
        <f>data_olah!H517</f>
        <v>TELKOMSEL</v>
      </c>
      <c r="I514" s="122" t="str">
        <f>data_olah!I517</f>
        <v>ORBIT</v>
      </c>
      <c r="J514" s="122" t="str">
        <f>data_olah!J517</f>
        <v>TERPASANG</v>
      </c>
      <c r="K514" s="122" t="str">
        <f>data_olah!M517</f>
        <v>BELUM TERPASANG</v>
      </c>
      <c r="L514" s="122" t="str">
        <f>data_olah!U517</f>
        <v>TIDAK TERDETEKSI</v>
      </c>
    </row>
    <row r="515">
      <c r="A515" s="121">
        <v>2025.0</v>
      </c>
      <c r="B515" s="121" t="s">
        <v>795</v>
      </c>
      <c r="C515" s="122" t="str">
        <f>data_olah!B518</f>
        <v>KUTAI TIMUR</v>
      </c>
      <c r="D515" s="122" t="str">
        <f>data_olah!C518</f>
        <v>KALIORANG</v>
      </c>
      <c r="E515" s="122" t="str">
        <f>data_olah!D518</f>
        <v>SELANGKAU</v>
      </c>
      <c r="F515" s="123" t="str">
        <f>data_olah!F518</f>
        <v>0.83904</v>
      </c>
      <c r="G515" s="123" t="str">
        <f>data_olah!G518</f>
        <v>117.85360</v>
      </c>
      <c r="H515" s="122" t="str">
        <f>data_olah!H518</f>
        <v>TELKOM</v>
      </c>
      <c r="I515" s="122" t="str">
        <f>data_olah!I518</f>
        <v>WMS</v>
      </c>
      <c r="J515" s="122" t="str">
        <f>data_olah!J518</f>
        <v>TERPASANG</v>
      </c>
      <c r="K515" s="122" t="str">
        <f>data_olah!M518</f>
        <v/>
      </c>
      <c r="L515" s="122" t="str">
        <f>data_olah!U518</f>
        <v>KURANG OPTIMAL</v>
      </c>
    </row>
    <row r="516">
      <c r="A516" s="121">
        <v>2025.0</v>
      </c>
      <c r="B516" s="121" t="s">
        <v>795</v>
      </c>
      <c r="C516" s="122" t="str">
        <f>data_olah!B519</f>
        <v>KUTAI TIMUR</v>
      </c>
      <c r="D516" s="122" t="str">
        <f>data_olah!C519</f>
        <v>KARANGAN</v>
      </c>
      <c r="E516" s="122" t="str">
        <f>data_olah!D519</f>
        <v>KARANGAN DALAM</v>
      </c>
      <c r="F516" s="123" t="str">
        <f>data_olah!F519</f>
        <v>1.35238</v>
      </c>
      <c r="G516" s="123" t="str">
        <f>data_olah!G519</f>
        <v>117.65724</v>
      </c>
      <c r="H516" s="122" t="str">
        <f>data_olah!H519</f>
        <v>TELKOM</v>
      </c>
      <c r="I516" s="122" t="str">
        <f>data_olah!I519</f>
        <v>WMS</v>
      </c>
      <c r="J516" s="122" t="str">
        <f>data_olah!J519</f>
        <v>TERPASANG</v>
      </c>
      <c r="K516" s="122" t="str">
        <f>data_olah!M519</f>
        <v/>
      </c>
      <c r="L516" s="122" t="str">
        <f>data_olah!U519</f>
        <v>KURANG OPTIMAL</v>
      </c>
    </row>
    <row r="517">
      <c r="A517" s="121">
        <v>2025.0</v>
      </c>
      <c r="B517" s="121" t="s">
        <v>795</v>
      </c>
      <c r="C517" s="122" t="str">
        <f>data_olah!B520</f>
        <v>KUTAI TIMUR</v>
      </c>
      <c r="D517" s="122" t="str">
        <f>data_olah!C520</f>
        <v>KARANGAN</v>
      </c>
      <c r="E517" s="122" t="str">
        <f>data_olah!D520</f>
        <v>BATU LEPOQ</v>
      </c>
      <c r="F517" s="123" t="str">
        <f>data_olah!F520</f>
        <v>1.352556</v>
      </c>
      <c r="G517" s="123" t="str">
        <f>data_olah!G520</f>
        <v>117.707667</v>
      </c>
      <c r="H517" s="122" t="str">
        <f>data_olah!H520</f>
        <v>BESTCAMP</v>
      </c>
      <c r="I517" s="122" t="str">
        <f>data_olah!I520</f>
        <v>STARLINK</v>
      </c>
      <c r="J517" s="122" t="str">
        <f>data_olah!J520</f>
        <v>TERPASANG</v>
      </c>
      <c r="K517" s="122" t="str">
        <f>data_olah!M520</f>
        <v>BELUM TERPASANG</v>
      </c>
      <c r="L517" s="122" t="str">
        <f>data_olah!U520</f>
        <v>TIDAK OPTIMAL</v>
      </c>
    </row>
    <row r="518">
      <c r="A518" s="121">
        <v>2025.0</v>
      </c>
      <c r="B518" s="121" t="s">
        <v>795</v>
      </c>
      <c r="C518" s="122" t="str">
        <f>data_olah!B521</f>
        <v>KUTAI TIMUR</v>
      </c>
      <c r="D518" s="122" t="str">
        <f>data_olah!C521</f>
        <v>KARANGAN</v>
      </c>
      <c r="E518" s="122" t="str">
        <f>data_olah!D521</f>
        <v>PENGADAN</v>
      </c>
      <c r="F518" s="123" t="str">
        <f>data_olah!F521</f>
        <v>1.2500038687140118</v>
      </c>
      <c r="G518" s="123" t="str">
        <f>data_olah!G521</f>
        <v>117.75459533172634</v>
      </c>
      <c r="H518" s="122" t="str">
        <f>data_olah!H521</f>
        <v>TELKOMSEL</v>
      </c>
      <c r="I518" s="122" t="str">
        <f>data_olah!I521</f>
        <v>INDIHOME</v>
      </c>
      <c r="J518" s="122" t="str">
        <f>data_olah!J521</f>
        <v>TERPASANG</v>
      </c>
      <c r="K518" s="122" t="str">
        <f>data_olah!M521</f>
        <v/>
      </c>
      <c r="L518" s="122" t="str">
        <f>data_olah!U521</f>
        <v>KURANG OPTIMAL</v>
      </c>
    </row>
    <row r="519">
      <c r="A519" s="121">
        <v>2025.0</v>
      </c>
      <c r="B519" s="121" t="s">
        <v>795</v>
      </c>
      <c r="C519" s="122" t="str">
        <f>data_olah!B522</f>
        <v>KUTAI TIMUR</v>
      </c>
      <c r="D519" s="122" t="str">
        <f>data_olah!C522</f>
        <v>KARANGAN</v>
      </c>
      <c r="E519" s="122" t="str">
        <f>data_olah!D522</f>
        <v>BAAY</v>
      </c>
      <c r="F519" s="123" t="str">
        <f>data_olah!F522</f>
        <v>1.13372</v>
      </c>
      <c r="G519" s="123" t="str">
        <f>data_olah!G522</f>
        <v>117.50635</v>
      </c>
      <c r="H519" s="122" t="str">
        <f>data_olah!H522</f>
        <v>TELKOMSEL</v>
      </c>
      <c r="I519" s="122" t="str">
        <f>data_olah!I522</f>
        <v>ORBIT</v>
      </c>
      <c r="J519" s="122" t="str">
        <f>data_olah!J522</f>
        <v>TERPASANG</v>
      </c>
      <c r="K519" s="122" t="str">
        <f>data_olah!M522</f>
        <v>BELUM TERPASANG</v>
      </c>
      <c r="L519" s="122" t="str">
        <f>data_olah!U522</f>
        <v>TIDAK TERDETEKSI</v>
      </c>
    </row>
    <row r="520">
      <c r="A520" s="121">
        <v>2025.0</v>
      </c>
      <c r="B520" s="121" t="s">
        <v>795</v>
      </c>
      <c r="C520" s="122" t="str">
        <f>data_olah!B523</f>
        <v>KUTAI TIMUR</v>
      </c>
      <c r="D520" s="122" t="str">
        <f>data_olah!C523</f>
        <v>KARANGAN</v>
      </c>
      <c r="E520" s="122" t="str">
        <f>data_olah!D523</f>
        <v>MUKTI LESTARI</v>
      </c>
      <c r="F520" s="123" t="str">
        <f>data_olah!F523</f>
        <v>1.22405</v>
      </c>
      <c r="G520" s="123" t="str">
        <f>data_olah!G523</f>
        <v>117.44599</v>
      </c>
      <c r="H520" s="122" t="str">
        <f>data_olah!H523</f>
        <v>TELKOMSEL</v>
      </c>
      <c r="I520" s="122" t="str">
        <f>data_olah!I523</f>
        <v>ORBIT</v>
      </c>
      <c r="J520" s="122" t="str">
        <f>data_olah!J523</f>
        <v>TERPASANG</v>
      </c>
      <c r="K520" s="122" t="str">
        <f>data_olah!M523</f>
        <v>BELUM TERPASANG</v>
      </c>
      <c r="L520" s="122" t="str">
        <f>data_olah!U523</f>
        <v>TIDAK TERDETEKSI</v>
      </c>
    </row>
    <row r="521">
      <c r="A521" s="121">
        <v>2025.0</v>
      </c>
      <c r="B521" s="121" t="s">
        <v>795</v>
      </c>
      <c r="C521" s="122" t="str">
        <f>data_olah!B524</f>
        <v>KUTAI TIMUR</v>
      </c>
      <c r="D521" s="122" t="str">
        <f>data_olah!C524</f>
        <v>KARANGAN</v>
      </c>
      <c r="E521" s="122" t="str">
        <f>data_olah!D524</f>
        <v>KARANGAN SEBERANG</v>
      </c>
      <c r="F521" s="123" t="str">
        <f>data_olah!F524</f>
        <v>1.2056</v>
      </c>
      <c r="G521" s="123" t="str">
        <f>data_olah!G524</f>
        <v>117.3942</v>
      </c>
      <c r="H521" s="122" t="str">
        <f>data_olah!H524</f>
        <v>TELKOM</v>
      </c>
      <c r="I521" s="122" t="str">
        <f>data_olah!I524</f>
        <v>WMS</v>
      </c>
      <c r="J521" s="122" t="str">
        <f>data_olah!J524</f>
        <v>TERPASANG</v>
      </c>
      <c r="K521" s="122" t="str">
        <f>data_olah!M524</f>
        <v/>
      </c>
      <c r="L521" s="122" t="str">
        <f>data_olah!U524</f>
        <v>TIDAK OPTIMAL</v>
      </c>
    </row>
    <row r="522">
      <c r="A522" s="121">
        <v>2025.0</v>
      </c>
      <c r="B522" s="121" t="s">
        <v>795</v>
      </c>
      <c r="C522" s="122" t="str">
        <f>data_olah!B525</f>
        <v>KUTAI TIMUR</v>
      </c>
      <c r="D522" s="122" t="str">
        <f>data_olah!C525</f>
        <v>KARANGAN</v>
      </c>
      <c r="E522" s="122" t="str">
        <f>data_olah!D525</f>
        <v>KARANGAN HILIR</v>
      </c>
      <c r="F522" s="123" t="str">
        <f>data_olah!F525</f>
        <v>1.35794</v>
      </c>
      <c r="G522" s="123" t="str">
        <f>data_olah!G525</f>
        <v>117.65905</v>
      </c>
      <c r="H522" s="122" t="str">
        <f>data_olah!H525</f>
        <v>TELKOM</v>
      </c>
      <c r="I522" s="122" t="str">
        <f>data_olah!I525</f>
        <v>WMS</v>
      </c>
      <c r="J522" s="122" t="str">
        <f>data_olah!J525</f>
        <v>TERPASANG</v>
      </c>
      <c r="K522" s="122" t="str">
        <f>data_olah!M525</f>
        <v/>
      </c>
      <c r="L522" s="122" t="str">
        <f>data_olah!U525</f>
        <v>KURANG OPTIMAL</v>
      </c>
    </row>
    <row r="523">
      <c r="A523" s="121">
        <v>2025.0</v>
      </c>
      <c r="B523" s="121" t="s">
        <v>795</v>
      </c>
      <c r="C523" s="122" t="str">
        <f>data_olah!B526</f>
        <v>KUTAI TIMUR</v>
      </c>
      <c r="D523" s="122" t="str">
        <f>data_olah!C526</f>
        <v>KAUBUN</v>
      </c>
      <c r="E523" s="122" t="str">
        <f>data_olah!D526</f>
        <v>BUMI ETAM</v>
      </c>
      <c r="F523" s="123" t="str">
        <f>data_olah!F526</f>
        <v>1.081484</v>
      </c>
      <c r="G523" s="123" t="str">
        <f>data_olah!G526</f>
        <v>117.857100</v>
      </c>
      <c r="H523" s="122" t="str">
        <f>data_olah!H526</f>
        <v>TELKOM</v>
      </c>
      <c r="I523" s="122" t="str">
        <f>data_olah!I526</f>
        <v>Astinet</v>
      </c>
      <c r="J523" s="122" t="str">
        <f>data_olah!J526</f>
        <v>TERPASANG</v>
      </c>
      <c r="K523" s="122" t="str">
        <f>data_olah!M526</f>
        <v>TIDAK AKTIF</v>
      </c>
      <c r="L523" s="122" t="str">
        <f>data_olah!U526</f>
        <v>TIDAK TERDETEKSI</v>
      </c>
    </row>
    <row r="524">
      <c r="A524" s="121">
        <v>2025.0</v>
      </c>
      <c r="B524" s="121" t="s">
        <v>795</v>
      </c>
      <c r="C524" s="122" t="str">
        <f>data_olah!B527</f>
        <v>KUTAI TIMUR</v>
      </c>
      <c r="D524" s="122" t="str">
        <f>data_olah!C527</f>
        <v>KAUBUN</v>
      </c>
      <c r="E524" s="122" t="str">
        <f>data_olah!D527</f>
        <v>BUMI RAPAK</v>
      </c>
      <c r="F524" s="123" t="str">
        <f>data_olah!F527</f>
        <v>1.04649</v>
      </c>
      <c r="G524" s="123" t="str">
        <f>data_olah!G527</f>
        <v>117.85916</v>
      </c>
      <c r="H524" s="122" t="str">
        <f>data_olah!H527</f>
        <v>TELKOM</v>
      </c>
      <c r="I524" s="122" t="str">
        <f>data_olah!I527</f>
        <v>WMS</v>
      </c>
      <c r="J524" s="122" t="str">
        <f>data_olah!J527</f>
        <v>TERPASANG</v>
      </c>
      <c r="K524" s="122" t="str">
        <f>data_olah!M527</f>
        <v/>
      </c>
      <c r="L524" s="122" t="str">
        <f>data_olah!U527</f>
        <v>TIDAK AKTIF</v>
      </c>
    </row>
    <row r="525">
      <c r="A525" s="121">
        <v>2025.0</v>
      </c>
      <c r="B525" s="121" t="s">
        <v>795</v>
      </c>
      <c r="C525" s="122" t="str">
        <f>data_olah!B528</f>
        <v>KUTAI TIMUR</v>
      </c>
      <c r="D525" s="122" t="str">
        <f>data_olah!C528</f>
        <v>KAUBUN</v>
      </c>
      <c r="E525" s="122" t="str">
        <f>data_olah!D528</f>
        <v>BUMI JAYA</v>
      </c>
      <c r="F525" s="123" t="str">
        <f>data_olah!F528</f>
        <v>1.0204870864260822</v>
      </c>
      <c r="G525" s="123" t="str">
        <f>data_olah!G528</f>
        <v>117.84694210576043</v>
      </c>
      <c r="H525" s="122" t="str">
        <f>data_olah!H528</f>
        <v>COMTELINDO</v>
      </c>
      <c r="I525" s="122" t="str">
        <f>data_olah!I528</f>
        <v>WMS</v>
      </c>
      <c r="J525" s="122" t="str">
        <f>data_olah!J528</f>
        <v>TERPASANG</v>
      </c>
      <c r="K525" s="122" t="str">
        <f>data_olah!M528</f>
        <v/>
      </c>
      <c r="L525" s="122" t="str">
        <f>data_olah!U528</f>
        <v>TIDAK OPTIMAL</v>
      </c>
    </row>
    <row r="526">
      <c r="A526" s="121">
        <v>2025.0</v>
      </c>
      <c r="B526" s="121" t="s">
        <v>795</v>
      </c>
      <c r="C526" s="122" t="str">
        <f>data_olah!B529</f>
        <v>KUTAI TIMUR</v>
      </c>
      <c r="D526" s="122" t="str">
        <f>data_olah!C529</f>
        <v>KAUBUN</v>
      </c>
      <c r="E526" s="122" t="str">
        <f>data_olah!D529</f>
        <v>CIPTA GRAHA</v>
      </c>
      <c r="F526" s="123" t="str">
        <f>data_olah!F529</f>
        <v>0.99840</v>
      </c>
      <c r="G526" s="123" t="str">
        <f>data_olah!G529</f>
        <v>117.88290</v>
      </c>
      <c r="H526" s="122" t="str">
        <f>data_olah!H529</f>
        <v>TELKOMSEL</v>
      </c>
      <c r="I526" s="122" t="str">
        <f>data_olah!I529</f>
        <v>ORBIT</v>
      </c>
      <c r="J526" s="122" t="str">
        <f>data_olah!J529</f>
        <v>TERPASANG</v>
      </c>
      <c r="K526" s="122" t="str">
        <f>data_olah!M529</f>
        <v>BELUM TERPASANG</v>
      </c>
      <c r="L526" s="122" t="str">
        <f>data_olah!U529</f>
        <v>TIDAK TERDETEKSI</v>
      </c>
    </row>
    <row r="527">
      <c r="A527" s="121">
        <v>2025.0</v>
      </c>
      <c r="B527" s="121" t="s">
        <v>795</v>
      </c>
      <c r="C527" s="122" t="str">
        <f>data_olah!B530</f>
        <v>KUTAI TIMUR</v>
      </c>
      <c r="D527" s="122" t="str">
        <f>data_olah!C530</f>
        <v>KAUBUN</v>
      </c>
      <c r="E527" s="122" t="str">
        <f>data_olah!D530</f>
        <v>KADUNGAN JAYA</v>
      </c>
      <c r="F527" s="123" t="str">
        <f>data_olah!F530</f>
        <v>1.187319</v>
      </c>
      <c r="G527" s="123" t="str">
        <f>data_olah!G530</f>
        <v>117.833756</v>
      </c>
      <c r="H527" s="122" t="str">
        <f>data_olah!H530</f>
        <v>BESTCAMP</v>
      </c>
      <c r="I527" s="122" t="str">
        <f>data_olah!I530</f>
        <v>STARLINK</v>
      </c>
      <c r="J527" s="122" t="str">
        <f>data_olah!J530</f>
        <v>TERPASANG</v>
      </c>
      <c r="K527" s="122" t="str">
        <f>data_olah!M530</f>
        <v>BELUM TERPASANG</v>
      </c>
      <c r="L527" s="122" t="str">
        <f>data_olah!U530</f>
        <v>KURANG OPTIMAL</v>
      </c>
    </row>
    <row r="528">
      <c r="A528" s="121">
        <v>2025.0</v>
      </c>
      <c r="B528" s="121" t="s">
        <v>795</v>
      </c>
      <c r="C528" s="122" t="str">
        <f>data_olah!B531</f>
        <v>KUTAI TIMUR</v>
      </c>
      <c r="D528" s="122" t="str">
        <f>data_olah!C531</f>
        <v>KAUBUN</v>
      </c>
      <c r="E528" s="122" t="str">
        <f>data_olah!D531</f>
        <v>PENGADAN BARU</v>
      </c>
      <c r="F528" s="123" t="str">
        <f>data_olah!F531</f>
        <v>1.2012102159739906</v>
      </c>
      <c r="G528" s="123" t="str">
        <f>data_olah!G531</f>
        <v>117.81307696274538</v>
      </c>
      <c r="H528" s="122" t="str">
        <f>data_olah!H531</f>
        <v>TELKOMSEL</v>
      </c>
      <c r="I528" s="122" t="str">
        <f>data_olah!I531</f>
        <v>ORBIT</v>
      </c>
      <c r="J528" s="122" t="str">
        <f>data_olah!J531</f>
        <v>TERPASANG</v>
      </c>
      <c r="K528" s="122" t="str">
        <f>data_olah!M531</f>
        <v>BELUM TERPASANG</v>
      </c>
      <c r="L528" s="122" t="str">
        <f>data_olah!U531</f>
        <v>TIDAK TERDETEKSI</v>
      </c>
    </row>
    <row r="529">
      <c r="A529" s="121">
        <v>2025.0</v>
      </c>
      <c r="B529" s="121" t="s">
        <v>795</v>
      </c>
      <c r="C529" s="122" t="str">
        <f>data_olah!B532</f>
        <v>KUTAI TIMUR</v>
      </c>
      <c r="D529" s="122" t="str">
        <f>data_olah!C532</f>
        <v>KAUBUN</v>
      </c>
      <c r="E529" s="122" t="str">
        <f>data_olah!D532</f>
        <v>MATA AIR</v>
      </c>
      <c r="F529" s="123" t="str">
        <f>data_olah!F532</f>
        <v>1.078414</v>
      </c>
      <c r="G529" s="123" t="str">
        <f>data_olah!G532</f>
        <v>117.792550</v>
      </c>
      <c r="H529" s="122" t="str">
        <f>data_olah!H532</f>
        <v>BESTCAMP</v>
      </c>
      <c r="I529" s="122" t="str">
        <f>data_olah!I532</f>
        <v>STARLINK</v>
      </c>
      <c r="J529" s="122" t="str">
        <f>data_olah!J532</f>
        <v>TERPASANG</v>
      </c>
      <c r="K529" s="122" t="str">
        <f>data_olah!M532</f>
        <v>BELUM TERPASANG</v>
      </c>
      <c r="L529" s="122" t="str">
        <f>data_olah!U532</f>
        <v>TIDAK OPTIMAL</v>
      </c>
    </row>
    <row r="530">
      <c r="A530" s="121">
        <v>2025.0</v>
      </c>
      <c r="B530" s="121" t="s">
        <v>795</v>
      </c>
      <c r="C530" s="122" t="str">
        <f>data_olah!B533</f>
        <v>KUTAI TIMUR</v>
      </c>
      <c r="D530" s="122" t="str">
        <f>data_olah!C533</f>
        <v>KAUBUN</v>
      </c>
      <c r="E530" s="122" t="str">
        <f>data_olah!D533</f>
        <v>BUKIT PERMATA</v>
      </c>
      <c r="F530" s="123" t="str">
        <f>data_olah!F533</f>
        <v>1.083174</v>
      </c>
      <c r="G530" s="123" t="str">
        <f>data_olah!G533</f>
        <v>117.762610</v>
      </c>
      <c r="H530" s="122" t="str">
        <f>data_olah!H533</f>
        <v>BESTCAMP</v>
      </c>
      <c r="I530" s="122" t="str">
        <f>data_olah!I533</f>
        <v>STARLINK</v>
      </c>
      <c r="J530" s="122" t="str">
        <f>data_olah!J533</f>
        <v>TERPASANG</v>
      </c>
      <c r="K530" s="122" t="str">
        <f>data_olah!M533</f>
        <v>BELUM TERPASANG</v>
      </c>
      <c r="L530" s="122" t="str">
        <f>data_olah!U533</f>
        <v>TIDAK OPTIMAL</v>
      </c>
    </row>
    <row r="531">
      <c r="A531" s="121">
        <v>2025.0</v>
      </c>
      <c r="B531" s="121" t="s">
        <v>795</v>
      </c>
      <c r="C531" s="122" t="str">
        <f>data_olah!B534</f>
        <v>KUTAI TIMUR</v>
      </c>
      <c r="D531" s="122" t="str">
        <f>data_olah!C534</f>
        <v>KOMBENG</v>
      </c>
      <c r="E531" s="122" t="str">
        <f>data_olah!D534</f>
        <v>MAKMUR JAYA</v>
      </c>
      <c r="F531" s="123" t="str">
        <f>data_olah!F534</f>
        <v>1.11614</v>
      </c>
      <c r="G531" s="123" t="str">
        <f>data_olah!G534</f>
        <v>116.93355</v>
      </c>
      <c r="H531" s="122" t="str">
        <f>data_olah!H534</f>
        <v>COMTELINDO</v>
      </c>
      <c r="I531" s="122" t="str">
        <f>data_olah!I534</f>
        <v>WMS</v>
      </c>
      <c r="J531" s="122" t="str">
        <f>data_olah!J534</f>
        <v>TERPASANG</v>
      </c>
      <c r="K531" s="122" t="str">
        <f>data_olah!M534</f>
        <v/>
      </c>
      <c r="L531" s="122" t="str">
        <f>data_olah!U534</f>
        <v>OPTIMAL</v>
      </c>
    </row>
    <row r="532">
      <c r="A532" s="121">
        <v>2025.0</v>
      </c>
      <c r="B532" s="121" t="s">
        <v>795</v>
      </c>
      <c r="C532" s="122" t="str">
        <f>data_olah!B535</f>
        <v>KUTAI TIMUR</v>
      </c>
      <c r="D532" s="122" t="str">
        <f>data_olah!C535</f>
        <v>KOMBENG</v>
      </c>
      <c r="E532" s="122" t="str">
        <f>data_olah!D535</f>
        <v>MARGA MULYA</v>
      </c>
      <c r="F532" s="123" t="str">
        <f>data_olah!F535</f>
        <v>1.08634</v>
      </c>
      <c r="G532" s="123" t="str">
        <f>data_olah!G535</f>
        <v>116.92062</v>
      </c>
      <c r="H532" s="122" t="str">
        <f>data_olah!H535</f>
        <v>TELKOMSEL</v>
      </c>
      <c r="I532" s="122" t="str">
        <f>data_olah!I535</f>
        <v>INDIHOME</v>
      </c>
      <c r="J532" s="122" t="str">
        <f>data_olah!J535</f>
        <v>TERPASANG</v>
      </c>
      <c r="K532" s="122" t="str">
        <f>data_olah!M535</f>
        <v/>
      </c>
      <c r="L532" s="122" t="str">
        <f>data_olah!U535</f>
        <v>KURANG OPTIMAL</v>
      </c>
    </row>
    <row r="533">
      <c r="A533" s="121">
        <v>2025.0</v>
      </c>
      <c r="B533" s="121" t="s">
        <v>795</v>
      </c>
      <c r="C533" s="122" t="str">
        <f>data_olah!B536</f>
        <v>KUTAI TIMUR</v>
      </c>
      <c r="D533" s="122" t="str">
        <f>data_olah!C536</f>
        <v>KOMBENG</v>
      </c>
      <c r="E533" s="122" t="str">
        <f>data_olah!D536</f>
        <v>SUKAMAJU</v>
      </c>
      <c r="F533" s="123" t="str">
        <f>data_olah!F536</f>
        <v>1.08943</v>
      </c>
      <c r="G533" s="123" t="str">
        <f>data_olah!G536</f>
        <v>116.96089</v>
      </c>
      <c r="H533" s="122" t="str">
        <f>data_olah!H536</f>
        <v>TELKOMSEL</v>
      </c>
      <c r="I533" s="122" t="str">
        <f>data_olah!I536</f>
        <v>INDIHOME</v>
      </c>
      <c r="J533" s="122" t="str">
        <f>data_olah!J536</f>
        <v>TERPASANG</v>
      </c>
      <c r="K533" s="122" t="str">
        <f>data_olah!M536</f>
        <v/>
      </c>
      <c r="L533" s="122" t="str">
        <f>data_olah!U536</f>
        <v>TIDAK OPTIMAL</v>
      </c>
    </row>
    <row r="534">
      <c r="A534" s="121">
        <v>2025.0</v>
      </c>
      <c r="B534" s="121" t="s">
        <v>795</v>
      </c>
      <c r="C534" s="122" t="str">
        <f>data_olah!B537</f>
        <v>KUTAI TIMUR</v>
      </c>
      <c r="D534" s="122" t="str">
        <f>data_olah!C537</f>
        <v>KOMBENG</v>
      </c>
      <c r="E534" s="122" t="str">
        <f>data_olah!D537</f>
        <v>SIDOMULYO</v>
      </c>
      <c r="F534" s="123" t="str">
        <f>data_olah!F537</f>
        <v>1.06166</v>
      </c>
      <c r="G534" s="123" t="str">
        <f>data_olah!G537</f>
        <v>116.93613</v>
      </c>
      <c r="H534" s="122" t="str">
        <f>data_olah!H537</f>
        <v>PSN</v>
      </c>
      <c r="I534" s="122" t="str">
        <f>data_olah!I537</f>
        <v>VSAT</v>
      </c>
      <c r="J534" s="122" t="str">
        <f>data_olah!J537</f>
        <v>TERPASANG</v>
      </c>
      <c r="K534" s="122" t="str">
        <f>data_olah!M537</f>
        <v/>
      </c>
      <c r="L534" s="122" t="str">
        <f>data_olah!U537</f>
        <v>TIDAK OPTIMAL</v>
      </c>
    </row>
    <row r="535">
      <c r="A535" s="121">
        <v>2025.0</v>
      </c>
      <c r="B535" s="121" t="s">
        <v>795</v>
      </c>
      <c r="C535" s="122" t="str">
        <f>data_olah!B538</f>
        <v>KUTAI TIMUR</v>
      </c>
      <c r="D535" s="122" t="str">
        <f>data_olah!C538</f>
        <v>KOMBENG</v>
      </c>
      <c r="E535" s="122" t="str">
        <f>data_olah!D538</f>
        <v>SRI PANTUN</v>
      </c>
      <c r="F535" s="123" t="str">
        <f>data_olah!F538</f>
        <v>1.05620</v>
      </c>
      <c r="G535" s="123" t="str">
        <f>data_olah!G538</f>
        <v>116.96560</v>
      </c>
      <c r="H535" s="122" t="str">
        <f>data_olah!H538</f>
        <v>TELKOMSEL</v>
      </c>
      <c r="I535" s="122" t="str">
        <f>data_olah!I538</f>
        <v>ORBIT</v>
      </c>
      <c r="J535" s="122" t="str">
        <f>data_olah!J538</f>
        <v>TERPASANG</v>
      </c>
      <c r="K535" s="122" t="str">
        <f>data_olah!M538</f>
        <v>BELUM TERPASANG</v>
      </c>
      <c r="L535" s="122" t="str">
        <f>data_olah!U538</f>
        <v>TIDAK TERDETEKSI</v>
      </c>
    </row>
    <row r="536">
      <c r="A536" s="121">
        <v>2025.0</v>
      </c>
      <c r="B536" s="121" t="s">
        <v>795</v>
      </c>
      <c r="C536" s="122" t="str">
        <f>data_olah!B539</f>
        <v>KUTAI TIMUR</v>
      </c>
      <c r="D536" s="122" t="str">
        <f>data_olah!C539</f>
        <v>KOMBENG</v>
      </c>
      <c r="E536" s="122" t="str">
        <f>data_olah!D539</f>
        <v>KOMBENG INDAH</v>
      </c>
      <c r="F536" s="123" t="str">
        <f>data_olah!F539</f>
        <v>1.05440</v>
      </c>
      <c r="G536" s="123" t="str">
        <f>data_olah!G539</f>
        <v>116.99701</v>
      </c>
      <c r="H536" s="122" t="str">
        <f>data_olah!H539</f>
        <v>TELKOMSEL</v>
      </c>
      <c r="I536" s="122" t="str">
        <f>data_olah!I539</f>
        <v>ORBIT</v>
      </c>
      <c r="J536" s="122" t="str">
        <f>data_olah!J539</f>
        <v>TERPASANG</v>
      </c>
      <c r="K536" s="122" t="str">
        <f>data_olah!M539</f>
        <v>BELUM TERPASANG</v>
      </c>
      <c r="L536" s="122" t="str">
        <f>data_olah!U539</f>
        <v>TIDAK TERDETEKSI</v>
      </c>
    </row>
    <row r="537">
      <c r="A537" s="121">
        <v>2025.0</v>
      </c>
      <c r="B537" s="121" t="s">
        <v>795</v>
      </c>
      <c r="C537" s="122" t="str">
        <f>data_olah!B540</f>
        <v>KUTAI TIMUR</v>
      </c>
      <c r="D537" s="122" t="str">
        <f>data_olah!C540</f>
        <v>KOMBENG</v>
      </c>
      <c r="E537" s="122" t="str">
        <f>data_olah!D540</f>
        <v>MIAU BARU</v>
      </c>
      <c r="F537" s="123" t="str">
        <f>data_olah!F540</f>
        <v>1.1963888</v>
      </c>
      <c r="G537" s="123" t="str">
        <f>data_olah!G540</f>
        <v>116.9433333</v>
      </c>
      <c r="H537" s="122" t="str">
        <f>data_olah!H540</f>
        <v>TELKOM</v>
      </c>
      <c r="I537" s="122" t="str">
        <f>data_olah!I540</f>
        <v>Astinet</v>
      </c>
      <c r="J537" s="122" t="str">
        <f>data_olah!J540</f>
        <v>TERPASANG</v>
      </c>
      <c r="K537" s="122" t="str">
        <f>data_olah!M540</f>
        <v>TIDAK TERDETEKSI</v>
      </c>
      <c r="L537" s="122" t="str">
        <f>data_olah!U540</f>
        <v>TIDAK TERDETEKSI</v>
      </c>
    </row>
    <row r="538">
      <c r="A538" s="121">
        <v>2025.0</v>
      </c>
      <c r="B538" s="121" t="s">
        <v>795</v>
      </c>
      <c r="C538" s="122" t="str">
        <f>data_olah!B541</f>
        <v>KUTAI TIMUR</v>
      </c>
      <c r="D538" s="122" t="str">
        <f>data_olah!C541</f>
        <v>LONG MESANGAT</v>
      </c>
      <c r="E538" s="122" t="str">
        <f>data_olah!D541</f>
        <v>SIKA MAKMUR</v>
      </c>
      <c r="F538" s="123" t="str">
        <f>data_olah!F541</f>
        <v>0.66648</v>
      </c>
      <c r="G538" s="123" t="str">
        <f>data_olah!G541</f>
        <v>116.69685</v>
      </c>
      <c r="H538" s="122" t="str">
        <f>data_olah!H541</f>
        <v>COMTELINDO</v>
      </c>
      <c r="I538" s="122" t="str">
        <f>data_olah!I541</f>
        <v>WMS</v>
      </c>
      <c r="J538" s="122" t="str">
        <f>data_olah!J541</f>
        <v>TERPASANG</v>
      </c>
      <c r="K538" s="122" t="str">
        <f>data_olah!M541</f>
        <v/>
      </c>
      <c r="L538" s="122" t="str">
        <f>data_olah!U541</f>
        <v>KURANG OPTIMAL</v>
      </c>
    </row>
    <row r="539">
      <c r="A539" s="121">
        <v>2025.0</v>
      </c>
      <c r="B539" s="121" t="s">
        <v>795</v>
      </c>
      <c r="C539" s="122" t="str">
        <f>data_olah!B542</f>
        <v>KUTAI TIMUR</v>
      </c>
      <c r="D539" s="122" t="str">
        <f>data_olah!C542</f>
        <v>LONG MESANGAT</v>
      </c>
      <c r="E539" s="122" t="str">
        <f>data_olah!D542</f>
        <v>SEGOY MAKMUR</v>
      </c>
      <c r="F539" s="123" t="str">
        <f>data_olah!F542</f>
        <v>0.63700</v>
      </c>
      <c r="G539" s="123" t="str">
        <f>data_olah!G542</f>
        <v>116.69302</v>
      </c>
      <c r="H539" s="122" t="str">
        <f>data_olah!H542</f>
        <v>TELKOMSEL</v>
      </c>
      <c r="I539" s="122" t="str">
        <f>data_olah!I542</f>
        <v>ORBIT</v>
      </c>
      <c r="J539" s="122" t="str">
        <f>data_olah!J542</f>
        <v>TERPASANG</v>
      </c>
      <c r="K539" s="122" t="str">
        <f>data_olah!M542</f>
        <v>BELUM TERPASANG</v>
      </c>
      <c r="L539" s="122" t="str">
        <f>data_olah!U542</f>
        <v>TIDAK TERDETEKSI</v>
      </c>
    </row>
    <row r="540">
      <c r="A540" s="121">
        <v>2025.0</v>
      </c>
      <c r="B540" s="121" t="s">
        <v>795</v>
      </c>
      <c r="C540" s="122" t="str">
        <f>data_olah!B543</f>
        <v>KUTAI TIMUR</v>
      </c>
      <c r="D540" s="122" t="str">
        <f>data_olah!C543</f>
        <v>LONG MESANGAT</v>
      </c>
      <c r="E540" s="122" t="str">
        <f>data_olah!D543</f>
        <v>MUKTI UTAMA</v>
      </c>
      <c r="F540" s="123" t="str">
        <f>data_olah!F543</f>
        <v>0.58834</v>
      </c>
      <c r="G540" s="123" t="str">
        <f>data_olah!G543</f>
        <v>116.70649</v>
      </c>
      <c r="H540" s="122" t="str">
        <f>data_olah!H543</f>
        <v>TELKOMSEL</v>
      </c>
      <c r="I540" s="122" t="str">
        <f>data_olah!I543</f>
        <v>ORBIT</v>
      </c>
      <c r="J540" s="122" t="str">
        <f>data_olah!J543</f>
        <v>TERPASANG</v>
      </c>
      <c r="K540" s="122" t="str">
        <f>data_olah!M543</f>
        <v>BELUM TERPASANG</v>
      </c>
      <c r="L540" s="122" t="str">
        <f>data_olah!U543</f>
        <v>TIDAK TERDETEKSI</v>
      </c>
    </row>
    <row r="541">
      <c r="A541" s="121">
        <v>2025.0</v>
      </c>
      <c r="B541" s="121" t="s">
        <v>795</v>
      </c>
      <c r="C541" s="122" t="str">
        <f>data_olah!B544</f>
        <v>KUTAI TIMUR</v>
      </c>
      <c r="D541" s="122" t="str">
        <f>data_olah!C544</f>
        <v>LONG MESANGAT</v>
      </c>
      <c r="E541" s="122" t="str">
        <f>data_olah!D544</f>
        <v>SUMBER SARI</v>
      </c>
      <c r="F541" s="123" t="str">
        <f>data_olah!F544</f>
        <v>0.575363</v>
      </c>
      <c r="G541" s="123" t="str">
        <f>data_olah!G544</f>
        <v>116.715312</v>
      </c>
      <c r="H541" s="122" t="str">
        <f>data_olah!H544</f>
        <v>BESTCAMP</v>
      </c>
      <c r="I541" s="122" t="str">
        <f>data_olah!I544</f>
        <v>STARLINK</v>
      </c>
      <c r="J541" s="122" t="str">
        <f>data_olah!J544</f>
        <v>TERPASANG</v>
      </c>
      <c r="K541" s="122" t="str">
        <f>data_olah!M544</f>
        <v>BELUM TERPASANG</v>
      </c>
      <c r="L541" s="122" t="str">
        <f>data_olah!U544</f>
        <v>OPTIMAL</v>
      </c>
    </row>
    <row r="542">
      <c r="A542" s="121">
        <v>2025.0</v>
      </c>
      <c r="B542" s="121" t="s">
        <v>795</v>
      </c>
      <c r="C542" s="122" t="str">
        <f>data_olah!B545</f>
        <v>KUTAI TIMUR</v>
      </c>
      <c r="D542" s="122" t="str">
        <f>data_olah!C545</f>
        <v>LONG MESANGAT</v>
      </c>
      <c r="E542" s="122" t="str">
        <f>data_olah!D545</f>
        <v>MELAN</v>
      </c>
      <c r="F542" s="123" t="str">
        <f>data_olah!F545</f>
        <v>0.66917</v>
      </c>
      <c r="G542" s="123" t="str">
        <f>data_olah!G545</f>
        <v>116.64420</v>
      </c>
      <c r="H542" s="122" t="str">
        <f>data_olah!H545</f>
        <v>COMTELINDO</v>
      </c>
      <c r="I542" s="122" t="str">
        <f>data_olah!I545</f>
        <v>WMS</v>
      </c>
      <c r="J542" s="122" t="str">
        <f>data_olah!J545</f>
        <v>TERPASANG</v>
      </c>
      <c r="K542" s="122" t="str">
        <f>data_olah!M545</f>
        <v/>
      </c>
      <c r="L542" s="122" t="str">
        <f>data_olah!U545</f>
        <v>KURANG OPTIMAL</v>
      </c>
    </row>
    <row r="543">
      <c r="A543" s="121">
        <v>2025.0</v>
      </c>
      <c r="B543" s="121" t="s">
        <v>795</v>
      </c>
      <c r="C543" s="122" t="str">
        <f>data_olah!B546</f>
        <v>KUTAI TIMUR</v>
      </c>
      <c r="D543" s="122" t="str">
        <f>data_olah!C546</f>
        <v>LONG MESANGAT</v>
      </c>
      <c r="E543" s="122" t="str">
        <f>data_olah!D546</f>
        <v>TANAH ABANG</v>
      </c>
      <c r="F543" s="123" t="str">
        <f>data_olah!F546</f>
        <v>0.55581</v>
      </c>
      <c r="G543" s="123" t="str">
        <f>data_olah!G546</f>
        <v>116.73239</v>
      </c>
      <c r="H543" s="122" t="str">
        <f>data_olah!H546</f>
        <v>COMTELINDO</v>
      </c>
      <c r="I543" s="122" t="str">
        <f>data_olah!I546</f>
        <v>WMS</v>
      </c>
      <c r="J543" s="122" t="str">
        <f>data_olah!J546</f>
        <v>TERPASANG</v>
      </c>
      <c r="K543" s="122" t="str">
        <f>data_olah!M546</f>
        <v/>
      </c>
      <c r="L543" s="122" t="str">
        <f>data_olah!U546</f>
        <v>SANGAT OPTIMAL</v>
      </c>
    </row>
    <row r="544">
      <c r="A544" s="121">
        <v>2025.0</v>
      </c>
      <c r="B544" s="121" t="s">
        <v>795</v>
      </c>
      <c r="C544" s="122" t="str">
        <f>data_olah!B547</f>
        <v>KUTAI TIMUR</v>
      </c>
      <c r="D544" s="122" t="str">
        <f>data_olah!C547</f>
        <v>LONG MESANGAT</v>
      </c>
      <c r="E544" s="122" t="str">
        <f>data_olah!D547</f>
        <v>SUMBER AGUNG</v>
      </c>
      <c r="F544" s="123" t="str">
        <f>data_olah!F547</f>
        <v>0.556299</v>
      </c>
      <c r="G544" s="123" t="str">
        <f>data_olah!G547</f>
        <v>116.754309</v>
      </c>
      <c r="H544" s="122" t="str">
        <f>data_olah!H547</f>
        <v>BESTCAMP</v>
      </c>
      <c r="I544" s="122" t="str">
        <f>data_olah!I547</f>
        <v>STARLINK</v>
      </c>
      <c r="J544" s="122" t="str">
        <f>data_olah!J547</f>
        <v>TERPASANG</v>
      </c>
      <c r="K544" s="122" t="str">
        <f>data_olah!M547</f>
        <v>BELUM TERPASANG</v>
      </c>
      <c r="L544" s="122" t="str">
        <f>data_olah!U547</f>
        <v>KURANG OPTIMAL</v>
      </c>
    </row>
    <row r="545">
      <c r="A545" s="121">
        <v>2025.0</v>
      </c>
      <c r="B545" s="121" t="s">
        <v>795</v>
      </c>
      <c r="C545" s="122" t="str">
        <f>data_olah!B548</f>
        <v>KUTAI TIMUR</v>
      </c>
      <c r="D545" s="122" t="str">
        <f>data_olah!C548</f>
        <v>MUARA ANCALONG</v>
      </c>
      <c r="E545" s="122" t="str">
        <f>data_olah!D548</f>
        <v>SENYIUR</v>
      </c>
      <c r="F545" s="123" t="str">
        <f>data_olah!F548</f>
        <v>0.31120177080363265</v>
      </c>
      <c r="G545" s="123" t="str">
        <f>data_olah!G548</f>
        <v>116.6230567860258</v>
      </c>
      <c r="H545" s="122" t="str">
        <f>data_olah!H548</f>
        <v>TELKOMSEL</v>
      </c>
      <c r="I545" s="122" t="str">
        <f>data_olah!I548</f>
        <v>ORBIT</v>
      </c>
      <c r="J545" s="122" t="str">
        <f>data_olah!J548</f>
        <v>TERPASANG</v>
      </c>
      <c r="K545" s="122" t="str">
        <f>data_olah!M548</f>
        <v>BELUM TERPASANG</v>
      </c>
      <c r="L545" s="122" t="str">
        <f>data_olah!U548</f>
        <v>TIDAK TERDETEKSI</v>
      </c>
    </row>
    <row r="546">
      <c r="A546" s="121">
        <v>2025.0</v>
      </c>
      <c r="B546" s="121" t="s">
        <v>795</v>
      </c>
      <c r="C546" s="122" t="str">
        <f>data_olah!B549</f>
        <v>KUTAI TIMUR</v>
      </c>
      <c r="D546" s="122" t="str">
        <f>data_olah!C549</f>
        <v>MUARA ANCALONG</v>
      </c>
      <c r="E546" s="122" t="str">
        <f>data_olah!D549</f>
        <v>KELINJAU ILIR</v>
      </c>
      <c r="F546" s="123" t="str">
        <f>data_olah!F549</f>
        <v>0.42693</v>
      </c>
      <c r="G546" s="123" t="str">
        <f>data_olah!G549</f>
        <v>116.68004</v>
      </c>
      <c r="H546" s="122" t="str">
        <f>data_olah!H549</f>
        <v>TELKOMSEL</v>
      </c>
      <c r="I546" s="122" t="str">
        <f>data_olah!I549</f>
        <v>ORBIT</v>
      </c>
      <c r="J546" s="122" t="str">
        <f>data_olah!J549</f>
        <v>TERPASANG</v>
      </c>
      <c r="K546" s="122" t="str">
        <f>data_olah!M549</f>
        <v>BELUM TERPASANG</v>
      </c>
      <c r="L546" s="122" t="str">
        <f>data_olah!U549</f>
        <v>TIDAK TERDETEKSI</v>
      </c>
    </row>
    <row r="547">
      <c r="A547" s="121">
        <v>2025.0</v>
      </c>
      <c r="B547" s="121" t="s">
        <v>795</v>
      </c>
      <c r="C547" s="122" t="str">
        <f>data_olah!B550</f>
        <v>KUTAI TIMUR</v>
      </c>
      <c r="D547" s="122" t="str">
        <f>data_olah!C550</f>
        <v>MUARA ANCALONG</v>
      </c>
      <c r="E547" s="122" t="str">
        <f>data_olah!D550</f>
        <v>KELINJAU ULU</v>
      </c>
      <c r="F547" s="123" t="str">
        <f>data_olah!F550</f>
        <v>0.44224</v>
      </c>
      <c r="G547" s="123" t="str">
        <f>data_olah!G550</f>
        <v>116.675001</v>
      </c>
      <c r="H547" s="122" t="str">
        <f>data_olah!H550</f>
        <v>TELKOMSEL</v>
      </c>
      <c r="I547" s="122" t="str">
        <f>data_olah!I550</f>
        <v>ORBIT</v>
      </c>
      <c r="J547" s="122" t="str">
        <f>data_olah!J550</f>
        <v>TERPASANG</v>
      </c>
      <c r="K547" s="122" t="str">
        <f>data_olah!M550</f>
        <v>BELUM TERPASANG</v>
      </c>
      <c r="L547" s="122" t="str">
        <f>data_olah!U550</f>
        <v>TIDAK TERDETEKSI</v>
      </c>
    </row>
    <row r="548">
      <c r="A548" s="121">
        <v>2025.0</v>
      </c>
      <c r="B548" s="121" t="s">
        <v>795</v>
      </c>
      <c r="C548" s="122" t="str">
        <f>data_olah!B551</f>
        <v>KUTAI TIMUR</v>
      </c>
      <c r="D548" s="122" t="str">
        <f>data_olah!C551</f>
        <v>MUARA ANCALONG</v>
      </c>
      <c r="E548" s="122" t="str">
        <f>data_olah!D551</f>
        <v>LONG NAH</v>
      </c>
      <c r="F548" s="123" t="str">
        <f>data_olah!F551</f>
        <v>0.614306</v>
      </c>
      <c r="G548" s="123" t="str">
        <f>data_olah!G551</f>
        <v>116.656217</v>
      </c>
      <c r="H548" s="122" t="str">
        <f>data_olah!H551</f>
        <v>TELKOMSEL</v>
      </c>
      <c r="I548" s="122" t="str">
        <f>data_olah!I551</f>
        <v>ORBIT</v>
      </c>
      <c r="J548" s="122" t="str">
        <f>data_olah!J551</f>
        <v>TERPASANG</v>
      </c>
      <c r="K548" s="122" t="str">
        <f>data_olah!M551</f>
        <v>BELUM TERPASANG</v>
      </c>
      <c r="L548" s="122" t="str">
        <f>data_olah!U551</f>
        <v>TIDAK TERDETEKSI</v>
      </c>
    </row>
    <row r="549">
      <c r="A549" s="121">
        <v>2025.0</v>
      </c>
      <c r="B549" s="121" t="s">
        <v>795</v>
      </c>
      <c r="C549" s="122" t="str">
        <f>data_olah!B552</f>
        <v>KUTAI TIMUR</v>
      </c>
      <c r="D549" s="122" t="str">
        <f>data_olah!C552</f>
        <v>MUARA ANCALONG</v>
      </c>
      <c r="E549" s="122" t="str">
        <f>data_olah!D552</f>
        <v>LONG TESAK</v>
      </c>
      <c r="F549" s="123" t="str">
        <f>data_olah!F552</f>
        <v>0.40498</v>
      </c>
      <c r="G549" s="123" t="str">
        <f>data_olah!G552</f>
        <v>116.37417</v>
      </c>
      <c r="H549" s="122" t="str">
        <f>data_olah!H552</f>
        <v>COMTELINDO</v>
      </c>
      <c r="I549" s="122" t="str">
        <f>data_olah!I552</f>
        <v>WMS</v>
      </c>
      <c r="J549" s="122" t="str">
        <f>data_olah!J552</f>
        <v>TERPASANG</v>
      </c>
      <c r="K549" s="122" t="str">
        <f>data_olah!M552</f>
        <v/>
      </c>
      <c r="L549" s="122" t="str">
        <f>data_olah!U552</f>
        <v>OPTIMAL</v>
      </c>
    </row>
    <row r="550">
      <c r="A550" s="121">
        <v>2025.0</v>
      </c>
      <c r="B550" s="121" t="s">
        <v>795</v>
      </c>
      <c r="C550" s="122" t="str">
        <f>data_olah!B553</f>
        <v>KUTAI TIMUR</v>
      </c>
      <c r="D550" s="122" t="str">
        <f>data_olah!C553</f>
        <v>MUARA ANCALONG</v>
      </c>
      <c r="E550" s="122" t="str">
        <f>data_olah!D553</f>
        <v>GEMAR BARU</v>
      </c>
      <c r="F550" s="123" t="str">
        <f>data_olah!F553</f>
        <v>0.642913</v>
      </c>
      <c r="G550" s="123" t="str">
        <f>data_olah!G553</f>
        <v>116.639152</v>
      </c>
      <c r="H550" s="122" t="str">
        <f>data_olah!H553</f>
        <v>BESTCAMP</v>
      </c>
      <c r="I550" s="122" t="str">
        <f>data_olah!I553</f>
        <v>STARLINK</v>
      </c>
      <c r="J550" s="122" t="str">
        <f>data_olah!J553</f>
        <v>TERPASANG</v>
      </c>
      <c r="K550" s="122" t="str">
        <f>data_olah!M553</f>
        <v>BELUM TERPASANG</v>
      </c>
      <c r="L550" s="122" t="str">
        <f>data_olah!U553</f>
        <v>TIDAK OPTIMAL</v>
      </c>
    </row>
    <row r="551">
      <c r="A551" s="121">
        <v>2025.0</v>
      </c>
      <c r="B551" s="121" t="s">
        <v>795</v>
      </c>
      <c r="C551" s="122" t="str">
        <f>data_olah!B554</f>
        <v>KUTAI TIMUR</v>
      </c>
      <c r="D551" s="122" t="str">
        <f>data_olah!C554</f>
        <v>MUARA ANCALONG</v>
      </c>
      <c r="E551" s="122" t="str">
        <f>data_olah!D554</f>
        <v>LONG POQ BARU</v>
      </c>
      <c r="F551" s="123" t="str">
        <f>data_olah!F554</f>
        <v>0.44368</v>
      </c>
      <c r="G551" s="123" t="str">
        <f>data_olah!G554</f>
        <v>116.75213</v>
      </c>
      <c r="H551" s="122" t="str">
        <f>data_olah!H554</f>
        <v>COMTELINDO</v>
      </c>
      <c r="I551" s="122" t="str">
        <f>data_olah!I554</f>
        <v>WMS</v>
      </c>
      <c r="J551" s="122" t="str">
        <f>data_olah!J554</f>
        <v>TERPASANG</v>
      </c>
      <c r="K551" s="122" t="str">
        <f>data_olah!M554</f>
        <v/>
      </c>
      <c r="L551" s="122" t="str">
        <f>data_olah!U554</f>
        <v>TIDAK OPTIMAL</v>
      </c>
    </row>
    <row r="552">
      <c r="A552" s="121">
        <v>2025.0</v>
      </c>
      <c r="B552" s="121" t="s">
        <v>795</v>
      </c>
      <c r="C552" s="122" t="str">
        <f>data_olah!B555</f>
        <v>KUTAI TIMUR</v>
      </c>
      <c r="D552" s="122" t="str">
        <f>data_olah!C555</f>
        <v>MUARA ANCALONG</v>
      </c>
      <c r="E552" s="122" t="str">
        <f>data_olah!D555</f>
        <v>MUARA DUN</v>
      </c>
      <c r="F552" s="123" t="str">
        <f>data_olah!F555</f>
        <v>0.638054</v>
      </c>
      <c r="G552" s="123" t="str">
        <f>data_olah!G555</f>
        <v>116.648574</v>
      </c>
      <c r="H552" s="122" t="str">
        <f>data_olah!H555</f>
        <v>BESTCAMP</v>
      </c>
      <c r="I552" s="122" t="str">
        <f>data_olah!I555</f>
        <v>STARLINK</v>
      </c>
      <c r="J552" s="122" t="str">
        <f>data_olah!J555</f>
        <v>TERPASANG</v>
      </c>
      <c r="K552" s="122" t="str">
        <f>data_olah!M555</f>
        <v>BELUM TERPASANG</v>
      </c>
      <c r="L552" s="122" t="str">
        <f>data_olah!U555</f>
        <v>TIDAK OPTIMAL</v>
      </c>
    </row>
    <row r="553">
      <c r="A553" s="121">
        <v>2025.0</v>
      </c>
      <c r="B553" s="121" t="s">
        <v>795</v>
      </c>
      <c r="C553" s="122" t="str">
        <f>data_olah!B556</f>
        <v>KUTAI TIMUR</v>
      </c>
      <c r="D553" s="122" t="str">
        <f>data_olah!C556</f>
        <v>MUARA ANCALONG</v>
      </c>
      <c r="E553" s="122" t="str">
        <f>data_olah!D556</f>
        <v>TELUK BARU</v>
      </c>
      <c r="F553" s="123" t="str">
        <f>data_olah!F556</f>
        <v>0.61052</v>
      </c>
      <c r="G553" s="123" t="str">
        <f>data_olah!G556</f>
        <v>116.66485</v>
      </c>
      <c r="H553" s="122" t="str">
        <f>data_olah!H556</f>
        <v>COMTELINDO</v>
      </c>
      <c r="I553" s="122" t="str">
        <f>data_olah!I556</f>
        <v>WMS</v>
      </c>
      <c r="J553" s="122" t="str">
        <f>data_olah!J556</f>
        <v>TERPASANG</v>
      </c>
      <c r="K553" s="122" t="str">
        <f>data_olah!M556</f>
        <v/>
      </c>
      <c r="L553" s="122" t="str">
        <f>data_olah!U556</f>
        <v>SANGAT OPTIMAL</v>
      </c>
    </row>
    <row r="554">
      <c r="A554" s="121">
        <v>2025.0</v>
      </c>
      <c r="B554" s="121" t="s">
        <v>795</v>
      </c>
      <c r="C554" s="122" t="str">
        <f>data_olah!B557</f>
        <v>KUTAI TIMUR</v>
      </c>
      <c r="D554" s="122" t="str">
        <f>data_olah!C557</f>
        <v>MUARA BENGKAL</v>
      </c>
      <c r="E554" s="122" t="str">
        <f>data_olah!D557</f>
        <v>SENAMBAH</v>
      </c>
      <c r="F554" s="123" t="str">
        <f>data_olah!F557</f>
        <v>0.31350</v>
      </c>
      <c r="G554" s="123" t="str">
        <f>data_olah!G557</f>
        <v>116.76934</v>
      </c>
      <c r="H554" s="122" t="str">
        <f>data_olah!H557</f>
        <v>TELKOMSEL</v>
      </c>
      <c r="I554" s="122" t="str">
        <f>data_olah!I557</f>
        <v>ORBIT</v>
      </c>
      <c r="J554" s="122" t="str">
        <f>data_olah!J557</f>
        <v>TERPASANG</v>
      </c>
      <c r="K554" s="122" t="str">
        <f>data_olah!M557</f>
        <v>BELUM TERPASANG</v>
      </c>
      <c r="L554" s="122" t="str">
        <f>data_olah!U557</f>
        <v>TIDAK TERDETEKSI</v>
      </c>
    </row>
    <row r="555">
      <c r="A555" s="121">
        <v>2025.0</v>
      </c>
      <c r="B555" s="121" t="s">
        <v>795</v>
      </c>
      <c r="C555" s="122" t="str">
        <f>data_olah!B558</f>
        <v>KUTAI TIMUR</v>
      </c>
      <c r="D555" s="122" t="str">
        <f>data_olah!C558</f>
        <v>MUARA BENGKAL</v>
      </c>
      <c r="E555" s="122" t="str">
        <f>data_olah!D558</f>
        <v>NGAYAU</v>
      </c>
      <c r="F555" s="123" t="str">
        <f>data_olah!F558</f>
        <v>0.41771</v>
      </c>
      <c r="G555" s="123" t="str">
        <f>data_olah!G558</f>
        <v>116.70731</v>
      </c>
      <c r="H555" s="122" t="str">
        <f>data_olah!H558</f>
        <v>COMTELINDO</v>
      </c>
      <c r="I555" s="122" t="str">
        <f>data_olah!I558</f>
        <v>WMS</v>
      </c>
      <c r="J555" s="122" t="str">
        <f>data_olah!J558</f>
        <v>TERPASANG</v>
      </c>
      <c r="K555" s="122" t="str">
        <f>data_olah!M558</f>
        <v/>
      </c>
      <c r="L555" s="122" t="str">
        <f>data_olah!U558</f>
        <v>SANGAT OPTIMAL</v>
      </c>
    </row>
    <row r="556">
      <c r="A556" s="121">
        <v>2025.0</v>
      </c>
      <c r="B556" s="121" t="s">
        <v>795</v>
      </c>
      <c r="C556" s="122" t="str">
        <f>data_olah!B559</f>
        <v>KUTAI TIMUR</v>
      </c>
      <c r="D556" s="122" t="str">
        <f>data_olah!C559</f>
        <v>MUARA BENGKAL</v>
      </c>
      <c r="E556" s="122" t="str">
        <f>data_olah!D559</f>
        <v>MUARA BENGKAL ILIR</v>
      </c>
      <c r="F556" s="123" t="str">
        <f>data_olah!F559</f>
        <v>0.4324243659525176</v>
      </c>
      <c r="G556" s="123" t="str">
        <f>data_olah!G559</f>
        <v>116.71380182958032</v>
      </c>
      <c r="H556" s="122" t="str">
        <f>data_olah!H559</f>
        <v>COMTELINDO</v>
      </c>
      <c r="I556" s="122" t="str">
        <f>data_olah!I559</f>
        <v>WMS</v>
      </c>
      <c r="J556" s="122" t="str">
        <f>data_olah!J559</f>
        <v>TERPASANG</v>
      </c>
      <c r="K556" s="122" t="str">
        <f>data_olah!M559</f>
        <v/>
      </c>
      <c r="L556" s="122" t="str">
        <f>data_olah!U559</f>
        <v>OPTIMAL</v>
      </c>
    </row>
    <row r="557">
      <c r="A557" s="121">
        <v>2025.0</v>
      </c>
      <c r="B557" s="121" t="s">
        <v>795</v>
      </c>
      <c r="C557" s="122" t="str">
        <f>data_olah!B560</f>
        <v>KUTAI TIMUR</v>
      </c>
      <c r="D557" s="122" t="str">
        <f>data_olah!C560</f>
        <v>MUARA BENGKAL</v>
      </c>
      <c r="E557" s="122" t="str">
        <f>data_olah!D560</f>
        <v>MUARA BENGKAL ULU</v>
      </c>
      <c r="F557" s="123" t="str">
        <f>data_olah!F560</f>
        <v>0.43645</v>
      </c>
      <c r="G557" s="123" t="str">
        <f>data_olah!G560</f>
        <v>116.71687</v>
      </c>
      <c r="H557" s="122" t="str">
        <f>data_olah!H560</f>
        <v>COMTELINDO</v>
      </c>
      <c r="I557" s="122" t="str">
        <f>data_olah!I560</f>
        <v>WMS</v>
      </c>
      <c r="J557" s="122" t="str">
        <f>data_olah!J560</f>
        <v>TERPASANG</v>
      </c>
      <c r="K557" s="122" t="str">
        <f>data_olah!M560</f>
        <v/>
      </c>
      <c r="L557" s="122" t="str">
        <f>data_olah!U560</f>
        <v>SANGAT OPTIMAL</v>
      </c>
    </row>
    <row r="558">
      <c r="A558" s="121">
        <v>2025.0</v>
      </c>
      <c r="B558" s="121" t="s">
        <v>795</v>
      </c>
      <c r="C558" s="122" t="str">
        <f>data_olah!B561</f>
        <v>KUTAI TIMUR</v>
      </c>
      <c r="D558" s="122" t="str">
        <f>data_olah!C561</f>
        <v>MUARA BENGKAL</v>
      </c>
      <c r="E558" s="122" t="str">
        <f>data_olah!D561</f>
        <v>BENUA BARU</v>
      </c>
      <c r="F558" s="123" t="str">
        <f>data_olah!F561</f>
        <v>0.990825</v>
      </c>
      <c r="G558" s="123" t="str">
        <f>data_olah!G561</f>
        <v>117.978271</v>
      </c>
      <c r="H558" s="122" t="str">
        <f>data_olah!H561</f>
        <v>TELKOM</v>
      </c>
      <c r="I558" s="122" t="str">
        <f>data_olah!I561</f>
        <v>Astinet</v>
      </c>
      <c r="J558" s="122" t="str">
        <f>data_olah!J561</f>
        <v/>
      </c>
      <c r="K558" s="122" t="str">
        <f>data_olah!M561</f>
        <v>TIDAK AKTIF</v>
      </c>
      <c r="L558" s="122" t="str">
        <f>data_olah!U561</f>
        <v>TIDAK TERDETEKSI</v>
      </c>
    </row>
    <row r="559">
      <c r="A559" s="121">
        <v>2025.0</v>
      </c>
      <c r="B559" s="121" t="s">
        <v>795</v>
      </c>
      <c r="C559" s="122" t="str">
        <f>data_olah!B562</f>
        <v>KUTAI TIMUR</v>
      </c>
      <c r="D559" s="122" t="str">
        <f>data_olah!C562</f>
        <v>MUARA BENGKAL</v>
      </c>
      <c r="E559" s="122" t="str">
        <f>data_olah!D562</f>
        <v>MULUPAN</v>
      </c>
      <c r="F559" s="123" t="str">
        <f>data_olah!F562</f>
        <v>0.231584</v>
      </c>
      <c r="G559" s="123" t="str">
        <f>data_olah!G562</f>
        <v>116.783180</v>
      </c>
      <c r="H559" s="122" t="str">
        <f>data_olah!H562</f>
        <v>BESTCAMP</v>
      </c>
      <c r="I559" s="122" t="str">
        <f>data_olah!I562</f>
        <v>STARLINK</v>
      </c>
      <c r="J559" s="122" t="str">
        <f>data_olah!J562</f>
        <v>TERPASANG</v>
      </c>
      <c r="K559" s="122" t="str">
        <f>data_olah!M562</f>
        <v>BELUM TERPASANG</v>
      </c>
      <c r="L559" s="122" t="str">
        <f>data_olah!U562</f>
        <v>TIDAK OPTIMAL</v>
      </c>
    </row>
    <row r="560">
      <c r="A560" s="121">
        <v>2025.0</v>
      </c>
      <c r="B560" s="121" t="s">
        <v>795</v>
      </c>
      <c r="C560" s="122" t="str">
        <f>data_olah!B563</f>
        <v>KUTAI TIMUR</v>
      </c>
      <c r="D560" s="122" t="str">
        <f>data_olah!C563</f>
        <v>MUARA BENGKAL</v>
      </c>
      <c r="E560" s="122" t="str">
        <f>data_olah!D563</f>
        <v>BATU BALAI</v>
      </c>
      <c r="F560" s="123" t="str">
        <f>data_olah!F563</f>
        <v>0.52719</v>
      </c>
      <c r="G560" s="123" t="str">
        <f>data_olah!G563</f>
        <v>116.78738</v>
      </c>
      <c r="H560" s="122" t="str">
        <f>data_olah!H563</f>
        <v>COMTELINDO</v>
      </c>
      <c r="I560" s="122" t="str">
        <f>data_olah!I563</f>
        <v>WMS</v>
      </c>
      <c r="J560" s="122" t="str">
        <f>data_olah!J563</f>
        <v>TERPASANG</v>
      </c>
      <c r="K560" s="122" t="str">
        <f>data_olah!M563</f>
        <v/>
      </c>
      <c r="L560" s="122" t="str">
        <f>data_olah!U563</f>
        <v>KURANG OPTIMAL</v>
      </c>
    </row>
    <row r="561">
      <c r="A561" s="121">
        <v>2025.0</v>
      </c>
      <c r="B561" s="121" t="s">
        <v>795</v>
      </c>
      <c r="C561" s="122" t="str">
        <f>data_olah!B564</f>
        <v>KUTAI TIMUR</v>
      </c>
      <c r="D561" s="122" t="str">
        <f>data_olah!C564</f>
        <v>MUARA WAHAU</v>
      </c>
      <c r="E561" s="122" t="str">
        <f>data_olah!D564</f>
        <v>JAK LUAY</v>
      </c>
      <c r="F561" s="123" t="str">
        <f>data_olah!F564</f>
        <v>1.014172853212281</v>
      </c>
      <c r="G561" s="123" t="str">
        <f>data_olah!G564</f>
        <v>116.86643713538332</v>
      </c>
      <c r="H561" s="122" t="str">
        <f>data_olah!H564</f>
        <v>COMTELINDO</v>
      </c>
      <c r="I561" s="122" t="str">
        <f>data_olah!I564</f>
        <v>WMS</v>
      </c>
      <c r="J561" s="122" t="str">
        <f>data_olah!J564</f>
        <v>TERPASANG</v>
      </c>
      <c r="K561" s="122" t="str">
        <f>data_olah!M564</f>
        <v/>
      </c>
      <c r="L561" s="122" t="str">
        <f>data_olah!U564</f>
        <v>OPTIMAL</v>
      </c>
    </row>
    <row r="562">
      <c r="A562" s="121">
        <v>2025.0</v>
      </c>
      <c r="B562" s="121" t="s">
        <v>795</v>
      </c>
      <c r="C562" s="122" t="str">
        <f>data_olah!B565</f>
        <v>KUTAI TIMUR</v>
      </c>
      <c r="D562" s="122" t="str">
        <f>data_olah!C565</f>
        <v>MUARA WAHAU</v>
      </c>
      <c r="E562" s="122" t="str">
        <f>data_olah!D565</f>
        <v>NEHES LIAH BING</v>
      </c>
      <c r="F562" s="123" t="str">
        <f>data_olah!F565</f>
        <v>1.04998</v>
      </c>
      <c r="G562" s="123" t="str">
        <f>data_olah!G565</f>
        <v>116.8614</v>
      </c>
      <c r="H562" s="122" t="str">
        <f>data_olah!H565</f>
        <v>TELKOMSEL</v>
      </c>
      <c r="I562" s="122" t="str">
        <f>data_olah!I565</f>
        <v>INDIHOME</v>
      </c>
      <c r="J562" s="122" t="str">
        <f>data_olah!J565</f>
        <v>TERPASANG</v>
      </c>
      <c r="K562" s="122" t="str">
        <f>data_olah!M565</f>
        <v/>
      </c>
      <c r="L562" s="122" t="str">
        <f>data_olah!U565</f>
        <v>TIDAK OPTIMAL</v>
      </c>
    </row>
    <row r="563">
      <c r="A563" s="121">
        <v>2025.0</v>
      </c>
      <c r="B563" s="121" t="s">
        <v>795</v>
      </c>
      <c r="C563" s="122" t="str">
        <f>data_olah!B566</f>
        <v>KUTAI TIMUR</v>
      </c>
      <c r="D563" s="122" t="str">
        <f>data_olah!C566</f>
        <v>MUARA WAHAU</v>
      </c>
      <c r="E563" s="122" t="str">
        <f>data_olah!D566</f>
        <v>MUARA WAHAU</v>
      </c>
      <c r="F563" s="123" t="str">
        <f>data_olah!F566</f>
        <v>1.057534</v>
      </c>
      <c r="G563" s="123" t="str">
        <f>data_olah!G566</f>
        <v>116.834049</v>
      </c>
      <c r="H563" s="122" t="str">
        <f>data_olah!H566</f>
        <v>TELKOM</v>
      </c>
      <c r="I563" s="122" t="str">
        <f>data_olah!I566</f>
        <v>Astinet</v>
      </c>
      <c r="J563" s="122" t="str">
        <f>data_olah!J566</f>
        <v>TERPASANG</v>
      </c>
      <c r="K563" s="122" t="str">
        <f>data_olah!M566</f>
        <v>TIDAK TERDETEKSI</v>
      </c>
      <c r="L563" s="122" t="str">
        <f>data_olah!U566</f>
        <v>TIDAK TERDETEKSI</v>
      </c>
    </row>
    <row r="564">
      <c r="A564" s="121">
        <v>2025.0</v>
      </c>
      <c r="B564" s="121" t="s">
        <v>795</v>
      </c>
      <c r="C564" s="122" t="str">
        <f>data_olah!B567</f>
        <v>KUTAI TIMUR</v>
      </c>
      <c r="D564" s="122" t="str">
        <f>data_olah!C567</f>
        <v>MUARA WAHAU</v>
      </c>
      <c r="E564" s="122" t="str">
        <f>data_olah!D567</f>
        <v>DEA BEQ</v>
      </c>
      <c r="F564" s="123" t="str">
        <f>data_olah!F567</f>
        <v>1.0438752190830851</v>
      </c>
      <c r="G564" s="123" t="str">
        <f>data_olah!G567</f>
        <v>116.8143919213626</v>
      </c>
      <c r="H564" s="122" t="str">
        <f>data_olah!H567</f>
        <v>TELKOMSEL</v>
      </c>
      <c r="I564" s="122" t="str">
        <f>data_olah!I567</f>
        <v>INDIHOME</v>
      </c>
      <c r="J564" s="122" t="str">
        <f>data_olah!J567</f>
        <v>TERPASANG</v>
      </c>
      <c r="K564" s="122" t="str">
        <f>data_olah!M567</f>
        <v/>
      </c>
      <c r="L564" s="122" t="str">
        <f>data_olah!U567</f>
        <v>KURANG OPTIMAL</v>
      </c>
    </row>
    <row r="565">
      <c r="A565" s="121">
        <v>2025.0</v>
      </c>
      <c r="B565" s="121" t="s">
        <v>795</v>
      </c>
      <c r="C565" s="122" t="str">
        <f>data_olah!B568</f>
        <v>KUTAI TIMUR</v>
      </c>
      <c r="D565" s="122" t="str">
        <f>data_olah!C568</f>
        <v>MUARA WAHAU</v>
      </c>
      <c r="E565" s="122" t="str">
        <f>data_olah!D568</f>
        <v>DIAQ LAY</v>
      </c>
      <c r="F565" s="123" t="str">
        <f>data_olah!F568</f>
        <v>1.06124</v>
      </c>
      <c r="G565" s="123" t="str">
        <f>data_olah!G568</f>
        <v>116.78977</v>
      </c>
      <c r="H565" s="122" t="str">
        <f>data_olah!H568</f>
        <v>TELKOMSEL</v>
      </c>
      <c r="I565" s="122" t="str">
        <f>data_olah!I568</f>
        <v>ORBIT</v>
      </c>
      <c r="J565" s="122" t="str">
        <f>data_olah!J568</f>
        <v>TERPASANG</v>
      </c>
      <c r="K565" s="122" t="str">
        <f>data_olah!M568</f>
        <v>BELUM TERPASANG</v>
      </c>
      <c r="L565" s="122" t="str">
        <f>data_olah!U568</f>
        <v>TIDAK TERDETEKSI</v>
      </c>
    </row>
    <row r="566">
      <c r="A566" s="121">
        <v>2025.0</v>
      </c>
      <c r="B566" s="121" t="s">
        <v>795</v>
      </c>
      <c r="C566" s="122" t="str">
        <f>data_olah!B569</f>
        <v>KUTAI TIMUR</v>
      </c>
      <c r="D566" s="122" t="str">
        <f>data_olah!C569</f>
        <v>MUARA WAHAU</v>
      </c>
      <c r="E566" s="122" t="str">
        <f>data_olah!D569</f>
        <v>BENHES</v>
      </c>
      <c r="F566" s="123" t="str">
        <f>data_olah!F569</f>
        <v>1.07699</v>
      </c>
      <c r="G566" s="123" t="str">
        <f>data_olah!G569</f>
        <v>116.76584</v>
      </c>
      <c r="H566" s="122" t="str">
        <f>data_olah!H569</f>
        <v>COMTELINDO</v>
      </c>
      <c r="I566" s="122" t="str">
        <f>data_olah!I569</f>
        <v>WMS</v>
      </c>
      <c r="J566" s="122" t="str">
        <f>data_olah!J569</f>
        <v>TERPASANG</v>
      </c>
      <c r="K566" s="122" t="str">
        <f>data_olah!M569</f>
        <v/>
      </c>
      <c r="L566" s="122" t="str">
        <f>data_olah!U569</f>
        <v>OPTIMAL</v>
      </c>
    </row>
    <row r="567">
      <c r="A567" s="121">
        <v>2025.0</v>
      </c>
      <c r="B567" s="121" t="s">
        <v>795</v>
      </c>
      <c r="C567" s="122" t="str">
        <f>data_olah!B570</f>
        <v>KUTAI TIMUR</v>
      </c>
      <c r="D567" s="122" t="str">
        <f>data_olah!C570</f>
        <v>MUARA WAHAU</v>
      </c>
      <c r="E567" s="122" t="str">
        <f>data_olah!D570</f>
        <v>WANASARI</v>
      </c>
      <c r="F567" s="123" t="str">
        <f>data_olah!F570</f>
        <v>1.09033</v>
      </c>
      <c r="G567" s="123" t="str">
        <f>data_olah!G570</f>
        <v>116.89850</v>
      </c>
      <c r="H567" s="122" t="str">
        <f>data_olah!H570</f>
        <v>TELKOMSEL</v>
      </c>
      <c r="I567" s="122" t="str">
        <f>data_olah!I570</f>
        <v>INDIHOME</v>
      </c>
      <c r="J567" s="122" t="str">
        <f>data_olah!J570</f>
        <v>TERPASANG</v>
      </c>
      <c r="K567" s="122" t="str">
        <f>data_olah!M570</f>
        <v/>
      </c>
      <c r="L567" s="122" t="str">
        <f>data_olah!U570</f>
        <v>TIDAK OPTIMAL</v>
      </c>
    </row>
    <row r="568">
      <c r="A568" s="121">
        <v>2025.0</v>
      </c>
      <c r="B568" s="121" t="s">
        <v>795</v>
      </c>
      <c r="C568" s="122" t="str">
        <f>data_olah!B571</f>
        <v>KUTAI TIMUR</v>
      </c>
      <c r="D568" s="122" t="str">
        <f>data_olah!C571</f>
        <v>MUARA WAHAU</v>
      </c>
      <c r="E568" s="122" t="str">
        <f>data_olah!D571</f>
        <v>WAHAU BARU</v>
      </c>
      <c r="F568" s="123" t="str">
        <f>data_olah!F571</f>
        <v>1.07445</v>
      </c>
      <c r="G568" s="123" t="str">
        <f>data_olah!G571</f>
        <v>116.85572</v>
      </c>
      <c r="H568" s="122" t="str">
        <f>data_olah!H571</f>
        <v>TELKOM</v>
      </c>
      <c r="I568" s="122" t="str">
        <f>data_olah!I571</f>
        <v>WMS</v>
      </c>
      <c r="J568" s="122" t="str">
        <f>data_olah!J571</f>
        <v>TERPASANG</v>
      </c>
      <c r="K568" s="122" t="str">
        <f>data_olah!M571</f>
        <v>BELUM TERPASANG</v>
      </c>
      <c r="L568" s="122" t="str">
        <f>data_olah!U571</f>
        <v>TIDAK OPTIMAL</v>
      </c>
    </row>
    <row r="569">
      <c r="A569" s="121">
        <v>2025.0</v>
      </c>
      <c r="B569" s="121" t="s">
        <v>795</v>
      </c>
      <c r="C569" s="122" t="str">
        <f>data_olah!B572</f>
        <v>KUTAI TIMUR</v>
      </c>
      <c r="D569" s="122" t="str">
        <f>data_olah!C572</f>
        <v>MUARA WAHAU</v>
      </c>
      <c r="E569" s="122" t="str">
        <f>data_olah!D572</f>
        <v>KARYA BHAKTI</v>
      </c>
      <c r="F569" s="123" t="str">
        <f>data_olah!F572</f>
        <v>1.0566343181474505</v>
      </c>
      <c r="G569" s="123" t="str">
        <f>data_olah!G572</f>
        <v>116.91267800980528</v>
      </c>
      <c r="H569" s="122" t="str">
        <f>data_olah!H572</f>
        <v/>
      </c>
      <c r="I569" s="122" t="str">
        <f>data_olah!I572</f>
        <v/>
      </c>
      <c r="J569" s="122" t="str">
        <f>data_olah!J572</f>
        <v/>
      </c>
      <c r="K569" s="122" t="str">
        <f>data_olah!M572</f>
        <v>BELUM TERPASANG</v>
      </c>
      <c r="L569" s="122" t="str">
        <f>data_olah!U572</f>
        <v>BELUM TERPASANG</v>
      </c>
    </row>
    <row r="570">
      <c r="A570" s="121">
        <v>2025.0</v>
      </c>
      <c r="B570" s="121" t="s">
        <v>795</v>
      </c>
      <c r="C570" s="122" t="str">
        <f>data_olah!B573</f>
        <v>KUTAI TIMUR</v>
      </c>
      <c r="D570" s="122" t="str">
        <f>data_olah!C573</f>
        <v>MUARA WAHAU</v>
      </c>
      <c r="E570" s="122" t="str">
        <f>data_olah!D573</f>
        <v>LONG WEHEA</v>
      </c>
      <c r="F570" s="123" t="str">
        <f>data_olah!F573</f>
        <v>1.035685</v>
      </c>
      <c r="G570" s="123" t="str">
        <f>data_olah!G573</f>
        <v>116.853860</v>
      </c>
      <c r="H570" s="122" t="str">
        <f>data_olah!H573</f>
        <v>BESTCAMP</v>
      </c>
      <c r="I570" s="122" t="str">
        <f>data_olah!I573</f>
        <v>STARLINK</v>
      </c>
      <c r="J570" s="122" t="str">
        <f>data_olah!J573</f>
        <v>TERPASANG</v>
      </c>
      <c r="K570" s="122" t="str">
        <f>data_olah!M573</f>
        <v>BELUM TERPASANG</v>
      </c>
      <c r="L570" s="122" t="str">
        <f>data_olah!U573</f>
        <v>OPTIMAL</v>
      </c>
    </row>
    <row r="571">
      <c r="A571" s="121">
        <v>2025.0</v>
      </c>
      <c r="B571" s="121" t="s">
        <v>795</v>
      </c>
      <c r="C571" s="122" t="str">
        <f>data_olah!B574</f>
        <v>KUTAI TIMUR</v>
      </c>
      <c r="D571" s="122" t="str">
        <f>data_olah!C574</f>
        <v>RANTAU PULUNG</v>
      </c>
      <c r="E571" s="122" t="str">
        <f>data_olah!D574</f>
        <v>MUKTI JAYA</v>
      </c>
      <c r="F571" s="123" t="str">
        <f>data_olah!F574</f>
        <v>0.59220</v>
      </c>
      <c r="G571" s="123" t="str">
        <f>data_olah!G574</f>
        <v>117.30187</v>
      </c>
      <c r="H571" s="122" t="str">
        <f>data_olah!H574</f>
        <v>TELKOM</v>
      </c>
      <c r="I571" s="122" t="str">
        <f>data_olah!I574</f>
        <v>WMS</v>
      </c>
      <c r="J571" s="122" t="str">
        <f>data_olah!J574</f>
        <v>TERPASANG</v>
      </c>
      <c r="K571" s="122" t="str">
        <f>data_olah!M574</f>
        <v/>
      </c>
      <c r="L571" s="122" t="str">
        <f>data_olah!U574</f>
        <v>KURANG OPTIMAL</v>
      </c>
    </row>
    <row r="572">
      <c r="A572" s="121">
        <v>2025.0</v>
      </c>
      <c r="B572" s="121" t="s">
        <v>795</v>
      </c>
      <c r="C572" s="122" t="str">
        <f>data_olah!B575</f>
        <v>KUTAI TIMUR</v>
      </c>
      <c r="D572" s="122" t="str">
        <f>data_olah!C575</f>
        <v>RANTAU PULUNG</v>
      </c>
      <c r="E572" s="122" t="str">
        <f>data_olah!D575</f>
        <v>PULUNG SARI</v>
      </c>
      <c r="F572" s="123" t="str">
        <f>data_olah!F575</f>
        <v>0.6316171045560849</v>
      </c>
      <c r="G572" s="123" t="str">
        <f>data_olah!G575</f>
        <v>117.29872503378337</v>
      </c>
      <c r="H572" s="122" t="str">
        <f>data_olah!H575</f>
        <v>TELKOM</v>
      </c>
      <c r="I572" s="122" t="str">
        <f>data_olah!I575</f>
        <v>WMS</v>
      </c>
      <c r="J572" s="122" t="str">
        <f>data_olah!J575</f>
        <v>TERPASANG</v>
      </c>
      <c r="K572" s="122" t="str">
        <f>data_olah!M575</f>
        <v/>
      </c>
      <c r="L572" s="122" t="str">
        <f>data_olah!U575</f>
        <v>KURANG OPTIMAL</v>
      </c>
    </row>
    <row r="573">
      <c r="A573" s="121">
        <v>2025.0</v>
      </c>
      <c r="B573" s="121" t="s">
        <v>795</v>
      </c>
      <c r="C573" s="122" t="str">
        <f>data_olah!B576</f>
        <v>KUTAI TIMUR</v>
      </c>
      <c r="D573" s="122" t="str">
        <f>data_olah!C576</f>
        <v>RANTAU PULUNG</v>
      </c>
      <c r="E573" s="122" t="str">
        <f>data_olah!D576</f>
        <v>MARGO MULYO</v>
      </c>
      <c r="F573" s="123" t="str">
        <f>data_olah!F576</f>
        <v>0.591581</v>
      </c>
      <c r="G573" s="123" t="str">
        <f>data_olah!G576</f>
        <v>117.303933</v>
      </c>
      <c r="H573" s="122" t="str">
        <f>data_olah!H576</f>
        <v>TELKOM</v>
      </c>
      <c r="I573" s="122" t="str">
        <f>data_olah!I576</f>
        <v>Astinet</v>
      </c>
      <c r="J573" s="122" t="str">
        <f>data_olah!J576</f>
        <v>TERPASANG</v>
      </c>
      <c r="K573" s="122" t="str">
        <f>data_olah!M576</f>
        <v>TIDAK TERDETEKSI</v>
      </c>
      <c r="L573" s="122" t="str">
        <f>data_olah!U576</f>
        <v>TIDAK TERDETEKSI</v>
      </c>
    </row>
    <row r="574">
      <c r="A574" s="121">
        <v>2025.0</v>
      </c>
      <c r="B574" s="121" t="s">
        <v>795</v>
      </c>
      <c r="C574" s="122" t="str">
        <f>data_olah!B577</f>
        <v>KUTAI TIMUR</v>
      </c>
      <c r="D574" s="122" t="str">
        <f>data_olah!C577</f>
        <v>RANTAU PULUNG</v>
      </c>
      <c r="E574" s="122" t="str">
        <f>data_olah!D577</f>
        <v>RANTAU MAKMUR</v>
      </c>
      <c r="F574" s="123" t="str">
        <f>data_olah!F577</f>
        <v>0.57738</v>
      </c>
      <c r="G574" s="123" t="str">
        <f>data_olah!G577</f>
        <v>117.28246</v>
      </c>
      <c r="H574" s="122" t="str">
        <f>data_olah!H577</f>
        <v>TELKOM</v>
      </c>
      <c r="I574" s="122" t="str">
        <f>data_olah!I577</f>
        <v>WMS</v>
      </c>
      <c r="J574" s="122" t="str">
        <f>data_olah!J577</f>
        <v>TERPASANG</v>
      </c>
      <c r="K574" s="122" t="str">
        <f>data_olah!M577</f>
        <v/>
      </c>
      <c r="L574" s="122" t="str">
        <f>data_olah!U577</f>
        <v>KURANG OPTIMAL</v>
      </c>
    </row>
    <row r="575">
      <c r="A575" s="121">
        <v>2025.0</v>
      </c>
      <c r="B575" s="121" t="s">
        <v>795</v>
      </c>
      <c r="C575" s="122" t="str">
        <f>data_olah!B578</f>
        <v>KUTAI TIMUR</v>
      </c>
      <c r="D575" s="122" t="str">
        <f>data_olah!C578</f>
        <v>RANTAU PULUNG</v>
      </c>
      <c r="E575" s="122" t="str">
        <f>data_olah!D578</f>
        <v>MANUNGGAL JAYA</v>
      </c>
      <c r="F575" s="123" t="str">
        <f>data_olah!F578</f>
        <v>0.6524395767974571</v>
      </c>
      <c r="G575" s="123" t="str">
        <f>data_olah!G578</f>
        <v>117.26290353857888</v>
      </c>
      <c r="H575" s="122" t="str">
        <f>data_olah!H578</f>
        <v>TELKOM</v>
      </c>
      <c r="I575" s="122" t="str">
        <f>data_olah!I578</f>
        <v>WMS</v>
      </c>
      <c r="J575" s="122" t="str">
        <f>data_olah!J578</f>
        <v>TERPASANG</v>
      </c>
      <c r="K575" s="122" t="str">
        <f>data_olah!M578</f>
        <v/>
      </c>
      <c r="L575" s="122" t="str">
        <f>data_olah!U578</f>
        <v>KURANG OPTIMAL</v>
      </c>
    </row>
    <row r="576">
      <c r="A576" s="121">
        <v>2025.0</v>
      </c>
      <c r="B576" s="121" t="s">
        <v>795</v>
      </c>
      <c r="C576" s="122" t="str">
        <f>data_olah!B579</f>
        <v>KUTAI TIMUR</v>
      </c>
      <c r="D576" s="122" t="str">
        <f>data_olah!C579</f>
        <v>RANTAU PULUNG</v>
      </c>
      <c r="E576" s="122" t="str">
        <f>data_olah!D579</f>
        <v>TANJUNG LABU</v>
      </c>
      <c r="F576" s="123" t="str">
        <f>data_olah!F579</f>
        <v>0.61725</v>
      </c>
      <c r="G576" s="123" t="str">
        <f>data_olah!G579</f>
        <v>117.23314</v>
      </c>
      <c r="H576" s="122" t="str">
        <f>data_olah!H579</f>
        <v>TELKOMSEL</v>
      </c>
      <c r="I576" s="122" t="str">
        <f>data_olah!I579</f>
        <v>ORBIT</v>
      </c>
      <c r="J576" s="122" t="str">
        <f>data_olah!J579</f>
        <v>TERPASANG</v>
      </c>
      <c r="K576" s="122" t="str">
        <f>data_olah!M579</f>
        <v>BELUM TERPASANG</v>
      </c>
      <c r="L576" s="122" t="str">
        <f>data_olah!U579</f>
        <v>TIDAK TERDETEKSI</v>
      </c>
    </row>
    <row r="577">
      <c r="A577" s="121">
        <v>2025.0</v>
      </c>
      <c r="B577" s="121" t="s">
        <v>795</v>
      </c>
      <c r="C577" s="122" t="str">
        <f>data_olah!B580</f>
        <v>KUTAI TIMUR</v>
      </c>
      <c r="D577" s="122" t="str">
        <f>data_olah!C580</f>
        <v>RANTAU PULUNG</v>
      </c>
      <c r="E577" s="122" t="str">
        <f>data_olah!D580</f>
        <v>KEBON AGUNG</v>
      </c>
      <c r="F577" s="123" t="str">
        <f>data_olah!F580</f>
        <v>0.61125</v>
      </c>
      <c r="G577" s="123" t="str">
        <f>data_olah!G580</f>
        <v>117.27988</v>
      </c>
      <c r="H577" s="122" t="str">
        <f>data_olah!H580</f>
        <v>TELKOM</v>
      </c>
      <c r="I577" s="122" t="str">
        <f>data_olah!I580</f>
        <v>WMS</v>
      </c>
      <c r="J577" s="122" t="str">
        <f>data_olah!J580</f>
        <v>TERPASANG</v>
      </c>
      <c r="K577" s="122" t="str">
        <f>data_olah!M580</f>
        <v/>
      </c>
      <c r="L577" s="122" t="str">
        <f>data_olah!U580</f>
        <v>KURANG OPTIMAL</v>
      </c>
    </row>
    <row r="578">
      <c r="A578" s="121">
        <v>2025.0</v>
      </c>
      <c r="B578" s="121" t="s">
        <v>795</v>
      </c>
      <c r="C578" s="122" t="str">
        <f>data_olah!B581</f>
        <v>KUTAI TIMUR</v>
      </c>
      <c r="D578" s="122" t="str">
        <f>data_olah!C581</f>
        <v>RANTAU PULUNG</v>
      </c>
      <c r="E578" s="122" t="str">
        <f>data_olah!D581</f>
        <v>TEPIAN MAKMUR</v>
      </c>
      <c r="F578" s="123" t="str">
        <f>data_olah!F581</f>
        <v>0.68518</v>
      </c>
      <c r="G578" s="123" t="str">
        <f>data_olah!G581</f>
        <v>117.26051</v>
      </c>
      <c r="H578" s="122" t="str">
        <f>data_olah!H581</f>
        <v>COMTELINDO</v>
      </c>
      <c r="I578" s="122" t="str">
        <f>data_olah!I581</f>
        <v>WMS</v>
      </c>
      <c r="J578" s="122" t="str">
        <f>data_olah!J581</f>
        <v>TERPASANG</v>
      </c>
      <c r="K578" s="122" t="str">
        <f>data_olah!M581</f>
        <v/>
      </c>
      <c r="L578" s="122" t="str">
        <f>data_olah!U581</f>
        <v>TIDAK OPTIMAL</v>
      </c>
    </row>
    <row r="579">
      <c r="A579" s="121">
        <v>2025.0</v>
      </c>
      <c r="B579" s="121" t="s">
        <v>795</v>
      </c>
      <c r="C579" s="122" t="str">
        <f>data_olah!B582</f>
        <v>KUTAI TIMUR</v>
      </c>
      <c r="D579" s="122" t="str">
        <f>data_olah!C582</f>
        <v>RANTAU PULUNG</v>
      </c>
      <c r="E579" s="122" t="str">
        <f>data_olah!D582</f>
        <v>MASALAP RAYA</v>
      </c>
      <c r="F579" s="123" t="str">
        <f>data_olah!F582</f>
        <v>0.589169</v>
      </c>
      <c r="G579" s="123" t="str">
        <f>data_olah!G582</f>
        <v>117.299726</v>
      </c>
      <c r="H579" s="122" t="str">
        <f>data_olah!H582</f>
        <v>BESTCAMP</v>
      </c>
      <c r="I579" s="122" t="str">
        <f>data_olah!I582</f>
        <v>STARLINK</v>
      </c>
      <c r="J579" s="122" t="str">
        <f>data_olah!J582</f>
        <v>TERPASANG</v>
      </c>
      <c r="K579" s="122" t="str">
        <f>data_olah!M582</f>
        <v>BELUM TERPASANG</v>
      </c>
      <c r="L579" s="122" t="str">
        <f>data_olah!U582</f>
        <v>SANGAT OPTIMAL</v>
      </c>
    </row>
    <row r="580">
      <c r="A580" s="121">
        <v>2025.0</v>
      </c>
      <c r="B580" s="121" t="s">
        <v>795</v>
      </c>
      <c r="C580" s="122" t="str">
        <f>data_olah!B583</f>
        <v>KUTAI TIMUR</v>
      </c>
      <c r="D580" s="122" t="str">
        <f>data_olah!C583</f>
        <v>SANDARAN</v>
      </c>
      <c r="E580" s="122" t="str">
        <f>data_olah!D583</f>
        <v>SANDARAN</v>
      </c>
      <c r="F580" s="123" t="str">
        <f>data_olah!F583</f>
        <v>0.8805834064174461</v>
      </c>
      <c r="G580" s="123" t="str">
        <f>data_olah!G583</f>
        <v>118.86650095320019</v>
      </c>
      <c r="H580" s="122" t="str">
        <f>data_olah!H583</f>
        <v>COMTELINDO</v>
      </c>
      <c r="I580" s="122" t="str">
        <f>data_olah!I583</f>
        <v>WMS</v>
      </c>
      <c r="J580" s="122" t="str">
        <f>data_olah!J583</f>
        <v>TERPASANG</v>
      </c>
      <c r="K580" s="122" t="str">
        <f>data_olah!M583</f>
        <v/>
      </c>
      <c r="L580" s="122" t="str">
        <f>data_olah!U583</f>
        <v>TIDAK TERDETEKSI</v>
      </c>
    </row>
    <row r="581">
      <c r="A581" s="121">
        <v>2025.0</v>
      </c>
      <c r="B581" s="121" t="s">
        <v>795</v>
      </c>
      <c r="C581" s="122" t="str">
        <f>data_olah!B584</f>
        <v>KUTAI TIMUR</v>
      </c>
      <c r="D581" s="122" t="str">
        <f>data_olah!C584</f>
        <v>SANDARAN</v>
      </c>
      <c r="E581" s="122" t="str">
        <f>data_olah!D584</f>
        <v>MANUBAR</v>
      </c>
      <c r="F581" s="123" t="str">
        <f>data_olah!F584</f>
        <v>0.82404</v>
      </c>
      <c r="G581" s="123" t="str">
        <f>data_olah!G584</f>
        <v>118.50123</v>
      </c>
      <c r="H581" s="122" t="str">
        <f>data_olah!H584</f>
        <v>COMTELINDO</v>
      </c>
      <c r="I581" s="122" t="str">
        <f>data_olah!I584</f>
        <v>WMS</v>
      </c>
      <c r="J581" s="122" t="str">
        <f>data_olah!J584</f>
        <v>TERPASANG</v>
      </c>
      <c r="K581" s="122" t="str">
        <f>data_olah!M584</f>
        <v/>
      </c>
      <c r="L581" s="122" t="str">
        <f>data_olah!U584</f>
        <v>OPTIMAL</v>
      </c>
    </row>
    <row r="582">
      <c r="A582" s="121">
        <v>2025.0</v>
      </c>
      <c r="B582" s="121" t="s">
        <v>795</v>
      </c>
      <c r="C582" s="122" t="str">
        <f>data_olah!B585</f>
        <v>KUTAI TIMUR</v>
      </c>
      <c r="D582" s="122" t="str">
        <f>data_olah!C585</f>
        <v>SANDARAN</v>
      </c>
      <c r="E582" s="122" t="str">
        <f>data_olah!D585</f>
        <v>TADOAN</v>
      </c>
      <c r="F582" s="123" t="str">
        <f>data_olah!F585</f>
        <v>0.99040</v>
      </c>
      <c r="G582" s="123" t="str">
        <f>data_olah!G585</f>
        <v>118.54760</v>
      </c>
      <c r="H582" s="122" t="str">
        <f>data_olah!H585</f>
        <v>COMTELINDO</v>
      </c>
      <c r="I582" s="122" t="str">
        <f>data_olah!I585</f>
        <v>WMS</v>
      </c>
      <c r="J582" s="122" t="str">
        <f>data_olah!J585</f>
        <v>TERPASANG</v>
      </c>
      <c r="K582" s="122" t="str">
        <f>data_olah!M585</f>
        <v/>
      </c>
      <c r="L582" s="122" t="str">
        <f>data_olah!U585</f>
        <v>TIDAK OPTIMAL</v>
      </c>
    </row>
    <row r="583">
      <c r="A583" s="121">
        <v>2025.0</v>
      </c>
      <c r="B583" s="121" t="s">
        <v>795</v>
      </c>
      <c r="C583" s="122" t="str">
        <f>data_olah!B586</f>
        <v>KUTAI TIMUR</v>
      </c>
      <c r="D583" s="122" t="str">
        <f>data_olah!C586</f>
        <v>SANDARAN</v>
      </c>
      <c r="E583" s="122" t="str">
        <f>data_olah!D586</f>
        <v>MARUKANGAN</v>
      </c>
      <c r="F583" s="123" t="str">
        <f>data_olah!F586</f>
        <v>0.830804097082231</v>
      </c>
      <c r="G583" s="123" t="str">
        <f>data_olah!G586</f>
        <v>118.3429614056988</v>
      </c>
      <c r="H583" s="122" t="str">
        <f>data_olah!H586</f>
        <v>COMTELINDO</v>
      </c>
      <c r="I583" s="122" t="str">
        <f>data_olah!I586</f>
        <v>WMS</v>
      </c>
      <c r="J583" s="122" t="str">
        <f>data_olah!J586</f>
        <v>TERPASANG</v>
      </c>
      <c r="K583" s="122" t="str">
        <f>data_olah!M586</f>
        <v/>
      </c>
      <c r="L583" s="122" t="str">
        <f>data_olah!U586</f>
        <v>SANGAT OPTIMAL</v>
      </c>
    </row>
    <row r="584">
      <c r="A584" s="121">
        <v>2025.0</v>
      </c>
      <c r="B584" s="121" t="s">
        <v>795</v>
      </c>
      <c r="C584" s="122" t="str">
        <f>data_olah!B587</f>
        <v>KUTAI TIMUR</v>
      </c>
      <c r="D584" s="122" t="str">
        <f>data_olah!C587</f>
        <v>SANDARAN</v>
      </c>
      <c r="E584" s="122" t="str">
        <f>data_olah!D587</f>
        <v>SUSUK LUAR</v>
      </c>
      <c r="F584" s="123" t="str">
        <f>data_olah!F587</f>
        <v>0.876281</v>
      </c>
      <c r="G584" s="123" t="str">
        <f>data_olah!G587</f>
        <v>118.199109</v>
      </c>
      <c r="H584" s="122" t="str">
        <f>data_olah!H587</f>
        <v>BESTCAMP</v>
      </c>
      <c r="I584" s="122" t="str">
        <f>data_olah!I587</f>
        <v>STARLINK</v>
      </c>
      <c r="J584" s="122" t="str">
        <f>data_olah!J587</f>
        <v>TERPASANG</v>
      </c>
      <c r="K584" s="122" t="str">
        <f>data_olah!M587</f>
        <v>BELUM TERPASANG</v>
      </c>
      <c r="L584" s="122" t="str">
        <f>data_olah!U587</f>
        <v>TIDAK OPTIMAL</v>
      </c>
    </row>
    <row r="585">
      <c r="A585" s="121">
        <v>2025.0</v>
      </c>
      <c r="B585" s="121" t="s">
        <v>795</v>
      </c>
      <c r="C585" s="122" t="str">
        <f>data_olah!B588</f>
        <v>KUTAI TIMUR</v>
      </c>
      <c r="D585" s="122" t="str">
        <f>data_olah!C588</f>
        <v>SANDARAN</v>
      </c>
      <c r="E585" s="122" t="str">
        <f>data_olah!D588</f>
        <v>SUSUK DALAM</v>
      </c>
      <c r="F585" s="123" t="str">
        <f>data_olah!F588</f>
        <v>0.916763</v>
      </c>
      <c r="G585" s="123" t="str">
        <f>data_olah!G588</f>
        <v>118.215995</v>
      </c>
      <c r="H585" s="122" t="str">
        <f>data_olah!H588</f>
        <v>BESTCAMP</v>
      </c>
      <c r="I585" s="122" t="str">
        <f>data_olah!I588</f>
        <v>STARLINK</v>
      </c>
      <c r="J585" s="122" t="str">
        <f>data_olah!J588</f>
        <v>TERPASANG</v>
      </c>
      <c r="K585" s="122" t="str">
        <f>data_olah!M588</f>
        <v>BELUM TERPASANG</v>
      </c>
      <c r="L585" s="122" t="str">
        <f>data_olah!U588</f>
        <v>TIDAK OPTIMAL</v>
      </c>
    </row>
    <row r="586">
      <c r="A586" s="121">
        <v>2025.0</v>
      </c>
      <c r="B586" s="121" t="s">
        <v>795</v>
      </c>
      <c r="C586" s="122" t="str">
        <f>data_olah!B589</f>
        <v>KUTAI TIMUR</v>
      </c>
      <c r="D586" s="122" t="str">
        <f>data_olah!C589</f>
        <v>SANDARAN</v>
      </c>
      <c r="E586" s="122" t="str">
        <f>data_olah!D589</f>
        <v>TANJUNG MANGKALIAT</v>
      </c>
      <c r="F586" s="123" t="str">
        <f>data_olah!F589</f>
        <v>1.15436</v>
      </c>
      <c r="G586" s="123" t="str">
        <f>data_olah!G589</f>
        <v>118.57598</v>
      </c>
      <c r="H586" s="122" t="str">
        <f>data_olah!H589</f>
        <v>COMTELINDO</v>
      </c>
      <c r="I586" s="122" t="str">
        <f>data_olah!I589</f>
        <v>WMS</v>
      </c>
      <c r="J586" s="122" t="str">
        <f>data_olah!J589</f>
        <v>TERPASANG</v>
      </c>
      <c r="K586" s="122" t="str">
        <f>data_olah!M589</f>
        <v/>
      </c>
      <c r="L586" s="122" t="str">
        <f>data_olah!U589</f>
        <v>OPTIMAL</v>
      </c>
    </row>
    <row r="587">
      <c r="A587" s="121">
        <v>2025.0</v>
      </c>
      <c r="B587" s="121" t="s">
        <v>795</v>
      </c>
      <c r="C587" s="122" t="str">
        <f>data_olah!B590</f>
        <v>KUTAI TIMUR</v>
      </c>
      <c r="D587" s="122" t="str">
        <f>data_olah!C590</f>
        <v>SANDARAN</v>
      </c>
      <c r="E587" s="122" t="str">
        <f>data_olah!D590</f>
        <v>MANUBAR DALAM</v>
      </c>
      <c r="F587" s="123" t="str">
        <f>data_olah!F590</f>
        <v>0.9627</v>
      </c>
      <c r="G587" s="123" t="str">
        <f>data_olah!G590</f>
        <v>118.46210</v>
      </c>
      <c r="H587" s="122" t="str">
        <f>data_olah!H590</f>
        <v>COMTELINDO</v>
      </c>
      <c r="I587" s="122" t="str">
        <f>data_olah!I590</f>
        <v>WMS</v>
      </c>
      <c r="J587" s="122" t="str">
        <f>data_olah!J590</f>
        <v>TERPASANG</v>
      </c>
      <c r="K587" s="122" t="str">
        <f>data_olah!M590</f>
        <v/>
      </c>
      <c r="L587" s="122" t="str">
        <f>data_olah!U590</f>
        <v>TIDAK OPTIMAL</v>
      </c>
    </row>
    <row r="588">
      <c r="A588" s="121">
        <v>2025.0</v>
      </c>
      <c r="B588" s="121" t="s">
        <v>795</v>
      </c>
      <c r="C588" s="122" t="str">
        <f>data_olah!B591</f>
        <v>KUTAI TIMUR</v>
      </c>
      <c r="D588" s="122" t="str">
        <f>data_olah!C591</f>
        <v>SANDARAN</v>
      </c>
      <c r="E588" s="122" t="str">
        <f>data_olah!D591</f>
        <v>SUSUK TENGAH</v>
      </c>
      <c r="F588" s="123" t="str">
        <f>data_olah!F591</f>
        <v>0.90367</v>
      </c>
      <c r="G588" s="123" t="str">
        <f>data_olah!G591</f>
        <v>118.20514</v>
      </c>
      <c r="H588" s="122" t="str">
        <f>data_olah!H591</f>
        <v>TELKOMSEL</v>
      </c>
      <c r="I588" s="122" t="str">
        <f>data_olah!I591</f>
        <v>ORBIT</v>
      </c>
      <c r="J588" s="122" t="str">
        <f>data_olah!J591</f>
        <v>TERPASANG</v>
      </c>
      <c r="K588" s="122" t="str">
        <f>data_olah!M591</f>
        <v>BELUM TERPASANG</v>
      </c>
      <c r="L588" s="122" t="str">
        <f>data_olah!U591</f>
        <v>TIDAK TERDETEKSI</v>
      </c>
    </row>
    <row r="589">
      <c r="A589" s="121">
        <v>2025.0</v>
      </c>
      <c r="B589" s="121" t="s">
        <v>795</v>
      </c>
      <c r="C589" s="122" t="str">
        <f>data_olah!B592</f>
        <v>KUTAI TIMUR</v>
      </c>
      <c r="D589" s="122" t="str">
        <f>data_olah!C592</f>
        <v>SANGATTA SELATAN</v>
      </c>
      <c r="E589" s="122" t="str">
        <f>data_olah!D592</f>
        <v>SANGATTA SELATAN</v>
      </c>
      <c r="F589" s="123" t="str">
        <f>data_olah!F592</f>
        <v>0.4822475786968737</v>
      </c>
      <c r="G589" s="123" t="str">
        <f>data_olah!G592</f>
        <v>117.52927659255394</v>
      </c>
      <c r="H589" s="122" t="str">
        <f>data_olah!H592</f>
        <v>TELKOMSEL</v>
      </c>
      <c r="I589" s="122" t="str">
        <f>data_olah!I592</f>
        <v>INDIHOME</v>
      </c>
      <c r="J589" s="122" t="str">
        <f>data_olah!J592</f>
        <v>TERPASANG</v>
      </c>
      <c r="K589" s="122" t="str">
        <f>data_olah!M592</f>
        <v/>
      </c>
      <c r="L589" s="122" t="str">
        <f>data_olah!U592</f>
        <v>KURANG OPTIMAL</v>
      </c>
    </row>
    <row r="590">
      <c r="A590" s="121">
        <v>2025.0</v>
      </c>
      <c r="B590" s="121" t="s">
        <v>795</v>
      </c>
      <c r="C590" s="122" t="str">
        <f>data_olah!B593</f>
        <v>KUTAI TIMUR</v>
      </c>
      <c r="D590" s="122" t="str">
        <f>data_olah!C593</f>
        <v>SANGATTA SELATAN</v>
      </c>
      <c r="E590" s="122" t="str">
        <f>data_olah!D593</f>
        <v>SANGKIMA</v>
      </c>
      <c r="F590" s="123" t="str">
        <f>data_olah!F593</f>
        <v>0.3809798666455431</v>
      </c>
      <c r="G590" s="123" t="str">
        <f>data_olah!G593</f>
        <v>117.51393579901801</v>
      </c>
      <c r="H590" s="122" t="str">
        <f>data_olah!H593</f>
        <v>TELKOMSEL</v>
      </c>
      <c r="I590" s="122" t="str">
        <f>data_olah!I593</f>
        <v>INDIHOME</v>
      </c>
      <c r="J590" s="122" t="str">
        <f>data_olah!J593</f>
        <v>TERPASANG</v>
      </c>
      <c r="K590" s="122" t="str">
        <f>data_olah!M593</f>
        <v/>
      </c>
      <c r="L590" s="122" t="str">
        <f>data_olah!U593</f>
        <v>TIDAK OPTIMAL</v>
      </c>
    </row>
    <row r="591">
      <c r="A591" s="121">
        <v>2025.0</v>
      </c>
      <c r="B591" s="121" t="s">
        <v>795</v>
      </c>
      <c r="C591" s="122" t="str">
        <f>data_olah!B594</f>
        <v>KUTAI TIMUR</v>
      </c>
      <c r="D591" s="122" t="str">
        <f>data_olah!C594</f>
        <v>SANGATTA SELATAN</v>
      </c>
      <c r="E591" s="122" t="str">
        <f>data_olah!D594</f>
        <v>TELUK SINGKAMA</v>
      </c>
      <c r="F591" s="123" t="str">
        <f>data_olah!F594</f>
        <v>0.3345110005321498</v>
      </c>
      <c r="G591" s="123" t="str">
        <f>data_olah!G594</f>
        <v>117.48208609672307</v>
      </c>
      <c r="H591" s="122" t="str">
        <f>data_olah!H594</f>
        <v>ICON+</v>
      </c>
      <c r="I591" s="122" t="str">
        <f>data_olah!I594</f>
        <v> Broadband + I-WIN</v>
      </c>
      <c r="J591" s="122" t="str">
        <f>data_olah!J594</f>
        <v>TERPASANG</v>
      </c>
      <c r="K591" s="122" t="str">
        <f>data_olah!M594</f>
        <v/>
      </c>
      <c r="L591" s="122" t="str">
        <f>data_olah!U594</f>
        <v>KURANG OPTIMAL</v>
      </c>
    </row>
    <row r="592">
      <c r="A592" s="121">
        <v>2025.0</v>
      </c>
      <c r="B592" s="121" t="s">
        <v>795</v>
      </c>
      <c r="C592" s="122" t="str">
        <f>data_olah!B595</f>
        <v>KUTAI TIMUR</v>
      </c>
      <c r="D592" s="122" t="str">
        <f>data_olah!C595</f>
        <v>SANGATTA UTARA</v>
      </c>
      <c r="E592" s="122" t="str">
        <f>data_olah!D595</f>
        <v>SANGATTA UTARA</v>
      </c>
      <c r="F592" s="123" t="str">
        <f>data_olah!F595</f>
        <v>0.4891828928396726</v>
      </c>
      <c r="G592" s="123" t="str">
        <f>data_olah!G595</f>
        <v>117.53085185770624</v>
      </c>
      <c r="H592" s="122" t="str">
        <f>data_olah!H595</f>
        <v>TELKOMSEL</v>
      </c>
      <c r="I592" s="122" t="str">
        <f>data_olah!I595</f>
        <v>INDIHOME</v>
      </c>
      <c r="J592" s="122" t="str">
        <f>data_olah!J595</f>
        <v>TERPASANG</v>
      </c>
      <c r="K592" s="122" t="str">
        <f>data_olah!M595</f>
        <v/>
      </c>
      <c r="L592" s="122" t="str">
        <f>data_olah!U595</f>
        <v>TIDAK OPTIMAL</v>
      </c>
    </row>
    <row r="593">
      <c r="A593" s="121">
        <v>2025.0</v>
      </c>
      <c r="B593" s="121" t="s">
        <v>795</v>
      </c>
      <c r="C593" s="122" t="str">
        <f>data_olah!B596</f>
        <v>KUTAI TIMUR</v>
      </c>
      <c r="D593" s="122" t="str">
        <f>data_olah!C596</f>
        <v>SANGATTA UTARA</v>
      </c>
      <c r="E593" s="122" t="str">
        <f>data_olah!D596</f>
        <v>SINGA GEMBARA</v>
      </c>
      <c r="F593" s="123" t="str">
        <f>data_olah!F596</f>
        <v>0.54296</v>
      </c>
      <c r="G593" s="123" t="str">
        <f>data_olah!G596</f>
        <v>117.53167</v>
      </c>
      <c r="H593" s="122" t="str">
        <f>data_olah!H596</f>
        <v>TELKOMSEL</v>
      </c>
      <c r="I593" s="122" t="str">
        <f>data_olah!I596</f>
        <v>INDIHOME</v>
      </c>
      <c r="J593" s="122" t="str">
        <f>data_olah!J596</f>
        <v>TERPASANG</v>
      </c>
      <c r="K593" s="122" t="str">
        <f>data_olah!M596</f>
        <v/>
      </c>
      <c r="L593" s="122" t="str">
        <f>data_olah!U596</f>
        <v>KURANG OPTIMAL</v>
      </c>
    </row>
    <row r="594">
      <c r="A594" s="121">
        <v>2025.0</v>
      </c>
      <c r="B594" s="121" t="s">
        <v>795</v>
      </c>
      <c r="C594" s="122" t="str">
        <f>data_olah!B597</f>
        <v>KUTAI TIMUR</v>
      </c>
      <c r="D594" s="122" t="str">
        <f>data_olah!C597</f>
        <v>SANGATTA UTARA</v>
      </c>
      <c r="E594" s="122" t="str">
        <f>data_olah!D597</f>
        <v>SWARGA BARA</v>
      </c>
      <c r="F594" s="123" t="str">
        <f>data_olah!F597</f>
        <v>0.531040865646156</v>
      </c>
      <c r="G594" s="123" t="str">
        <f>data_olah!G597</f>
        <v>117.48705660102955</v>
      </c>
      <c r="H594" s="122" t="str">
        <f>data_olah!H597</f>
        <v>TELKOMSEL</v>
      </c>
      <c r="I594" s="122" t="str">
        <f>data_olah!I597</f>
        <v>INDIHOME</v>
      </c>
      <c r="J594" s="122" t="str">
        <f>data_olah!J597</f>
        <v>TERPASANG</v>
      </c>
      <c r="K594" s="122" t="str">
        <f>data_olah!M597</f>
        <v/>
      </c>
      <c r="L594" s="122" t="str">
        <f>data_olah!U597</f>
        <v>KURANG OPTIMAL</v>
      </c>
    </row>
    <row r="595">
      <c r="A595" s="121">
        <v>2025.0</v>
      </c>
      <c r="B595" s="121" t="s">
        <v>795</v>
      </c>
      <c r="C595" s="122" t="str">
        <f>data_olah!B598</f>
        <v>KUTAI TIMUR</v>
      </c>
      <c r="D595" s="122" t="str">
        <f>data_olah!C598</f>
        <v>SANGKULIRANG</v>
      </c>
      <c r="E595" s="122" t="str">
        <f>data_olah!D598</f>
        <v>KERAYAAN</v>
      </c>
      <c r="F595" s="123" t="str">
        <f>data_olah!F598</f>
        <v>0.83470</v>
      </c>
      <c r="G595" s="123" t="str">
        <f>data_olah!G598</f>
        <v>118.02350</v>
      </c>
      <c r="H595" s="122" t="str">
        <f>data_olah!H598</f>
        <v>COMTELINDO</v>
      </c>
      <c r="I595" s="122" t="str">
        <f>data_olah!I598</f>
        <v>WMS</v>
      </c>
      <c r="J595" s="122" t="str">
        <f>data_olah!J598</f>
        <v>TERPASANG</v>
      </c>
      <c r="K595" s="122" t="str">
        <f>data_olah!M598</f>
        <v/>
      </c>
      <c r="L595" s="122" t="str">
        <f>data_olah!U598</f>
        <v>OPTIMAL</v>
      </c>
    </row>
    <row r="596">
      <c r="A596" s="121">
        <v>2025.0</v>
      </c>
      <c r="B596" s="121" t="s">
        <v>795</v>
      </c>
      <c r="C596" s="122" t="str">
        <f>data_olah!B599</f>
        <v>KUTAI TIMUR</v>
      </c>
      <c r="D596" s="122" t="str">
        <f>data_olah!C599</f>
        <v>SANGKULIRANG</v>
      </c>
      <c r="E596" s="122" t="str">
        <f>data_olah!D599</f>
        <v>TANJUNG MANIS</v>
      </c>
      <c r="F596" s="123" t="str">
        <f>data_olah!F599</f>
        <v>0.90847</v>
      </c>
      <c r="G596" s="123" t="str">
        <f>data_olah!G599</f>
        <v>118.06938</v>
      </c>
      <c r="H596" s="122" t="str">
        <f>data_olah!H599</f>
        <v>COMTELINDO</v>
      </c>
      <c r="I596" s="122" t="str">
        <f>data_olah!I599</f>
        <v>WMS</v>
      </c>
      <c r="J596" s="122" t="str">
        <f>data_olah!J599</f>
        <v>TERPASANG</v>
      </c>
      <c r="K596" s="122" t="str">
        <f>data_olah!M599</f>
        <v/>
      </c>
      <c r="L596" s="122" t="str">
        <f>data_olah!U599</f>
        <v>TIDAK OPTIMAL</v>
      </c>
    </row>
    <row r="597">
      <c r="A597" s="121">
        <v>2025.0</v>
      </c>
      <c r="B597" s="121" t="s">
        <v>795</v>
      </c>
      <c r="C597" s="122" t="str">
        <f>data_olah!B600</f>
        <v>KUTAI TIMUR</v>
      </c>
      <c r="D597" s="122" t="str">
        <f>data_olah!C600</f>
        <v>SANGKULIRANG</v>
      </c>
      <c r="E597" s="122" t="str">
        <f>data_olah!D600</f>
        <v>PERIDAN</v>
      </c>
      <c r="F597" s="123" t="str">
        <f>data_olah!F600</f>
        <v>0.998296</v>
      </c>
      <c r="G597" s="123" t="str">
        <f>data_olah!G600</f>
        <v>118.005121</v>
      </c>
      <c r="H597" s="122" t="str">
        <f>data_olah!H600</f>
        <v>BESTCAMP</v>
      </c>
      <c r="I597" s="122" t="str">
        <f>data_olah!I600</f>
        <v>STARLINK</v>
      </c>
      <c r="J597" s="122" t="str">
        <f>data_olah!J600</f>
        <v>TERPASANG</v>
      </c>
      <c r="K597" s="122" t="str">
        <f>data_olah!M600</f>
        <v>BELUM TERPASANG</v>
      </c>
      <c r="L597" s="122" t="str">
        <f>data_olah!U600</f>
        <v>KURANG OPTIMAL</v>
      </c>
    </row>
    <row r="598">
      <c r="A598" s="121">
        <v>2025.0</v>
      </c>
      <c r="B598" s="121" t="s">
        <v>795</v>
      </c>
      <c r="C598" s="122" t="str">
        <f>data_olah!B601</f>
        <v>KUTAI TIMUR</v>
      </c>
      <c r="D598" s="122" t="str">
        <f>data_olah!C601</f>
        <v>SANGKULIRANG</v>
      </c>
      <c r="E598" s="122" t="str">
        <f>data_olah!D601</f>
        <v>SAKA</v>
      </c>
      <c r="F598" s="123" t="str">
        <f>data_olah!F601</f>
        <v>1.04559</v>
      </c>
      <c r="G598" s="123" t="str">
        <f>data_olah!G601</f>
        <v>117.99941</v>
      </c>
      <c r="H598" s="122" t="str">
        <f>data_olah!H601</f>
        <v>TELKOMSEL</v>
      </c>
      <c r="I598" s="122" t="str">
        <f>data_olah!I601</f>
        <v>ORBIT</v>
      </c>
      <c r="J598" s="122" t="str">
        <f>data_olah!J601</f>
        <v>TERPASANG</v>
      </c>
      <c r="K598" s="122" t="str">
        <f>data_olah!M601</f>
        <v>BELUM TERPASANG</v>
      </c>
      <c r="L598" s="122" t="str">
        <f>data_olah!U601</f>
        <v>TIDAK TERDETEKSI</v>
      </c>
    </row>
    <row r="599">
      <c r="A599" s="121">
        <v>2025.0</v>
      </c>
      <c r="B599" s="121" t="s">
        <v>795</v>
      </c>
      <c r="C599" s="122" t="str">
        <f>data_olah!B602</f>
        <v>KUTAI TIMUR</v>
      </c>
      <c r="D599" s="122" t="str">
        <f>data_olah!C602</f>
        <v>SANGKULIRANG</v>
      </c>
      <c r="E599" s="122" t="str">
        <f>data_olah!D602</f>
        <v>MANDU DALAM</v>
      </c>
      <c r="F599" s="123" t="str">
        <f>data_olah!F602</f>
        <v>1.099316</v>
      </c>
      <c r="G599" s="123" t="str">
        <f>data_olah!G602</f>
        <v>18.0016546</v>
      </c>
      <c r="H599" s="122" t="str">
        <f>data_olah!H602</f>
        <v>BESTCAMP</v>
      </c>
      <c r="I599" s="122" t="str">
        <f>data_olah!I602</f>
        <v>STARLINK</v>
      </c>
      <c r="J599" s="122" t="str">
        <f>data_olah!J602</f>
        <v>TERPASANG</v>
      </c>
      <c r="K599" s="122" t="str">
        <f>data_olah!M602</f>
        <v>BELUM TERPASANG</v>
      </c>
      <c r="L599" s="122" t="str">
        <f>data_olah!U602</f>
        <v>OPTIMAL</v>
      </c>
    </row>
    <row r="600">
      <c r="A600" s="121">
        <v>2025.0</v>
      </c>
      <c r="B600" s="121" t="s">
        <v>795</v>
      </c>
      <c r="C600" s="122" t="str">
        <f>data_olah!B603</f>
        <v>KUTAI TIMUR</v>
      </c>
      <c r="D600" s="122" t="str">
        <f>data_olah!C603</f>
        <v>SANGKULIRANG</v>
      </c>
      <c r="E600" s="122" t="str">
        <f>data_olah!D603</f>
        <v>BENUA BARU ILIR</v>
      </c>
      <c r="F600" s="123" t="str">
        <f>data_olah!F603</f>
        <v>0.98680</v>
      </c>
      <c r="G600" s="123" t="str">
        <f>data_olah!G603</f>
        <v>117.98496</v>
      </c>
      <c r="H600" s="122" t="str">
        <f>data_olah!H603</f>
        <v>TELKOM</v>
      </c>
      <c r="I600" s="122" t="str">
        <f>data_olah!I603</f>
        <v>WMS</v>
      </c>
      <c r="J600" s="122" t="str">
        <f>data_olah!J603</f>
        <v>TERPASANG</v>
      </c>
      <c r="K600" s="122" t="str">
        <f>data_olah!M603</f>
        <v/>
      </c>
      <c r="L600" s="122" t="str">
        <f>data_olah!U603</f>
        <v>KURANG OPTIMAL</v>
      </c>
    </row>
    <row r="601">
      <c r="A601" s="121">
        <v>2025.0</v>
      </c>
      <c r="B601" s="121" t="s">
        <v>795</v>
      </c>
      <c r="C601" s="122" t="str">
        <f>data_olah!B604</f>
        <v>KUTAI TIMUR</v>
      </c>
      <c r="D601" s="122" t="str">
        <f>data_olah!C604</f>
        <v>SANGKULIRANG</v>
      </c>
      <c r="E601" s="122" t="str">
        <f>data_olah!D604</f>
        <v>SEMPAYAU</v>
      </c>
      <c r="F601" s="123" t="str">
        <f>data_olah!F604</f>
        <v>1.15346</v>
      </c>
      <c r="G601" s="123" t="str">
        <f>data_olah!G604</f>
        <v>117.85389</v>
      </c>
      <c r="H601" s="122" t="str">
        <f>data_olah!H604</f>
        <v>TELKOMSEL</v>
      </c>
      <c r="I601" s="122" t="str">
        <f>data_olah!I604</f>
        <v>ORBIT</v>
      </c>
      <c r="J601" s="122" t="str">
        <f>data_olah!J604</f>
        <v>TERPASANG</v>
      </c>
      <c r="K601" s="122" t="str">
        <f>data_olah!M604</f>
        <v>BELUM TERPASANG</v>
      </c>
      <c r="L601" s="122" t="str">
        <f>data_olah!U604</f>
        <v>TIDAK TERDETEKSI</v>
      </c>
    </row>
    <row r="602">
      <c r="A602" s="121">
        <v>2025.0</v>
      </c>
      <c r="B602" s="121" t="s">
        <v>795</v>
      </c>
      <c r="C602" s="122" t="str">
        <f>data_olah!B605</f>
        <v>KUTAI TIMUR</v>
      </c>
      <c r="D602" s="122" t="str">
        <f>data_olah!C605</f>
        <v>SANGKULIRANG</v>
      </c>
      <c r="E602" s="122" t="str">
        <f>data_olah!D605</f>
        <v>PELAWAN</v>
      </c>
      <c r="F602" s="123" t="str">
        <f>data_olah!F605</f>
        <v>1.19753</v>
      </c>
      <c r="G602" s="123" t="str">
        <f>data_olah!G605</f>
        <v>117.88057</v>
      </c>
      <c r="H602" s="122" t="str">
        <f>data_olah!H605</f>
        <v>COMTELINDO</v>
      </c>
      <c r="I602" s="122" t="str">
        <f>data_olah!I605</f>
        <v>WMS</v>
      </c>
      <c r="J602" s="122" t="str">
        <f>data_olah!J605</f>
        <v>TERPASANG</v>
      </c>
      <c r="K602" s="122" t="str">
        <f>data_olah!M605</f>
        <v/>
      </c>
      <c r="L602" s="122" t="str">
        <f>data_olah!U605</f>
        <v>TIDAK OPTIMAL</v>
      </c>
    </row>
    <row r="603">
      <c r="A603" s="121">
        <v>2025.0</v>
      </c>
      <c r="B603" s="121" t="s">
        <v>795</v>
      </c>
      <c r="C603" s="122" t="str">
        <f>data_olah!B606</f>
        <v>KUTAI TIMUR</v>
      </c>
      <c r="D603" s="122" t="str">
        <f>data_olah!C606</f>
        <v>SANGKULIRANG</v>
      </c>
      <c r="E603" s="122" t="str">
        <f>data_olah!D606</f>
        <v>TEPIAN TERAP</v>
      </c>
      <c r="F603" s="123" t="str">
        <f>data_olah!F606</f>
        <v>1.215870</v>
      </c>
      <c r="G603" s="123" t="str">
        <f>data_olah!G606</f>
        <v>117.908159</v>
      </c>
      <c r="H603" s="122" t="str">
        <f>data_olah!H606</f>
        <v>BESTCAMP</v>
      </c>
      <c r="I603" s="122" t="str">
        <f>data_olah!I606</f>
        <v>STARLINK</v>
      </c>
      <c r="J603" s="122" t="str">
        <f>data_olah!J606</f>
        <v>TERPASANG</v>
      </c>
      <c r="K603" s="122" t="str">
        <f>data_olah!M606</f>
        <v>BELUM TERPASANG</v>
      </c>
      <c r="L603" s="122" t="str">
        <f>data_olah!U606</f>
        <v>SANGAT OPTIMAL</v>
      </c>
    </row>
    <row r="604">
      <c r="A604" s="121">
        <v>2025.0</v>
      </c>
      <c r="B604" s="121" t="s">
        <v>795</v>
      </c>
      <c r="C604" s="122" t="str">
        <f>data_olah!B607</f>
        <v>KUTAI TIMUR</v>
      </c>
      <c r="D604" s="122" t="str">
        <f>data_olah!C607</f>
        <v>SANGKULIRANG</v>
      </c>
      <c r="E604" s="122" t="str">
        <f>data_olah!D607</f>
        <v>MALOY</v>
      </c>
      <c r="F604" s="123" t="str">
        <f>data_olah!F607</f>
        <v>0.91740</v>
      </c>
      <c r="G604" s="123" t="str">
        <f>data_olah!G607</f>
        <v>117.98341</v>
      </c>
      <c r="H604" s="122" t="str">
        <f>data_olah!H607</f>
        <v>TELKOMSEL</v>
      </c>
      <c r="I604" s="122" t="str">
        <f>data_olah!I607</f>
        <v>ORBIT</v>
      </c>
      <c r="J604" s="122" t="str">
        <f>data_olah!J607</f>
        <v>TERPASANG</v>
      </c>
      <c r="K604" s="122" t="str">
        <f>data_olah!M607</f>
        <v>BELUM TERPASANG</v>
      </c>
      <c r="L604" s="122" t="str">
        <f>data_olah!U607</f>
        <v>TIDAK TERDETEKSI</v>
      </c>
    </row>
    <row r="605">
      <c r="A605" s="121">
        <v>2025.0</v>
      </c>
      <c r="B605" s="121" t="s">
        <v>795</v>
      </c>
      <c r="C605" s="122" t="str">
        <f>data_olah!B608</f>
        <v>KUTAI TIMUR</v>
      </c>
      <c r="D605" s="122" t="str">
        <f>data_olah!C608</f>
        <v>SANGKULIRANG</v>
      </c>
      <c r="E605" s="122" t="str">
        <f>data_olah!D608</f>
        <v>BENUA BARU ULU</v>
      </c>
      <c r="F605" s="123" t="str">
        <f>data_olah!F608</f>
        <v>0.99217</v>
      </c>
      <c r="G605" s="123" t="str">
        <f>data_olah!G608</f>
        <v>117.97783</v>
      </c>
      <c r="H605" s="122" t="str">
        <f>data_olah!H608</f>
        <v>TELKOM</v>
      </c>
      <c r="I605" s="122" t="str">
        <f>data_olah!I608</f>
        <v>WMS</v>
      </c>
      <c r="J605" s="122" t="str">
        <f>data_olah!J608</f>
        <v>TERPASANG</v>
      </c>
      <c r="K605" s="122" t="str">
        <f>data_olah!M608</f>
        <v/>
      </c>
      <c r="L605" s="122" t="str">
        <f>data_olah!U608</f>
        <v>KURANG OPTIMAL</v>
      </c>
    </row>
    <row r="606">
      <c r="A606" s="121">
        <v>2025.0</v>
      </c>
      <c r="B606" s="121" t="s">
        <v>795</v>
      </c>
      <c r="C606" s="122" t="str">
        <f>data_olah!B609</f>
        <v>KUTAI TIMUR</v>
      </c>
      <c r="D606" s="122" t="str">
        <f>data_olah!C609</f>
        <v>SANGKULIRANG</v>
      </c>
      <c r="E606" s="122" t="str">
        <f>data_olah!D609</f>
        <v>KOLEK</v>
      </c>
      <c r="F606" s="123" t="str">
        <f>data_olah!F609</f>
        <v>0.99835</v>
      </c>
      <c r="G606" s="123" t="str">
        <f>data_olah!G609</f>
        <v>117.92429</v>
      </c>
      <c r="H606" s="122" t="str">
        <f>data_olah!H609</f>
        <v>COMTELINDO</v>
      </c>
      <c r="I606" s="122" t="str">
        <f>data_olah!I609</f>
        <v>WMS</v>
      </c>
      <c r="J606" s="122" t="str">
        <f>data_olah!J609</f>
        <v>TERPASANG</v>
      </c>
      <c r="K606" s="122" t="str">
        <f>data_olah!M609</f>
        <v/>
      </c>
      <c r="L606" s="122" t="str">
        <f>data_olah!U609</f>
        <v>OPTIMAL</v>
      </c>
    </row>
    <row r="607">
      <c r="A607" s="121">
        <v>2025.0</v>
      </c>
      <c r="B607" s="121" t="s">
        <v>795</v>
      </c>
      <c r="C607" s="122" t="str">
        <f>data_olah!B610</f>
        <v>KUTAI TIMUR</v>
      </c>
      <c r="D607" s="122" t="str">
        <f>data_olah!C610</f>
        <v>SANGKULIRANG</v>
      </c>
      <c r="E607" s="122" t="str">
        <f>data_olah!D610</f>
        <v>PULAU MIANG</v>
      </c>
      <c r="F607" s="123" t="str">
        <f>data_olah!F610</f>
        <v>0.74345</v>
      </c>
      <c r="G607" s="123" t="str">
        <f>data_olah!G610</f>
        <v>118.01397</v>
      </c>
      <c r="H607" s="122" t="str">
        <f>data_olah!H610</f>
        <v>COMTELINDO</v>
      </c>
      <c r="I607" s="122" t="str">
        <f>data_olah!I610</f>
        <v>WMS</v>
      </c>
      <c r="J607" s="122" t="str">
        <f>data_olah!J610</f>
        <v>TERPASANG</v>
      </c>
      <c r="K607" s="122" t="str">
        <f>data_olah!M610</f>
        <v/>
      </c>
      <c r="L607" s="122" t="str">
        <f>data_olah!U610</f>
        <v>TIDAK OPTIMAL</v>
      </c>
    </row>
    <row r="608">
      <c r="A608" s="121">
        <v>2025.0</v>
      </c>
      <c r="B608" s="121" t="s">
        <v>795</v>
      </c>
      <c r="C608" s="122" t="str">
        <f>data_olah!B611</f>
        <v>KUTAI TIMUR</v>
      </c>
      <c r="D608" s="122" t="str">
        <f>data_olah!C611</f>
        <v>SANGKULIRANG</v>
      </c>
      <c r="E608" s="122" t="str">
        <f>data_olah!D611</f>
        <v>PERUPUK</v>
      </c>
      <c r="F608" s="123" t="str">
        <f>data_olah!F611</f>
        <v>0.90012</v>
      </c>
      <c r="G608" s="123" t="str">
        <f>data_olah!G611</f>
        <v>118.11824</v>
      </c>
      <c r="H608" s="122" t="str">
        <f>data_olah!H611</f>
        <v>COMTELINDO</v>
      </c>
      <c r="I608" s="122" t="str">
        <f>data_olah!I611</f>
        <v>WMS</v>
      </c>
      <c r="J608" s="122" t="str">
        <f>data_olah!J611</f>
        <v>TERPASANG</v>
      </c>
      <c r="K608" s="122" t="str">
        <f>data_olah!M611</f>
        <v/>
      </c>
      <c r="L608" s="122" t="str">
        <f>data_olah!U611</f>
        <v>TIDAK OPTIMAL</v>
      </c>
    </row>
    <row r="609">
      <c r="A609" s="121">
        <v>2025.0</v>
      </c>
      <c r="B609" s="121" t="s">
        <v>795</v>
      </c>
      <c r="C609" s="122" t="str">
        <f>data_olah!B612</f>
        <v>KUTAI TIMUR</v>
      </c>
      <c r="D609" s="122" t="str">
        <f>data_olah!C612</f>
        <v>SANGKULIRANG</v>
      </c>
      <c r="E609" s="122" t="str">
        <f>data_olah!D612</f>
        <v>MANDU PANTAI SEJAHTERA</v>
      </c>
      <c r="F609" s="123" t="str">
        <f>data_olah!F612</f>
        <v>1.11815</v>
      </c>
      <c r="G609" s="123" t="str">
        <f>data_olah!G612</f>
        <v>117.96305</v>
      </c>
      <c r="H609" s="122" t="str">
        <f>data_olah!H612</f>
        <v>TELKOMSEL</v>
      </c>
      <c r="I609" s="122" t="str">
        <f>data_olah!I612</f>
        <v>ORBIT</v>
      </c>
      <c r="J609" s="122" t="str">
        <f>data_olah!J612</f>
        <v>TERPASANG</v>
      </c>
      <c r="K609" s="122" t="str">
        <f>data_olah!M612</f>
        <v>BELUM TERPASANG</v>
      </c>
      <c r="L609" s="122" t="str">
        <f>data_olah!U612</f>
        <v>TIDAK TERDETEKSI</v>
      </c>
    </row>
    <row r="610">
      <c r="A610" s="121">
        <v>2025.0</v>
      </c>
      <c r="B610" s="121" t="s">
        <v>795</v>
      </c>
      <c r="C610" s="122" t="str">
        <f>data_olah!B613</f>
        <v>KUTAI TIMUR</v>
      </c>
      <c r="D610" s="122" t="str">
        <f>data_olah!C613</f>
        <v>TELEN</v>
      </c>
      <c r="E610" s="122" t="str">
        <f>data_olah!D613</f>
        <v>MARAH HALOQ</v>
      </c>
      <c r="F610" s="123" t="str">
        <f>data_olah!F613</f>
        <v>0.84170</v>
      </c>
      <c r="G610" s="123" t="str">
        <f>data_olah!G613</f>
        <v>116.80987</v>
      </c>
      <c r="H610" s="122" t="str">
        <f>data_olah!H613</f>
        <v>TELKOMSEL</v>
      </c>
      <c r="I610" s="122" t="str">
        <f>data_olah!I613</f>
        <v>ORBIT</v>
      </c>
      <c r="J610" s="122" t="str">
        <f>data_olah!J613</f>
        <v>TERPASANG</v>
      </c>
      <c r="K610" s="122" t="str">
        <f>data_olah!M613</f>
        <v>BELUM TERPASANG</v>
      </c>
      <c r="L610" s="122" t="str">
        <f>data_olah!U613</f>
        <v>TIDAK TERDETEKSI</v>
      </c>
    </row>
    <row r="611">
      <c r="A611" s="121">
        <v>2025.0</v>
      </c>
      <c r="B611" s="121" t="s">
        <v>795</v>
      </c>
      <c r="C611" s="122" t="str">
        <f>data_olah!B614</f>
        <v>KUTAI TIMUR</v>
      </c>
      <c r="D611" s="122" t="str">
        <f>data_olah!C614</f>
        <v>TELEN</v>
      </c>
      <c r="E611" s="122" t="str">
        <f>data_olah!D614</f>
        <v>LUNG MELAH</v>
      </c>
      <c r="F611" s="123" t="str">
        <f>data_olah!F614</f>
        <v>0.84361</v>
      </c>
      <c r="G611" s="123" t="str">
        <f>data_olah!G614</f>
        <v>116.80545</v>
      </c>
      <c r="H611" s="122" t="str">
        <f>data_olah!H614</f>
        <v>TELKOMSEL</v>
      </c>
      <c r="I611" s="122" t="str">
        <f>data_olah!I614</f>
        <v>ORBIT</v>
      </c>
      <c r="J611" s="122" t="str">
        <f>data_olah!J614</f>
        <v>TERPASANG</v>
      </c>
      <c r="K611" s="122" t="str">
        <f>data_olah!M614</f>
        <v>BELUM TERPASANG</v>
      </c>
      <c r="L611" s="122" t="str">
        <f>data_olah!U614</f>
        <v>TIDAK TERDETEKSI</v>
      </c>
    </row>
    <row r="612">
      <c r="A612" s="121">
        <v>2025.0</v>
      </c>
      <c r="B612" s="121" t="s">
        <v>795</v>
      </c>
      <c r="C612" s="122" t="str">
        <f>data_olah!B615</f>
        <v>KUTAI TIMUR</v>
      </c>
      <c r="D612" s="122" t="str">
        <f>data_olah!C615</f>
        <v>TELEN</v>
      </c>
      <c r="E612" s="122" t="str">
        <f>data_olah!D615</f>
        <v>JUK AYAQ</v>
      </c>
      <c r="F612" s="123" t="str">
        <f>data_olah!F615</f>
        <v>0.88163</v>
      </c>
      <c r="G612" s="123" t="str">
        <f>data_olah!G615</f>
        <v>116.86563</v>
      </c>
      <c r="H612" s="122" t="str">
        <f>data_olah!H615</f>
        <v>TELKOMSEL</v>
      </c>
      <c r="I612" s="122" t="str">
        <f>data_olah!I615</f>
        <v>ORBIT</v>
      </c>
      <c r="J612" s="122" t="str">
        <f>data_olah!J615</f>
        <v>TERPASANG</v>
      </c>
      <c r="K612" s="122" t="str">
        <f>data_olah!M615</f>
        <v>BELUM TERPASANG</v>
      </c>
      <c r="L612" s="122" t="str">
        <f>data_olah!U615</f>
        <v>TIDAK TERDETEKSI</v>
      </c>
    </row>
    <row r="613">
      <c r="A613" s="121">
        <v>2025.0</v>
      </c>
      <c r="B613" s="121" t="s">
        <v>795</v>
      </c>
      <c r="C613" s="122" t="str">
        <f>data_olah!B616</f>
        <v>KUTAI TIMUR</v>
      </c>
      <c r="D613" s="122" t="str">
        <f>data_olah!C616</f>
        <v>TELEN</v>
      </c>
      <c r="E613" s="122" t="str">
        <f>data_olah!D616</f>
        <v>LONG SEGAR</v>
      </c>
      <c r="F613" s="123" t="str">
        <f>data_olah!F616</f>
        <v>0.79591</v>
      </c>
      <c r="G613" s="123" t="str">
        <f>data_olah!G616</f>
        <v>116.82186</v>
      </c>
      <c r="H613" s="122" t="str">
        <f>data_olah!H616</f>
        <v>TELKOMSEL</v>
      </c>
      <c r="I613" s="122" t="str">
        <f>data_olah!I616</f>
        <v>ORBIT</v>
      </c>
      <c r="J613" s="122" t="str">
        <f>data_olah!J616</f>
        <v>TERPASANG</v>
      </c>
      <c r="K613" s="122" t="str">
        <f>data_olah!M616</f>
        <v>BELUM TERPASANG</v>
      </c>
      <c r="L613" s="122" t="str">
        <f>data_olah!U616</f>
        <v>TIDAK TERDETEKSI</v>
      </c>
    </row>
    <row r="614">
      <c r="A614" s="121">
        <v>2025.0</v>
      </c>
      <c r="B614" s="121" t="s">
        <v>795</v>
      </c>
      <c r="C614" s="122" t="str">
        <f>data_olah!B617</f>
        <v>KUTAI TIMUR</v>
      </c>
      <c r="D614" s="122" t="str">
        <f>data_olah!C617</f>
        <v>TELEN</v>
      </c>
      <c r="E614" s="122" t="str">
        <f>data_olah!D617</f>
        <v>LONG NORAN</v>
      </c>
      <c r="F614" s="123" t="str">
        <f>data_olah!F617</f>
        <v>0.83871</v>
      </c>
      <c r="G614" s="123" t="str">
        <f>data_olah!G617</f>
        <v>116.47984</v>
      </c>
      <c r="H614" s="122" t="str">
        <f>data_olah!H617</f>
        <v>COMTELINDO</v>
      </c>
      <c r="I614" s="122" t="str">
        <f>data_olah!I617</f>
        <v>WMS</v>
      </c>
      <c r="J614" s="122" t="str">
        <f>data_olah!J617</f>
        <v>TERPASANG</v>
      </c>
      <c r="K614" s="122" t="str">
        <f>data_olah!M617</f>
        <v/>
      </c>
      <c r="L614" s="122" t="str">
        <f>data_olah!U617</f>
        <v>TIDAK OPTIMAL</v>
      </c>
    </row>
    <row r="615">
      <c r="A615" s="121">
        <v>2025.0</v>
      </c>
      <c r="B615" s="121" t="s">
        <v>795</v>
      </c>
      <c r="C615" s="122" t="str">
        <f>data_olah!B618</f>
        <v>KUTAI TIMUR</v>
      </c>
      <c r="D615" s="122" t="str">
        <f>data_olah!C618</f>
        <v>TELEN</v>
      </c>
      <c r="E615" s="122" t="str">
        <f>data_olah!D618</f>
        <v>MUARA PANTUN</v>
      </c>
      <c r="F615" s="123" t="str">
        <f>data_olah!F618</f>
        <v>0.84359</v>
      </c>
      <c r="G615" s="123" t="str">
        <f>data_olah!G618</f>
        <v>116.86994</v>
      </c>
      <c r="H615" s="122" t="str">
        <f>data_olah!H618</f>
        <v>TELKOMSEL</v>
      </c>
      <c r="I615" s="122" t="str">
        <f>data_olah!I618</f>
        <v>ORBIT</v>
      </c>
      <c r="J615" s="122" t="str">
        <f>data_olah!J618</f>
        <v>TERPASANG</v>
      </c>
      <c r="K615" s="122" t="str">
        <f>data_olah!M618</f>
        <v>BELUM TERPASANG</v>
      </c>
      <c r="L615" s="122" t="str">
        <f>data_olah!U618</f>
        <v>TIDAK TERDETEKSI</v>
      </c>
    </row>
    <row r="616">
      <c r="A616" s="121">
        <v>2025.0</v>
      </c>
      <c r="B616" s="121" t="s">
        <v>795</v>
      </c>
      <c r="C616" s="122" t="str">
        <f>data_olah!B619</f>
        <v>KUTAI TIMUR</v>
      </c>
      <c r="D616" s="122" t="str">
        <f>data_olah!C619</f>
        <v>TELEN</v>
      </c>
      <c r="E616" s="122" t="str">
        <f>data_olah!D619</f>
        <v>RANTAU PANJANG</v>
      </c>
      <c r="F616" s="123" t="str">
        <f>data_olah!F619</f>
        <v>0.943423</v>
      </c>
      <c r="G616" s="123" t="str">
        <f>data_olah!G619</f>
        <v>116.855420</v>
      </c>
      <c r="H616" s="122" t="str">
        <f>data_olah!H619</f>
        <v>BESTCAMP</v>
      </c>
      <c r="I616" s="122" t="str">
        <f>data_olah!I619</f>
        <v>STARLINK</v>
      </c>
      <c r="J616" s="122" t="str">
        <f>data_olah!J619</f>
        <v>TERPASANG</v>
      </c>
      <c r="K616" s="122" t="str">
        <f>data_olah!M619</f>
        <v>BELUM TERPASANG</v>
      </c>
      <c r="L616" s="122" t="str">
        <f>data_olah!U619</f>
        <v>TIDAK OPTIMAL</v>
      </c>
    </row>
    <row r="617">
      <c r="A617" s="121">
        <v>2025.0</v>
      </c>
      <c r="B617" s="121" t="s">
        <v>795</v>
      </c>
      <c r="C617" s="122" t="str">
        <f>data_olah!B620</f>
        <v>KUTAI TIMUR</v>
      </c>
      <c r="D617" s="122" t="str">
        <f>data_olah!C620</f>
        <v>TELEN</v>
      </c>
      <c r="E617" s="122" t="str">
        <f>data_olah!D620</f>
        <v>KERNYANYAN</v>
      </c>
      <c r="F617" s="123" t="str">
        <f>data_olah!F620</f>
        <v>0.79638</v>
      </c>
      <c r="G617" s="123" t="str">
        <f>data_olah!G620</f>
        <v>116.82386</v>
      </c>
      <c r="H617" s="122" t="str">
        <f>data_olah!H620</f>
        <v>TELKOMSEL</v>
      </c>
      <c r="I617" s="122" t="str">
        <f>data_olah!I620</f>
        <v>ORBIT</v>
      </c>
      <c r="J617" s="122" t="str">
        <f>data_olah!J620</f>
        <v>TERPASANG</v>
      </c>
      <c r="K617" s="122" t="str">
        <f>data_olah!M620</f>
        <v>BELUM TERPASANG</v>
      </c>
      <c r="L617" s="122" t="str">
        <f>data_olah!U620</f>
        <v>TIDAK TERDETEKSI</v>
      </c>
    </row>
    <row r="618">
      <c r="A618" s="121">
        <v>2025.0</v>
      </c>
      <c r="B618" s="121" t="s">
        <v>795</v>
      </c>
      <c r="C618" s="122" t="str">
        <f>data_olah!B621</f>
        <v>KUTAI TIMUR</v>
      </c>
      <c r="D618" s="122" t="str">
        <f>data_olah!C621</f>
        <v>TELUK PANDAN</v>
      </c>
      <c r="E618" s="122" t="str">
        <f>data_olah!D621</f>
        <v>TELUK PANDAN</v>
      </c>
      <c r="F618" s="123" t="str">
        <f>data_olah!F621</f>
        <v>0.24890</v>
      </c>
      <c r="G618" s="123" t="str">
        <f>data_olah!G621</f>
        <v>117.49380</v>
      </c>
      <c r="H618" s="122" t="str">
        <f>data_olah!H621</f>
        <v>TELKOM</v>
      </c>
      <c r="I618" s="122" t="str">
        <f>data_olah!I621</f>
        <v>WMS</v>
      </c>
      <c r="J618" s="122" t="str">
        <f>data_olah!J621</f>
        <v>TERPASANG</v>
      </c>
      <c r="K618" s="122" t="str">
        <f>data_olah!M621</f>
        <v>BELUM TERPASANG</v>
      </c>
      <c r="L618" s="122" t="str">
        <f>data_olah!U621</f>
        <v>KURANG OPTIMAL</v>
      </c>
    </row>
    <row r="619">
      <c r="A619" s="121">
        <v>2025.0</v>
      </c>
      <c r="B619" s="121" t="s">
        <v>795</v>
      </c>
      <c r="C619" s="122" t="str">
        <f>data_olah!B622</f>
        <v>KUTAI TIMUR</v>
      </c>
      <c r="D619" s="122" t="str">
        <f>data_olah!C622</f>
        <v>TELUK PANDAN</v>
      </c>
      <c r="E619" s="122" t="str">
        <f>data_olah!D622</f>
        <v>SUKA RAHMAT</v>
      </c>
      <c r="F619" s="123" t="str">
        <f>data_olah!F622</f>
        <v>0.15150</v>
      </c>
      <c r="G619" s="123" t="str">
        <f>data_olah!G622</f>
        <v>117.42982</v>
      </c>
      <c r="H619" s="122" t="str">
        <f>data_olah!H622</f>
        <v>TELKOMSEL</v>
      </c>
      <c r="I619" s="122" t="str">
        <f>data_olah!I622</f>
        <v>INDIHOME</v>
      </c>
      <c r="J619" s="122" t="str">
        <f>data_olah!J622</f>
        <v>TERPASANG</v>
      </c>
      <c r="K619" s="122" t="str">
        <f>data_olah!M622</f>
        <v/>
      </c>
      <c r="L619" s="122" t="str">
        <f>data_olah!U622</f>
        <v>KURANG OPTIMAL</v>
      </c>
    </row>
    <row r="620">
      <c r="A620" s="121">
        <v>2025.0</v>
      </c>
      <c r="B620" s="121" t="s">
        <v>795</v>
      </c>
      <c r="C620" s="122" t="str">
        <f>data_olah!B623</f>
        <v>KUTAI TIMUR</v>
      </c>
      <c r="D620" s="122" t="str">
        <f>data_olah!C623</f>
        <v>TELUK PANDAN</v>
      </c>
      <c r="E620" s="122" t="str">
        <f>data_olah!D623</f>
        <v>SUKA DAMAI</v>
      </c>
      <c r="F620" s="123" t="str">
        <f>data_olah!F623</f>
        <v>0.54358</v>
      </c>
      <c r="G620" s="123" t="str">
        <f>data_olah!G623</f>
        <v>117.11014</v>
      </c>
      <c r="H620" s="122" t="str">
        <f>data_olah!H623</f>
        <v/>
      </c>
      <c r="I620" s="122" t="str">
        <f>data_olah!I623</f>
        <v/>
      </c>
      <c r="J620" s="122" t="str">
        <f>data_olah!J623</f>
        <v/>
      </c>
      <c r="K620" s="122" t="str">
        <f>data_olah!M623</f>
        <v>BELUM TERPASANG</v>
      </c>
      <c r="L620" s="122" t="str">
        <f>data_olah!U623</f>
        <v>BELUM TERPASANG</v>
      </c>
    </row>
    <row r="621">
      <c r="A621" s="121">
        <v>2025.0</v>
      </c>
      <c r="B621" s="121" t="s">
        <v>795</v>
      </c>
      <c r="C621" s="122" t="str">
        <f>data_olah!B624</f>
        <v>KUTAI TIMUR</v>
      </c>
      <c r="D621" s="122" t="str">
        <f>data_olah!C624</f>
        <v>TELUK PANDAN</v>
      </c>
      <c r="E621" s="122" t="str">
        <f>data_olah!D624</f>
        <v>KANDOLO</v>
      </c>
      <c r="F621" s="123" t="str">
        <f>data_olah!F624</f>
        <v>0.30744</v>
      </c>
      <c r="G621" s="123" t="str">
        <f>data_olah!G624</f>
        <v>117.47342</v>
      </c>
      <c r="H621" s="122" t="str">
        <f>data_olah!H624</f>
        <v>ICON+</v>
      </c>
      <c r="I621" s="122" t="str">
        <f>data_olah!I624</f>
        <v> Broadband + I-WIN</v>
      </c>
      <c r="J621" s="122" t="str">
        <f>data_olah!J624</f>
        <v>TERPASANG</v>
      </c>
      <c r="K621" s="122" t="str">
        <f>data_olah!M624</f>
        <v/>
      </c>
      <c r="L621" s="122" t="str">
        <f>data_olah!U624</f>
        <v>KURANG OPTIMAL</v>
      </c>
    </row>
    <row r="622">
      <c r="A622" s="121">
        <v>2025.0</v>
      </c>
      <c r="B622" s="121" t="s">
        <v>795</v>
      </c>
      <c r="C622" s="122" t="str">
        <f>data_olah!B625</f>
        <v>KUTAI TIMUR</v>
      </c>
      <c r="D622" s="122" t="str">
        <f>data_olah!C625</f>
        <v>TELUK PANDAN</v>
      </c>
      <c r="E622" s="122" t="str">
        <f>data_olah!D625</f>
        <v>DANAU REDAN</v>
      </c>
      <c r="F622" s="123" t="str">
        <f>data_olah!F625</f>
        <v>0.238112</v>
      </c>
      <c r="G622" s="123" t="str">
        <f>data_olah!G625</f>
        <v>117.214261</v>
      </c>
      <c r="H622" s="122" t="str">
        <f>data_olah!H625</f>
        <v>ICON+</v>
      </c>
      <c r="I622" s="122" t="str">
        <f>data_olah!I625</f>
        <v> Broadband + I-WIN</v>
      </c>
      <c r="J622" s="122" t="str">
        <f>data_olah!J625</f>
        <v>TERPASANG</v>
      </c>
      <c r="K622" s="122" t="str">
        <f>data_olah!M625</f>
        <v/>
      </c>
      <c r="L622" s="122" t="str">
        <f>data_olah!U625</f>
        <v>KURANG OPTIMAL</v>
      </c>
    </row>
    <row r="623">
      <c r="A623" s="121">
        <v>2025.0</v>
      </c>
      <c r="B623" s="121" t="s">
        <v>795</v>
      </c>
      <c r="C623" s="122" t="str">
        <f>data_olah!B626</f>
        <v>KUTAI TIMUR</v>
      </c>
      <c r="D623" s="122" t="str">
        <f>data_olah!C626</f>
        <v>TELUK PANDAN</v>
      </c>
      <c r="E623" s="122" t="str">
        <f>data_olah!D626</f>
        <v>MARTADINATA</v>
      </c>
      <c r="F623" s="123" t="str">
        <f>data_olah!F626</f>
        <v>0.11105</v>
      </c>
      <c r="G623" s="123" t="str">
        <f>data_olah!G626</f>
        <v>117.26460</v>
      </c>
      <c r="H623" s="122" t="str">
        <f>data_olah!H626</f>
        <v>ICON+</v>
      </c>
      <c r="I623" s="122" t="str">
        <f>data_olah!I626</f>
        <v> Broadband + I-WIN</v>
      </c>
      <c r="J623" s="122" t="str">
        <f>data_olah!J626</f>
        <v>TERPASANG</v>
      </c>
      <c r="K623" s="122" t="str">
        <f>data_olah!M626</f>
        <v/>
      </c>
      <c r="L623" s="122" t="str">
        <f>data_olah!U626</f>
        <v>KURANG OPTIMAL</v>
      </c>
    </row>
    <row r="624">
      <c r="A624" s="121">
        <v>2025.0</v>
      </c>
      <c r="B624" s="121" t="s">
        <v>795</v>
      </c>
      <c r="C624" s="122" t="str">
        <f>data_olah!B627</f>
        <v>MAHAKAM ULU</v>
      </c>
      <c r="D624" s="122" t="str">
        <f>data_olah!C627</f>
        <v>LAHAM</v>
      </c>
      <c r="E624" s="122" t="str">
        <f>data_olah!D627</f>
        <v>LAHAM</v>
      </c>
      <c r="F624" s="123" t="str">
        <f>data_olah!F627</f>
        <v>0.4319546116882702</v>
      </c>
      <c r="G624" s="123" t="str">
        <f>data_olah!G627</f>
        <v>115.48520118566036</v>
      </c>
      <c r="H624" s="122" t="str">
        <f>data_olah!H627</f>
        <v>TELKOMSAT</v>
      </c>
      <c r="I624" s="122" t="str">
        <f>data_olah!I627</f>
        <v>STARLINK</v>
      </c>
      <c r="J624" s="122" t="str">
        <f>data_olah!J627</f>
        <v>TERPASANG</v>
      </c>
      <c r="K624" s="122" t="str">
        <f>data_olah!M627</f>
        <v>BELUM TERPASANG</v>
      </c>
      <c r="L624" s="122" t="str">
        <f>data_olah!U627</f>
        <v>SANGAT OPTIMAL</v>
      </c>
    </row>
    <row r="625">
      <c r="A625" s="121">
        <v>2025.0</v>
      </c>
      <c r="B625" s="121" t="s">
        <v>795</v>
      </c>
      <c r="C625" s="122" t="str">
        <f>data_olah!B628</f>
        <v>MAHAKAM ULU</v>
      </c>
      <c r="D625" s="122" t="str">
        <f>data_olah!C628</f>
        <v>LAHAM</v>
      </c>
      <c r="E625" s="122" t="str">
        <f>data_olah!D628</f>
        <v>LONG GELAWANG</v>
      </c>
      <c r="F625" s="123" t="str">
        <f>data_olah!F628</f>
        <v>0.17749121837203038</v>
      </c>
      <c r="G625" s="123" t="str">
        <f>data_olah!G628</f>
        <v>115.29390628777142</v>
      </c>
      <c r="H625" s="122" t="str">
        <f>data_olah!H628</f>
        <v>TELKOMSAT</v>
      </c>
      <c r="I625" s="122" t="str">
        <f>data_olah!I628</f>
        <v>STARLINK</v>
      </c>
      <c r="J625" s="122" t="str">
        <f>data_olah!J628</f>
        <v>TERPASANG</v>
      </c>
      <c r="K625" s="122" t="str">
        <f>data_olah!M628</f>
        <v>BELUM TERPASANG</v>
      </c>
      <c r="L625" s="122" t="str">
        <f>data_olah!U628</f>
        <v>TIDAK OPTIMAL</v>
      </c>
    </row>
    <row r="626">
      <c r="A626" s="121">
        <v>2025.0</v>
      </c>
      <c r="B626" s="121" t="s">
        <v>795</v>
      </c>
      <c r="C626" s="122" t="str">
        <f>data_olah!B629</f>
        <v>MAHAKAM ULU</v>
      </c>
      <c r="D626" s="122" t="str">
        <f>data_olah!C629</f>
        <v>LAHAM</v>
      </c>
      <c r="E626" s="122" t="str">
        <f>data_olah!D629</f>
        <v>MUARA RATAH</v>
      </c>
      <c r="F626" s="123" t="str">
        <f>data_olah!F629</f>
        <v>0.36429876091870445</v>
      </c>
      <c r="G626" s="123" t="str">
        <f>data_olah!G629</f>
        <v>115.39808728147491</v>
      </c>
      <c r="H626" s="122" t="str">
        <f>data_olah!H629</f>
        <v>TELKOMSEL</v>
      </c>
      <c r="I626" s="122" t="str">
        <f>data_olah!I629</f>
        <v>ORBIT</v>
      </c>
      <c r="J626" s="122" t="str">
        <f>data_olah!J629</f>
        <v>TERPASANG</v>
      </c>
      <c r="K626" s="122" t="str">
        <f>data_olah!M629</f>
        <v>BELUM TERPASANG</v>
      </c>
      <c r="L626" s="122" t="str">
        <f>data_olah!U629</f>
        <v>TIDAK TERDETEKSI</v>
      </c>
    </row>
    <row r="627">
      <c r="A627" s="121">
        <v>2025.0</v>
      </c>
      <c r="B627" s="121" t="s">
        <v>795</v>
      </c>
      <c r="C627" s="122" t="str">
        <f>data_olah!B630</f>
        <v>MAHAKAM ULU</v>
      </c>
      <c r="D627" s="122" t="str">
        <f>data_olah!C630</f>
        <v>LAHAM</v>
      </c>
      <c r="E627" s="122" t="str">
        <f>data_olah!D630</f>
        <v>DANUM PAROY</v>
      </c>
      <c r="F627" s="123" t="str">
        <f>data_olah!F630</f>
        <v>0.21964979714424787</v>
      </c>
      <c r="G627" s="123" t="str">
        <f>data_olah!G630</f>
        <v>115.21259913792044</v>
      </c>
      <c r="H627" s="122" t="str">
        <f>data_olah!H630</f>
        <v>BESTCAMP</v>
      </c>
      <c r="I627" s="122" t="str">
        <f>data_olah!I630</f>
        <v>STARLINK</v>
      </c>
      <c r="J627" s="122" t="str">
        <f>data_olah!J630</f>
        <v>TERPASANG</v>
      </c>
      <c r="K627" s="122" t="str">
        <f>data_olah!M630</f>
        <v>BELUM TERPASANG</v>
      </c>
      <c r="L627" s="122" t="str">
        <f>data_olah!U630</f>
        <v>TIDAK OPTIMAL</v>
      </c>
    </row>
    <row r="628">
      <c r="A628" s="121">
        <v>2025.0</v>
      </c>
      <c r="B628" s="121" t="s">
        <v>795</v>
      </c>
      <c r="C628" s="122" t="str">
        <f>data_olah!B631</f>
        <v>MAHAKAM ULU</v>
      </c>
      <c r="D628" s="122" t="str">
        <f>data_olah!C631</f>
        <v>LAHAM</v>
      </c>
      <c r="E628" s="122" t="str">
        <f>data_olah!D631</f>
        <v>NYARIBUNGAN</v>
      </c>
      <c r="F628" s="123" t="str">
        <f>data_olah!F631</f>
        <v>0.03376778454193736</v>
      </c>
      <c r="G628" s="123" t="str">
        <f>data_olah!G631</f>
        <v>115.04659909986971</v>
      </c>
      <c r="H628" s="122" t="str">
        <f>data_olah!H631</f>
        <v>BESTCAMP</v>
      </c>
      <c r="I628" s="122" t="str">
        <f>data_olah!I631</f>
        <v>STARLINK</v>
      </c>
      <c r="J628" s="122" t="str">
        <f>data_olah!J631</f>
        <v>TERPASANG</v>
      </c>
      <c r="K628" s="122" t="str">
        <f>data_olah!M631</f>
        <v>BELUM TERPASANG</v>
      </c>
      <c r="L628" s="122" t="str">
        <f>data_olah!U631</f>
        <v>SANGAT OPTIMAL</v>
      </c>
    </row>
    <row r="629">
      <c r="A629" s="121">
        <v>2025.0</v>
      </c>
      <c r="B629" s="121" t="s">
        <v>795</v>
      </c>
      <c r="C629" s="122" t="str">
        <f>data_olah!B632</f>
        <v>MAHAKAM ULU</v>
      </c>
      <c r="D629" s="122" t="str">
        <f>data_olah!C632</f>
        <v>LONG APARI</v>
      </c>
      <c r="E629" s="122" t="str">
        <f>data_olah!D632</f>
        <v>LONG PENANEH I</v>
      </c>
      <c r="F629" s="123" t="str">
        <f>data_olah!F632</f>
        <v>0.7990085964328076</v>
      </c>
      <c r="G629" s="123" t="str">
        <f>data_olah!G632</f>
        <v>114.29910406119268</v>
      </c>
      <c r="H629" s="122" t="str">
        <f>data_olah!H632</f>
        <v>BESTCAMP</v>
      </c>
      <c r="I629" s="122" t="str">
        <f>data_olah!I632</f>
        <v>STARLINK</v>
      </c>
      <c r="J629" s="122" t="str">
        <f>data_olah!J632</f>
        <v>TERPASANG</v>
      </c>
      <c r="K629" s="122" t="str">
        <f>data_olah!M632</f>
        <v>BELUM TERPASANG</v>
      </c>
      <c r="L629" s="122" t="str">
        <f>data_olah!U632</f>
        <v>KURANG OPTIMAL</v>
      </c>
    </row>
    <row r="630">
      <c r="A630" s="121">
        <v>2025.0</v>
      </c>
      <c r="B630" s="121" t="s">
        <v>795</v>
      </c>
      <c r="C630" s="122" t="str">
        <f>data_olah!B633</f>
        <v>MAHAKAM ULU</v>
      </c>
      <c r="D630" s="122" t="str">
        <f>data_olah!C633</f>
        <v>LONG APARI</v>
      </c>
      <c r="E630" s="122" t="str">
        <f>data_olah!D633</f>
        <v>LONG KERIOQ</v>
      </c>
      <c r="F630" s="123" t="str">
        <f>data_olah!F633</f>
        <v>1.3142869973461442</v>
      </c>
      <c r="G630" s="123" t="str">
        <f>data_olah!G633</f>
        <v>114.42920407100142</v>
      </c>
      <c r="H630" s="122" t="str">
        <f>data_olah!H633</f>
        <v>BESTCAMP</v>
      </c>
      <c r="I630" s="122" t="str">
        <f>data_olah!I633</f>
        <v>STARLINK</v>
      </c>
      <c r="J630" s="122" t="str">
        <f>data_olah!J633</f>
        <v>TERPASANG</v>
      </c>
      <c r="K630" s="122" t="str">
        <f>data_olah!M633</f>
        <v>BELUM TERPASANG</v>
      </c>
      <c r="L630" s="122" t="str">
        <f>data_olah!U633</f>
        <v>TIDAK OPTIMAL</v>
      </c>
    </row>
    <row r="631">
      <c r="A631" s="121">
        <v>2025.0</v>
      </c>
      <c r="B631" s="121" t="s">
        <v>795</v>
      </c>
      <c r="C631" s="122" t="str">
        <f>data_olah!B634</f>
        <v>MAHAKAM ULU</v>
      </c>
      <c r="D631" s="122" t="str">
        <f>data_olah!C634</f>
        <v>LONG APARI</v>
      </c>
      <c r="E631" s="122" t="str">
        <f>data_olah!D634</f>
        <v>LONG PENANEH II</v>
      </c>
      <c r="F631" s="123" t="str">
        <f>data_olah!F634</f>
        <v>0.7685110678077705</v>
      </c>
      <c r="G631" s="123" t="str">
        <f>data_olah!G634</f>
        <v>114.28079747249842</v>
      </c>
      <c r="H631" s="122" t="str">
        <f>data_olah!H634</f>
        <v>BESTCAMP</v>
      </c>
      <c r="I631" s="122" t="str">
        <f>data_olah!I634</f>
        <v>STARLINK</v>
      </c>
      <c r="J631" s="122" t="str">
        <f>data_olah!J634</f>
        <v>TERPASANG</v>
      </c>
      <c r="K631" s="122" t="str">
        <f>data_olah!M634</f>
        <v>BELUM TERPASANG</v>
      </c>
      <c r="L631" s="122" t="str">
        <f>data_olah!U634</f>
        <v>KURANG OPTIMAL</v>
      </c>
    </row>
    <row r="632">
      <c r="A632" s="121">
        <v>2025.0</v>
      </c>
      <c r="B632" s="121" t="s">
        <v>795</v>
      </c>
      <c r="C632" s="122" t="str">
        <f>data_olah!B635</f>
        <v>MAHAKAM ULU</v>
      </c>
      <c r="D632" s="122" t="str">
        <f>data_olah!C635</f>
        <v>LONG APARI</v>
      </c>
      <c r="E632" s="122" t="str">
        <f>data_olah!D635</f>
        <v>TIONG OHANG</v>
      </c>
      <c r="F632" s="123" t="str">
        <f>data_olah!F635</f>
        <v>0.6455957530969384</v>
      </c>
      <c r="G632" s="123" t="str">
        <f>data_olah!G635</f>
        <v>114.34435552331485</v>
      </c>
      <c r="H632" s="122" t="str">
        <f>data_olah!H635</f>
        <v>BESTCAMP</v>
      </c>
      <c r="I632" s="122" t="str">
        <f>data_olah!I635</f>
        <v>STARLINK</v>
      </c>
      <c r="J632" s="122" t="str">
        <f>data_olah!J635</f>
        <v>TERPASANG</v>
      </c>
      <c r="K632" s="122" t="str">
        <f>data_olah!M635</f>
        <v>BELUM TERPASANG</v>
      </c>
      <c r="L632" s="122" t="str">
        <f>data_olah!U635</f>
        <v>TIDAK OPTIMAL</v>
      </c>
    </row>
    <row r="633">
      <c r="A633" s="121">
        <v>2025.0</v>
      </c>
      <c r="B633" s="121" t="s">
        <v>795</v>
      </c>
      <c r="C633" s="122" t="str">
        <f>data_olah!B636</f>
        <v>MAHAKAM ULU</v>
      </c>
      <c r="D633" s="122" t="str">
        <f>data_olah!C636</f>
        <v>LONG APARI</v>
      </c>
      <c r="E633" s="122" t="str">
        <f>data_olah!D636</f>
        <v>LONG PENANEH III</v>
      </c>
      <c r="F633" s="123" t="str">
        <f>data_olah!F636</f>
        <v>0.7997987321444381</v>
      </c>
      <c r="G633" s="123" t="str">
        <f>data_olah!G636</f>
        <v>114.25093367850442</v>
      </c>
      <c r="H633" s="122" t="str">
        <f>data_olah!H636</f>
        <v>BESTCAMP</v>
      </c>
      <c r="I633" s="122" t="str">
        <f>data_olah!I636</f>
        <v>STARLINK</v>
      </c>
      <c r="J633" s="122" t="str">
        <f>data_olah!J636</f>
        <v>TERPASANG</v>
      </c>
      <c r="K633" s="122" t="str">
        <f>data_olah!M636</f>
        <v>BELUM TERPASANG</v>
      </c>
      <c r="L633" s="122" t="str">
        <f>data_olah!U636</f>
        <v>TIDAK OPTIMAL</v>
      </c>
    </row>
    <row r="634">
      <c r="A634" s="121">
        <v>2025.0</v>
      </c>
      <c r="B634" s="121" t="s">
        <v>795</v>
      </c>
      <c r="C634" s="122" t="str">
        <f>data_olah!B637</f>
        <v>MAHAKAM ULU</v>
      </c>
      <c r="D634" s="122" t="str">
        <f>data_olah!C637</f>
        <v>LONG APARI</v>
      </c>
      <c r="E634" s="122" t="str">
        <f>data_olah!D637</f>
        <v>TIONG BU'U</v>
      </c>
      <c r="F634" s="123" t="str">
        <f>data_olah!F637</f>
        <v>0.7754182278161786</v>
      </c>
      <c r="G634" s="123" t="str">
        <f>data_olah!G637</f>
        <v>114.30737471052613</v>
      </c>
      <c r="H634" s="122" t="str">
        <f>data_olah!H637</f>
        <v>BESTCAMP</v>
      </c>
      <c r="I634" s="122" t="str">
        <f>data_olah!I637</f>
        <v>STARLINK</v>
      </c>
      <c r="J634" s="122" t="str">
        <f>data_olah!J637</f>
        <v>TERPASANG</v>
      </c>
      <c r="K634" s="122" t="str">
        <f>data_olah!M637</f>
        <v>BELUM TERPASANG</v>
      </c>
      <c r="L634" s="122" t="str">
        <f>data_olah!U637</f>
        <v>KURANG OPTIMAL</v>
      </c>
    </row>
    <row r="635">
      <c r="A635" s="121">
        <v>2025.0</v>
      </c>
      <c r="B635" s="121" t="s">
        <v>795</v>
      </c>
      <c r="C635" s="122" t="str">
        <f>data_olah!B638</f>
        <v>MAHAKAM ULU</v>
      </c>
      <c r="D635" s="122" t="str">
        <f>data_olah!C638</f>
        <v>LONG APARI</v>
      </c>
      <c r="E635" s="122" t="str">
        <f>data_olah!D638</f>
        <v>NAHA BUAN</v>
      </c>
      <c r="F635" s="123" t="str">
        <f>data_olah!F638</f>
        <v>0.7585877748454742</v>
      </c>
      <c r="G635" s="123" t="str">
        <f>data_olah!G638</f>
        <v>114.36981489780264</v>
      </c>
      <c r="H635" s="122" t="str">
        <f>data_olah!H638</f>
        <v>BESTCAMP</v>
      </c>
      <c r="I635" s="122" t="str">
        <f>data_olah!I638</f>
        <v>STARLINK</v>
      </c>
      <c r="J635" s="122" t="str">
        <f>data_olah!J638</f>
        <v>TERPASANG</v>
      </c>
      <c r="K635" s="122" t="str">
        <f>data_olah!M638</f>
        <v>BELUM TERPASANG</v>
      </c>
      <c r="L635" s="122" t="str">
        <f>data_olah!U638</f>
        <v>TIDAK OPTIMAL</v>
      </c>
    </row>
    <row r="636">
      <c r="A636" s="121">
        <v>2025.0</v>
      </c>
      <c r="B636" s="121" t="s">
        <v>795</v>
      </c>
      <c r="C636" s="122" t="str">
        <f>data_olah!B639</f>
        <v>MAHAKAM ULU</v>
      </c>
      <c r="D636" s="122" t="str">
        <f>data_olah!C639</f>
        <v>LONG APARI</v>
      </c>
      <c r="E636" s="122" t="str">
        <f>data_olah!D639</f>
        <v>NAHA TIFAB</v>
      </c>
      <c r="F636" s="123" t="str">
        <f>data_olah!F639</f>
        <v>0.8421309899262832</v>
      </c>
      <c r="G636" s="123" t="str">
        <f>data_olah!G639</f>
        <v>114.06094589733875</v>
      </c>
      <c r="H636" s="122" t="str">
        <f>data_olah!H639</f>
        <v>BESTCAMP</v>
      </c>
      <c r="I636" s="122" t="str">
        <f>data_olah!I639</f>
        <v>STARLINK</v>
      </c>
      <c r="J636" s="122" t="str">
        <f>data_olah!J639</f>
        <v>TERPASANG</v>
      </c>
      <c r="K636" s="122" t="str">
        <f>data_olah!M639</f>
        <v>BELUM TERPASANG</v>
      </c>
      <c r="L636" s="122" t="str">
        <f>data_olah!U639</f>
        <v>KURANG OPTIMAL</v>
      </c>
    </row>
    <row r="637">
      <c r="A637" s="121">
        <v>2025.0</v>
      </c>
      <c r="B637" s="121" t="s">
        <v>795</v>
      </c>
      <c r="C637" s="122" t="str">
        <f>data_olah!B640</f>
        <v>MAHAKAM ULU</v>
      </c>
      <c r="D637" s="122" t="str">
        <f>data_olah!C640</f>
        <v>LONG APARI</v>
      </c>
      <c r="E637" s="122" t="str">
        <f>data_olah!D640</f>
        <v>NAHA SILAT</v>
      </c>
      <c r="F637" s="123" t="str">
        <f>data_olah!F640</f>
        <v>0.7945139506701285</v>
      </c>
      <c r="G637" s="123" t="str">
        <f>data_olah!G640</f>
        <v>114.13714197192351</v>
      </c>
      <c r="H637" s="122" t="str">
        <f>data_olah!H640</f>
        <v>BESTCAMP</v>
      </c>
      <c r="I637" s="122" t="str">
        <f>data_olah!I640</f>
        <v>STARLINK</v>
      </c>
      <c r="J637" s="122" t="str">
        <f>data_olah!J640</f>
        <v>TERPASANG</v>
      </c>
      <c r="K637" s="122" t="str">
        <f>data_olah!M640</f>
        <v>BELUM TERPASANG</v>
      </c>
      <c r="L637" s="122" t="str">
        <f>data_olah!U640</f>
        <v>TIDAK OPTIMAL</v>
      </c>
    </row>
    <row r="638">
      <c r="A638" s="121">
        <v>2025.0</v>
      </c>
      <c r="B638" s="121" t="s">
        <v>795</v>
      </c>
      <c r="C638" s="122" t="str">
        <f>data_olah!B641</f>
        <v>MAHAKAM ULU</v>
      </c>
      <c r="D638" s="122" t="str">
        <f>data_olah!C641</f>
        <v>LONG APARI</v>
      </c>
      <c r="E638" s="122" t="str">
        <f>data_olah!D641</f>
        <v>LONG APARI</v>
      </c>
      <c r="F638" s="123" t="str">
        <f>data_olah!F641</f>
        <v>0.9209642765488125</v>
      </c>
      <c r="G638" s="123" t="str">
        <f>data_olah!G641</f>
        <v>114.08155933257783</v>
      </c>
      <c r="H638" s="122" t="str">
        <f>data_olah!H641</f>
        <v>BESTCAMP</v>
      </c>
      <c r="I638" s="122" t="str">
        <f>data_olah!I641</f>
        <v>STARLINK</v>
      </c>
      <c r="J638" s="122" t="str">
        <f>data_olah!J641</f>
        <v>TERPASANG</v>
      </c>
      <c r="K638" s="122" t="str">
        <f>data_olah!M641</f>
        <v>BELUM TERPASANG</v>
      </c>
      <c r="L638" s="122" t="str">
        <f>data_olah!U641</f>
        <v>OPTIMAL</v>
      </c>
    </row>
    <row r="639">
      <c r="A639" s="121">
        <v>2025.0</v>
      </c>
      <c r="B639" s="121" t="s">
        <v>795</v>
      </c>
      <c r="C639" s="122" t="str">
        <f>data_olah!B642</f>
        <v>MAHAKAM ULU</v>
      </c>
      <c r="D639" s="122" t="str">
        <f>data_olah!C642</f>
        <v>LONG BAGUN</v>
      </c>
      <c r="E639" s="122" t="str">
        <f>data_olah!D642</f>
        <v>LONG HURAI</v>
      </c>
      <c r="F639" s="123" t="str">
        <f>data_olah!F642</f>
        <v>0.37249814319957086</v>
      </c>
      <c r="G639" s="123" t="str">
        <f>data_olah!G642</f>
        <v>115.43506189496817</v>
      </c>
      <c r="H639" s="122" t="str">
        <f>data_olah!H642</f>
        <v>BESTCAMP</v>
      </c>
      <c r="I639" s="122" t="str">
        <f>data_olah!I642</f>
        <v>STARLINK</v>
      </c>
      <c r="J639" s="122" t="str">
        <f>data_olah!J642</f>
        <v>TERPASANG</v>
      </c>
      <c r="K639" s="122" t="str">
        <f>data_olah!M642</f>
        <v>BELUM TERPASANG</v>
      </c>
      <c r="L639" s="122" t="str">
        <f>data_olah!U642</f>
        <v>TIDAK OPTIMAL</v>
      </c>
    </row>
    <row r="640">
      <c r="A640" s="121">
        <v>2025.0</v>
      </c>
      <c r="B640" s="121" t="s">
        <v>795</v>
      </c>
      <c r="C640" s="122" t="str">
        <f>data_olah!B643</f>
        <v>MAHAKAM ULU</v>
      </c>
      <c r="D640" s="122" t="str">
        <f>data_olah!C643</f>
        <v>LONG BAGUN</v>
      </c>
      <c r="E640" s="122" t="str">
        <f>data_olah!D643</f>
        <v>LONG MELAHAM</v>
      </c>
      <c r="F640" s="123" t="str">
        <f>data_olah!F643</f>
        <v>0.4493257882115551</v>
      </c>
      <c r="G640" s="123" t="str">
        <f>data_olah!G643</f>
        <v>115.28086729210017</v>
      </c>
      <c r="H640" s="122" t="str">
        <f>data_olah!H643</f>
        <v>BESTCAMP</v>
      </c>
      <c r="I640" s="122" t="str">
        <f>data_olah!I643</f>
        <v>STARLINK</v>
      </c>
      <c r="J640" s="122" t="str">
        <f>data_olah!J643</f>
        <v>TERPASANG</v>
      </c>
      <c r="K640" s="122" t="str">
        <f>data_olah!M643</f>
        <v>BELUM TERPASANG</v>
      </c>
      <c r="L640" s="122" t="str">
        <f>data_olah!U643</f>
        <v>OPTIMAL</v>
      </c>
    </row>
    <row r="641">
      <c r="A641" s="121">
        <v>2025.0</v>
      </c>
      <c r="B641" s="121" t="s">
        <v>795</v>
      </c>
      <c r="C641" s="122" t="str">
        <f>data_olah!B644</f>
        <v>MAHAKAM ULU</v>
      </c>
      <c r="D641" s="122" t="str">
        <f>data_olah!C644</f>
        <v>LONG BAGUN</v>
      </c>
      <c r="E641" s="122" t="str">
        <f>data_olah!D644</f>
        <v>MEMAHAK BESAR</v>
      </c>
      <c r="F641" s="123" t="str">
        <f>data_olah!F644</f>
        <v>0.45314557414917894</v>
      </c>
      <c r="G641" s="123" t="str">
        <f>data_olah!G644</f>
        <v>115.40271209070164</v>
      </c>
      <c r="H641" s="122" t="str">
        <f>data_olah!H644</f>
        <v>BESTCAMP</v>
      </c>
      <c r="I641" s="122" t="str">
        <f>data_olah!I644</f>
        <v>STARLINK</v>
      </c>
      <c r="J641" s="122" t="str">
        <f>data_olah!J644</f>
        <v>TERPASANG</v>
      </c>
      <c r="K641" s="122" t="str">
        <f>data_olah!M644</f>
        <v>BELUM TERPASANG</v>
      </c>
      <c r="L641" s="122" t="str">
        <f>data_olah!U644</f>
        <v>KURANG OPTIMAL</v>
      </c>
    </row>
    <row r="642">
      <c r="A642" s="121">
        <v>2025.0</v>
      </c>
      <c r="B642" s="121" t="s">
        <v>795</v>
      </c>
      <c r="C642" s="122" t="str">
        <f>data_olah!B645</f>
        <v>MAHAKAM ULU</v>
      </c>
      <c r="D642" s="122" t="str">
        <f>data_olah!C645</f>
        <v>LONG BAGUN</v>
      </c>
      <c r="E642" s="122" t="str">
        <f>data_olah!D645</f>
        <v>MEMAHAK ULU</v>
      </c>
      <c r="F642" s="123" t="str">
        <f>data_olah!F645</f>
        <v>0.45364546793501753</v>
      </c>
      <c r="G642" s="123" t="str">
        <f>data_olah!G645</f>
        <v>115.40176023821178</v>
      </c>
      <c r="H642" s="122" t="str">
        <f>data_olah!H645</f>
        <v>BESTCAMP</v>
      </c>
      <c r="I642" s="122" t="str">
        <f>data_olah!I645</f>
        <v>STARLINK</v>
      </c>
      <c r="J642" s="122" t="str">
        <f>data_olah!J645</f>
        <v>TERPASANG</v>
      </c>
      <c r="K642" s="122" t="str">
        <f>data_olah!M645</f>
        <v>BELUM TERPASANG</v>
      </c>
      <c r="L642" s="122" t="str">
        <f>data_olah!U645</f>
        <v>OPTIMAL</v>
      </c>
    </row>
    <row r="643">
      <c r="A643" s="121">
        <v>2025.0</v>
      </c>
      <c r="B643" s="121" t="s">
        <v>795</v>
      </c>
      <c r="C643" s="122" t="str">
        <f>data_olah!B646</f>
        <v>MAHAKAM ULU</v>
      </c>
      <c r="D643" s="122" t="str">
        <f>data_olah!C646</f>
        <v>LONG BAGUN</v>
      </c>
      <c r="E643" s="122" t="str">
        <f>data_olah!D646</f>
        <v>BATU MAJANG</v>
      </c>
      <c r="F643" s="123" t="str">
        <f>data_olah!F646</f>
        <v>0.5522917466167188</v>
      </c>
      <c r="G643" s="123" t="str">
        <f>data_olah!G646</f>
        <v>115.21755706418571</v>
      </c>
      <c r="H643" s="122" t="str">
        <f>data_olah!H646</f>
        <v>TELKOMSAT</v>
      </c>
      <c r="I643" s="122" t="str">
        <f>data_olah!I646</f>
        <v>STARLINK</v>
      </c>
      <c r="J643" s="122" t="str">
        <f>data_olah!J646</f>
        <v>TERPASANG</v>
      </c>
      <c r="K643" s="122" t="str">
        <f>data_olah!M646</f>
        <v>BELUM TERPASANG</v>
      </c>
      <c r="L643" s="122" t="str">
        <f>data_olah!U646</f>
        <v>OPTIMAL</v>
      </c>
    </row>
    <row r="644">
      <c r="A644" s="121">
        <v>2025.0</v>
      </c>
      <c r="B644" s="121" t="s">
        <v>795</v>
      </c>
      <c r="C644" s="122" t="str">
        <f>data_olah!B647</f>
        <v>MAHAKAM ULU</v>
      </c>
      <c r="D644" s="122" t="str">
        <f>data_olah!C647</f>
        <v>LONG BAGUN</v>
      </c>
      <c r="E644" s="122" t="str">
        <f>data_olah!D647</f>
        <v>UJOH BILANG</v>
      </c>
      <c r="F644" s="123" t="str">
        <f>data_olah!F647</f>
        <v>0.5091393</v>
      </c>
      <c r="G644" s="123" t="str">
        <f>data_olah!G647</f>
        <v>115.2441</v>
      </c>
      <c r="H644" s="122" t="str">
        <f>data_olah!H647</f>
        <v>TELKOM</v>
      </c>
      <c r="I644" s="122" t="str">
        <f>data_olah!I647</f>
        <v>Astinet</v>
      </c>
      <c r="J644" s="122" t="str">
        <f>data_olah!J647</f>
        <v>TERPASANG</v>
      </c>
      <c r="K644" s="122" t="str">
        <f>data_olah!M647</f>
        <v>TIDAK AKTIF</v>
      </c>
      <c r="L644" s="122" t="str">
        <f>data_olah!U647</f>
        <v>TIDAK TERDETEKSI</v>
      </c>
    </row>
    <row r="645">
      <c r="A645" s="121">
        <v>2025.0</v>
      </c>
      <c r="B645" s="121" t="s">
        <v>795</v>
      </c>
      <c r="C645" s="122" t="str">
        <f>data_olah!B648</f>
        <v>MAHAKAM ULU</v>
      </c>
      <c r="D645" s="122" t="str">
        <f>data_olah!C648</f>
        <v>LONG BAGUN</v>
      </c>
      <c r="E645" s="122" t="str">
        <f>data_olah!D648</f>
        <v>LONG BAGUN ILIR</v>
      </c>
      <c r="F645" s="123" t="str">
        <f>data_olah!F648</f>
        <v>0.546787</v>
      </c>
      <c r="G645" s="123" t="str">
        <f>data_olah!G648</f>
        <v>115.209641</v>
      </c>
      <c r="H645" s="122" t="str">
        <f>data_olah!H648</f>
        <v>TELKOM</v>
      </c>
      <c r="I645" s="122" t="str">
        <f>data_olah!I648</f>
        <v>Astinet</v>
      </c>
      <c r="J645" s="122" t="str">
        <f>data_olah!J648</f>
        <v>TERPASANG</v>
      </c>
      <c r="K645" s="122" t="str">
        <f>data_olah!M648</f>
        <v>TIDAK TERDETEKSI</v>
      </c>
      <c r="L645" s="122" t="str">
        <f>data_olah!U648</f>
        <v>TIDAK TERDETEKSI</v>
      </c>
    </row>
    <row r="646">
      <c r="A646" s="121">
        <v>2025.0</v>
      </c>
      <c r="B646" s="121" t="s">
        <v>795</v>
      </c>
      <c r="C646" s="122" t="str">
        <f>data_olah!B649</f>
        <v>MAHAKAM ULU</v>
      </c>
      <c r="D646" s="122" t="str">
        <f>data_olah!C649</f>
        <v>LONG BAGUN</v>
      </c>
      <c r="E646" s="122" t="str">
        <f>data_olah!D649</f>
        <v>LONG BAGUN ULU</v>
      </c>
      <c r="F646" s="123" t="str">
        <f>data_olah!F649</f>
        <v>0.546823</v>
      </c>
      <c r="G646" s="123" t="str">
        <f>data_olah!G649</f>
        <v>115.206855</v>
      </c>
      <c r="H646" s="122" t="str">
        <f>data_olah!H649</f>
        <v>TELKOM</v>
      </c>
      <c r="I646" s="122" t="str">
        <f>data_olah!I649</f>
        <v>Astinet</v>
      </c>
      <c r="J646" s="122" t="str">
        <f>data_olah!J649</f>
        <v>TERPASANG</v>
      </c>
      <c r="K646" s="122" t="str">
        <f>data_olah!M649</f>
        <v>TIDAK AKTIF</v>
      </c>
      <c r="L646" s="122" t="str">
        <f>data_olah!U649</f>
        <v>TIDAK TERDETEKSI</v>
      </c>
    </row>
    <row r="647">
      <c r="A647" s="121">
        <v>2025.0</v>
      </c>
      <c r="B647" s="121" t="s">
        <v>795</v>
      </c>
      <c r="C647" s="122" t="str">
        <f>data_olah!B650</f>
        <v>MAHAKAM ULU</v>
      </c>
      <c r="D647" s="122" t="str">
        <f>data_olah!C650</f>
        <v>LONG BAGUN</v>
      </c>
      <c r="E647" s="122" t="str">
        <f>data_olah!D650</f>
        <v>BATOQ KELO</v>
      </c>
      <c r="F647" s="123" t="str">
        <f>data_olah!F650</f>
        <v>0.7630466684096711</v>
      </c>
      <c r="G647" s="123" t="str">
        <f>data_olah!G650</f>
        <v>115.01490316985993</v>
      </c>
      <c r="H647" s="122" t="str">
        <f>data_olah!H650</f>
        <v>TELKOMSAT</v>
      </c>
      <c r="I647" s="122" t="str">
        <f>data_olah!I650</f>
        <v>STARLINK</v>
      </c>
      <c r="J647" s="122" t="str">
        <f>data_olah!J650</f>
        <v>TERPASANG</v>
      </c>
      <c r="K647" s="122" t="str">
        <f>data_olah!M650</f>
        <v>BELUM TERPASANG</v>
      </c>
      <c r="L647" s="122" t="str">
        <f>data_olah!U650</f>
        <v>SANGAT OPTIMAL</v>
      </c>
    </row>
    <row r="648">
      <c r="A648" s="121">
        <v>2025.0</v>
      </c>
      <c r="B648" s="121" t="s">
        <v>795</v>
      </c>
      <c r="C648" s="122" t="str">
        <f>data_olah!B651</f>
        <v>MAHAKAM ULU</v>
      </c>
      <c r="D648" s="122" t="str">
        <f>data_olah!C651</f>
        <v>LONG BAGUN</v>
      </c>
      <c r="E648" s="122" t="str">
        <f>data_olah!D651</f>
        <v>LONG MERAH</v>
      </c>
      <c r="F648" s="123" t="str">
        <f>data_olah!F651</f>
        <v>0.3885103607384779</v>
      </c>
      <c r="G648" s="123" t="str">
        <f>data_olah!G651</f>
        <v>115.42111126038623</v>
      </c>
      <c r="H648" s="122" t="str">
        <f>data_olah!H651</f>
        <v>BESTCAMP</v>
      </c>
      <c r="I648" s="122" t="str">
        <f>data_olah!I651</f>
        <v>STARLINK</v>
      </c>
      <c r="J648" s="122" t="str">
        <f>data_olah!J651</f>
        <v>TERPASANG</v>
      </c>
      <c r="K648" s="122" t="str">
        <f>data_olah!M651</f>
        <v>BELUM TERPASANG</v>
      </c>
      <c r="L648" s="122" t="str">
        <f>data_olah!U651</f>
        <v>KURANG OPTIMAL</v>
      </c>
    </row>
    <row r="649">
      <c r="A649" s="121">
        <v>2025.0</v>
      </c>
      <c r="B649" s="121" t="s">
        <v>795</v>
      </c>
      <c r="C649" s="122" t="str">
        <f>data_olah!B652</f>
        <v>MAHAKAM ULU</v>
      </c>
      <c r="D649" s="122" t="str">
        <f>data_olah!C652</f>
        <v>LONG BAGUN</v>
      </c>
      <c r="E649" s="122" t="str">
        <f>data_olah!D652</f>
        <v>RUKUN DAMAI</v>
      </c>
      <c r="F649" s="123" t="str">
        <f>data_olah!F652</f>
        <v>0.38774357807866283</v>
      </c>
      <c r="G649" s="123" t="str">
        <f>data_olah!G652</f>
        <v>115.41533984426916</v>
      </c>
      <c r="H649" s="122" t="str">
        <f>data_olah!H652</f>
        <v>BESTCAMP</v>
      </c>
      <c r="I649" s="122" t="str">
        <f>data_olah!I652</f>
        <v>STARLINK</v>
      </c>
      <c r="J649" s="122" t="str">
        <f>data_olah!J652</f>
        <v>TERPASANG</v>
      </c>
      <c r="K649" s="122" t="str">
        <f>data_olah!M652</f>
        <v>BELUM TERPASANG</v>
      </c>
      <c r="L649" s="122" t="str">
        <f>data_olah!U652</f>
        <v>TIDAK OPTIMAL</v>
      </c>
    </row>
    <row r="650">
      <c r="A650" s="121">
        <v>2025.0</v>
      </c>
      <c r="B650" s="121" t="s">
        <v>795</v>
      </c>
      <c r="C650" s="122" t="str">
        <f>data_olah!B653</f>
        <v>MAHAKAM ULU</v>
      </c>
      <c r="D650" s="122" t="str">
        <f>data_olah!C653</f>
        <v>LONG HUBUNG</v>
      </c>
      <c r="E650" s="122" t="str">
        <f>data_olah!D653</f>
        <v>LONG HUBUNG</v>
      </c>
      <c r="F650" s="123" t="str">
        <f>data_olah!F653</f>
        <v>0.26299604316407615</v>
      </c>
      <c r="G650" s="123" t="str">
        <f>data_olah!G653</f>
        <v>115.43114887093327</v>
      </c>
      <c r="H650" s="122" t="str">
        <f>data_olah!H653</f>
        <v>TELKOMSEL</v>
      </c>
      <c r="I650" s="122" t="str">
        <f>data_olah!I653</f>
        <v>ORBIT</v>
      </c>
      <c r="J650" s="122" t="str">
        <f>data_olah!J653</f>
        <v>TERPASANG</v>
      </c>
      <c r="K650" s="122" t="str">
        <f>data_olah!M653</f>
        <v>BELUM TERPASANG</v>
      </c>
      <c r="L650" s="122" t="str">
        <f>data_olah!U653</f>
        <v>TIDAK TERDETEKSI</v>
      </c>
    </row>
    <row r="651">
      <c r="A651" s="121">
        <v>2025.0</v>
      </c>
      <c r="B651" s="121" t="s">
        <v>795</v>
      </c>
      <c r="C651" s="122" t="str">
        <f>data_olah!B654</f>
        <v>MAHAKAM ULU</v>
      </c>
      <c r="D651" s="122" t="str">
        <f>data_olah!C654</f>
        <v>LONG HUBUNG</v>
      </c>
      <c r="E651" s="122" t="str">
        <f>data_olah!D654</f>
        <v>MEMAHAK TEBOQ</v>
      </c>
      <c r="F651" s="123" t="str">
        <f>data_olah!F654</f>
        <v>0.15624250031552175</v>
      </c>
      <c r="G651" s="123" t="str">
        <f>data_olah!G654</f>
        <v>115.51768579384424</v>
      </c>
      <c r="H651" s="122" t="str">
        <f>data_olah!H654</f>
        <v>BESTCAMP</v>
      </c>
      <c r="I651" s="122" t="str">
        <f>data_olah!I654</f>
        <v>STARLINK</v>
      </c>
      <c r="J651" s="122" t="str">
        <f>data_olah!J654</f>
        <v>TERPASANG</v>
      </c>
      <c r="K651" s="122" t="str">
        <f>data_olah!M654</f>
        <v>BELUM TERPASANG</v>
      </c>
      <c r="L651" s="122" t="str">
        <f>data_olah!U654</f>
        <v>TIDAK OPTIMAL</v>
      </c>
    </row>
    <row r="652">
      <c r="A652" s="121">
        <v>2025.0</v>
      </c>
      <c r="B652" s="121" t="s">
        <v>795</v>
      </c>
      <c r="C652" s="122" t="str">
        <f>data_olah!B655</f>
        <v>MAHAKAM ULU</v>
      </c>
      <c r="D652" s="122" t="str">
        <f>data_olah!C655</f>
        <v>LONG HUBUNG</v>
      </c>
      <c r="E652" s="122" t="str">
        <f>data_olah!D655</f>
        <v>LUTAN</v>
      </c>
      <c r="F652" s="123" t="str">
        <f>data_olah!F655</f>
        <v>0.2078276675358411</v>
      </c>
      <c r="G652" s="123" t="str">
        <f>data_olah!G655</f>
        <v>115.4984592450898</v>
      </c>
      <c r="H652" s="122" t="str">
        <f>data_olah!H655</f>
        <v>TELKOMSEL</v>
      </c>
      <c r="I652" s="122" t="str">
        <f>data_olah!I655</f>
        <v>ORBIT</v>
      </c>
      <c r="J652" s="122" t="str">
        <f>data_olah!J655</f>
        <v>TERPASANG</v>
      </c>
      <c r="K652" s="122" t="str">
        <f>data_olah!M655</f>
        <v>BELUM TERPASANG</v>
      </c>
      <c r="L652" s="122" t="str">
        <f>data_olah!U655</f>
        <v>TIDAK TERDETEKSI</v>
      </c>
    </row>
    <row r="653">
      <c r="A653" s="121">
        <v>2025.0</v>
      </c>
      <c r="B653" s="121" t="s">
        <v>795</v>
      </c>
      <c r="C653" s="122" t="str">
        <f>data_olah!B656</f>
        <v>MAHAKAM ULU</v>
      </c>
      <c r="D653" s="122" t="str">
        <f>data_olah!C656</f>
        <v>LONG HUBUNG</v>
      </c>
      <c r="E653" s="122" t="str">
        <f>data_olah!D656</f>
        <v>MATALIBAQ</v>
      </c>
      <c r="F653" s="123" t="str">
        <f>data_olah!F656</f>
        <v>0.24521184092832887</v>
      </c>
      <c r="G653" s="123" t="str">
        <f>data_olah!G656</f>
        <v>115.52329286923936</v>
      </c>
      <c r="H653" s="122" t="str">
        <f>data_olah!H656</f>
        <v>TELKOMSAT</v>
      </c>
      <c r="I653" s="122" t="str">
        <f>data_olah!I656</f>
        <v>STARLINK</v>
      </c>
      <c r="J653" s="122" t="str">
        <f>data_olah!J656</f>
        <v>TERPASANG</v>
      </c>
      <c r="K653" s="122" t="str">
        <f>data_olah!M656</f>
        <v>BELUM TERPASANG</v>
      </c>
      <c r="L653" s="122" t="str">
        <f>data_olah!U656</f>
        <v>TIDAK OPTIMAL</v>
      </c>
    </row>
    <row r="654">
      <c r="A654" s="121">
        <v>2025.0</v>
      </c>
      <c r="B654" s="121" t="s">
        <v>795</v>
      </c>
      <c r="C654" s="122" t="str">
        <f>data_olah!B657</f>
        <v>MAHAKAM ULU</v>
      </c>
      <c r="D654" s="122" t="str">
        <f>data_olah!C657</f>
        <v>LONG HUBUNG</v>
      </c>
      <c r="E654" s="122" t="str">
        <f>data_olah!D657</f>
        <v>DATAH BILANG ILIR</v>
      </c>
      <c r="F654" s="123" t="str">
        <f>data_olah!F657</f>
        <v>0.23115927089031948</v>
      </c>
      <c r="G654" s="123" t="str">
        <f>data_olah!G657</f>
        <v>115.46085754248939</v>
      </c>
      <c r="H654" s="122" t="str">
        <f>data_olah!H657</f>
        <v>TELKOMSAT</v>
      </c>
      <c r="I654" s="122" t="str">
        <f>data_olah!I657</f>
        <v>STARLINK</v>
      </c>
      <c r="J654" s="122" t="str">
        <f>data_olah!J657</f>
        <v>TERPASANG</v>
      </c>
      <c r="K654" s="122" t="str">
        <f>data_olah!M657</f>
        <v>BELUM TERPASANG</v>
      </c>
      <c r="L654" s="122" t="str">
        <f>data_olah!U657</f>
        <v>OPTIMAL</v>
      </c>
    </row>
    <row r="655">
      <c r="A655" s="121">
        <v>2025.0</v>
      </c>
      <c r="B655" s="121" t="s">
        <v>795</v>
      </c>
      <c r="C655" s="122" t="str">
        <f>data_olah!B658</f>
        <v>MAHAKAM ULU</v>
      </c>
      <c r="D655" s="122" t="str">
        <f>data_olah!C658</f>
        <v>LONG HUBUNG</v>
      </c>
      <c r="E655" s="122" t="str">
        <f>data_olah!D658</f>
        <v>DATAH BILANG ULU</v>
      </c>
      <c r="F655" s="123" t="str">
        <f>data_olah!F658</f>
        <v>0.22994329747117095</v>
      </c>
      <c r="G655" s="123" t="str">
        <f>data_olah!G658</f>
        <v>115.44877641463277</v>
      </c>
      <c r="H655" s="122" t="str">
        <f>data_olah!H658</f>
        <v>TELKOMSAT</v>
      </c>
      <c r="I655" s="122" t="str">
        <f>data_olah!I658</f>
        <v>STARLINK</v>
      </c>
      <c r="J655" s="122" t="str">
        <f>data_olah!J658</f>
        <v>TERPASANG</v>
      </c>
      <c r="K655" s="122" t="str">
        <f>data_olah!M658</f>
        <v>BELUM TERPASANG</v>
      </c>
      <c r="L655" s="122" t="str">
        <f>data_olah!U658</f>
        <v>OPTIMAL</v>
      </c>
    </row>
    <row r="656">
      <c r="A656" s="121">
        <v>2025.0</v>
      </c>
      <c r="B656" s="121" t="s">
        <v>795</v>
      </c>
      <c r="C656" s="122" t="str">
        <f>data_olah!B659</f>
        <v>MAHAKAM ULU</v>
      </c>
      <c r="D656" s="122" t="str">
        <f>data_olah!C659</f>
        <v>LONG HUBUNG</v>
      </c>
      <c r="E656" s="122" t="str">
        <f>data_olah!D659</f>
        <v>TRI PARIQ MAKMUR</v>
      </c>
      <c r="F656" s="123" t="str">
        <f>data_olah!F659</f>
        <v>0.34226529738537964</v>
      </c>
      <c r="G656" s="123" t="str">
        <f>data_olah!G659</f>
        <v>115.5786380409977</v>
      </c>
      <c r="H656" s="122" t="str">
        <f>data_olah!H659</f>
        <v>TELKOMSAT</v>
      </c>
      <c r="I656" s="122" t="str">
        <f>data_olah!I659</f>
        <v>STARLINK</v>
      </c>
      <c r="J656" s="122" t="str">
        <f>data_olah!J659</f>
        <v>TERPASANG</v>
      </c>
      <c r="K656" s="122" t="str">
        <f>data_olah!M659</f>
        <v>BELUM TERPASANG</v>
      </c>
      <c r="L656" s="122" t="str">
        <f>data_olah!U659</f>
        <v>SANGAT OPTIMAL</v>
      </c>
    </row>
    <row r="657">
      <c r="A657" s="121">
        <v>2025.0</v>
      </c>
      <c r="B657" s="121" t="s">
        <v>795</v>
      </c>
      <c r="C657" s="122" t="str">
        <f>data_olah!B660</f>
        <v>MAHAKAM ULU</v>
      </c>
      <c r="D657" s="122" t="str">
        <f>data_olah!C660</f>
        <v>LONG HUBUNG</v>
      </c>
      <c r="E657" s="122" t="str">
        <f>data_olah!D660</f>
        <v>WANA PARIQ</v>
      </c>
      <c r="F657" s="123" t="str">
        <f>data_olah!F660</f>
        <v>0.2806914523114102</v>
      </c>
      <c r="G657" s="123" t="str">
        <f>data_olah!G660</f>
        <v>115.53071688347497</v>
      </c>
      <c r="H657" s="122" t="str">
        <f>data_olah!H660</f>
        <v>TELKOMSAT</v>
      </c>
      <c r="I657" s="122" t="str">
        <f>data_olah!I660</f>
        <v>STARLINK</v>
      </c>
      <c r="J657" s="122" t="str">
        <f>data_olah!J660</f>
        <v>TERPASANG</v>
      </c>
      <c r="K657" s="122" t="str">
        <f>data_olah!M660</f>
        <v>BELUM TERPASANG</v>
      </c>
      <c r="L657" s="122" t="str">
        <f>data_olah!U660</f>
        <v>TIDAK OPTIMAL</v>
      </c>
    </row>
    <row r="658">
      <c r="A658" s="121">
        <v>2025.0</v>
      </c>
      <c r="B658" s="121" t="s">
        <v>795</v>
      </c>
      <c r="C658" s="122" t="str">
        <f>data_olah!B661</f>
        <v>MAHAKAM ULU</v>
      </c>
      <c r="D658" s="122" t="str">
        <f>data_olah!C661</f>
        <v>LONG HUBUNG</v>
      </c>
      <c r="E658" s="122" t="str">
        <f>data_olah!D661</f>
        <v>DATAH BILANG BARU</v>
      </c>
      <c r="F658" s="123" t="str">
        <f>data_olah!F661</f>
        <v>0.23099942499748916</v>
      </c>
      <c r="G658" s="123" t="str">
        <f>data_olah!G661</f>
        <v>115.45264033071477</v>
      </c>
      <c r="H658" s="122" t="str">
        <f>data_olah!H661</f>
        <v>TELKOMSAT</v>
      </c>
      <c r="I658" s="122" t="str">
        <f>data_olah!I661</f>
        <v>STARLINK</v>
      </c>
      <c r="J658" s="122" t="str">
        <f>data_olah!J661</f>
        <v>TERPASANG</v>
      </c>
      <c r="K658" s="122" t="str">
        <f>data_olah!M661</f>
        <v>BELUM TERPASANG</v>
      </c>
      <c r="L658" s="122" t="str">
        <f>data_olah!U661</f>
        <v>OPTIMAL</v>
      </c>
    </row>
    <row r="659">
      <c r="A659" s="121">
        <v>2025.0</v>
      </c>
      <c r="B659" s="121" t="s">
        <v>795</v>
      </c>
      <c r="C659" s="122" t="str">
        <f>data_olah!B662</f>
        <v>MAHAKAM ULU</v>
      </c>
      <c r="D659" s="122" t="str">
        <f>data_olah!C662</f>
        <v>LONG HUBUNG</v>
      </c>
      <c r="E659" s="122" t="str">
        <f>data_olah!D662</f>
        <v>SIRAU</v>
      </c>
      <c r="F659" s="123" t="str">
        <f>data_olah!F662</f>
        <v>0.1951334348996017</v>
      </c>
      <c r="G659" s="123" t="str">
        <f>data_olah!G662</f>
        <v>115.51133080772105</v>
      </c>
      <c r="H659" s="122" t="str">
        <f>data_olah!H662</f>
        <v>TELKOMSEL</v>
      </c>
      <c r="I659" s="122" t="str">
        <f>data_olah!I662</f>
        <v>ORBIT</v>
      </c>
      <c r="J659" s="122" t="str">
        <f>data_olah!J662</f>
        <v>TERPASANG</v>
      </c>
      <c r="K659" s="122" t="str">
        <f>data_olah!M662</f>
        <v>BELUM TERPASANG</v>
      </c>
      <c r="L659" s="122" t="str">
        <f>data_olah!U662</f>
        <v>TIDAK TERDETEKSI</v>
      </c>
    </row>
    <row r="660">
      <c r="A660" s="121">
        <v>2025.0</v>
      </c>
      <c r="B660" s="121" t="s">
        <v>795</v>
      </c>
      <c r="C660" s="122" t="str">
        <f>data_olah!B663</f>
        <v>MAHAKAM ULU</v>
      </c>
      <c r="D660" s="122" t="str">
        <f>data_olah!C663</f>
        <v>LONG HUBUNG</v>
      </c>
      <c r="E660" s="122" t="str">
        <f>data_olah!D663</f>
        <v>LONG HUBUNG ULU</v>
      </c>
      <c r="F660" s="123" t="str">
        <f>data_olah!F663</f>
        <v>0.26523534287805667</v>
      </c>
      <c r="G660" s="123" t="str">
        <f>data_olah!G663</f>
        <v>115.43596111050879</v>
      </c>
      <c r="H660" s="122" t="str">
        <f>data_olah!H663</f>
        <v>TELKOMSEL</v>
      </c>
      <c r="I660" s="122" t="str">
        <f>data_olah!I663</f>
        <v>ORBIT</v>
      </c>
      <c r="J660" s="122" t="str">
        <f>data_olah!J663</f>
        <v>TERPASANG</v>
      </c>
      <c r="K660" s="122" t="str">
        <f>data_olah!M663</f>
        <v>BELUM TERPASANG</v>
      </c>
      <c r="L660" s="122" t="str">
        <f>data_olah!U663</f>
        <v>TIDAK TERDETEKSI</v>
      </c>
    </row>
    <row r="661">
      <c r="A661" s="121">
        <v>2025.0</v>
      </c>
      <c r="B661" s="121" t="s">
        <v>795</v>
      </c>
      <c r="C661" s="122" t="str">
        <f>data_olah!B664</f>
        <v>MAHAKAM ULU</v>
      </c>
      <c r="D661" s="122" t="str">
        <f>data_olah!C664</f>
        <v>LONG PAHANGAI</v>
      </c>
      <c r="E661" s="122" t="str">
        <f>data_olah!D664</f>
        <v>DELANG KEROHONG</v>
      </c>
      <c r="F661" s="123" t="str">
        <f>data_olah!F664</f>
        <v>0.7619924415085291</v>
      </c>
      <c r="G661" s="123" t="str">
        <f>data_olah!G664</f>
        <v>114.45409645543803</v>
      </c>
      <c r="H661" s="122" t="str">
        <f>data_olah!H664</f>
        <v>BESTCAMP</v>
      </c>
      <c r="I661" s="122" t="str">
        <f>data_olah!I664</f>
        <v>STARLINK</v>
      </c>
      <c r="J661" s="122" t="str">
        <f>data_olah!J664</f>
        <v>TERPASANG</v>
      </c>
      <c r="K661" s="122" t="str">
        <f>data_olah!M664</f>
        <v>BELUM TERPASANG</v>
      </c>
      <c r="L661" s="122" t="str">
        <f>data_olah!U664</f>
        <v>OPTIMAL</v>
      </c>
    </row>
    <row r="662">
      <c r="A662" s="121">
        <v>2025.0</v>
      </c>
      <c r="B662" s="121" t="s">
        <v>795</v>
      </c>
      <c r="C662" s="122" t="str">
        <f>data_olah!B665</f>
        <v>MAHAKAM ULU</v>
      </c>
      <c r="D662" s="122" t="str">
        <f>data_olah!C665</f>
        <v>LONG PAHANGAI</v>
      </c>
      <c r="E662" s="122" t="str">
        <f>data_olah!D665</f>
        <v>LONG PAKAQ</v>
      </c>
      <c r="F662" s="123" t="str">
        <f>data_olah!F665</f>
        <v>0.7665196208840832</v>
      </c>
      <c r="G662" s="123" t="str">
        <f>data_olah!G665</f>
        <v>114.45525524525794</v>
      </c>
      <c r="H662" s="122" t="str">
        <f>data_olah!H665</f>
        <v>BESTCAMP</v>
      </c>
      <c r="I662" s="122" t="str">
        <f>data_olah!I665</f>
        <v>STARLINK</v>
      </c>
      <c r="J662" s="122" t="str">
        <f>data_olah!J665</f>
        <v>TERPASANG</v>
      </c>
      <c r="K662" s="122" t="str">
        <f>data_olah!M665</f>
        <v>BELUM TERPASANG</v>
      </c>
      <c r="L662" s="122" t="str">
        <f>data_olah!U665</f>
        <v>SANGAT OPTIMAL</v>
      </c>
    </row>
    <row r="663">
      <c r="A663" s="121">
        <v>2025.0</v>
      </c>
      <c r="B663" s="121" t="s">
        <v>795</v>
      </c>
      <c r="C663" s="122" t="str">
        <f>data_olah!B666</f>
        <v>MAHAKAM ULU</v>
      </c>
      <c r="D663" s="122" t="str">
        <f>data_olah!C666</f>
        <v>LONG PAHANGAI</v>
      </c>
      <c r="E663" s="122" t="str">
        <f>data_olah!D666</f>
        <v>LONG LUNUK</v>
      </c>
      <c r="F663" s="123" t="str">
        <f>data_olah!F666</f>
        <v>0.7996808225107973</v>
      </c>
      <c r="G663" s="123" t="str">
        <f>data_olah!G666</f>
        <v>114.53097710280761</v>
      </c>
      <c r="H663" s="122" t="str">
        <f>data_olah!H666</f>
        <v>BESTCAMP</v>
      </c>
      <c r="I663" s="122" t="str">
        <f>data_olah!I666</f>
        <v>STARLINK</v>
      </c>
      <c r="J663" s="122" t="str">
        <f>data_olah!J666</f>
        <v>TERPASANG</v>
      </c>
      <c r="K663" s="122" t="str">
        <f>data_olah!M666</f>
        <v>BELUM TERPASANG</v>
      </c>
      <c r="L663" s="122" t="str">
        <f>data_olah!U666</f>
        <v>TIDAK OPTIMAL</v>
      </c>
    </row>
    <row r="664">
      <c r="A664" s="121">
        <v>2025.0</v>
      </c>
      <c r="B664" s="121" t="s">
        <v>795</v>
      </c>
      <c r="C664" s="122" t="str">
        <f>data_olah!B667</f>
        <v>MAHAKAM ULU</v>
      </c>
      <c r="D664" s="122" t="str">
        <f>data_olah!C667</f>
        <v>LONG PAHANGAI</v>
      </c>
      <c r="E664" s="122" t="str">
        <f>data_olah!D667</f>
        <v>LONG ISUN</v>
      </c>
      <c r="F664" s="123" t="str">
        <f>data_olah!F667</f>
        <v>1.0350681163256714</v>
      </c>
      <c r="G664" s="123" t="str">
        <f>data_olah!G667</f>
        <v>114.62002152955957</v>
      </c>
      <c r="H664" s="122" t="str">
        <f>data_olah!H667</f>
        <v>BESTCAMP</v>
      </c>
      <c r="I664" s="122" t="str">
        <f>data_olah!I667</f>
        <v>STARLINK</v>
      </c>
      <c r="J664" s="122" t="str">
        <f>data_olah!J667</f>
        <v>TERPASANG</v>
      </c>
      <c r="K664" s="122" t="str">
        <f>data_olah!M667</f>
        <v>BELUM TERPASANG</v>
      </c>
      <c r="L664" s="122" t="str">
        <f>data_olah!U667</f>
        <v>TIDAK OPTIMAL</v>
      </c>
    </row>
    <row r="665">
      <c r="A665" s="121">
        <v>2025.0</v>
      </c>
      <c r="B665" s="121" t="s">
        <v>795</v>
      </c>
      <c r="C665" s="122" t="str">
        <f>data_olah!B668</f>
        <v>MAHAKAM ULU</v>
      </c>
      <c r="D665" s="122" t="str">
        <f>data_olah!C668</f>
        <v>LONG PAHANGAI</v>
      </c>
      <c r="E665" s="122" t="str">
        <f>data_olah!D668</f>
        <v>NAHA ARU</v>
      </c>
      <c r="F665" s="123" t="str">
        <f>data_olah!F668</f>
        <v>0.8638980118394364</v>
      </c>
      <c r="G665" s="123" t="str">
        <f>data_olah!G668</f>
        <v>114.66120476143294</v>
      </c>
      <c r="H665" s="122" t="str">
        <f>data_olah!H668</f>
        <v>BESTCAMP</v>
      </c>
      <c r="I665" s="122" t="str">
        <f>data_olah!I668</f>
        <v>STARLINK</v>
      </c>
      <c r="J665" s="122" t="str">
        <f>data_olah!J668</f>
        <v>TERPASANG</v>
      </c>
      <c r="K665" s="122" t="str">
        <f>data_olah!M668</f>
        <v>BELUM TERPASANG</v>
      </c>
      <c r="L665" s="122" t="str">
        <f>data_olah!U668</f>
        <v>TIDAK OPTIMAL</v>
      </c>
    </row>
    <row r="666">
      <c r="A666" s="121">
        <v>2025.0</v>
      </c>
      <c r="B666" s="121" t="s">
        <v>795</v>
      </c>
      <c r="C666" s="122" t="str">
        <f>data_olah!B669</f>
        <v>MAHAKAM ULU</v>
      </c>
      <c r="D666" s="122" t="str">
        <f>data_olah!C669</f>
        <v>LONG PAHANGAI</v>
      </c>
      <c r="E666" s="122" t="str">
        <f>data_olah!D669</f>
        <v>DATAH NAHA</v>
      </c>
      <c r="F666" s="123" t="str">
        <f>data_olah!F669</f>
        <v>0.8718691609505069</v>
      </c>
      <c r="G666" s="123" t="str">
        <f>data_olah!G669</f>
        <v>114.63998843775585</v>
      </c>
      <c r="H666" s="122" t="str">
        <f>data_olah!H669</f>
        <v>BESTCAMP</v>
      </c>
      <c r="I666" s="122" t="str">
        <f>data_olah!I669</f>
        <v>STARLINK</v>
      </c>
      <c r="J666" s="122" t="str">
        <f>data_olah!J669</f>
        <v>TERPASANG</v>
      </c>
      <c r="K666" s="122" t="str">
        <f>data_olah!M669</f>
        <v>BELUM TERPASANG</v>
      </c>
      <c r="L666" s="122" t="str">
        <f>data_olah!U669</f>
        <v>TIDAK OPTIMAL</v>
      </c>
    </row>
    <row r="667">
      <c r="A667" s="121">
        <v>2025.0</v>
      </c>
      <c r="B667" s="121" t="s">
        <v>795</v>
      </c>
      <c r="C667" s="122" t="str">
        <f>data_olah!B670</f>
        <v>MAHAKAM ULU</v>
      </c>
      <c r="D667" s="122" t="str">
        <f>data_olah!C670</f>
        <v>LONG PAHANGAI</v>
      </c>
      <c r="E667" s="122" t="str">
        <f>data_olah!D670</f>
        <v>LIRUNG UBING</v>
      </c>
      <c r="F667" s="123" t="str">
        <f>data_olah!F670</f>
        <v>0.8116715992278148</v>
      </c>
      <c r="G667" s="123" t="str">
        <f>data_olah!G670</f>
        <v>114.55063668105352</v>
      </c>
      <c r="H667" s="122" t="str">
        <f>data_olah!H670</f>
        <v>BESTCAMP</v>
      </c>
      <c r="I667" s="122" t="str">
        <f>data_olah!I670</f>
        <v>STARLINK</v>
      </c>
      <c r="J667" s="122" t="str">
        <f>data_olah!J670</f>
        <v>TERPASANG</v>
      </c>
      <c r="K667" s="122" t="str">
        <f>data_olah!M670</f>
        <v>BELUM TERPASANG</v>
      </c>
      <c r="L667" s="122" t="str">
        <f>data_olah!U670</f>
        <v>TIDAK OPTIMAL</v>
      </c>
    </row>
    <row r="668">
      <c r="A668" s="121">
        <v>2025.0</v>
      </c>
      <c r="B668" s="121" t="s">
        <v>795</v>
      </c>
      <c r="C668" s="122" t="str">
        <f>data_olah!B671</f>
        <v>MAHAKAM ULU</v>
      </c>
      <c r="D668" s="122" t="str">
        <f>data_olah!C671</f>
        <v>LONG PAHANGAI</v>
      </c>
      <c r="E668" s="122" t="str">
        <f>data_olah!D671</f>
        <v>LONG PAHANGAI I</v>
      </c>
      <c r="F668" s="123" t="str">
        <f>data_olah!F671</f>
        <v>0.8835247649712071</v>
      </c>
      <c r="G668" s="123" t="str">
        <f>data_olah!G671</f>
        <v>114.70238845098675</v>
      </c>
      <c r="H668" s="122" t="str">
        <f>data_olah!H671</f>
        <v>TELKOMSEL</v>
      </c>
      <c r="I668" s="122" t="str">
        <f>data_olah!I671</f>
        <v>ORBIT</v>
      </c>
      <c r="J668" s="122" t="str">
        <f>data_olah!J671</f>
        <v>TERPASANG</v>
      </c>
      <c r="K668" s="122" t="str">
        <f>data_olah!M671</f>
        <v>BELUM TERPASANG</v>
      </c>
      <c r="L668" s="122" t="str">
        <f>data_olah!U671</f>
        <v>TIDAK TERDETEKSI</v>
      </c>
    </row>
    <row r="669">
      <c r="A669" s="121">
        <v>2025.0</v>
      </c>
      <c r="B669" s="121" t="s">
        <v>795</v>
      </c>
      <c r="C669" s="122" t="str">
        <f>data_olah!B672</f>
        <v>MAHAKAM ULU</v>
      </c>
      <c r="D669" s="122" t="str">
        <f>data_olah!C672</f>
        <v>LONG PAHANGAI</v>
      </c>
      <c r="E669" s="122" t="str">
        <f>data_olah!D672</f>
        <v>LONG PAHANGAI II</v>
      </c>
      <c r="F669" s="123" t="str">
        <f>data_olah!F672</f>
        <v>0.8760380116821415</v>
      </c>
      <c r="G669" s="123" t="str">
        <f>data_olah!G672</f>
        <v>114.74010011236446</v>
      </c>
      <c r="H669" s="122" t="str">
        <f>data_olah!H672</f>
        <v>BESTCAMP</v>
      </c>
      <c r="I669" s="122" t="str">
        <f>data_olah!I672</f>
        <v>STARLINK</v>
      </c>
      <c r="J669" s="122" t="str">
        <f>data_olah!J672</f>
        <v>TERPASANG</v>
      </c>
      <c r="K669" s="122" t="str">
        <f>data_olah!M672</f>
        <v>BELUM TERPASANG</v>
      </c>
      <c r="L669" s="122" t="str">
        <f>data_olah!U672</f>
        <v>TIDAK OPTIMAL</v>
      </c>
    </row>
    <row r="670">
      <c r="A670" s="121">
        <v>2025.0</v>
      </c>
      <c r="B670" s="121" t="s">
        <v>795</v>
      </c>
      <c r="C670" s="122" t="str">
        <f>data_olah!B673</f>
        <v>MAHAKAM ULU</v>
      </c>
      <c r="D670" s="122" t="str">
        <f>data_olah!C673</f>
        <v>LONG PAHANGAI</v>
      </c>
      <c r="E670" s="122" t="str">
        <f>data_olah!D673</f>
        <v>LONG TUYOQ</v>
      </c>
      <c r="F670" s="123" t="str">
        <f>data_olah!F673</f>
        <v>0.8890667616177679</v>
      </c>
      <c r="G670" s="123" t="str">
        <f>data_olah!G673</f>
        <v>114.69123447958803</v>
      </c>
      <c r="H670" s="122" t="str">
        <f>data_olah!H673</f>
        <v>TELKOMSEL</v>
      </c>
      <c r="I670" s="122" t="str">
        <f>data_olah!I673</f>
        <v>ORBIT</v>
      </c>
      <c r="J670" s="122" t="str">
        <f>data_olah!J673</f>
        <v>TERPASANG</v>
      </c>
      <c r="K670" s="122" t="str">
        <f>data_olah!M673</f>
        <v>BELUM TERPASANG</v>
      </c>
      <c r="L670" s="122" t="str">
        <f>data_olah!U673</f>
        <v>TIDAK TERDETEKSI</v>
      </c>
    </row>
    <row r="671">
      <c r="A671" s="121">
        <v>2025.0</v>
      </c>
      <c r="B671" s="121" t="s">
        <v>795</v>
      </c>
      <c r="C671" s="122" t="str">
        <f>data_olah!B674</f>
        <v>MAHAKAM ULU</v>
      </c>
      <c r="D671" s="122" t="str">
        <f>data_olah!C674</f>
        <v>LONG PAHANGAI</v>
      </c>
      <c r="E671" s="122" t="str">
        <f>data_olah!D674</f>
        <v>LIU MULANG</v>
      </c>
      <c r="F671" s="123" t="str">
        <f>data_olah!F674</f>
        <v>0.9308094577854961</v>
      </c>
      <c r="G671" s="123" t="str">
        <f>data_olah!G674</f>
        <v>114.76582679679457</v>
      </c>
      <c r="H671" s="122" t="str">
        <f>data_olah!H674</f>
        <v>BESTCAMP</v>
      </c>
      <c r="I671" s="122" t="str">
        <f>data_olah!I674</f>
        <v>STARLINK</v>
      </c>
      <c r="J671" s="122" t="str">
        <f>data_olah!J674</f>
        <v>TERPASANG</v>
      </c>
      <c r="K671" s="122" t="str">
        <f>data_olah!M674</f>
        <v>BELUM TERPASANG</v>
      </c>
      <c r="L671" s="122" t="str">
        <f>data_olah!U674</f>
        <v>TIDAK OPTIMAL</v>
      </c>
    </row>
    <row r="672">
      <c r="A672" s="121">
        <v>2025.0</v>
      </c>
      <c r="B672" s="121" t="s">
        <v>795</v>
      </c>
      <c r="C672" s="122" t="str">
        <f>data_olah!B675</f>
        <v>MAHAKAM ULU</v>
      </c>
      <c r="D672" s="122" t="str">
        <f>data_olah!C675</f>
        <v>LONG PAHANGAI</v>
      </c>
      <c r="E672" s="122" t="str">
        <f>data_olah!D675</f>
        <v>LONG PAKAQ BARU</v>
      </c>
      <c r="F672" s="123" t="str">
        <f>data_olah!F675</f>
        <v>0.7638026293157275</v>
      </c>
      <c r="G672" s="123" t="str">
        <f>data_olah!G675</f>
        <v>114.41333567493646</v>
      </c>
      <c r="H672" s="122" t="str">
        <f>data_olah!H675</f>
        <v>BESTCAMP</v>
      </c>
      <c r="I672" s="122" t="str">
        <f>data_olah!I675</f>
        <v>STARLINK</v>
      </c>
      <c r="J672" s="122" t="str">
        <f>data_olah!J675</f>
        <v>TERPASANG</v>
      </c>
      <c r="K672" s="122" t="str">
        <f>data_olah!M675</f>
        <v>BELUM TERPASANG</v>
      </c>
      <c r="L672" s="122" t="str">
        <f>data_olah!U675</f>
        <v>TIDAK OPTIMAL</v>
      </c>
    </row>
    <row r="673">
      <c r="A673" s="121">
        <v>2025.0</v>
      </c>
      <c r="B673" s="121" t="s">
        <v>795</v>
      </c>
      <c r="C673" s="122" t="str">
        <f>data_olah!B676</f>
        <v>MAHAKAM ULU</v>
      </c>
      <c r="D673" s="122" t="str">
        <f>data_olah!C676</f>
        <v>LONG PAHANGAI</v>
      </c>
      <c r="E673" s="122" t="str">
        <f>data_olah!D676</f>
        <v>LONG LUNUK BARU</v>
      </c>
      <c r="F673" s="123" t="str">
        <f>data_olah!F676</f>
        <v>0.7772464760342571</v>
      </c>
      <c r="G673" s="123" t="str">
        <f>data_olah!G676</f>
        <v>114.50383820505864</v>
      </c>
      <c r="H673" s="122" t="str">
        <f>data_olah!H676</f>
        <v>BESTCAMP</v>
      </c>
      <c r="I673" s="122" t="str">
        <f>data_olah!I676</f>
        <v>STARLINK</v>
      </c>
      <c r="J673" s="122" t="str">
        <f>data_olah!J676</f>
        <v>TERPASANG</v>
      </c>
      <c r="K673" s="122" t="str">
        <f>data_olah!M676</f>
        <v>BELUM TERPASANG</v>
      </c>
      <c r="L673" s="122" t="str">
        <f>data_olah!U676</f>
        <v>TIDAK OPTIMAL</v>
      </c>
    </row>
    <row r="674">
      <c r="A674" s="121">
        <v>2025.0</v>
      </c>
      <c r="B674" s="121" t="s">
        <v>795</v>
      </c>
      <c r="C674" s="122" t="str">
        <f>data_olah!B677</f>
        <v>PASER</v>
      </c>
      <c r="D674" s="122" t="str">
        <f>data_olah!C677</f>
        <v>BATU ENGAU</v>
      </c>
      <c r="E674" s="122" t="str">
        <f>data_olah!D677</f>
        <v>KERANG</v>
      </c>
      <c r="F674" s="123" t="str">
        <f>data_olah!F677</f>
        <v>-2.2291076818645017</v>
      </c>
      <c r="G674" s="123" t="str">
        <f>data_olah!G677</f>
        <v>116.07570284565351</v>
      </c>
      <c r="H674" s="122" t="str">
        <f>data_olah!H677</f>
        <v>TELKOMSEL</v>
      </c>
      <c r="I674" s="122" t="str">
        <f>data_olah!I677</f>
        <v>INDIHOME</v>
      </c>
      <c r="J674" s="122" t="str">
        <f>data_olah!J677</f>
        <v>TERPASANG</v>
      </c>
      <c r="K674" s="122" t="str">
        <f>data_olah!M677</f>
        <v/>
      </c>
      <c r="L674" s="122" t="str">
        <f>data_olah!U677</f>
        <v>KURANG OPTIMAL</v>
      </c>
    </row>
    <row r="675">
      <c r="A675" s="121">
        <v>2025.0</v>
      </c>
      <c r="B675" s="121" t="s">
        <v>795</v>
      </c>
      <c r="C675" s="122" t="str">
        <f>data_olah!B678</f>
        <v>PASER</v>
      </c>
      <c r="D675" s="122" t="str">
        <f>data_olah!C678</f>
        <v>BATU ENGAU</v>
      </c>
      <c r="E675" s="122" t="str">
        <f>data_olah!D678</f>
        <v>LOMU</v>
      </c>
      <c r="F675" s="123" t="str">
        <f>data_olah!F678</f>
        <v>-2.297995920618829</v>
      </c>
      <c r="G675" s="123" t="str">
        <f>data_olah!G678</f>
        <v>116.26822584271758</v>
      </c>
      <c r="H675" s="122" t="str">
        <f>data_olah!H678</f>
        <v>ICON+</v>
      </c>
      <c r="I675" s="122" t="str">
        <f>data_olah!I678</f>
        <v> Broadband + I-WIN</v>
      </c>
      <c r="J675" s="122" t="str">
        <f>data_olah!J678</f>
        <v>TERPASANG</v>
      </c>
      <c r="K675" s="122" t="str">
        <f>data_olah!M678</f>
        <v/>
      </c>
      <c r="L675" s="122" t="str">
        <f>data_olah!U678</f>
        <v>KURANG OPTIMAL</v>
      </c>
    </row>
    <row r="676">
      <c r="A676" s="121">
        <v>2025.0</v>
      </c>
      <c r="B676" s="121" t="s">
        <v>795</v>
      </c>
      <c r="C676" s="122" t="str">
        <f>data_olah!B679</f>
        <v>PASER</v>
      </c>
      <c r="D676" s="122" t="str">
        <f>data_olah!C679</f>
        <v>BATU ENGAU</v>
      </c>
      <c r="E676" s="122" t="str">
        <f>data_olah!D679</f>
        <v>SEGENDANG</v>
      </c>
      <c r="F676" s="123" t="str">
        <f>data_olah!F679</f>
        <v>-2.3197447988818647</v>
      </c>
      <c r="G676" s="123" t="str">
        <f>data_olah!G679</f>
        <v>116.38232599167306</v>
      </c>
      <c r="H676" s="122" t="str">
        <f>data_olah!H679</f>
        <v>ICON+</v>
      </c>
      <c r="I676" s="122" t="str">
        <f>data_olah!I679</f>
        <v> Broadband + I-WIN</v>
      </c>
      <c r="J676" s="122" t="str">
        <f>data_olah!J679</f>
        <v>TERPASANG</v>
      </c>
      <c r="K676" s="122" t="str">
        <f>data_olah!M679</f>
        <v/>
      </c>
      <c r="L676" s="122" t="str">
        <f>data_olah!U679</f>
        <v>KURANG OPTIMAL</v>
      </c>
    </row>
    <row r="677">
      <c r="A677" s="121">
        <v>2025.0</v>
      </c>
      <c r="B677" s="121" t="s">
        <v>795</v>
      </c>
      <c r="C677" s="122" t="str">
        <f>data_olah!B680</f>
        <v>PASER</v>
      </c>
      <c r="D677" s="122" t="str">
        <f>data_olah!C680</f>
        <v>BATU ENGAU</v>
      </c>
      <c r="E677" s="122" t="str">
        <f>data_olah!D680</f>
        <v>MENGKUDU</v>
      </c>
      <c r="F677" s="123" t="str">
        <f>data_olah!F680</f>
        <v>-2.279348065311799</v>
      </c>
      <c r="G677" s="123" t="str">
        <f>data_olah!G680</f>
        <v>116.16304595086933</v>
      </c>
      <c r="H677" s="122" t="str">
        <f>data_olah!H680</f>
        <v>TELKOMSEL</v>
      </c>
      <c r="I677" s="122" t="str">
        <f>data_olah!I680</f>
        <v>INDIHOME</v>
      </c>
      <c r="J677" s="122" t="str">
        <f>data_olah!J680</f>
        <v>TERPASANG</v>
      </c>
      <c r="K677" s="122" t="str">
        <f>data_olah!M680</f>
        <v/>
      </c>
      <c r="L677" s="122" t="str">
        <f>data_olah!U680</f>
        <v>KURANG OPTIMAL</v>
      </c>
    </row>
    <row r="678">
      <c r="A678" s="121">
        <v>2025.0</v>
      </c>
      <c r="B678" s="121" t="s">
        <v>795</v>
      </c>
      <c r="C678" s="122" t="str">
        <f>data_olah!B681</f>
        <v>PASER</v>
      </c>
      <c r="D678" s="122" t="str">
        <f>data_olah!C681</f>
        <v>BATU ENGAU</v>
      </c>
      <c r="E678" s="122" t="str">
        <f>data_olah!D681</f>
        <v>RIWANG</v>
      </c>
      <c r="F678" s="123" t="str">
        <f>data_olah!F681</f>
        <v>-2.251039495944402</v>
      </c>
      <c r="G678" s="123" t="str">
        <f>data_olah!G681</f>
        <v>116.30060868542598</v>
      </c>
      <c r="H678" s="122" t="str">
        <f>data_olah!H681</f>
        <v>ICON+</v>
      </c>
      <c r="I678" s="122" t="str">
        <f>data_olah!I681</f>
        <v> Broadband + I-WIN</v>
      </c>
      <c r="J678" s="122" t="str">
        <f>data_olah!J681</f>
        <v>TERPASANG</v>
      </c>
      <c r="K678" s="122" t="str">
        <f>data_olah!M681</f>
        <v/>
      </c>
      <c r="L678" s="122" t="str">
        <f>data_olah!U681</f>
        <v>KURANG OPTIMAL</v>
      </c>
    </row>
    <row r="679">
      <c r="A679" s="121">
        <v>2025.0</v>
      </c>
      <c r="B679" s="121" t="s">
        <v>795</v>
      </c>
      <c r="C679" s="122" t="str">
        <f>data_olah!B682</f>
        <v>PASER</v>
      </c>
      <c r="D679" s="122" t="str">
        <f>data_olah!C682</f>
        <v>BATU ENGAU</v>
      </c>
      <c r="E679" s="122" t="str">
        <f>data_olah!D682</f>
        <v>LANGGAI</v>
      </c>
      <c r="F679" s="123" t="str">
        <f>data_olah!F682</f>
        <v>-2.1533052087895728</v>
      </c>
      <c r="G679" s="123" t="str">
        <f>data_olah!G682</f>
        <v>116.2190996820978</v>
      </c>
      <c r="H679" s="122" t="str">
        <f>data_olah!H682</f>
        <v>ICON+</v>
      </c>
      <c r="I679" s="122" t="str">
        <f>data_olah!I682</f>
        <v> Broadband + I-WIN</v>
      </c>
      <c r="J679" s="122" t="str">
        <f>data_olah!J682</f>
        <v>TERPASANG</v>
      </c>
      <c r="K679" s="122" t="str">
        <f>data_olah!M682</f>
        <v/>
      </c>
      <c r="L679" s="122" t="str">
        <f>data_olah!U682</f>
        <v>KURANG OPTIMAL</v>
      </c>
    </row>
    <row r="680">
      <c r="A680" s="121">
        <v>2025.0</v>
      </c>
      <c r="B680" s="121" t="s">
        <v>795</v>
      </c>
      <c r="C680" s="122" t="str">
        <f>data_olah!B683</f>
        <v>PASER</v>
      </c>
      <c r="D680" s="122" t="str">
        <f>data_olah!C683</f>
        <v>BATU ENGAU</v>
      </c>
      <c r="E680" s="122" t="str">
        <f>data_olah!D683</f>
        <v>PETANGIS</v>
      </c>
      <c r="F680" s="123" t="str">
        <f>data_olah!F683</f>
        <v>-2.103253319609022</v>
      </c>
      <c r="G680" s="123" t="str">
        <f>data_olah!G683</f>
        <v>116.10713906492153</v>
      </c>
      <c r="H680" s="122" t="str">
        <f>data_olah!H683</f>
        <v>TELKOMSEL</v>
      </c>
      <c r="I680" s="122" t="str">
        <f>data_olah!I683</f>
        <v>INDIHOME</v>
      </c>
      <c r="J680" s="122" t="str">
        <f>data_olah!J683</f>
        <v>TERPASANG</v>
      </c>
      <c r="K680" s="122" t="str">
        <f>data_olah!M683</f>
        <v/>
      </c>
      <c r="L680" s="122" t="str">
        <f>data_olah!U683</f>
        <v>TIDAK OPTIMAL</v>
      </c>
    </row>
    <row r="681">
      <c r="A681" s="121">
        <v>2025.0</v>
      </c>
      <c r="B681" s="121" t="s">
        <v>795</v>
      </c>
      <c r="C681" s="122" t="str">
        <f>data_olah!B684</f>
        <v>PASER</v>
      </c>
      <c r="D681" s="122" t="str">
        <f>data_olah!C684</f>
        <v>BATU ENGAU</v>
      </c>
      <c r="E681" s="122" t="str">
        <f>data_olah!D684</f>
        <v>TEMPAKAN</v>
      </c>
      <c r="F681" s="123" t="str">
        <f>data_olah!F684</f>
        <v>-2.2631832230948943</v>
      </c>
      <c r="G681" s="123" t="str">
        <f>data_olah!G684</f>
        <v>116.1282646758943</v>
      </c>
      <c r="H681" s="122" t="str">
        <f>data_olah!H684</f>
        <v>TELKOMSEL</v>
      </c>
      <c r="I681" s="122" t="str">
        <f>data_olah!I684</f>
        <v>INDIHOME</v>
      </c>
      <c r="J681" s="122" t="str">
        <f>data_olah!J684</f>
        <v>TERPASANG</v>
      </c>
      <c r="K681" s="122" t="str">
        <f>data_olah!M684</f>
        <v/>
      </c>
      <c r="L681" s="122" t="str">
        <f>data_olah!U684</f>
        <v>TIDAK OPTIMAL</v>
      </c>
    </row>
    <row r="682">
      <c r="A682" s="121">
        <v>2025.0</v>
      </c>
      <c r="B682" s="121" t="s">
        <v>795</v>
      </c>
      <c r="C682" s="122" t="str">
        <f>data_olah!B685</f>
        <v>PASER</v>
      </c>
      <c r="D682" s="122" t="str">
        <f>data_olah!C685</f>
        <v>BATU ENGAU</v>
      </c>
      <c r="E682" s="122" t="str">
        <f>data_olah!D685</f>
        <v>KERANG DAYO</v>
      </c>
      <c r="F682" s="123" t="str">
        <f>data_olah!F685</f>
        <v>-2.283551182379634</v>
      </c>
      <c r="G682" s="123" t="str">
        <f>data_olah!G685</f>
        <v>116.04458404648751</v>
      </c>
      <c r="H682" s="122" t="str">
        <f>data_olah!H685</f>
        <v>ICON+</v>
      </c>
      <c r="I682" s="122" t="str">
        <f>data_olah!I685</f>
        <v> Broadband + I-WIN</v>
      </c>
      <c r="J682" s="122" t="str">
        <f>data_olah!J685</f>
        <v>TERPASANG</v>
      </c>
      <c r="K682" s="122" t="str">
        <f>data_olah!M685</f>
        <v/>
      </c>
      <c r="L682" s="122" t="str">
        <f>data_olah!U685</f>
        <v>KURANG OPTIMAL</v>
      </c>
    </row>
    <row r="683">
      <c r="A683" s="121">
        <v>2025.0</v>
      </c>
      <c r="B683" s="121" t="s">
        <v>795</v>
      </c>
      <c r="C683" s="122" t="str">
        <f>data_olah!B686</f>
        <v>PASER</v>
      </c>
      <c r="D683" s="122" t="str">
        <f>data_olah!C686</f>
        <v>BATU ENGAU</v>
      </c>
      <c r="E683" s="122" t="str">
        <f>data_olah!D686</f>
        <v>SAING PRUPUK</v>
      </c>
      <c r="F683" s="123" t="str">
        <f>data_olah!F686</f>
        <v>-2.053976157540722</v>
      </c>
      <c r="G683" s="123" t="str">
        <f>data_olah!G686</f>
        <v>116.12064386845046</v>
      </c>
      <c r="H683" s="122" t="str">
        <f>data_olah!H686</f>
        <v>ICON+</v>
      </c>
      <c r="I683" s="122" t="str">
        <f>data_olah!I686</f>
        <v> Broadband + I-WIN</v>
      </c>
      <c r="J683" s="122" t="str">
        <f>data_olah!J686</f>
        <v>TERPASANG</v>
      </c>
      <c r="K683" s="122" t="str">
        <f>data_olah!M686</f>
        <v/>
      </c>
      <c r="L683" s="122" t="str">
        <f>data_olah!U686</f>
        <v>KURANG OPTIMAL</v>
      </c>
    </row>
    <row r="684">
      <c r="A684" s="121">
        <v>2025.0</v>
      </c>
      <c r="B684" s="121" t="s">
        <v>795</v>
      </c>
      <c r="C684" s="122" t="str">
        <f>data_olah!B687</f>
        <v>PASER</v>
      </c>
      <c r="D684" s="122" t="str">
        <f>data_olah!C687</f>
        <v>BATU ENGAU</v>
      </c>
      <c r="E684" s="122" t="str">
        <f>data_olah!D687</f>
        <v>BAI JAYA</v>
      </c>
      <c r="F684" s="123" t="str">
        <f>data_olah!F687</f>
        <v>-2.1110119953828397</v>
      </c>
      <c r="G684" s="123" t="str">
        <f>data_olah!G687</f>
        <v>116.2349073239969</v>
      </c>
      <c r="H684" s="122" t="str">
        <f>data_olah!H687</f>
        <v>TELKOMSEL</v>
      </c>
      <c r="I684" s="122" t="str">
        <f>data_olah!I687</f>
        <v>ORBIT</v>
      </c>
      <c r="J684" s="122" t="str">
        <f>data_olah!J687</f>
        <v>TERPASANG</v>
      </c>
      <c r="K684" s="122" t="str">
        <f>data_olah!M687</f>
        <v>BELUM TERPASANG</v>
      </c>
      <c r="L684" s="122" t="str">
        <f>data_olah!U687</f>
        <v>TIDAK TERDETEKSI</v>
      </c>
    </row>
    <row r="685">
      <c r="A685" s="121">
        <v>2025.0</v>
      </c>
      <c r="B685" s="121" t="s">
        <v>795</v>
      </c>
      <c r="C685" s="122" t="str">
        <f>data_olah!B688</f>
        <v>PASER</v>
      </c>
      <c r="D685" s="122" t="str">
        <f>data_olah!C688</f>
        <v>BATU ENGAU</v>
      </c>
      <c r="E685" s="122" t="str">
        <f>data_olah!D688</f>
        <v>PENGGUREN JAYA</v>
      </c>
      <c r="F685" s="123" t="str">
        <f>data_olah!F688</f>
        <v>-2.3341851099454516</v>
      </c>
      <c r="G685" s="123" t="str">
        <f>data_olah!G688</f>
        <v>116.3282576385538</v>
      </c>
      <c r="H685" s="122" t="str">
        <f>data_olah!H688</f>
        <v>ICON+</v>
      </c>
      <c r="I685" s="122" t="str">
        <f>data_olah!I688</f>
        <v> Broadband + I-WIN</v>
      </c>
      <c r="J685" s="122" t="str">
        <f>data_olah!J688</f>
        <v>TERPASANG</v>
      </c>
      <c r="K685" s="122" t="str">
        <f>data_olah!M688</f>
        <v/>
      </c>
      <c r="L685" s="122" t="str">
        <f>data_olah!U688</f>
        <v>KURANG OPTIMAL</v>
      </c>
    </row>
    <row r="686">
      <c r="A686" s="121">
        <v>2025.0</v>
      </c>
      <c r="B686" s="121" t="s">
        <v>795</v>
      </c>
      <c r="C686" s="122" t="str">
        <f>data_olah!B689</f>
        <v>PASER</v>
      </c>
      <c r="D686" s="122" t="str">
        <f>data_olah!C689</f>
        <v>BATU ENGAU</v>
      </c>
      <c r="E686" s="122" t="str">
        <f>data_olah!D689</f>
        <v>TEBRU PASER DAMAI</v>
      </c>
      <c r="F686" s="123" t="str">
        <f>data_olah!F689</f>
        <v>-2.1586449538556183</v>
      </c>
      <c r="G686" s="123" t="str">
        <f>data_olah!G689</f>
        <v>116.10812314886934</v>
      </c>
      <c r="H686" s="122" t="str">
        <f>data_olah!H689</f>
        <v>TELKOMSEL</v>
      </c>
      <c r="I686" s="122" t="str">
        <f>data_olah!I689</f>
        <v>INDIHOME</v>
      </c>
      <c r="J686" s="122" t="str">
        <f>data_olah!J689</f>
        <v>TERPASANG</v>
      </c>
      <c r="K686" s="122" t="str">
        <f>data_olah!M689</f>
        <v/>
      </c>
      <c r="L686" s="122" t="str">
        <f>data_olah!U689</f>
        <v>TIDAK OPTIMAL</v>
      </c>
    </row>
    <row r="687">
      <c r="A687" s="121">
        <v>2025.0</v>
      </c>
      <c r="B687" s="121" t="s">
        <v>795</v>
      </c>
      <c r="C687" s="122" t="str">
        <f>data_olah!B690</f>
        <v>PASER</v>
      </c>
      <c r="D687" s="122" t="str">
        <f>data_olah!C690</f>
        <v>BATU SOPANG</v>
      </c>
      <c r="E687" s="122" t="str">
        <f>data_olah!D690</f>
        <v>SAMURANGAU</v>
      </c>
      <c r="F687" s="123" t="str">
        <f>data_olah!F690</f>
        <v>-1.9048538650924653</v>
      </c>
      <c r="G687" s="123" t="str">
        <f>data_olah!G690</f>
        <v>115.93400801953022</v>
      </c>
      <c r="H687" s="122" t="str">
        <f>data_olah!H690</f>
        <v>ICON+</v>
      </c>
      <c r="I687" s="122" t="str">
        <f>data_olah!I690</f>
        <v> Broadband + I-WIN</v>
      </c>
      <c r="J687" s="122" t="str">
        <f>data_olah!J690</f>
        <v>TERPASANG</v>
      </c>
      <c r="K687" s="122" t="str">
        <f>data_olah!M690</f>
        <v/>
      </c>
      <c r="L687" s="122" t="str">
        <f>data_olah!U690</f>
        <v>KURANG OPTIMAL</v>
      </c>
    </row>
    <row r="688">
      <c r="A688" s="121">
        <v>2025.0</v>
      </c>
      <c r="B688" s="121" t="s">
        <v>795</v>
      </c>
      <c r="C688" s="122" t="str">
        <f>data_olah!B691</f>
        <v>PASER</v>
      </c>
      <c r="D688" s="122" t="str">
        <f>data_olah!C691</f>
        <v>BATU SOPANG</v>
      </c>
      <c r="E688" s="122" t="str">
        <f>data_olah!D691</f>
        <v>BUSUI</v>
      </c>
      <c r="F688" s="123" t="str">
        <f>data_olah!F691</f>
        <v>-1.7379575091232700</v>
      </c>
      <c r="G688" s="123" t="str">
        <f>data_olah!G691</f>
        <v>115.8305680071020</v>
      </c>
      <c r="H688" s="122" t="str">
        <f>data_olah!H691</f>
        <v>TELKOMSEL</v>
      </c>
      <c r="I688" s="122" t="str">
        <f>data_olah!I691</f>
        <v>INDIHOME</v>
      </c>
      <c r="J688" s="122" t="str">
        <f>data_olah!J691</f>
        <v>TERPASANG</v>
      </c>
      <c r="K688" s="122" t="str">
        <f>data_olah!M691</f>
        <v/>
      </c>
      <c r="L688" s="122" t="str">
        <f>data_olah!U691</f>
        <v>KURANG OPTIMAL</v>
      </c>
    </row>
    <row r="689">
      <c r="A689" s="121">
        <v>2025.0</v>
      </c>
      <c r="B689" s="121" t="s">
        <v>795</v>
      </c>
      <c r="C689" s="122" t="str">
        <f>data_olah!B692</f>
        <v>PASER</v>
      </c>
      <c r="D689" s="122" t="str">
        <f>data_olah!C692</f>
        <v>BATU SOPANG</v>
      </c>
      <c r="E689" s="122" t="str">
        <f>data_olah!D692</f>
        <v>BATU KAJANG</v>
      </c>
      <c r="F689" s="123" t="str">
        <f>data_olah!F692</f>
        <v>-1.8259178170820100</v>
      </c>
      <c r="G689" s="123" t="str">
        <f>data_olah!G692</f>
        <v>115.92001649877500</v>
      </c>
      <c r="H689" s="122" t="str">
        <f>data_olah!H692</f>
        <v>TELKOM</v>
      </c>
      <c r="I689" s="122" t="str">
        <f>data_olah!I692</f>
        <v>WMS</v>
      </c>
      <c r="J689" s="122" t="str">
        <f>data_olah!J692</f>
        <v>TERPASANG</v>
      </c>
      <c r="K689" s="122" t="str">
        <f>data_olah!M692</f>
        <v>BELUM TERPASANG</v>
      </c>
      <c r="L689" s="122" t="str">
        <f>data_olah!U692</f>
        <v>TIDAK OPTIMAL</v>
      </c>
    </row>
    <row r="690">
      <c r="A690" s="121">
        <v>2025.0</v>
      </c>
      <c r="B690" s="121" t="s">
        <v>795</v>
      </c>
      <c r="C690" s="122" t="str">
        <f>data_olah!B693</f>
        <v>PASER</v>
      </c>
      <c r="D690" s="122" t="str">
        <f>data_olah!C693</f>
        <v>BATU SOPANG</v>
      </c>
      <c r="E690" s="122" t="str">
        <f>data_olah!D693</f>
        <v>LEGAI</v>
      </c>
      <c r="F690" s="123" t="str">
        <f>data_olah!F693</f>
        <v>-1.868.716.280.554.300</v>
      </c>
      <c r="G690" s="123" t="str">
        <f>data_olah!G693</f>
        <v>115.93.253551312800</v>
      </c>
      <c r="H690" s="122" t="str">
        <f>data_olah!H693</f>
        <v>TELKOMSEL</v>
      </c>
      <c r="I690" s="122" t="str">
        <f>data_olah!I693</f>
        <v>INDIHOME</v>
      </c>
      <c r="J690" s="122" t="str">
        <f>data_olah!J693</f>
        <v>TERPASANG</v>
      </c>
      <c r="K690" s="122" t="str">
        <f>data_olah!M693</f>
        <v/>
      </c>
      <c r="L690" s="122" t="str">
        <f>data_olah!U693</f>
        <v>TIDAK OPTIMAL</v>
      </c>
    </row>
    <row r="691">
      <c r="A691" s="121">
        <v>2025.0</v>
      </c>
      <c r="B691" s="121" t="s">
        <v>795</v>
      </c>
      <c r="C691" s="122" t="str">
        <f>data_olah!B694</f>
        <v>PASER</v>
      </c>
      <c r="D691" s="122" t="str">
        <f>data_olah!C694</f>
        <v>BATU SOPANG</v>
      </c>
      <c r="E691" s="122" t="str">
        <f>data_olah!D694</f>
        <v>SUNGAI TERIK</v>
      </c>
      <c r="F691" s="123" t="str">
        <f>data_olah!F694</f>
        <v>-1.8349566551748637</v>
      </c>
      <c r="G691" s="123" t="str">
        <f>data_olah!G694</f>
        <v>115.947517861357</v>
      </c>
      <c r="H691" s="122" t="str">
        <f>data_olah!H694</f>
        <v>TELKOMSEL</v>
      </c>
      <c r="I691" s="122" t="str">
        <f>data_olah!I694</f>
        <v>INDIHOME</v>
      </c>
      <c r="J691" s="122" t="str">
        <f>data_olah!J694</f>
        <v>TERPASANG</v>
      </c>
      <c r="K691" s="122" t="str">
        <f>data_olah!M694</f>
        <v/>
      </c>
      <c r="L691" s="122" t="str">
        <f>data_olah!U694</f>
        <v>KURANG OPTIMAL</v>
      </c>
    </row>
    <row r="692">
      <c r="A692" s="121">
        <v>2025.0</v>
      </c>
      <c r="B692" s="121" t="s">
        <v>795</v>
      </c>
      <c r="C692" s="122" t="str">
        <f>data_olah!B695</f>
        <v>PASER</v>
      </c>
      <c r="D692" s="122" t="str">
        <f>data_olah!C695</f>
        <v>BATU SOPANG</v>
      </c>
      <c r="E692" s="122" t="str">
        <f>data_olah!D695</f>
        <v>KASUNGAI</v>
      </c>
      <c r="F692" s="123" t="str">
        <f>data_olah!F695</f>
        <v>-1.807876984652584</v>
      </c>
      <c r="G692" s="123" t="str">
        <f>data_olah!G695</f>
        <v>115.9175425402551</v>
      </c>
      <c r="H692" s="122" t="str">
        <f>data_olah!H695</f>
        <v>TELKOM</v>
      </c>
      <c r="I692" s="122" t="str">
        <f>data_olah!I695</f>
        <v>WMS</v>
      </c>
      <c r="J692" s="122" t="str">
        <f>data_olah!J695</f>
        <v>TERPASANG</v>
      </c>
      <c r="K692" s="122" t="str">
        <f>data_olah!M695</f>
        <v>BELUM TERPASANG</v>
      </c>
      <c r="L692" s="122" t="str">
        <f>data_olah!U695</f>
        <v>TIDAK OPTIMAL</v>
      </c>
    </row>
    <row r="693">
      <c r="A693" s="121">
        <v>2025.0</v>
      </c>
      <c r="B693" s="121" t="s">
        <v>795</v>
      </c>
      <c r="C693" s="122" t="str">
        <f>data_olah!B696</f>
        <v>PASER</v>
      </c>
      <c r="D693" s="122" t="str">
        <f>data_olah!C696</f>
        <v>BATU SOPANG</v>
      </c>
      <c r="E693" s="122" t="str">
        <f>data_olah!D696</f>
        <v>RANTAU BUTA</v>
      </c>
      <c r="F693" s="123" t="str">
        <f>data_olah!F696</f>
        <v>-1.7415296479243139</v>
      </c>
      <c r="G693" s="123" t="str">
        <f>data_olah!G696</f>
        <v>115.9617832473535</v>
      </c>
      <c r="H693" s="122" t="str">
        <f>data_olah!H696</f>
        <v>ICON+</v>
      </c>
      <c r="I693" s="122" t="str">
        <f>data_olah!I696</f>
        <v>STARLINK</v>
      </c>
      <c r="J693" s="122" t="str">
        <f>data_olah!J696</f>
        <v>TERPASANG</v>
      </c>
      <c r="K693" s="122" t="str">
        <f>data_olah!M696</f>
        <v/>
      </c>
      <c r="L693" s="122" t="str">
        <f>data_olah!U696</f>
        <v>KURANG OPTIMAL</v>
      </c>
    </row>
    <row r="694">
      <c r="A694" s="121">
        <v>2025.0</v>
      </c>
      <c r="B694" s="121" t="s">
        <v>795</v>
      </c>
      <c r="C694" s="122" t="str">
        <f>data_olah!B697</f>
        <v>PASER</v>
      </c>
      <c r="D694" s="122" t="str">
        <f>data_olah!C697</f>
        <v>BATU SOPANG</v>
      </c>
      <c r="E694" s="122" t="str">
        <f>data_olah!D697</f>
        <v>RANTAU LAYUNG</v>
      </c>
      <c r="F694" s="123" t="str">
        <f>data_olah!F697</f>
        <v>-1.6197934546885955</v>
      </c>
      <c r="G694" s="123" t="str">
        <f>data_olah!G697</f>
        <v>116.00060052564983</v>
      </c>
      <c r="H694" s="122" t="str">
        <f>data_olah!H697</f>
        <v>ICON+</v>
      </c>
      <c r="I694" s="122" t="str">
        <f>data_olah!I697</f>
        <v>STARLINK</v>
      </c>
      <c r="J694" s="122" t="str">
        <f>data_olah!J697</f>
        <v>TERPASANG</v>
      </c>
      <c r="K694" s="122" t="str">
        <f>data_olah!M697</f>
        <v/>
      </c>
      <c r="L694" s="122" t="str">
        <f>data_olah!U697</f>
        <v>KURANG OPTIMAL</v>
      </c>
    </row>
    <row r="695">
      <c r="A695" s="121">
        <v>2025.0</v>
      </c>
      <c r="B695" s="121" t="s">
        <v>795</v>
      </c>
      <c r="C695" s="122" t="str">
        <f>data_olah!B698</f>
        <v>PASER</v>
      </c>
      <c r="D695" s="122" t="str">
        <f>data_olah!C698</f>
        <v>BATU SOPANG</v>
      </c>
      <c r="E695" s="122" t="str">
        <f>data_olah!D698</f>
        <v>SONGKA</v>
      </c>
      <c r="F695" s="123" t="str">
        <f>data_olah!F698</f>
        <v>-1.828394559104346</v>
      </c>
      <c r="G695" s="123" t="str">
        <f>data_olah!G698</f>
        <v>115.88398208083335</v>
      </c>
      <c r="H695" s="122" t="str">
        <f>data_olah!H698</f>
        <v>TELKOMSEL</v>
      </c>
      <c r="I695" s="122" t="str">
        <f>data_olah!I698</f>
        <v>INDIHOME</v>
      </c>
      <c r="J695" s="122" t="str">
        <f>data_olah!J698</f>
        <v>TERPASANG</v>
      </c>
      <c r="K695" s="122" t="str">
        <f>data_olah!M698</f>
        <v/>
      </c>
      <c r="L695" s="122" t="str">
        <f>data_olah!U698</f>
        <v>TIDAK OPTIMAL</v>
      </c>
    </row>
    <row r="696">
      <c r="A696" s="121">
        <v>2025.0</v>
      </c>
      <c r="B696" s="121" t="s">
        <v>795</v>
      </c>
      <c r="C696" s="122" t="str">
        <f>data_olah!B699</f>
        <v>PASER</v>
      </c>
      <c r="D696" s="122" t="str">
        <f>data_olah!C699</f>
        <v>KUARO</v>
      </c>
      <c r="E696" s="122" t="str">
        <f>data_olah!D699</f>
        <v>LOLO</v>
      </c>
      <c r="F696" s="123" t="str">
        <f>data_olah!F699</f>
        <v>-1.878927625607862</v>
      </c>
      <c r="G696" s="123" t="str">
        <f>data_olah!G699</f>
        <v>116.08415294203698</v>
      </c>
      <c r="H696" s="122" t="str">
        <f>data_olah!H699</f>
        <v/>
      </c>
      <c r="I696" s="122" t="str">
        <f>data_olah!I699</f>
        <v/>
      </c>
      <c r="J696" s="122" t="str">
        <f>data_olah!J699</f>
        <v/>
      </c>
      <c r="K696" s="122" t="str">
        <f>data_olah!M699</f>
        <v>BELUM TERPASANG</v>
      </c>
      <c r="L696" s="122" t="str">
        <f>data_olah!U699</f>
        <v>BELUM TERPASANG</v>
      </c>
    </row>
    <row r="697">
      <c r="A697" s="121">
        <v>2025.0</v>
      </c>
      <c r="B697" s="121" t="s">
        <v>795</v>
      </c>
      <c r="C697" s="122" t="str">
        <f>data_olah!B700</f>
        <v>PASER</v>
      </c>
      <c r="D697" s="122" t="str">
        <f>data_olah!C700</f>
        <v>KUARO</v>
      </c>
      <c r="E697" s="122" t="str">
        <f>data_olah!D700</f>
        <v>SANDELEY</v>
      </c>
      <c r="F697" s="123" t="str">
        <f>data_olah!F700</f>
        <v>-1.6925902484951292</v>
      </c>
      <c r="G697" s="123" t="str">
        <f>data_olah!G700</f>
        <v>116.14310495226897</v>
      </c>
      <c r="H697" s="122" t="str">
        <f>data_olah!H700</f>
        <v>TELKOMSEL</v>
      </c>
      <c r="I697" s="122" t="str">
        <f>data_olah!I700</f>
        <v>INDIHOME</v>
      </c>
      <c r="J697" s="122" t="str">
        <f>data_olah!J700</f>
        <v>TERPASANG</v>
      </c>
      <c r="K697" s="122" t="str">
        <f>data_olah!M700</f>
        <v/>
      </c>
      <c r="L697" s="122" t="str">
        <f>data_olah!U700</f>
        <v>KURANG OPTIMAL</v>
      </c>
    </row>
    <row r="698">
      <c r="A698" s="121">
        <v>2025.0</v>
      </c>
      <c r="B698" s="121" t="s">
        <v>795</v>
      </c>
      <c r="C698" s="122" t="str">
        <f>data_olah!B701</f>
        <v>PASER</v>
      </c>
      <c r="D698" s="122" t="str">
        <f>data_olah!C701</f>
        <v>KUARO</v>
      </c>
      <c r="E698" s="122" t="str">
        <f>data_olah!D701</f>
        <v>HARAPAN BARU</v>
      </c>
      <c r="F698" s="123" t="str">
        <f>data_olah!F701</f>
        <v>-1.7724950449635755</v>
      </c>
      <c r="G698" s="123" t="str">
        <f>data_olah!G701</f>
        <v>116.41822688368462</v>
      </c>
      <c r="H698" s="122" t="str">
        <f>data_olah!H701</f>
        <v>ICON+</v>
      </c>
      <c r="I698" s="122" t="str">
        <f>data_olah!I701</f>
        <v>STARLINK</v>
      </c>
      <c r="J698" s="122" t="str">
        <f>data_olah!J701</f>
        <v>TERPASANG</v>
      </c>
      <c r="K698" s="122" t="str">
        <f>data_olah!M701</f>
        <v/>
      </c>
      <c r="L698" s="122" t="str">
        <f>data_olah!U701</f>
        <v>KURANG OPTIMAL</v>
      </c>
    </row>
    <row r="699">
      <c r="A699" s="121">
        <v>2025.0</v>
      </c>
      <c r="B699" s="121" t="s">
        <v>795</v>
      </c>
      <c r="C699" s="122" t="str">
        <f>data_olah!B702</f>
        <v>PASER</v>
      </c>
      <c r="D699" s="122" t="str">
        <f>data_olah!C702</f>
        <v>KUARO</v>
      </c>
      <c r="E699" s="122" t="str">
        <f>data_olah!D702</f>
        <v>RANGAN</v>
      </c>
      <c r="F699" s="123" t="str">
        <f>data_olah!F702</f>
        <v>-1.7945887067011579</v>
      </c>
      <c r="G699" s="123" t="str">
        <f>data_olah!G702</f>
        <v>116.09888801294683</v>
      </c>
      <c r="H699" s="122" t="str">
        <f>data_olah!H702</f>
        <v>PSN</v>
      </c>
      <c r="I699" s="122" t="str">
        <f>data_olah!I702</f>
        <v>VSAT</v>
      </c>
      <c r="J699" s="122" t="str">
        <f>data_olah!J702</f>
        <v>TERPASANG</v>
      </c>
      <c r="K699" s="122" t="str">
        <f>data_olah!M702</f>
        <v/>
      </c>
      <c r="L699" s="122" t="str">
        <f>data_olah!U702</f>
        <v>TIDAK OPTIMAL</v>
      </c>
    </row>
    <row r="700">
      <c r="A700" s="121">
        <v>2025.0</v>
      </c>
      <c r="B700" s="121" t="s">
        <v>795</v>
      </c>
      <c r="C700" s="122" t="str">
        <f>data_olah!B703</f>
        <v>PASER</v>
      </c>
      <c r="D700" s="122" t="str">
        <f>data_olah!C703</f>
        <v>KUARO</v>
      </c>
      <c r="E700" s="122" t="str">
        <f>data_olah!D703</f>
        <v>MODANG</v>
      </c>
      <c r="F700" s="123" t="str">
        <f>data_olah!F703</f>
        <v>-1.7257166623425586</v>
      </c>
      <c r="G700" s="123" t="str">
        <f>data_olah!G703</f>
        <v>116.13249381937091</v>
      </c>
      <c r="H700" s="122" t="str">
        <f>data_olah!H703</f>
        <v>TELKOMSEL</v>
      </c>
      <c r="I700" s="122" t="str">
        <f>data_olah!I703</f>
        <v>INDIHOME</v>
      </c>
      <c r="J700" s="122" t="str">
        <f>data_olah!J703</f>
        <v>TERPASANG</v>
      </c>
      <c r="K700" s="122" t="str">
        <f>data_olah!M703</f>
        <v/>
      </c>
      <c r="L700" s="122" t="str">
        <f>data_olah!U703</f>
        <v>KURANG OPTIMAL</v>
      </c>
    </row>
    <row r="701">
      <c r="A701" s="121">
        <v>2025.0</v>
      </c>
      <c r="B701" s="121" t="s">
        <v>795</v>
      </c>
      <c r="C701" s="122" t="str">
        <f>data_olah!B704</f>
        <v>PASER</v>
      </c>
      <c r="D701" s="122" t="str">
        <f>data_olah!C704</f>
        <v>KUARO</v>
      </c>
      <c r="E701" s="122" t="str">
        <f>data_olah!D704</f>
        <v>PASIR MAYANG</v>
      </c>
      <c r="F701" s="123" t="str">
        <f>data_olah!F704</f>
        <v>-1.7742966776106361</v>
      </c>
      <c r="G701" s="123" t="str">
        <f>data_olah!G704</f>
        <v>116.21831469799247</v>
      </c>
      <c r="H701" s="122" t="str">
        <f>data_olah!H704</f>
        <v>TELKOMSEL</v>
      </c>
      <c r="I701" s="122" t="str">
        <f>data_olah!I704</f>
        <v>INDIHOME</v>
      </c>
      <c r="J701" s="122" t="str">
        <f>data_olah!J704</f>
        <v>TERPASANG</v>
      </c>
      <c r="K701" s="122" t="str">
        <f>data_olah!M704</f>
        <v/>
      </c>
      <c r="L701" s="122" t="str">
        <f>data_olah!U704</f>
        <v>KURANG OPTIMAL</v>
      </c>
    </row>
    <row r="702">
      <c r="A702" s="121">
        <v>2025.0</v>
      </c>
      <c r="B702" s="121" t="s">
        <v>795</v>
      </c>
      <c r="C702" s="122" t="str">
        <f>data_olah!B705</f>
        <v>PASER</v>
      </c>
      <c r="D702" s="122" t="str">
        <f>data_olah!C705</f>
        <v>KUARO</v>
      </c>
      <c r="E702" s="122" t="str">
        <f>data_olah!D705</f>
        <v>KERTA BUMI</v>
      </c>
      <c r="F702" s="123" t="str">
        <f>data_olah!F705</f>
        <v>-1.7432164851684002</v>
      </c>
      <c r="G702" s="123" t="str">
        <f>data_olah!G705</f>
        <v>116.07489760774699</v>
      </c>
      <c r="H702" s="122" t="str">
        <f>data_olah!H705</f>
        <v>TELKOMSEL</v>
      </c>
      <c r="I702" s="122" t="str">
        <f>data_olah!I705</f>
        <v>INDIHOME</v>
      </c>
      <c r="J702" s="122" t="str">
        <f>data_olah!J705</f>
        <v>TERPASANG</v>
      </c>
      <c r="K702" s="122" t="str">
        <f>data_olah!M705</f>
        <v/>
      </c>
      <c r="L702" s="122" t="str">
        <f>data_olah!U705</f>
        <v>TIDAK OPTIMAL</v>
      </c>
    </row>
    <row r="703">
      <c r="A703" s="121">
        <v>2025.0</v>
      </c>
      <c r="B703" s="121" t="s">
        <v>795</v>
      </c>
      <c r="C703" s="122" t="str">
        <f>data_olah!B706</f>
        <v>PASER</v>
      </c>
      <c r="D703" s="122" t="str">
        <f>data_olah!C706</f>
        <v>KUARO</v>
      </c>
      <c r="E703" s="122" t="str">
        <f>data_olah!D706</f>
        <v>PONDONG BARU</v>
      </c>
      <c r="F703" s="123" t="str">
        <f>data_olah!F706</f>
        <v>-1.8137985837934292</v>
      </c>
      <c r="G703" s="123" t="str">
        <f>data_olah!G706</f>
        <v>116.2385207365896</v>
      </c>
      <c r="H703" s="122" t="str">
        <f>data_olah!H706</f>
        <v>PSN</v>
      </c>
      <c r="I703" s="122" t="str">
        <f>data_olah!I706</f>
        <v>VSAT</v>
      </c>
      <c r="J703" s="122" t="str">
        <f>data_olah!J706</f>
        <v>TERPASANG</v>
      </c>
      <c r="K703" s="122" t="str">
        <f>data_olah!M706</f>
        <v/>
      </c>
      <c r="L703" s="122" t="str">
        <f>data_olah!U706</f>
        <v>TIDAK OPTIMAL</v>
      </c>
    </row>
    <row r="704">
      <c r="A704" s="121">
        <v>2025.0</v>
      </c>
      <c r="B704" s="121" t="s">
        <v>795</v>
      </c>
      <c r="C704" s="122" t="str">
        <f>data_olah!B707</f>
        <v>PASER</v>
      </c>
      <c r="D704" s="122" t="str">
        <f>data_olah!C707</f>
        <v>KUARO</v>
      </c>
      <c r="E704" s="122" t="str">
        <f>data_olah!D707</f>
        <v>PADANG JAYA</v>
      </c>
      <c r="F704" s="123" t="str">
        <f>data_olah!F707</f>
        <v>-1.7940861886798762</v>
      </c>
      <c r="G704" s="123" t="str">
        <f>data_olah!G707</f>
        <v>116.05789232105396</v>
      </c>
      <c r="H704" s="122" t="str">
        <f>data_olah!H707</f>
        <v/>
      </c>
      <c r="I704" s="122" t="str">
        <f>data_olah!I707</f>
        <v/>
      </c>
      <c r="J704" s="122" t="str">
        <f>data_olah!J707</f>
        <v/>
      </c>
      <c r="K704" s="122" t="str">
        <f>data_olah!M707</f>
        <v>BELUM TERPASANG</v>
      </c>
      <c r="L704" s="122" t="str">
        <f>data_olah!U707</f>
        <v>BELUM TERPASANG</v>
      </c>
    </row>
    <row r="705">
      <c r="A705" s="121">
        <v>2025.0</v>
      </c>
      <c r="B705" s="121" t="s">
        <v>795</v>
      </c>
      <c r="C705" s="122" t="str">
        <f>data_olah!B708</f>
        <v>PASER</v>
      </c>
      <c r="D705" s="122" t="str">
        <f>data_olah!C708</f>
        <v>KUARO</v>
      </c>
      <c r="E705" s="122" t="str">
        <f>data_olah!D708</f>
        <v>KENDAROM</v>
      </c>
      <c r="F705" s="123" t="str">
        <f>data_olah!F708</f>
        <v>-1.7770045228437874</v>
      </c>
      <c r="G705" s="123" t="str">
        <f>data_olah!G708</f>
        <v>116.09993248742362</v>
      </c>
      <c r="H705" s="122" t="str">
        <f>data_olah!H708</f>
        <v>TELKOMSEL</v>
      </c>
      <c r="I705" s="122" t="str">
        <f>data_olah!I708</f>
        <v>INDIHOME</v>
      </c>
      <c r="J705" s="122" t="str">
        <f>data_olah!J708</f>
        <v>TERPASANG</v>
      </c>
      <c r="K705" s="122" t="str">
        <f>data_olah!M708</f>
        <v/>
      </c>
      <c r="L705" s="122" t="str">
        <f>data_olah!U708</f>
        <v>TIDAK OPTIMAL</v>
      </c>
    </row>
    <row r="706">
      <c r="A706" s="121">
        <v>2025.0</v>
      </c>
      <c r="B706" s="121" t="s">
        <v>795</v>
      </c>
      <c r="C706" s="122" t="str">
        <f>data_olah!B709</f>
        <v>PASER</v>
      </c>
      <c r="D706" s="122" t="str">
        <f>data_olah!C709</f>
        <v>KUARO</v>
      </c>
      <c r="E706" s="122" t="str">
        <f>data_olah!D709</f>
        <v>KLEMPANG SARI</v>
      </c>
      <c r="F706" s="123" t="str">
        <f>data_olah!F709</f>
        <v>-1.834691217212868</v>
      </c>
      <c r="G706" s="123" t="str">
        <f>data_olah!G709</f>
        <v>116.09478046435623</v>
      </c>
      <c r="H706" s="122" t="str">
        <f>data_olah!H709</f>
        <v>TELKOMSEL</v>
      </c>
      <c r="I706" s="122" t="str">
        <f>data_olah!I709</f>
        <v>INDIHOME</v>
      </c>
      <c r="J706" s="122" t="str">
        <f>data_olah!J709</f>
        <v>TERPASANG</v>
      </c>
      <c r="K706" s="122" t="str">
        <f>data_olah!M709</f>
        <v/>
      </c>
      <c r="L706" s="122" t="str">
        <f>data_olah!U709</f>
        <v>TIDAK OPTIMAL</v>
      </c>
    </row>
    <row r="707">
      <c r="A707" s="121">
        <v>2025.0</v>
      </c>
      <c r="B707" s="121" t="s">
        <v>795</v>
      </c>
      <c r="C707" s="122" t="str">
        <f>data_olah!B710</f>
        <v>PASER</v>
      </c>
      <c r="D707" s="122" t="str">
        <f>data_olah!C710</f>
        <v>KUARO</v>
      </c>
      <c r="E707" s="122" t="str">
        <f>data_olah!D710</f>
        <v>KELUANG PASER JAYA</v>
      </c>
      <c r="F707" s="123" t="str">
        <f>data_olah!F710</f>
        <v>-1.8794991115598447</v>
      </c>
      <c r="G707" s="123" t="str">
        <f>data_olah!G710</f>
        <v>116.1260405989016</v>
      </c>
      <c r="H707" s="122" t="str">
        <f>data_olah!H710</f>
        <v/>
      </c>
      <c r="I707" s="122" t="str">
        <f>data_olah!I710</f>
        <v/>
      </c>
      <c r="J707" s="122" t="str">
        <f>data_olah!J710</f>
        <v/>
      </c>
      <c r="K707" s="122" t="str">
        <f>data_olah!M710</f>
        <v>BELUM TERPASANG</v>
      </c>
      <c r="L707" s="122" t="str">
        <f>data_olah!U710</f>
        <v>BELUM TERPASANG</v>
      </c>
    </row>
    <row r="708">
      <c r="A708" s="121">
        <v>2025.0</v>
      </c>
      <c r="B708" s="121" t="s">
        <v>795</v>
      </c>
      <c r="C708" s="122" t="str">
        <f>data_olah!B711</f>
        <v>PASER</v>
      </c>
      <c r="D708" s="122" t="str">
        <f>data_olah!C711</f>
        <v>LONG IKIS</v>
      </c>
      <c r="E708" s="122" t="str">
        <f>data_olah!D711</f>
        <v>MUARA ADANG</v>
      </c>
      <c r="F708" s="123" t="str">
        <f>data_olah!F711</f>
        <v>-1.6699922008416643</v>
      </c>
      <c r="G708" s="123" t="str">
        <f>data_olah!G711</f>
        <v>116.31009043389574</v>
      </c>
      <c r="H708" s="122" t="str">
        <f>data_olah!H711</f>
        <v>ICON+</v>
      </c>
      <c r="I708" s="122" t="str">
        <f>data_olah!I711</f>
        <v> Broadband + I-WIN</v>
      </c>
      <c r="J708" s="122" t="str">
        <f>data_olah!J711</f>
        <v>TERPASANG</v>
      </c>
      <c r="K708" s="122" t="str">
        <f>data_olah!M711</f>
        <v/>
      </c>
      <c r="L708" s="122" t="str">
        <f>data_olah!U711</f>
        <v>KURANG OPTIMAL</v>
      </c>
    </row>
    <row r="709">
      <c r="A709" s="121">
        <v>2025.0</v>
      </c>
      <c r="B709" s="121" t="s">
        <v>795</v>
      </c>
      <c r="C709" s="122" t="str">
        <f>data_olah!B712</f>
        <v>PASER</v>
      </c>
      <c r="D709" s="122" t="str">
        <f>data_olah!C712</f>
        <v>LONG IKIS</v>
      </c>
      <c r="E709" s="122" t="str">
        <f>data_olah!D712</f>
        <v>TELUK WARU</v>
      </c>
      <c r="F709" s="123" t="str">
        <f>data_olah!F712</f>
        <v>-1.6523418071730815</v>
      </c>
      <c r="G709" s="123" t="str">
        <f>data_olah!G712</f>
        <v>116.29561338262076</v>
      </c>
      <c r="H709" s="122" t="str">
        <f>data_olah!H712</f>
        <v>ICON+</v>
      </c>
      <c r="I709" s="122" t="str">
        <f>data_olah!I712</f>
        <v>STARLINK</v>
      </c>
      <c r="J709" s="122" t="str">
        <f>data_olah!J712</f>
        <v>TERPASANG</v>
      </c>
      <c r="K709" s="122" t="str">
        <f>data_olah!M712</f>
        <v/>
      </c>
      <c r="L709" s="122" t="str">
        <f>data_olah!U712</f>
        <v>KURANG OPTIMAL</v>
      </c>
    </row>
    <row r="710">
      <c r="A710" s="121">
        <v>2025.0</v>
      </c>
      <c r="B710" s="121" t="s">
        <v>795</v>
      </c>
      <c r="C710" s="122" t="str">
        <f>data_olah!B713</f>
        <v>PASER</v>
      </c>
      <c r="D710" s="122" t="str">
        <f>data_olah!C713</f>
        <v>LONG IKIS</v>
      </c>
      <c r="E710" s="122" t="str">
        <f>data_olah!D713</f>
        <v>TAJUR</v>
      </c>
      <c r="F710" s="123" t="str">
        <f>data_olah!F713</f>
        <v>-1.6309064247004614</v>
      </c>
      <c r="G710" s="123" t="str">
        <f>data_olah!G713</f>
        <v>116.19986514903162</v>
      </c>
      <c r="H710" s="122" t="str">
        <f>data_olah!H713</f>
        <v>TELKOMSEL</v>
      </c>
      <c r="I710" s="122" t="str">
        <f>data_olah!I713</f>
        <v>INDIHOME</v>
      </c>
      <c r="J710" s="122" t="str">
        <f>data_olah!J713</f>
        <v>TERPASANG</v>
      </c>
      <c r="K710" s="122" t="str">
        <f>data_olah!M713</f>
        <v/>
      </c>
      <c r="L710" s="122" t="str">
        <f>data_olah!U713</f>
        <v>KURANG OPTIMAL</v>
      </c>
    </row>
    <row r="711">
      <c r="A711" s="121">
        <v>2025.0</v>
      </c>
      <c r="B711" s="121" t="s">
        <v>795</v>
      </c>
      <c r="C711" s="122" t="str">
        <f>data_olah!B714</f>
        <v>PASER</v>
      </c>
      <c r="D711" s="122" t="str">
        <f>data_olah!C714</f>
        <v>LONG IKIS</v>
      </c>
      <c r="E711" s="122" t="str">
        <f>data_olah!D714</f>
        <v>SEMUNTAI</v>
      </c>
      <c r="F711" s="123" t="str">
        <f>data_olah!F714</f>
        <v>-1.6469735808698045</v>
      </c>
      <c r="G711" s="123" t="str">
        <f>data_olah!G714</f>
        <v>116.15412711991836</v>
      </c>
      <c r="H711" s="122" t="str">
        <f>data_olah!H714</f>
        <v>TELKOMSEL</v>
      </c>
      <c r="I711" s="122" t="str">
        <f>data_olah!I714</f>
        <v>INDIHOME</v>
      </c>
      <c r="J711" s="122" t="str">
        <f>data_olah!J714</f>
        <v>TERPASANG</v>
      </c>
      <c r="K711" s="122" t="str">
        <f>data_olah!M714</f>
        <v/>
      </c>
      <c r="L711" s="122" t="str">
        <f>data_olah!U714</f>
        <v>TIDAK OPTIMAL</v>
      </c>
    </row>
    <row r="712">
      <c r="A712" s="121">
        <v>2025.0</v>
      </c>
      <c r="B712" s="121" t="s">
        <v>795</v>
      </c>
      <c r="C712" s="122" t="str">
        <f>data_olah!B715</f>
        <v>PASER</v>
      </c>
      <c r="D712" s="122" t="str">
        <f>data_olah!C715</f>
        <v>LONG IKIS</v>
      </c>
      <c r="E712" s="122" t="str">
        <f>data_olah!D715</f>
        <v>LOMBOK</v>
      </c>
      <c r="F712" s="123" t="str">
        <f>data_olah!F715</f>
        <v>-1.6141819885294506</v>
      </c>
      <c r="G712" s="123" t="str">
        <f>data_olah!G715</f>
        <v>116.15853070646948</v>
      </c>
      <c r="H712" s="122" t="str">
        <f>data_olah!H715</f>
        <v/>
      </c>
      <c r="I712" s="122" t="str">
        <f>data_olah!I715</f>
        <v/>
      </c>
      <c r="J712" s="122" t="str">
        <f>data_olah!J715</f>
        <v/>
      </c>
      <c r="K712" s="122" t="str">
        <f>data_olah!M715</f>
        <v>BELUM TERPASANG</v>
      </c>
      <c r="L712" s="122" t="str">
        <f>data_olah!U715</f>
        <v>BELUM TERPASANG</v>
      </c>
    </row>
    <row r="713">
      <c r="A713" s="121">
        <v>2025.0</v>
      </c>
      <c r="B713" s="121" t="s">
        <v>795</v>
      </c>
      <c r="C713" s="122" t="str">
        <f>data_olah!B716</f>
        <v>PASER</v>
      </c>
      <c r="D713" s="122" t="str">
        <f>data_olah!C716</f>
        <v>LONG IKIS</v>
      </c>
      <c r="E713" s="122" t="str">
        <f>data_olah!D716</f>
        <v>PAIT</v>
      </c>
      <c r="F713" s="123" t="str">
        <f>data_olah!F716</f>
        <v>-1.6014545418072847</v>
      </c>
      <c r="G713" s="123" t="str">
        <f>data_olah!G716</f>
        <v>116.16740499494628</v>
      </c>
      <c r="H713" s="122" t="str">
        <f>data_olah!H716</f>
        <v>TELKOMSEL</v>
      </c>
      <c r="I713" s="122" t="str">
        <f>data_olah!I716</f>
        <v>INDIHOME</v>
      </c>
      <c r="J713" s="122" t="str">
        <f>data_olah!J716</f>
        <v>TERPASANG</v>
      </c>
      <c r="K713" s="122" t="str">
        <f>data_olah!M716</f>
        <v/>
      </c>
      <c r="L713" s="122" t="str">
        <f>data_olah!U716</f>
        <v>KURANG OPTIMAL</v>
      </c>
    </row>
    <row r="714">
      <c r="A714" s="121">
        <v>2025.0</v>
      </c>
      <c r="B714" s="121" t="s">
        <v>795</v>
      </c>
      <c r="C714" s="122" t="str">
        <f>data_olah!B717</f>
        <v>PASER</v>
      </c>
      <c r="D714" s="122" t="str">
        <f>data_olah!C717</f>
        <v>LONG IKIS</v>
      </c>
      <c r="E714" s="122" t="str">
        <f>data_olah!D717</f>
        <v>OLUNG</v>
      </c>
      <c r="F714" s="123" t="str">
        <f>data_olah!F717</f>
        <v>-1.5685277515506266</v>
      </c>
      <c r="G714" s="123" t="str">
        <f>data_olah!G717</f>
        <v>116.19778817448889</v>
      </c>
      <c r="H714" s="122" t="str">
        <f>data_olah!H717</f>
        <v>TELKOMSEL</v>
      </c>
      <c r="I714" s="122" t="str">
        <f>data_olah!I717</f>
        <v>INDIHOME</v>
      </c>
      <c r="J714" s="122" t="str">
        <f>data_olah!J717</f>
        <v>TERPASANG</v>
      </c>
      <c r="K714" s="122" t="str">
        <f>data_olah!M717</f>
        <v/>
      </c>
      <c r="L714" s="122" t="str">
        <f>data_olah!U717</f>
        <v>KURANG OPTIMAL</v>
      </c>
    </row>
    <row r="715">
      <c r="A715" s="121">
        <v>2025.0</v>
      </c>
      <c r="B715" s="121" t="s">
        <v>795</v>
      </c>
      <c r="C715" s="122" t="str">
        <f>data_olah!B718</f>
        <v>PASER</v>
      </c>
      <c r="D715" s="122" t="str">
        <f>data_olah!C718</f>
        <v>LONG IKIS</v>
      </c>
      <c r="E715" s="122" t="str">
        <f>data_olah!D718</f>
        <v>KAYUNGO</v>
      </c>
      <c r="F715" s="123" t="str">
        <f>data_olah!F718</f>
        <v>-1.5686501543069038</v>
      </c>
      <c r="G715" s="123" t="str">
        <f>data_olah!G718</f>
        <v>116.21660748777335</v>
      </c>
      <c r="H715" s="122" t="str">
        <f>data_olah!H718</f>
        <v>TELKOM</v>
      </c>
      <c r="I715" s="122" t="str">
        <f>data_olah!I718</f>
        <v>WMS</v>
      </c>
      <c r="J715" s="122" t="str">
        <f>data_olah!J718</f>
        <v>TERPASANG</v>
      </c>
      <c r="K715" s="122" t="str">
        <f>data_olah!M718</f>
        <v>BELUM TERPASANG</v>
      </c>
      <c r="L715" s="122" t="str">
        <f>data_olah!U718</f>
        <v>KURANG OPTIMAL</v>
      </c>
    </row>
    <row r="716">
      <c r="A716" s="121">
        <v>2025.0</v>
      </c>
      <c r="B716" s="121" t="s">
        <v>795</v>
      </c>
      <c r="C716" s="122" t="str">
        <f>data_olah!B719</f>
        <v>PASER</v>
      </c>
      <c r="D716" s="122" t="str">
        <f>data_olah!C719</f>
        <v>LONG IKIS</v>
      </c>
      <c r="E716" s="122" t="str">
        <f>data_olah!D719</f>
        <v>JEMPARING</v>
      </c>
      <c r="F716" s="123" t="str">
        <f>data_olah!F719</f>
        <v>-1.5601010666921133</v>
      </c>
      <c r="G716" s="123" t="str">
        <f>data_olah!G719</f>
        <v>116.2586440203081</v>
      </c>
      <c r="H716" s="122" t="str">
        <f>data_olah!H719</f>
        <v>TELKOM</v>
      </c>
      <c r="I716" s="122" t="str">
        <f>data_olah!I719</f>
        <v>WMS</v>
      </c>
      <c r="J716" s="122" t="str">
        <f>data_olah!J719</f>
        <v>TERPASANG</v>
      </c>
      <c r="K716" s="122" t="str">
        <f>data_olah!M719</f>
        <v>BELUM TERPASANG</v>
      </c>
      <c r="L716" s="122" t="str">
        <f>data_olah!U719</f>
        <v>TIDAK OPTIMAL</v>
      </c>
    </row>
    <row r="717">
      <c r="A717" s="121">
        <v>2025.0</v>
      </c>
      <c r="B717" s="121" t="s">
        <v>795</v>
      </c>
      <c r="C717" s="122" t="str">
        <f>data_olah!B720</f>
        <v>PASER</v>
      </c>
      <c r="D717" s="122" t="str">
        <f>data_olah!C720</f>
        <v>LONG IKIS</v>
      </c>
      <c r="E717" s="122" t="str">
        <f>data_olah!D720</f>
        <v>TIWEI</v>
      </c>
      <c r="F717" s="123" t="str">
        <f>data_olah!F720</f>
        <v>-1.484029133469726</v>
      </c>
      <c r="G717" s="123" t="str">
        <f>data_olah!G720</f>
        <v>116.142187748303</v>
      </c>
      <c r="H717" s="122" t="str">
        <f>data_olah!H720</f>
        <v>ICON+</v>
      </c>
      <c r="I717" s="122" t="str">
        <f>data_olah!I720</f>
        <v> Broadband + I-WIN</v>
      </c>
      <c r="J717" s="122" t="str">
        <f>data_olah!J720</f>
        <v>TERPASANG</v>
      </c>
      <c r="K717" s="122" t="str">
        <f>data_olah!M720</f>
        <v/>
      </c>
      <c r="L717" s="122" t="str">
        <f>data_olah!U720</f>
        <v>KURANG OPTIMAL</v>
      </c>
    </row>
    <row r="718">
      <c r="A718" s="121">
        <v>2025.0</v>
      </c>
      <c r="B718" s="121" t="s">
        <v>795</v>
      </c>
      <c r="C718" s="122" t="str">
        <f>data_olah!B721</f>
        <v>PASER</v>
      </c>
      <c r="D718" s="122" t="str">
        <f>data_olah!C721</f>
        <v>LONG IKIS</v>
      </c>
      <c r="E718" s="122" t="str">
        <f>data_olah!D721</f>
        <v>BELIMBING</v>
      </c>
      <c r="F718" s="123" t="str">
        <f>data_olah!F721</f>
        <v>-1.4124686310988268</v>
      </c>
      <c r="G718" s="123" t="str">
        <f>data_olah!G721</f>
        <v>116.17023687440356</v>
      </c>
      <c r="H718" s="122" t="str">
        <f>data_olah!H721</f>
        <v>TELKOMSEL</v>
      </c>
      <c r="I718" s="122" t="str">
        <f>data_olah!I721</f>
        <v>ORBIT</v>
      </c>
      <c r="J718" s="122" t="str">
        <f>data_olah!J721</f>
        <v>TERPASANG</v>
      </c>
      <c r="K718" s="122" t="str">
        <f>data_olah!M721</f>
        <v>BELUM TERPASANG</v>
      </c>
      <c r="L718" s="122" t="str">
        <f>data_olah!U721</f>
        <v>TIDAK TERDETEKSI</v>
      </c>
    </row>
    <row r="719">
      <c r="A719" s="121">
        <v>2025.0</v>
      </c>
      <c r="B719" s="121" t="s">
        <v>795</v>
      </c>
      <c r="C719" s="122" t="str">
        <f>data_olah!B722</f>
        <v>PASER</v>
      </c>
      <c r="D719" s="122" t="str">
        <f>data_olah!C722</f>
        <v>LONG IKIS</v>
      </c>
      <c r="E719" s="122" t="str">
        <f>data_olah!D722</f>
        <v>LONG GELANG</v>
      </c>
      <c r="F719" s="123" t="str">
        <f>data_olah!F722</f>
        <v>-1.5178038605552124</v>
      </c>
      <c r="G719" s="123" t="str">
        <f>data_olah!G722</f>
        <v>116.14649934678394</v>
      </c>
      <c r="H719" s="122" t="str">
        <f>data_olah!H722</f>
        <v>TELKOMSEL</v>
      </c>
      <c r="I719" s="122" t="str">
        <f>data_olah!I722</f>
        <v>INDIHOME</v>
      </c>
      <c r="J719" s="122" t="str">
        <f>data_olah!J722</f>
        <v>TERPASANG</v>
      </c>
      <c r="K719" s="122" t="str">
        <f>data_olah!M722</f>
        <v/>
      </c>
      <c r="L719" s="122" t="str">
        <f>data_olah!U722</f>
        <v>TIDAK OPTIMAL</v>
      </c>
    </row>
    <row r="720">
      <c r="A720" s="121">
        <v>2025.0</v>
      </c>
      <c r="B720" s="121" t="s">
        <v>795</v>
      </c>
      <c r="C720" s="122" t="str">
        <f>data_olah!B723</f>
        <v>PASER</v>
      </c>
      <c r="D720" s="122" t="str">
        <f>data_olah!C723</f>
        <v>LONG IKIS</v>
      </c>
      <c r="E720" s="122" t="str">
        <f>data_olah!D723</f>
        <v>KRAYAN JAYA</v>
      </c>
      <c r="F720" s="123" t="str">
        <f>data_olah!F723</f>
        <v>-1.582165438636806</v>
      </c>
      <c r="G720" s="123" t="str">
        <f>data_olah!G723</f>
        <v>116.2590088101344</v>
      </c>
      <c r="H720" s="122" t="str">
        <f>data_olah!H723</f>
        <v>ICON+</v>
      </c>
      <c r="I720" s="122" t="str">
        <f>data_olah!I723</f>
        <v> Broadband + I-WIN</v>
      </c>
      <c r="J720" s="122" t="str">
        <f>data_olah!J723</f>
        <v>TERPASANG</v>
      </c>
      <c r="K720" s="122" t="str">
        <f>data_olah!M723</f>
        <v/>
      </c>
      <c r="L720" s="122" t="str">
        <f>data_olah!U723</f>
        <v>KURANG OPTIMAL</v>
      </c>
    </row>
    <row r="721">
      <c r="A721" s="121">
        <v>2025.0</v>
      </c>
      <c r="B721" s="121" t="s">
        <v>795</v>
      </c>
      <c r="C721" s="122" t="str">
        <f>data_olah!B724</f>
        <v>PASER</v>
      </c>
      <c r="D721" s="122" t="str">
        <f>data_olah!C724</f>
        <v>LONG IKIS</v>
      </c>
      <c r="E721" s="122" t="str">
        <f>data_olah!D724</f>
        <v>BUKIT SALOKA</v>
      </c>
      <c r="F721" s="123" t="str">
        <f>data_olah!F724</f>
        <v>-1.6176379304835413</v>
      </c>
      <c r="G721" s="123" t="str">
        <f>data_olah!G724</f>
        <v>116.26188643599902</v>
      </c>
      <c r="H721" s="122" t="str">
        <f>data_olah!H724</f>
        <v>TELKOMSEL</v>
      </c>
      <c r="I721" s="122" t="str">
        <f>data_olah!I724</f>
        <v>INDIHOME</v>
      </c>
      <c r="J721" s="122" t="str">
        <f>data_olah!J724</f>
        <v>TERPASANG</v>
      </c>
      <c r="K721" s="122" t="str">
        <f>data_olah!M724</f>
        <v/>
      </c>
      <c r="L721" s="122" t="str">
        <f>data_olah!U724</f>
        <v>KURANG OPTIMAL</v>
      </c>
    </row>
    <row r="722">
      <c r="A722" s="121">
        <v>2025.0</v>
      </c>
      <c r="B722" s="121" t="s">
        <v>795</v>
      </c>
      <c r="C722" s="122" t="str">
        <f>data_olah!B725</f>
        <v>PASER</v>
      </c>
      <c r="D722" s="122" t="str">
        <f>data_olah!C725</f>
        <v>LONG IKIS</v>
      </c>
      <c r="E722" s="122" t="str">
        <f>data_olah!D725</f>
        <v>KRAYAN SENTOSA</v>
      </c>
      <c r="F722" s="123" t="str">
        <f>data_olah!F725</f>
        <v>-1.600562379601574</v>
      </c>
      <c r="G722" s="123" t="str">
        <f>data_olah!G725</f>
        <v>116.26305182878943</v>
      </c>
      <c r="H722" s="122" t="str">
        <f>data_olah!H725</f>
        <v>TELKOMSEL</v>
      </c>
      <c r="I722" s="122" t="str">
        <f>data_olah!I725</f>
        <v>INDIHOME</v>
      </c>
      <c r="J722" s="122" t="str">
        <f>data_olah!J725</f>
        <v>TERPASANG</v>
      </c>
      <c r="K722" s="122" t="str">
        <f>data_olah!M725</f>
        <v/>
      </c>
      <c r="L722" s="122" t="str">
        <f>data_olah!U725</f>
        <v>TIDAK OPTIMAL</v>
      </c>
    </row>
    <row r="723">
      <c r="A723" s="121">
        <v>2025.0</v>
      </c>
      <c r="B723" s="121" t="s">
        <v>795</v>
      </c>
      <c r="C723" s="122" t="str">
        <f>data_olah!B726</f>
        <v>PASER</v>
      </c>
      <c r="D723" s="122" t="str">
        <f>data_olah!C726</f>
        <v>LONG IKIS</v>
      </c>
      <c r="E723" s="122" t="str">
        <f>data_olah!D726</f>
        <v>KRAYAN MAKMUR</v>
      </c>
      <c r="F723" s="123" t="str">
        <f>data_olah!F726</f>
        <v>-1.6155006851311575</v>
      </c>
      <c r="G723" s="123" t="str">
        <f>data_olah!G726</f>
        <v>116.23971890807695</v>
      </c>
      <c r="H723" s="122" t="str">
        <f>data_olah!H726</f>
        <v>TELKOMSEL</v>
      </c>
      <c r="I723" s="122" t="str">
        <f>data_olah!I726</f>
        <v>ORBIT</v>
      </c>
      <c r="J723" s="122" t="str">
        <f>data_olah!J726</f>
        <v>TERPASANG</v>
      </c>
      <c r="K723" s="122" t="str">
        <f>data_olah!M726</f>
        <v>BELUM TERPASANG</v>
      </c>
      <c r="L723" s="122" t="str">
        <f>data_olah!U726</f>
        <v>TIDAK TERDETEKSI</v>
      </c>
    </row>
    <row r="724">
      <c r="A724" s="121">
        <v>2025.0</v>
      </c>
      <c r="B724" s="121" t="s">
        <v>795</v>
      </c>
      <c r="C724" s="122" t="str">
        <f>data_olah!B727</f>
        <v>PASER</v>
      </c>
      <c r="D724" s="122" t="str">
        <f>data_olah!C727</f>
        <v>LONG IKIS</v>
      </c>
      <c r="E724" s="122" t="str">
        <f>data_olah!D727</f>
        <v>KAYUNGO SARI</v>
      </c>
      <c r="F724" s="123" t="str">
        <f>data_olah!F727</f>
        <v>-1.5351123707783323</v>
      </c>
      <c r="G724" s="123" t="str">
        <f>data_olah!G727</f>
        <v>116.19353802398331</v>
      </c>
      <c r="H724" s="122" t="str">
        <f>data_olah!H727</f>
        <v>ICON+</v>
      </c>
      <c r="I724" s="122" t="str">
        <f>data_olah!I727</f>
        <v> Broadband + I-WIN</v>
      </c>
      <c r="J724" s="122" t="str">
        <f>data_olah!J727</f>
        <v>TERPASANG</v>
      </c>
      <c r="K724" s="122" t="str">
        <f>data_olah!M727</f>
        <v/>
      </c>
      <c r="L724" s="122" t="str">
        <f>data_olah!U727</f>
        <v>KURANG OPTIMAL</v>
      </c>
    </row>
    <row r="725">
      <c r="A725" s="121">
        <v>2025.0</v>
      </c>
      <c r="B725" s="121" t="s">
        <v>795</v>
      </c>
      <c r="C725" s="122" t="str">
        <f>data_olah!B728</f>
        <v>PASER</v>
      </c>
      <c r="D725" s="122" t="str">
        <f>data_olah!C728</f>
        <v>LONG IKIS</v>
      </c>
      <c r="E725" s="122" t="str">
        <f>data_olah!D728</f>
        <v>KRAYAN BAHAGIA</v>
      </c>
      <c r="F725" s="123" t="str">
        <f>data_olah!F728</f>
        <v>-1.5860181771117912</v>
      </c>
      <c r="G725" s="123" t="str">
        <f>data_olah!G728</f>
        <v>116.20651252179249</v>
      </c>
      <c r="H725" s="122" t="str">
        <f>data_olah!H728</f>
        <v>TELKOMSEL</v>
      </c>
      <c r="I725" s="122" t="str">
        <f>data_olah!I728</f>
        <v>INDIHOME</v>
      </c>
      <c r="J725" s="122" t="str">
        <f>data_olah!J728</f>
        <v>TERPASANG</v>
      </c>
      <c r="K725" s="122" t="str">
        <f>data_olah!M728</f>
        <v/>
      </c>
      <c r="L725" s="122" t="str">
        <f>data_olah!U728</f>
        <v>TIDAK OPTIMAL</v>
      </c>
    </row>
    <row r="726">
      <c r="A726" s="121">
        <v>2025.0</v>
      </c>
      <c r="B726" s="121" t="s">
        <v>795</v>
      </c>
      <c r="C726" s="122" t="str">
        <f>data_olah!B729</f>
        <v>PASER</v>
      </c>
      <c r="D726" s="122" t="str">
        <f>data_olah!C729</f>
        <v>LONG IKIS</v>
      </c>
      <c r="E726" s="122" t="str">
        <f>data_olah!D729</f>
        <v>SAWIT JAYA</v>
      </c>
      <c r="F726" s="123" t="str">
        <f>data_olah!F729</f>
        <v>-1.5864424701402697</v>
      </c>
      <c r="G726" s="123" t="str">
        <f>data_olah!G729</f>
        <v>116.1571807716035</v>
      </c>
      <c r="H726" s="122" t="str">
        <f>data_olah!H729</f>
        <v>TELKOMSEL</v>
      </c>
      <c r="I726" s="122" t="str">
        <f>data_olah!I729</f>
        <v>INDIHOME</v>
      </c>
      <c r="J726" s="122" t="str">
        <f>data_olah!J729</f>
        <v>TERPASANG</v>
      </c>
      <c r="K726" s="122" t="str">
        <f>data_olah!M729</f>
        <v/>
      </c>
      <c r="L726" s="122" t="str">
        <f>data_olah!U729</f>
        <v>TIDAK AKTIF</v>
      </c>
    </row>
    <row r="727">
      <c r="A727" s="121">
        <v>2025.0</v>
      </c>
      <c r="B727" s="121" t="s">
        <v>795</v>
      </c>
      <c r="C727" s="122" t="str">
        <f>data_olah!B730</f>
        <v>PASER</v>
      </c>
      <c r="D727" s="122" t="str">
        <f>data_olah!C730</f>
        <v>LONG IKIS</v>
      </c>
      <c r="E727" s="122" t="str">
        <f>data_olah!D730</f>
        <v>SEKUROU JAYA</v>
      </c>
      <c r="F727" s="123" t="str">
        <f>data_olah!F730</f>
        <v>-1.5615568020907897</v>
      </c>
      <c r="G727" s="123" t="str">
        <f>data_olah!G730</f>
        <v>116.14049146416359</v>
      </c>
      <c r="H727" s="122" t="str">
        <f>data_olah!H730</f>
        <v>TELKOMSEL</v>
      </c>
      <c r="I727" s="122" t="str">
        <f>data_olah!I730</f>
        <v>INDIHOME</v>
      </c>
      <c r="J727" s="122" t="str">
        <f>data_olah!J730</f>
        <v>TERPASANG</v>
      </c>
      <c r="K727" s="122" t="str">
        <f>data_olah!M730</f>
        <v/>
      </c>
      <c r="L727" s="122" t="str">
        <f>data_olah!U730</f>
        <v>TIDAK OPTIMAL</v>
      </c>
    </row>
    <row r="728">
      <c r="A728" s="121">
        <v>2025.0</v>
      </c>
      <c r="B728" s="121" t="s">
        <v>795</v>
      </c>
      <c r="C728" s="122" t="str">
        <f>data_olah!B731</f>
        <v>PASER</v>
      </c>
      <c r="D728" s="122" t="str">
        <f>data_olah!C731</f>
        <v>LONG IKIS</v>
      </c>
      <c r="E728" s="122" t="str">
        <f>data_olah!D731</f>
        <v>KERTA BHAKTI</v>
      </c>
      <c r="F728" s="123" t="str">
        <f>data_olah!F731</f>
        <v>-1.5424373481795448</v>
      </c>
      <c r="G728" s="123" t="str">
        <f>data_olah!G731</f>
        <v>116.16092527230121</v>
      </c>
      <c r="H728" s="122" t="str">
        <f>data_olah!H731</f>
        <v/>
      </c>
      <c r="I728" s="122" t="str">
        <f>data_olah!I731</f>
        <v/>
      </c>
      <c r="J728" s="122" t="str">
        <f>data_olah!J731</f>
        <v/>
      </c>
      <c r="K728" s="122" t="str">
        <f>data_olah!M731</f>
        <v>BELUM TERPASANG</v>
      </c>
      <c r="L728" s="122" t="str">
        <f>data_olah!U731</f>
        <v>BELUM TERPASANG</v>
      </c>
    </row>
    <row r="729">
      <c r="A729" s="121">
        <v>2025.0</v>
      </c>
      <c r="B729" s="121" t="s">
        <v>795</v>
      </c>
      <c r="C729" s="122" t="str">
        <f>data_olah!B732</f>
        <v>PASER</v>
      </c>
      <c r="D729" s="122" t="str">
        <f>data_olah!C732</f>
        <v>LONG IKIS</v>
      </c>
      <c r="E729" s="122" t="str">
        <f>data_olah!D732</f>
        <v>ADANG JAYA</v>
      </c>
      <c r="F729" s="123" t="str">
        <f>data_olah!F732</f>
        <v>-1.6383764611247895</v>
      </c>
      <c r="G729" s="123" t="str">
        <f>data_olah!G732</f>
        <v>116.33232720325648</v>
      </c>
      <c r="H729" s="122" t="str">
        <f>data_olah!H732</f>
        <v>ICON+</v>
      </c>
      <c r="I729" s="122" t="str">
        <f>data_olah!I732</f>
        <v> Broadband + I-WIN</v>
      </c>
      <c r="J729" s="122" t="str">
        <f>data_olah!J732</f>
        <v>TERPASANG</v>
      </c>
      <c r="K729" s="122" t="str">
        <f>data_olah!M732</f>
        <v/>
      </c>
      <c r="L729" s="122" t="str">
        <f>data_olah!U732</f>
        <v>KURANG OPTIMAL</v>
      </c>
    </row>
    <row r="730">
      <c r="A730" s="121">
        <v>2025.0</v>
      </c>
      <c r="B730" s="121" t="s">
        <v>795</v>
      </c>
      <c r="C730" s="122" t="str">
        <f>data_olah!B733</f>
        <v>PASER</v>
      </c>
      <c r="D730" s="122" t="str">
        <f>data_olah!C733</f>
        <v>LONG IKIS</v>
      </c>
      <c r="E730" s="122" t="str">
        <f>data_olah!D733</f>
        <v>TAJER MULYA</v>
      </c>
      <c r="F730" s="123" t="str">
        <f>data_olah!F733</f>
        <v>-1.550267827612046</v>
      </c>
      <c r="G730" s="123" t="str">
        <f>data_olah!G733</f>
        <v>116.24587459934338</v>
      </c>
      <c r="H730" s="122" t="str">
        <f>data_olah!H733</f>
        <v>TELKOMSEL</v>
      </c>
      <c r="I730" s="122" t="str">
        <f>data_olah!I733</f>
        <v>INDIHOME</v>
      </c>
      <c r="J730" s="122" t="str">
        <f>data_olah!J733</f>
        <v>TERPASANG</v>
      </c>
      <c r="K730" s="122" t="str">
        <f>data_olah!M733</f>
        <v/>
      </c>
      <c r="L730" s="122" t="str">
        <f>data_olah!U733</f>
        <v>KURANG OPTIMAL</v>
      </c>
    </row>
    <row r="731">
      <c r="A731" s="121">
        <v>2025.0</v>
      </c>
      <c r="B731" s="121" t="s">
        <v>795</v>
      </c>
      <c r="C731" s="122" t="str">
        <f>data_olah!B734</f>
        <v>PASER</v>
      </c>
      <c r="D731" s="122" t="str">
        <f>data_olah!C734</f>
        <v>LONG IKIS</v>
      </c>
      <c r="E731" s="122" t="str">
        <f>data_olah!D734</f>
        <v>BREWE</v>
      </c>
      <c r="F731" s="123" t="str">
        <f>data_olah!F734</f>
        <v>-1.561181803819036</v>
      </c>
      <c r="G731" s="123" t="str">
        <f>data_olah!G734</f>
        <v>116.1219182838604</v>
      </c>
      <c r="H731" s="122" t="str">
        <f>data_olah!H734</f>
        <v>ICON+</v>
      </c>
      <c r="I731" s="122" t="str">
        <f>data_olah!I734</f>
        <v> Broadband + I-WIN</v>
      </c>
      <c r="J731" s="122" t="str">
        <f>data_olah!J734</f>
        <v>TERPASANG</v>
      </c>
      <c r="K731" s="122" t="str">
        <f>data_olah!M734</f>
        <v/>
      </c>
      <c r="L731" s="122" t="str">
        <f>data_olah!U734</f>
        <v>KURANG OPTIMAL</v>
      </c>
    </row>
    <row r="732">
      <c r="A732" s="121">
        <v>2025.0</v>
      </c>
      <c r="B732" s="121" t="s">
        <v>795</v>
      </c>
      <c r="C732" s="122" t="str">
        <f>data_olah!B735</f>
        <v>PASER</v>
      </c>
      <c r="D732" s="122" t="str">
        <f>data_olah!C735</f>
        <v>LONG IKIS</v>
      </c>
      <c r="E732" s="122" t="str">
        <f>data_olah!D735</f>
        <v>ATANG PAIT</v>
      </c>
      <c r="F732" s="123" t="str">
        <f>data_olah!F735</f>
        <v>-1.6115590176202572</v>
      </c>
      <c r="G732" s="123" t="str">
        <f>data_olah!G735</f>
        <v>116.19032465421428</v>
      </c>
      <c r="H732" s="122" t="str">
        <f>data_olah!H735</f>
        <v>TELKOMSEL</v>
      </c>
      <c r="I732" s="122" t="str">
        <f>data_olah!I735</f>
        <v>INDIHOME</v>
      </c>
      <c r="J732" s="122" t="str">
        <f>data_olah!J735</f>
        <v>TERPASANG</v>
      </c>
      <c r="K732" s="122" t="str">
        <f>data_olah!M735</f>
        <v/>
      </c>
      <c r="L732" s="122" t="str">
        <f>data_olah!U735</f>
        <v>TIDAK OPTIMAL</v>
      </c>
    </row>
    <row r="733">
      <c r="A733" s="121">
        <v>2025.0</v>
      </c>
      <c r="B733" s="121" t="s">
        <v>795</v>
      </c>
      <c r="C733" s="122" t="str">
        <f>data_olah!B736</f>
        <v>PASER</v>
      </c>
      <c r="D733" s="122" t="str">
        <f>data_olah!C736</f>
        <v>LONG KALI</v>
      </c>
      <c r="E733" s="122" t="str">
        <f>data_olah!D736</f>
        <v>MUARA TELAKE</v>
      </c>
      <c r="F733" s="123" t="str">
        <f>data_olah!F736</f>
        <v>-1.619331586497307</v>
      </c>
      <c r="G733" s="123" t="str">
        <f>data_olah!G736</f>
        <v>116.51161637653172</v>
      </c>
      <c r="H733" s="122" t="str">
        <f>data_olah!H736</f>
        <v>TELKOMSEL</v>
      </c>
      <c r="I733" s="122" t="str">
        <f>data_olah!I736</f>
        <v>ORBIT</v>
      </c>
      <c r="J733" s="122" t="str">
        <f>data_olah!J736</f>
        <v>TERPASANG</v>
      </c>
      <c r="K733" s="122" t="str">
        <f>data_olah!M736</f>
        <v>BELUM TERPASANG</v>
      </c>
      <c r="L733" s="122" t="str">
        <f>data_olah!U736</f>
        <v>TIDAK TERDETEKSI</v>
      </c>
    </row>
    <row r="734">
      <c r="A734" s="121">
        <v>2025.0</v>
      </c>
      <c r="B734" s="121" t="s">
        <v>795</v>
      </c>
      <c r="C734" s="122" t="str">
        <f>data_olah!B737</f>
        <v>PASER</v>
      </c>
      <c r="D734" s="122" t="str">
        <f>data_olah!C737</f>
        <v>LONG KALI</v>
      </c>
      <c r="E734" s="122" t="str">
        <f>data_olah!D737</f>
        <v>SEBAKUNG</v>
      </c>
      <c r="F734" s="123" t="str">
        <f>data_olah!F737</f>
        <v>-1.5590520404093835</v>
      </c>
      <c r="G734" s="123" t="str">
        <f>data_olah!G737</f>
        <v>116.33868483094787</v>
      </c>
      <c r="H734" s="122" t="str">
        <f>data_olah!H737</f>
        <v>ICON+</v>
      </c>
      <c r="I734" s="122" t="str">
        <f>data_olah!I737</f>
        <v>STARLINK</v>
      </c>
      <c r="J734" s="122" t="str">
        <f>data_olah!J737</f>
        <v>TERPASANG</v>
      </c>
      <c r="K734" s="122" t="str">
        <f>data_olah!M737</f>
        <v/>
      </c>
      <c r="L734" s="122" t="str">
        <f>data_olah!U737</f>
        <v>KURANG OPTIMAL</v>
      </c>
    </row>
    <row r="735">
      <c r="A735" s="121">
        <v>2025.0</v>
      </c>
      <c r="B735" s="121" t="s">
        <v>795</v>
      </c>
      <c r="C735" s="122" t="str">
        <f>data_olah!B738</f>
        <v>PASER</v>
      </c>
      <c r="D735" s="122" t="str">
        <f>data_olah!C738</f>
        <v>LONG KALI</v>
      </c>
      <c r="E735" s="122" t="str">
        <f>data_olah!D738</f>
        <v>BENTE TUALAN</v>
      </c>
      <c r="F735" s="123" t="str">
        <f>data_olah!F738</f>
        <v>-1.462622224262994</v>
      </c>
      <c r="G735" s="123" t="str">
        <f>data_olah!G738</f>
        <v>116.33299255659576</v>
      </c>
      <c r="H735" s="122" t="str">
        <f>data_olah!H738</f>
        <v>ICON+</v>
      </c>
      <c r="I735" s="122" t="str">
        <f>data_olah!I738</f>
        <v> Broadband + I-WIN</v>
      </c>
      <c r="J735" s="122" t="str">
        <f>data_olah!J738</f>
        <v>TERPASANG</v>
      </c>
      <c r="K735" s="122" t="str">
        <f>data_olah!M738</f>
        <v/>
      </c>
      <c r="L735" s="122" t="str">
        <f>data_olah!U738</f>
        <v>KURANG OPTIMAL</v>
      </c>
    </row>
    <row r="736">
      <c r="A736" s="121">
        <v>2025.0</v>
      </c>
      <c r="B736" s="121" t="s">
        <v>795</v>
      </c>
      <c r="C736" s="122" t="str">
        <f>data_olah!B739</f>
        <v>PASER</v>
      </c>
      <c r="D736" s="122" t="str">
        <f>data_olah!C739</f>
        <v>LONG KALI</v>
      </c>
      <c r="E736" s="122" t="str">
        <f>data_olah!D739</f>
        <v>MENDIK</v>
      </c>
      <c r="F736" s="123" t="str">
        <f>data_olah!F739</f>
        <v>-1.4476101127610883</v>
      </c>
      <c r="G736" s="123" t="str">
        <f>data_olah!G739</f>
        <v>116.31655047447941</v>
      </c>
      <c r="H736" s="122" t="str">
        <f>data_olah!H739</f>
        <v>PSN</v>
      </c>
      <c r="I736" s="122" t="str">
        <f>data_olah!I739</f>
        <v>VSAT</v>
      </c>
      <c r="J736" s="122" t="str">
        <f>data_olah!J739</f>
        <v>TERPASANG</v>
      </c>
      <c r="K736" s="122" t="str">
        <f>data_olah!M739</f>
        <v/>
      </c>
      <c r="L736" s="122" t="str">
        <f>data_olah!U739</f>
        <v>TIDAK OPTIMAL</v>
      </c>
    </row>
    <row r="737">
      <c r="A737" s="121">
        <v>2025.0</v>
      </c>
      <c r="B737" s="121" t="s">
        <v>795</v>
      </c>
      <c r="C737" s="122" t="str">
        <f>data_olah!B740</f>
        <v>PASER</v>
      </c>
      <c r="D737" s="122" t="str">
        <f>data_olah!C740</f>
        <v>LONG KALI</v>
      </c>
      <c r="E737" s="122" t="str">
        <f>data_olah!D740</f>
        <v>MUNGGU</v>
      </c>
      <c r="F737" s="123" t="str">
        <f>data_olah!F740</f>
        <v>-1.4108292144102974</v>
      </c>
      <c r="G737" s="123" t="str">
        <f>data_olah!G740</f>
        <v>116.26745335912892</v>
      </c>
      <c r="H737" s="122" t="str">
        <f>data_olah!H740</f>
        <v>ICON+</v>
      </c>
      <c r="I737" s="122" t="str">
        <f>data_olah!I740</f>
        <v>STARLINK</v>
      </c>
      <c r="J737" s="122" t="str">
        <f>data_olah!J740</f>
        <v>TERPASANG</v>
      </c>
      <c r="K737" s="122" t="str">
        <f>data_olah!M740</f>
        <v/>
      </c>
      <c r="L737" s="122" t="str">
        <f>data_olah!U740</f>
        <v>TIDAK OPTIMAL</v>
      </c>
    </row>
    <row r="738">
      <c r="A738" s="121">
        <v>2025.0</v>
      </c>
      <c r="B738" s="121" t="s">
        <v>795</v>
      </c>
      <c r="C738" s="122" t="str">
        <f>data_olah!B741</f>
        <v>PASER</v>
      </c>
      <c r="D738" s="122" t="str">
        <f>data_olah!C741</f>
        <v>LONG KALI</v>
      </c>
      <c r="E738" s="122" t="str">
        <f>data_olah!D741</f>
        <v>MUARA PIAS</v>
      </c>
      <c r="F738" s="123" t="str">
        <f>data_olah!F741</f>
        <v>-1.3861178972004542</v>
      </c>
      <c r="G738" s="123" t="str">
        <f>data_olah!G741</f>
        <v>116.26914368950933</v>
      </c>
      <c r="H738" s="122" t="str">
        <f>data_olah!H741</f>
        <v>ICON+</v>
      </c>
      <c r="I738" s="122" t="str">
        <f>data_olah!I741</f>
        <v>STARLINK</v>
      </c>
      <c r="J738" s="122" t="str">
        <f>data_olah!J741</f>
        <v>TERPASANG</v>
      </c>
      <c r="K738" s="122" t="str">
        <f>data_olah!M741</f>
        <v/>
      </c>
      <c r="L738" s="122" t="str">
        <f>data_olah!U741</f>
        <v>KURANG OPTIMAL</v>
      </c>
    </row>
    <row r="739">
      <c r="A739" s="121">
        <v>2025.0</v>
      </c>
      <c r="B739" s="121" t="s">
        <v>795</v>
      </c>
      <c r="C739" s="122" t="str">
        <f>data_olah!B742</f>
        <v>PASER</v>
      </c>
      <c r="D739" s="122" t="str">
        <f>data_olah!C742</f>
        <v>LONG KALI</v>
      </c>
      <c r="E739" s="122" t="str">
        <f>data_olah!D742</f>
        <v>MUARA TOYU</v>
      </c>
      <c r="F739" s="123" t="str">
        <f>data_olah!F742</f>
        <v>-1.337380694997229</v>
      </c>
      <c r="G739" s="123" t="str">
        <f>data_olah!G742</f>
        <v>116.27572389312449</v>
      </c>
      <c r="H739" s="122" t="str">
        <f>data_olah!H742</f>
        <v>ICON+</v>
      </c>
      <c r="I739" s="122" t="str">
        <f>data_olah!I742</f>
        <v>STARLINK</v>
      </c>
      <c r="J739" s="122" t="str">
        <f>data_olah!J742</f>
        <v>TERPASANG</v>
      </c>
      <c r="K739" s="122" t="str">
        <f>data_olah!M742</f>
        <v/>
      </c>
      <c r="L739" s="122" t="str">
        <f>data_olah!U742</f>
        <v>KURANG OPTIMAL</v>
      </c>
    </row>
    <row r="740">
      <c r="A740" s="121">
        <v>2025.0</v>
      </c>
      <c r="B740" s="121" t="s">
        <v>795</v>
      </c>
      <c r="C740" s="122" t="str">
        <f>data_olah!B743</f>
        <v>PASER</v>
      </c>
      <c r="D740" s="122" t="str">
        <f>data_olah!C743</f>
        <v>LONG KALI</v>
      </c>
      <c r="E740" s="122" t="str">
        <f>data_olah!D743</f>
        <v>PERKUWEN</v>
      </c>
      <c r="F740" s="123" t="str">
        <f>data_olah!F743</f>
        <v>-1.3295554581757978</v>
      </c>
      <c r="G740" s="123" t="str">
        <f>data_olah!G743</f>
        <v>116.15415885150873</v>
      </c>
      <c r="H740" s="122" t="str">
        <f>data_olah!H743</f>
        <v>ICON+</v>
      </c>
      <c r="I740" s="122" t="str">
        <f>data_olah!I743</f>
        <v> Broadband + I-WIN</v>
      </c>
      <c r="J740" s="122" t="str">
        <f>data_olah!J743</f>
        <v>TERPASANG</v>
      </c>
      <c r="K740" s="122" t="str">
        <f>data_olah!M743</f>
        <v/>
      </c>
      <c r="L740" s="122" t="str">
        <f>data_olah!U743</f>
        <v>KURANG OPTIMAL</v>
      </c>
    </row>
    <row r="741">
      <c r="A741" s="121">
        <v>2025.0</v>
      </c>
      <c r="B741" s="121" t="s">
        <v>795</v>
      </c>
      <c r="C741" s="122" t="str">
        <f>data_olah!B744</f>
        <v>PASER</v>
      </c>
      <c r="D741" s="122" t="str">
        <f>data_olah!C744</f>
        <v>LONG KALI</v>
      </c>
      <c r="E741" s="122" t="str">
        <f>data_olah!D744</f>
        <v>PINANG JATUS</v>
      </c>
      <c r="F741" s="123" t="str">
        <f>data_olah!F744</f>
        <v>-1.381427097230078</v>
      </c>
      <c r="G741" s="123" t="str">
        <f>data_olah!G744</f>
        <v>116.14818356008242</v>
      </c>
      <c r="H741" s="122" t="str">
        <f>data_olah!H744</f>
        <v>ICON+</v>
      </c>
      <c r="I741" s="122" t="str">
        <f>data_olah!I744</f>
        <v> Broadband + I-WIN</v>
      </c>
      <c r="J741" s="122" t="str">
        <f>data_olah!J744</f>
        <v>TERPASANG</v>
      </c>
      <c r="K741" s="122" t="str">
        <f>data_olah!M744</f>
        <v/>
      </c>
      <c r="L741" s="122" t="str">
        <f>data_olah!U744</f>
        <v>KURANG OPTIMAL</v>
      </c>
    </row>
    <row r="742">
      <c r="A742" s="121">
        <v>2025.0</v>
      </c>
      <c r="B742" s="121" t="s">
        <v>795</v>
      </c>
      <c r="C742" s="122" t="str">
        <f>data_olah!B745</f>
        <v>PASER</v>
      </c>
      <c r="D742" s="122" t="str">
        <f>data_olah!C745</f>
        <v>LONG KALI</v>
      </c>
      <c r="E742" s="122" t="str">
        <f>data_olah!D745</f>
        <v>MUARA LAMBAKAN</v>
      </c>
      <c r="F742" s="123" t="str">
        <f>data_olah!F745</f>
        <v>-1.2881086277506004</v>
      </c>
      <c r="G742" s="123" t="str">
        <f>data_olah!G745</f>
        <v>116.11773044246445</v>
      </c>
      <c r="H742" s="122" t="str">
        <f>data_olah!H745</f>
        <v>ICON+</v>
      </c>
      <c r="I742" s="122" t="str">
        <f>data_olah!I745</f>
        <v> Broadband + I-WIN</v>
      </c>
      <c r="J742" s="122" t="str">
        <f>data_olah!J745</f>
        <v>TERPASANG</v>
      </c>
      <c r="K742" s="122" t="str">
        <f>data_olah!M745</f>
        <v/>
      </c>
      <c r="L742" s="122" t="str">
        <f>data_olah!U745</f>
        <v>KURANG OPTIMAL</v>
      </c>
    </row>
    <row r="743">
      <c r="A743" s="121">
        <v>2025.0</v>
      </c>
      <c r="B743" s="121" t="s">
        <v>795</v>
      </c>
      <c r="C743" s="122" t="str">
        <f>data_olah!B746</f>
        <v>PASER</v>
      </c>
      <c r="D743" s="122" t="str">
        <f>data_olah!C746</f>
        <v>LONG KALI</v>
      </c>
      <c r="E743" s="122" t="str">
        <f>data_olah!D746</f>
        <v>KEPALA TELAKE</v>
      </c>
      <c r="F743" s="123" t="str">
        <f>data_olah!F746</f>
        <v>-1.2375</v>
      </c>
      <c r="G743" s="123" t="str">
        <f>data_olah!G746</f>
        <v>115.9572</v>
      </c>
      <c r="H743" s="122" t="str">
        <f>data_olah!H746</f>
        <v>ICON+</v>
      </c>
      <c r="I743" s="122" t="str">
        <f>data_olah!I746</f>
        <v>STARLINK</v>
      </c>
      <c r="J743" s="122" t="str">
        <f>data_olah!J746</f>
        <v>TERPASANG</v>
      </c>
      <c r="K743" s="122" t="str">
        <f>data_olah!M746</f>
        <v/>
      </c>
      <c r="L743" s="122" t="str">
        <f>data_olah!U746</f>
        <v>KURANG OPTIMAL</v>
      </c>
    </row>
    <row r="744">
      <c r="A744" s="121">
        <v>2025.0</v>
      </c>
      <c r="B744" s="121" t="s">
        <v>795</v>
      </c>
      <c r="C744" s="122" t="str">
        <f>data_olah!B747</f>
        <v>PASER</v>
      </c>
      <c r="D744" s="122" t="str">
        <f>data_olah!C747</f>
        <v>LONG KALI</v>
      </c>
      <c r="E744" s="122" t="str">
        <f>data_olah!D747</f>
        <v>MENDIK MAKMUR</v>
      </c>
      <c r="F744" s="123" t="str">
        <f>data_olah!F747</f>
        <v>-1.4626906783413545</v>
      </c>
      <c r="G744" s="123" t="str">
        <f>data_olah!G747</f>
        <v>116.26995935217819</v>
      </c>
      <c r="H744" s="122" t="str">
        <f>data_olah!H747</f>
        <v>TELKOMSEL</v>
      </c>
      <c r="I744" s="122" t="str">
        <f>data_olah!I747</f>
        <v>ORBIT</v>
      </c>
      <c r="J744" s="122" t="str">
        <f>data_olah!J747</f>
        <v>TERPASANG</v>
      </c>
      <c r="K744" s="122" t="str">
        <f>data_olah!M747</f>
        <v>BELUM TERPASANG</v>
      </c>
      <c r="L744" s="122" t="str">
        <f>data_olah!U747</f>
        <v>TIDAK TERDETEKSI</v>
      </c>
    </row>
    <row r="745">
      <c r="A745" s="121">
        <v>2025.0</v>
      </c>
      <c r="B745" s="121" t="s">
        <v>795</v>
      </c>
      <c r="C745" s="122" t="str">
        <f>data_olah!B748</f>
        <v>PASER</v>
      </c>
      <c r="D745" s="122" t="str">
        <f>data_olah!C748</f>
        <v>LONG KALI</v>
      </c>
      <c r="E745" s="122" t="str">
        <f>data_olah!D748</f>
        <v>MENDIK KARYA</v>
      </c>
      <c r="F745" s="123" t="str">
        <f>data_olah!F748</f>
        <v>-1.4263275155095152</v>
      </c>
      <c r="G745" s="123" t="str">
        <f>data_olah!G748</f>
        <v>116.26473886097946</v>
      </c>
      <c r="H745" s="122" t="str">
        <f>data_olah!H748</f>
        <v>TELKOMSEL</v>
      </c>
      <c r="I745" s="122" t="str">
        <f>data_olah!I748</f>
        <v>ORBIT</v>
      </c>
      <c r="J745" s="122" t="str">
        <f>data_olah!J748</f>
        <v>TERPASANG</v>
      </c>
      <c r="K745" s="122" t="str">
        <f>data_olah!M748</f>
        <v>BELUM TERPASANG</v>
      </c>
      <c r="L745" s="122" t="str">
        <f>data_olah!U748</f>
        <v>TIDAK TERDETEKSI</v>
      </c>
    </row>
    <row r="746">
      <c r="A746" s="121">
        <v>2025.0</v>
      </c>
      <c r="B746" s="121" t="s">
        <v>795</v>
      </c>
      <c r="C746" s="122" t="str">
        <f>data_olah!B749</f>
        <v>PASER</v>
      </c>
      <c r="D746" s="122" t="str">
        <f>data_olah!C749</f>
        <v>LONG KALI</v>
      </c>
      <c r="E746" s="122" t="str">
        <f>data_olah!D749</f>
        <v>MENDIK BHAKTI</v>
      </c>
      <c r="F746" s="123" t="str">
        <f>data_olah!F749</f>
        <v>-1.4488898011900355</v>
      </c>
      <c r="G746" s="123" t="str">
        <f>data_olah!G749</f>
        <v>116.24406566573357</v>
      </c>
      <c r="H746" s="122" t="str">
        <f>data_olah!H749</f>
        <v>ICON+</v>
      </c>
      <c r="I746" s="122" t="str">
        <f>data_olah!I749</f>
        <v>STARLINK</v>
      </c>
      <c r="J746" s="122" t="str">
        <f>data_olah!J749</f>
        <v>TERPASANG</v>
      </c>
      <c r="K746" s="122" t="str">
        <f>data_olah!M749</f>
        <v/>
      </c>
      <c r="L746" s="122" t="str">
        <f>data_olah!U749</f>
        <v>KURANG OPTIMAL</v>
      </c>
    </row>
    <row r="747">
      <c r="A747" s="121">
        <v>2025.0</v>
      </c>
      <c r="B747" s="121" t="s">
        <v>795</v>
      </c>
      <c r="C747" s="122" t="str">
        <f>data_olah!B750</f>
        <v>PASER</v>
      </c>
      <c r="D747" s="122" t="str">
        <f>data_olah!C750</f>
        <v>LONG KALI</v>
      </c>
      <c r="E747" s="122" t="str">
        <f>data_olah!D750</f>
        <v>SEBAKUNG TAKA</v>
      </c>
      <c r="F747" s="123" t="str">
        <f>data_olah!F750</f>
        <v>-1.58134065129979</v>
      </c>
      <c r="G747" s="123" t="str">
        <f>data_olah!G750</f>
        <v>116.42756444115314</v>
      </c>
      <c r="H747" s="122" t="str">
        <f>data_olah!H750</f>
        <v>ICON+</v>
      </c>
      <c r="I747" s="122" t="str">
        <f>data_olah!I750</f>
        <v> Broadband + I-WIN</v>
      </c>
      <c r="J747" s="122" t="str">
        <f>data_olah!J750</f>
        <v>TERPASANG</v>
      </c>
      <c r="K747" s="122" t="str">
        <f>data_olah!M750</f>
        <v/>
      </c>
      <c r="L747" s="122" t="str">
        <f>data_olah!U750</f>
        <v>KURANG OPTIMAL</v>
      </c>
    </row>
    <row r="748">
      <c r="A748" s="121">
        <v>2025.0</v>
      </c>
      <c r="B748" s="121" t="s">
        <v>795</v>
      </c>
      <c r="C748" s="122" t="str">
        <f>data_olah!B751</f>
        <v>PASER</v>
      </c>
      <c r="D748" s="122" t="str">
        <f>data_olah!C751</f>
        <v>LONG KALI</v>
      </c>
      <c r="E748" s="122" t="str">
        <f>data_olah!D751</f>
        <v>MARUAT</v>
      </c>
      <c r="F748" s="123" t="str">
        <f>data_olah!F751</f>
        <v>-1.5824730717803626</v>
      </c>
      <c r="G748" s="123" t="str">
        <f>data_olah!G751</f>
        <v>116.50083032754519</v>
      </c>
      <c r="H748" s="122" t="str">
        <f>data_olah!H751</f>
        <v>ICON+</v>
      </c>
      <c r="I748" s="122" t="str">
        <f>data_olah!I751</f>
        <v> Broadband + I-WIN</v>
      </c>
      <c r="J748" s="122" t="str">
        <f>data_olah!J751</f>
        <v>TERPASANG</v>
      </c>
      <c r="K748" s="122" t="str">
        <f>data_olah!M751</f>
        <v/>
      </c>
      <c r="L748" s="122" t="str">
        <f>data_olah!U751</f>
        <v>KURANG OPTIMAL</v>
      </c>
    </row>
    <row r="749">
      <c r="A749" s="121">
        <v>2025.0</v>
      </c>
      <c r="B749" s="121" t="s">
        <v>795</v>
      </c>
      <c r="C749" s="122" t="str">
        <f>data_olah!B752</f>
        <v>PASER</v>
      </c>
      <c r="D749" s="122" t="str">
        <f>data_olah!C752</f>
        <v>LONG KALI</v>
      </c>
      <c r="E749" s="122" t="str">
        <f>data_olah!D752</f>
        <v>SEBAKUNG MAKMUR</v>
      </c>
      <c r="F749" s="123" t="str">
        <f>data_olah!F752</f>
        <v>-1.5673846546240897</v>
      </c>
      <c r="G749" s="123" t="str">
        <f>data_olah!G752</f>
        <v>116.3853984515906</v>
      </c>
      <c r="H749" s="122" t="str">
        <f>data_olah!H752</f>
        <v>ICON+</v>
      </c>
      <c r="I749" s="122" t="str">
        <f>data_olah!I752</f>
        <v> Broadband + I-WIN</v>
      </c>
      <c r="J749" s="122" t="str">
        <f>data_olah!J752</f>
        <v>TERPASANG</v>
      </c>
      <c r="K749" s="122" t="str">
        <f>data_olah!M752</f>
        <v/>
      </c>
      <c r="L749" s="122" t="str">
        <f>data_olah!U752</f>
        <v>KURANG OPTIMAL</v>
      </c>
    </row>
    <row r="750">
      <c r="A750" s="121">
        <v>2025.0</v>
      </c>
      <c r="B750" s="121" t="s">
        <v>795</v>
      </c>
      <c r="C750" s="122" t="str">
        <f>data_olah!B753</f>
        <v>PASER</v>
      </c>
      <c r="D750" s="122" t="str">
        <f>data_olah!C753</f>
        <v>LONG KALI</v>
      </c>
      <c r="E750" s="122" t="str">
        <f>data_olah!D753</f>
        <v>PETIKU</v>
      </c>
      <c r="F750" s="123" t="str">
        <f>data_olah!F753</f>
        <v>-1.612497278479321</v>
      </c>
      <c r="G750" s="123" t="str">
        <f>data_olah!G753</f>
        <v>116.45917438104699</v>
      </c>
      <c r="H750" s="122" t="str">
        <f>data_olah!H753</f>
        <v>ICON+</v>
      </c>
      <c r="I750" s="122" t="str">
        <f>data_olah!I753</f>
        <v> Broadband + I-WIN</v>
      </c>
      <c r="J750" s="122" t="str">
        <f>data_olah!J753</f>
        <v>TERPASANG</v>
      </c>
      <c r="K750" s="122" t="str">
        <f>data_olah!M753</f>
        <v/>
      </c>
      <c r="L750" s="122" t="str">
        <f>data_olah!U753</f>
        <v>KURANG OPTIMAL</v>
      </c>
    </row>
    <row r="751">
      <c r="A751" s="121">
        <v>2025.0</v>
      </c>
      <c r="B751" s="121" t="s">
        <v>795</v>
      </c>
      <c r="C751" s="122" t="str">
        <f>data_olah!B754</f>
        <v>PASER</v>
      </c>
      <c r="D751" s="122" t="str">
        <f>data_olah!C754</f>
        <v>LONG KALI</v>
      </c>
      <c r="E751" s="122" t="str">
        <f>data_olah!D754</f>
        <v>MUARA ADANG II</v>
      </c>
      <c r="F751" s="123" t="str">
        <f>data_olah!F754</f>
        <v>-1.6319643193101914</v>
      </c>
      <c r="G751" s="123" t="str">
        <f>data_olah!G754</f>
        <v>116.36843267949426</v>
      </c>
      <c r="H751" s="122" t="str">
        <f>data_olah!H754</f>
        <v>ICON+</v>
      </c>
      <c r="I751" s="122" t="str">
        <f>data_olah!I754</f>
        <v> Broadband + I-WIN</v>
      </c>
      <c r="J751" s="122" t="str">
        <f>data_olah!J754</f>
        <v>TERPASANG</v>
      </c>
      <c r="K751" s="122" t="str">
        <f>data_olah!M754</f>
        <v/>
      </c>
      <c r="L751" s="122" t="str">
        <f>data_olah!U754</f>
        <v>KURANG OPTIMAL</v>
      </c>
    </row>
    <row r="752">
      <c r="A752" s="121">
        <v>2025.0</v>
      </c>
      <c r="B752" s="121" t="s">
        <v>795</v>
      </c>
      <c r="C752" s="122" t="str">
        <f>data_olah!B755</f>
        <v>PASER</v>
      </c>
      <c r="D752" s="122" t="str">
        <f>data_olah!C755</f>
        <v>LONG KALI</v>
      </c>
      <c r="E752" s="122" t="str">
        <f>data_olah!D755</f>
        <v>MAKMUR JAYA</v>
      </c>
      <c r="F752" s="123" t="str">
        <f>data_olah!F755</f>
        <v>-1.4626984797564322</v>
      </c>
      <c r="G752" s="123" t="str">
        <f>data_olah!G755</f>
        <v>116.26995792278304</v>
      </c>
      <c r="H752" s="122" t="str">
        <f>data_olah!H755</f>
        <v>TELKOMSEL</v>
      </c>
      <c r="I752" s="122" t="str">
        <f>data_olah!I755</f>
        <v>ORBIT</v>
      </c>
      <c r="J752" s="122" t="str">
        <f>data_olah!J755</f>
        <v>TERPASANG</v>
      </c>
      <c r="K752" s="122" t="str">
        <f>data_olah!M755</f>
        <v>BELUM TERPASANG</v>
      </c>
      <c r="L752" s="122" t="str">
        <f>data_olah!U755</f>
        <v>TIDAK TERDETEKSI</v>
      </c>
    </row>
    <row r="753">
      <c r="A753" s="121">
        <v>2025.0</v>
      </c>
      <c r="B753" s="121" t="s">
        <v>795</v>
      </c>
      <c r="C753" s="122" t="str">
        <f>data_olah!B756</f>
        <v>PASER</v>
      </c>
      <c r="D753" s="122" t="str">
        <f>data_olah!C756</f>
        <v>LONG KALI</v>
      </c>
      <c r="E753" s="122" t="str">
        <f>data_olah!D756</f>
        <v>GUNUNG PUTAR</v>
      </c>
      <c r="F753" s="123" t="str">
        <f>data_olah!F756</f>
        <v>-1.4972799193804507</v>
      </c>
      <c r="G753" s="123" t="str">
        <f>data_olah!G756</f>
        <v>116.37426681718442</v>
      </c>
      <c r="H753" s="122" t="str">
        <f>data_olah!H756</f>
        <v>TELKOM</v>
      </c>
      <c r="I753" s="122" t="str">
        <f>data_olah!I756</f>
        <v>WMS</v>
      </c>
      <c r="J753" s="122" t="str">
        <f>data_olah!J756</f>
        <v>TERPASANG</v>
      </c>
      <c r="K753" s="122" t="str">
        <f>data_olah!M756</f>
        <v>BELUM TERPASANG</v>
      </c>
      <c r="L753" s="122" t="str">
        <f>data_olah!U756</f>
        <v>TIDAK OPTIMAL</v>
      </c>
    </row>
    <row r="754">
      <c r="A754" s="121">
        <v>2025.0</v>
      </c>
      <c r="B754" s="121" t="s">
        <v>795</v>
      </c>
      <c r="C754" s="122" t="str">
        <f>data_olah!B757</f>
        <v>PASER</v>
      </c>
      <c r="D754" s="122" t="str">
        <f>data_olah!C757</f>
        <v>LONG KALI</v>
      </c>
      <c r="E754" s="122" t="str">
        <f>data_olah!D757</f>
        <v>PUTANG</v>
      </c>
      <c r="F754" s="123" t="str">
        <f>data_olah!F757</f>
        <v>-1.5406407711001724</v>
      </c>
      <c r="G754" s="123" t="str">
        <f>data_olah!G757</f>
        <v>116.2865928748019</v>
      </c>
      <c r="H754" s="122" t="str">
        <f>data_olah!H757</f>
        <v>TELKOMSEL</v>
      </c>
      <c r="I754" s="122" t="str">
        <f>data_olah!I757</f>
        <v>INDIHOME</v>
      </c>
      <c r="J754" s="122" t="str">
        <f>data_olah!J757</f>
        <v>TERPASANG</v>
      </c>
      <c r="K754" s="122" t="str">
        <f>data_olah!M757</f>
        <v/>
      </c>
      <c r="L754" s="122" t="str">
        <f>data_olah!U757</f>
        <v>TIDAK OPTIMAL</v>
      </c>
    </row>
    <row r="755">
      <c r="A755" s="121">
        <v>2025.0</v>
      </c>
      <c r="B755" s="121" t="s">
        <v>795</v>
      </c>
      <c r="C755" s="122" t="str">
        <f>data_olah!B758</f>
        <v>PASER</v>
      </c>
      <c r="D755" s="122" t="str">
        <f>data_olah!C758</f>
        <v>MUARA KOMAM</v>
      </c>
      <c r="E755" s="122" t="str">
        <f>data_olah!D758</f>
        <v>BATU BOTUK</v>
      </c>
      <c r="F755" s="123" t="str">
        <f>data_olah!F758</f>
        <v>-1.7034057102846756</v>
      </c>
      <c r="G755" s="123" t="str">
        <f>data_olah!G758</f>
        <v>115.8197007487619</v>
      </c>
      <c r="H755" s="122" t="str">
        <f>data_olah!H758</f>
        <v>TELKOMSEL</v>
      </c>
      <c r="I755" s="122" t="str">
        <f>data_olah!I758</f>
        <v>INDIHOME</v>
      </c>
      <c r="J755" s="122" t="str">
        <f>data_olah!J758</f>
        <v>TERPASANG</v>
      </c>
      <c r="K755" s="122" t="str">
        <f>data_olah!M758</f>
        <v/>
      </c>
      <c r="L755" s="122" t="str">
        <f>data_olah!U758</f>
        <v>TIDAK OPTIMAL</v>
      </c>
    </row>
    <row r="756">
      <c r="A756" s="121">
        <v>2025.0</v>
      </c>
      <c r="B756" s="121" t="s">
        <v>795</v>
      </c>
      <c r="C756" s="122" t="str">
        <f>data_olah!B759</f>
        <v>PASER</v>
      </c>
      <c r="D756" s="122" t="str">
        <f>data_olah!C759</f>
        <v>MUARA KOMAM</v>
      </c>
      <c r="E756" s="122" t="str">
        <f>data_olah!D759</f>
        <v>UKO</v>
      </c>
      <c r="F756" s="123" t="str">
        <f>data_olah!F759</f>
        <v>-1.6725214836206002</v>
      </c>
      <c r="G756" s="123" t="str">
        <f>data_olah!G759</f>
        <v>115.82198427433167</v>
      </c>
      <c r="H756" s="122" t="str">
        <f>data_olah!H759</f>
        <v>TELKOMSEL</v>
      </c>
      <c r="I756" s="122" t="str">
        <f>data_olah!I759</f>
        <v>ORBIT</v>
      </c>
      <c r="J756" s="122" t="str">
        <f>data_olah!J759</f>
        <v>TERPASANG</v>
      </c>
      <c r="K756" s="122" t="str">
        <f>data_olah!M759</f>
        <v>BELUM TERPASANG</v>
      </c>
      <c r="L756" s="122" t="str">
        <f>data_olah!U759</f>
        <v>TIDAK TERDETEKSI</v>
      </c>
    </row>
    <row r="757">
      <c r="A757" s="121">
        <v>2025.0</v>
      </c>
      <c r="B757" s="121" t="s">
        <v>795</v>
      </c>
      <c r="C757" s="122" t="str">
        <f>data_olah!B760</f>
        <v>PASER</v>
      </c>
      <c r="D757" s="122" t="str">
        <f>data_olah!C760</f>
        <v>MUARA KOMAM</v>
      </c>
      <c r="E757" s="122" t="str">
        <f>data_olah!D760</f>
        <v>MUARA LANGON</v>
      </c>
      <c r="F757" s="123" t="str">
        <f>data_olah!F760</f>
        <v>-1.6654138106377614</v>
      </c>
      <c r="G757" s="123" t="str">
        <f>data_olah!G760</f>
        <v>115.7549273526978</v>
      </c>
      <c r="H757" s="122" t="str">
        <f>data_olah!H760</f>
        <v>TELKOM</v>
      </c>
      <c r="I757" s="122" t="str">
        <f>data_olah!I760</f>
        <v>WMS</v>
      </c>
      <c r="J757" s="122" t="str">
        <f>data_olah!J760</f>
        <v>TERPASANG</v>
      </c>
      <c r="K757" s="122" t="str">
        <f>data_olah!M760</f>
        <v>BELUM TERPASANG</v>
      </c>
      <c r="L757" s="122" t="str">
        <f>data_olah!U760</f>
        <v>TIDAK OPTIMAL</v>
      </c>
    </row>
    <row r="758">
      <c r="A758" s="121">
        <v>2025.0</v>
      </c>
      <c r="B758" s="121" t="s">
        <v>795</v>
      </c>
      <c r="C758" s="122" t="str">
        <f>data_olah!B761</f>
        <v>PASER</v>
      </c>
      <c r="D758" s="122" t="str">
        <f>data_olah!C761</f>
        <v>MUARA KOMAM</v>
      </c>
      <c r="E758" s="122" t="str">
        <f>data_olah!D761</f>
        <v>BINANGON</v>
      </c>
      <c r="F758" s="123" t="str">
        <f>data_olah!F761</f>
        <v>-1.6150631172209207</v>
      </c>
      <c r="G758" s="123" t="str">
        <f>data_olah!G761</f>
        <v>115.75877244246769</v>
      </c>
      <c r="H758" s="122" t="str">
        <f>data_olah!H761</f>
        <v>TELKOMSEL</v>
      </c>
      <c r="I758" s="122" t="str">
        <f>data_olah!I761</f>
        <v>ORBIT</v>
      </c>
      <c r="J758" s="122" t="str">
        <f>data_olah!J761</f>
        <v>TERPASANG</v>
      </c>
      <c r="K758" s="122" t="str">
        <f>data_olah!M761</f>
        <v>BELUM TERPASANG</v>
      </c>
      <c r="L758" s="122" t="str">
        <f>data_olah!U761</f>
        <v>TIDAK TERDETEKSI</v>
      </c>
    </row>
    <row r="759">
      <c r="A759" s="121">
        <v>2025.0</v>
      </c>
      <c r="B759" s="121" t="s">
        <v>795</v>
      </c>
      <c r="C759" s="122" t="str">
        <f>data_olah!B762</f>
        <v>PASER</v>
      </c>
      <c r="D759" s="122" t="str">
        <f>data_olah!C762</f>
        <v>MUARA KOMAM</v>
      </c>
      <c r="E759" s="122" t="str">
        <f>data_olah!D762</f>
        <v>MUARA KUARO</v>
      </c>
      <c r="F759" s="123" t="str">
        <f>data_olah!F762</f>
        <v>-1.6295626483698558</v>
      </c>
      <c r="G759" s="123" t="str">
        <f>data_olah!G762</f>
        <v>115.80506662940455</v>
      </c>
      <c r="H759" s="122" t="str">
        <f>data_olah!H762</f>
        <v>ICON+</v>
      </c>
      <c r="I759" s="122" t="str">
        <f>data_olah!I762</f>
        <v> Broadband + I-WIN</v>
      </c>
      <c r="J759" s="122" t="str">
        <f>data_olah!J762</f>
        <v>TERPASANG</v>
      </c>
      <c r="K759" s="122" t="str">
        <f>data_olah!M762</f>
        <v/>
      </c>
      <c r="L759" s="122" t="str">
        <f>data_olah!U762</f>
        <v>KURANG OPTIMAL</v>
      </c>
    </row>
    <row r="760">
      <c r="A760" s="121">
        <v>2025.0</v>
      </c>
      <c r="B760" s="121" t="s">
        <v>795</v>
      </c>
      <c r="C760" s="122" t="str">
        <f>data_olah!B763</f>
        <v>PASER</v>
      </c>
      <c r="D760" s="122" t="str">
        <f>data_olah!C763</f>
        <v>MUARA KOMAM</v>
      </c>
      <c r="E760" s="122" t="str">
        <f>data_olah!D763</f>
        <v>PRAYON</v>
      </c>
      <c r="F760" s="123" t="str">
        <f>data_olah!F763</f>
        <v>-1.6162710954189885</v>
      </c>
      <c r="G760" s="123" t="str">
        <f>data_olah!G763</f>
        <v>115.83280279922981</v>
      </c>
      <c r="H760" s="122" t="str">
        <f>data_olah!H763</f>
        <v>ICON+</v>
      </c>
      <c r="I760" s="122" t="str">
        <f>data_olah!I763</f>
        <v> Broadband + I-WIN</v>
      </c>
      <c r="J760" s="122" t="str">
        <f>data_olah!J763</f>
        <v>TERPASANG</v>
      </c>
      <c r="K760" s="122" t="str">
        <f>data_olah!M763</f>
        <v/>
      </c>
      <c r="L760" s="122" t="str">
        <f>data_olah!U763</f>
        <v>KURANG OPTIMAL</v>
      </c>
    </row>
    <row r="761">
      <c r="A761" s="121">
        <v>2025.0</v>
      </c>
      <c r="B761" s="121" t="s">
        <v>795</v>
      </c>
      <c r="C761" s="122" t="str">
        <f>data_olah!B764</f>
        <v>PASER</v>
      </c>
      <c r="D761" s="122" t="str">
        <f>data_olah!C764</f>
        <v>MUARA KOMAM</v>
      </c>
      <c r="E761" s="122" t="str">
        <f>data_olah!D764</f>
        <v>LONG SAYO</v>
      </c>
      <c r="F761" s="123" t="str">
        <f>data_olah!F764</f>
        <v>-1.5314589734371646</v>
      </c>
      <c r="G761" s="123" t="str">
        <f>data_olah!G764</f>
        <v>115.86554491030961</v>
      </c>
      <c r="H761" s="122" t="str">
        <f>data_olah!H764</f>
        <v>ICON+</v>
      </c>
      <c r="I761" s="122" t="str">
        <f>data_olah!I764</f>
        <v> Broadband + I-WIN</v>
      </c>
      <c r="J761" s="122" t="str">
        <f>data_olah!J764</f>
        <v>TERPASANG</v>
      </c>
      <c r="K761" s="122" t="str">
        <f>data_olah!M764</f>
        <v/>
      </c>
      <c r="L761" s="122" t="str">
        <f>data_olah!U764</f>
        <v>KURANG OPTIMAL</v>
      </c>
    </row>
    <row r="762">
      <c r="A762" s="121">
        <v>2025.0</v>
      </c>
      <c r="B762" s="121" t="s">
        <v>795</v>
      </c>
      <c r="C762" s="122" t="str">
        <f>data_olah!B765</f>
        <v>PASER</v>
      </c>
      <c r="D762" s="122" t="str">
        <f>data_olah!C765</f>
        <v>MUARA KOMAM</v>
      </c>
      <c r="E762" s="122" t="str">
        <f>data_olah!D765</f>
        <v>MUARA PAYANG</v>
      </c>
      <c r="F762" s="123" t="str">
        <f>data_olah!F765</f>
        <v>-1.5289117440718887</v>
      </c>
      <c r="G762" s="123" t="str">
        <f>data_olah!G765</f>
        <v>115.83310834021425</v>
      </c>
      <c r="H762" s="122" t="str">
        <f>data_olah!H765</f>
        <v>ICON+</v>
      </c>
      <c r="I762" s="122" t="str">
        <f>data_olah!I765</f>
        <v> Broadband + I-WIN</v>
      </c>
      <c r="J762" s="122" t="str">
        <f>data_olah!J765</f>
        <v>TERPASANG</v>
      </c>
      <c r="K762" s="122" t="str">
        <f>data_olah!M765</f>
        <v/>
      </c>
      <c r="L762" s="122" t="str">
        <f>data_olah!U765</f>
        <v>KURANG OPTIMAL</v>
      </c>
    </row>
    <row r="763">
      <c r="A763" s="121">
        <v>2025.0</v>
      </c>
      <c r="B763" s="121" t="s">
        <v>795</v>
      </c>
      <c r="C763" s="122" t="str">
        <f>data_olah!B766</f>
        <v>PASER</v>
      </c>
      <c r="D763" s="122" t="str">
        <f>data_olah!C766</f>
        <v>MUARA KOMAM</v>
      </c>
      <c r="E763" s="122" t="str">
        <f>data_olah!D766</f>
        <v>LUSAN</v>
      </c>
      <c r="F763" s="123" t="str">
        <f>data_olah!F766</f>
        <v>-1.5280874969272338</v>
      </c>
      <c r="G763" s="123" t="str">
        <f>data_olah!G766</f>
        <v>115.74459037118982</v>
      </c>
      <c r="H763" s="122" t="str">
        <f>data_olah!H766</f>
        <v>ICON+</v>
      </c>
      <c r="I763" s="122" t="str">
        <f>data_olah!I766</f>
        <v> Broadband + I-WIN</v>
      </c>
      <c r="J763" s="122" t="str">
        <f>data_olah!J766</f>
        <v>TERPASANG</v>
      </c>
      <c r="K763" s="122" t="str">
        <f>data_olah!M766</f>
        <v/>
      </c>
      <c r="L763" s="122" t="str">
        <f>data_olah!U766</f>
        <v>KURANG OPTIMAL</v>
      </c>
    </row>
    <row r="764">
      <c r="A764" s="121">
        <v>2025.0</v>
      </c>
      <c r="B764" s="121" t="s">
        <v>795</v>
      </c>
      <c r="C764" s="122" t="str">
        <f>data_olah!B767</f>
        <v>PASER</v>
      </c>
      <c r="D764" s="122" t="str">
        <f>data_olah!C767</f>
        <v>MUARA KOMAM</v>
      </c>
      <c r="E764" s="122" t="str">
        <f>data_olah!D767</f>
        <v>SWAN SLUTUNG</v>
      </c>
      <c r="F764" s="123" t="str">
        <f>data_olah!F767</f>
        <v>-1.4036181971755917</v>
      </c>
      <c r="G764" s="123" t="str">
        <f>data_olah!G767</f>
        <v>115.87651158208072</v>
      </c>
      <c r="H764" s="122" t="str">
        <f>data_olah!H767</f>
        <v>ICON+</v>
      </c>
      <c r="I764" s="122" t="str">
        <f>data_olah!I767</f>
        <v>STARLINK</v>
      </c>
      <c r="J764" s="122" t="str">
        <f>data_olah!J767</f>
        <v>TERPASANG</v>
      </c>
      <c r="K764" s="122" t="str">
        <f>data_olah!M767</f>
        <v/>
      </c>
      <c r="L764" s="122" t="str">
        <f>data_olah!U767</f>
        <v>TIDAK OPTIMAL</v>
      </c>
    </row>
    <row r="765">
      <c r="A765" s="121">
        <v>2025.0</v>
      </c>
      <c r="B765" s="121" t="s">
        <v>795</v>
      </c>
      <c r="C765" s="122" t="str">
        <f>data_olah!B768</f>
        <v>PASER</v>
      </c>
      <c r="D765" s="122" t="str">
        <f>data_olah!C768</f>
        <v>MUARA KOMAM</v>
      </c>
      <c r="E765" s="122" t="str">
        <f>data_olah!D768</f>
        <v>SEKUAN MAKMUR</v>
      </c>
      <c r="F765" s="123" t="str">
        <f>data_olah!F768</f>
        <v>-1.635215707657686</v>
      </c>
      <c r="G765" s="123" t="str">
        <f>data_olah!G768</f>
        <v>115.70934203586711</v>
      </c>
      <c r="H765" s="122" t="str">
        <f>data_olah!H768</f>
        <v>ICON+</v>
      </c>
      <c r="I765" s="122" t="str">
        <f>data_olah!I768</f>
        <v> Broadband + I-WIN</v>
      </c>
      <c r="J765" s="122" t="str">
        <f>data_olah!J768</f>
        <v>TERPASANG</v>
      </c>
      <c r="K765" s="122" t="str">
        <f>data_olah!M768</f>
        <v/>
      </c>
      <c r="L765" s="122" t="str">
        <f>data_olah!U768</f>
        <v>KURANG OPTIMAL</v>
      </c>
    </row>
    <row r="766">
      <c r="A766" s="121">
        <v>2025.0</v>
      </c>
      <c r="B766" s="121" t="s">
        <v>795</v>
      </c>
      <c r="C766" s="122" t="str">
        <f>data_olah!B769</f>
        <v>PASER</v>
      </c>
      <c r="D766" s="122" t="str">
        <f>data_olah!C769</f>
        <v>MUARA KOMAM</v>
      </c>
      <c r="E766" s="122" t="str">
        <f>data_olah!D769</f>
        <v>SELERONG</v>
      </c>
      <c r="F766" s="123" t="str">
        <f>data_olah!F769</f>
        <v>-0.3230315829685971</v>
      </c>
      <c r="G766" s="123" t="str">
        <f>data_olah!G769</f>
        <v>116.80692083086892</v>
      </c>
      <c r="H766" s="122" t="str">
        <f>data_olah!H769</f>
        <v>TELKOM</v>
      </c>
      <c r="I766" s="122" t="str">
        <f>data_olah!I769</f>
        <v>WMS</v>
      </c>
      <c r="J766" s="122" t="str">
        <f>data_olah!J769</f>
        <v>TERPASANG</v>
      </c>
      <c r="K766" s="122" t="str">
        <f>data_olah!M769</f>
        <v>BELUM TERPASANG</v>
      </c>
      <c r="L766" s="122" t="str">
        <f>data_olah!U769</f>
        <v>KURANG OPTIMAL</v>
      </c>
    </row>
    <row r="767">
      <c r="A767" s="121">
        <v>2025.0</v>
      </c>
      <c r="B767" s="121" t="s">
        <v>795</v>
      </c>
      <c r="C767" s="122" t="str">
        <f>data_olah!B770</f>
        <v>PASER</v>
      </c>
      <c r="D767" s="122" t="str">
        <f>data_olah!C770</f>
        <v>MUARA SAMU</v>
      </c>
      <c r="E767" s="122" t="str">
        <f>data_olah!D770</f>
        <v>TANJUNG PINANG</v>
      </c>
      <c r="F767" s="123" t="str">
        <f>data_olah!F770</f>
        <v>-2.160723152097389</v>
      </c>
      <c r="G767" s="123" t="str">
        <f>data_olah!G770</f>
        <v>115.92350481871226</v>
      </c>
      <c r="H767" s="122" t="str">
        <f>data_olah!H770</f>
        <v>ICON+</v>
      </c>
      <c r="I767" s="122" t="str">
        <f>data_olah!I770</f>
        <v> Broadband + I-WIN</v>
      </c>
      <c r="J767" s="122" t="str">
        <f>data_olah!J770</f>
        <v>TERPASANG</v>
      </c>
      <c r="K767" s="122" t="str">
        <f>data_olah!M770</f>
        <v/>
      </c>
      <c r="L767" s="122" t="str">
        <f>data_olah!U770</f>
        <v>KURANG OPTIMAL</v>
      </c>
    </row>
    <row r="768">
      <c r="A768" s="121">
        <v>2025.0</v>
      </c>
      <c r="B768" s="121" t="s">
        <v>795</v>
      </c>
      <c r="C768" s="122" t="str">
        <f>data_olah!B771</f>
        <v>PASER</v>
      </c>
      <c r="D768" s="122" t="str">
        <f>data_olah!C771</f>
        <v>MUARA SAMU</v>
      </c>
      <c r="E768" s="122" t="str">
        <f>data_olah!D771</f>
        <v>RANTAU ATAS</v>
      </c>
      <c r="F768" s="123" t="str">
        <f>data_olah!F771</f>
        <v>-2.1479976090621653</v>
      </c>
      <c r="G768" s="123" t="str">
        <f>data_olah!G771</f>
        <v>115.91843213323102</v>
      </c>
      <c r="H768" s="122" t="str">
        <f>data_olah!H771</f>
        <v>ICON+</v>
      </c>
      <c r="I768" s="122" t="str">
        <f>data_olah!I771</f>
        <v> Broadband + I-WIN</v>
      </c>
      <c r="J768" s="122" t="str">
        <f>data_olah!J771</f>
        <v>TERPASANG</v>
      </c>
      <c r="K768" s="122" t="str">
        <f>data_olah!M771</f>
        <v/>
      </c>
      <c r="L768" s="122" t="str">
        <f>data_olah!U771</f>
        <v>KURANG OPTIMAL</v>
      </c>
    </row>
    <row r="769">
      <c r="A769" s="121">
        <v>2025.0</v>
      </c>
      <c r="B769" s="121" t="s">
        <v>795</v>
      </c>
      <c r="C769" s="122" t="str">
        <f>data_olah!B772</f>
        <v>PASER</v>
      </c>
      <c r="D769" s="122" t="str">
        <f>data_olah!C772</f>
        <v>MUARA SAMU</v>
      </c>
      <c r="E769" s="122" t="str">
        <f>data_olah!D772</f>
        <v>LIBUR DINDING</v>
      </c>
      <c r="F769" s="123" t="str">
        <f>data_olah!F772</f>
        <v>-2.084124507650663</v>
      </c>
      <c r="G769" s="123" t="str">
        <f>data_olah!G772</f>
        <v>115.92559576187203</v>
      </c>
      <c r="H769" s="122" t="str">
        <f>data_olah!H772</f>
        <v>TELKOMSEL</v>
      </c>
      <c r="I769" s="122" t="str">
        <f>data_olah!I772</f>
        <v>ORBIT</v>
      </c>
      <c r="J769" s="122" t="str">
        <f>data_olah!J772</f>
        <v>TERPASANG</v>
      </c>
      <c r="K769" s="122" t="str">
        <f>data_olah!M772</f>
        <v>BELUM TERPASANG</v>
      </c>
      <c r="L769" s="122" t="str">
        <f>data_olah!U772</f>
        <v>TIDAK TERDETEKSI</v>
      </c>
    </row>
    <row r="770">
      <c r="A770" s="121">
        <v>2025.0</v>
      </c>
      <c r="B770" s="121" t="s">
        <v>795</v>
      </c>
      <c r="C770" s="122" t="str">
        <f>data_olah!B773</f>
        <v>PASER</v>
      </c>
      <c r="D770" s="122" t="str">
        <f>data_olah!C773</f>
        <v>MUARA SAMU</v>
      </c>
      <c r="E770" s="122" t="str">
        <f>data_olah!D773</f>
        <v>LUAN</v>
      </c>
      <c r="F770" s="123" t="str">
        <f>data_olah!F773</f>
        <v>-1.9611794074767523</v>
      </c>
      <c r="G770" s="123" t="str">
        <f>data_olah!G773</f>
        <v>115.99717010835151</v>
      </c>
      <c r="H770" s="122" t="str">
        <f>data_olah!H773</f>
        <v>ICON+</v>
      </c>
      <c r="I770" s="122" t="str">
        <f>data_olah!I773</f>
        <v> Broadband + I-WIN</v>
      </c>
      <c r="J770" s="122" t="str">
        <f>data_olah!J773</f>
        <v>TERPASANG</v>
      </c>
      <c r="K770" s="122" t="str">
        <f>data_olah!M773</f>
        <v/>
      </c>
      <c r="L770" s="122" t="str">
        <f>data_olah!U773</f>
        <v>KURANG OPTIMAL</v>
      </c>
    </row>
    <row r="771">
      <c r="A771" s="121">
        <v>2025.0</v>
      </c>
      <c r="B771" s="121" t="s">
        <v>795</v>
      </c>
      <c r="C771" s="122" t="str">
        <f>data_olah!B774</f>
        <v>PASER</v>
      </c>
      <c r="D771" s="122" t="str">
        <f>data_olah!C774</f>
        <v>MUARA SAMU</v>
      </c>
      <c r="E771" s="122" t="str">
        <f>data_olah!D774</f>
        <v>SUWETO</v>
      </c>
      <c r="F771" s="123" t="str">
        <f>data_olah!F774</f>
        <v>-1.9963846995665087</v>
      </c>
      <c r="G771" s="123" t="str">
        <f>data_olah!G774</f>
        <v>115.95778184722843</v>
      </c>
      <c r="H771" s="122" t="str">
        <f>data_olah!H774</f>
        <v>ICON+</v>
      </c>
      <c r="I771" s="122" t="str">
        <f>data_olah!I774</f>
        <v> Broadband + I-WIN</v>
      </c>
      <c r="J771" s="122" t="str">
        <f>data_olah!J774</f>
        <v>TERPASANG</v>
      </c>
      <c r="K771" s="122" t="str">
        <f>data_olah!M774</f>
        <v/>
      </c>
      <c r="L771" s="122" t="str">
        <f>data_olah!U774</f>
        <v>KURANG OPTIMAL</v>
      </c>
    </row>
    <row r="772">
      <c r="A772" s="121">
        <v>2025.0</v>
      </c>
      <c r="B772" s="121" t="s">
        <v>795</v>
      </c>
      <c r="C772" s="122" t="str">
        <f>data_olah!B775</f>
        <v>PASER</v>
      </c>
      <c r="D772" s="122" t="str">
        <f>data_olah!C775</f>
        <v>MUARA SAMU</v>
      </c>
      <c r="E772" s="122" t="str">
        <f>data_olah!D775</f>
        <v>MUSER</v>
      </c>
      <c r="F772" s="123" t="str">
        <f>data_olah!F775</f>
        <v>-2.016064751913785</v>
      </c>
      <c r="G772" s="123" t="str">
        <f>data_olah!G775</f>
        <v>115.93485587170215</v>
      </c>
      <c r="H772" s="122" t="str">
        <f>data_olah!H775</f>
        <v>ICON+</v>
      </c>
      <c r="I772" s="122" t="str">
        <f>data_olah!I775</f>
        <v> Broadband + I-WIN</v>
      </c>
      <c r="J772" s="122" t="str">
        <f>data_olah!J775</f>
        <v>TERPASANG</v>
      </c>
      <c r="K772" s="122" t="str">
        <f>data_olah!M775</f>
        <v/>
      </c>
      <c r="L772" s="122" t="str">
        <f>data_olah!U775</f>
        <v>KURANG OPTIMAL</v>
      </c>
    </row>
    <row r="773">
      <c r="A773" s="121">
        <v>2025.0</v>
      </c>
      <c r="B773" s="121" t="s">
        <v>795</v>
      </c>
      <c r="C773" s="122" t="str">
        <f>data_olah!B776</f>
        <v>PASER</v>
      </c>
      <c r="D773" s="122" t="str">
        <f>data_olah!C776</f>
        <v>MUARA SAMU</v>
      </c>
      <c r="E773" s="122" t="str">
        <f>data_olah!D776</f>
        <v>BIU</v>
      </c>
      <c r="F773" s="123" t="str">
        <f>data_olah!F776</f>
        <v>-1.989320141214283</v>
      </c>
      <c r="G773" s="123" t="str">
        <f>data_olah!G776</f>
        <v>115.93103140589774</v>
      </c>
      <c r="H773" s="122" t="str">
        <f>data_olah!H776</f>
        <v>ICON+</v>
      </c>
      <c r="I773" s="122" t="str">
        <f>data_olah!I776</f>
        <v> Broadband + I-WIN</v>
      </c>
      <c r="J773" s="122" t="str">
        <f>data_olah!J776</f>
        <v>TERPASANG</v>
      </c>
      <c r="K773" s="122" t="str">
        <f>data_olah!M776</f>
        <v/>
      </c>
      <c r="L773" s="122" t="str">
        <f>data_olah!U776</f>
        <v>KURANG OPTIMAL</v>
      </c>
    </row>
    <row r="774">
      <c r="A774" s="121">
        <v>2025.0</v>
      </c>
      <c r="B774" s="121" t="s">
        <v>795</v>
      </c>
      <c r="C774" s="122" t="str">
        <f>data_olah!B777</f>
        <v>PASER</v>
      </c>
      <c r="D774" s="122" t="str">
        <f>data_olah!C777</f>
        <v>MUARA SAMU</v>
      </c>
      <c r="E774" s="122" t="str">
        <f>data_olah!D777</f>
        <v>RANTAU BINTUNGAN</v>
      </c>
      <c r="F774" s="123" t="str">
        <f>data_olah!F777</f>
        <v>-1.9441458205709494</v>
      </c>
      <c r="G774" s="123" t="str">
        <f>data_olah!G777</f>
        <v>115.93419740401374</v>
      </c>
      <c r="H774" s="122" t="str">
        <f>data_olah!H777</f>
        <v>ICON+</v>
      </c>
      <c r="I774" s="122" t="str">
        <f>data_olah!I777</f>
        <v> Broadband + I-WIN</v>
      </c>
      <c r="J774" s="122" t="str">
        <f>data_olah!J777</f>
        <v>TERPASANG</v>
      </c>
      <c r="K774" s="122" t="str">
        <f>data_olah!M777</f>
        <v/>
      </c>
      <c r="L774" s="122" t="str">
        <f>data_olah!U777</f>
        <v>KURANG OPTIMAL</v>
      </c>
    </row>
    <row r="775">
      <c r="A775" s="121">
        <v>2025.0</v>
      </c>
      <c r="B775" s="121" t="s">
        <v>795</v>
      </c>
      <c r="C775" s="122" t="str">
        <f>data_olah!B778</f>
        <v>PASER</v>
      </c>
      <c r="D775" s="122" t="str">
        <f>data_olah!C778</f>
        <v>MUARA SAMU</v>
      </c>
      <c r="E775" s="122" t="str">
        <f>data_olah!D778</f>
        <v>MUARA ANDEH</v>
      </c>
      <c r="F775" s="123" t="str">
        <f>data_olah!F778</f>
        <v>-2.261921536289015</v>
      </c>
      <c r="G775" s="123" t="str">
        <f>data_olah!G778</f>
        <v>115.90301756256548</v>
      </c>
      <c r="H775" s="122" t="str">
        <f>data_olah!H778</f>
        <v>ICON+</v>
      </c>
      <c r="I775" s="122" t="str">
        <f>data_olah!I778</f>
        <v> Broadband + I-WIN</v>
      </c>
      <c r="J775" s="122" t="str">
        <f>data_olah!J778</f>
        <v>TERPASANG</v>
      </c>
      <c r="K775" s="122" t="str">
        <f>data_olah!M778</f>
        <v/>
      </c>
      <c r="L775" s="122" t="str">
        <f>data_olah!U778</f>
        <v>KURANG OPTIMAL</v>
      </c>
    </row>
    <row r="776">
      <c r="A776" s="121">
        <v>2025.0</v>
      </c>
      <c r="B776" s="121" t="s">
        <v>795</v>
      </c>
      <c r="C776" s="122" t="str">
        <f>data_olah!B779</f>
        <v>PASER</v>
      </c>
      <c r="D776" s="122" t="str">
        <f>data_olah!C779</f>
        <v>PASER BELENGKONG</v>
      </c>
      <c r="E776" s="122" t="str">
        <f>data_olah!D779</f>
        <v>LEMPESU</v>
      </c>
      <c r="F776" s="123" t="str">
        <f>data_olah!F779</f>
        <v>-1.9616783832956295</v>
      </c>
      <c r="G776" s="123" t="str">
        <f>data_olah!G779</f>
        <v>116.06387258426147</v>
      </c>
      <c r="H776" s="122" t="str">
        <f>data_olah!H779</f>
        <v>TELKOMSEL</v>
      </c>
      <c r="I776" s="122" t="str">
        <f>data_olah!I779</f>
        <v>ORBIT</v>
      </c>
      <c r="J776" s="122" t="str">
        <f>data_olah!J779</f>
        <v>TERPASANG</v>
      </c>
      <c r="K776" s="122" t="str">
        <f>data_olah!M779</f>
        <v>BELUM TERPASANG</v>
      </c>
      <c r="L776" s="122" t="str">
        <f>data_olah!U779</f>
        <v>TIDAK TERDETEKSI</v>
      </c>
    </row>
    <row r="777">
      <c r="A777" s="121">
        <v>2025.0</v>
      </c>
      <c r="B777" s="121" t="s">
        <v>795</v>
      </c>
      <c r="C777" s="122" t="str">
        <f>data_olah!B780</f>
        <v>PASER</v>
      </c>
      <c r="D777" s="122" t="str">
        <f>data_olah!C780</f>
        <v>PASER BELENGKONG</v>
      </c>
      <c r="E777" s="122" t="str">
        <f>data_olah!D780</f>
        <v>BEKOSO</v>
      </c>
      <c r="F777" s="123" t="str">
        <f>data_olah!F780</f>
        <v>-1.9409062734195344</v>
      </c>
      <c r="G777" s="123" t="str">
        <f>data_olah!G780</f>
        <v>116.10098884208566</v>
      </c>
      <c r="H777" s="122" t="str">
        <f>data_olah!H780</f>
        <v>TELKOMSEL</v>
      </c>
      <c r="I777" s="122" t="str">
        <f>data_olah!I780</f>
        <v>INDIHOME</v>
      </c>
      <c r="J777" s="122" t="str">
        <f>data_olah!J780</f>
        <v>TERPASANG</v>
      </c>
      <c r="K777" s="122" t="str">
        <f>data_olah!M780</f>
        <v/>
      </c>
      <c r="L777" s="122" t="str">
        <f>data_olah!U780</f>
        <v>KURANG OPTIMAL</v>
      </c>
    </row>
    <row r="778">
      <c r="A778" s="121">
        <v>2025.0</v>
      </c>
      <c r="B778" s="121" t="s">
        <v>795</v>
      </c>
      <c r="C778" s="122" t="str">
        <f>data_olah!B781</f>
        <v>PASER</v>
      </c>
      <c r="D778" s="122" t="str">
        <f>data_olah!C781</f>
        <v>PASER BELENGKONG</v>
      </c>
      <c r="E778" s="122" t="str">
        <f>data_olah!D781</f>
        <v>DAMIT</v>
      </c>
      <c r="F778" s="123" t="str">
        <f>data_olah!F781</f>
        <v>-1.9319930050768854</v>
      </c>
      <c r="G778" s="123" t="str">
        <f>data_olah!G781</f>
        <v>116.16512732867265</v>
      </c>
      <c r="H778" s="122" t="str">
        <f>data_olah!H781</f>
        <v>TELKOMSEL</v>
      </c>
      <c r="I778" s="122" t="str">
        <f>data_olah!I781</f>
        <v>INDIHOME</v>
      </c>
      <c r="J778" s="122" t="str">
        <f>data_olah!J781</f>
        <v>TERPASANG</v>
      </c>
      <c r="K778" s="122" t="str">
        <f>data_olah!M781</f>
        <v/>
      </c>
      <c r="L778" s="122" t="str">
        <f>data_olah!U781</f>
        <v>KURANG OPTIMAL</v>
      </c>
    </row>
    <row r="779">
      <c r="A779" s="121">
        <v>2025.0</v>
      </c>
      <c r="B779" s="121" t="s">
        <v>795</v>
      </c>
      <c r="C779" s="122" t="str">
        <f>data_olah!B782</f>
        <v>PASER</v>
      </c>
      <c r="D779" s="122" t="str">
        <f>data_olah!C782</f>
        <v>PASER BELENGKONG</v>
      </c>
      <c r="E779" s="122" t="str">
        <f>data_olah!D782</f>
        <v>SUATANG</v>
      </c>
      <c r="F779" s="123" t="str">
        <f>data_olah!F782</f>
        <v>-2.0170974001684576</v>
      </c>
      <c r="G779" s="123" t="str">
        <f>data_olah!G782</f>
        <v>116.14341795142875</v>
      </c>
      <c r="H779" s="122" t="str">
        <f>data_olah!H782</f>
        <v>TELKOMSEL</v>
      </c>
      <c r="I779" s="122" t="str">
        <f>data_olah!I782</f>
        <v>INDIHOME</v>
      </c>
      <c r="J779" s="122" t="str">
        <f>data_olah!J782</f>
        <v>TERPASANG</v>
      </c>
      <c r="K779" s="122" t="str">
        <f>data_olah!M782</f>
        <v/>
      </c>
      <c r="L779" s="122" t="str">
        <f>data_olah!U782</f>
        <v>TIDAK OPTIMAL</v>
      </c>
    </row>
    <row r="780">
      <c r="A780" s="121">
        <v>2025.0</v>
      </c>
      <c r="B780" s="121" t="s">
        <v>795</v>
      </c>
      <c r="C780" s="122" t="str">
        <f>data_olah!B783</f>
        <v>PASER</v>
      </c>
      <c r="D780" s="122" t="str">
        <f>data_olah!C783</f>
        <v>PASER BELENGKONG</v>
      </c>
      <c r="E780" s="122" t="str">
        <f>data_olah!D783</f>
        <v>SULILIRAN</v>
      </c>
      <c r="F780" s="123" t="str">
        <f>data_olah!F783</f>
        <v>-1.9616529165986663</v>
      </c>
      <c r="G780" s="123" t="str">
        <f>data_olah!G783</f>
        <v>116.24342666854639</v>
      </c>
      <c r="H780" s="122" t="str">
        <f>data_olah!H783</f>
        <v>TELKOM</v>
      </c>
      <c r="I780" s="122" t="str">
        <f>data_olah!I783</f>
        <v>WMS</v>
      </c>
      <c r="J780" s="122" t="str">
        <f>data_olah!J783</f>
        <v>TERPASANG</v>
      </c>
      <c r="K780" s="122" t="str">
        <f>data_olah!M783</f>
        <v>BELUM TERPASANG</v>
      </c>
      <c r="L780" s="122" t="str">
        <f>data_olah!U783</f>
        <v>TIDAK OPTIMAL</v>
      </c>
    </row>
    <row r="781">
      <c r="A781" s="121">
        <v>2025.0</v>
      </c>
      <c r="B781" s="121" t="s">
        <v>795</v>
      </c>
      <c r="C781" s="122" t="str">
        <f>data_olah!B784</f>
        <v>PASER</v>
      </c>
      <c r="D781" s="122" t="str">
        <f>data_olah!C784</f>
        <v>PASER BELENGKONG</v>
      </c>
      <c r="E781" s="122" t="str">
        <f>data_olah!D784</f>
        <v>PASIR BELENGKONG</v>
      </c>
      <c r="F781" s="123" t="str">
        <f>data_olah!F784</f>
        <v>-1.9562329721523763</v>
      </c>
      <c r="G781" s="123" t="str">
        <f>data_olah!G784</f>
        <v>116.2091131287821</v>
      </c>
      <c r="H781" s="122" t="str">
        <f>data_olah!H784</f>
        <v>TELKOMSEL</v>
      </c>
      <c r="I781" s="122" t="str">
        <f>data_olah!I784</f>
        <v>INDIHOME</v>
      </c>
      <c r="J781" s="122" t="str">
        <f>data_olah!J784</f>
        <v>TERPASANG</v>
      </c>
      <c r="K781" s="122" t="str">
        <f>data_olah!M784</f>
        <v/>
      </c>
      <c r="L781" s="122" t="str">
        <f>data_olah!U784</f>
        <v>KURANG OPTIMAL</v>
      </c>
    </row>
    <row r="782">
      <c r="A782" s="121">
        <v>2025.0</v>
      </c>
      <c r="B782" s="121" t="s">
        <v>795</v>
      </c>
      <c r="C782" s="122" t="str">
        <f>data_olah!B785</f>
        <v>PASER</v>
      </c>
      <c r="D782" s="122" t="str">
        <f>data_olah!C785</f>
        <v>PASER BELENGKONG</v>
      </c>
      <c r="E782" s="122" t="str">
        <f>data_olah!D785</f>
        <v>SANGKURIMAN</v>
      </c>
      <c r="F782" s="123" t="str">
        <f>data_olah!F785</f>
        <v>-1.937700652161545</v>
      </c>
      <c r="G782" s="123" t="str">
        <f>data_olah!G785</f>
        <v>116.17839300396841</v>
      </c>
      <c r="H782" s="122" t="str">
        <f>data_olah!H785</f>
        <v>TELKOMSEL</v>
      </c>
      <c r="I782" s="122" t="str">
        <f>data_olah!I785</f>
        <v>INDIHOME</v>
      </c>
      <c r="J782" s="122" t="str">
        <f>data_olah!J785</f>
        <v>TERPASANG</v>
      </c>
      <c r="K782" s="122" t="str">
        <f>data_olah!M785</f>
        <v/>
      </c>
      <c r="L782" s="122" t="str">
        <f>data_olah!U785</f>
        <v>KURANG OPTIMAL</v>
      </c>
    </row>
    <row r="783">
      <c r="A783" s="121">
        <v>2025.0</v>
      </c>
      <c r="B783" s="121" t="s">
        <v>795</v>
      </c>
      <c r="C783" s="122" t="str">
        <f>data_olah!B786</f>
        <v>PASER</v>
      </c>
      <c r="D783" s="122" t="str">
        <f>data_olah!C786</f>
        <v>PASER BELENGKONG</v>
      </c>
      <c r="E783" s="122" t="str">
        <f>data_olah!D786</f>
        <v>LABURAN</v>
      </c>
      <c r="F783" s="123" t="str">
        <f>data_olah!F786</f>
        <v>-1.998489005594358</v>
      </c>
      <c r="G783" s="123" t="str">
        <f>data_olah!G786</f>
        <v>116.33796445237279</v>
      </c>
      <c r="H783" s="122" t="str">
        <f>data_olah!H786</f>
        <v>TELKOMSEL</v>
      </c>
      <c r="I783" s="122" t="str">
        <f>data_olah!I786</f>
        <v>INDIHOME</v>
      </c>
      <c r="J783" s="122" t="str">
        <f>data_olah!J786</f>
        <v>TERPASANG</v>
      </c>
      <c r="K783" s="122" t="str">
        <f>data_olah!M786</f>
        <v/>
      </c>
      <c r="L783" s="122" t="str">
        <f>data_olah!U786</f>
        <v>TIDAK OPTIMAL</v>
      </c>
    </row>
    <row r="784">
      <c r="A784" s="121">
        <v>2025.0</v>
      </c>
      <c r="B784" s="121" t="s">
        <v>795</v>
      </c>
      <c r="C784" s="122" t="str">
        <f>data_olah!B787</f>
        <v>PASER</v>
      </c>
      <c r="D784" s="122" t="str">
        <f>data_olah!C787</f>
        <v>PASER BELENGKONG</v>
      </c>
      <c r="E784" s="122" t="str">
        <f>data_olah!D787</f>
        <v>SULILIRAN BARU</v>
      </c>
      <c r="F784" s="123" t="str">
        <f>data_olah!F787</f>
        <v>-1.9856237441420965</v>
      </c>
      <c r="G784" s="123" t="str">
        <f>data_olah!G787</f>
        <v>116.25504363370408</v>
      </c>
      <c r="H784" s="122" t="str">
        <f>data_olah!H787</f>
        <v>TELKOMSEL</v>
      </c>
      <c r="I784" s="122" t="str">
        <f>data_olah!I787</f>
        <v>INDIHOME</v>
      </c>
      <c r="J784" s="122" t="str">
        <f>data_olah!J787</f>
        <v>TERPASANG</v>
      </c>
      <c r="K784" s="122" t="str">
        <f>data_olah!M787</f>
        <v/>
      </c>
      <c r="L784" s="122" t="str">
        <f>data_olah!U787</f>
        <v>KURANG OPTIMAL</v>
      </c>
    </row>
    <row r="785">
      <c r="A785" s="121">
        <v>2025.0</v>
      </c>
      <c r="B785" s="121" t="s">
        <v>795</v>
      </c>
      <c r="C785" s="122" t="str">
        <f>data_olah!B788</f>
        <v>PASER</v>
      </c>
      <c r="D785" s="122" t="str">
        <f>data_olah!C788</f>
        <v>PASER BELENGKONG</v>
      </c>
      <c r="E785" s="122" t="str">
        <f>data_olah!D788</f>
        <v>KERESIK BURA</v>
      </c>
      <c r="F785" s="123" t="str">
        <f>data_olah!F788</f>
        <v>-1.9906835306499866</v>
      </c>
      <c r="G785" s="123" t="str">
        <f>data_olah!G788</f>
        <v>116.18655269816401</v>
      </c>
      <c r="H785" s="122" t="str">
        <f>data_olah!H788</f>
        <v>TELKOMSEL</v>
      </c>
      <c r="I785" s="122" t="str">
        <f>data_olah!I788</f>
        <v>INDIHOME</v>
      </c>
      <c r="J785" s="122" t="str">
        <f>data_olah!J788</f>
        <v>TERPASANG</v>
      </c>
      <c r="K785" s="122" t="str">
        <f>data_olah!M788</f>
        <v/>
      </c>
      <c r="L785" s="122" t="str">
        <f>data_olah!U788</f>
        <v>KURANG OPTIMAL</v>
      </c>
    </row>
    <row r="786">
      <c r="A786" s="121">
        <v>2025.0</v>
      </c>
      <c r="B786" s="121" t="s">
        <v>795</v>
      </c>
      <c r="C786" s="122" t="str">
        <f>data_olah!B789</f>
        <v>PASER</v>
      </c>
      <c r="D786" s="122" t="str">
        <f>data_olah!C789</f>
        <v>PASER BELENGKONG</v>
      </c>
      <c r="E786" s="122" t="str">
        <f>data_olah!D789</f>
        <v>LABURAN BARU</v>
      </c>
      <c r="F786" s="123" t="str">
        <f>data_olah!F789</f>
        <v>-1.9663372607428697</v>
      </c>
      <c r="G786" s="123" t="str">
        <f>data_olah!G789</f>
        <v>116.30899843258884</v>
      </c>
      <c r="H786" s="122" t="str">
        <f>data_olah!H789</f>
        <v>TELKOM</v>
      </c>
      <c r="I786" s="122" t="str">
        <f>data_olah!I789</f>
        <v>WMS</v>
      </c>
      <c r="J786" s="122" t="str">
        <f>data_olah!J789</f>
        <v>TERPASANG</v>
      </c>
      <c r="K786" s="122" t="str">
        <f>data_olah!M789</f>
        <v>BELUM TERPASANG</v>
      </c>
      <c r="L786" s="122" t="str">
        <f>data_olah!U789</f>
        <v>TIDAK AKTIF</v>
      </c>
    </row>
    <row r="787">
      <c r="A787" s="121">
        <v>2025.0</v>
      </c>
      <c r="B787" s="121" t="s">
        <v>795</v>
      </c>
      <c r="C787" s="122" t="str">
        <f>data_olah!B790</f>
        <v>PASER</v>
      </c>
      <c r="D787" s="122" t="str">
        <f>data_olah!C790</f>
        <v>PASER BELENGKONG</v>
      </c>
      <c r="E787" s="122" t="str">
        <f>data_olah!D790</f>
        <v>SENIUNG JAYA</v>
      </c>
      <c r="F787" s="123" t="str">
        <f>data_olah!F790</f>
        <v>-2.0211541310926338</v>
      </c>
      <c r="G787" s="123" t="str">
        <f>data_olah!G790</f>
        <v>116.2244435432435</v>
      </c>
      <c r="H787" s="122" t="str">
        <f>data_olah!H790</f>
        <v>TELKOMSEL</v>
      </c>
      <c r="I787" s="122" t="str">
        <f>data_olah!I790</f>
        <v>INDIHOME</v>
      </c>
      <c r="J787" s="122" t="str">
        <f>data_olah!J790</f>
        <v>TERPASANG</v>
      </c>
      <c r="K787" s="122" t="str">
        <f>data_olah!M790</f>
        <v/>
      </c>
      <c r="L787" s="122" t="str">
        <f>data_olah!U790</f>
        <v>TIDAK OPTIMAL</v>
      </c>
    </row>
    <row r="788">
      <c r="A788" s="121">
        <v>2025.0</v>
      </c>
      <c r="B788" s="121" t="s">
        <v>795</v>
      </c>
      <c r="C788" s="122" t="str">
        <f>data_olah!B791</f>
        <v>PASER</v>
      </c>
      <c r="D788" s="122" t="str">
        <f>data_olah!C791</f>
        <v>PASER BELENGKONG</v>
      </c>
      <c r="E788" s="122" t="str">
        <f>data_olah!D791</f>
        <v>SUNGE BATU</v>
      </c>
      <c r="F788" s="123" t="str">
        <f>data_olah!F791</f>
        <v>-1.9565165960888462</v>
      </c>
      <c r="G788" s="123" t="str">
        <f>data_olah!G791</f>
        <v>116.43442341528404</v>
      </c>
      <c r="H788" s="122" t="str">
        <f>data_olah!H791</f>
        <v>ICON+</v>
      </c>
      <c r="I788" s="122" t="str">
        <f>data_olah!I791</f>
        <v>STARLINK</v>
      </c>
      <c r="J788" s="122" t="str">
        <f>data_olah!J791</f>
        <v>TERPASANG</v>
      </c>
      <c r="K788" s="122" t="str">
        <f>data_olah!M791</f>
        <v/>
      </c>
      <c r="L788" s="122" t="str">
        <f>data_olah!U791</f>
        <v>TIDAK OPTIMAL</v>
      </c>
    </row>
    <row r="789">
      <c r="A789" s="121">
        <v>2025.0</v>
      </c>
      <c r="B789" s="121" t="s">
        <v>795</v>
      </c>
      <c r="C789" s="122" t="str">
        <f>data_olah!B792</f>
        <v>PASER</v>
      </c>
      <c r="D789" s="122" t="str">
        <f>data_olah!C792</f>
        <v>PASER BELENGKONG</v>
      </c>
      <c r="E789" s="122" t="str">
        <f>data_olah!D792</f>
        <v>OLONG PINANG</v>
      </c>
      <c r="F789" s="123" t="str">
        <f>data_olah!F792</f>
        <v>-1.9333299074015808</v>
      </c>
      <c r="G789" s="123" t="str">
        <f>data_olah!G792</f>
        <v>116.12514388060131</v>
      </c>
      <c r="H789" s="122" t="str">
        <f>data_olah!H792</f>
        <v>TELKOMSEL</v>
      </c>
      <c r="I789" s="122" t="str">
        <f>data_olah!I792</f>
        <v>INDIHOME</v>
      </c>
      <c r="J789" s="122" t="str">
        <f>data_olah!J792</f>
        <v>TERPASANG</v>
      </c>
      <c r="K789" s="122" t="str">
        <f>data_olah!M792</f>
        <v/>
      </c>
      <c r="L789" s="122" t="str">
        <f>data_olah!U792</f>
        <v>TIDAK OPTIMAL</v>
      </c>
    </row>
    <row r="790">
      <c r="A790" s="121">
        <v>2025.0</v>
      </c>
      <c r="B790" s="121" t="s">
        <v>795</v>
      </c>
      <c r="C790" s="122" t="str">
        <f>data_olah!B793</f>
        <v>PASER</v>
      </c>
      <c r="D790" s="122" t="str">
        <f>data_olah!C793</f>
        <v>PASER BELENGKONG</v>
      </c>
      <c r="E790" s="122" t="str">
        <f>data_olah!D793</f>
        <v>SUATANG KETEBAN</v>
      </c>
      <c r="F790" s="123" t="str">
        <f>data_olah!F793</f>
        <v>-1.9578051297508525</v>
      </c>
      <c r="G790" s="123" t="str">
        <f>data_olah!G793</f>
        <v>116.19380753057833</v>
      </c>
      <c r="H790" s="122" t="str">
        <f>data_olah!H793</f>
        <v>ICON+</v>
      </c>
      <c r="I790" s="122" t="str">
        <f>data_olah!I793</f>
        <v> Broadband + I-WIN</v>
      </c>
      <c r="J790" s="122" t="str">
        <f>data_olah!J793</f>
        <v>TERPASANG</v>
      </c>
      <c r="K790" s="122" t="str">
        <f>data_olah!M793</f>
        <v/>
      </c>
      <c r="L790" s="122" t="str">
        <f>data_olah!U793</f>
        <v>KURANG OPTIMAL</v>
      </c>
    </row>
    <row r="791">
      <c r="A791" s="121">
        <v>2025.0</v>
      </c>
      <c r="B791" s="121" t="s">
        <v>795</v>
      </c>
      <c r="C791" s="122" t="str">
        <f>data_olah!B794</f>
        <v>PASER</v>
      </c>
      <c r="D791" s="122" t="str">
        <f>data_olah!C794</f>
        <v>TANAH GROGOT</v>
      </c>
      <c r="E791" s="122" t="str">
        <f>data_olah!D794</f>
        <v>JANJU</v>
      </c>
      <c r="F791" s="123" t="str">
        <f>data_olah!F794</f>
        <v>-1.8502472717006477</v>
      </c>
      <c r="G791" s="123" t="str">
        <f>data_olah!G794</f>
        <v>116.14975303738923</v>
      </c>
      <c r="H791" s="122" t="str">
        <f>data_olah!H794</f>
        <v/>
      </c>
      <c r="I791" s="122" t="str">
        <f>data_olah!I794</f>
        <v/>
      </c>
      <c r="J791" s="122" t="str">
        <f>data_olah!J794</f>
        <v/>
      </c>
      <c r="K791" s="122" t="str">
        <f>data_olah!M794</f>
        <v>BELUM TERPASANG</v>
      </c>
      <c r="L791" s="122" t="str">
        <f>data_olah!U794</f>
        <v>BELUM TERPASANG</v>
      </c>
    </row>
    <row r="792">
      <c r="A792" s="121">
        <v>2025.0</v>
      </c>
      <c r="B792" s="121" t="s">
        <v>795</v>
      </c>
      <c r="C792" s="122" t="str">
        <f>data_olah!B795</f>
        <v>PASER</v>
      </c>
      <c r="D792" s="122" t="str">
        <f>data_olah!C795</f>
        <v>TANAH GROGOT</v>
      </c>
      <c r="E792" s="122" t="str">
        <f>data_olah!D795</f>
        <v>TEPIAN BATANG</v>
      </c>
      <c r="F792" s="123" t="str">
        <f>data_olah!F795</f>
        <v>-1.8868645192689073</v>
      </c>
      <c r="G792" s="123" t="str">
        <f>data_olah!G795</f>
        <v>116.17685556261382</v>
      </c>
      <c r="H792" s="122" t="str">
        <f>data_olah!H795</f>
        <v>TELKOMSEL</v>
      </c>
      <c r="I792" s="122" t="str">
        <f>data_olah!I795</f>
        <v>INDIHOME</v>
      </c>
      <c r="J792" s="122" t="str">
        <f>data_olah!J795</f>
        <v>TERPASANG</v>
      </c>
      <c r="K792" s="122" t="str">
        <f>data_olah!M795</f>
        <v/>
      </c>
      <c r="L792" s="122" t="str">
        <f>data_olah!U795</f>
        <v>TIDAK OPTIMAL</v>
      </c>
    </row>
    <row r="793">
      <c r="A793" s="121">
        <v>2025.0</v>
      </c>
      <c r="B793" s="121" t="s">
        <v>795</v>
      </c>
      <c r="C793" s="122" t="str">
        <f>data_olah!B796</f>
        <v>PASER</v>
      </c>
      <c r="D793" s="122" t="str">
        <f>data_olah!C796</f>
        <v>TANAH GROGOT</v>
      </c>
      <c r="E793" s="122" t="str">
        <f>data_olah!D796</f>
        <v>TANAH PERIUK</v>
      </c>
      <c r="F793" s="123" t="str">
        <f>data_olah!F796</f>
        <v>-1.9302393192259897</v>
      </c>
      <c r="G793" s="123" t="str">
        <f>data_olah!G796</f>
        <v>116.20254813615416</v>
      </c>
      <c r="H793" s="122" t="str">
        <f>data_olah!H796</f>
        <v>TELKOMSEL</v>
      </c>
      <c r="I793" s="122" t="str">
        <f>data_olah!I796</f>
        <v>INDIHOME</v>
      </c>
      <c r="J793" s="122" t="str">
        <f>data_olah!J796</f>
        <v>TERPASANG</v>
      </c>
      <c r="K793" s="122" t="str">
        <f>data_olah!M796</f>
        <v/>
      </c>
      <c r="L793" s="122" t="str">
        <f>data_olah!U796</f>
        <v>TIDAK OPTIMAL</v>
      </c>
    </row>
    <row r="794">
      <c r="A794" s="121">
        <v>2025.0</v>
      </c>
      <c r="B794" s="121" t="s">
        <v>795</v>
      </c>
      <c r="C794" s="122" t="str">
        <f>data_olah!B797</f>
        <v>PASER</v>
      </c>
      <c r="D794" s="122" t="str">
        <f>data_olah!C797</f>
        <v>TANAH GROGOT</v>
      </c>
      <c r="E794" s="122" t="str">
        <f>data_olah!D797</f>
        <v>PEPARA</v>
      </c>
      <c r="F794" s="123" t="str">
        <f>data_olah!F797</f>
        <v>-1.9294925964921217</v>
      </c>
      <c r="G794" s="123" t="str">
        <f>data_olah!G797</f>
        <v>116.23184131070094</v>
      </c>
      <c r="H794" s="122" t="str">
        <f>data_olah!H797</f>
        <v>ICON+</v>
      </c>
      <c r="I794" s="122" t="str">
        <f>data_olah!I797</f>
        <v> Broadband + I-WIN</v>
      </c>
      <c r="J794" s="122" t="str">
        <f>data_olah!J797</f>
        <v>TERPASANG</v>
      </c>
      <c r="K794" s="122" t="str">
        <f>data_olah!M797</f>
        <v/>
      </c>
      <c r="L794" s="122" t="str">
        <f>data_olah!U797</f>
        <v>KURANG OPTIMAL</v>
      </c>
    </row>
    <row r="795">
      <c r="A795" s="121">
        <v>2025.0</v>
      </c>
      <c r="B795" s="121" t="s">
        <v>795</v>
      </c>
      <c r="C795" s="122" t="str">
        <f>data_olah!B798</f>
        <v>PASER</v>
      </c>
      <c r="D795" s="122" t="str">
        <f>data_olah!C798</f>
        <v>TANAH GROGOT</v>
      </c>
      <c r="E795" s="122" t="str">
        <f>data_olah!D798</f>
        <v>SUNGAI TUAK</v>
      </c>
      <c r="F795" s="123" t="str">
        <f>data_olah!F798</f>
        <v>-1.919619555505882</v>
      </c>
      <c r="G795" s="123" t="str">
        <f>data_olah!G798</f>
        <v>116.20543437501081</v>
      </c>
      <c r="H795" s="122" t="str">
        <f>data_olah!H798</f>
        <v>TELKOMSEL</v>
      </c>
      <c r="I795" s="122" t="str">
        <f>data_olah!I798</f>
        <v>INDIHOME</v>
      </c>
      <c r="J795" s="122" t="str">
        <f>data_olah!J798</f>
        <v>TERPASANG</v>
      </c>
      <c r="K795" s="122" t="str">
        <f>data_olah!M798</f>
        <v/>
      </c>
      <c r="L795" s="122" t="str">
        <f>data_olah!U798</f>
        <v>KURANG OPTIMAL</v>
      </c>
    </row>
    <row r="796">
      <c r="A796" s="121">
        <v>2025.0</v>
      </c>
      <c r="B796" s="121" t="s">
        <v>795</v>
      </c>
      <c r="C796" s="122" t="str">
        <f>data_olah!B799</f>
        <v>PASER</v>
      </c>
      <c r="D796" s="122" t="str">
        <f>data_olah!C799</f>
        <v>TANAH GROGOT</v>
      </c>
      <c r="E796" s="122" t="str">
        <f>data_olah!D799</f>
        <v>SEMPULANG</v>
      </c>
      <c r="F796" s="123" t="str">
        <f>data_olah!F799</f>
        <v>-1.8577497266586103</v>
      </c>
      <c r="G796" s="123" t="str">
        <f>data_olah!G799</f>
        <v>116.15274259714187</v>
      </c>
      <c r="H796" s="122" t="str">
        <f>data_olah!H799</f>
        <v>TELKOMSEL</v>
      </c>
      <c r="I796" s="122" t="str">
        <f>data_olah!I799</f>
        <v>INDIHOME</v>
      </c>
      <c r="J796" s="122" t="str">
        <f>data_olah!J799</f>
        <v>TERPASANG</v>
      </c>
      <c r="K796" s="122" t="str">
        <f>data_olah!M799</f>
        <v/>
      </c>
      <c r="L796" s="122" t="str">
        <f>data_olah!U799</f>
        <v>TIDAK OPTIMAL</v>
      </c>
    </row>
    <row r="797">
      <c r="A797" s="121">
        <v>2025.0</v>
      </c>
      <c r="B797" s="121" t="s">
        <v>795</v>
      </c>
      <c r="C797" s="122" t="str">
        <f>data_olah!B800</f>
        <v>PASER</v>
      </c>
      <c r="D797" s="122" t="str">
        <f>data_olah!C800</f>
        <v>TANAH GROGOT</v>
      </c>
      <c r="E797" s="122" t="str">
        <f>data_olah!D800</f>
        <v>JONE</v>
      </c>
      <c r="F797" s="123" t="str">
        <f>data_olah!F800</f>
        <v>-1.8988702728393294</v>
      </c>
      <c r="G797" s="123" t="str">
        <f>data_olah!G800</f>
        <v>116.20966701440553</v>
      </c>
      <c r="H797" s="122" t="str">
        <f>data_olah!H800</f>
        <v/>
      </c>
      <c r="I797" s="122" t="str">
        <f>data_olah!I800</f>
        <v/>
      </c>
      <c r="J797" s="122" t="str">
        <f>data_olah!J800</f>
        <v/>
      </c>
      <c r="K797" s="122" t="str">
        <f>data_olah!M800</f>
        <v>BELUM TERPASANG</v>
      </c>
      <c r="L797" s="122" t="str">
        <f>data_olah!U800</f>
        <v>BELUM TERPASANG</v>
      </c>
    </row>
    <row r="798">
      <c r="A798" s="121">
        <v>2025.0</v>
      </c>
      <c r="B798" s="121" t="s">
        <v>795</v>
      </c>
      <c r="C798" s="122" t="str">
        <f>data_olah!B801</f>
        <v>PASER</v>
      </c>
      <c r="D798" s="122" t="str">
        <f>data_olah!C801</f>
        <v>TANAH GROGOT</v>
      </c>
      <c r="E798" s="122" t="str">
        <f>data_olah!D801</f>
        <v>RANTAU PANJANG</v>
      </c>
      <c r="F798" s="123" t="str">
        <f>data_olah!F801</f>
        <v>-1.9079342545477127</v>
      </c>
      <c r="G798" s="123" t="str">
        <f>data_olah!G801</f>
        <v>116.25287388141214</v>
      </c>
      <c r="H798" s="122" t="str">
        <f>data_olah!H801</f>
        <v>ICON+</v>
      </c>
      <c r="I798" s="122" t="str">
        <f>data_olah!I801</f>
        <v> Broadband + I-WIN</v>
      </c>
      <c r="J798" s="122" t="str">
        <f>data_olah!J801</f>
        <v>TERPASANG</v>
      </c>
      <c r="K798" s="122" t="str">
        <f>data_olah!M801</f>
        <v/>
      </c>
      <c r="L798" s="122" t="str">
        <f>data_olah!U801</f>
        <v>KURANG OPTIMAL</v>
      </c>
    </row>
    <row r="799">
      <c r="A799" s="121">
        <v>2025.0</v>
      </c>
      <c r="B799" s="121" t="s">
        <v>795</v>
      </c>
      <c r="C799" s="122" t="str">
        <f>data_olah!B802</f>
        <v>PASER</v>
      </c>
      <c r="D799" s="122" t="str">
        <f>data_olah!C802</f>
        <v>TANAH GROGOT</v>
      </c>
      <c r="E799" s="122" t="str">
        <f>data_olah!D802</f>
        <v>MUARA PASIR</v>
      </c>
      <c r="F799" s="123" t="str">
        <f>data_olah!F802</f>
        <v>-1.8718023097857008</v>
      </c>
      <c r="G799" s="123" t="str">
        <f>data_olah!G802</f>
        <v>116.3939181424543</v>
      </c>
      <c r="H799" s="122" t="str">
        <f>data_olah!H802</f>
        <v>TELKOM</v>
      </c>
      <c r="I799" s="122" t="str">
        <f>data_olah!I802</f>
        <v>WMS</v>
      </c>
      <c r="J799" s="122" t="str">
        <f>data_olah!J802</f>
        <v>TERPASANG</v>
      </c>
      <c r="K799" s="122" t="str">
        <f>data_olah!M802</f>
        <v>BELUM TERPASANG</v>
      </c>
      <c r="L799" s="122" t="str">
        <f>data_olah!U802</f>
        <v>KURANG OPTIMAL</v>
      </c>
    </row>
    <row r="800">
      <c r="A800" s="121">
        <v>2025.0</v>
      </c>
      <c r="B800" s="121" t="s">
        <v>795</v>
      </c>
      <c r="C800" s="122" t="str">
        <f>data_olah!B803</f>
        <v>PASER</v>
      </c>
      <c r="D800" s="122" t="str">
        <f>data_olah!C803</f>
        <v>TANAH GROGOT</v>
      </c>
      <c r="E800" s="122" t="str">
        <f>data_olah!D803</f>
        <v>PADANG PENGRAPAT</v>
      </c>
      <c r="F800" s="123" t="str">
        <f>data_olah!F803</f>
        <v>-1.8414053109664559</v>
      </c>
      <c r="G800" s="123" t="str">
        <f>data_olah!G803</f>
        <v>116.23388780659856</v>
      </c>
      <c r="H800" s="122" t="str">
        <f>data_olah!H803</f>
        <v>TELKOMSEL</v>
      </c>
      <c r="I800" s="122" t="str">
        <f>data_olah!I803</f>
        <v>INDIHOME</v>
      </c>
      <c r="J800" s="122" t="str">
        <f>data_olah!J803</f>
        <v>TERPASANG</v>
      </c>
      <c r="K800" s="122" t="str">
        <f>data_olah!M803</f>
        <v/>
      </c>
      <c r="L800" s="122" t="str">
        <f>data_olah!U803</f>
        <v>KURANG OPTIMAL</v>
      </c>
    </row>
    <row r="801">
      <c r="A801" s="121">
        <v>2025.0</v>
      </c>
      <c r="B801" s="121" t="s">
        <v>795</v>
      </c>
      <c r="C801" s="122" t="str">
        <f>data_olah!B804</f>
        <v>PASER</v>
      </c>
      <c r="D801" s="122" t="str">
        <f>data_olah!C804</f>
        <v>TANAH GROGOT</v>
      </c>
      <c r="E801" s="122" t="str">
        <f>data_olah!D804</f>
        <v>PEREPAT</v>
      </c>
      <c r="F801" s="123" t="str">
        <f>data_olah!F804</f>
        <v>-1.9895387374565319</v>
      </c>
      <c r="G801" s="123" t="str">
        <f>data_olah!G804</f>
        <v>116.44596327271961</v>
      </c>
      <c r="H801" s="122" t="str">
        <f>data_olah!H804</f>
        <v>ICON+</v>
      </c>
      <c r="I801" s="122" t="str">
        <f>data_olah!I804</f>
        <v>STARLINK</v>
      </c>
      <c r="J801" s="122" t="str">
        <f>data_olah!J804</f>
        <v>TERPASANG</v>
      </c>
      <c r="K801" s="122" t="str">
        <f>data_olah!M804</f>
        <v/>
      </c>
      <c r="L801" s="122" t="str">
        <f>data_olah!U804</f>
        <v>KURANG OPTIMAL</v>
      </c>
    </row>
    <row r="802">
      <c r="A802" s="121">
        <v>2025.0</v>
      </c>
      <c r="B802" s="121" t="s">
        <v>795</v>
      </c>
      <c r="C802" s="122" t="str">
        <f>data_olah!B805</f>
        <v>PASER</v>
      </c>
      <c r="D802" s="122" t="str">
        <f>data_olah!C805</f>
        <v>TANAH GROGOT</v>
      </c>
      <c r="E802" s="122" t="str">
        <f>data_olah!D805</f>
        <v>PULAU RANTAU</v>
      </c>
      <c r="F802" s="123" t="str">
        <f>data_olah!F805</f>
        <v>-1.9111609715950473</v>
      </c>
      <c r="G802" s="123" t="str">
        <f>data_olah!G805</f>
        <v>116.26639760299807</v>
      </c>
      <c r="H802" s="122" t="str">
        <f>data_olah!H805</f>
        <v>ICON+</v>
      </c>
      <c r="I802" s="122" t="str">
        <f>data_olah!I805</f>
        <v> Broadband + I-WIN</v>
      </c>
      <c r="J802" s="122" t="str">
        <f>data_olah!J805</f>
        <v>TERPASANG</v>
      </c>
      <c r="K802" s="122" t="str">
        <f>data_olah!M805</f>
        <v/>
      </c>
      <c r="L802" s="122" t="str">
        <f>data_olah!U805</f>
        <v>KURANG OPTIMAL</v>
      </c>
    </row>
    <row r="803">
      <c r="A803" s="121">
        <v>2025.0</v>
      </c>
      <c r="B803" s="121" t="s">
        <v>795</v>
      </c>
      <c r="C803" s="122" t="str">
        <f>data_olah!B806</f>
        <v>PASER</v>
      </c>
      <c r="D803" s="122" t="str">
        <f>data_olah!C806</f>
        <v>TANAH GROGOT</v>
      </c>
      <c r="E803" s="122" t="str">
        <f>data_olah!D806</f>
        <v>SUNGAI LANGIR</v>
      </c>
      <c r="F803" s="123" t="str">
        <f>data_olah!F806</f>
        <v>-2.012529837714802</v>
      </c>
      <c r="G803" s="123" t="str">
        <f>data_olah!G806</f>
        <v>116.43795426190859</v>
      </c>
      <c r="H803" s="122" t="str">
        <f>data_olah!H806</f>
        <v>ICON+</v>
      </c>
      <c r="I803" s="122" t="str">
        <f>data_olah!I806</f>
        <v>STARLINK</v>
      </c>
      <c r="J803" s="122" t="str">
        <f>data_olah!J806</f>
        <v>TERPASANG</v>
      </c>
      <c r="K803" s="122" t="str">
        <f>data_olah!M806</f>
        <v/>
      </c>
      <c r="L803" s="122" t="str">
        <f>data_olah!U806</f>
        <v>KURANG OPTIMAL</v>
      </c>
    </row>
    <row r="804">
      <c r="A804" s="121">
        <v>2025.0</v>
      </c>
      <c r="B804" s="121" t="s">
        <v>795</v>
      </c>
      <c r="C804" s="122" t="str">
        <f>data_olah!B807</f>
        <v>PASER</v>
      </c>
      <c r="D804" s="122" t="str">
        <f>data_olah!C807</f>
        <v>TANAH GROGOT</v>
      </c>
      <c r="E804" s="122" t="str">
        <f>data_olah!D807</f>
        <v>TAPIS</v>
      </c>
      <c r="F804" s="123" t="str">
        <f>data_olah!F807</f>
        <v>-1.8758994662430106</v>
      </c>
      <c r="G804" s="123" t="str">
        <f>data_olah!G807</f>
        <v>116.19478076699384</v>
      </c>
      <c r="H804" s="122" t="str">
        <f>data_olah!H807</f>
        <v>TELKOMSEL</v>
      </c>
      <c r="I804" s="122" t="str">
        <f>data_olah!I807</f>
        <v>INDIHOME</v>
      </c>
      <c r="J804" s="122" t="str">
        <f>data_olah!J807</f>
        <v>TERPASANG</v>
      </c>
      <c r="K804" s="122" t="str">
        <f>data_olah!M807</f>
        <v/>
      </c>
      <c r="L804" s="122" t="str">
        <f>data_olah!U807</f>
        <v>TIDAK OPTIMAL</v>
      </c>
    </row>
    <row r="805">
      <c r="A805" s="121">
        <v>2025.0</v>
      </c>
      <c r="B805" s="121" t="s">
        <v>795</v>
      </c>
      <c r="C805" s="122" t="str">
        <f>data_olah!B808</f>
        <v>PASER</v>
      </c>
      <c r="D805" s="122" t="str">
        <f>data_olah!C808</f>
        <v>TANAH GROGOT</v>
      </c>
      <c r="E805" s="122" t="str">
        <f>data_olah!D808</f>
        <v>SENAKEN</v>
      </c>
      <c r="F805" s="123" t="str">
        <f>data_olah!F808</f>
        <v>-1.8988795891265444</v>
      </c>
      <c r="G805" s="123" t="str">
        <f>data_olah!G808</f>
        <v>116.20965681601184</v>
      </c>
      <c r="H805" s="122" t="str">
        <f>data_olah!H808</f>
        <v/>
      </c>
      <c r="I805" s="122" t="str">
        <f>data_olah!I808</f>
        <v/>
      </c>
      <c r="J805" s="122" t="str">
        <f>data_olah!J808</f>
        <v/>
      </c>
      <c r="K805" s="122" t="str">
        <f>data_olah!M808</f>
        <v>BELUM TERPASANG</v>
      </c>
      <c r="L805" s="122" t="str">
        <f>data_olah!U808</f>
        <v>BELUM TERPASANG</v>
      </c>
    </row>
    <row r="806">
      <c r="A806" s="121">
        <v>2025.0</v>
      </c>
      <c r="B806" s="121" t="s">
        <v>795</v>
      </c>
      <c r="C806" s="122" t="str">
        <f>data_olah!B809</f>
        <v>PASER</v>
      </c>
      <c r="D806" s="122" t="str">
        <f>data_olah!C809</f>
        <v>TANJUNG HARAPAN</v>
      </c>
      <c r="E806" s="122" t="str">
        <f>data_olah!D809</f>
        <v>KELADEN</v>
      </c>
      <c r="F806" s="123" t="str">
        <f>data_olah!F809</f>
        <v>-2.3317641205645128</v>
      </c>
      <c r="G806" s="123" t="str">
        <f>data_olah!G809</f>
        <v>116.44767700068918</v>
      </c>
      <c r="H806" s="122" t="str">
        <f>data_olah!H809</f>
        <v>ICON+</v>
      </c>
      <c r="I806" s="122" t="str">
        <f>data_olah!I809</f>
        <v>STARLINK</v>
      </c>
      <c r="J806" s="122" t="str">
        <f>data_olah!J809</f>
        <v>TERPASANG</v>
      </c>
      <c r="K806" s="122" t="str">
        <f>data_olah!M809</f>
        <v/>
      </c>
      <c r="L806" s="122" t="str">
        <f>data_olah!U809</f>
        <v>KURANG OPTIMAL</v>
      </c>
    </row>
    <row r="807">
      <c r="A807" s="121">
        <v>2025.0</v>
      </c>
      <c r="B807" s="121" t="s">
        <v>795</v>
      </c>
      <c r="C807" s="122" t="str">
        <f>data_olah!B810</f>
        <v>PASER</v>
      </c>
      <c r="D807" s="122" t="str">
        <f>data_olah!C810</f>
        <v>TANJUNG HARAPAN</v>
      </c>
      <c r="E807" s="122" t="str">
        <f>data_olah!D810</f>
        <v>TANJUNG ARU</v>
      </c>
      <c r="F807" s="123" t="str">
        <f>data_olah!F810</f>
        <v>-2.2459771119232905</v>
      </c>
      <c r="G807" s="123" t="str">
        <f>data_olah!G810</f>
        <v>116.52549641400073</v>
      </c>
      <c r="H807" s="122" t="str">
        <f>data_olah!H810</f>
        <v>ICON+</v>
      </c>
      <c r="I807" s="122" t="str">
        <f>data_olah!I810</f>
        <v>STARLINK</v>
      </c>
      <c r="J807" s="122" t="str">
        <f>data_olah!J810</f>
        <v>TERPASANG</v>
      </c>
      <c r="K807" s="122" t="str">
        <f>data_olah!M810</f>
        <v/>
      </c>
      <c r="L807" s="122" t="str">
        <f>data_olah!U810</f>
        <v>KURANG OPTIMAL</v>
      </c>
    </row>
    <row r="808">
      <c r="A808" s="121">
        <v>2025.0</v>
      </c>
      <c r="B808" s="121" t="s">
        <v>795</v>
      </c>
      <c r="C808" s="122" t="str">
        <f>data_olah!B811</f>
        <v>PASER</v>
      </c>
      <c r="D808" s="122" t="str">
        <f>data_olah!C811</f>
        <v>TANJUNG HARAPAN</v>
      </c>
      <c r="E808" s="122" t="str">
        <f>data_olah!D811</f>
        <v>LABUANGKALLO</v>
      </c>
      <c r="F808" s="123" t="str">
        <f>data_olah!F811</f>
        <v>-2.1202553887634465</v>
      </c>
      <c r="G808" s="123" t="str">
        <f>data_olah!G811</f>
        <v>116.49330012341893</v>
      </c>
      <c r="H808" s="122" t="str">
        <f>data_olah!H811</f>
        <v>ICON+</v>
      </c>
      <c r="I808" s="122" t="str">
        <f>data_olah!I811</f>
        <v>STARLINK</v>
      </c>
      <c r="J808" s="122" t="str">
        <f>data_olah!J811</f>
        <v>TERPASANG</v>
      </c>
      <c r="K808" s="122" t="str">
        <f>data_olah!M811</f>
        <v/>
      </c>
      <c r="L808" s="122" t="str">
        <f>data_olah!U811</f>
        <v>KURANG OPTIMAL</v>
      </c>
    </row>
    <row r="809">
      <c r="A809" s="121">
        <v>2025.0</v>
      </c>
      <c r="B809" s="121" t="s">
        <v>795</v>
      </c>
      <c r="C809" s="122" t="str">
        <f>data_olah!B812</f>
        <v>PASER</v>
      </c>
      <c r="D809" s="122" t="str">
        <f>data_olah!C812</f>
        <v>TANJUNG HARAPAN</v>
      </c>
      <c r="E809" s="122" t="str">
        <f>data_olah!D812</f>
        <v>LORI</v>
      </c>
      <c r="F809" s="123" t="str">
        <f>data_olah!F812</f>
        <v>-2.0715853942808535</v>
      </c>
      <c r="G809" s="123" t="str">
        <f>data_olah!G812</f>
        <v>116.38397168897147</v>
      </c>
      <c r="H809" s="122" t="str">
        <f>data_olah!H812</f>
        <v>ICON+</v>
      </c>
      <c r="I809" s="122" t="str">
        <f>data_olah!I812</f>
        <v> Broadband + I-WIN</v>
      </c>
      <c r="J809" s="122" t="str">
        <f>data_olah!J812</f>
        <v>TERPASANG</v>
      </c>
      <c r="K809" s="122" t="str">
        <f>data_olah!M812</f>
        <v/>
      </c>
      <c r="L809" s="122" t="str">
        <f>data_olah!U812</f>
        <v>KURANG OPTIMAL</v>
      </c>
    </row>
    <row r="810">
      <c r="A810" s="121">
        <v>2025.0</v>
      </c>
      <c r="B810" s="121" t="s">
        <v>795</v>
      </c>
      <c r="C810" s="122" t="str">
        <f>data_olah!B813</f>
        <v>PASER</v>
      </c>
      <c r="D810" s="122" t="str">
        <f>data_olah!C813</f>
        <v>TANJUNG HARAPAN</v>
      </c>
      <c r="E810" s="122" t="str">
        <f>data_olah!D813</f>
        <v>SELENGOT</v>
      </c>
      <c r="F810" s="123" t="str">
        <f>data_olah!F813</f>
        <v>-2.1716729697461017</v>
      </c>
      <c r="G810" s="123" t="str">
        <f>data_olah!G813</f>
        <v>116.44876387873396</v>
      </c>
      <c r="H810" s="122" t="str">
        <f>data_olah!H813</f>
        <v>ICON+</v>
      </c>
      <c r="I810" s="122" t="str">
        <f>data_olah!I813</f>
        <v>STARLINK</v>
      </c>
      <c r="J810" s="122" t="str">
        <f>data_olah!J813</f>
        <v>TERPASANG</v>
      </c>
      <c r="K810" s="122" t="str">
        <f>data_olah!M813</f>
        <v/>
      </c>
      <c r="L810" s="122" t="str">
        <f>data_olah!U813</f>
        <v>KURANG OPTIMAL</v>
      </c>
    </row>
    <row r="811">
      <c r="A811" s="121">
        <v>2025.0</v>
      </c>
      <c r="B811" s="121" t="s">
        <v>795</v>
      </c>
      <c r="C811" s="122" t="str">
        <f>data_olah!B814</f>
        <v>PASER</v>
      </c>
      <c r="D811" s="122" t="str">
        <f>data_olah!C814</f>
        <v>TANJUNG HARAPAN</v>
      </c>
      <c r="E811" s="122" t="str">
        <f>data_olah!D814</f>
        <v>RANDOM</v>
      </c>
      <c r="F811" s="123" t="str">
        <f>data_olah!F814</f>
        <v>-2.3525418927535147</v>
      </c>
      <c r="G811" s="123" t="str">
        <f>data_olah!G814</f>
        <v>116.51834595293889</v>
      </c>
      <c r="H811" s="122" t="str">
        <f>data_olah!H814</f>
        <v>ICON+</v>
      </c>
      <c r="I811" s="122" t="str">
        <f>data_olah!I814</f>
        <v>STARLINK</v>
      </c>
      <c r="J811" s="122" t="str">
        <f>data_olah!J814</f>
        <v>TERPASANG</v>
      </c>
      <c r="K811" s="122" t="str">
        <f>data_olah!M814</f>
        <v/>
      </c>
      <c r="L811" s="122" t="str">
        <f>data_olah!U814</f>
        <v>KURANG OPTIMAL</v>
      </c>
    </row>
    <row r="812">
      <c r="A812" s="121">
        <v>2025.0</v>
      </c>
      <c r="B812" s="121" t="s">
        <v>795</v>
      </c>
      <c r="C812" s="122" t="str">
        <f>data_olah!B815</f>
        <v>PASER</v>
      </c>
      <c r="D812" s="122" t="str">
        <f>data_olah!C815</f>
        <v>TANJUNG HARAPAN</v>
      </c>
      <c r="E812" s="122" t="str">
        <f>data_olah!D815</f>
        <v>SENIPAH</v>
      </c>
      <c r="F812" s="123" t="str">
        <f>data_olah!F815</f>
        <v>-2.388212645367012</v>
      </c>
      <c r="G812" s="123" t="str">
        <f>data_olah!G815</f>
        <v>116.55065679782771</v>
      </c>
      <c r="H812" s="122" t="str">
        <f>data_olah!H815</f>
        <v>ICON+</v>
      </c>
      <c r="I812" s="122" t="str">
        <f>data_olah!I815</f>
        <v>STARLINK</v>
      </c>
      <c r="J812" s="122" t="str">
        <f>data_olah!J815</f>
        <v>TERPASANG</v>
      </c>
      <c r="K812" s="122" t="str">
        <f>data_olah!M815</f>
        <v/>
      </c>
      <c r="L812" s="122" t="str">
        <f>data_olah!U815</f>
        <v>TIDAK OPTIMAL</v>
      </c>
    </row>
    <row r="813">
      <c r="A813" s="121">
        <v>2025.0</v>
      </c>
      <c r="B813" s="121" t="s">
        <v>795</v>
      </c>
      <c r="C813" s="122" t="str">
        <f>data_olah!B816</f>
        <v>PENAJAM PASER UTARA</v>
      </c>
      <c r="D813" s="122" t="str">
        <f>data_olah!C816</f>
        <v>BABULU</v>
      </c>
      <c r="E813" s="122" t="str">
        <f>data_olah!D816</f>
        <v>BABULU DARAT</v>
      </c>
      <c r="F813" s="123" t="str">
        <f>data_olah!F816</f>
        <v>-1.5074992805908936</v>
      </c>
      <c r="G813" s="123" t="str">
        <f>data_olah!G816</f>
        <v>116.44762880125614</v>
      </c>
      <c r="H813" s="122" t="str">
        <f>data_olah!H816</f>
        <v>TELKOMSEL</v>
      </c>
      <c r="I813" s="122" t="str">
        <f>data_olah!I816</f>
        <v>INDIHOME</v>
      </c>
      <c r="J813" s="122" t="str">
        <f>data_olah!J816</f>
        <v>TERPASANG</v>
      </c>
      <c r="K813" s="122" t="str">
        <f>data_olah!M816</f>
        <v/>
      </c>
      <c r="L813" s="122" t="str">
        <f>data_olah!U816</f>
        <v>KURANG OPTIMAL</v>
      </c>
    </row>
    <row r="814">
      <c r="A814" s="121">
        <v>2025.0</v>
      </c>
      <c r="B814" s="121" t="s">
        <v>795</v>
      </c>
      <c r="C814" s="122" t="str">
        <f>data_olah!B817</f>
        <v>PENAJAM PASER UTARA</v>
      </c>
      <c r="D814" s="122" t="str">
        <f>data_olah!C817</f>
        <v>BABULU</v>
      </c>
      <c r="E814" s="122" t="str">
        <f>data_olah!D817</f>
        <v>LABANGKA</v>
      </c>
      <c r="F814" s="123" t="str">
        <f>data_olah!F817</f>
        <v>-1.4649429701815924</v>
      </c>
      <c r="G814" s="123" t="str">
        <f>data_olah!G817</f>
        <v>116.50273163615996</v>
      </c>
      <c r="H814" s="122" t="str">
        <f>data_olah!H817</f>
        <v>TELKOMSEL</v>
      </c>
      <c r="I814" s="122" t="str">
        <f>data_olah!I817</f>
        <v>INDIHOME</v>
      </c>
      <c r="J814" s="122" t="str">
        <f>data_olah!J817</f>
        <v>TERPASANG</v>
      </c>
      <c r="K814" s="122" t="str">
        <f>data_olah!M817</f>
        <v/>
      </c>
      <c r="L814" s="122" t="str">
        <f>data_olah!U817</f>
        <v>KURANG OPTIMAL</v>
      </c>
    </row>
    <row r="815">
      <c r="A815" s="121">
        <v>2025.0</v>
      </c>
      <c r="B815" s="121" t="s">
        <v>795</v>
      </c>
      <c r="C815" s="122" t="str">
        <f>data_olah!B818</f>
        <v>PENAJAM PASER UTARA</v>
      </c>
      <c r="D815" s="122" t="str">
        <f>data_olah!C818</f>
        <v>BABULU</v>
      </c>
      <c r="E815" s="122" t="str">
        <f>data_olah!D818</f>
        <v>BABULU LAUT</v>
      </c>
      <c r="F815" s="123" t="str">
        <f>data_olah!F818</f>
        <v>-1.5219282513440955</v>
      </c>
      <c r="G815" s="123" t="str">
        <f>data_olah!G818</f>
        <v>116.5148442961303</v>
      </c>
      <c r="H815" s="122" t="str">
        <f>data_olah!H818</f>
        <v>TELKOMSEL</v>
      </c>
      <c r="I815" s="122" t="str">
        <f>data_olah!I818</f>
        <v>ORBIT</v>
      </c>
      <c r="J815" s="122" t="str">
        <f>data_olah!J818</f>
        <v>TERPASANG</v>
      </c>
      <c r="K815" s="122" t="str">
        <f>data_olah!M818</f>
        <v>BELUM TERPASANG</v>
      </c>
      <c r="L815" s="122" t="str">
        <f>data_olah!U818</f>
        <v>TIDAK TERDETEKSI</v>
      </c>
    </row>
    <row r="816">
      <c r="A816" s="121">
        <v>2025.0</v>
      </c>
      <c r="B816" s="121" t="s">
        <v>795</v>
      </c>
      <c r="C816" s="122" t="str">
        <f>data_olah!B819</f>
        <v>PENAJAM PASER UTARA</v>
      </c>
      <c r="D816" s="122" t="str">
        <f>data_olah!C819</f>
        <v>BABULU</v>
      </c>
      <c r="E816" s="122" t="str">
        <f>data_olah!D819</f>
        <v>GUNUNG INTAN</v>
      </c>
      <c r="F816" s="123" t="str">
        <f>data_olah!F819</f>
        <v>-1.5170429622051,</v>
      </c>
      <c r="G816" s="123" t="str">
        <f>data_olah!G819</f>
        <v>116.41489905188129</v>
      </c>
      <c r="H816" s="122" t="str">
        <f>data_olah!H819</f>
        <v>TELKOMSEL</v>
      </c>
      <c r="I816" s="122" t="str">
        <f>data_olah!I819</f>
        <v>INDIHOME</v>
      </c>
      <c r="J816" s="122" t="str">
        <f>data_olah!J819</f>
        <v>TERPASANG</v>
      </c>
      <c r="K816" s="122" t="str">
        <f>data_olah!M819</f>
        <v/>
      </c>
      <c r="L816" s="122" t="str">
        <f>data_olah!U819</f>
        <v>KURANG OPTIMAL</v>
      </c>
    </row>
    <row r="817">
      <c r="A817" s="121">
        <v>2025.0</v>
      </c>
      <c r="B817" s="121" t="s">
        <v>795</v>
      </c>
      <c r="C817" s="122" t="str">
        <f>data_olah!B820</f>
        <v>PENAJAM PASER UTARA</v>
      </c>
      <c r="D817" s="122" t="str">
        <f>data_olah!C820</f>
        <v>BABULU</v>
      </c>
      <c r="E817" s="122" t="str">
        <f>data_olah!D820</f>
        <v>GUNUNG MAKMUR</v>
      </c>
      <c r="F817" s="123" t="str">
        <f>data_olah!F820</f>
        <v>-1.5289024698084035</v>
      </c>
      <c r="G817" s="123" t="str">
        <f>data_olah!G820</f>
        <v>116.39379261968433</v>
      </c>
      <c r="H817" s="122" t="str">
        <f>data_olah!H820</f>
        <v>ICON+</v>
      </c>
      <c r="I817" s="122" t="str">
        <f>data_olah!I820</f>
        <v> Broadband + I-WIN</v>
      </c>
      <c r="J817" s="122" t="str">
        <f>data_olah!J820</f>
        <v>TERPASANG</v>
      </c>
      <c r="K817" s="122" t="str">
        <f>data_olah!M820</f>
        <v/>
      </c>
      <c r="L817" s="122" t="str">
        <f>data_olah!U820</f>
        <v>KURANG OPTIMAL</v>
      </c>
    </row>
    <row r="818">
      <c r="A818" s="121">
        <v>2025.0</v>
      </c>
      <c r="B818" s="121" t="s">
        <v>795</v>
      </c>
      <c r="C818" s="122" t="str">
        <f>data_olah!B821</f>
        <v>PENAJAM PASER UTARA</v>
      </c>
      <c r="D818" s="122" t="str">
        <f>data_olah!C821</f>
        <v>BABULU</v>
      </c>
      <c r="E818" s="122" t="str">
        <f>data_olah!D821</f>
        <v>SEBAKUNG JAYA</v>
      </c>
      <c r="F818" s="123" t="str">
        <f>data_olah!F821</f>
        <v>-1.5417131785676625</v>
      </c>
      <c r="G818" s="123" t="str">
        <f>data_olah!G821</f>
        <v>116.46144522460655</v>
      </c>
      <c r="H818" s="122" t="str">
        <f>data_olah!H821</f>
        <v>TELKOMSEL</v>
      </c>
      <c r="I818" s="122" t="str">
        <f>data_olah!I821</f>
        <v>INDIHOME</v>
      </c>
      <c r="J818" s="122" t="str">
        <f>data_olah!J821</f>
        <v>TERPASANG</v>
      </c>
      <c r="K818" s="122" t="str">
        <f>data_olah!M821</f>
        <v/>
      </c>
      <c r="L818" s="122" t="str">
        <f>data_olah!U821</f>
        <v>TIDAK OPTIMAL</v>
      </c>
    </row>
    <row r="819">
      <c r="A819" s="121">
        <v>2025.0</v>
      </c>
      <c r="B819" s="121" t="s">
        <v>795</v>
      </c>
      <c r="C819" s="122" t="str">
        <f>data_olah!B822</f>
        <v>PENAJAM PASER UTARA</v>
      </c>
      <c r="D819" s="122" t="str">
        <f>data_olah!C822</f>
        <v>BABULU</v>
      </c>
      <c r="E819" s="122" t="str">
        <f>data_olah!D822</f>
        <v>RAWA MULIA</v>
      </c>
      <c r="F819" s="123" t="str">
        <f>data_olah!F822</f>
        <v>-1.5674280709209893</v>
      </c>
      <c r="G819" s="123" t="str">
        <f>data_olah!G822</f>
        <v>116.47618636943854</v>
      </c>
      <c r="H819" s="122" t="str">
        <f>data_olah!H822</f>
        <v>TELKOMSEL</v>
      </c>
      <c r="I819" s="122" t="str">
        <f>data_olah!I822</f>
        <v>ORBIT</v>
      </c>
      <c r="J819" s="122" t="str">
        <f>data_olah!J822</f>
        <v>TERPASANG</v>
      </c>
      <c r="K819" s="122" t="str">
        <f>data_olah!M822</f>
        <v>BELUM TERPASANG</v>
      </c>
      <c r="L819" s="122" t="str">
        <f>data_olah!U822</f>
        <v>TIDAK TERDETEKSI</v>
      </c>
    </row>
    <row r="820">
      <c r="A820" s="121">
        <v>2025.0</v>
      </c>
      <c r="B820" s="121" t="s">
        <v>795</v>
      </c>
      <c r="C820" s="122" t="str">
        <f>data_olah!B823</f>
        <v>PENAJAM PASER UTARA</v>
      </c>
      <c r="D820" s="122" t="str">
        <f>data_olah!C823</f>
        <v>BABULU</v>
      </c>
      <c r="E820" s="122" t="str">
        <f>data_olah!D823</f>
        <v>SRI RAHARJA</v>
      </c>
      <c r="F820" s="123" t="str">
        <f>data_olah!F823</f>
        <v>-1.5664702305131002</v>
      </c>
      <c r="G820" s="123" t="str">
        <f>data_olah!G823</f>
        <v>116.45562609737834</v>
      </c>
      <c r="H820" s="122" t="str">
        <f>data_olah!H823</f>
        <v>ICON+</v>
      </c>
      <c r="I820" s="122" t="str">
        <f>data_olah!I823</f>
        <v> Broadband + I-WIN</v>
      </c>
      <c r="J820" s="122" t="str">
        <f>data_olah!J823</f>
        <v>TERPASANG</v>
      </c>
      <c r="K820" s="122" t="str">
        <f>data_olah!M823</f>
        <v/>
      </c>
      <c r="L820" s="122" t="str">
        <f>data_olah!U823</f>
        <v>KURANG OPTIMAL</v>
      </c>
    </row>
    <row r="821">
      <c r="A821" s="121">
        <v>2025.0</v>
      </c>
      <c r="B821" s="121" t="s">
        <v>795</v>
      </c>
      <c r="C821" s="122" t="str">
        <f>data_olah!B824</f>
        <v>PENAJAM PASER UTARA</v>
      </c>
      <c r="D821" s="122" t="str">
        <f>data_olah!C824</f>
        <v>BABULU</v>
      </c>
      <c r="E821" s="122" t="str">
        <f>data_olah!D824</f>
        <v>SUMBER SARI</v>
      </c>
      <c r="F821" s="123" t="str">
        <f>data_olah!F824</f>
        <v>-1.5612763124664082</v>
      </c>
      <c r="G821" s="123" t="str">
        <f>data_olah!G824</f>
        <v>116.42753414488323</v>
      </c>
      <c r="H821" s="122" t="str">
        <f>data_olah!H824</f>
        <v>TELKOMSEL</v>
      </c>
      <c r="I821" s="122" t="str">
        <f>data_olah!I824</f>
        <v>INDIHOME</v>
      </c>
      <c r="J821" s="122" t="str">
        <f>data_olah!J824</f>
        <v>TERPASANG</v>
      </c>
      <c r="K821" s="122" t="str">
        <f>data_olah!M824</f>
        <v/>
      </c>
      <c r="L821" s="122" t="str">
        <f>data_olah!U824</f>
        <v>KURANG OPTIMAL</v>
      </c>
    </row>
    <row r="822">
      <c r="A822" s="121">
        <v>2025.0</v>
      </c>
      <c r="B822" s="121" t="s">
        <v>795</v>
      </c>
      <c r="C822" s="122" t="str">
        <f>data_olah!B825</f>
        <v>PENAJAM PASER UTARA</v>
      </c>
      <c r="D822" s="122" t="str">
        <f>data_olah!C825</f>
        <v>BABULU</v>
      </c>
      <c r="E822" s="122" t="str">
        <f>data_olah!D825</f>
        <v>RINTIK</v>
      </c>
      <c r="F822" s="123" t="str">
        <f>data_olah!F825</f>
        <v>-1.5007708539145097</v>
      </c>
      <c r="G822" s="123" t="str">
        <f>data_olah!G825</f>
        <v>116.38959756952544</v>
      </c>
      <c r="H822" s="122" t="str">
        <f>data_olah!H825</f>
        <v>TELKOMSEL</v>
      </c>
      <c r="I822" s="122" t="str">
        <f>data_olah!I825</f>
        <v>INDIHOME</v>
      </c>
      <c r="J822" s="122" t="str">
        <f>data_olah!J825</f>
        <v>TERPASANG</v>
      </c>
      <c r="K822" s="122" t="str">
        <f>data_olah!M825</f>
        <v/>
      </c>
      <c r="L822" s="122" t="str">
        <f>data_olah!U825</f>
        <v>KURANG OPTIMAL</v>
      </c>
    </row>
    <row r="823">
      <c r="A823" s="121">
        <v>2025.0</v>
      </c>
      <c r="B823" s="121" t="s">
        <v>795</v>
      </c>
      <c r="C823" s="122" t="str">
        <f>data_olah!B826</f>
        <v>PENAJAM PASER UTARA</v>
      </c>
      <c r="D823" s="122" t="str">
        <f>data_olah!C826</f>
        <v>BABULU</v>
      </c>
      <c r="E823" s="122" t="str">
        <f>data_olah!D826</f>
        <v>GUNUNG MULIA</v>
      </c>
      <c r="F823" s="123" t="str">
        <f>data_olah!F826</f>
        <v>-1.5298222456724369</v>
      </c>
      <c r="G823" s="123" t="str">
        <f>data_olah!G826</f>
        <v>116.41077643035374</v>
      </c>
      <c r="H823" s="122" t="str">
        <f>data_olah!H826</f>
        <v>TELKOMSEL</v>
      </c>
      <c r="I823" s="122" t="str">
        <f>data_olah!I826</f>
        <v>INDIHOME</v>
      </c>
      <c r="J823" s="122" t="str">
        <f>data_olah!J826</f>
        <v>TERPASANG</v>
      </c>
      <c r="K823" s="122" t="str">
        <f>data_olah!M826</f>
        <v/>
      </c>
      <c r="L823" s="122" t="str">
        <f>data_olah!U826</f>
        <v>KURANG OPTIMAL</v>
      </c>
    </row>
    <row r="824">
      <c r="A824" s="121">
        <v>2025.0</v>
      </c>
      <c r="B824" s="121" t="s">
        <v>795</v>
      </c>
      <c r="C824" s="122" t="str">
        <f>data_olah!B827</f>
        <v>PENAJAM PASER UTARA</v>
      </c>
      <c r="D824" s="122" t="str">
        <f>data_olah!C827</f>
        <v>BABULU</v>
      </c>
      <c r="E824" s="122" t="str">
        <f>data_olah!D827</f>
        <v>LABANGKA BARAT</v>
      </c>
      <c r="F824" s="123" t="str">
        <f>data_olah!F827</f>
        <v>-1.4792232904735316</v>
      </c>
      <c r="G824" s="123" t="str">
        <f>data_olah!G827</f>
        <v>116.49518350112714</v>
      </c>
      <c r="H824" s="122" t="str">
        <f>data_olah!H827</f>
        <v>TELKOMSEL</v>
      </c>
      <c r="I824" s="122" t="str">
        <f>data_olah!I827</f>
        <v>INDIHOME</v>
      </c>
      <c r="J824" s="122" t="str">
        <f>data_olah!J827</f>
        <v>TERPASANG</v>
      </c>
      <c r="K824" s="122" t="str">
        <f>data_olah!M827</f>
        <v/>
      </c>
      <c r="L824" s="122" t="str">
        <f>data_olah!U827</f>
        <v>TIDAK OPTIMAL</v>
      </c>
    </row>
    <row r="825">
      <c r="A825" s="121">
        <v>2025.0</v>
      </c>
      <c r="B825" s="121" t="s">
        <v>795</v>
      </c>
      <c r="C825" s="122" t="str">
        <f>data_olah!B828</f>
        <v>PENAJAM PASER UTARA</v>
      </c>
      <c r="D825" s="122" t="str">
        <f>data_olah!C828</f>
        <v>PENAJAM</v>
      </c>
      <c r="E825" s="122" t="str">
        <f>data_olah!D828</f>
        <v>GIRI MUKTI</v>
      </c>
      <c r="F825" s="123" t="str">
        <f>data_olah!F828</f>
        <v>-1.3407962385310774</v>
      </c>
      <c r="G825" s="123" t="str">
        <f>data_olah!G828</f>
        <v>116.68395615216211</v>
      </c>
      <c r="H825" s="122" t="str">
        <f>data_olah!H828</f>
        <v>TELKOMSEL</v>
      </c>
      <c r="I825" s="122" t="str">
        <f>data_olah!I828</f>
        <v>INDIHOME</v>
      </c>
      <c r="J825" s="122" t="str">
        <f>data_olah!J828</f>
        <v>TERPASANG</v>
      </c>
      <c r="K825" s="122" t="str">
        <f>data_olah!M828</f>
        <v/>
      </c>
      <c r="L825" s="122" t="str">
        <f>data_olah!U828</f>
        <v>KURANG OPTIMAL</v>
      </c>
    </row>
    <row r="826">
      <c r="A826" s="121">
        <v>2025.0</v>
      </c>
      <c r="B826" s="121" t="s">
        <v>795</v>
      </c>
      <c r="C826" s="122" t="str">
        <f>data_olah!B829</f>
        <v>PENAJAM PASER UTARA</v>
      </c>
      <c r="D826" s="122" t="str">
        <f>data_olah!C829</f>
        <v>PENAJAM</v>
      </c>
      <c r="E826" s="122" t="str">
        <f>data_olah!D829</f>
        <v>BUKIT SUBUR</v>
      </c>
      <c r="F826" s="123" t="str">
        <f>data_olah!F829</f>
        <v>-1.1337999411094175</v>
      </c>
      <c r="G826" s="123" t="str">
        <f>data_olah!G829</f>
        <v>116.54956054894534</v>
      </c>
      <c r="H826" s="122" t="str">
        <f>data_olah!H829</f>
        <v>TELKOMSEL</v>
      </c>
      <c r="I826" s="122" t="str">
        <f>data_olah!I829</f>
        <v>ORBIT</v>
      </c>
      <c r="J826" s="122" t="str">
        <f>data_olah!J829</f>
        <v>TERPASANG</v>
      </c>
      <c r="K826" s="122" t="str">
        <f>data_olah!M829</f>
        <v>BELUM TERPASANG</v>
      </c>
      <c r="L826" s="122" t="str">
        <f>data_olah!U829</f>
        <v>TIDAK TERDETEKSI</v>
      </c>
    </row>
    <row r="827">
      <c r="A827" s="121">
        <v>2025.0</v>
      </c>
      <c r="B827" s="121" t="s">
        <v>795</v>
      </c>
      <c r="C827" s="122" t="str">
        <f>data_olah!B830</f>
        <v>PENAJAM PASER UTARA</v>
      </c>
      <c r="D827" s="122" t="str">
        <f>data_olah!C830</f>
        <v>PENAJAM</v>
      </c>
      <c r="E827" s="122" t="str">
        <f>data_olah!D830</f>
        <v>SIDOREJO</v>
      </c>
      <c r="F827" s="123" t="str">
        <f>data_olah!F830</f>
        <v>-1.3643841423168386</v>
      </c>
      <c r="G827" s="123" t="str">
        <f>data_olah!G830</f>
        <v>116.68404087130745</v>
      </c>
      <c r="H827" s="122" t="str">
        <f>data_olah!H830</f>
        <v>TELKOMSEL</v>
      </c>
      <c r="I827" s="122" t="str">
        <f>data_olah!I830</f>
        <v>INDIHOME</v>
      </c>
      <c r="J827" s="122" t="str">
        <f>data_olah!J830</f>
        <v>TERPASANG</v>
      </c>
      <c r="K827" s="122" t="str">
        <f>data_olah!M830</f>
        <v/>
      </c>
      <c r="L827" s="122" t="str">
        <f>data_olah!U830</f>
        <v>KURANG OPTIMAL</v>
      </c>
    </row>
    <row r="828">
      <c r="A828" s="121">
        <v>2025.0</v>
      </c>
      <c r="B828" s="121" t="s">
        <v>795</v>
      </c>
      <c r="C828" s="122" t="str">
        <f>data_olah!B831</f>
        <v>PENAJAM PASER UTARA</v>
      </c>
      <c r="D828" s="122" t="str">
        <f>data_olah!C831</f>
        <v>PENAJAM</v>
      </c>
      <c r="E828" s="122" t="str">
        <f>data_olah!D831</f>
        <v>GIRI PURWA</v>
      </c>
      <c r="F828" s="123" t="str">
        <f>data_olah!F831</f>
        <v>-1.3429234297036627</v>
      </c>
      <c r="G828" s="123" t="str">
        <f>data_olah!G831</f>
        <v>116.66228681519418</v>
      </c>
      <c r="H828" s="122" t="str">
        <f>data_olah!H831</f>
        <v>TELKOMSEL</v>
      </c>
      <c r="I828" s="122" t="str">
        <f>data_olah!I831</f>
        <v>INDIHOME</v>
      </c>
      <c r="J828" s="122" t="str">
        <f>data_olah!J831</f>
        <v>TERPASANG</v>
      </c>
      <c r="K828" s="122" t="str">
        <f>data_olah!M831</f>
        <v/>
      </c>
      <c r="L828" s="122" t="str">
        <f>data_olah!U831</f>
        <v>KURANG OPTIMAL</v>
      </c>
    </row>
    <row r="829">
      <c r="A829" s="121">
        <v>2025.0</v>
      </c>
      <c r="B829" s="121" t="s">
        <v>795</v>
      </c>
      <c r="C829" s="122" t="str">
        <f>data_olah!B832</f>
        <v>PENAJAM PASER UTARA</v>
      </c>
      <c r="D829" s="122" t="str">
        <f>data_olah!C832</f>
        <v>SEPAKU</v>
      </c>
      <c r="E829" s="122" t="str">
        <f>data_olah!D832</f>
        <v>TENGIN BARU</v>
      </c>
      <c r="F829" s="123" t="str">
        <f>data_olah!F832</f>
        <v>-0.9128004924093935</v>
      </c>
      <c r="G829" s="123" t="str">
        <f>data_olah!G832</f>
        <v>116.8166969963485</v>
      </c>
      <c r="H829" s="122" t="str">
        <f>data_olah!H832</f>
        <v>TELKOMSEL</v>
      </c>
      <c r="I829" s="122" t="str">
        <f>data_olah!I832</f>
        <v>INDIHOME</v>
      </c>
      <c r="J829" s="122" t="str">
        <f>data_olah!J832</f>
        <v>TERPASANG</v>
      </c>
      <c r="K829" s="122" t="str">
        <f>data_olah!M832</f>
        <v/>
      </c>
      <c r="L829" s="122" t="str">
        <f>data_olah!U832</f>
        <v>KURANG OPTIMAL</v>
      </c>
    </row>
    <row r="830">
      <c r="A830" s="121">
        <v>2025.0</v>
      </c>
      <c r="B830" s="121" t="s">
        <v>795</v>
      </c>
      <c r="C830" s="122" t="str">
        <f>data_olah!B833</f>
        <v>PENAJAM PASER UTARA</v>
      </c>
      <c r="D830" s="122" t="str">
        <f>data_olah!C833</f>
        <v>SEPAKU</v>
      </c>
      <c r="E830" s="122" t="str">
        <f>data_olah!D833</f>
        <v>BUKIT RAYA</v>
      </c>
      <c r="F830" s="123" t="str">
        <f>data_olah!F833</f>
        <v>-0.9082974007935432</v>
      </c>
      <c r="G830" s="123" t="str">
        <f>data_olah!G833</f>
        <v>116.76340411226785</v>
      </c>
      <c r="H830" s="122" t="str">
        <f>data_olah!H833</f>
        <v>TELKOMSEL</v>
      </c>
      <c r="I830" s="122" t="str">
        <f>data_olah!I833</f>
        <v>INDIHOME</v>
      </c>
      <c r="J830" s="122" t="str">
        <f>data_olah!J833</f>
        <v>TERPASANG</v>
      </c>
      <c r="K830" s="122" t="str">
        <f>data_olah!M833</f>
        <v/>
      </c>
      <c r="L830" s="122" t="str">
        <f>data_olah!U833</f>
        <v>KURANG OPTIMAL</v>
      </c>
    </row>
    <row r="831">
      <c r="A831" s="121">
        <v>2025.0</v>
      </c>
      <c r="B831" s="121" t="s">
        <v>795</v>
      </c>
      <c r="C831" s="122" t="str">
        <f>data_olah!B834</f>
        <v>PENAJAM PASER UTARA</v>
      </c>
      <c r="D831" s="122" t="str">
        <f>data_olah!C834</f>
        <v>SEPAKU</v>
      </c>
      <c r="E831" s="122" t="str">
        <f>data_olah!D834</f>
        <v>SUKA RAJA</v>
      </c>
      <c r="F831" s="123" t="str">
        <f>data_olah!F834</f>
        <v>-0.911407683378866</v>
      </c>
      <c r="G831" s="123" t="str">
        <f>data_olah!G834</f>
        <v>116.78756301601246</v>
      </c>
      <c r="H831" s="122" t="str">
        <f>data_olah!H834</f>
        <v>TELKOMSEL</v>
      </c>
      <c r="I831" s="122" t="str">
        <f>data_olah!I834</f>
        <v>INDIHOME</v>
      </c>
      <c r="J831" s="122" t="str">
        <f>data_olah!J834</f>
        <v>TERPASANG</v>
      </c>
      <c r="K831" s="122" t="str">
        <f>data_olah!M834</f>
        <v/>
      </c>
      <c r="L831" s="122" t="str">
        <f>data_olah!U834</f>
        <v>KURANG OPTIMAL</v>
      </c>
    </row>
    <row r="832">
      <c r="A832" s="121">
        <v>2025.0</v>
      </c>
      <c r="B832" s="121" t="s">
        <v>795</v>
      </c>
      <c r="C832" s="122" t="str">
        <f>data_olah!B835</f>
        <v>PENAJAM PASER UTARA</v>
      </c>
      <c r="D832" s="122" t="str">
        <f>data_olah!C835</f>
        <v>SEPAKU</v>
      </c>
      <c r="E832" s="122" t="str">
        <f>data_olah!D835</f>
        <v>BUMI HARAPAN</v>
      </c>
      <c r="F832" s="123" t="str">
        <f>data_olah!F835</f>
        <v>-0.9527656164872707</v>
      </c>
      <c r="G832" s="123" t="str">
        <f>data_olah!G835</f>
        <v>116.73853184236134</v>
      </c>
      <c r="H832" s="122" t="str">
        <f>data_olah!H835</f>
        <v>TELKOMSEL</v>
      </c>
      <c r="I832" s="122" t="str">
        <f>data_olah!I835</f>
        <v>INDIHOME</v>
      </c>
      <c r="J832" s="122" t="str">
        <f>data_olah!J835</f>
        <v>TERPASANG</v>
      </c>
      <c r="K832" s="122" t="str">
        <f>data_olah!M835</f>
        <v/>
      </c>
      <c r="L832" s="122" t="str">
        <f>data_olah!U835</f>
        <v>TIDAK OPTIMAL</v>
      </c>
    </row>
    <row r="833">
      <c r="A833" s="121">
        <v>2025.0</v>
      </c>
      <c r="B833" s="121" t="s">
        <v>795</v>
      </c>
      <c r="C833" s="122" t="str">
        <f>data_olah!B836</f>
        <v>PENAJAM PASER UTARA</v>
      </c>
      <c r="D833" s="122" t="str">
        <f>data_olah!C836</f>
        <v>SEPAKU</v>
      </c>
      <c r="E833" s="122" t="str">
        <f>data_olah!D836</f>
        <v>ARGO MULYO</v>
      </c>
      <c r="F833" s="123" t="str">
        <f>data_olah!F836</f>
        <v>-0.927166660526177</v>
      </c>
      <c r="G833" s="123" t="str">
        <f>data_olah!G836</f>
        <v>116.85095146197267</v>
      </c>
      <c r="H833" s="122" t="str">
        <f>data_olah!H836</f>
        <v>TELKOMSEL</v>
      </c>
      <c r="I833" s="122" t="str">
        <f>data_olah!I836</f>
        <v>INDIHOME</v>
      </c>
      <c r="J833" s="122" t="str">
        <f>data_olah!J836</f>
        <v>TERPASANG</v>
      </c>
      <c r="K833" s="122" t="str">
        <f>data_olah!M836</f>
        <v/>
      </c>
      <c r="L833" s="122" t="str">
        <f>data_olah!U836</f>
        <v>TIDAK OPTIMAL</v>
      </c>
    </row>
    <row r="834">
      <c r="A834" s="121">
        <v>2025.0</v>
      </c>
      <c r="B834" s="121" t="s">
        <v>795</v>
      </c>
      <c r="C834" s="122" t="str">
        <f>data_olah!B837</f>
        <v>PENAJAM PASER UTARA</v>
      </c>
      <c r="D834" s="122" t="str">
        <f>data_olah!C837</f>
        <v>SEPAKU</v>
      </c>
      <c r="E834" s="122" t="str">
        <f>data_olah!D837</f>
        <v>SEMOI DUA</v>
      </c>
      <c r="F834" s="123" t="str">
        <f>data_olah!F837</f>
        <v>-0.943825171095773</v>
      </c>
      <c r="G834" s="123" t="str">
        <f>data_olah!G837</f>
        <v>116.88012675730904</v>
      </c>
      <c r="H834" s="122" t="str">
        <f>data_olah!H837</f>
        <v>TELKOMSEL</v>
      </c>
      <c r="I834" s="122" t="str">
        <f>data_olah!I837</f>
        <v>INDIHOME</v>
      </c>
      <c r="J834" s="122" t="str">
        <f>data_olah!J837</f>
        <v>TERPASANG</v>
      </c>
      <c r="K834" s="122" t="str">
        <f>data_olah!M837</f>
        <v/>
      </c>
      <c r="L834" s="122" t="str">
        <f>data_olah!U837</f>
        <v>TIDAK OPTIMAL</v>
      </c>
    </row>
    <row r="835">
      <c r="A835" s="121">
        <v>2025.0</v>
      </c>
      <c r="B835" s="121" t="s">
        <v>795</v>
      </c>
      <c r="C835" s="122" t="str">
        <f>data_olah!B838</f>
        <v>PENAJAM PASER UTARA</v>
      </c>
      <c r="D835" s="122" t="str">
        <f>data_olah!C838</f>
        <v>SEPAKU</v>
      </c>
      <c r="E835" s="122" t="str">
        <f>data_olah!D838</f>
        <v>SUKO MULYO</v>
      </c>
      <c r="F835" s="123" t="str">
        <f>data_olah!F838</f>
        <v>-0.9124387450139725</v>
      </c>
      <c r="G835" s="123" t="str">
        <f>data_olah!G838</f>
        <v>116.88445601728564</v>
      </c>
      <c r="H835" s="122" t="str">
        <f>data_olah!H838</f>
        <v>TELKOMSEL</v>
      </c>
      <c r="I835" s="122" t="str">
        <f>data_olah!I838</f>
        <v>INDIHOME</v>
      </c>
      <c r="J835" s="122" t="str">
        <f>data_olah!J838</f>
        <v>TERPASANG</v>
      </c>
      <c r="K835" s="122" t="str">
        <f>data_olah!M838</f>
        <v/>
      </c>
      <c r="L835" s="122" t="str">
        <f>data_olah!U838</f>
        <v>TIDAK OPTIMAL</v>
      </c>
    </row>
    <row r="836">
      <c r="A836" s="121">
        <v>2025.0</v>
      </c>
      <c r="B836" s="121" t="s">
        <v>795</v>
      </c>
      <c r="C836" s="122" t="str">
        <f>data_olah!B839</f>
        <v>PENAJAM PASER UTARA</v>
      </c>
      <c r="D836" s="122" t="str">
        <f>data_olah!C839</f>
        <v>SEPAKU</v>
      </c>
      <c r="E836" s="122" t="str">
        <f>data_olah!D839</f>
        <v>WONO SARI</v>
      </c>
      <c r="F836" s="123" t="str">
        <f>data_olah!F839</f>
        <v>-0.9644479903438136</v>
      </c>
      <c r="G836" s="123" t="str">
        <f>data_olah!G839</f>
        <v>116.81795229553809</v>
      </c>
      <c r="H836" s="122" t="str">
        <f>data_olah!H839</f>
        <v>TELKOMSEL</v>
      </c>
      <c r="I836" s="122" t="str">
        <f>data_olah!I839</f>
        <v>INDIHOME</v>
      </c>
      <c r="J836" s="122" t="str">
        <f>data_olah!J839</f>
        <v>TERPASANG</v>
      </c>
      <c r="K836" s="122" t="str">
        <f>data_olah!M839</f>
        <v/>
      </c>
      <c r="L836" s="122" t="str">
        <f>data_olah!U839</f>
        <v>TIDAK OPTIMAL</v>
      </c>
    </row>
    <row r="837">
      <c r="A837" s="121">
        <v>2025.0</v>
      </c>
      <c r="B837" s="121" t="s">
        <v>795</v>
      </c>
      <c r="C837" s="122" t="str">
        <f>data_olah!B840</f>
        <v>PENAJAM PASER UTARA</v>
      </c>
      <c r="D837" s="122" t="str">
        <f>data_olah!C840</f>
        <v>SEPAKU</v>
      </c>
      <c r="E837" s="122" t="str">
        <f>data_olah!D840</f>
        <v>KARANG JINAWI</v>
      </c>
      <c r="F837" s="123" t="str">
        <f>data_olah!F840</f>
        <v>-0.8609747312767477</v>
      </c>
      <c r="G837" s="123" t="str">
        <f>data_olah!G840</f>
        <v>116.79374064277728</v>
      </c>
      <c r="H837" s="122" t="str">
        <f>data_olah!H840</f>
        <v>TELKOMSEL</v>
      </c>
      <c r="I837" s="122" t="str">
        <f>data_olah!I840</f>
        <v>INDIHOME</v>
      </c>
      <c r="J837" s="122" t="str">
        <f>data_olah!J840</f>
        <v>TERPASANG</v>
      </c>
      <c r="K837" s="122" t="str">
        <f>data_olah!M840</f>
        <v/>
      </c>
      <c r="L837" s="122" t="str">
        <f>data_olah!U840</f>
        <v>TIDAK OPTIMAL</v>
      </c>
    </row>
    <row r="838">
      <c r="A838" s="121">
        <v>2025.0</v>
      </c>
      <c r="B838" s="121" t="s">
        <v>795</v>
      </c>
      <c r="C838" s="122" t="str">
        <f>data_olah!B841</f>
        <v>PENAJAM PASER UTARA</v>
      </c>
      <c r="D838" s="122" t="str">
        <f>data_olah!C841</f>
        <v>SEPAKU</v>
      </c>
      <c r="E838" s="122" t="str">
        <f>data_olah!D841</f>
        <v>BINUANG</v>
      </c>
      <c r="F838" s="123" t="str">
        <f>data_olah!F841</f>
        <v>-1.0730883753592557</v>
      </c>
      <c r="G838" s="123" t="str">
        <f>data_olah!G841</f>
        <v>116.66285640942908</v>
      </c>
      <c r="H838" s="122" t="str">
        <f>data_olah!H841</f>
        <v>ICON+</v>
      </c>
      <c r="I838" s="122" t="str">
        <f>data_olah!I841</f>
        <v> Broadband + I-WIN</v>
      </c>
      <c r="J838" s="122" t="str">
        <f>data_olah!J841</f>
        <v>TERPASANG</v>
      </c>
      <c r="K838" s="122" t="str">
        <f>data_olah!M841</f>
        <v/>
      </c>
      <c r="L838" s="122" t="str">
        <f>data_olah!U841</f>
        <v>KURANG OPTIMAL</v>
      </c>
    </row>
    <row r="839">
      <c r="A839" s="121">
        <v>2025.0</v>
      </c>
      <c r="B839" s="121" t="s">
        <v>795</v>
      </c>
      <c r="C839" s="122" t="str">
        <f>data_olah!B842</f>
        <v>PENAJAM PASER UTARA</v>
      </c>
      <c r="D839" s="122" t="str">
        <f>data_olah!C842</f>
        <v>SEPAKU</v>
      </c>
      <c r="E839" s="122" t="str">
        <f>data_olah!D842</f>
        <v>TELEMOW</v>
      </c>
      <c r="F839" s="123" t="str">
        <f>data_olah!F842</f>
        <v>-1.0797516563037615</v>
      </c>
      <c r="G839" s="123" t="str">
        <f>data_olah!G842</f>
        <v>116.68986095610101</v>
      </c>
      <c r="H839" s="122" t="str">
        <f>data_olah!H842</f>
        <v>PSN</v>
      </c>
      <c r="I839" s="122" t="str">
        <f>data_olah!I842</f>
        <v>VSAT</v>
      </c>
      <c r="J839" s="122" t="str">
        <f>data_olah!J842</f>
        <v>TERPASANG</v>
      </c>
      <c r="K839" s="122" t="str">
        <f>data_olah!M842</f>
        <v/>
      </c>
      <c r="L839" s="122" t="str">
        <f>data_olah!U842</f>
        <v>TIDAK OPTIMAL</v>
      </c>
    </row>
    <row r="840">
      <c r="A840" s="121">
        <v>2025.0</v>
      </c>
      <c r="B840" s="121" t="s">
        <v>795</v>
      </c>
      <c r="C840" s="122" t="str">
        <f>data_olah!B843</f>
        <v>PENAJAM PASER UTARA</v>
      </c>
      <c r="D840" s="122" t="str">
        <f>data_olah!C843</f>
        <v>WARU</v>
      </c>
      <c r="E840" s="122" t="str">
        <f>data_olah!D843</f>
        <v>API-API</v>
      </c>
      <c r="F840" s="123" t="str">
        <f>data_olah!F843</f>
        <v>-1.4214057817608796</v>
      </c>
      <c r="G840" s="123" t="str">
        <f>data_olah!G843</f>
        <v>116.56012800255627</v>
      </c>
      <c r="H840" s="122" t="str">
        <f>data_olah!H843</f>
        <v>ICON+</v>
      </c>
      <c r="I840" s="122" t="str">
        <f>data_olah!I843</f>
        <v> Broadband + I-WIN</v>
      </c>
      <c r="J840" s="122" t="str">
        <f>data_olah!J843</f>
        <v>TERPASANG</v>
      </c>
      <c r="K840" s="122" t="str">
        <f>data_olah!M843</f>
        <v/>
      </c>
      <c r="L840" s="122" t="str">
        <f>data_olah!U843</f>
        <v>KURANG OPTIMAL</v>
      </c>
    </row>
    <row r="841">
      <c r="A841" s="121">
        <v>2025.0</v>
      </c>
      <c r="B841" s="121" t="s">
        <v>795</v>
      </c>
      <c r="C841" s="122" t="str">
        <f>data_olah!B844</f>
        <v>PENAJAM PASER UTARA</v>
      </c>
      <c r="D841" s="122" t="str">
        <f>data_olah!C844</f>
        <v>WARU</v>
      </c>
      <c r="E841" s="122" t="str">
        <f>data_olah!D844</f>
        <v>SESULU</v>
      </c>
      <c r="F841" s="123" t="str">
        <f>data_olah!F844</f>
        <v>-1.4066619202165243</v>
      </c>
      <c r="G841" s="123" t="str">
        <f>data_olah!G844</f>
        <v>116.59907825819504</v>
      </c>
      <c r="H841" s="122" t="str">
        <f>data_olah!H844</f>
        <v>TELKOMSEL</v>
      </c>
      <c r="I841" s="122" t="str">
        <f>data_olah!I844</f>
        <v>INDIHOME</v>
      </c>
      <c r="J841" s="122" t="str">
        <f>data_olah!J844</f>
        <v>TERPASANG</v>
      </c>
      <c r="K841" s="122" t="str">
        <f>data_olah!M844</f>
        <v/>
      </c>
      <c r="L841" s="122" t="str">
        <f>data_olah!U844</f>
        <v>KURANG OPTIMAL</v>
      </c>
    </row>
    <row r="842">
      <c r="A842" s="121">
        <v>2025.0</v>
      </c>
      <c r="B842" s="121" t="s">
        <v>795</v>
      </c>
      <c r="C842" s="122" t="str">
        <f>data_olah!B845</f>
        <v>PENAJAM PASER UTARA</v>
      </c>
      <c r="D842" s="122" t="str">
        <f>data_olah!C845</f>
        <v>WARU</v>
      </c>
      <c r="E842" s="122" t="str">
        <f>data_olah!D845</f>
        <v>BANGUN MULYA</v>
      </c>
      <c r="F842" s="123" t="str">
        <f>data_olah!F845</f>
        <v>-1.3763069567845647</v>
      </c>
      <c r="G842" s="123" t="str">
        <f>data_olah!G845</f>
        <v>116.60997463813322</v>
      </c>
      <c r="H842" s="122" t="str">
        <f>data_olah!H845</f>
        <v>TELKOMSEL</v>
      </c>
      <c r="I842" s="122" t="str">
        <f>data_olah!I845</f>
        <v>INDIHOME</v>
      </c>
      <c r="J842" s="122" t="str">
        <f>data_olah!J845</f>
        <v>TERPASANG</v>
      </c>
      <c r="K842" s="122" t="str">
        <f>data_olah!M845</f>
        <v/>
      </c>
      <c r="L842" s="122" t="str">
        <f>data_olah!U845</f>
        <v>TIDAK OPTIMAL</v>
      </c>
    </row>
    <row r="843">
      <c r="A843" s="230">
        <v>2025.0</v>
      </c>
      <c r="B843" s="230" t="s">
        <v>3551</v>
      </c>
      <c r="C843" s="231" t="str">
        <f>data_olah!B5</f>
        <v>BERAU</v>
      </c>
      <c r="D843" s="231" t="str">
        <f>data_olah!C5</f>
        <v>BATU PUTIH</v>
      </c>
      <c r="E843" s="231" t="str">
        <f>data_olah!D5</f>
        <v>TEMBUDAN</v>
      </c>
      <c r="F843" s="232" t="str">
        <f>data_olah!F5</f>
        <v>1.4114940697991807</v>
      </c>
      <c r="G843" s="232" t="str">
        <f>data_olah!G5</f>
        <v>118.35868228189355</v>
      </c>
      <c r="H843" s="231" t="str">
        <f>data_olah!H5</f>
        <v>TELKOMSEL</v>
      </c>
      <c r="I843" s="231" t="str">
        <f>data_olah!I5</f>
        <v>INDIHOME</v>
      </c>
      <c r="J843" s="231" t="str">
        <f>data_olah!J5</f>
        <v>TERPASANG</v>
      </c>
      <c r="K843" s="231" t="str">
        <f>data_olah!N5</f>
        <v/>
      </c>
      <c r="L843" s="231" t="str">
        <f>data_olah!U5</f>
        <v>TIDAK OPTIMAL</v>
      </c>
      <c r="M843" s="233" t="s">
        <v>19</v>
      </c>
    </row>
    <row r="844">
      <c r="A844" s="230">
        <v>2025.0</v>
      </c>
      <c r="B844" s="230" t="s">
        <v>3551</v>
      </c>
      <c r="C844" s="231" t="str">
        <f>data_olah!B6</f>
        <v>BERAU</v>
      </c>
      <c r="D844" s="231" t="str">
        <f>data_olah!C6</f>
        <v>BATU PUTIH</v>
      </c>
      <c r="E844" s="231" t="str">
        <f>data_olah!D6</f>
        <v>KAYU INDAH</v>
      </c>
      <c r="F844" s="232" t="str">
        <f>data_olah!F6</f>
        <v>1.4322942440867155</v>
      </c>
      <c r="G844" s="232" t="str">
        <f>data_olah!G6</f>
        <v>118.31393952860488</v>
      </c>
      <c r="H844" s="231" t="str">
        <f>data_olah!H6</f>
        <v>TELKOMSEL</v>
      </c>
      <c r="I844" s="231" t="str">
        <f>data_olah!I6</f>
        <v>ORBIT</v>
      </c>
      <c r="J844" s="231" t="str">
        <f>data_olah!J6</f>
        <v>TERPASANG</v>
      </c>
      <c r="K844" s="231" t="str">
        <f>data_olah!N6</f>
        <v>BELUM TERPASANG</v>
      </c>
      <c r="L844" s="231" t="str">
        <f>data_olah!U6</f>
        <v>TIDAK TERDETEKSI</v>
      </c>
    </row>
    <row r="845">
      <c r="A845" s="230">
        <v>2025.0</v>
      </c>
      <c r="B845" s="230" t="s">
        <v>3551</v>
      </c>
      <c r="C845" s="231" t="str">
        <f>data_olah!B7</f>
        <v>BERAU</v>
      </c>
      <c r="D845" s="231" t="str">
        <f>data_olah!C7</f>
        <v>BATU PUTIH</v>
      </c>
      <c r="E845" s="231" t="str">
        <f>data_olah!D7</f>
        <v>BATU PUTIH</v>
      </c>
      <c r="F845" s="232" t="str">
        <f>data_olah!F7</f>
        <v>1.3724255224541961</v>
      </c>
      <c r="G845" s="232" t="str">
        <f>data_olah!G7</f>
        <v>118.43450953203936</v>
      </c>
      <c r="H845" s="231" t="str">
        <f>data_olah!H7</f>
        <v>TELKOMSEL</v>
      </c>
      <c r="I845" s="231" t="str">
        <f>data_olah!I7</f>
        <v>INDIHOME</v>
      </c>
      <c r="J845" s="231" t="str">
        <f>data_olah!J7</f>
        <v>TERPASANG</v>
      </c>
      <c r="K845" s="231" t="str">
        <f>data_olah!N7</f>
        <v/>
      </c>
      <c r="L845" s="231" t="str">
        <f>data_olah!U7</f>
        <v>KURANG OPTIMAL</v>
      </c>
    </row>
    <row r="846">
      <c r="A846" s="230">
        <v>2025.0</v>
      </c>
      <c r="B846" s="230" t="s">
        <v>3551</v>
      </c>
      <c r="C846" s="231" t="str">
        <f>data_olah!B8</f>
        <v>BERAU</v>
      </c>
      <c r="D846" s="231" t="str">
        <f>data_olah!C8</f>
        <v>BATU PUTIH</v>
      </c>
      <c r="E846" s="231" t="str">
        <f>data_olah!D8</f>
        <v>LOBANG KELATAK</v>
      </c>
      <c r="F846" s="232" t="str">
        <f>data_olah!F8</f>
        <v>1.3696535243221635</v>
      </c>
      <c r="G846" s="232" t="str">
        <f>data_olah!G8</f>
        <v>118.43360512047137</v>
      </c>
      <c r="H846" s="231" t="str">
        <f>data_olah!H8</f>
        <v>TELKOMSAT</v>
      </c>
      <c r="I846" s="231" t="str">
        <f>data_olah!I8</f>
        <v>STARLINK</v>
      </c>
      <c r="J846" s="231" t="str">
        <f>data_olah!J8</f>
        <v>TERPASANG</v>
      </c>
      <c r="K846" s="231" t="str">
        <f>data_olah!N8</f>
        <v>BELUM TERPASANG</v>
      </c>
      <c r="L846" s="231" t="str">
        <f>data_olah!U8</f>
        <v>OPTIMAL</v>
      </c>
    </row>
    <row r="847">
      <c r="A847" s="230">
        <v>2025.0</v>
      </c>
      <c r="B847" s="230" t="s">
        <v>3551</v>
      </c>
      <c r="C847" s="231" t="str">
        <f>data_olah!B9</f>
        <v>BERAU</v>
      </c>
      <c r="D847" s="231" t="str">
        <f>data_olah!C9</f>
        <v>BATU PUTIH</v>
      </c>
      <c r="E847" s="231" t="str">
        <f>data_olah!D9</f>
        <v>AMPEN MEDANG</v>
      </c>
      <c r="F847" s="232" t="str">
        <f>data_olah!F9</f>
        <v>1.336828851288219</v>
      </c>
      <c r="G847" s="232" t="str">
        <f>data_olah!G9</f>
        <v>118.47551684091498</v>
      </c>
      <c r="H847" s="231" t="str">
        <f>data_olah!H9</f>
        <v>TELKOMSEL</v>
      </c>
      <c r="I847" s="231" t="str">
        <f>data_olah!I9</f>
        <v>ORBIT</v>
      </c>
      <c r="J847" s="231" t="str">
        <f>data_olah!J9</f>
        <v>TERPASANG</v>
      </c>
      <c r="K847" s="231" t="str">
        <f>data_olah!N9</f>
        <v>BELUM TERPASANG</v>
      </c>
      <c r="L847" s="231" t="str">
        <f>data_olah!U9</f>
        <v>TIDAK TERDETEKSI</v>
      </c>
    </row>
    <row r="848">
      <c r="A848" s="230">
        <v>2025.0</v>
      </c>
      <c r="B848" s="230" t="s">
        <v>3551</v>
      </c>
      <c r="C848" s="231" t="str">
        <f>data_olah!B10</f>
        <v>BERAU</v>
      </c>
      <c r="D848" s="231" t="str">
        <f>data_olah!C10</f>
        <v>BATU PUTIH</v>
      </c>
      <c r="E848" s="231" t="str">
        <f>data_olah!D10</f>
        <v>BALIKUKUP</v>
      </c>
      <c r="F848" s="232" t="str">
        <f>data_olah!F10</f>
        <v>1.417831510111881</v>
      </c>
      <c r="G848" s="232" t="str">
        <f>data_olah!G10</f>
        <v>118.48055756225688</v>
      </c>
      <c r="H848" s="231" t="str">
        <f>data_olah!H10</f>
        <v>COMTELINDO</v>
      </c>
      <c r="I848" s="231" t="str">
        <f>data_olah!I10</f>
        <v>WMS</v>
      </c>
      <c r="J848" s="231" t="str">
        <f>data_olah!J10</f>
        <v>TERPASANG</v>
      </c>
      <c r="K848" s="231" t="str">
        <f>data_olah!N10</f>
        <v/>
      </c>
      <c r="L848" s="231" t="str">
        <f>data_olah!U10</f>
        <v>SANGAT OPTIMAL</v>
      </c>
    </row>
    <row r="849">
      <c r="A849" s="230">
        <v>2025.0</v>
      </c>
      <c r="B849" s="230" t="s">
        <v>3551</v>
      </c>
      <c r="C849" s="231" t="str">
        <f>data_olah!B11</f>
        <v>BERAU</v>
      </c>
      <c r="D849" s="231" t="str">
        <f>data_olah!C11</f>
        <v>BATU PUTIH</v>
      </c>
      <c r="E849" s="231" t="str">
        <f>data_olah!D11</f>
        <v>SUMBER AGUNG</v>
      </c>
      <c r="F849" s="232" t="str">
        <f>data_olah!F11</f>
        <v>1.4578195365757132</v>
      </c>
      <c r="G849" s="232" t="str">
        <f>data_olah!G11</f>
        <v>118.31199995866533</v>
      </c>
      <c r="H849" s="231" t="str">
        <f>data_olah!H11</f>
        <v>TELKOMSEL</v>
      </c>
      <c r="I849" s="231" t="str">
        <f>data_olah!I11</f>
        <v>ORBIT</v>
      </c>
      <c r="J849" s="231" t="str">
        <f>data_olah!J11</f>
        <v>TERPASANG</v>
      </c>
      <c r="K849" s="231" t="str">
        <f>data_olah!N11</f>
        <v>BELUM TERPASANG</v>
      </c>
      <c r="L849" s="231" t="str">
        <f>data_olah!U11</f>
        <v>TIDAK TERDETEKSI</v>
      </c>
    </row>
    <row r="850">
      <c r="A850" s="230">
        <v>2025.0</v>
      </c>
      <c r="B850" s="230" t="s">
        <v>3551</v>
      </c>
      <c r="C850" s="231" t="str">
        <f>data_olah!B12</f>
        <v>BERAU</v>
      </c>
      <c r="D850" s="231" t="str">
        <f>data_olah!C12</f>
        <v>BIATAN</v>
      </c>
      <c r="E850" s="231" t="str">
        <f>data_olah!D12</f>
        <v>BIATAN ULU</v>
      </c>
      <c r="F850" s="232" t="str">
        <f>data_olah!F12</f>
        <v>1.335551728209252</v>
      </c>
      <c r="G850" s="232" t="str">
        <f>data_olah!G12</f>
        <v>117.91302325587445</v>
      </c>
      <c r="H850" s="231" t="str">
        <f>data_olah!H12</f>
        <v>COMTELINDO</v>
      </c>
      <c r="I850" s="231" t="str">
        <f>data_olah!I12</f>
        <v>WMS</v>
      </c>
      <c r="J850" s="231" t="str">
        <f>data_olah!J12</f>
        <v>TERPASANG</v>
      </c>
      <c r="K850" s="231" t="str">
        <f>data_olah!N12</f>
        <v/>
      </c>
      <c r="L850" s="231" t="str">
        <f>data_olah!U12</f>
        <v>SANGAT OPTIMAL</v>
      </c>
    </row>
    <row r="851">
      <c r="A851" s="230">
        <v>2025.0</v>
      </c>
      <c r="B851" s="230" t="s">
        <v>3551</v>
      </c>
      <c r="C851" s="231" t="str">
        <f>data_olah!B13</f>
        <v>BERAU</v>
      </c>
      <c r="D851" s="231" t="str">
        <f>data_olah!C13</f>
        <v>BIATAN</v>
      </c>
      <c r="E851" s="231" t="str">
        <f>data_olah!D13</f>
        <v>BIATAN ILIR</v>
      </c>
      <c r="F851" s="232" t="str">
        <f>data_olah!F13</f>
        <v>1.6642044191360845</v>
      </c>
      <c r="G851" s="232" t="str">
        <f>data_olah!G13</f>
        <v>118.05895755623887</v>
      </c>
      <c r="H851" s="231" t="str">
        <f>data_olah!H13</f>
        <v/>
      </c>
      <c r="I851" s="231" t="str">
        <f>data_olah!I13</f>
        <v/>
      </c>
      <c r="J851" s="231" t="str">
        <f>data_olah!J13</f>
        <v/>
      </c>
      <c r="K851" s="231" t="str">
        <f>data_olah!N13</f>
        <v>BELUM TERPASANG</v>
      </c>
      <c r="L851" s="231" t="str">
        <f>data_olah!U13</f>
        <v>BELUM TERPASANG</v>
      </c>
    </row>
    <row r="852">
      <c r="A852" s="230">
        <v>2025.0</v>
      </c>
      <c r="B852" s="230" t="s">
        <v>3551</v>
      </c>
      <c r="C852" s="231" t="str">
        <f>data_olah!B14</f>
        <v>BERAU</v>
      </c>
      <c r="D852" s="231" t="str">
        <f>data_olah!C14</f>
        <v>BIATAN</v>
      </c>
      <c r="E852" s="231" t="str">
        <f>data_olah!D14</f>
        <v>KARANGAN</v>
      </c>
      <c r="F852" s="232" t="str">
        <f>data_olah!F14</f>
        <v>1.664768</v>
      </c>
      <c r="G852" s="232" t="str">
        <f>data_olah!G14</f>
        <v>118.055052</v>
      </c>
      <c r="H852" s="231" t="str">
        <f>data_olah!H14</f>
        <v>BESTCAMP</v>
      </c>
      <c r="I852" s="231" t="str">
        <f>data_olah!I14</f>
        <v>STARLINK</v>
      </c>
      <c r="J852" s="231" t="str">
        <f>data_olah!J14</f>
        <v>TERPASANG</v>
      </c>
      <c r="K852" s="231" t="str">
        <f>data_olah!N14</f>
        <v>BELUM TERPASANG</v>
      </c>
      <c r="L852" s="231" t="str">
        <f>data_olah!U14</f>
        <v>OPTIMAL</v>
      </c>
    </row>
    <row r="853">
      <c r="A853" s="230">
        <v>2025.0</v>
      </c>
      <c r="B853" s="230" t="s">
        <v>3551</v>
      </c>
      <c r="C853" s="231" t="str">
        <f>data_olah!B15</f>
        <v>BERAU</v>
      </c>
      <c r="D853" s="231" t="str">
        <f>data_olah!C15</f>
        <v>BIATAN</v>
      </c>
      <c r="E853" s="231" t="str">
        <f>data_olah!D15</f>
        <v>BIATAN LEMPAKE</v>
      </c>
      <c r="F853" s="232" t="str">
        <f>data_olah!F15</f>
        <v>1.6636596092541116</v>
      </c>
      <c r="G853" s="232" t="str">
        <f>data_olah!G15</f>
        <v>118.02909364298678</v>
      </c>
      <c r="H853" s="231" t="str">
        <f>data_olah!H15</f>
        <v>TELKOM</v>
      </c>
      <c r="I853" s="231" t="str">
        <f>data_olah!I15</f>
        <v>WMS</v>
      </c>
      <c r="J853" s="231" t="str">
        <f>data_olah!J15</f>
        <v>TERPASANG</v>
      </c>
      <c r="K853" s="231" t="str">
        <f>data_olah!N15</f>
        <v>&gt; 200GB</v>
      </c>
      <c r="L853" s="231" t="str">
        <f>data_olah!U15</f>
        <v>KURANG OPTIMAL</v>
      </c>
    </row>
    <row r="854">
      <c r="A854" s="230">
        <v>2025.0</v>
      </c>
      <c r="B854" s="230" t="s">
        <v>3551</v>
      </c>
      <c r="C854" s="231" t="str">
        <f>data_olah!B16</f>
        <v>BERAU</v>
      </c>
      <c r="D854" s="231" t="str">
        <f>data_olah!C16</f>
        <v>BIATAN</v>
      </c>
      <c r="E854" s="231" t="str">
        <f>data_olah!D16</f>
        <v>MANUNGGAL JAYA</v>
      </c>
      <c r="F854" s="232" t="str">
        <f>data_olah!F16</f>
        <v>1.68341854814553</v>
      </c>
      <c r="G854" s="232" t="str">
        <f>data_olah!G16</f>
        <v>118.0118597</v>
      </c>
      <c r="H854" s="231" t="str">
        <f>data_olah!H16</f>
        <v>TELKOM</v>
      </c>
      <c r="I854" s="231" t="str">
        <f>data_olah!I16</f>
        <v>WMS</v>
      </c>
      <c r="J854" s="231" t="str">
        <f>data_olah!J16</f>
        <v>TERPASANG</v>
      </c>
      <c r="K854" s="231" t="str">
        <f>data_olah!N16</f>
        <v>TIDAK AKTIF</v>
      </c>
      <c r="L854" s="231" t="str">
        <f>data_olah!U16</f>
        <v>TIDAK AKTIF</v>
      </c>
    </row>
    <row r="855">
      <c r="A855" s="230">
        <v>2025.0</v>
      </c>
      <c r="B855" s="230" t="s">
        <v>3551</v>
      </c>
      <c r="C855" s="231" t="str">
        <f>data_olah!B17</f>
        <v>BERAU</v>
      </c>
      <c r="D855" s="231" t="str">
        <f>data_olah!C17</f>
        <v>BIATAN</v>
      </c>
      <c r="E855" s="231" t="str">
        <f>data_olah!D17</f>
        <v>BIATAN BAPINANG</v>
      </c>
      <c r="F855" s="232" t="str">
        <f>data_olah!F17</f>
        <v>1.714376961620032</v>
      </c>
      <c r="G855" s="232" t="str">
        <f>data_olah!G17</f>
        <v>117.98620198580738</v>
      </c>
      <c r="H855" s="231" t="str">
        <f>data_olah!H17</f>
        <v>TELKOMSEL</v>
      </c>
      <c r="I855" s="231" t="str">
        <f>data_olah!I17</f>
        <v>ORBIT</v>
      </c>
      <c r="J855" s="231" t="str">
        <f>data_olah!J17</f>
        <v>TERPASANG</v>
      </c>
      <c r="K855" s="231" t="str">
        <f>data_olah!N17</f>
        <v>BELUM TERPASANG</v>
      </c>
      <c r="L855" s="231" t="str">
        <f>data_olah!U17</f>
        <v>TIDAK TERDETEKSI</v>
      </c>
    </row>
    <row r="856">
      <c r="A856" s="230">
        <v>2025.0</v>
      </c>
      <c r="B856" s="230" t="s">
        <v>3551</v>
      </c>
      <c r="C856" s="231" t="str">
        <f>data_olah!B18</f>
        <v>BERAU</v>
      </c>
      <c r="D856" s="231" t="str">
        <f>data_olah!C18</f>
        <v>BIATAN</v>
      </c>
      <c r="E856" s="231" t="str">
        <f>data_olah!D18</f>
        <v>BIATAN BARU</v>
      </c>
      <c r="F856" s="232" t="str">
        <f>data_olah!F18</f>
        <v>1.5776146865362355</v>
      </c>
      <c r="G856" s="232" t="str">
        <f>data_olah!G18</f>
        <v>117.98254060131111</v>
      </c>
      <c r="H856" s="231" t="str">
        <f>data_olah!H18</f>
        <v>COMTELINDO</v>
      </c>
      <c r="I856" s="231" t="str">
        <f>data_olah!I18</f>
        <v>WMS</v>
      </c>
      <c r="J856" s="231" t="str">
        <f>data_olah!J18</f>
        <v>TERPASANG</v>
      </c>
      <c r="K856" s="231" t="str">
        <f>data_olah!N18</f>
        <v/>
      </c>
      <c r="L856" s="231" t="str">
        <f>data_olah!U18</f>
        <v>SANGAT OPTIMAL</v>
      </c>
    </row>
    <row r="857">
      <c r="A857" s="230">
        <v>2025.0</v>
      </c>
      <c r="B857" s="230" t="s">
        <v>3551</v>
      </c>
      <c r="C857" s="231" t="str">
        <f>data_olah!B19</f>
        <v>BERAU</v>
      </c>
      <c r="D857" s="231" t="str">
        <f>data_olah!C19</f>
        <v>BIATAN</v>
      </c>
      <c r="E857" s="231" t="str">
        <f>data_olah!D19</f>
        <v>BUKIT MAKMUR JAYA</v>
      </c>
      <c r="F857" s="232" t="str">
        <f>data_olah!F19</f>
        <v>1.6436982211065871</v>
      </c>
      <c r="G857" s="232" t="str">
        <f>data_olah!G19</f>
        <v>117.9270624998015</v>
      </c>
      <c r="H857" s="231" t="str">
        <f>data_olah!H19</f>
        <v>COMTELINDO</v>
      </c>
      <c r="I857" s="231" t="str">
        <f>data_olah!I19</f>
        <v>WMS</v>
      </c>
      <c r="J857" s="231" t="str">
        <f>data_olah!J19</f>
        <v>TERPASANG</v>
      </c>
      <c r="K857" s="231" t="str">
        <f>data_olah!N19</f>
        <v/>
      </c>
      <c r="L857" s="231" t="str">
        <f>data_olah!U19</f>
        <v>SANGAT OPTIMAL</v>
      </c>
    </row>
    <row r="858">
      <c r="A858" s="230">
        <v>2025.0</v>
      </c>
      <c r="B858" s="230" t="s">
        <v>3551</v>
      </c>
      <c r="C858" s="231" t="str">
        <f>data_olah!B20</f>
        <v>BERAU</v>
      </c>
      <c r="D858" s="231" t="str">
        <f>data_olah!C20</f>
        <v>BIDUK-BIDUK</v>
      </c>
      <c r="E858" s="231" t="str">
        <f>data_olah!D20</f>
        <v>BIDUK-BIDUK</v>
      </c>
      <c r="F858" s="232" t="str">
        <f>data_olah!F20</f>
        <v>1.3102393782348722</v>
      </c>
      <c r="G858" s="232" t="str">
        <f>data_olah!G20</f>
        <v>118.62564678631931</v>
      </c>
      <c r="H858" s="231" t="str">
        <f>data_olah!H20</f>
        <v>TELKOMSEL</v>
      </c>
      <c r="I858" s="231" t="str">
        <f>data_olah!I20</f>
        <v>ORBIT</v>
      </c>
      <c r="J858" s="231" t="str">
        <f>data_olah!J20</f>
        <v>TERPASANG</v>
      </c>
      <c r="K858" s="231" t="str">
        <f>data_olah!N20</f>
        <v>BELUM TERPASANG</v>
      </c>
      <c r="L858" s="231" t="str">
        <f>data_olah!U20</f>
        <v>TIDAK TERDETEKSI</v>
      </c>
    </row>
    <row r="859">
      <c r="A859" s="230">
        <v>2025.0</v>
      </c>
      <c r="B859" s="230" t="s">
        <v>3551</v>
      </c>
      <c r="C859" s="231" t="str">
        <f>data_olah!B21</f>
        <v>BERAU</v>
      </c>
      <c r="D859" s="231" t="str">
        <f>data_olah!C21</f>
        <v>BIDUK-BIDUK</v>
      </c>
      <c r="E859" s="231" t="str">
        <f>data_olah!D21</f>
        <v>PANTAI HARAPAN</v>
      </c>
      <c r="F859" s="232" t="str">
        <f>data_olah!F21</f>
        <v>1.2859061874501128</v>
      </c>
      <c r="G859" s="232" t="str">
        <f>data_olah!G21</f>
        <v>118.65429730385846</v>
      </c>
      <c r="H859" s="231" t="str">
        <f>data_olah!H21</f>
        <v>TELKOM</v>
      </c>
      <c r="I859" s="231" t="str">
        <f>data_olah!I21</f>
        <v>WMS</v>
      </c>
      <c r="J859" s="231" t="str">
        <f>data_olah!J21</f>
        <v>TERPASANG</v>
      </c>
      <c r="K859" s="231" t="str">
        <f>data_olah!N21</f>
        <v>TIDAK AKTIF</v>
      </c>
      <c r="L859" s="231" t="str">
        <f>data_olah!U21</f>
        <v>TIDAK OPTIMAL</v>
      </c>
    </row>
    <row r="860">
      <c r="A860" s="230">
        <v>2025.0</v>
      </c>
      <c r="B860" s="230" t="s">
        <v>3551</v>
      </c>
      <c r="C860" s="231" t="str">
        <f>data_olah!B22</f>
        <v>BERAU</v>
      </c>
      <c r="D860" s="231" t="str">
        <f>data_olah!C22</f>
        <v>BIDUK-BIDUK</v>
      </c>
      <c r="E860" s="231" t="str">
        <f>data_olah!D22</f>
        <v>TANJUNG PREPAT</v>
      </c>
      <c r="F860" s="232" t="str">
        <f>data_olah!F22</f>
        <v>1.3110253879927252</v>
      </c>
      <c r="G860" s="232" t="str">
        <f>data_olah!G22</f>
        <v>118.62600528299706</v>
      </c>
      <c r="H860" s="231" t="str">
        <f>data_olah!H22</f>
        <v>TELKOM</v>
      </c>
      <c r="I860" s="231" t="str">
        <f>data_olah!I22</f>
        <v>WMS</v>
      </c>
      <c r="J860" s="231" t="str">
        <f>data_olah!J22</f>
        <v>TERPASANG</v>
      </c>
      <c r="K860" s="231" t="str">
        <f>data_olah!N22</f>
        <v>BELUM TERPASANG</v>
      </c>
      <c r="L860" s="231" t="str">
        <f>data_olah!U22</f>
        <v>TIDAK OPTIMAL</v>
      </c>
    </row>
    <row r="861">
      <c r="A861" s="230">
        <v>2025.0</v>
      </c>
      <c r="B861" s="230" t="s">
        <v>3551</v>
      </c>
      <c r="C861" s="231" t="str">
        <f>data_olah!B23</f>
        <v>BERAU</v>
      </c>
      <c r="D861" s="231" t="str">
        <f>data_olah!C23</f>
        <v>BIDUK-BIDUK</v>
      </c>
      <c r="E861" s="231" t="str">
        <f>data_olah!D23</f>
        <v>TELUK SUMBANG</v>
      </c>
      <c r="F861" s="232" t="str">
        <f>data_olah!F23</f>
        <v>1.047659997887953</v>
      </c>
      <c r="G861" s="232" t="str">
        <f>data_olah!G23</f>
        <v>118.82834512867876</v>
      </c>
      <c r="H861" s="231" t="str">
        <f>data_olah!H23</f>
        <v>COMTELINDO</v>
      </c>
      <c r="I861" s="231" t="str">
        <f>data_olah!I23</f>
        <v>WMS</v>
      </c>
      <c r="J861" s="231" t="str">
        <f>data_olah!J23</f>
        <v>TERPASANG</v>
      </c>
      <c r="K861" s="231" t="str">
        <f>data_olah!N23</f>
        <v/>
      </c>
      <c r="L861" s="231" t="str">
        <f>data_olah!U23</f>
        <v>TIDAK TERDETEKSI</v>
      </c>
    </row>
    <row r="862">
      <c r="A862" s="230">
        <v>2025.0</v>
      </c>
      <c r="B862" s="230" t="s">
        <v>3551</v>
      </c>
      <c r="C862" s="231" t="str">
        <f>data_olah!B24</f>
        <v>BERAU</v>
      </c>
      <c r="D862" s="231" t="str">
        <f>data_olah!C24</f>
        <v>BIDUK-BIDUK</v>
      </c>
      <c r="E862" s="231" t="str">
        <f>data_olah!D24</f>
        <v>TELUK SULAIMAN</v>
      </c>
      <c r="F862" s="232" t="str">
        <f>data_olah!F24</f>
        <v>1.1749437584216023</v>
      </c>
      <c r="G862" s="232" t="str">
        <f>data_olah!G24</f>
        <v>118.76764368946284</v>
      </c>
      <c r="H862" s="231" t="str">
        <f>data_olah!H24</f>
        <v>TELKOMSEL</v>
      </c>
      <c r="I862" s="231" t="str">
        <f>data_olah!I24</f>
        <v>INDIHOME</v>
      </c>
      <c r="J862" s="231" t="str">
        <f>data_olah!J24</f>
        <v>TERPASANG</v>
      </c>
      <c r="K862" s="231" t="str">
        <f>data_olah!N24</f>
        <v/>
      </c>
      <c r="L862" s="231" t="str">
        <f>data_olah!U24</f>
        <v>TIDAK OPTIMAL</v>
      </c>
    </row>
    <row r="863">
      <c r="A863" s="230">
        <v>2025.0</v>
      </c>
      <c r="B863" s="230" t="s">
        <v>3551</v>
      </c>
      <c r="C863" s="231" t="str">
        <f>data_olah!B25</f>
        <v>BERAU</v>
      </c>
      <c r="D863" s="231" t="str">
        <f>data_olah!C25</f>
        <v>BIDUK-BIDUK</v>
      </c>
      <c r="E863" s="231" t="str">
        <f>data_olah!D25</f>
        <v>GIRING-GIRING</v>
      </c>
      <c r="F863" s="232" t="str">
        <f>data_olah!F25</f>
        <v>1.2077694200696352</v>
      </c>
      <c r="G863" s="232" t="str">
        <f>data_olah!G25</f>
        <v>118.7571945097419</v>
      </c>
      <c r="H863" s="231" t="str">
        <f>data_olah!H25</f>
        <v>TELKOMSEL</v>
      </c>
      <c r="I863" s="231" t="str">
        <f>data_olah!I25</f>
        <v>INDIHOME</v>
      </c>
      <c r="J863" s="231" t="str">
        <f>data_olah!J25</f>
        <v>TERPASANG</v>
      </c>
      <c r="K863" s="231" t="str">
        <f>data_olah!N25</f>
        <v/>
      </c>
      <c r="L863" s="231" t="str">
        <f>data_olah!U25</f>
        <v>KURANG OPTIMAL</v>
      </c>
    </row>
    <row r="864">
      <c r="A864" s="230">
        <v>2025.0</v>
      </c>
      <c r="B864" s="230" t="s">
        <v>3551</v>
      </c>
      <c r="C864" s="231" t="str">
        <f>data_olah!B26</f>
        <v>BERAU</v>
      </c>
      <c r="D864" s="231" t="str">
        <f>data_olah!C26</f>
        <v>GUNUNG TABUR</v>
      </c>
      <c r="E864" s="231" t="str">
        <f>data_olah!D26</f>
        <v>TASUK</v>
      </c>
      <c r="F864" s="232" t="str">
        <f>data_olah!F26</f>
        <v>2.1750301997960673</v>
      </c>
      <c r="G864" s="232" t="str">
        <f>data_olah!G26</f>
        <v>117.41736049437013</v>
      </c>
      <c r="H864" s="231" t="str">
        <f>data_olah!H26</f>
        <v>COMTELINDO</v>
      </c>
      <c r="I864" s="231" t="str">
        <f>data_olah!I26</f>
        <v>WMS</v>
      </c>
      <c r="J864" s="231" t="str">
        <f>data_olah!J26</f>
        <v>TERPASANG</v>
      </c>
      <c r="K864" s="231" t="str">
        <f>data_olah!N26</f>
        <v/>
      </c>
      <c r="L864" s="231" t="str">
        <f>data_olah!U26</f>
        <v>SANGAT OPTIMAL</v>
      </c>
    </row>
    <row r="865">
      <c r="A865" s="230">
        <v>2025.0</v>
      </c>
      <c r="B865" s="230" t="s">
        <v>3551</v>
      </c>
      <c r="C865" s="231" t="str">
        <f>data_olah!B27</f>
        <v>BERAU</v>
      </c>
      <c r="D865" s="231" t="str">
        <f>data_olah!C27</f>
        <v>GUNUNG TABUR</v>
      </c>
      <c r="E865" s="231" t="str">
        <f>data_olah!D27</f>
        <v>BIRANG</v>
      </c>
      <c r="F865" s="232" t="str">
        <f>data_olah!F27</f>
        <v>2.203806</v>
      </c>
      <c r="G865" s="232" t="str">
        <f>data_olah!G27</f>
        <v>117.468896</v>
      </c>
      <c r="H865" s="231" t="str">
        <f>data_olah!H27</f>
        <v>BESTCAMP</v>
      </c>
      <c r="I865" s="231" t="str">
        <f>data_olah!I27</f>
        <v>STARLINK</v>
      </c>
      <c r="J865" s="231" t="str">
        <f>data_olah!J27</f>
        <v>TERPASANG</v>
      </c>
      <c r="K865" s="231" t="str">
        <f>data_olah!N27</f>
        <v>BELUM TERPASANG</v>
      </c>
      <c r="L865" s="231" t="str">
        <f>data_olah!U27</f>
        <v>TIDAK OPTIMAL</v>
      </c>
    </row>
    <row r="866">
      <c r="A866" s="230">
        <v>2025.0</v>
      </c>
      <c r="B866" s="230" t="s">
        <v>3551</v>
      </c>
      <c r="C866" s="231" t="str">
        <f>data_olah!B28</f>
        <v>BERAU</v>
      </c>
      <c r="D866" s="231" t="str">
        <f>data_olah!C28</f>
        <v>GUNUNG TABUR</v>
      </c>
      <c r="E866" s="231" t="str">
        <f>data_olah!D28</f>
        <v>MALUANG</v>
      </c>
      <c r="F866" s="232" t="str">
        <f>data_olah!F28</f>
        <v>2.181368287478703</v>
      </c>
      <c r="G866" s="232" t="str">
        <f>data_olah!G28</f>
        <v>117.51845002865578</v>
      </c>
      <c r="H866" s="231" t="str">
        <f>data_olah!H28</f>
        <v>TELKOM</v>
      </c>
      <c r="I866" s="231" t="str">
        <f>data_olah!I28</f>
        <v>WMS</v>
      </c>
      <c r="J866" s="231" t="str">
        <f>data_olah!J28</f>
        <v>TERPASANG</v>
      </c>
      <c r="K866" s="231" t="str">
        <f>data_olah!N28</f>
        <v>BELUM TERPASANG</v>
      </c>
      <c r="L866" s="231" t="str">
        <f>data_olah!U28</f>
        <v>KURANG OPTIMAL</v>
      </c>
    </row>
    <row r="867">
      <c r="A867" s="230">
        <v>2025.0</v>
      </c>
      <c r="B867" s="230" t="s">
        <v>3551</v>
      </c>
      <c r="C867" s="231" t="str">
        <f>data_olah!B29</f>
        <v>BERAU</v>
      </c>
      <c r="D867" s="231" t="str">
        <f>data_olah!C29</f>
        <v>GUNUNG TABUR</v>
      </c>
      <c r="E867" s="231" t="str">
        <f>data_olah!D29</f>
        <v>SAMBURAKAT</v>
      </c>
      <c r="F867" s="232" t="str">
        <f>data_olah!F29</f>
        <v>2.1752313283484317</v>
      </c>
      <c r="G867" s="232" t="str">
        <f>data_olah!G29</f>
        <v>117.54850596824551</v>
      </c>
      <c r="H867" s="231" t="str">
        <f>data_olah!H29</f>
        <v>TELKOMSEL</v>
      </c>
      <c r="I867" s="231" t="str">
        <f>data_olah!I29</f>
        <v>INDIHOME</v>
      </c>
      <c r="J867" s="231" t="str">
        <f>data_olah!J29</f>
        <v>TERPASANG</v>
      </c>
      <c r="K867" s="231" t="str">
        <f>data_olah!N29</f>
        <v/>
      </c>
      <c r="L867" s="231" t="str">
        <f>data_olah!U29</f>
        <v>TIDAK OPTIMAL</v>
      </c>
    </row>
    <row r="868">
      <c r="A868" s="230">
        <v>2025.0</v>
      </c>
      <c r="B868" s="230" t="s">
        <v>3551</v>
      </c>
      <c r="C868" s="231" t="str">
        <f>data_olah!B30</f>
        <v>BERAU</v>
      </c>
      <c r="D868" s="231" t="str">
        <f>data_olah!C30</f>
        <v>GUNUNG TABUR</v>
      </c>
      <c r="E868" s="231" t="str">
        <f>data_olah!D30</f>
        <v>SAMBAKUNGAN</v>
      </c>
      <c r="F868" s="232" t="str">
        <f>data_olah!F30</f>
        <v>2.21464690198614</v>
      </c>
      <c r="G868" s="232" t="str">
        <f>data_olah!G30</f>
        <v>117.59864440813938</v>
      </c>
      <c r="H868" s="231" t="str">
        <f>data_olah!H30</f>
        <v>TELKOMSEL</v>
      </c>
      <c r="I868" s="231" t="str">
        <f>data_olah!I30</f>
        <v>INDIHOME</v>
      </c>
      <c r="J868" s="231" t="str">
        <f>data_olah!J30</f>
        <v>TERPASANG</v>
      </c>
      <c r="K868" s="231" t="str">
        <f>data_olah!N30</f>
        <v/>
      </c>
      <c r="L868" s="231" t="str">
        <f>data_olah!U30</f>
        <v>TIDAK OPTIMAL</v>
      </c>
    </row>
    <row r="869">
      <c r="A869" s="230">
        <v>2025.0</v>
      </c>
      <c r="B869" s="230" t="s">
        <v>3551</v>
      </c>
      <c r="C869" s="231" t="str">
        <f>data_olah!B31</f>
        <v>BERAU</v>
      </c>
      <c r="D869" s="231" t="str">
        <f>data_olah!C31</f>
        <v>GUNUNG TABUR</v>
      </c>
      <c r="E869" s="231" t="str">
        <f>data_olah!D31</f>
        <v>MERANCANG ULU</v>
      </c>
      <c r="F869" s="232" t="str">
        <f>data_olah!F31</f>
        <v>2.2055231147736314</v>
      </c>
      <c r="G869" s="232" t="str">
        <f>data_olah!G31</f>
        <v>117.66521933715202</v>
      </c>
      <c r="H869" s="231" t="str">
        <f>data_olah!H31</f>
        <v>TELKOMSEL</v>
      </c>
      <c r="I869" s="231" t="str">
        <f>data_olah!I31</f>
        <v>INDIHOME</v>
      </c>
      <c r="J869" s="231" t="str">
        <f>data_olah!J31</f>
        <v>TERPASANG</v>
      </c>
      <c r="K869" s="231" t="str">
        <f>data_olah!N31</f>
        <v/>
      </c>
      <c r="L869" s="231" t="str">
        <f>data_olah!U31</f>
        <v>TIDAK OPTIMAL</v>
      </c>
    </row>
    <row r="870">
      <c r="A870" s="230">
        <v>2025.0</v>
      </c>
      <c r="B870" s="230" t="s">
        <v>3551</v>
      </c>
      <c r="C870" s="231" t="str">
        <f>data_olah!B32</f>
        <v>BERAU</v>
      </c>
      <c r="D870" s="231" t="str">
        <f>data_olah!C32</f>
        <v>GUNUNG TABUR</v>
      </c>
      <c r="E870" s="231" t="str">
        <f>data_olah!D32</f>
        <v>MERANCANG ILIR</v>
      </c>
      <c r="F870" s="232" t="str">
        <f>data_olah!F32</f>
        <v>2.2077451652035602</v>
      </c>
      <c r="G870" s="232" t="str">
        <f>data_olah!G32</f>
        <v>117.67821572730058</v>
      </c>
      <c r="H870" s="231" t="str">
        <f>data_olah!H32</f>
        <v>COMTELINDO</v>
      </c>
      <c r="I870" s="231" t="str">
        <f>data_olah!I32</f>
        <v>WMS</v>
      </c>
      <c r="J870" s="231" t="str">
        <f>data_olah!J32</f>
        <v>TERPASANG</v>
      </c>
      <c r="K870" s="231" t="str">
        <f>data_olah!N32</f>
        <v/>
      </c>
      <c r="L870" s="231" t="str">
        <f>data_olah!U32</f>
        <v>SANGAT OPTIMAL</v>
      </c>
    </row>
    <row r="871">
      <c r="A871" s="230">
        <v>2025.0</v>
      </c>
      <c r="B871" s="230" t="s">
        <v>3551</v>
      </c>
      <c r="C871" s="231" t="str">
        <f>data_olah!B33</f>
        <v>BERAU</v>
      </c>
      <c r="D871" s="231" t="str">
        <f>data_olah!C33</f>
        <v>GUNUNG TABUR</v>
      </c>
      <c r="E871" s="231" t="str">
        <f>data_olah!D33</f>
        <v>PULAU BESING</v>
      </c>
      <c r="F871" s="232" t="str">
        <f>data_olah!F33</f>
        <v>2.196157985452608</v>
      </c>
      <c r="G871" s="232" t="str">
        <f>data_olah!G33</f>
        <v>117.66001871418263</v>
      </c>
      <c r="H871" s="231" t="str">
        <f>data_olah!H33</f>
        <v>COMTELINDO</v>
      </c>
      <c r="I871" s="231" t="str">
        <f>data_olah!I33</f>
        <v>WMS</v>
      </c>
      <c r="J871" s="231" t="str">
        <f>data_olah!J33</f>
        <v>TERPASANG</v>
      </c>
      <c r="K871" s="231" t="str">
        <f>data_olah!N33</f>
        <v/>
      </c>
      <c r="L871" s="231" t="str">
        <f>data_olah!U33</f>
        <v>SANGAT OPTIMAL</v>
      </c>
    </row>
    <row r="872">
      <c r="A872" s="230">
        <v>2025.0</v>
      </c>
      <c r="B872" s="230" t="s">
        <v>3551</v>
      </c>
      <c r="C872" s="231" t="str">
        <f>data_olah!B34</f>
        <v>BERAU</v>
      </c>
      <c r="D872" s="231" t="str">
        <f>data_olah!C34</f>
        <v>GUNUNG TABUR</v>
      </c>
      <c r="E872" s="231" t="str">
        <f>data_olah!D34</f>
        <v>MELATI JAYA</v>
      </c>
      <c r="F872" s="232" t="str">
        <f>data_olah!F34</f>
        <v>2.310769889243056</v>
      </c>
      <c r="G872" s="232" t="str">
        <f>data_olah!G34</f>
        <v>117.67866987853196</v>
      </c>
      <c r="H872" s="231" t="str">
        <f>data_olah!H34</f>
        <v>TELKOMSEL</v>
      </c>
      <c r="I872" s="231" t="str">
        <f>data_olah!I34</f>
        <v>ORBIT</v>
      </c>
      <c r="J872" s="231" t="str">
        <f>data_olah!J34</f>
        <v>TERPASANG</v>
      </c>
      <c r="K872" s="231" t="str">
        <f>data_olah!N34</f>
        <v>BELUM TERPASANG</v>
      </c>
      <c r="L872" s="231" t="str">
        <f>data_olah!U34</f>
        <v>TIDAK TERDETEKSI</v>
      </c>
    </row>
    <row r="873">
      <c r="A873" s="230">
        <v>2025.0</v>
      </c>
      <c r="B873" s="230" t="s">
        <v>3551</v>
      </c>
      <c r="C873" s="231" t="str">
        <f>data_olah!B35</f>
        <v>BERAU</v>
      </c>
      <c r="D873" s="231" t="str">
        <f>data_olah!C35</f>
        <v>GUNUNG TABUR</v>
      </c>
      <c r="E873" s="231" t="str">
        <f>data_olah!D35</f>
        <v>BATU-BATU</v>
      </c>
      <c r="F873" s="232" t="str">
        <f>data_olah!F35</f>
        <v>2.190497</v>
      </c>
      <c r="G873" s="232" t="str">
        <f>data_olah!G35</f>
        <v>117.726881</v>
      </c>
      <c r="H873" s="231" t="str">
        <f>data_olah!H35</f>
        <v>BESTCAMP</v>
      </c>
      <c r="I873" s="231" t="str">
        <f>data_olah!I35</f>
        <v>STARLINK</v>
      </c>
      <c r="J873" s="231" t="str">
        <f>data_olah!J35</f>
        <v>TERPASANG</v>
      </c>
      <c r="K873" s="231" t="str">
        <f>data_olah!N35</f>
        <v>BELUM TERPASANG</v>
      </c>
      <c r="L873" s="231" t="str">
        <f>data_olah!U35</f>
        <v>SANGAT OPTIMAL</v>
      </c>
    </row>
    <row r="874">
      <c r="A874" s="230">
        <v>2025.0</v>
      </c>
      <c r="B874" s="230" t="s">
        <v>3551</v>
      </c>
      <c r="C874" s="231" t="str">
        <f>data_olah!B36</f>
        <v>BERAU</v>
      </c>
      <c r="D874" s="231" t="str">
        <f>data_olah!C36</f>
        <v>KELAY</v>
      </c>
      <c r="E874" s="231" t="str">
        <f>data_olah!D36</f>
        <v>MERABU</v>
      </c>
      <c r="F874" s="232" t="str">
        <f>data_olah!F36</f>
        <v>1.5059370720888037</v>
      </c>
      <c r="G874" s="232" t="str">
        <f>data_olah!G36</f>
        <v>117.27349770574065</v>
      </c>
      <c r="H874" s="231" t="str">
        <f>data_olah!H36</f>
        <v>COMTELINDO</v>
      </c>
      <c r="I874" s="231" t="str">
        <f>data_olah!I36</f>
        <v>WMS</v>
      </c>
      <c r="J874" s="231" t="str">
        <f>data_olah!J36</f>
        <v>TERPASANG</v>
      </c>
      <c r="K874" s="231" t="str">
        <f>data_olah!N36</f>
        <v/>
      </c>
      <c r="L874" s="231" t="str">
        <f>data_olah!U36</f>
        <v>SANGAT OPTIMAL</v>
      </c>
    </row>
    <row r="875">
      <c r="A875" s="230">
        <v>2025.0</v>
      </c>
      <c r="B875" s="230" t="s">
        <v>3551</v>
      </c>
      <c r="C875" s="231" t="str">
        <f>data_olah!B37</f>
        <v>BERAU</v>
      </c>
      <c r="D875" s="231" t="str">
        <f>data_olah!C37</f>
        <v>KELAY</v>
      </c>
      <c r="E875" s="231" t="str">
        <f>data_olah!D37</f>
        <v>PANAAN</v>
      </c>
      <c r="F875" s="232" t="str">
        <f>data_olah!F37</f>
        <v>1.5755555460826707</v>
      </c>
      <c r="G875" s="232" t="str">
        <f>data_olah!G37</f>
        <v>117.30576330763839</v>
      </c>
      <c r="H875" s="231" t="str">
        <f>data_olah!H37</f>
        <v>COMTELINDO</v>
      </c>
      <c r="I875" s="231" t="str">
        <f>data_olah!I37</f>
        <v>WMS</v>
      </c>
      <c r="J875" s="231" t="str">
        <f>data_olah!J37</f>
        <v>TERPASANG</v>
      </c>
      <c r="K875" s="231" t="str">
        <f>data_olah!N37</f>
        <v/>
      </c>
      <c r="L875" s="231" t="str">
        <f>data_olah!U37</f>
        <v>SANGAT OPTIMAL</v>
      </c>
    </row>
    <row r="876">
      <c r="A876" s="230">
        <v>2025.0</v>
      </c>
      <c r="B876" s="230" t="s">
        <v>3551</v>
      </c>
      <c r="C876" s="231" t="str">
        <f>data_olah!B38</f>
        <v>BERAU</v>
      </c>
      <c r="D876" s="231" t="str">
        <f>data_olah!C38</f>
        <v>KELAY</v>
      </c>
      <c r="E876" s="231" t="str">
        <f>data_olah!D38</f>
        <v>MERAPUN</v>
      </c>
      <c r="F876" s="232" t="str">
        <f>data_olah!F38</f>
        <v>1.4572588294024136</v>
      </c>
      <c r="G876" s="232" t="str">
        <f>data_olah!G38</f>
        <v>117.12644980952493</v>
      </c>
      <c r="H876" s="231" t="str">
        <f>data_olah!H38</f>
        <v>COMTELINDO</v>
      </c>
      <c r="I876" s="231" t="str">
        <f>data_olah!I38</f>
        <v>WMS</v>
      </c>
      <c r="J876" s="231" t="str">
        <f>data_olah!J38</f>
        <v>TERPASANG</v>
      </c>
      <c r="K876" s="231" t="str">
        <f>data_olah!N38</f>
        <v/>
      </c>
      <c r="L876" s="231" t="str">
        <f>data_olah!U38</f>
        <v>TIDAK TERDETEKSI</v>
      </c>
    </row>
    <row r="877">
      <c r="A877" s="230">
        <v>2025.0</v>
      </c>
      <c r="B877" s="230" t="s">
        <v>3551</v>
      </c>
      <c r="C877" s="231" t="str">
        <f>data_olah!B39</f>
        <v>BERAU</v>
      </c>
      <c r="D877" s="231" t="str">
        <f>data_olah!C39</f>
        <v>KELAY</v>
      </c>
      <c r="E877" s="231" t="str">
        <f>data_olah!D39</f>
        <v>MUARA LESAN</v>
      </c>
      <c r="F877" s="232" t="str">
        <f>data_olah!F39</f>
        <v>1.708500</v>
      </c>
      <c r="G877" s="232" t="str">
        <f>data_olah!G39</f>
        <v>117.172200</v>
      </c>
      <c r="H877" s="231" t="str">
        <f>data_olah!H39</f>
        <v>BESTCAMP</v>
      </c>
      <c r="I877" s="231" t="str">
        <f>data_olah!I39</f>
        <v>STARLINK</v>
      </c>
      <c r="J877" s="231" t="str">
        <f>data_olah!J39</f>
        <v>TERPASANG</v>
      </c>
      <c r="K877" s="231" t="str">
        <f>data_olah!N39</f>
        <v>BELUM TERPASANG</v>
      </c>
      <c r="L877" s="231" t="str">
        <f>data_olah!U39</f>
        <v>KURANG OPTIMAL</v>
      </c>
    </row>
    <row r="878">
      <c r="A878" s="230">
        <v>2025.0</v>
      </c>
      <c r="B878" s="230" t="s">
        <v>3551</v>
      </c>
      <c r="C878" s="231" t="str">
        <f>data_olah!B40</f>
        <v>BERAU</v>
      </c>
      <c r="D878" s="231" t="str">
        <f>data_olah!C40</f>
        <v>KELAY</v>
      </c>
      <c r="E878" s="231" t="str">
        <f>data_olah!D40</f>
        <v>MERASA</v>
      </c>
      <c r="F878" s="232" t="str">
        <f>data_olah!F40</f>
        <v>1.8097161662037253</v>
      </c>
      <c r="G878" s="232" t="str">
        <f>data_olah!G40</f>
        <v>117.2386936813596</v>
      </c>
      <c r="H878" s="231" t="str">
        <f>data_olah!H40</f>
        <v>TELKOMSEL</v>
      </c>
      <c r="I878" s="231" t="str">
        <f>data_olah!I40</f>
        <v>ORBIT</v>
      </c>
      <c r="J878" s="231" t="str">
        <f>data_olah!J40</f>
        <v>TERPASANG</v>
      </c>
      <c r="K878" s="231" t="str">
        <f>data_olah!N40</f>
        <v>BELUM TERPASANG</v>
      </c>
      <c r="L878" s="231" t="str">
        <f>data_olah!U40</f>
        <v>TIDAK TERDETEKSI</v>
      </c>
    </row>
    <row r="879">
      <c r="A879" s="230">
        <v>2025.0</v>
      </c>
      <c r="B879" s="230" t="s">
        <v>3551</v>
      </c>
      <c r="C879" s="231" t="str">
        <f>data_olah!B41</f>
        <v>BERAU</v>
      </c>
      <c r="D879" s="231" t="str">
        <f>data_olah!C41</f>
        <v>KELAY</v>
      </c>
      <c r="E879" s="231" t="str">
        <f>data_olah!D41</f>
        <v>LESAN DAYAK</v>
      </c>
      <c r="F879" s="232" t="str">
        <f>data_olah!F41</f>
        <v>1.6132229842246952</v>
      </c>
      <c r="G879" s="232" t="str">
        <f>data_olah!G41</f>
        <v>117.1493566892495</v>
      </c>
      <c r="H879" s="231" t="str">
        <f>data_olah!H41</f>
        <v>COMTELINDO</v>
      </c>
      <c r="I879" s="231" t="str">
        <f>data_olah!I41</f>
        <v>WMS</v>
      </c>
      <c r="J879" s="231" t="str">
        <f>data_olah!J41</f>
        <v>TERPASANG</v>
      </c>
      <c r="K879" s="231" t="str">
        <f>data_olah!N41</f>
        <v/>
      </c>
      <c r="L879" s="231" t="str">
        <f>data_olah!U41</f>
        <v>SANGAT OPTIMAL</v>
      </c>
    </row>
    <row r="880">
      <c r="A880" s="230">
        <v>2025.0</v>
      </c>
      <c r="B880" s="230" t="s">
        <v>3551</v>
      </c>
      <c r="C880" s="231" t="str">
        <f>data_olah!B42</f>
        <v>BERAU</v>
      </c>
      <c r="D880" s="231" t="str">
        <f>data_olah!C42</f>
        <v>KELAY</v>
      </c>
      <c r="E880" s="231" t="str">
        <f>data_olah!D42</f>
        <v>LONG BELIU</v>
      </c>
      <c r="F880" s="232" t="str">
        <f>data_olah!F42</f>
        <v>1.715464</v>
      </c>
      <c r="G880" s="232" t="str">
        <f>data_olah!G42</f>
        <v>117.061552</v>
      </c>
      <c r="H880" s="231" t="str">
        <f>data_olah!H42</f>
        <v>BESTCAMP</v>
      </c>
      <c r="I880" s="231" t="str">
        <f>data_olah!I42</f>
        <v>STARLINK</v>
      </c>
      <c r="J880" s="231" t="str">
        <f>data_olah!J42</f>
        <v>TERPASANG</v>
      </c>
      <c r="K880" s="231" t="str">
        <f>data_olah!N42</f>
        <v>BELUM TERPASANG</v>
      </c>
      <c r="L880" s="231" t="str">
        <f>data_olah!U42</f>
        <v>SANGAT OPTIMAL</v>
      </c>
    </row>
    <row r="881">
      <c r="A881" s="230">
        <v>2025.0</v>
      </c>
      <c r="B881" s="230" t="s">
        <v>3551</v>
      </c>
      <c r="C881" s="231" t="str">
        <f>data_olah!B43</f>
        <v>BERAU</v>
      </c>
      <c r="D881" s="231" t="str">
        <f>data_olah!C43</f>
        <v>KELAY</v>
      </c>
      <c r="E881" s="231" t="str">
        <f>data_olah!D43</f>
        <v>LONG DUHUNG</v>
      </c>
      <c r="F881" s="232" t="str">
        <f>data_olah!F43</f>
        <v>1.8540528929313205</v>
      </c>
      <c r="G881" s="232" t="str">
        <f>data_olah!G43</f>
        <v>116.9542680208929</v>
      </c>
      <c r="H881" s="231" t="str">
        <f>data_olah!H43</f>
        <v>COMTELINDO</v>
      </c>
      <c r="I881" s="231" t="str">
        <f>data_olah!I43</f>
        <v>WMS</v>
      </c>
      <c r="J881" s="231" t="str">
        <f>data_olah!J43</f>
        <v>TERPASANG</v>
      </c>
      <c r="K881" s="231" t="str">
        <f>data_olah!N43</f>
        <v/>
      </c>
      <c r="L881" s="231" t="str">
        <f>data_olah!U43</f>
        <v>TIDAK OPTIMAL</v>
      </c>
    </row>
    <row r="882">
      <c r="A882" s="230">
        <v>2025.0</v>
      </c>
      <c r="B882" s="230" t="s">
        <v>3551</v>
      </c>
      <c r="C882" s="231" t="str">
        <f>data_olah!B44</f>
        <v>BERAU</v>
      </c>
      <c r="D882" s="231" t="str">
        <f>data_olah!C44</f>
        <v>KELAY</v>
      </c>
      <c r="E882" s="231" t="str">
        <f>data_olah!D44</f>
        <v>LONG LAMCIN</v>
      </c>
      <c r="F882" s="232" t="str">
        <f>data_olah!F44</f>
        <v>1.8235248001715347</v>
      </c>
      <c r="G882" s="232" t="str">
        <f>data_olah!G44</f>
        <v>116.57737965429632</v>
      </c>
      <c r="H882" s="231" t="str">
        <f>data_olah!H44</f>
        <v>COMTELINDO</v>
      </c>
      <c r="I882" s="231" t="str">
        <f>data_olah!I44</f>
        <v>WMS</v>
      </c>
      <c r="J882" s="231" t="str">
        <f>data_olah!J44</f>
        <v>TERPASANG</v>
      </c>
      <c r="K882" s="231" t="str">
        <f>data_olah!N44</f>
        <v/>
      </c>
      <c r="L882" s="231" t="str">
        <f>data_olah!U44</f>
        <v>SANGAT OPTIMAL</v>
      </c>
    </row>
    <row r="883">
      <c r="A883" s="230">
        <v>2025.0</v>
      </c>
      <c r="B883" s="230" t="s">
        <v>3551</v>
      </c>
      <c r="C883" s="231" t="str">
        <f>data_olah!B45</f>
        <v>BERAU</v>
      </c>
      <c r="D883" s="231" t="str">
        <f>data_olah!C45</f>
        <v>KELAY</v>
      </c>
      <c r="E883" s="231" t="str">
        <f>data_olah!D45</f>
        <v>LONG KELUH</v>
      </c>
      <c r="F883" s="232" t="str">
        <f>data_olah!F45</f>
        <v>1.8380224022560088</v>
      </c>
      <c r="G883" s="232" t="str">
        <f>data_olah!G45</f>
        <v>116.86963311457009</v>
      </c>
      <c r="H883" s="231" t="str">
        <f>data_olah!H45</f>
        <v>COMTELINDO</v>
      </c>
      <c r="I883" s="231" t="str">
        <f>data_olah!I45</f>
        <v>WMS</v>
      </c>
      <c r="J883" s="231" t="str">
        <f>data_olah!J45</f>
        <v>TERPASANG</v>
      </c>
      <c r="K883" s="231" t="str">
        <f>data_olah!N45</f>
        <v/>
      </c>
      <c r="L883" s="231" t="str">
        <f>data_olah!U45</f>
        <v>OPTIMAL</v>
      </c>
    </row>
    <row r="884">
      <c r="A884" s="230">
        <v>2025.0</v>
      </c>
      <c r="B884" s="230" t="s">
        <v>3551</v>
      </c>
      <c r="C884" s="231" t="str">
        <f>data_olah!B46</f>
        <v>BERAU</v>
      </c>
      <c r="D884" s="231" t="str">
        <f>data_olah!C46</f>
        <v>KELAY</v>
      </c>
      <c r="E884" s="231" t="str">
        <f>data_olah!D46</f>
        <v>LONG PELAY</v>
      </c>
      <c r="F884" s="232" t="str">
        <f>data_olah!F46</f>
        <v>1.933708</v>
      </c>
      <c r="G884" s="232" t="str">
        <f>data_olah!G46</f>
        <v>116.696689</v>
      </c>
      <c r="H884" s="231" t="str">
        <f>data_olah!H46</f>
        <v>BESTCAMP</v>
      </c>
      <c r="I884" s="231" t="str">
        <f>data_olah!I46</f>
        <v>STARLINK</v>
      </c>
      <c r="J884" s="231" t="str">
        <f>data_olah!J46</f>
        <v>TERPASANG</v>
      </c>
      <c r="K884" s="231" t="str">
        <f>data_olah!N46</f>
        <v>BELUM TERPASANG</v>
      </c>
      <c r="L884" s="231" t="str">
        <f>data_olah!U46</f>
        <v>KURANG OPTIMAL</v>
      </c>
    </row>
    <row r="885">
      <c r="A885" s="230">
        <v>2025.0</v>
      </c>
      <c r="B885" s="230" t="s">
        <v>3551</v>
      </c>
      <c r="C885" s="231" t="str">
        <f>data_olah!B47</f>
        <v>BERAU</v>
      </c>
      <c r="D885" s="231" t="str">
        <f>data_olah!C47</f>
        <v>KELAY</v>
      </c>
      <c r="E885" s="231" t="str">
        <f>data_olah!D47</f>
        <v>MAPULU</v>
      </c>
      <c r="F885" s="232" t="str">
        <f>data_olah!F47</f>
        <v>1.6123031940272745</v>
      </c>
      <c r="G885" s="232" t="str">
        <f>data_olah!G47</f>
        <v>117.33778683724711</v>
      </c>
      <c r="H885" s="231" t="str">
        <f>data_olah!H47</f>
        <v>COMTELINDO</v>
      </c>
      <c r="I885" s="231" t="str">
        <f>data_olah!I47</f>
        <v>WMS</v>
      </c>
      <c r="J885" s="231" t="str">
        <f>data_olah!J47</f>
        <v>TERPASANG</v>
      </c>
      <c r="K885" s="231" t="str">
        <f>data_olah!N47</f>
        <v/>
      </c>
      <c r="L885" s="231" t="str">
        <f>data_olah!U47</f>
        <v>SANGAT OPTIMAL</v>
      </c>
    </row>
    <row r="886">
      <c r="A886" s="230">
        <v>2025.0</v>
      </c>
      <c r="B886" s="230" t="s">
        <v>3551</v>
      </c>
      <c r="C886" s="231" t="str">
        <f>data_olah!B48</f>
        <v>BERAU</v>
      </c>
      <c r="D886" s="231" t="str">
        <f>data_olah!C48</f>
        <v>KELAY</v>
      </c>
      <c r="E886" s="231" t="str">
        <f>data_olah!D48</f>
        <v>LONG SULUI</v>
      </c>
      <c r="F886" s="232" t="str">
        <f>data_olah!F48</f>
        <v>1.9792056058038743</v>
      </c>
      <c r="G886" s="232" t="str">
        <f>data_olah!G48</f>
        <v>116.53299217088261</v>
      </c>
      <c r="H886" s="231" t="str">
        <f>data_olah!H48</f>
        <v>COMTELINDO</v>
      </c>
      <c r="I886" s="231" t="str">
        <f>data_olah!I48</f>
        <v>WMS</v>
      </c>
      <c r="J886" s="231" t="str">
        <f>data_olah!J48</f>
        <v>TERPASANG</v>
      </c>
      <c r="K886" s="231" t="str">
        <f>data_olah!N48</f>
        <v/>
      </c>
      <c r="L886" s="231" t="str">
        <f>data_olah!U48</f>
        <v>SANGAT OPTIMAL</v>
      </c>
    </row>
    <row r="887">
      <c r="A887" s="230">
        <v>2025.0</v>
      </c>
      <c r="B887" s="230" t="s">
        <v>3551</v>
      </c>
      <c r="C887" s="231" t="str">
        <f>data_olah!B49</f>
        <v>BERAU</v>
      </c>
      <c r="D887" s="231" t="str">
        <f>data_olah!C49</f>
        <v>KELAY</v>
      </c>
      <c r="E887" s="231" t="str">
        <f>data_olah!D49</f>
        <v>SIDO BANGEN</v>
      </c>
      <c r="F887" s="232" t="str">
        <f>data_olah!F49</f>
        <v>1.6837199251098383</v>
      </c>
      <c r="G887" s="232" t="str">
        <f>data_olah!G49</f>
        <v>117.07768268089117</v>
      </c>
      <c r="H887" s="231" t="str">
        <f>data_olah!H49</f>
        <v>TELKOMSEL</v>
      </c>
      <c r="I887" s="231" t="str">
        <f>data_olah!I49</f>
        <v>ORBIT</v>
      </c>
      <c r="J887" s="231" t="str">
        <f>data_olah!J49</f>
        <v>TERPASANG</v>
      </c>
      <c r="K887" s="231" t="str">
        <f>data_olah!N49</f>
        <v>BELUM TERPASANG</v>
      </c>
      <c r="L887" s="231" t="str">
        <f>data_olah!U49</f>
        <v>TIDAK TERDETEKSI</v>
      </c>
    </row>
    <row r="888">
      <c r="A888" s="230">
        <v>2025.0</v>
      </c>
      <c r="B888" s="230" t="s">
        <v>3551</v>
      </c>
      <c r="C888" s="231" t="str">
        <f>data_olah!B50</f>
        <v>BERAU</v>
      </c>
      <c r="D888" s="231" t="str">
        <f>data_olah!C50</f>
        <v>MARATUA</v>
      </c>
      <c r="E888" s="231" t="str">
        <f>data_olah!D50</f>
        <v>BOHE SILIAN</v>
      </c>
      <c r="F888" s="232" t="str">
        <f>data_olah!F50</f>
        <v>2.184867</v>
      </c>
      <c r="G888" s="232" t="str">
        <f>data_olah!G50</f>
        <v>118.629255</v>
      </c>
      <c r="H888" s="231" t="str">
        <f>data_olah!H50</f>
        <v>BESTCAMP</v>
      </c>
      <c r="I888" s="231" t="str">
        <f>data_olah!I50</f>
        <v>STARLINK</v>
      </c>
      <c r="J888" s="231" t="str">
        <f>data_olah!J50</f>
        <v>TERPASANG</v>
      </c>
      <c r="K888" s="231" t="str">
        <f>data_olah!N50</f>
        <v>BELUM TERPASANG</v>
      </c>
      <c r="L888" s="231" t="str">
        <f>data_olah!U50</f>
        <v>SANGAT OPTIMAL</v>
      </c>
    </row>
    <row r="889">
      <c r="A889" s="230">
        <v>2025.0</v>
      </c>
      <c r="B889" s="230" t="s">
        <v>3551</v>
      </c>
      <c r="C889" s="231" t="str">
        <f>data_olah!B51</f>
        <v>BERAU</v>
      </c>
      <c r="D889" s="231" t="str">
        <f>data_olah!C51</f>
        <v>MARATUA</v>
      </c>
      <c r="E889" s="231" t="str">
        <f>data_olah!D51</f>
        <v>PAYUNG-PAYUNG</v>
      </c>
      <c r="F889" s="232" t="str">
        <f>data_olah!F51</f>
        <v>2.1957777536222016</v>
      </c>
      <c r="G889" s="232" t="str">
        <f>data_olah!G51</f>
        <v>118.5974885708768</v>
      </c>
      <c r="H889" s="231" t="str">
        <f>data_olah!H51</f>
        <v>TELKOMSEL</v>
      </c>
      <c r="I889" s="231" t="str">
        <f>data_olah!I51</f>
        <v>ORBIT</v>
      </c>
      <c r="J889" s="231" t="str">
        <f>data_olah!J51</f>
        <v>TERPASANG</v>
      </c>
      <c r="K889" s="231" t="str">
        <f>data_olah!N51</f>
        <v>BELUM TERPASANG</v>
      </c>
      <c r="L889" s="231" t="str">
        <f>data_olah!U51</f>
        <v>TIDAK TERDETEKSI</v>
      </c>
    </row>
    <row r="890">
      <c r="A890" s="230">
        <v>2025.0</v>
      </c>
      <c r="B890" s="230" t="s">
        <v>3551</v>
      </c>
      <c r="C890" s="231" t="str">
        <f>data_olah!B52</f>
        <v>BERAU</v>
      </c>
      <c r="D890" s="231" t="str">
        <f>data_olah!C52</f>
        <v>MARATUA</v>
      </c>
      <c r="E890" s="231" t="str">
        <f>data_olah!D52</f>
        <v>TELUK ALULU</v>
      </c>
      <c r="F890" s="232" t="str">
        <f>data_olah!F52</f>
        <v>2.266887830377776</v>
      </c>
      <c r="G890" s="232" t="str">
        <f>data_olah!G52</f>
        <v>118.60609019928911</v>
      </c>
      <c r="H890" s="231" t="str">
        <f>data_olah!H52</f>
        <v>COMTELINDO</v>
      </c>
      <c r="I890" s="231" t="str">
        <f>data_olah!I52</f>
        <v>WMS</v>
      </c>
      <c r="J890" s="231" t="str">
        <f>data_olah!J52</f>
        <v>TERPASANG</v>
      </c>
      <c r="K890" s="231" t="str">
        <f>data_olah!N52</f>
        <v/>
      </c>
      <c r="L890" s="231" t="str">
        <f>data_olah!U52</f>
        <v>SANGAT OPTIMAL</v>
      </c>
    </row>
    <row r="891">
      <c r="A891" s="230">
        <v>2025.0</v>
      </c>
      <c r="B891" s="230" t="s">
        <v>3551</v>
      </c>
      <c r="C891" s="231" t="str">
        <f>data_olah!B53</f>
        <v>BERAU</v>
      </c>
      <c r="D891" s="231" t="str">
        <f>data_olah!C53</f>
        <v>MARATUA</v>
      </c>
      <c r="E891" s="231" t="str">
        <f>data_olah!D53</f>
        <v>TELUK HARAPAN</v>
      </c>
      <c r="F891" s="232" t="str">
        <f>data_olah!F53</f>
        <v>2.2482914307667574</v>
      </c>
      <c r="G891" s="232" t="str">
        <f>data_olah!G53</f>
        <v>118.56399702121716</v>
      </c>
      <c r="H891" s="231" t="str">
        <f>data_olah!H53</f>
        <v>TELKOMSEL</v>
      </c>
      <c r="I891" s="231" t="str">
        <f>data_olah!I53</f>
        <v>ORBIT</v>
      </c>
      <c r="J891" s="231" t="str">
        <f>data_olah!J53</f>
        <v>TERPASANG</v>
      </c>
      <c r="K891" s="231" t="str">
        <f>data_olah!N53</f>
        <v>BELUM TERPASANG</v>
      </c>
      <c r="L891" s="231" t="str">
        <f>data_olah!U53</f>
        <v>TIDAK TERDETEKSI</v>
      </c>
    </row>
    <row r="892">
      <c r="A892" s="230">
        <v>2025.0</v>
      </c>
      <c r="B892" s="230" t="s">
        <v>3551</v>
      </c>
      <c r="C892" s="231" t="str">
        <f>data_olah!B54</f>
        <v>BERAU</v>
      </c>
      <c r="D892" s="231" t="str">
        <f>data_olah!C54</f>
        <v>PULAU DERAWAN</v>
      </c>
      <c r="E892" s="231" t="str">
        <f>data_olah!D54</f>
        <v>PEGAT BATUMBUK</v>
      </c>
      <c r="F892" s="232" t="str">
        <f>data_olah!F54</f>
        <v>2.109561581392743</v>
      </c>
      <c r="G892" s="232" t="str">
        <f>data_olah!G54</f>
        <v>117.81717140217421</v>
      </c>
      <c r="H892" s="231" t="str">
        <f>data_olah!H54</f>
        <v>COMTELINDO</v>
      </c>
      <c r="I892" s="231" t="str">
        <f>data_olah!I54</f>
        <v>WMS</v>
      </c>
      <c r="J892" s="231" t="str">
        <f>data_olah!J54</f>
        <v>TERPASANG</v>
      </c>
      <c r="K892" s="231" t="str">
        <f>data_olah!N54</f>
        <v/>
      </c>
      <c r="L892" s="231" t="str">
        <f>data_olah!U54</f>
        <v>SANGAT OPTIMAL</v>
      </c>
    </row>
    <row r="893">
      <c r="A893" s="230">
        <v>2025.0</v>
      </c>
      <c r="B893" s="230" t="s">
        <v>3551</v>
      </c>
      <c r="C893" s="231" t="str">
        <f>data_olah!B55</f>
        <v>BERAU</v>
      </c>
      <c r="D893" s="231" t="str">
        <f>data_olah!C55</f>
        <v>PULAU DERAWAN</v>
      </c>
      <c r="E893" s="231" t="str">
        <f>data_olah!D55</f>
        <v>TELUK SEMANTING</v>
      </c>
      <c r="F893" s="232" t="str">
        <f>data_olah!F55</f>
        <v>2.187748107594705</v>
      </c>
      <c r="G893" s="232" t="str">
        <f>data_olah!G55</f>
        <v>117.95524405907229</v>
      </c>
      <c r="H893" s="231" t="str">
        <f>data_olah!H55</f>
        <v>COMTELINDO</v>
      </c>
      <c r="I893" s="231" t="str">
        <f>data_olah!I55</f>
        <v>WMS</v>
      </c>
      <c r="J893" s="231" t="str">
        <f>data_olah!J55</f>
        <v>TERPASANG</v>
      </c>
      <c r="K893" s="231" t="str">
        <f>data_olah!N55</f>
        <v/>
      </c>
      <c r="L893" s="231" t="str">
        <f>data_olah!U55</f>
        <v>SANGAT OPTIMAL</v>
      </c>
    </row>
    <row r="894">
      <c r="A894" s="230">
        <v>2025.0</v>
      </c>
      <c r="B894" s="230" t="s">
        <v>3551</v>
      </c>
      <c r="C894" s="231" t="str">
        <f>data_olah!B56</f>
        <v>BERAU</v>
      </c>
      <c r="D894" s="231" t="str">
        <f>data_olah!C56</f>
        <v>PULAU DERAWAN</v>
      </c>
      <c r="E894" s="231" t="str">
        <f>data_olah!D56</f>
        <v>TANJUNG BATU</v>
      </c>
      <c r="F894" s="232" t="str">
        <f>data_olah!F56</f>
        <v>2.2759643557721607</v>
      </c>
      <c r="G894" s="232" t="str">
        <f>data_olah!G56</f>
        <v>118.08743388814307</v>
      </c>
      <c r="H894" s="231" t="str">
        <f>data_olah!H56</f>
        <v>TELKOM</v>
      </c>
      <c r="I894" s="231" t="str">
        <f>data_olah!I56</f>
        <v>WMS</v>
      </c>
      <c r="J894" s="231" t="str">
        <f>data_olah!J56</f>
        <v>TERPASANG</v>
      </c>
      <c r="K894" s="231" t="str">
        <f>data_olah!N56</f>
        <v>&gt; 200GB</v>
      </c>
      <c r="L894" s="231" t="str">
        <f>data_olah!U56</f>
        <v>KURANG OPTIMAL</v>
      </c>
    </row>
    <row r="895">
      <c r="A895" s="230">
        <v>2025.0</v>
      </c>
      <c r="B895" s="230" t="s">
        <v>3551</v>
      </c>
      <c r="C895" s="231" t="str">
        <f>data_olah!B57</f>
        <v>BERAU</v>
      </c>
      <c r="D895" s="231" t="str">
        <f>data_olah!C57</f>
        <v>PULAU DERAWAN</v>
      </c>
      <c r="E895" s="231" t="str">
        <f>data_olah!D57</f>
        <v>PULAU DERAWAN</v>
      </c>
      <c r="F895" s="232" t="str">
        <f>data_olah!F57</f>
        <v>2.2839292454228177</v>
      </c>
      <c r="G895" s="232" t="str">
        <f>data_olah!G57</f>
        <v>118.24162940941439</v>
      </c>
      <c r="H895" s="231" t="str">
        <f>data_olah!H57</f>
        <v>TELKOM</v>
      </c>
      <c r="I895" s="231" t="str">
        <f>data_olah!I57</f>
        <v>WMS</v>
      </c>
      <c r="J895" s="231" t="str">
        <f>data_olah!J57</f>
        <v>TERPASANG</v>
      </c>
      <c r="K895" s="231" t="str">
        <f>data_olah!N57</f>
        <v>TIDAK AKTIF</v>
      </c>
      <c r="L895" s="231" t="str">
        <f>data_olah!U57</f>
        <v>TIDAK AKTIF</v>
      </c>
    </row>
    <row r="896">
      <c r="A896" s="230">
        <v>2025.0</v>
      </c>
      <c r="B896" s="230" t="s">
        <v>3551</v>
      </c>
      <c r="C896" s="231" t="str">
        <f>data_olah!B58</f>
        <v>BERAU</v>
      </c>
      <c r="D896" s="231" t="str">
        <f>data_olah!C58</f>
        <v>PULAU DERAWAN</v>
      </c>
      <c r="E896" s="231" t="str">
        <f>data_olah!D58</f>
        <v>KASAI</v>
      </c>
      <c r="F896" s="232" t="str">
        <f>data_olah!F58</f>
        <v>2.2064717360875186</v>
      </c>
      <c r="G896" s="232" t="str">
        <f>data_olah!G58</f>
        <v>117.91785116734594</v>
      </c>
      <c r="H896" s="231" t="str">
        <f>data_olah!H58</f>
        <v>TELKOMSEL</v>
      </c>
      <c r="I896" s="231" t="str">
        <f>data_olah!I58</f>
        <v>ORBIT</v>
      </c>
      <c r="J896" s="231" t="str">
        <f>data_olah!J58</f>
        <v>TERPASANG</v>
      </c>
      <c r="K896" s="231" t="str">
        <f>data_olah!N58</f>
        <v>BELUM TERPASANG</v>
      </c>
      <c r="L896" s="231" t="str">
        <f>data_olah!U58</f>
        <v>TIDAK TERDETEKSI</v>
      </c>
    </row>
    <row r="897">
      <c r="A897" s="230">
        <v>2025.0</v>
      </c>
      <c r="B897" s="230" t="s">
        <v>3551</v>
      </c>
      <c r="C897" s="231" t="str">
        <f>data_olah!B59</f>
        <v>BERAU</v>
      </c>
      <c r="D897" s="231" t="str">
        <f>data_olah!C59</f>
        <v>SAMBALIUNG</v>
      </c>
      <c r="E897" s="231" t="str">
        <f>data_olah!D59</f>
        <v>LONG LANUK</v>
      </c>
      <c r="F897" s="232" t="str">
        <f>data_olah!F59</f>
        <v>1.9643583335074712</v>
      </c>
      <c r="G897" s="232" t="str">
        <f>data_olah!G59</f>
        <v>117.33777180141443</v>
      </c>
      <c r="H897" s="231" t="str">
        <f>data_olah!H59</f>
        <v>TELKOMSEL</v>
      </c>
      <c r="I897" s="231" t="str">
        <f>data_olah!I59</f>
        <v>ORBIT</v>
      </c>
      <c r="J897" s="231" t="str">
        <f>data_olah!J59</f>
        <v>TERPASANG</v>
      </c>
      <c r="K897" s="231" t="str">
        <f>data_olah!N59</f>
        <v>BELUM TERPASANG</v>
      </c>
      <c r="L897" s="231" t="str">
        <f>data_olah!U59</f>
        <v>TIDAK TERDETEKSI</v>
      </c>
    </row>
    <row r="898">
      <c r="A898" s="230">
        <v>2025.0</v>
      </c>
      <c r="B898" s="230" t="s">
        <v>3551</v>
      </c>
      <c r="C898" s="231" t="str">
        <f>data_olah!B60</f>
        <v>BERAU</v>
      </c>
      <c r="D898" s="231" t="str">
        <f>data_olah!C60</f>
        <v>SAMBALIUNG</v>
      </c>
      <c r="E898" s="231" t="str">
        <f>data_olah!D60</f>
        <v>TUMBIT DAYAK</v>
      </c>
      <c r="F898" s="232" t="str">
        <f>data_olah!F60</f>
        <v>1.992112</v>
      </c>
      <c r="G898" s="232" t="str">
        <f>data_olah!G60</f>
        <v>117.322373</v>
      </c>
      <c r="H898" s="231" t="str">
        <f>data_olah!H60</f>
        <v>BESTCAMP</v>
      </c>
      <c r="I898" s="231" t="str">
        <f>data_olah!I60</f>
        <v>STARLINK</v>
      </c>
      <c r="J898" s="231" t="str">
        <f>data_olah!J60</f>
        <v>TERPASANG</v>
      </c>
      <c r="K898" s="231" t="str">
        <f>data_olah!N60</f>
        <v>BELUM TERPASANG</v>
      </c>
      <c r="L898" s="231" t="str">
        <f>data_olah!U60</f>
        <v>OPTIMAL</v>
      </c>
    </row>
    <row r="899">
      <c r="A899" s="230">
        <v>2025.0</v>
      </c>
      <c r="B899" s="230" t="s">
        <v>3551</v>
      </c>
      <c r="C899" s="231" t="str">
        <f>data_olah!B61</f>
        <v>BERAU</v>
      </c>
      <c r="D899" s="231" t="str">
        <f>data_olah!C61</f>
        <v>SAMBALIUNG</v>
      </c>
      <c r="E899" s="231" t="str">
        <f>data_olah!D61</f>
        <v>INARAN</v>
      </c>
      <c r="F899" s="232" t="str">
        <f>data_olah!F61</f>
        <v>2.03918605261871</v>
      </c>
      <c r="G899" s="232" t="str">
        <f>data_olah!G61</f>
        <v>117.41921549859174</v>
      </c>
      <c r="H899" s="231" t="str">
        <f>data_olah!H61</f>
        <v>TELKOMSAT</v>
      </c>
      <c r="I899" s="231" t="str">
        <f>data_olah!I61</f>
        <v>STARLINK</v>
      </c>
      <c r="J899" s="231" t="str">
        <f>data_olah!J61</f>
        <v>TERPASANG</v>
      </c>
      <c r="K899" s="231" t="str">
        <f>data_olah!N61</f>
        <v>BELUM TERPASANG</v>
      </c>
      <c r="L899" s="231" t="str">
        <f>data_olah!U61</f>
        <v>KURANG OPTIMAL</v>
      </c>
    </row>
    <row r="900">
      <c r="A900" s="230">
        <v>2025.0</v>
      </c>
      <c r="B900" s="230" t="s">
        <v>3551</v>
      </c>
      <c r="C900" s="231" t="str">
        <f>data_olah!B62</f>
        <v>BERAU</v>
      </c>
      <c r="D900" s="231" t="str">
        <f>data_olah!C62</f>
        <v>SAMBALIUNG</v>
      </c>
      <c r="E900" s="231" t="str">
        <f>data_olah!D62</f>
        <v>PEGAT BUKUR</v>
      </c>
      <c r="F900" s="232" t="str">
        <f>data_olah!F62</f>
        <v>2.034322059110328</v>
      </c>
      <c r="G900" s="232" t="str">
        <f>data_olah!G62</f>
        <v>117.46738450711992</v>
      </c>
      <c r="H900" s="231" t="str">
        <f>data_olah!H62</f>
        <v>COMTELINDO</v>
      </c>
      <c r="I900" s="231" t="str">
        <f>data_olah!I62</f>
        <v>WMS</v>
      </c>
      <c r="J900" s="231" t="str">
        <f>data_olah!J62</f>
        <v>TERPASANG</v>
      </c>
      <c r="K900" s="231" t="str">
        <f>data_olah!N62</f>
        <v/>
      </c>
      <c r="L900" s="231" t="str">
        <f>data_olah!U62</f>
        <v>OPTIMAL</v>
      </c>
    </row>
    <row r="901">
      <c r="A901" s="230">
        <v>2025.0</v>
      </c>
      <c r="B901" s="230" t="s">
        <v>3551</v>
      </c>
      <c r="C901" s="231" t="str">
        <f>data_olah!B63</f>
        <v>BERAU</v>
      </c>
      <c r="D901" s="231" t="str">
        <f>data_olah!C63</f>
        <v>SAMBALIUNG</v>
      </c>
      <c r="E901" s="231" t="str">
        <f>data_olah!D63</f>
        <v>RANTAU PANJANG</v>
      </c>
      <c r="F901" s="232" t="str">
        <f>data_olah!F63</f>
        <v>2.106266152543877</v>
      </c>
      <c r="G901" s="232" t="str">
        <f>data_olah!G63</f>
        <v>117.45075007086871</v>
      </c>
      <c r="H901" s="231" t="str">
        <f>data_olah!H63</f>
        <v>TELKOMSAT</v>
      </c>
      <c r="I901" s="231" t="str">
        <f>data_olah!I63</f>
        <v>STARLINK</v>
      </c>
      <c r="J901" s="231" t="str">
        <f>data_olah!J63</f>
        <v>TERPASANG</v>
      </c>
      <c r="K901" s="231" t="str">
        <f>data_olah!N63</f>
        <v>BELUM TERPASANG</v>
      </c>
      <c r="L901" s="231" t="str">
        <f>data_olah!U63</f>
        <v>OPTIMAL</v>
      </c>
    </row>
    <row r="902">
      <c r="A902" s="230">
        <v>2025.0</v>
      </c>
      <c r="B902" s="230" t="s">
        <v>3551</v>
      </c>
      <c r="C902" s="231" t="str">
        <f>data_olah!B64</f>
        <v>BERAU</v>
      </c>
      <c r="D902" s="231" t="str">
        <f>data_olah!C64</f>
        <v>SAMBALIUNG</v>
      </c>
      <c r="E902" s="231" t="str">
        <f>data_olah!D64</f>
        <v>SUARAN</v>
      </c>
      <c r="F902" s="232" t="str">
        <f>data_olah!F64</f>
        <v>2.019076654088608</v>
      </c>
      <c r="G902" s="232" t="str">
        <f>data_olah!G64</f>
        <v>117.6398920161547</v>
      </c>
      <c r="H902" s="231" t="str">
        <f>data_olah!H64</f>
        <v>TELKOM</v>
      </c>
      <c r="I902" s="231" t="str">
        <f>data_olah!I64</f>
        <v>WMS</v>
      </c>
      <c r="J902" s="231" t="str">
        <f>data_olah!J64</f>
        <v>TERPASANG</v>
      </c>
      <c r="K902" s="231" t="str">
        <f>data_olah!N64</f>
        <v>&lt;= 50GB</v>
      </c>
      <c r="L902" s="231" t="str">
        <f>data_olah!U64</f>
        <v>KURANG OPTIMAL</v>
      </c>
    </row>
    <row r="903">
      <c r="A903" s="230">
        <v>2025.0</v>
      </c>
      <c r="B903" s="230" t="s">
        <v>3551</v>
      </c>
      <c r="C903" s="231" t="str">
        <f>data_olah!B65</f>
        <v>BERAU</v>
      </c>
      <c r="D903" s="231" t="str">
        <f>data_olah!C65</f>
        <v>SAMBALIUNG</v>
      </c>
      <c r="E903" s="231" t="str">
        <f>data_olah!D65</f>
        <v>PILANJAU</v>
      </c>
      <c r="F903" s="232" t="str">
        <f>data_olah!F65</f>
        <v>1.996835</v>
      </c>
      <c r="G903" s="232" t="str">
        <f>data_olah!G65</f>
        <v>117.753414</v>
      </c>
      <c r="H903" s="231" t="str">
        <f>data_olah!H65</f>
        <v>BESTCAMP</v>
      </c>
      <c r="I903" s="231" t="str">
        <f>data_olah!I65</f>
        <v>STARLINK</v>
      </c>
      <c r="J903" s="231" t="str">
        <f>data_olah!J65</f>
        <v>TERPASANG</v>
      </c>
      <c r="K903" s="231" t="str">
        <f>data_olah!N65</f>
        <v>BELUM TERPASANG</v>
      </c>
      <c r="L903" s="231" t="str">
        <f>data_olah!U65</f>
        <v>TIDAK OPTIMAL</v>
      </c>
    </row>
    <row r="904">
      <c r="A904" s="230">
        <v>2025.0</v>
      </c>
      <c r="B904" s="230" t="s">
        <v>3551</v>
      </c>
      <c r="C904" s="231" t="str">
        <f>data_olah!B66</f>
        <v>BERAU</v>
      </c>
      <c r="D904" s="231" t="str">
        <f>data_olah!C66</f>
        <v>SAMBALIUNG</v>
      </c>
      <c r="E904" s="231" t="str">
        <f>data_olah!D66</f>
        <v>PESAYAN</v>
      </c>
      <c r="F904" s="232" t="str">
        <f>data_olah!F66</f>
        <v>2.010643707442536</v>
      </c>
      <c r="G904" s="232" t="str">
        <f>data_olah!G66</f>
        <v>117.67712714168361</v>
      </c>
      <c r="H904" s="231" t="str">
        <f>data_olah!H66</f>
        <v>TELKOMSAT</v>
      </c>
      <c r="I904" s="231" t="str">
        <f>data_olah!I66</f>
        <v>STARLINK</v>
      </c>
      <c r="J904" s="231" t="str">
        <f>data_olah!J66</f>
        <v>TERPASANG</v>
      </c>
      <c r="K904" s="231" t="str">
        <f>data_olah!N66</f>
        <v>BELUM TERPASANG</v>
      </c>
      <c r="L904" s="231" t="str">
        <f>data_olah!U66</f>
        <v>OPTIMAL</v>
      </c>
    </row>
    <row r="905">
      <c r="A905" s="230">
        <v>2025.0</v>
      </c>
      <c r="B905" s="230" t="s">
        <v>3551</v>
      </c>
      <c r="C905" s="231" t="str">
        <f>data_olah!B67</f>
        <v>BERAU</v>
      </c>
      <c r="D905" s="231" t="str">
        <f>data_olah!C67</f>
        <v>SAMBALIUNG</v>
      </c>
      <c r="E905" s="231" t="str">
        <f>data_olah!D67</f>
        <v>SEI BEBANIR BANGUN</v>
      </c>
      <c r="F905" s="232" t="str">
        <f>data_olah!F67</f>
        <v>2.1607765728302026</v>
      </c>
      <c r="G905" s="232" t="str">
        <f>data_olah!G67</f>
        <v>117.57026003194227</v>
      </c>
      <c r="H905" s="231" t="str">
        <f>data_olah!H67</f>
        <v>TELKOM</v>
      </c>
      <c r="I905" s="231" t="str">
        <f>data_olah!I67</f>
        <v>WMS</v>
      </c>
      <c r="J905" s="231" t="str">
        <f>data_olah!J67</f>
        <v>TERPASANG</v>
      </c>
      <c r="K905" s="231" t="str">
        <f>data_olah!N67</f>
        <v>TIDAK AKTIF</v>
      </c>
      <c r="L905" s="231" t="str">
        <f>data_olah!U67</f>
        <v>TIDAK AKTIF</v>
      </c>
    </row>
    <row r="906">
      <c r="A906" s="230">
        <v>2025.0</v>
      </c>
      <c r="B906" s="230" t="s">
        <v>3551</v>
      </c>
      <c r="C906" s="231" t="str">
        <f>data_olah!B68</f>
        <v>BERAU</v>
      </c>
      <c r="D906" s="231" t="str">
        <f>data_olah!C68</f>
        <v>SAMBALIUNG</v>
      </c>
      <c r="E906" s="231" t="str">
        <f>data_olah!D68</f>
        <v>GURIMBANG</v>
      </c>
      <c r="F906" s="232" t="str">
        <f>data_olah!F68</f>
        <v>2.186041920715036</v>
      </c>
      <c r="G906" s="232" t="str">
        <f>data_olah!G68</f>
        <v>117.60141022343434</v>
      </c>
      <c r="H906" s="231" t="str">
        <f>data_olah!H68</f>
        <v>TELKOM</v>
      </c>
      <c r="I906" s="231" t="str">
        <f>data_olah!I68</f>
        <v>WMS</v>
      </c>
      <c r="J906" s="231" t="str">
        <f>data_olah!J68</f>
        <v>TERPASANG</v>
      </c>
      <c r="K906" s="231" t="str">
        <f>data_olah!N68</f>
        <v>TIDAK AKTIF</v>
      </c>
      <c r="L906" s="231" t="str">
        <f>data_olah!U68</f>
        <v>KURANG OPTIMAL</v>
      </c>
    </row>
    <row r="907">
      <c r="A907" s="230">
        <v>2025.0</v>
      </c>
      <c r="B907" s="230" t="s">
        <v>3551</v>
      </c>
      <c r="C907" s="231" t="str">
        <f>data_olah!B69</f>
        <v>BERAU</v>
      </c>
      <c r="D907" s="231" t="str">
        <f>data_olah!C69</f>
        <v>SAMBALIUNG</v>
      </c>
      <c r="E907" s="231" t="str">
        <f>data_olah!D69</f>
        <v>SUKAN TENGAH</v>
      </c>
      <c r="F907" s="232" t="str">
        <f>data_olah!F69</f>
        <v>2.175837171043414</v>
      </c>
      <c r="G907" s="232" t="str">
        <f>data_olah!G69</f>
        <v>117.65689018989184</v>
      </c>
      <c r="H907" s="231" t="str">
        <f>data_olah!H69</f>
        <v>TELKOM</v>
      </c>
      <c r="I907" s="231" t="str">
        <f>data_olah!I69</f>
        <v>WMS</v>
      </c>
      <c r="J907" s="231" t="str">
        <f>data_olah!J69</f>
        <v>TERPASANG</v>
      </c>
      <c r="K907" s="231" t="str">
        <f>data_olah!N69</f>
        <v>BELUM TERPASANG</v>
      </c>
      <c r="L907" s="231" t="str">
        <f>data_olah!U69</f>
        <v>TIDAK OPTIMAL</v>
      </c>
    </row>
    <row r="908">
      <c r="A908" s="230">
        <v>2025.0</v>
      </c>
      <c r="B908" s="230" t="s">
        <v>3551</v>
      </c>
      <c r="C908" s="231" t="str">
        <f>data_olah!B70</f>
        <v>BERAU</v>
      </c>
      <c r="D908" s="231" t="str">
        <f>data_olah!C70</f>
        <v>SAMBALIUNG</v>
      </c>
      <c r="E908" s="231" t="str">
        <f>data_olah!D70</f>
        <v>TANJUNG PERANGAT</v>
      </c>
      <c r="F908" s="232" t="str">
        <f>data_olah!F70</f>
        <v>2.208433</v>
      </c>
      <c r="G908" s="232" t="str">
        <f>data_olah!G70</f>
        <v>117.611750</v>
      </c>
      <c r="H908" s="231" t="str">
        <f>data_olah!H70</f>
        <v>BESTCAMP</v>
      </c>
      <c r="I908" s="231" t="str">
        <f>data_olah!I70</f>
        <v>STARLINK</v>
      </c>
      <c r="J908" s="231" t="str">
        <f>data_olah!J70</f>
        <v>TERPASANG</v>
      </c>
      <c r="K908" s="231" t="str">
        <f>data_olah!N70</f>
        <v>BELUM TERPASANG</v>
      </c>
      <c r="L908" s="231" t="str">
        <f>data_olah!U70</f>
        <v>TIDAK OPTIMAL</v>
      </c>
    </row>
    <row r="909">
      <c r="A909" s="230">
        <v>2025.0</v>
      </c>
      <c r="B909" s="230" t="s">
        <v>3551</v>
      </c>
      <c r="C909" s="231" t="str">
        <f>data_olah!B71</f>
        <v>BERAU</v>
      </c>
      <c r="D909" s="231" t="str">
        <f>data_olah!C71</f>
        <v>SAMBALIUNG</v>
      </c>
      <c r="E909" s="231" t="str">
        <f>data_olah!D71</f>
        <v>BENA BARU</v>
      </c>
      <c r="F909" s="232" t="str">
        <f>data_olah!F71</f>
        <v>2.0400403991450413</v>
      </c>
      <c r="G909" s="232" t="str">
        <f>data_olah!G71</f>
        <v>117.39633430856777</v>
      </c>
      <c r="H909" s="231" t="str">
        <f>data_olah!H71</f>
        <v>TELKOM</v>
      </c>
      <c r="I909" s="231" t="str">
        <f>data_olah!I71</f>
        <v>WMS</v>
      </c>
      <c r="J909" s="231" t="str">
        <f>data_olah!J71</f>
        <v>TERPASANG</v>
      </c>
      <c r="K909" s="231" t="str">
        <f>data_olah!N71</f>
        <v>TIDAK AKTIF</v>
      </c>
      <c r="L909" s="231" t="str">
        <f>data_olah!U71</f>
        <v>KURANG OPTIMAL</v>
      </c>
    </row>
    <row r="910">
      <c r="A910" s="230">
        <v>2025.0</v>
      </c>
      <c r="B910" s="230" t="s">
        <v>3551</v>
      </c>
      <c r="C910" s="231" t="str">
        <f>data_olah!B72</f>
        <v>BERAU</v>
      </c>
      <c r="D910" s="231" t="str">
        <f>data_olah!C72</f>
        <v>SEGAH</v>
      </c>
      <c r="E910" s="231" t="str">
        <f>data_olah!D72</f>
        <v>LONG LA'AI</v>
      </c>
      <c r="F910" s="232" t="str">
        <f>data_olah!F72</f>
        <v>2.162181925537826</v>
      </c>
      <c r="G910" s="232" t="str">
        <f>data_olah!G72</f>
        <v>116.74914293126034</v>
      </c>
      <c r="H910" s="231" t="str">
        <f>data_olah!H72</f>
        <v>COMTELINDO</v>
      </c>
      <c r="I910" s="231" t="str">
        <f>data_olah!I72</f>
        <v>WMS</v>
      </c>
      <c r="J910" s="231" t="str">
        <f>data_olah!J72</f>
        <v>TERPASANG</v>
      </c>
      <c r="K910" s="231" t="str">
        <f>data_olah!N72</f>
        <v/>
      </c>
      <c r="L910" s="231" t="str">
        <f>data_olah!U72</f>
        <v>TIDAK TERDETEKSI</v>
      </c>
    </row>
    <row r="911">
      <c r="A911" s="230">
        <v>2025.0</v>
      </c>
      <c r="B911" s="230" t="s">
        <v>3551</v>
      </c>
      <c r="C911" s="231" t="str">
        <f>data_olah!B73</f>
        <v>BERAU</v>
      </c>
      <c r="D911" s="231" t="str">
        <f>data_olah!C73</f>
        <v>SEGAH</v>
      </c>
      <c r="E911" s="231" t="str">
        <f>data_olah!D73</f>
        <v>PUNAN SEGAH</v>
      </c>
      <c r="F911" s="232" t="str">
        <f>data_olah!F73</f>
        <v>2.3764425889855696</v>
      </c>
      <c r="G911" s="232" t="str">
        <f>data_olah!G73</f>
        <v>116.65596483779778</v>
      </c>
      <c r="H911" s="231" t="str">
        <f>data_olah!H73</f>
        <v>COMTELINDO</v>
      </c>
      <c r="I911" s="231" t="str">
        <f>data_olah!I73</f>
        <v>WMS</v>
      </c>
      <c r="J911" s="231" t="str">
        <f>data_olah!J73</f>
        <v>TERPASANG</v>
      </c>
      <c r="K911" s="231" t="str">
        <f>data_olah!N73</f>
        <v/>
      </c>
      <c r="L911" s="231" t="str">
        <f>data_olah!U73</f>
        <v>OPTIMAL</v>
      </c>
    </row>
    <row r="912">
      <c r="A912" s="230">
        <v>2025.0</v>
      </c>
      <c r="B912" s="230" t="s">
        <v>3551</v>
      </c>
      <c r="C912" s="231" t="str">
        <f>data_olah!B74</f>
        <v>BERAU</v>
      </c>
      <c r="D912" s="231" t="str">
        <f>data_olah!C74</f>
        <v>SEGAH</v>
      </c>
      <c r="E912" s="231" t="str">
        <f>data_olah!D74</f>
        <v>LONG AYAP</v>
      </c>
      <c r="F912" s="232" t="str">
        <f>data_olah!F74</f>
        <v>2.307972</v>
      </c>
      <c r="G912" s="232" t="str">
        <f>data_olah!G74</f>
        <v>116.840627</v>
      </c>
      <c r="H912" s="231" t="str">
        <f>data_olah!H74</f>
        <v>BESTCAMP</v>
      </c>
      <c r="I912" s="231" t="str">
        <f>data_olah!I74</f>
        <v>STARLINK</v>
      </c>
      <c r="J912" s="231" t="str">
        <f>data_olah!J74</f>
        <v>TERPASANG</v>
      </c>
      <c r="K912" s="231" t="str">
        <f>data_olah!N74</f>
        <v>BELUM TERPASANG</v>
      </c>
      <c r="L912" s="231" t="str">
        <f>data_olah!U74</f>
        <v>OPTIMAL</v>
      </c>
    </row>
    <row r="913">
      <c r="A913" s="230">
        <v>2025.0</v>
      </c>
      <c r="B913" s="230" t="s">
        <v>3551</v>
      </c>
      <c r="C913" s="231" t="str">
        <f>data_olah!B75</f>
        <v>BERAU</v>
      </c>
      <c r="D913" s="231" t="str">
        <f>data_olah!C75</f>
        <v>SEGAH</v>
      </c>
      <c r="E913" s="231" t="str">
        <f>data_olah!D75</f>
        <v>LONG AYAN</v>
      </c>
      <c r="F913" s="232" t="str">
        <f>data_olah!F75</f>
        <v>2.2805719018571105</v>
      </c>
      <c r="G913" s="232" t="str">
        <f>data_olah!G75</f>
        <v>116.95454534891914</v>
      </c>
      <c r="H913" s="231" t="str">
        <f>data_olah!H75</f>
        <v>COMTELINDO</v>
      </c>
      <c r="I913" s="231" t="str">
        <f>data_olah!I75</f>
        <v>WMS</v>
      </c>
      <c r="J913" s="231" t="str">
        <f>data_olah!J75</f>
        <v>TERPASANG</v>
      </c>
      <c r="K913" s="231" t="str">
        <f>data_olah!N75</f>
        <v/>
      </c>
      <c r="L913" s="231" t="str">
        <f>data_olah!U75</f>
        <v>OPTIMAL</v>
      </c>
    </row>
    <row r="914">
      <c r="A914" s="230">
        <v>2025.0</v>
      </c>
      <c r="B914" s="230" t="s">
        <v>3551</v>
      </c>
      <c r="C914" s="231" t="str">
        <f>data_olah!B76</f>
        <v>BERAU</v>
      </c>
      <c r="D914" s="231" t="str">
        <f>data_olah!C76</f>
        <v>SEGAH</v>
      </c>
      <c r="E914" s="231" t="str">
        <f>data_olah!D76</f>
        <v>PUNAN MALINAU</v>
      </c>
      <c r="F914" s="232" t="str">
        <f>data_olah!F76</f>
        <v>2.2562891776758964</v>
      </c>
      <c r="G914" s="232" t="str">
        <f>data_olah!G76</f>
        <v>117.03110451346126</v>
      </c>
      <c r="H914" s="231" t="str">
        <f>data_olah!H76</f>
        <v>TELKOMSEL</v>
      </c>
      <c r="I914" s="231" t="str">
        <f>data_olah!I76</f>
        <v>ORBIT</v>
      </c>
      <c r="J914" s="231" t="str">
        <f>data_olah!J76</f>
        <v>TERPASANG</v>
      </c>
      <c r="K914" s="231" t="str">
        <f>data_olah!N76</f>
        <v>BELUM TERPASANG</v>
      </c>
      <c r="L914" s="231" t="str">
        <f>data_olah!U76</f>
        <v>TIDAK TERDETEKSI</v>
      </c>
    </row>
    <row r="915">
      <c r="A915" s="230">
        <v>2025.0</v>
      </c>
      <c r="B915" s="230" t="s">
        <v>3551</v>
      </c>
      <c r="C915" s="231" t="str">
        <f>data_olah!B77</f>
        <v>BERAU</v>
      </c>
      <c r="D915" s="231" t="str">
        <f>data_olah!C77</f>
        <v>SEGAH</v>
      </c>
      <c r="E915" s="231" t="str">
        <f>data_olah!D77</f>
        <v>PUNAN MAHKAM</v>
      </c>
      <c r="F915" s="232" t="str">
        <f>data_olah!F77</f>
        <v>2.321488677372123</v>
      </c>
      <c r="G915" s="232" t="str">
        <f>data_olah!G77</f>
        <v>116.58781035240611</v>
      </c>
      <c r="H915" s="231" t="str">
        <f>data_olah!H77</f>
        <v>COMTELINDO</v>
      </c>
      <c r="I915" s="231" t="str">
        <f>data_olah!I77</f>
        <v>WMS</v>
      </c>
      <c r="J915" s="231" t="str">
        <f>data_olah!J77</f>
        <v>TERPASANG</v>
      </c>
      <c r="K915" s="231" t="str">
        <f>data_olah!N77</f>
        <v/>
      </c>
      <c r="L915" s="231" t="str">
        <f>data_olah!U77</f>
        <v>TIDAK OPTIMAL</v>
      </c>
    </row>
    <row r="916">
      <c r="A916" s="230">
        <v>2025.0</v>
      </c>
      <c r="B916" s="230" t="s">
        <v>3551</v>
      </c>
      <c r="C916" s="231" t="str">
        <f>data_olah!B78</f>
        <v>BERAU</v>
      </c>
      <c r="D916" s="231" t="str">
        <f>data_olah!C78</f>
        <v>SEGAH</v>
      </c>
      <c r="E916" s="231" t="str">
        <f>data_olah!D78</f>
        <v>GUNUNG SARI</v>
      </c>
      <c r="F916" s="232" t="str">
        <f>data_olah!F78</f>
        <v>2.190839054636443</v>
      </c>
      <c r="G916" s="232" t="str">
        <f>data_olah!G78</f>
        <v>117.11320951660349</v>
      </c>
      <c r="H916" s="231" t="str">
        <f>data_olah!H78</f>
        <v>TELKOM</v>
      </c>
      <c r="I916" s="231" t="str">
        <f>data_olah!I78</f>
        <v>WMS</v>
      </c>
      <c r="J916" s="231" t="str">
        <f>data_olah!J78</f>
        <v>TERPASANG</v>
      </c>
      <c r="K916" s="231" t="str">
        <f>data_olah!N78</f>
        <v>&lt;= 10GB</v>
      </c>
      <c r="L916" s="231" t="str">
        <f>data_olah!U78</f>
        <v>TIDAK OPTIMAL</v>
      </c>
    </row>
    <row r="917">
      <c r="A917" s="230">
        <v>2025.0</v>
      </c>
      <c r="B917" s="230" t="s">
        <v>3551</v>
      </c>
      <c r="C917" s="231" t="str">
        <f>data_olah!B79</f>
        <v>BERAU</v>
      </c>
      <c r="D917" s="231" t="str">
        <f>data_olah!C79</f>
        <v>SEGAH</v>
      </c>
      <c r="E917" s="231" t="str">
        <f>data_olah!D79</f>
        <v>PANDAN SARI</v>
      </c>
      <c r="F917" s="232" t="str">
        <f>data_olah!F79</f>
        <v>2.0774877630806916</v>
      </c>
      <c r="G917" s="232" t="str">
        <f>data_olah!G79</f>
        <v>117.234147339748</v>
      </c>
      <c r="H917" s="231" t="str">
        <f>data_olah!H79</f>
        <v>TELKOMSEL</v>
      </c>
      <c r="I917" s="231" t="str">
        <f>data_olah!I79</f>
        <v>ORBIT</v>
      </c>
      <c r="J917" s="231" t="str">
        <f>data_olah!J79</f>
        <v>TERPASANG</v>
      </c>
      <c r="K917" s="231" t="str">
        <f>data_olah!N79</f>
        <v>BELUM TERPASANG</v>
      </c>
      <c r="L917" s="231" t="str">
        <f>data_olah!U79</f>
        <v>TIDAK TERDETEKSI</v>
      </c>
    </row>
    <row r="918">
      <c r="A918" s="230">
        <v>2025.0</v>
      </c>
      <c r="B918" s="230" t="s">
        <v>3551</v>
      </c>
      <c r="C918" s="231" t="str">
        <f>data_olah!B80</f>
        <v>BERAU</v>
      </c>
      <c r="D918" s="231" t="str">
        <f>data_olah!C80</f>
        <v>SEGAH</v>
      </c>
      <c r="E918" s="231" t="str">
        <f>data_olah!D80</f>
        <v>BUKIT MAKMUR</v>
      </c>
      <c r="F918" s="232" t="str">
        <f>data_olah!F80</f>
        <v>2.087653738487665</v>
      </c>
      <c r="G918" s="232" t="str">
        <f>data_olah!G80</f>
        <v>117.19828377380585</v>
      </c>
      <c r="H918" s="231" t="str">
        <f>data_olah!H80</f>
        <v>TELKOM</v>
      </c>
      <c r="I918" s="231" t="str">
        <f>data_olah!I80</f>
        <v>WMS</v>
      </c>
      <c r="J918" s="231" t="str">
        <f>data_olah!J80</f>
        <v>TERPASANG</v>
      </c>
      <c r="K918" s="231" t="str">
        <f>data_olah!N80</f>
        <v>TIDAK AKTIF</v>
      </c>
      <c r="L918" s="231" t="str">
        <f>data_olah!U80</f>
        <v>TIDAK AKTIF</v>
      </c>
    </row>
    <row r="919">
      <c r="A919" s="230">
        <v>2025.0</v>
      </c>
      <c r="B919" s="230" t="s">
        <v>3551</v>
      </c>
      <c r="C919" s="231" t="str">
        <f>data_olah!B81</f>
        <v>BERAU</v>
      </c>
      <c r="D919" s="231" t="str">
        <f>data_olah!C81</f>
        <v>SEGAH</v>
      </c>
      <c r="E919" s="231" t="str">
        <f>data_olah!D81</f>
        <v>HARAPAN JAYA</v>
      </c>
      <c r="F919" s="232" t="str">
        <f>data_olah!F81</f>
        <v>2.1458485120244988</v>
      </c>
      <c r="G919" s="232" t="str">
        <f>data_olah!G81</f>
        <v>117.11288820154698</v>
      </c>
      <c r="H919" s="231" t="str">
        <f>data_olah!H81</f>
        <v>TELKOMSEL</v>
      </c>
      <c r="I919" s="231" t="str">
        <f>data_olah!I81</f>
        <v>ORBIT</v>
      </c>
      <c r="J919" s="231" t="str">
        <f>data_olah!J81</f>
        <v>TERPASANG</v>
      </c>
      <c r="K919" s="231" t="str">
        <f>data_olah!N81</f>
        <v>BELUM TERPASANG</v>
      </c>
      <c r="L919" s="231" t="str">
        <f>data_olah!U81</f>
        <v>TIDAK TERDETEKSI</v>
      </c>
    </row>
    <row r="920">
      <c r="A920" s="230">
        <v>2025.0</v>
      </c>
      <c r="B920" s="230" t="s">
        <v>3551</v>
      </c>
      <c r="C920" s="231" t="str">
        <f>data_olah!B82</f>
        <v>BERAU</v>
      </c>
      <c r="D920" s="231" t="str">
        <f>data_olah!C82</f>
        <v>SEGAH</v>
      </c>
      <c r="E920" s="231" t="str">
        <f>data_olah!D82</f>
        <v>TEPIAN BUAH</v>
      </c>
      <c r="F920" s="232" t="str">
        <f>data_olah!F82</f>
        <v>2.185965795557908</v>
      </c>
      <c r="G920" s="232" t="str">
        <f>data_olah!G82</f>
        <v>117.1011026776948</v>
      </c>
      <c r="H920" s="231" t="str">
        <f>data_olah!H82</f>
        <v>TELKOM</v>
      </c>
      <c r="I920" s="231" t="str">
        <f>data_olah!I82</f>
        <v>WMS</v>
      </c>
      <c r="J920" s="231" t="str">
        <f>data_olah!J82</f>
        <v>TERPASANG</v>
      </c>
      <c r="K920" s="231" t="str">
        <f>data_olah!N82</f>
        <v>TIDAK AKTIF</v>
      </c>
      <c r="L920" s="231" t="str">
        <f>data_olah!U82</f>
        <v>TIDAK OPTIMAL</v>
      </c>
    </row>
    <row r="921">
      <c r="A921" s="230">
        <v>2025.0</v>
      </c>
      <c r="B921" s="230" t="s">
        <v>3551</v>
      </c>
      <c r="C921" s="231" t="str">
        <f>data_olah!B83</f>
        <v>BERAU</v>
      </c>
      <c r="D921" s="231" t="str">
        <f>data_olah!C83</f>
        <v>SEGAH</v>
      </c>
      <c r="E921" s="231" t="str">
        <f>data_olah!D83</f>
        <v>BATU RAJANG</v>
      </c>
      <c r="F921" s="232" t="str">
        <f>data_olah!F83</f>
        <v>2.0349462513630576</v>
      </c>
      <c r="G921" s="232" t="str">
        <f>data_olah!G83</f>
        <v>117.08464388764158</v>
      </c>
      <c r="H921" s="231" t="str">
        <f>data_olah!H83</f>
        <v>TELKOMSEL</v>
      </c>
      <c r="I921" s="231" t="str">
        <f>data_olah!I83</f>
        <v>ORBIT</v>
      </c>
      <c r="J921" s="231" t="str">
        <f>data_olah!J83</f>
        <v>TERPASANG</v>
      </c>
      <c r="K921" s="231" t="str">
        <f>data_olah!N83</f>
        <v>BELUM TERPASANG</v>
      </c>
      <c r="L921" s="231" t="str">
        <f>data_olah!U83</f>
        <v>TIDAK TERDETEKSI</v>
      </c>
    </row>
    <row r="922">
      <c r="A922" s="230">
        <v>2025.0</v>
      </c>
      <c r="B922" s="230" t="s">
        <v>3551</v>
      </c>
      <c r="C922" s="231" t="str">
        <f>data_olah!B84</f>
        <v>BERAU</v>
      </c>
      <c r="D922" s="231" t="str">
        <f>data_olah!C84</f>
        <v>SEGAH</v>
      </c>
      <c r="E922" s="231" t="str">
        <f>data_olah!D84</f>
        <v>SIDUUNG INDAH</v>
      </c>
      <c r="F922" s="232" t="str">
        <f>data_olah!F84</f>
        <v>1.9916472195893689</v>
      </c>
      <c r="G922" s="232" t="str">
        <f>data_olah!G84</f>
        <v>117.17629643022153</v>
      </c>
      <c r="H922" s="231" t="str">
        <f>data_olah!H84</f>
        <v>COMTELINDO</v>
      </c>
      <c r="I922" s="231" t="str">
        <f>data_olah!I84</f>
        <v>WMS</v>
      </c>
      <c r="J922" s="231" t="str">
        <f>data_olah!J84</f>
        <v>TERPASANG</v>
      </c>
      <c r="K922" s="231" t="str">
        <f>data_olah!N84</f>
        <v/>
      </c>
      <c r="L922" s="231" t="str">
        <f>data_olah!U84</f>
        <v>TIDAK TERDETEKSI</v>
      </c>
    </row>
    <row r="923">
      <c r="A923" s="230">
        <v>2025.0</v>
      </c>
      <c r="B923" s="230" t="s">
        <v>3551</v>
      </c>
      <c r="C923" s="231" t="str">
        <f>data_olah!B85</f>
        <v>BERAU</v>
      </c>
      <c r="D923" s="231" t="str">
        <f>data_olah!C85</f>
        <v>TABALAR</v>
      </c>
      <c r="E923" s="231" t="str">
        <f>data_olah!D85</f>
        <v>TABALAR MUARA</v>
      </c>
      <c r="F923" s="232" t="str">
        <f>data_olah!F85</f>
        <v>1.7551738488066142</v>
      </c>
      <c r="G923" s="232" t="str">
        <f>data_olah!G85</f>
        <v>117.97345249976799</v>
      </c>
      <c r="H923" s="231" t="str">
        <f>data_olah!H85</f>
        <v>TELKOMSEL</v>
      </c>
      <c r="I923" s="231" t="str">
        <f>data_olah!I85</f>
        <v>ORBIT</v>
      </c>
      <c r="J923" s="231" t="str">
        <f>data_olah!J85</f>
        <v>TERPASANG</v>
      </c>
      <c r="K923" s="231" t="str">
        <f>data_olah!N85</f>
        <v>BELUM TERPASANG</v>
      </c>
      <c r="L923" s="231" t="str">
        <f>data_olah!U85</f>
        <v>TIDAK TERDETEKSI</v>
      </c>
    </row>
    <row r="924">
      <c r="A924" s="230">
        <v>2025.0</v>
      </c>
      <c r="B924" s="230" t="s">
        <v>3551</v>
      </c>
      <c r="C924" s="231" t="str">
        <f>data_olah!B86</f>
        <v>BERAU</v>
      </c>
      <c r="D924" s="231" t="str">
        <f>data_olah!C86</f>
        <v>TABALAR</v>
      </c>
      <c r="E924" s="231" t="str">
        <f>data_olah!D86</f>
        <v>TUBAAN</v>
      </c>
      <c r="F924" s="232" t="str">
        <f>data_olah!F86</f>
        <v>2.1516317285238875</v>
      </c>
      <c r="G924" s="232" t="str">
        <f>data_olah!G86</f>
        <v>117.5045858142565</v>
      </c>
      <c r="H924" s="231" t="str">
        <f>data_olah!H86</f>
        <v>TELKOMSEL</v>
      </c>
      <c r="I924" s="231" t="str">
        <f>data_olah!I86</f>
        <v>ORBIT</v>
      </c>
      <c r="J924" s="231" t="str">
        <f>data_olah!J86</f>
        <v>TERPASANG</v>
      </c>
      <c r="K924" s="231" t="str">
        <f>data_olah!N86</f>
        <v>BELUM TERPASANG</v>
      </c>
      <c r="L924" s="231" t="str">
        <f>data_olah!U86</f>
        <v>TIDAK TERDETEKSI</v>
      </c>
    </row>
    <row r="925">
      <c r="A925" s="230">
        <v>2025.0</v>
      </c>
      <c r="B925" s="230" t="s">
        <v>3551</v>
      </c>
      <c r="C925" s="231" t="str">
        <f>data_olah!B87</f>
        <v>BERAU</v>
      </c>
      <c r="D925" s="231" t="str">
        <f>data_olah!C87</f>
        <v>TABALAR</v>
      </c>
      <c r="E925" s="231" t="str">
        <f>data_olah!D87</f>
        <v>TABALAR ULU</v>
      </c>
      <c r="F925" s="232" t="str">
        <f>data_olah!F87</f>
        <v>1.766720753417623</v>
      </c>
      <c r="G925" s="232" t="str">
        <f>data_olah!G87</f>
        <v>117.85411391274891</v>
      </c>
      <c r="H925" s="231" t="str">
        <f>data_olah!H87</f>
        <v>COMTELINDO</v>
      </c>
      <c r="I925" s="231" t="str">
        <f>data_olah!I87</f>
        <v>WMS</v>
      </c>
      <c r="J925" s="231" t="str">
        <f>data_olah!J87</f>
        <v>TERPASANG</v>
      </c>
      <c r="K925" s="231" t="str">
        <f>data_olah!N87</f>
        <v/>
      </c>
      <c r="L925" s="231" t="str">
        <f>data_olah!U87</f>
        <v>TIDAK OPTIMAL</v>
      </c>
    </row>
    <row r="926">
      <c r="A926" s="230">
        <v>2025.0</v>
      </c>
      <c r="B926" s="230" t="s">
        <v>3551</v>
      </c>
      <c r="C926" s="231" t="str">
        <f>data_olah!B88</f>
        <v>BERAU</v>
      </c>
      <c r="D926" s="231" t="str">
        <f>data_olah!C88</f>
        <v>TABALAR</v>
      </c>
      <c r="E926" s="231" t="str">
        <f>data_olah!D88</f>
        <v>SEMURUT</v>
      </c>
      <c r="F926" s="232" t="str">
        <f>data_olah!F88</f>
        <v>1.8534333304490074</v>
      </c>
      <c r="G926" s="232" t="str">
        <f>data_olah!G88</f>
        <v>117.82397594022412</v>
      </c>
      <c r="H926" s="231" t="str">
        <f>data_olah!H88</f>
        <v>TELKOMSAT</v>
      </c>
      <c r="I926" s="231" t="str">
        <f>data_olah!I88</f>
        <v>STARLINK</v>
      </c>
      <c r="J926" s="231" t="str">
        <f>data_olah!J88</f>
        <v>TERPASANG</v>
      </c>
      <c r="K926" s="231" t="str">
        <f>data_olah!N88</f>
        <v>BELUM TERPASANG</v>
      </c>
      <c r="L926" s="231" t="str">
        <f>data_olah!U88</f>
        <v>SANGAT OPTIMAL</v>
      </c>
    </row>
    <row r="927">
      <c r="A927" s="230">
        <v>2025.0</v>
      </c>
      <c r="B927" s="230" t="s">
        <v>3551</v>
      </c>
      <c r="C927" s="231" t="str">
        <f>data_olah!B89</f>
        <v>BERAU</v>
      </c>
      <c r="D927" s="231" t="str">
        <f>data_olah!C89</f>
        <v>TABALAR</v>
      </c>
      <c r="E927" s="231" t="str">
        <f>data_olah!D89</f>
        <v>BUYUNG-BUYUNG</v>
      </c>
      <c r="F927" s="232" t="str">
        <f>data_olah!F89</f>
        <v>1.83731660281421</v>
      </c>
      <c r="G927" s="232" t="str">
        <f>data_olah!G89</f>
        <v>117.77251957837314</v>
      </c>
      <c r="H927" s="231" t="str">
        <f>data_olah!H89</f>
        <v>TELKOMSEL</v>
      </c>
      <c r="I927" s="231" t="str">
        <f>data_olah!I89</f>
        <v>ORBIT</v>
      </c>
      <c r="J927" s="231" t="str">
        <f>data_olah!J89</f>
        <v>TERPASANG</v>
      </c>
      <c r="K927" s="231" t="str">
        <f>data_olah!N89</f>
        <v>BELUM TERPASANG</v>
      </c>
      <c r="L927" s="231" t="str">
        <f>data_olah!U89</f>
        <v>TIDAK TERDETEKSI</v>
      </c>
    </row>
    <row r="928">
      <c r="A928" s="230">
        <v>2025.0</v>
      </c>
      <c r="B928" s="230" t="s">
        <v>3551</v>
      </c>
      <c r="C928" s="231" t="str">
        <f>data_olah!B90</f>
        <v>BERAU</v>
      </c>
      <c r="D928" s="231" t="str">
        <f>data_olah!C90</f>
        <v>TABALAR</v>
      </c>
      <c r="E928" s="231" t="str">
        <f>data_olah!D90</f>
        <v>HARAPAN MAJU</v>
      </c>
      <c r="F928" s="232" t="str">
        <f>data_olah!F90</f>
        <v>1.7162356801101053</v>
      </c>
      <c r="G928" s="232" t="str">
        <f>data_olah!G90</f>
        <v>117.96059472866186</v>
      </c>
      <c r="H928" s="231" t="str">
        <f>data_olah!H90</f>
        <v>TELKOMSEL</v>
      </c>
      <c r="I928" s="231" t="str">
        <f>data_olah!I90</f>
        <v>ORBIT</v>
      </c>
      <c r="J928" s="231" t="str">
        <f>data_olah!J90</f>
        <v>TERPASANG</v>
      </c>
      <c r="K928" s="231" t="str">
        <f>data_olah!N90</f>
        <v>BELUM TERPASANG</v>
      </c>
      <c r="L928" s="231" t="str">
        <f>data_olah!U90</f>
        <v>TIDAK TERDETEKSI</v>
      </c>
    </row>
    <row r="929">
      <c r="A929" s="230">
        <v>2025.0</v>
      </c>
      <c r="B929" s="230" t="s">
        <v>3551</v>
      </c>
      <c r="C929" s="231" t="str">
        <f>data_olah!B91</f>
        <v>BERAU</v>
      </c>
      <c r="D929" s="231" t="str">
        <f>data_olah!C91</f>
        <v>TALISAYAN</v>
      </c>
      <c r="E929" s="231" t="str">
        <f>data_olah!D91</f>
        <v>DUMARING</v>
      </c>
      <c r="F929" s="232" t="str">
        <f>data_olah!F91</f>
        <v>1.5755710743570372</v>
      </c>
      <c r="G929" s="232" t="str">
        <f>data_olah!G91</f>
        <v>118.20004078682504</v>
      </c>
      <c r="H929" s="231" t="str">
        <f>data_olah!H91</f>
        <v>TELKOM</v>
      </c>
      <c r="I929" s="231" t="str">
        <f>data_olah!I91</f>
        <v>WMS</v>
      </c>
      <c r="J929" s="231" t="str">
        <f>data_olah!J91</f>
        <v>TERPASANG</v>
      </c>
      <c r="K929" s="231" t="str">
        <f>data_olah!N91</f>
        <v>&gt; 200GB</v>
      </c>
      <c r="L929" s="231" t="str">
        <f>data_olah!U91</f>
        <v>KURANG OPTIMAL</v>
      </c>
    </row>
    <row r="930">
      <c r="A930" s="230">
        <v>2025.0</v>
      </c>
      <c r="B930" s="230" t="s">
        <v>3551</v>
      </c>
      <c r="C930" s="231" t="str">
        <f>data_olah!B92</f>
        <v>BERAU</v>
      </c>
      <c r="D930" s="231" t="str">
        <f>data_olah!C92</f>
        <v>TALISAYAN</v>
      </c>
      <c r="E930" s="231" t="str">
        <f>data_olah!D92</f>
        <v>TALISAYAN</v>
      </c>
      <c r="F930" s="232" t="str">
        <f>data_olah!F92</f>
        <v>1.608891584550344</v>
      </c>
      <c r="G930" s="232" t="str">
        <f>data_olah!G92</f>
        <v>118.17352026957002</v>
      </c>
      <c r="H930" s="231" t="str">
        <f>data_olah!H92</f>
        <v>TELKOM</v>
      </c>
      <c r="I930" s="231" t="str">
        <f>data_olah!I92</f>
        <v>WMS</v>
      </c>
      <c r="J930" s="231" t="str">
        <f>data_olah!J92</f>
        <v>TERPASANG</v>
      </c>
      <c r="K930" s="231" t="str">
        <f>data_olah!N92</f>
        <v>TIDAK AKTIF</v>
      </c>
      <c r="L930" s="231" t="str">
        <f>data_olah!U92</f>
        <v>KURANG OPTIMAL</v>
      </c>
    </row>
    <row r="931">
      <c r="A931" s="230">
        <v>2025.0</v>
      </c>
      <c r="B931" s="230" t="s">
        <v>3551</v>
      </c>
      <c r="C931" s="231" t="str">
        <f>data_olah!B93</f>
        <v>BERAU</v>
      </c>
      <c r="D931" s="231" t="str">
        <f>data_olah!C93</f>
        <v>TALISAYAN</v>
      </c>
      <c r="E931" s="231" t="str">
        <f>data_olah!D93</f>
        <v>CAMPUR SARI</v>
      </c>
      <c r="F931" s="232" t="str">
        <f>data_olah!F93</f>
        <v>1.5118652617223163</v>
      </c>
      <c r="G931" s="232" t="str">
        <f>data_olah!G93</f>
        <v>118.15905613103631</v>
      </c>
      <c r="H931" s="231" t="str">
        <f>data_olah!H93</f>
        <v>COMTELINDO</v>
      </c>
      <c r="I931" s="231" t="str">
        <f>data_olah!I93</f>
        <v>WMS</v>
      </c>
      <c r="J931" s="231" t="str">
        <f>data_olah!J93</f>
        <v>TERPASANG</v>
      </c>
      <c r="K931" s="231" t="str">
        <f>data_olah!N93</f>
        <v/>
      </c>
      <c r="L931" s="231" t="str">
        <f>data_olah!U93</f>
        <v>OPTIMAL</v>
      </c>
    </row>
    <row r="932">
      <c r="A932" s="230">
        <v>2025.0</v>
      </c>
      <c r="B932" s="230" t="s">
        <v>3551</v>
      </c>
      <c r="C932" s="231" t="str">
        <f>data_olah!B94</f>
        <v>BERAU</v>
      </c>
      <c r="D932" s="231" t="str">
        <f>data_olah!C94</f>
        <v>TALISAYAN</v>
      </c>
      <c r="E932" s="231" t="str">
        <f>data_olah!D94</f>
        <v>BUMI JAYA</v>
      </c>
      <c r="F932" s="232" t="str">
        <f>data_olah!F94</f>
        <v>1.519415125867297</v>
      </c>
      <c r="G932" s="232" t="str">
        <f>data_olah!G94</f>
        <v>118.24096079019951</v>
      </c>
      <c r="H932" s="231" t="str">
        <f>data_olah!H94</f>
        <v>TELKOMSAT</v>
      </c>
      <c r="I932" s="231" t="str">
        <f>data_olah!I94</f>
        <v>STARLINK</v>
      </c>
      <c r="J932" s="231" t="str">
        <f>data_olah!J94</f>
        <v>TERPASANG</v>
      </c>
      <c r="K932" s="231" t="str">
        <f>data_olah!N94</f>
        <v>BELUM TERPASANG</v>
      </c>
      <c r="L932" s="231" t="str">
        <f>data_olah!U94</f>
        <v>TIDAK OPTIMAL</v>
      </c>
    </row>
    <row r="933">
      <c r="A933" s="230">
        <v>2025.0</v>
      </c>
      <c r="B933" s="230" t="s">
        <v>3551</v>
      </c>
      <c r="C933" s="231" t="str">
        <f>data_olah!B95</f>
        <v>BERAU</v>
      </c>
      <c r="D933" s="231" t="str">
        <f>data_olah!C95</f>
        <v>TALISAYAN</v>
      </c>
      <c r="E933" s="231" t="str">
        <f>data_olah!D95</f>
        <v>TUNGGAL BUMI</v>
      </c>
      <c r="F933" s="232" t="str">
        <f>data_olah!F95</f>
        <v>1.3658876609538448</v>
      </c>
      <c r="G933" s="232" t="str">
        <f>data_olah!G95</f>
        <v>118.17032245492811</v>
      </c>
      <c r="H933" s="231" t="str">
        <f>data_olah!H95</f>
        <v>COMTELINDO</v>
      </c>
      <c r="I933" s="231" t="str">
        <f>data_olah!I95</f>
        <v>WMS</v>
      </c>
      <c r="J933" s="231" t="str">
        <f>data_olah!J95</f>
        <v>TERPASANG</v>
      </c>
      <c r="K933" s="231" t="str">
        <f>data_olah!N95</f>
        <v/>
      </c>
      <c r="L933" s="231" t="str">
        <f>data_olah!U95</f>
        <v>TIDAK OPTIMAL</v>
      </c>
    </row>
    <row r="934">
      <c r="A934" s="230">
        <v>2025.0</v>
      </c>
      <c r="B934" s="230" t="s">
        <v>3551</v>
      </c>
      <c r="C934" s="231" t="str">
        <f>data_olah!B96</f>
        <v>BERAU</v>
      </c>
      <c r="D934" s="231" t="str">
        <f>data_olah!C96</f>
        <v>TALISAYAN</v>
      </c>
      <c r="E934" s="231" t="str">
        <f>data_olah!D96</f>
        <v>SUMBER MULYA</v>
      </c>
      <c r="F934" s="232" t="str">
        <f>data_olah!F96</f>
        <v>1.5602747619757795</v>
      </c>
      <c r="G934" s="232" t="str">
        <f>data_olah!G96</f>
        <v>118.09134669206769</v>
      </c>
      <c r="H934" s="231" t="str">
        <f>data_olah!H96</f>
        <v>TELKOMSEL</v>
      </c>
      <c r="I934" s="231" t="str">
        <f>data_olah!I96</f>
        <v>ORBIT</v>
      </c>
      <c r="J934" s="231" t="str">
        <f>data_olah!J96</f>
        <v>TERPASANG</v>
      </c>
      <c r="K934" s="231" t="str">
        <f>data_olah!N96</f>
        <v>BELUM TERPASANG</v>
      </c>
      <c r="L934" s="231" t="str">
        <f>data_olah!U96</f>
        <v>TIDAK TERDETEKSI</v>
      </c>
    </row>
    <row r="935">
      <c r="A935" s="230">
        <v>2025.0</v>
      </c>
      <c r="B935" s="230" t="s">
        <v>3551</v>
      </c>
      <c r="C935" s="231" t="str">
        <f>data_olah!B97</f>
        <v>BERAU</v>
      </c>
      <c r="D935" s="231" t="str">
        <f>data_olah!C97</f>
        <v>TALISAYAN</v>
      </c>
      <c r="E935" s="231" t="str">
        <f>data_olah!D97</f>
        <v>SUKA MURYA</v>
      </c>
      <c r="F935" s="232" t="str">
        <f>data_olah!F97</f>
        <v>1.5682111757449444</v>
      </c>
      <c r="G935" s="232" t="str">
        <f>data_olah!G97</f>
        <v>118.16108497319644</v>
      </c>
      <c r="H935" s="231" t="str">
        <f>data_olah!H97</f>
        <v>TELKOMSEL</v>
      </c>
      <c r="I935" s="231" t="str">
        <f>data_olah!I97</f>
        <v>ORBIT</v>
      </c>
      <c r="J935" s="231" t="str">
        <f>data_olah!J97</f>
        <v>TERPASANG</v>
      </c>
      <c r="K935" s="231" t="str">
        <f>data_olah!N97</f>
        <v>BELUM TERPASANG</v>
      </c>
      <c r="L935" s="231" t="str">
        <f>data_olah!U97</f>
        <v>TIDAK TERDETEKSI</v>
      </c>
    </row>
    <row r="936">
      <c r="A936" s="230">
        <v>2025.0</v>
      </c>
      <c r="B936" s="230" t="s">
        <v>3551</v>
      </c>
      <c r="C936" s="231" t="str">
        <f>data_olah!B98</f>
        <v>BERAU</v>
      </c>
      <c r="D936" s="231" t="str">
        <f>data_olah!C98</f>
        <v>TALISAYAN</v>
      </c>
      <c r="E936" s="231" t="str">
        <f>data_olah!D98</f>
        <v>PURNA SARI JAYA</v>
      </c>
      <c r="F936" s="232" t="str">
        <f>data_olah!F98</f>
        <v>1.5370194218828523</v>
      </c>
      <c r="G936" s="232" t="str">
        <f>data_olah!G98</f>
        <v>118.13954425753559</v>
      </c>
      <c r="H936" s="231" t="str">
        <f>data_olah!H98</f>
        <v>TELKOMSEL</v>
      </c>
      <c r="I936" s="231" t="str">
        <f>data_olah!I98</f>
        <v>ORBIT</v>
      </c>
      <c r="J936" s="231" t="str">
        <f>data_olah!J98</f>
        <v>TERPASANG</v>
      </c>
      <c r="K936" s="231" t="str">
        <f>data_olah!N98</f>
        <v>BELUM TERPASANG</v>
      </c>
      <c r="L936" s="231" t="str">
        <f>data_olah!U98</f>
        <v>TIDAK TERDETEKSI</v>
      </c>
    </row>
    <row r="937">
      <c r="A937" s="230">
        <v>2025.0</v>
      </c>
      <c r="B937" s="230" t="s">
        <v>3551</v>
      </c>
      <c r="C937" s="231" t="str">
        <f>data_olah!B99</f>
        <v>BERAU</v>
      </c>
      <c r="D937" s="231" t="str">
        <f>data_olah!C99</f>
        <v>TALISAYAN</v>
      </c>
      <c r="E937" s="231" t="str">
        <f>data_olah!D99</f>
        <v>EKA SAPTA</v>
      </c>
      <c r="F937" s="232" t="str">
        <f>data_olah!F99</f>
        <v>1.5564191470714022</v>
      </c>
      <c r="G937" s="232" t="str">
        <f>data_olah!G99</f>
        <v>118.10209687087696</v>
      </c>
      <c r="H937" s="231" t="str">
        <f>data_olah!H99</f>
        <v>TELKOMSEL</v>
      </c>
      <c r="I937" s="231" t="str">
        <f>data_olah!I99</f>
        <v>ORBIT</v>
      </c>
      <c r="J937" s="231" t="str">
        <f>data_olah!J99</f>
        <v>TERPASANG</v>
      </c>
      <c r="K937" s="231" t="str">
        <f>data_olah!N99</f>
        <v>BELUM TERPASANG</v>
      </c>
      <c r="L937" s="231" t="str">
        <f>data_olah!U99</f>
        <v>TIDAK TERDETEKSI</v>
      </c>
    </row>
    <row r="938">
      <c r="A938" s="230">
        <v>2025.0</v>
      </c>
      <c r="B938" s="230" t="s">
        <v>3551</v>
      </c>
      <c r="C938" s="231" t="str">
        <f>data_olah!B100</f>
        <v>BERAU</v>
      </c>
      <c r="D938" s="231" t="str">
        <f>data_olah!C100</f>
        <v>TALISAYAN</v>
      </c>
      <c r="E938" s="231" t="str">
        <f>data_olah!D100</f>
        <v>CAPUAK</v>
      </c>
      <c r="F938" s="232" t="str">
        <f>data_olah!F100</f>
        <v>1.534799</v>
      </c>
      <c r="G938" s="232" t="str">
        <f>data_olah!G100</f>
        <v>118.239795</v>
      </c>
      <c r="H938" s="231" t="str">
        <f>data_olah!H100</f>
        <v>BESTCAMP</v>
      </c>
      <c r="I938" s="231" t="str">
        <f>data_olah!I100</f>
        <v>STARLINK</v>
      </c>
      <c r="J938" s="231" t="str">
        <f>data_olah!J100</f>
        <v>TERPASANG</v>
      </c>
      <c r="K938" s="231" t="str">
        <f>data_olah!N100</f>
        <v>BELUM TERPASANG</v>
      </c>
      <c r="L938" s="231" t="str">
        <f>data_olah!U100</f>
        <v>KURANG OPTIMAL</v>
      </c>
    </row>
    <row r="939">
      <c r="A939" s="230">
        <v>2025.0</v>
      </c>
      <c r="B939" s="230" t="s">
        <v>3551</v>
      </c>
      <c r="C939" s="231" t="str">
        <f>data_olah!B101</f>
        <v>BERAU</v>
      </c>
      <c r="D939" s="231" t="str">
        <f>data_olah!C101</f>
        <v>TELUK BAYUR</v>
      </c>
      <c r="E939" s="231" t="str">
        <f>data_olah!D101</f>
        <v>TUMBIT MELAYU</v>
      </c>
      <c r="F939" s="232" t="str">
        <f>data_olah!F101</f>
        <v>2.014899955449577</v>
      </c>
      <c r="G939" s="232" t="str">
        <f>data_olah!G101</f>
        <v>117.33547037108995</v>
      </c>
      <c r="H939" s="231" t="str">
        <f>data_olah!H101</f>
        <v>TELKOM</v>
      </c>
      <c r="I939" s="231" t="str">
        <f>data_olah!I101</f>
        <v>WMS</v>
      </c>
      <c r="J939" s="231" t="str">
        <f>data_olah!J101</f>
        <v>TERPASANG</v>
      </c>
      <c r="K939" s="231" t="str">
        <f>data_olah!N101</f>
        <v>TIDAK AKTIF</v>
      </c>
      <c r="L939" s="231" t="str">
        <f>data_olah!U101</f>
        <v>TIDAK AKTIF</v>
      </c>
    </row>
    <row r="940">
      <c r="A940" s="230">
        <v>2025.0</v>
      </c>
      <c r="B940" s="230" t="s">
        <v>3551</v>
      </c>
      <c r="C940" s="231" t="str">
        <f>data_olah!B102</f>
        <v>BERAU</v>
      </c>
      <c r="D940" s="231" t="str">
        <f>data_olah!C102</f>
        <v>TELUK BAYUR</v>
      </c>
      <c r="E940" s="231" t="str">
        <f>data_olah!D102</f>
        <v>LABANAN JAYA</v>
      </c>
      <c r="F940" s="232" t="str">
        <f>data_olah!F102</f>
        <v>2.066518948026063</v>
      </c>
      <c r="G940" s="232" t="str">
        <f>data_olah!G102</f>
        <v>117.30302651568128</v>
      </c>
      <c r="H940" s="231" t="str">
        <f>data_olah!H102</f>
        <v>TELKOM</v>
      </c>
      <c r="I940" s="231" t="str">
        <f>data_olah!I102</f>
        <v>WMS</v>
      </c>
      <c r="J940" s="231" t="str">
        <f>data_olah!J102</f>
        <v>TERPASANG</v>
      </c>
      <c r="K940" s="231" t="str">
        <f>data_olah!N102</f>
        <v>BELUM TERPASANG</v>
      </c>
      <c r="L940" s="231" t="str">
        <f>data_olah!U102</f>
        <v>TIDAK OPTIMAL</v>
      </c>
    </row>
    <row r="941">
      <c r="A941" s="230">
        <v>2025.0</v>
      </c>
      <c r="B941" s="230" t="s">
        <v>3551</v>
      </c>
      <c r="C941" s="231" t="str">
        <f>data_olah!B103</f>
        <v>BERAU</v>
      </c>
      <c r="D941" s="231" t="str">
        <f>data_olah!C103</f>
        <v>TELUK BAYUR</v>
      </c>
      <c r="E941" s="231" t="str">
        <f>data_olah!D103</f>
        <v>LABANAN MAKMUR</v>
      </c>
      <c r="F941" s="232" t="str">
        <f>data_olah!F103</f>
        <v>2.0659115243405277</v>
      </c>
      <c r="G941" s="232" t="str">
        <f>data_olah!G103</f>
        <v>117.30369450682096</v>
      </c>
      <c r="H941" s="231" t="str">
        <f>data_olah!H103</f>
        <v>TELKOMSEL</v>
      </c>
      <c r="I941" s="231" t="str">
        <f>data_olah!I103</f>
        <v>INDIHOME</v>
      </c>
      <c r="J941" s="231" t="str">
        <f>data_olah!J103</f>
        <v>TERPASANG</v>
      </c>
      <c r="K941" s="231" t="str">
        <f>data_olah!N103</f>
        <v/>
      </c>
      <c r="L941" s="231" t="str">
        <f>data_olah!U103</f>
        <v>KURANG OPTIMAL</v>
      </c>
    </row>
    <row r="942">
      <c r="A942" s="230">
        <v>2025.0</v>
      </c>
      <c r="B942" s="230" t="s">
        <v>3551</v>
      </c>
      <c r="C942" s="231" t="str">
        <f>data_olah!B104</f>
        <v>BERAU</v>
      </c>
      <c r="D942" s="231" t="str">
        <f>data_olah!C104</f>
        <v>TELUK BAYUR</v>
      </c>
      <c r="E942" s="231" t="str">
        <f>data_olah!D104</f>
        <v>LABANAN MAKARTI</v>
      </c>
      <c r="F942" s="232" t="str">
        <f>data_olah!F104</f>
        <v>2.053083720117688</v>
      </c>
      <c r="G942" s="232" t="str">
        <f>data_olah!G104</f>
        <v>, 117.27343517922085</v>
      </c>
      <c r="H942" s="231" t="str">
        <f>data_olah!H104</f>
        <v>TELKOM</v>
      </c>
      <c r="I942" s="231" t="str">
        <f>data_olah!I104</f>
        <v>WMS</v>
      </c>
      <c r="J942" s="231" t="str">
        <f>data_olah!J104</f>
        <v>TERPASANG</v>
      </c>
      <c r="K942" s="231" t="str">
        <f>data_olah!N104</f>
        <v>BELUM TERPASANG</v>
      </c>
      <c r="L942" s="231" t="str">
        <f>data_olah!U104</f>
        <v>TIDAK AKTIF</v>
      </c>
    </row>
    <row r="943">
      <c r="A943" s="230">
        <v>2025.0</v>
      </c>
      <c r="B943" s="230" t="s">
        <v>3551</v>
      </c>
      <c r="C943" s="231" t="str">
        <f>data_olah!B105</f>
        <v>KUTAI BARAT</v>
      </c>
      <c r="D943" s="231" t="str">
        <f>data_olah!C105</f>
        <v>BARONG TONGKOK</v>
      </c>
      <c r="E943" s="231" t="str">
        <f>data_olah!D105</f>
        <v>MENCIMAI</v>
      </c>
      <c r="F943" s="232" t="str">
        <f>data_olah!F105</f>
        <v>-0.2813150783592161</v>
      </c>
      <c r="G943" s="232" t="str">
        <f>data_olah!G105</f>
        <v>115.6717725280097</v>
      </c>
      <c r="H943" s="231" t="str">
        <f>data_olah!H105</f>
        <v>TELKOM</v>
      </c>
      <c r="I943" s="231" t="str">
        <f>data_olah!I105</f>
        <v>Astinet</v>
      </c>
      <c r="J943" s="231" t="str">
        <f>data_olah!J105</f>
        <v>TERPASANG</v>
      </c>
      <c r="K943" s="231" t="str">
        <f>data_olah!N105</f>
        <v>TIDAK TERDETEKSI</v>
      </c>
      <c r="L943" s="231" t="str">
        <f>data_olah!U105</f>
        <v>TIDAK TERDETEKSI</v>
      </c>
    </row>
    <row r="944">
      <c r="A944" s="230">
        <v>2025.0</v>
      </c>
      <c r="B944" s="230" t="s">
        <v>3551</v>
      </c>
      <c r="C944" s="231" t="str">
        <f>data_olah!B106</f>
        <v>KUTAI BARAT</v>
      </c>
      <c r="D944" s="231" t="str">
        <f>data_olah!C106</f>
        <v>BARONG TONGKOK</v>
      </c>
      <c r="E944" s="231" t="str">
        <f>data_olah!D106</f>
        <v>ENGKUNI PASEK</v>
      </c>
      <c r="F944" s="232" t="str">
        <f>data_olah!F106</f>
        <v>-0.3104591798120373</v>
      </c>
      <c r="G944" s="232" t="str">
        <f>data_olah!G106</f>
        <v>115.64765401386627</v>
      </c>
      <c r="H944" s="231" t="str">
        <f>data_olah!H106</f>
        <v>BESTCAMP</v>
      </c>
      <c r="I944" s="231" t="str">
        <f>data_olah!I106</f>
        <v>STARLINK</v>
      </c>
      <c r="J944" s="231" t="str">
        <f>data_olah!J106</f>
        <v>TERPASANG</v>
      </c>
      <c r="K944" s="231" t="str">
        <f>data_olah!N106</f>
        <v>BELUM TERPASANG</v>
      </c>
      <c r="L944" s="231" t="str">
        <f>data_olah!U106</f>
        <v>TIDAK OPTIMAL</v>
      </c>
    </row>
    <row r="945">
      <c r="A945" s="230">
        <v>2025.0</v>
      </c>
      <c r="B945" s="230" t="s">
        <v>3551</v>
      </c>
      <c r="C945" s="231" t="str">
        <f>data_olah!B107</f>
        <v>KUTAI BARAT</v>
      </c>
      <c r="D945" s="231" t="str">
        <f>data_olah!C107</f>
        <v>BARONG TONGKOK</v>
      </c>
      <c r="E945" s="231" t="str">
        <f>data_olah!D107</f>
        <v>PEPAS EHENG</v>
      </c>
      <c r="F945" s="232" t="str">
        <f>data_olah!F107</f>
        <v>-0.28163155702530107</v>
      </c>
      <c r="G945" s="232" t="str">
        <f>data_olah!G107</f>
        <v>115.60985498706191</v>
      </c>
      <c r="H945" s="231" t="str">
        <f>data_olah!H107</f>
        <v>TELKOMSEL</v>
      </c>
      <c r="I945" s="231" t="str">
        <f>data_olah!I107</f>
        <v>ORBIT</v>
      </c>
      <c r="J945" s="231" t="str">
        <f>data_olah!J107</f>
        <v>TERPASANG</v>
      </c>
      <c r="K945" s="231" t="str">
        <f>data_olah!N107</f>
        <v>BELUM TERPASANG</v>
      </c>
      <c r="L945" s="231" t="str">
        <f>data_olah!U107</f>
        <v>TIDAK TERDETEKSI</v>
      </c>
    </row>
    <row r="946">
      <c r="A946" s="230">
        <v>2025.0</v>
      </c>
      <c r="B946" s="230" t="s">
        <v>3551</v>
      </c>
      <c r="C946" s="231" t="str">
        <f>data_olah!B108</f>
        <v>KUTAI BARAT</v>
      </c>
      <c r="D946" s="231" t="str">
        <f>data_olah!C108</f>
        <v>BARONG TONGKOK</v>
      </c>
      <c r="E946" s="231" t="str">
        <f>data_olah!D108</f>
        <v>JUHAN ASA</v>
      </c>
      <c r="F946" s="232" t="str">
        <f>data_olah!F108</f>
        <v>-0.19629182061140568</v>
      </c>
      <c r="G946" s="232" t="str">
        <f>data_olah!G108</f>
        <v>115.60821740305036</v>
      </c>
      <c r="H946" s="231" t="str">
        <f>data_olah!H108</f>
        <v>TELKOM</v>
      </c>
      <c r="I946" s="231" t="str">
        <f>data_olah!I108</f>
        <v>WMS</v>
      </c>
      <c r="J946" s="231" t="str">
        <f>data_olah!J108</f>
        <v>TERPASANG</v>
      </c>
      <c r="K946" s="231" t="str">
        <f>data_olah!N108</f>
        <v>&gt; 200GB</v>
      </c>
      <c r="L946" s="231" t="str">
        <f>data_olah!U108</f>
        <v>KURANG OPTIMAL</v>
      </c>
    </row>
    <row r="947">
      <c r="A947" s="230">
        <v>2025.0</v>
      </c>
      <c r="B947" s="230" t="s">
        <v>3551</v>
      </c>
      <c r="C947" s="231" t="str">
        <f>data_olah!B109</f>
        <v>KUTAI BARAT</v>
      </c>
      <c r="D947" s="231" t="str">
        <f>data_olah!C109</f>
        <v>BARONG TONGKOK</v>
      </c>
      <c r="E947" s="231" t="str">
        <f>data_olah!D109</f>
        <v>ASA</v>
      </c>
      <c r="F947" s="232" t="str">
        <f>data_olah!F109</f>
        <v>-0.204935343102523</v>
      </c>
      <c r="G947" s="232" t="str">
        <f>data_olah!G109</f>
        <v>115.67127516143881</v>
      </c>
      <c r="H947" s="231" t="str">
        <f>data_olah!H109</f>
        <v>TELKOM</v>
      </c>
      <c r="I947" s="231" t="str">
        <f>data_olah!I109</f>
        <v>WMS</v>
      </c>
      <c r="J947" s="231" t="str">
        <f>data_olah!J109</f>
        <v>TERPASANG</v>
      </c>
      <c r="K947" s="231" t="str">
        <f>data_olah!N109</f>
        <v>&gt; 200GB</v>
      </c>
      <c r="L947" s="231" t="str">
        <f>data_olah!U109</f>
        <v>KURANG OPTIMAL</v>
      </c>
    </row>
    <row r="948">
      <c r="A948" s="230">
        <v>2025.0</v>
      </c>
      <c r="B948" s="230" t="s">
        <v>3551</v>
      </c>
      <c r="C948" s="231" t="str">
        <f>data_olah!B110</f>
        <v>KUTAI BARAT</v>
      </c>
      <c r="D948" s="231" t="str">
        <f>data_olah!C110</f>
        <v>BARONG TONGKOK</v>
      </c>
      <c r="E948" s="231" t="str">
        <f>data_olah!D110</f>
        <v>PEPES ASA</v>
      </c>
      <c r="F948" s="232" t="str">
        <f>data_olah!F110</f>
        <v>-0.16708560523873905</v>
      </c>
      <c r="G948" s="232" t="str">
        <f>data_olah!G110</f>
        <v>115.68779596327703</v>
      </c>
      <c r="H948" s="231" t="str">
        <f>data_olah!H110</f>
        <v>COMTELINDO</v>
      </c>
      <c r="I948" s="231" t="str">
        <f>data_olah!I110</f>
        <v>WMS</v>
      </c>
      <c r="J948" s="231" t="str">
        <f>data_olah!J110</f>
        <v>TERPASANG</v>
      </c>
      <c r="K948" s="231" t="str">
        <f>data_olah!N110</f>
        <v/>
      </c>
      <c r="L948" s="231" t="str">
        <f>data_olah!U110</f>
        <v>KURANG OPTIMAL</v>
      </c>
    </row>
    <row r="949">
      <c r="A949" s="230">
        <v>2025.0</v>
      </c>
      <c r="B949" s="230" t="s">
        <v>3551</v>
      </c>
      <c r="C949" s="231" t="str">
        <f>data_olah!B111</f>
        <v>KUTAI BARAT</v>
      </c>
      <c r="D949" s="231" t="str">
        <f>data_olah!C111</f>
        <v>BARONG TONGKOK</v>
      </c>
      <c r="E949" s="231" t="str">
        <f>data_olah!D111</f>
        <v>MUARA ASA</v>
      </c>
      <c r="F949" s="232" t="str">
        <f>data_olah!F111</f>
        <v>-0.130291341949828</v>
      </c>
      <c r="G949" s="232" t="str">
        <f>data_olah!G111</f>
        <v>115.71415613407514</v>
      </c>
      <c r="H949" s="231" t="str">
        <f>data_olah!H111</f>
        <v>BESTCAMP</v>
      </c>
      <c r="I949" s="231" t="str">
        <f>data_olah!I111</f>
        <v>STARLINK</v>
      </c>
      <c r="J949" s="231" t="str">
        <f>data_olah!J111</f>
        <v>TERPASANG</v>
      </c>
      <c r="K949" s="231" t="str">
        <f>data_olah!N111</f>
        <v>BELUM TERPASANG</v>
      </c>
      <c r="L949" s="231" t="str">
        <f>data_olah!U111</f>
        <v>TIDAK OPTIMAL</v>
      </c>
    </row>
    <row r="950">
      <c r="A950" s="230">
        <v>2025.0</v>
      </c>
      <c r="B950" s="230" t="s">
        <v>3551</v>
      </c>
      <c r="C950" s="231" t="str">
        <f>data_olah!B112</f>
        <v>KUTAI BARAT</v>
      </c>
      <c r="D950" s="231" t="str">
        <f>data_olah!C112</f>
        <v>BARONG TONGKOK</v>
      </c>
      <c r="E950" s="231" t="str">
        <f>data_olah!D112</f>
        <v>ONGKO ASA</v>
      </c>
      <c r="F950" s="232" t="str">
        <f>data_olah!F112</f>
        <v>-0.17041179692585853</v>
      </c>
      <c r="G950" s="232" t="str">
        <f>data_olah!G112</f>
        <v>115.69567156313413</v>
      </c>
      <c r="H950" s="231" t="str">
        <f>data_olah!H112</f>
        <v>BESTCAMP</v>
      </c>
      <c r="I950" s="231" t="str">
        <f>data_olah!I112</f>
        <v>STARLINK</v>
      </c>
      <c r="J950" s="231" t="str">
        <f>data_olah!J112</f>
        <v>TERPASANG</v>
      </c>
      <c r="K950" s="231" t="str">
        <f>data_olah!N112</f>
        <v>BELUM TERPASANG</v>
      </c>
      <c r="L950" s="231" t="str">
        <f>data_olah!U112</f>
        <v>OPTIMAL</v>
      </c>
    </row>
    <row r="951">
      <c r="A951" s="230">
        <v>2025.0</v>
      </c>
      <c r="B951" s="230" t="s">
        <v>3551</v>
      </c>
      <c r="C951" s="231" t="str">
        <f>data_olah!B113</f>
        <v>KUTAI BARAT</v>
      </c>
      <c r="D951" s="231" t="str">
        <f>data_olah!C113</f>
        <v>BARONG TONGKOK</v>
      </c>
      <c r="E951" s="231" t="str">
        <f>data_olah!D113</f>
        <v>JUAQ ASA</v>
      </c>
      <c r="F951" s="232" t="str">
        <f>data_olah!F113</f>
        <v>-0.17887505723404634</v>
      </c>
      <c r="G951" s="232" t="str">
        <f>data_olah!G113</f>
        <v>115.67922205757701</v>
      </c>
      <c r="H951" s="231" t="str">
        <f>data_olah!H113</f>
        <v>TELKOM</v>
      </c>
      <c r="I951" s="231" t="str">
        <f>data_olah!I113</f>
        <v>WMS</v>
      </c>
      <c r="J951" s="231" t="str">
        <f>data_olah!J113</f>
        <v>TERPASANG</v>
      </c>
      <c r="K951" s="231" t="str">
        <f>data_olah!N113</f>
        <v>&lt;= 150GB</v>
      </c>
      <c r="L951" s="231" t="str">
        <f>data_olah!U113</f>
        <v>KURANG OPTIMAL</v>
      </c>
    </row>
    <row r="952">
      <c r="A952" s="230">
        <v>2025.0</v>
      </c>
      <c r="B952" s="230" t="s">
        <v>3551</v>
      </c>
      <c r="C952" s="231" t="str">
        <f>data_olah!B114</f>
        <v>KUTAI BARAT</v>
      </c>
      <c r="D952" s="231" t="str">
        <f>data_olah!C114</f>
        <v>BARONG TONGKOK</v>
      </c>
      <c r="E952" s="231" t="str">
        <f>data_olah!D114</f>
        <v>OMBAU ASA</v>
      </c>
      <c r="F952" s="232" t="str">
        <f>data_olah!F114</f>
        <v>-0.191838885987442</v>
      </c>
      <c r="G952" s="232" t="str">
        <f>data_olah!G114</f>
        <v>115.71663257092645</v>
      </c>
      <c r="H952" s="231" t="str">
        <f>data_olah!H114</f>
        <v>TELKOM</v>
      </c>
      <c r="I952" s="231" t="str">
        <f>data_olah!I114</f>
        <v>Astinet</v>
      </c>
      <c r="J952" s="231" t="str">
        <f>data_olah!J114</f>
        <v>TERPASANG</v>
      </c>
      <c r="K952" s="231" t="str">
        <f>data_olah!N114</f>
        <v>TIDAK TERDETEKSI</v>
      </c>
      <c r="L952" s="231" t="str">
        <f>data_olah!U114</f>
        <v>TIDAK TERDETEKSI</v>
      </c>
    </row>
    <row r="953">
      <c r="A953" s="230">
        <v>2025.0</v>
      </c>
      <c r="B953" s="230" t="s">
        <v>3551</v>
      </c>
      <c r="C953" s="231" t="str">
        <f>data_olah!B115</f>
        <v>KUTAI BARAT</v>
      </c>
      <c r="D953" s="231" t="str">
        <f>data_olah!C115</f>
        <v>BARONG TONGKOK</v>
      </c>
      <c r="E953" s="231" t="str">
        <f>data_olah!D115</f>
        <v>NGENYAN ASA</v>
      </c>
      <c r="F953" s="232" t="str">
        <f>data_olah!F115</f>
        <v>-0.21607552833560312</v>
      </c>
      <c r="G953" s="232" t="str">
        <f>data_olah!G115</f>
        <v>115.7277197286916</v>
      </c>
      <c r="H953" s="231" t="str">
        <f>data_olah!H115</f>
        <v>TELKOM</v>
      </c>
      <c r="I953" s="231" t="str">
        <f>data_olah!I115</f>
        <v>WMS</v>
      </c>
      <c r="J953" s="231" t="str">
        <f>data_olah!J115</f>
        <v>TERPASANG</v>
      </c>
      <c r="K953" s="231" t="str">
        <f>data_olah!N115</f>
        <v>&gt; 200GB</v>
      </c>
      <c r="L953" s="231" t="str">
        <f>data_olah!U115</f>
        <v>KURANG OPTIMAL</v>
      </c>
    </row>
    <row r="954">
      <c r="A954" s="230">
        <v>2025.0</v>
      </c>
      <c r="B954" s="230" t="s">
        <v>3551</v>
      </c>
      <c r="C954" s="231" t="str">
        <f>data_olah!B116</f>
        <v>KUTAI BARAT</v>
      </c>
      <c r="D954" s="231" t="str">
        <f>data_olah!C116</f>
        <v>BARONG TONGKOK</v>
      </c>
      <c r="E954" s="231" t="str">
        <f>data_olah!D116</f>
        <v>GEMUHAN ASA</v>
      </c>
      <c r="F954" s="232" t="str">
        <f>data_olah!F116</f>
        <v>-0.1865940407850733</v>
      </c>
      <c r="G954" s="232" t="str">
        <f>data_olah!G116</f>
        <v>115.77478736076023</v>
      </c>
      <c r="H954" s="231" t="str">
        <f>data_olah!H116</f>
        <v>TELKOMSEL</v>
      </c>
      <c r="I954" s="231" t="str">
        <f>data_olah!I116</f>
        <v>INDIHOME</v>
      </c>
      <c r="J954" s="231" t="str">
        <f>data_olah!J116</f>
        <v>TERPASANG</v>
      </c>
      <c r="K954" s="231" t="str">
        <f>data_olah!N116</f>
        <v/>
      </c>
      <c r="L954" s="231" t="str">
        <f>data_olah!U116</f>
        <v>KURANG OPTIMAL</v>
      </c>
    </row>
    <row r="955">
      <c r="A955" s="230">
        <v>2025.0</v>
      </c>
      <c r="B955" s="230" t="s">
        <v>3551</v>
      </c>
      <c r="C955" s="231" t="str">
        <f>data_olah!B117</f>
        <v>KUTAI BARAT</v>
      </c>
      <c r="D955" s="231" t="str">
        <f>data_olah!C117</f>
        <v>BARONG TONGKOK</v>
      </c>
      <c r="E955" s="231" t="str">
        <f>data_olah!D117</f>
        <v>GELEO BARU</v>
      </c>
      <c r="F955" s="232" t="str">
        <f>data_olah!F117</f>
        <v>-0.17444422795683048</v>
      </c>
      <c r="G955" s="232" t="str">
        <f>data_olah!G117</f>
        <v>115.74867481430151</v>
      </c>
      <c r="H955" s="231" t="str">
        <f>data_olah!H117</f>
        <v>TELKOMSEL</v>
      </c>
      <c r="I955" s="231" t="str">
        <f>data_olah!I117</f>
        <v>INDIHOME</v>
      </c>
      <c r="J955" s="231" t="str">
        <f>data_olah!J117</f>
        <v>TERPASANG</v>
      </c>
      <c r="K955" s="231" t="str">
        <f>data_olah!N117</f>
        <v/>
      </c>
      <c r="L955" s="231" t="str">
        <f>data_olah!U117</f>
        <v>KURANG OPTIMAL</v>
      </c>
    </row>
    <row r="956">
      <c r="A956" s="230">
        <v>2025.0</v>
      </c>
      <c r="B956" s="230" t="s">
        <v>3551</v>
      </c>
      <c r="C956" s="231" t="str">
        <f>data_olah!B118</f>
        <v>KUTAI BARAT</v>
      </c>
      <c r="D956" s="231" t="str">
        <f>data_olah!C118</f>
        <v>BARONG TONGKOK</v>
      </c>
      <c r="E956" s="231" t="str">
        <f>data_olah!D118</f>
        <v>GELEO ASA</v>
      </c>
      <c r="F956" s="232" t="str">
        <f>data_olah!F118</f>
        <v>-0.1572131914729909</v>
      </c>
      <c r="G956" s="232" t="str">
        <f>data_olah!G118</f>
        <v>115.74240559667388</v>
      </c>
      <c r="H956" s="231" t="str">
        <f>data_olah!H118</f>
        <v>TELKOM</v>
      </c>
      <c r="I956" s="231" t="str">
        <f>data_olah!I118</f>
        <v>WMS</v>
      </c>
      <c r="J956" s="231" t="str">
        <f>data_olah!J118</f>
        <v>TERPASANG</v>
      </c>
      <c r="K956" s="231" t="str">
        <f>data_olah!N118</f>
        <v>&lt;= 200GB</v>
      </c>
      <c r="L956" s="231" t="str">
        <f>data_olah!U118</f>
        <v>KURANG OPTIMAL</v>
      </c>
    </row>
    <row r="957">
      <c r="A957" s="230">
        <v>2025.0</v>
      </c>
      <c r="B957" s="230" t="s">
        <v>3551</v>
      </c>
      <c r="C957" s="231" t="str">
        <f>data_olah!B119</f>
        <v>KUTAI BARAT</v>
      </c>
      <c r="D957" s="231" t="str">
        <f>data_olah!C119</f>
        <v>BARONG TONGKOK</v>
      </c>
      <c r="E957" s="231" t="str">
        <f>data_olah!D119</f>
        <v>REJO BASUKI</v>
      </c>
      <c r="F957" s="232" t="str">
        <f>data_olah!F119</f>
        <v>-0.2696440984378218</v>
      </c>
      <c r="G957" s="232" t="str">
        <f>data_olah!G119</f>
        <v>115.67661951113836</v>
      </c>
      <c r="H957" s="231" t="str">
        <f>data_olah!H119</f>
        <v>TELKOMSEL</v>
      </c>
      <c r="I957" s="231" t="str">
        <f>data_olah!I119</f>
        <v>INDIHOME</v>
      </c>
      <c r="J957" s="231" t="str">
        <f>data_olah!J119</f>
        <v>TERPASANG</v>
      </c>
      <c r="K957" s="231" t="str">
        <f>data_olah!N119</f>
        <v/>
      </c>
      <c r="L957" s="231" t="str">
        <f>data_olah!U119</f>
        <v>TIDAK OPTIMAL</v>
      </c>
    </row>
    <row r="958">
      <c r="A958" s="230">
        <v>2025.0</v>
      </c>
      <c r="B958" s="230" t="s">
        <v>3551</v>
      </c>
      <c r="C958" s="231" t="str">
        <f>data_olah!B120</f>
        <v>KUTAI BARAT</v>
      </c>
      <c r="D958" s="231" t="str">
        <f>data_olah!C120</f>
        <v>BARONG TONGKOK</v>
      </c>
      <c r="E958" s="231" t="str">
        <f>data_olah!D120</f>
        <v>SUMBER SARI</v>
      </c>
      <c r="F958" s="232" t="str">
        <f>data_olah!F120</f>
        <v>-0.23818464861862707</v>
      </c>
      <c r="G958" s="232" t="str">
        <f>data_olah!G120</f>
        <v>115.71903218811187</v>
      </c>
      <c r="H958" s="231" t="str">
        <f>data_olah!H120</f>
        <v>TELKOMSEL</v>
      </c>
      <c r="I958" s="231" t="str">
        <f>data_olah!I120</f>
        <v>INDIHOME</v>
      </c>
      <c r="J958" s="231" t="str">
        <f>data_olah!J120</f>
        <v>TERPASANG</v>
      </c>
      <c r="K958" s="231" t="str">
        <f>data_olah!N120</f>
        <v/>
      </c>
      <c r="L958" s="231" t="str">
        <f>data_olah!U120</f>
        <v>KURANG OPTIMAL</v>
      </c>
    </row>
    <row r="959">
      <c r="A959" s="230">
        <v>2025.0</v>
      </c>
      <c r="B959" s="230" t="s">
        <v>3551</v>
      </c>
      <c r="C959" s="231" t="str">
        <f>data_olah!B121</f>
        <v>KUTAI BARAT</v>
      </c>
      <c r="D959" s="231" t="str">
        <f>data_olah!C121</f>
        <v>BARONG TONGKOK</v>
      </c>
      <c r="E959" s="231" t="str">
        <f>data_olah!D121</f>
        <v>SENDAWAR</v>
      </c>
      <c r="F959" s="232" t="str">
        <f>data_olah!F121</f>
        <v>-0.213830</v>
      </c>
      <c r="G959" s="232" t="str">
        <f>data_olah!G121</f>
        <v>115.781577</v>
      </c>
      <c r="H959" s="231" t="str">
        <f>data_olah!H121</f>
        <v>TELKOM</v>
      </c>
      <c r="I959" s="231" t="str">
        <f>data_olah!I121</f>
        <v>Astinet</v>
      </c>
      <c r="J959" s="231" t="str">
        <f>data_olah!J121</f>
        <v>TERPASANG</v>
      </c>
      <c r="K959" s="231" t="str">
        <f>data_olah!N121</f>
        <v>TIDAK TERDETEKSI</v>
      </c>
      <c r="L959" s="231" t="str">
        <f>data_olah!U121</f>
        <v>TIDAK TERDETEKSI</v>
      </c>
    </row>
    <row r="960">
      <c r="A960" s="230">
        <v>2025.0</v>
      </c>
      <c r="B960" s="230" t="s">
        <v>3551</v>
      </c>
      <c r="C960" s="231" t="str">
        <f>data_olah!B122</f>
        <v>KUTAI BARAT</v>
      </c>
      <c r="D960" s="231" t="str">
        <f>data_olah!C122</f>
        <v>BARONG TONGKOK</v>
      </c>
      <c r="E960" s="231" t="str">
        <f>data_olah!D122</f>
        <v>BALOK ASA</v>
      </c>
      <c r="F960" s="232" t="str">
        <f>data_olah!F122</f>
        <v>-0.21272149956816314</v>
      </c>
      <c r="G960" s="232" t="str">
        <f>data_olah!G122</f>
        <v>115.64039769220865</v>
      </c>
      <c r="H960" s="231" t="str">
        <f>data_olah!H122</f>
        <v>PSN</v>
      </c>
      <c r="I960" s="231" t="str">
        <f>data_olah!I122</f>
        <v>VSAT</v>
      </c>
      <c r="J960" s="231" t="str">
        <f>data_olah!J122</f>
        <v>TERPASANG</v>
      </c>
      <c r="K960" s="231" t="str">
        <f>data_olah!N122</f>
        <v/>
      </c>
      <c r="L960" s="231" t="str">
        <f>data_olah!U122</f>
        <v>TIDAK OPTIMAL</v>
      </c>
    </row>
    <row r="961">
      <c r="A961" s="230">
        <v>2025.0</v>
      </c>
      <c r="B961" s="230" t="s">
        <v>3551</v>
      </c>
      <c r="C961" s="231" t="str">
        <f>data_olah!B123</f>
        <v>KUTAI BARAT</v>
      </c>
      <c r="D961" s="231" t="str">
        <f>data_olah!C123</f>
        <v>BARONG TONGKOK</v>
      </c>
      <c r="E961" s="231" t="str">
        <f>data_olah!D123</f>
        <v>BELEMPUNG ULAQ</v>
      </c>
      <c r="F961" s="232" t="str">
        <f>data_olah!F123</f>
        <v>-0.22734207228667713</v>
      </c>
      <c r="G961" s="232" t="str">
        <f>data_olah!G123</f>
        <v>115.74720937264836</v>
      </c>
      <c r="H961" s="231" t="str">
        <f>data_olah!H123</f>
        <v>COMTELINDO</v>
      </c>
      <c r="I961" s="231" t="str">
        <f>data_olah!I123</f>
        <v>WMS</v>
      </c>
      <c r="J961" s="231" t="str">
        <f>data_olah!J123</f>
        <v>TERPASANG</v>
      </c>
      <c r="K961" s="231" t="str">
        <f>data_olah!N123</f>
        <v/>
      </c>
      <c r="L961" s="231" t="str">
        <f>data_olah!U123</f>
        <v>SANGAT OPTIMAL</v>
      </c>
    </row>
    <row r="962">
      <c r="A962" s="230">
        <v>2025.0</v>
      </c>
      <c r="B962" s="230" t="s">
        <v>3551</v>
      </c>
      <c r="C962" s="231" t="str">
        <f>data_olah!B124</f>
        <v>KUTAI BARAT</v>
      </c>
      <c r="D962" s="231" t="str">
        <f>data_olah!C124</f>
        <v>BENTIAN BESAR</v>
      </c>
      <c r="E962" s="231" t="str">
        <f>data_olah!D124</f>
        <v>RANDA EMPAS</v>
      </c>
      <c r="F962" s="232" t="str">
        <f>data_olah!F124</f>
        <v>-1.0574766817369508</v>
      </c>
      <c r="G962" s="232" t="str">
        <f>data_olah!G124</f>
        <v>115.75151086867604</v>
      </c>
      <c r="H962" s="231" t="str">
        <f>data_olah!H124</f>
        <v>TELKOMSAT</v>
      </c>
      <c r="I962" s="231" t="str">
        <f>data_olah!I124</f>
        <v>STARLINK</v>
      </c>
      <c r="J962" s="231" t="str">
        <f>data_olah!J124</f>
        <v>TERPASANG</v>
      </c>
      <c r="K962" s="231" t="str">
        <f>data_olah!N124</f>
        <v>BELUM TERPASANG</v>
      </c>
      <c r="L962" s="231" t="str">
        <f>data_olah!U124</f>
        <v>OPTIMAL</v>
      </c>
    </row>
    <row r="963">
      <c r="A963" s="230">
        <v>2025.0</v>
      </c>
      <c r="B963" s="230" t="s">
        <v>3551</v>
      </c>
      <c r="C963" s="231" t="str">
        <f>data_olah!B125</f>
        <v>KUTAI BARAT</v>
      </c>
      <c r="D963" s="231" t="str">
        <f>data_olah!C125</f>
        <v>BENTIAN BESAR</v>
      </c>
      <c r="E963" s="231" t="str">
        <f>data_olah!D125</f>
        <v>TUKUQ</v>
      </c>
      <c r="F963" s="232" t="str">
        <f>data_olah!F125</f>
        <v>-1.0606688788822483</v>
      </c>
      <c r="G963" s="232" t="str">
        <f>data_olah!G125</f>
        <v>115.73646642873628</v>
      </c>
      <c r="H963" s="231" t="str">
        <f>data_olah!H125</f>
        <v>TELKOMSAT</v>
      </c>
      <c r="I963" s="231" t="str">
        <f>data_olah!I125</f>
        <v>STARLINK</v>
      </c>
      <c r="J963" s="231" t="str">
        <f>data_olah!J125</f>
        <v>TERPASANG</v>
      </c>
      <c r="K963" s="231" t="str">
        <f>data_olah!N125</f>
        <v>BELUM TERPASANG</v>
      </c>
      <c r="L963" s="231" t="str">
        <f>data_olah!U125</f>
        <v>SANGAT OPTIMAL</v>
      </c>
    </row>
    <row r="964">
      <c r="A964" s="230">
        <v>2025.0</v>
      </c>
      <c r="B964" s="230" t="s">
        <v>3551</v>
      </c>
      <c r="C964" s="231" t="str">
        <f>data_olah!B126</f>
        <v>KUTAI BARAT</v>
      </c>
      <c r="D964" s="231" t="str">
        <f>data_olah!C126</f>
        <v>BENTIAN BESAR</v>
      </c>
      <c r="E964" s="231" t="str">
        <f>data_olah!D126</f>
        <v>TENDE</v>
      </c>
      <c r="F964" s="232" t="str">
        <f>data_olah!F126</f>
        <v>-1.0574441252606084</v>
      </c>
      <c r="G964" s="232" t="str">
        <f>data_olah!G126</f>
        <v>115.78149414540037</v>
      </c>
      <c r="H964" s="231" t="str">
        <f>data_olah!H126</f>
        <v>BESTCAMP</v>
      </c>
      <c r="I964" s="231" t="str">
        <f>data_olah!I126</f>
        <v>STARLINK</v>
      </c>
      <c r="J964" s="231" t="str">
        <f>data_olah!J126</f>
        <v>TERPASANG</v>
      </c>
      <c r="K964" s="231" t="str">
        <f>data_olah!N126</f>
        <v>BELUM TERPASANG</v>
      </c>
      <c r="L964" s="231" t="str">
        <f>data_olah!U126</f>
        <v>SANGAT OPTIMAL</v>
      </c>
    </row>
    <row r="965">
      <c r="A965" s="230">
        <v>2025.0</v>
      </c>
      <c r="B965" s="230" t="s">
        <v>3551</v>
      </c>
      <c r="C965" s="231" t="str">
        <f>data_olah!B127</f>
        <v>KUTAI BARAT</v>
      </c>
      <c r="D965" s="231" t="str">
        <f>data_olah!C127</f>
        <v>BENTIAN BESAR</v>
      </c>
      <c r="E965" s="231" t="str">
        <f>data_olah!D127</f>
        <v>SAMBUNG</v>
      </c>
      <c r="F965" s="232" t="str">
        <f>data_olah!F127</f>
        <v>-0.999391784911418</v>
      </c>
      <c r="G965" s="232" t="str">
        <f>data_olah!G127</f>
        <v>115.74315145221495</v>
      </c>
      <c r="H965" s="231" t="str">
        <f>data_olah!H127</f>
        <v>ICON+</v>
      </c>
      <c r="I965" s="231" t="str">
        <f>data_olah!I127</f>
        <v>STARLINK</v>
      </c>
      <c r="J965" s="231" t="str">
        <f>data_olah!J127</f>
        <v>TERPASANG</v>
      </c>
      <c r="K965" s="231" t="str">
        <f>data_olah!N127</f>
        <v/>
      </c>
      <c r="L965" s="231" t="str">
        <f>data_olah!U127</f>
        <v>KURANG OPTIMAL</v>
      </c>
    </row>
    <row r="966">
      <c r="A966" s="230">
        <v>2025.0</v>
      </c>
      <c r="B966" s="230" t="s">
        <v>3551</v>
      </c>
      <c r="C966" s="231" t="str">
        <f>data_olah!B128</f>
        <v>KUTAI BARAT</v>
      </c>
      <c r="D966" s="231" t="str">
        <f>data_olah!C128</f>
        <v>BENTIAN BESAR</v>
      </c>
      <c r="E966" s="231" t="str">
        <f>data_olah!D128</f>
        <v>ANAN JAYA</v>
      </c>
      <c r="F966" s="232" t="str">
        <f>data_olah!F128</f>
        <v>-0.9021270885289268</v>
      </c>
      <c r="G966" s="232" t="str">
        <f>data_olah!G128</f>
        <v>115.6862917939674</v>
      </c>
      <c r="H966" s="231" t="str">
        <f>data_olah!H128</f>
        <v>TELKOMSEL</v>
      </c>
      <c r="I966" s="231" t="str">
        <f>data_olah!I128</f>
        <v>ORBIT</v>
      </c>
      <c r="J966" s="231" t="str">
        <f>data_olah!J128</f>
        <v>TERPASANG</v>
      </c>
      <c r="K966" s="231" t="str">
        <f>data_olah!N128</f>
        <v>BELUM TERPASANG</v>
      </c>
      <c r="L966" s="231" t="str">
        <f>data_olah!U128</f>
        <v>TIDAK TERDETEKSI</v>
      </c>
    </row>
    <row r="967">
      <c r="A967" s="230">
        <v>2025.0</v>
      </c>
      <c r="B967" s="230" t="s">
        <v>3551</v>
      </c>
      <c r="C967" s="231" t="str">
        <f>data_olah!B129</f>
        <v>KUTAI BARAT</v>
      </c>
      <c r="D967" s="231" t="str">
        <f>data_olah!C129</f>
        <v>BENTIAN BESAR</v>
      </c>
      <c r="E967" s="231" t="str">
        <f>data_olah!D129</f>
        <v>JELMU SIBAK</v>
      </c>
      <c r="F967" s="232" t="str">
        <f>data_olah!F129</f>
        <v>-0.8786543998607228</v>
      </c>
      <c r="G967" s="232" t="str">
        <f>data_olah!G129</f>
        <v>115.7456375291888</v>
      </c>
      <c r="H967" s="231" t="str">
        <f>data_olah!H129</f>
        <v>TELKOMSEL</v>
      </c>
      <c r="I967" s="231" t="str">
        <f>data_olah!I129</f>
        <v>ORBIT</v>
      </c>
      <c r="J967" s="231" t="str">
        <f>data_olah!J129</f>
        <v>TERPASANG</v>
      </c>
      <c r="K967" s="231" t="str">
        <f>data_olah!N129</f>
        <v>BELUM TERPASANG</v>
      </c>
      <c r="L967" s="231" t="str">
        <f>data_olah!U129</f>
        <v>TIDAK TERDETEKSI</v>
      </c>
    </row>
    <row r="968">
      <c r="A968" s="230">
        <v>2025.0</v>
      </c>
      <c r="B968" s="230" t="s">
        <v>3551</v>
      </c>
      <c r="C968" s="231" t="str">
        <f>data_olah!B130</f>
        <v>KUTAI BARAT</v>
      </c>
      <c r="D968" s="231" t="str">
        <f>data_olah!C130</f>
        <v>BENTIAN BESAR</v>
      </c>
      <c r="E968" s="231" t="str">
        <f>data_olah!D130</f>
        <v>SUAKONG</v>
      </c>
      <c r="F968" s="232" t="str">
        <f>data_olah!F130</f>
        <v>-0.7777228541435675</v>
      </c>
      <c r="G968" s="232" t="str">
        <f>data_olah!G130</f>
        <v>115.76754982870969</v>
      </c>
      <c r="H968" s="231" t="str">
        <f>data_olah!H130</f>
        <v>TELKOMSEL</v>
      </c>
      <c r="I968" s="231" t="str">
        <f>data_olah!I130</f>
        <v>ORBIT</v>
      </c>
      <c r="J968" s="231" t="str">
        <f>data_olah!J130</f>
        <v>TERPASANG</v>
      </c>
      <c r="K968" s="231" t="str">
        <f>data_olah!N130</f>
        <v>BELUM TERPASANG</v>
      </c>
      <c r="L968" s="231" t="str">
        <f>data_olah!U130</f>
        <v>TIDAK TERDETEKSI</v>
      </c>
    </row>
    <row r="969">
      <c r="A969" s="230">
        <v>2025.0</v>
      </c>
      <c r="B969" s="230" t="s">
        <v>3551</v>
      </c>
      <c r="C969" s="231" t="str">
        <f>data_olah!B131</f>
        <v>KUTAI BARAT</v>
      </c>
      <c r="D969" s="231" t="str">
        <f>data_olah!C131</f>
        <v>BENTIAN BESAR</v>
      </c>
      <c r="E969" s="231" t="str">
        <f>data_olah!D131</f>
        <v>PENARUNG</v>
      </c>
      <c r="F969" s="232" t="str">
        <f>data_olah!F131</f>
        <v>-0.6529620986760182</v>
      </c>
      <c r="G969" s="232" t="str">
        <f>data_olah!G131</f>
        <v>115.72201479986926</v>
      </c>
      <c r="H969" s="231" t="str">
        <f>data_olah!H131</f>
        <v>BESTCAMP</v>
      </c>
      <c r="I969" s="231" t="str">
        <f>data_olah!I131</f>
        <v>STARLINK</v>
      </c>
      <c r="J969" s="231" t="str">
        <f>data_olah!J131</f>
        <v>TERPASANG</v>
      </c>
      <c r="K969" s="231" t="str">
        <f>data_olah!N131</f>
        <v>BELUM TERPASANG</v>
      </c>
      <c r="L969" s="231" t="str">
        <f>data_olah!U131</f>
        <v>KURANG OPTIMAL</v>
      </c>
    </row>
    <row r="970">
      <c r="A970" s="230">
        <v>2025.0</v>
      </c>
      <c r="B970" s="230" t="s">
        <v>3551</v>
      </c>
      <c r="C970" s="231" t="str">
        <f>data_olah!B132</f>
        <v>KUTAI BARAT</v>
      </c>
      <c r="D970" s="231" t="str">
        <f>data_olah!C132</f>
        <v>BENTIAN BESAR</v>
      </c>
      <c r="E970" s="231" t="str">
        <f>data_olah!D132</f>
        <v>DILANG PUTI</v>
      </c>
      <c r="F970" s="232" t="str">
        <f>data_olah!F132</f>
        <v>-0.7113638600819848</v>
      </c>
      <c r="G970" s="232" t="str">
        <f>data_olah!G132</f>
        <v>115.76679645736847</v>
      </c>
      <c r="H970" s="231" t="str">
        <f>data_olah!H132</f>
        <v>TELKOMSEL</v>
      </c>
      <c r="I970" s="231" t="str">
        <f>data_olah!I132</f>
        <v>ORBIT</v>
      </c>
      <c r="J970" s="231" t="str">
        <f>data_olah!J132</f>
        <v>TERPASANG</v>
      </c>
      <c r="K970" s="231" t="str">
        <f>data_olah!N132</f>
        <v>BELUM TERPASANG</v>
      </c>
      <c r="L970" s="231" t="str">
        <f>data_olah!U132</f>
        <v>TIDAK TERDETEKSI</v>
      </c>
    </row>
    <row r="971">
      <c r="A971" s="230">
        <v>2025.0</v>
      </c>
      <c r="B971" s="230" t="s">
        <v>3551</v>
      </c>
      <c r="C971" s="231" t="str">
        <f>data_olah!B133</f>
        <v>KUTAI BARAT</v>
      </c>
      <c r="D971" s="231" t="str">
        <f>data_olah!C133</f>
        <v>BONGAN</v>
      </c>
      <c r="E971" s="231" t="str">
        <f>data_olah!D133</f>
        <v>GERUNGUNG</v>
      </c>
      <c r="F971" s="232" t="str">
        <f>data_olah!F133</f>
        <v>-1.0031204138417809</v>
      </c>
      <c r="G971" s="232" t="str">
        <f>data_olah!G133</f>
        <v>116.10534835358968</v>
      </c>
      <c r="H971" s="231" t="str">
        <f>data_olah!H133</f>
        <v>TELKOMSAT</v>
      </c>
      <c r="I971" s="231" t="str">
        <f>data_olah!I133</f>
        <v>STARLINK</v>
      </c>
      <c r="J971" s="231" t="str">
        <f>data_olah!J133</f>
        <v>TERPASANG</v>
      </c>
      <c r="K971" s="231" t="str">
        <f>data_olah!N133</f>
        <v>BELUM TERPASANG</v>
      </c>
      <c r="L971" s="231" t="str">
        <f>data_olah!U133</f>
        <v>OPTIMAL</v>
      </c>
    </row>
    <row r="972">
      <c r="A972" s="230">
        <v>2025.0</v>
      </c>
      <c r="B972" s="230" t="s">
        <v>3551</v>
      </c>
      <c r="C972" s="231" t="str">
        <f>data_olah!B134</f>
        <v>KUTAI BARAT</v>
      </c>
      <c r="D972" s="231" t="str">
        <f>data_olah!C134</f>
        <v>BONGAN</v>
      </c>
      <c r="E972" s="231" t="str">
        <f>data_olah!D134</f>
        <v>PERENG TALIQ</v>
      </c>
      <c r="F972" s="232" t="str">
        <f>data_olah!F134</f>
        <v>-0.8163408121446062</v>
      </c>
      <c r="G972" s="232" t="str">
        <f>data_olah!G134</f>
        <v>116.25914389453153</v>
      </c>
      <c r="H972" s="231" t="str">
        <f>data_olah!H134</f>
        <v>BESTCAMP</v>
      </c>
      <c r="I972" s="231" t="str">
        <f>data_olah!I134</f>
        <v>STARLINK</v>
      </c>
      <c r="J972" s="231" t="str">
        <f>data_olah!J134</f>
        <v>TERPASANG</v>
      </c>
      <c r="K972" s="231" t="str">
        <f>data_olah!N134</f>
        <v>BELUM TERPASANG</v>
      </c>
      <c r="L972" s="231" t="str">
        <f>data_olah!U134</f>
        <v>SANGAT OPTIMAL</v>
      </c>
    </row>
    <row r="973">
      <c r="A973" s="230">
        <v>2025.0</v>
      </c>
      <c r="B973" s="230" t="s">
        <v>3551</v>
      </c>
      <c r="C973" s="231" t="str">
        <f>data_olah!B135</f>
        <v>KUTAI BARAT</v>
      </c>
      <c r="D973" s="231" t="str">
        <f>data_olah!C135</f>
        <v>BONGAN</v>
      </c>
      <c r="E973" s="231" t="str">
        <f>data_olah!D135</f>
        <v>TANJUNG SOKE</v>
      </c>
      <c r="F973" s="232" t="str">
        <f>data_olah!F135</f>
        <v>-0.9853883718734402</v>
      </c>
      <c r="G973" s="232" t="str">
        <f>data_olah!G135</f>
        <v>116.14852985986349</v>
      </c>
      <c r="H973" s="231" t="str">
        <f>data_olah!H135</f>
        <v>ICON+</v>
      </c>
      <c r="I973" s="231" t="str">
        <f>data_olah!I135</f>
        <v>STARLINK</v>
      </c>
      <c r="J973" s="231" t="str">
        <f>data_olah!J135</f>
        <v>TERPASANG</v>
      </c>
      <c r="K973" s="231" t="str">
        <f>data_olah!N135</f>
        <v/>
      </c>
      <c r="L973" s="231" t="str">
        <f>data_olah!U135</f>
        <v>KURANG OPTIMAL</v>
      </c>
    </row>
    <row r="974">
      <c r="A974" s="230">
        <v>2025.0</v>
      </c>
      <c r="B974" s="230" t="s">
        <v>3551</v>
      </c>
      <c r="C974" s="231" t="str">
        <f>data_olah!B136</f>
        <v>KUTAI BARAT</v>
      </c>
      <c r="D974" s="231" t="str">
        <f>data_olah!C136</f>
        <v>BONGAN</v>
      </c>
      <c r="E974" s="231" t="str">
        <f>data_olah!D136</f>
        <v>DERAYA</v>
      </c>
      <c r="F974" s="232" t="str">
        <f>data_olah!F136</f>
        <v>-0.938584246222064</v>
      </c>
      <c r="G974" s="232" t="str">
        <f>data_olah!G136</f>
        <v>116.15222580606046</v>
      </c>
      <c r="H974" s="231" t="str">
        <f>data_olah!H136</f>
        <v>TELKOMSAT</v>
      </c>
      <c r="I974" s="231" t="str">
        <f>data_olah!I136</f>
        <v>STARLINK</v>
      </c>
      <c r="J974" s="231" t="str">
        <f>data_olah!J136</f>
        <v>TERPASANG</v>
      </c>
      <c r="K974" s="231" t="str">
        <f>data_olah!N136</f>
        <v>BELUM TERPASANG</v>
      </c>
      <c r="L974" s="231" t="str">
        <f>data_olah!U136</f>
        <v>SANGAT OPTIMAL</v>
      </c>
    </row>
    <row r="975">
      <c r="A975" s="230">
        <v>2025.0</v>
      </c>
      <c r="B975" s="230" t="s">
        <v>3551</v>
      </c>
      <c r="C975" s="231" t="str">
        <f>data_olah!B137</f>
        <v>KUTAI BARAT</v>
      </c>
      <c r="D975" s="231" t="str">
        <f>data_olah!C137</f>
        <v>BONGAN</v>
      </c>
      <c r="E975" s="231" t="str">
        <f>data_olah!D137</f>
        <v>LEMPER</v>
      </c>
      <c r="F975" s="232" t="str">
        <f>data_olah!F137</f>
        <v>-0.8795249640388523</v>
      </c>
      <c r="G975" s="232" t="str">
        <f>data_olah!G137</f>
        <v>116.1608955367482</v>
      </c>
      <c r="H975" s="231" t="str">
        <f>data_olah!H137</f>
        <v/>
      </c>
      <c r="I975" s="231" t="str">
        <f>data_olah!I137</f>
        <v/>
      </c>
      <c r="J975" s="231" t="str">
        <f>data_olah!J137</f>
        <v/>
      </c>
      <c r="K975" s="231" t="str">
        <f>data_olah!N137</f>
        <v>BELUM TERPASANG</v>
      </c>
      <c r="L975" s="231" t="str">
        <f>data_olah!U137</f>
        <v>BELUM TERPASANG</v>
      </c>
    </row>
    <row r="976">
      <c r="A976" s="230">
        <v>2025.0</v>
      </c>
      <c r="B976" s="230" t="s">
        <v>3551</v>
      </c>
      <c r="C976" s="231" t="str">
        <f>data_olah!B138</f>
        <v>KUTAI BARAT</v>
      </c>
      <c r="D976" s="231" t="str">
        <f>data_olah!C138</f>
        <v>BONGAN</v>
      </c>
      <c r="E976" s="231" t="str">
        <f>data_olah!D138</f>
        <v>MUARA SIRAM</v>
      </c>
      <c r="F976" s="232" t="str">
        <f>data_olah!F138</f>
        <v>-0.7477491579546033</v>
      </c>
      <c r="G976" s="232" t="str">
        <f>data_olah!G138</f>
        <v>116.17935450017545</v>
      </c>
      <c r="H976" s="231" t="str">
        <f>data_olah!H138</f>
        <v>TELKOMSEL</v>
      </c>
      <c r="I976" s="231" t="str">
        <f>data_olah!I138</f>
        <v>ORBIT</v>
      </c>
      <c r="J976" s="231" t="str">
        <f>data_olah!J138</f>
        <v>TERPASANG</v>
      </c>
      <c r="K976" s="231" t="str">
        <f>data_olah!N138</f>
        <v>BELUM TERPASANG</v>
      </c>
      <c r="L976" s="231" t="str">
        <f>data_olah!U138</f>
        <v>TIDAK TERDETEKSI</v>
      </c>
    </row>
    <row r="977">
      <c r="A977" s="230">
        <v>2025.0</v>
      </c>
      <c r="B977" s="230" t="s">
        <v>3551</v>
      </c>
      <c r="C977" s="231" t="str">
        <f>data_olah!B139</f>
        <v>KUTAI BARAT</v>
      </c>
      <c r="D977" s="231" t="str">
        <f>data_olah!C139</f>
        <v>BONGAN</v>
      </c>
      <c r="E977" s="231" t="str">
        <f>data_olah!D139</f>
        <v>RESAK</v>
      </c>
      <c r="F977" s="232" t="str">
        <f>data_olah!F139</f>
        <v>-0.6955631937719908</v>
      </c>
      <c r="G977" s="232" t="str">
        <f>data_olah!G139</f>
        <v>116.17910510223835</v>
      </c>
      <c r="H977" s="231" t="str">
        <f>data_olah!H139</f>
        <v>BESTCAMP</v>
      </c>
      <c r="I977" s="231" t="str">
        <f>data_olah!I139</f>
        <v>STARLINK</v>
      </c>
      <c r="J977" s="231" t="str">
        <f>data_olah!J139</f>
        <v>TERPASANG</v>
      </c>
      <c r="K977" s="231" t="str">
        <f>data_olah!N139</f>
        <v>BELUM TERPASANG</v>
      </c>
      <c r="L977" s="231" t="str">
        <f>data_olah!U139</f>
        <v>OPTIMAL</v>
      </c>
    </row>
    <row r="978">
      <c r="A978" s="230">
        <v>2025.0</v>
      </c>
      <c r="B978" s="230" t="s">
        <v>3551</v>
      </c>
      <c r="C978" s="231" t="str">
        <f>data_olah!B140</f>
        <v>KUTAI BARAT</v>
      </c>
      <c r="D978" s="231" t="str">
        <f>data_olah!C140</f>
        <v>BONGAN</v>
      </c>
      <c r="E978" s="231" t="str">
        <f>data_olah!D140</f>
        <v>JAMBUK</v>
      </c>
      <c r="F978" s="232" t="str">
        <f>data_olah!F140</f>
        <v>-0.7000684148042612</v>
      </c>
      <c r="G978" s="232" t="str">
        <f>data_olah!G140</f>
        <v>116.3082341603849</v>
      </c>
      <c r="H978" s="231" t="str">
        <f>data_olah!H140</f>
        <v>BESTCAMP</v>
      </c>
      <c r="I978" s="231" t="str">
        <f>data_olah!I140</f>
        <v>STARLINK</v>
      </c>
      <c r="J978" s="231" t="str">
        <f>data_olah!J140</f>
        <v>TERPASANG</v>
      </c>
      <c r="K978" s="231" t="str">
        <f>data_olah!N140</f>
        <v>BELUM TERPASANG</v>
      </c>
      <c r="L978" s="231" t="str">
        <f>data_olah!U140</f>
        <v>OPTIMAL</v>
      </c>
    </row>
    <row r="979">
      <c r="A979" s="230">
        <v>2025.0</v>
      </c>
      <c r="B979" s="230" t="s">
        <v>3551</v>
      </c>
      <c r="C979" s="231" t="str">
        <f>data_olah!B141</f>
        <v>KUTAI BARAT</v>
      </c>
      <c r="D979" s="231" t="str">
        <f>data_olah!C141</f>
        <v>BONGAN</v>
      </c>
      <c r="E979" s="231" t="str">
        <f>data_olah!D141</f>
        <v>MUARA GUSIK</v>
      </c>
      <c r="F979" s="232" t="str">
        <f>data_olah!F141</f>
        <v>-0.6929360504835211</v>
      </c>
      <c r="G979" s="232" t="str">
        <f>data_olah!G141</f>
        <v>116.315001168786</v>
      </c>
      <c r="H979" s="231" t="str">
        <f>data_olah!H141</f>
        <v>TELKOMSEL</v>
      </c>
      <c r="I979" s="231" t="str">
        <f>data_olah!I141</f>
        <v>INDIHOME</v>
      </c>
      <c r="J979" s="231" t="str">
        <f>data_olah!J141</f>
        <v>TERPASANG</v>
      </c>
      <c r="K979" s="231" t="str">
        <f>data_olah!N141</f>
        <v/>
      </c>
      <c r="L979" s="231" t="str">
        <f>data_olah!U141</f>
        <v>TIDAK OPTIMAL</v>
      </c>
    </row>
    <row r="980">
      <c r="A980" s="230">
        <v>2025.0</v>
      </c>
      <c r="B980" s="230" t="s">
        <v>3551</v>
      </c>
      <c r="C980" s="231" t="str">
        <f>data_olah!B142</f>
        <v>KUTAI BARAT</v>
      </c>
      <c r="D980" s="231" t="str">
        <f>data_olah!C142</f>
        <v>BONGAN</v>
      </c>
      <c r="E980" s="231" t="str">
        <f>data_olah!D142</f>
        <v>PENAWAI</v>
      </c>
      <c r="F980" s="232" t="str">
        <f>data_olah!F142</f>
        <v>-0.6580835705183522</v>
      </c>
      <c r="G980" s="232" t="str">
        <f>data_olah!G142</f>
        <v>116.2357720287439</v>
      </c>
      <c r="H980" s="231" t="str">
        <f>data_olah!H142</f>
        <v>TELKOMSEL</v>
      </c>
      <c r="I980" s="231" t="str">
        <f>data_olah!I142</f>
        <v>ORBIT</v>
      </c>
      <c r="J980" s="231" t="str">
        <f>data_olah!J142</f>
        <v>TERPASANG</v>
      </c>
      <c r="K980" s="231" t="str">
        <f>data_olah!N142</f>
        <v>BELUM TERPASANG</v>
      </c>
      <c r="L980" s="231" t="str">
        <f>data_olah!U142</f>
        <v>TIDAK TERDETEKSI</v>
      </c>
    </row>
    <row r="981">
      <c r="A981" s="230">
        <v>2025.0</v>
      </c>
      <c r="B981" s="230" t="s">
        <v>3551</v>
      </c>
      <c r="C981" s="231" t="str">
        <f>data_olah!B143</f>
        <v>KUTAI BARAT</v>
      </c>
      <c r="D981" s="231" t="str">
        <f>data_olah!C143</f>
        <v>BONGAN</v>
      </c>
      <c r="E981" s="231" t="str">
        <f>data_olah!D143</f>
        <v>MUARA KEDANG</v>
      </c>
      <c r="F981" s="232" t="str">
        <f>data_olah!F143</f>
        <v>-0.5698681970915376</v>
      </c>
      <c r="G981" s="232" t="str">
        <f>data_olah!G143</f>
        <v>116.2982305844134</v>
      </c>
      <c r="H981" s="231" t="str">
        <f>data_olah!H143</f>
        <v>TELKOM</v>
      </c>
      <c r="I981" s="231" t="str">
        <f>data_olah!I143</f>
        <v>Astinet</v>
      </c>
      <c r="J981" s="231" t="str">
        <f>data_olah!J143</f>
        <v>TERPASANG</v>
      </c>
      <c r="K981" s="231" t="str">
        <f>data_olah!N143</f>
        <v>TIDAK AKTIF</v>
      </c>
      <c r="L981" s="231" t="str">
        <f>data_olah!U143</f>
        <v>TIDAK AKTIF</v>
      </c>
    </row>
    <row r="982">
      <c r="A982" s="230">
        <v>2025.0</v>
      </c>
      <c r="B982" s="230" t="s">
        <v>3551</v>
      </c>
      <c r="C982" s="231" t="str">
        <f>data_olah!B144</f>
        <v>KUTAI BARAT</v>
      </c>
      <c r="D982" s="231" t="str">
        <f>data_olah!C144</f>
        <v>BONGAN</v>
      </c>
      <c r="E982" s="231" t="str">
        <f>data_olah!D144</f>
        <v>JAMBUK MAKMUR</v>
      </c>
      <c r="F982" s="232" t="str">
        <f>data_olah!F144</f>
        <v>-0.738275526454982</v>
      </c>
      <c r="G982" s="232" t="str">
        <f>data_olah!G144</f>
        <v>116.26907182875816</v>
      </c>
      <c r="H982" s="231" t="str">
        <f>data_olah!H144</f>
        <v>TELKOM</v>
      </c>
      <c r="I982" s="231" t="str">
        <f>data_olah!I144</f>
        <v>WMS</v>
      </c>
      <c r="J982" s="231" t="str">
        <f>data_olah!J144</f>
        <v>TERPASANG</v>
      </c>
      <c r="K982" s="231" t="str">
        <f>data_olah!N144</f>
        <v>&lt;= 150GB</v>
      </c>
      <c r="L982" s="231" t="str">
        <f>data_olah!U144</f>
        <v>KURANG OPTIMAL</v>
      </c>
    </row>
    <row r="983">
      <c r="A983" s="230">
        <v>2025.0</v>
      </c>
      <c r="B983" s="230" t="s">
        <v>3551</v>
      </c>
      <c r="C983" s="231" t="str">
        <f>data_olah!B145</f>
        <v>KUTAI BARAT</v>
      </c>
      <c r="D983" s="231" t="str">
        <f>data_olah!C145</f>
        <v>BONGAN</v>
      </c>
      <c r="E983" s="231" t="str">
        <f>data_olah!D145</f>
        <v>SIRAM MAKMUR</v>
      </c>
      <c r="F983" s="232" t="str">
        <f>data_olah!F145</f>
        <v>-0.7565127912832366</v>
      </c>
      <c r="G983" s="232" t="str">
        <f>data_olah!G145</f>
        <v>116.22185826490798</v>
      </c>
      <c r="H983" s="231" t="str">
        <f>data_olah!H145</f>
        <v>BESTCAMP</v>
      </c>
      <c r="I983" s="231" t="str">
        <f>data_olah!I145</f>
        <v>STARLINK</v>
      </c>
      <c r="J983" s="231" t="str">
        <f>data_olah!J145</f>
        <v>TERPASANG</v>
      </c>
      <c r="K983" s="231" t="str">
        <f>data_olah!N145</f>
        <v>BELUM TERPASANG</v>
      </c>
      <c r="L983" s="231" t="str">
        <f>data_olah!U145</f>
        <v>TIDAK OPTIMAL</v>
      </c>
    </row>
    <row r="984">
      <c r="A984" s="230">
        <v>2025.0</v>
      </c>
      <c r="B984" s="230" t="s">
        <v>3551</v>
      </c>
      <c r="C984" s="231" t="str">
        <f>data_olah!B146</f>
        <v>KUTAI BARAT</v>
      </c>
      <c r="D984" s="231" t="str">
        <f>data_olah!C146</f>
        <v>BONGAN</v>
      </c>
      <c r="E984" s="231" t="str">
        <f>data_olah!D146</f>
        <v>SIRAM JAYA</v>
      </c>
      <c r="F984" s="232" t="str">
        <f>data_olah!F146</f>
        <v>-0.7488600264271243</v>
      </c>
      <c r="G984" s="232" t="str">
        <f>data_olah!G146</f>
        <v>116.20777934213777</v>
      </c>
      <c r="H984" s="231" t="str">
        <f>data_olah!H146</f>
        <v>BESTCAMP</v>
      </c>
      <c r="I984" s="231" t="str">
        <f>data_olah!I146</f>
        <v>STARLINK</v>
      </c>
      <c r="J984" s="231" t="str">
        <f>data_olah!J146</f>
        <v>TERPASANG</v>
      </c>
      <c r="K984" s="231" t="str">
        <f>data_olah!N146</f>
        <v>BELUM TERPASANG</v>
      </c>
      <c r="L984" s="231" t="str">
        <f>data_olah!U146</f>
        <v>OPTIMAL</v>
      </c>
    </row>
    <row r="985">
      <c r="A985" s="230">
        <v>2025.0</v>
      </c>
      <c r="B985" s="230" t="s">
        <v>3551</v>
      </c>
      <c r="C985" s="231" t="str">
        <f>data_olah!B147</f>
        <v>KUTAI BARAT</v>
      </c>
      <c r="D985" s="231" t="str">
        <f>data_olah!C147</f>
        <v>BONGAN</v>
      </c>
      <c r="E985" s="231" t="str">
        <f>data_olah!D147</f>
        <v>BUKIT HARAPAN</v>
      </c>
      <c r="F985" s="232" t="str">
        <f>data_olah!F147</f>
        <v>-0.7648380657449214</v>
      </c>
      <c r="G985" s="232" t="str">
        <f>data_olah!G147</f>
        <v>116.24509843726754</v>
      </c>
      <c r="H985" s="231" t="str">
        <f>data_olah!H147</f>
        <v>BESTCAMP</v>
      </c>
      <c r="I985" s="231" t="str">
        <f>data_olah!I147</f>
        <v>STARLINK</v>
      </c>
      <c r="J985" s="231" t="str">
        <f>data_olah!J147</f>
        <v>TERPASANG</v>
      </c>
      <c r="K985" s="231" t="str">
        <f>data_olah!N147</f>
        <v>BELUM TERPASANG</v>
      </c>
      <c r="L985" s="231" t="str">
        <f>data_olah!U147</f>
        <v>TIDAK OPTIMAL</v>
      </c>
    </row>
    <row r="986">
      <c r="A986" s="230">
        <v>2025.0</v>
      </c>
      <c r="B986" s="230" t="s">
        <v>3551</v>
      </c>
      <c r="C986" s="231" t="str">
        <f>data_olah!B148</f>
        <v>KUTAI BARAT</v>
      </c>
      <c r="D986" s="231" t="str">
        <f>data_olah!C148</f>
        <v>BONGAN</v>
      </c>
      <c r="E986" s="231" t="str">
        <f>data_olah!D148</f>
        <v>TANJUNG SARI</v>
      </c>
      <c r="F986" s="232" t="str">
        <f>data_olah!F148</f>
        <v>-0.7024891537355281</v>
      </c>
      <c r="G986" s="232" t="str">
        <f>data_olah!G148</f>
        <v>116.24377896046042</v>
      </c>
      <c r="H986" s="231" t="str">
        <f>data_olah!H148</f>
        <v>BESTCAMP</v>
      </c>
      <c r="I986" s="231" t="str">
        <f>data_olah!I148</f>
        <v>STARLINK</v>
      </c>
      <c r="J986" s="231" t="str">
        <f>data_olah!J148</f>
        <v>TERPASANG</v>
      </c>
      <c r="K986" s="231" t="str">
        <f>data_olah!N148</f>
        <v>BELUM TERPASANG</v>
      </c>
      <c r="L986" s="231" t="str">
        <f>data_olah!U148</f>
        <v>OPTIMAL</v>
      </c>
    </row>
    <row r="987">
      <c r="A987" s="230">
        <v>2025.0</v>
      </c>
      <c r="B987" s="230" t="s">
        <v>3551</v>
      </c>
      <c r="C987" s="231" t="str">
        <f>data_olah!B149</f>
        <v>KUTAI BARAT</v>
      </c>
      <c r="D987" s="231" t="str">
        <f>data_olah!C149</f>
        <v>DAMAI</v>
      </c>
      <c r="E987" s="231" t="str">
        <f>data_olah!D149</f>
        <v>BESIQ</v>
      </c>
      <c r="F987" s="232" t="str">
        <f>data_olah!F149</f>
        <v>-0.5536025543447121</v>
      </c>
      <c r="G987" s="232" t="str">
        <f>data_olah!G149</f>
        <v>115.55952441057008</v>
      </c>
      <c r="H987" s="231" t="str">
        <f>data_olah!H149</f>
        <v>TELKOMSAT</v>
      </c>
      <c r="I987" s="231" t="str">
        <f>data_olah!I149</f>
        <v>STARLINK</v>
      </c>
      <c r="J987" s="231" t="str">
        <f>data_olah!J149</f>
        <v>TERPASANG</v>
      </c>
      <c r="K987" s="231" t="str">
        <f>data_olah!N149</f>
        <v>BELUM TERPASANG</v>
      </c>
      <c r="L987" s="231" t="str">
        <f>data_olah!U149</f>
        <v>TIDAK OPTIMAL</v>
      </c>
    </row>
    <row r="988">
      <c r="A988" s="230">
        <v>2025.0</v>
      </c>
      <c r="B988" s="230" t="s">
        <v>3551</v>
      </c>
      <c r="C988" s="231" t="str">
        <f>data_olah!B150</f>
        <v>KUTAI BARAT</v>
      </c>
      <c r="D988" s="231" t="str">
        <f>data_olah!C150</f>
        <v>DAMAI</v>
      </c>
      <c r="E988" s="231" t="str">
        <f>data_olah!D150</f>
        <v>BERMAI</v>
      </c>
      <c r="F988" s="232" t="str">
        <f>data_olah!F150</f>
        <v>-0.5524798431867345</v>
      </c>
      <c r="G988" s="232" t="str">
        <f>data_olah!G150</f>
        <v>115.56560990621567</v>
      </c>
      <c r="H988" s="231" t="str">
        <f>data_olah!H150</f>
        <v>TELKOMSAT</v>
      </c>
      <c r="I988" s="231" t="str">
        <f>data_olah!I150</f>
        <v>STARLINK</v>
      </c>
      <c r="J988" s="231" t="str">
        <f>data_olah!J150</f>
        <v>TERPASANG</v>
      </c>
      <c r="K988" s="231" t="str">
        <f>data_olah!N150</f>
        <v>BELUM TERPASANG</v>
      </c>
      <c r="L988" s="231" t="str">
        <f>data_olah!U150</f>
        <v>TIDAK OPTIMAL</v>
      </c>
    </row>
    <row r="989">
      <c r="A989" s="230">
        <v>2025.0</v>
      </c>
      <c r="B989" s="230" t="s">
        <v>3551</v>
      </c>
      <c r="C989" s="231" t="str">
        <f>data_olah!B151</f>
        <v>KUTAI BARAT</v>
      </c>
      <c r="D989" s="231" t="str">
        <f>data_olah!C151</f>
        <v>DAMAI</v>
      </c>
      <c r="E989" s="231" t="str">
        <f>data_olah!D151</f>
        <v>MUARA NILIQ</v>
      </c>
      <c r="F989" s="232" t="str">
        <f>data_olah!F151</f>
        <v>-0.6028470831468913</v>
      </c>
      <c r="G989" s="232" t="str">
        <f>data_olah!G151</f>
        <v>115.41988047565825</v>
      </c>
      <c r="H989" s="231" t="str">
        <f>data_olah!H151</f>
        <v>BESTCAMP</v>
      </c>
      <c r="I989" s="231" t="str">
        <f>data_olah!I151</f>
        <v>STARLINK</v>
      </c>
      <c r="J989" s="231" t="str">
        <f>data_olah!J151</f>
        <v>TERPASANG</v>
      </c>
      <c r="K989" s="231" t="str">
        <f>data_olah!N151</f>
        <v>BELUM TERPASANG</v>
      </c>
      <c r="L989" s="231" t="str">
        <f>data_olah!U151</f>
        <v>SANGAT OPTIMAL</v>
      </c>
    </row>
    <row r="990">
      <c r="A990" s="230">
        <v>2025.0</v>
      </c>
      <c r="B990" s="230" t="s">
        <v>3551</v>
      </c>
      <c r="C990" s="231" t="str">
        <f>data_olah!B152</f>
        <v>KUTAI BARAT</v>
      </c>
      <c r="D990" s="231" t="str">
        <f>data_olah!C152</f>
        <v>DAMAI</v>
      </c>
      <c r="E990" s="231" t="str">
        <f>data_olah!D152</f>
        <v>MANTAR</v>
      </c>
      <c r="F990" s="232" t="str">
        <f>data_olah!F152</f>
        <v>-0.4902939730748614</v>
      </c>
      <c r="G990" s="232" t="str">
        <f>data_olah!G152</f>
        <v>115.60466894947547</v>
      </c>
      <c r="H990" s="231" t="str">
        <f>data_olah!H152</f>
        <v>TELKOMSAT</v>
      </c>
      <c r="I990" s="231" t="str">
        <f>data_olah!I152</f>
        <v>STARLINK</v>
      </c>
      <c r="J990" s="231" t="str">
        <f>data_olah!J152</f>
        <v>TERPASANG</v>
      </c>
      <c r="K990" s="231" t="str">
        <f>data_olah!N152</f>
        <v>BELUM TERPASANG</v>
      </c>
      <c r="L990" s="231" t="str">
        <f>data_olah!U152</f>
        <v>SANGAT OPTIMAL</v>
      </c>
    </row>
    <row r="991">
      <c r="A991" s="230">
        <v>2025.0</v>
      </c>
      <c r="B991" s="230" t="s">
        <v>3551</v>
      </c>
      <c r="C991" s="231" t="str">
        <f>data_olah!B153</f>
        <v>KUTAI BARAT</v>
      </c>
      <c r="D991" s="231" t="str">
        <f>data_olah!C153</f>
        <v>DAMAI</v>
      </c>
      <c r="E991" s="231" t="str">
        <f>data_olah!D153</f>
        <v>MUARA BOMBOY</v>
      </c>
      <c r="F991" s="232" t="str">
        <f>data_olah!F153</f>
        <v>-0.46607559906067936</v>
      </c>
      <c r="G991" s="232" t="str">
        <f>data_olah!G153</f>
        <v>115.67932585231426</v>
      </c>
      <c r="H991" s="231" t="str">
        <f>data_olah!H153</f>
        <v>BESTCAMP</v>
      </c>
      <c r="I991" s="231" t="str">
        <f>data_olah!I153</f>
        <v>STARLINK</v>
      </c>
      <c r="J991" s="231" t="str">
        <f>data_olah!J153</f>
        <v>TERPASANG</v>
      </c>
      <c r="K991" s="231" t="str">
        <f>data_olah!N153</f>
        <v>BELUM TERPASANG</v>
      </c>
      <c r="L991" s="231" t="str">
        <f>data_olah!U153</f>
        <v>SANGAT OPTIMAL</v>
      </c>
    </row>
    <row r="992">
      <c r="A992" s="230">
        <v>2025.0</v>
      </c>
      <c r="B992" s="230" t="s">
        <v>3551</v>
      </c>
      <c r="C992" s="231" t="str">
        <f>data_olah!B154</f>
        <v>KUTAI BARAT</v>
      </c>
      <c r="D992" s="231" t="str">
        <f>data_olah!C154</f>
        <v>DAMAI</v>
      </c>
      <c r="E992" s="231" t="str">
        <f>data_olah!D154</f>
        <v>DAMAI SEBERANG</v>
      </c>
      <c r="F992" s="232" t="str">
        <f>data_olah!F154</f>
        <v>-0.4544938092908436</v>
      </c>
      <c r="G992" s="232" t="str">
        <f>data_olah!G154</f>
        <v>115.69434709227086</v>
      </c>
      <c r="H992" s="231" t="str">
        <f>data_olah!H154</f>
        <v>TELKOMSEL</v>
      </c>
      <c r="I992" s="231" t="str">
        <f>data_olah!I154</f>
        <v>ORBIT</v>
      </c>
      <c r="J992" s="231" t="str">
        <f>data_olah!J154</f>
        <v>TERPASANG</v>
      </c>
      <c r="K992" s="231" t="str">
        <f>data_olah!N154</f>
        <v>BELUM TERPASANG</v>
      </c>
      <c r="L992" s="231" t="str">
        <f>data_olah!U154</f>
        <v>TIDAK TERDETEKSI</v>
      </c>
    </row>
    <row r="993">
      <c r="A993" s="230">
        <v>2025.0</v>
      </c>
      <c r="B993" s="230" t="s">
        <v>3551</v>
      </c>
      <c r="C993" s="231" t="str">
        <f>data_olah!B155</f>
        <v>KUTAI BARAT</v>
      </c>
      <c r="D993" s="231" t="str">
        <f>data_olah!C155</f>
        <v>DAMAI</v>
      </c>
      <c r="E993" s="231" t="str">
        <f>data_olah!D155</f>
        <v>MENDIKA</v>
      </c>
      <c r="F993" s="232" t="str">
        <f>data_olah!F155</f>
        <v>-0.45344245896128726</v>
      </c>
      <c r="G993" s="232" t="str">
        <f>data_olah!G155</f>
        <v>115.71461969165752</v>
      </c>
      <c r="H993" s="231" t="str">
        <f>data_olah!H155</f>
        <v>BESTCAMP</v>
      </c>
      <c r="I993" s="231" t="str">
        <f>data_olah!I155</f>
        <v>STARLINK</v>
      </c>
      <c r="J993" s="231" t="str">
        <f>data_olah!J155</f>
        <v>TERPASANG</v>
      </c>
      <c r="K993" s="231" t="str">
        <f>data_olah!N155</f>
        <v>BELUM TERPASANG</v>
      </c>
      <c r="L993" s="231" t="str">
        <f>data_olah!U155</f>
        <v>TIDAK OPTIMAL</v>
      </c>
    </row>
    <row r="994">
      <c r="A994" s="230">
        <v>2025.0</v>
      </c>
      <c r="B994" s="230" t="s">
        <v>3551</v>
      </c>
      <c r="C994" s="231" t="str">
        <f>data_olah!B156</f>
        <v>KUTAI BARAT</v>
      </c>
      <c r="D994" s="231" t="str">
        <f>data_olah!C156</f>
        <v>DAMAI</v>
      </c>
      <c r="E994" s="231" t="str">
        <f>data_olah!D156</f>
        <v>DAMAI KOTA</v>
      </c>
      <c r="F994" s="232" t="str">
        <f>data_olah!F156</f>
        <v>-0.45429404189752765</v>
      </c>
      <c r="G994" s="232" t="str">
        <f>data_olah!G156</f>
        <v>115.70109057786327</v>
      </c>
      <c r="H994" s="231" t="str">
        <f>data_olah!H156</f>
        <v>TELKOMSEL</v>
      </c>
      <c r="I994" s="231" t="str">
        <f>data_olah!I156</f>
        <v>ORBIT</v>
      </c>
      <c r="J994" s="231" t="str">
        <f>data_olah!J156</f>
        <v>TERPASANG</v>
      </c>
      <c r="K994" s="231" t="str">
        <f>data_olah!N156</f>
        <v>BELUM TERPASANG</v>
      </c>
      <c r="L994" s="231" t="str">
        <f>data_olah!U156</f>
        <v>TIDAK TERDETEKSI</v>
      </c>
    </row>
    <row r="995">
      <c r="A995" s="230">
        <v>2025.0</v>
      </c>
      <c r="B995" s="230" t="s">
        <v>3551</v>
      </c>
      <c r="C995" s="231" t="str">
        <f>data_olah!B157</f>
        <v>KUTAI BARAT</v>
      </c>
      <c r="D995" s="231" t="str">
        <f>data_olah!C157</f>
        <v>DAMAI</v>
      </c>
      <c r="E995" s="231" t="str">
        <f>data_olah!D157</f>
        <v>LUMPAT DAHUQ</v>
      </c>
      <c r="F995" s="232" t="str">
        <f>data_olah!F157</f>
        <v>-0.4395320446393444</v>
      </c>
      <c r="G995" s="232" t="str">
        <f>data_olah!G157</f>
        <v>115.63824379769461</v>
      </c>
      <c r="H995" s="231" t="str">
        <f>data_olah!H157</f>
        <v>BESTCAMP</v>
      </c>
      <c r="I995" s="231" t="str">
        <f>data_olah!I157</f>
        <v>STARLINK</v>
      </c>
      <c r="J995" s="231" t="str">
        <f>data_olah!J157</f>
        <v>TERPASANG</v>
      </c>
      <c r="K995" s="231" t="str">
        <f>data_olah!N157</f>
        <v>BELUM TERPASANG</v>
      </c>
      <c r="L995" s="231" t="str">
        <f>data_olah!U157</f>
        <v>TIDAK OPTIMAL</v>
      </c>
    </row>
    <row r="996">
      <c r="A996" s="230">
        <v>2025.0</v>
      </c>
      <c r="B996" s="230" t="s">
        <v>3551</v>
      </c>
      <c r="C996" s="231" t="str">
        <f>data_olah!B158</f>
        <v>KUTAI BARAT</v>
      </c>
      <c r="D996" s="231" t="str">
        <f>data_olah!C158</f>
        <v>DAMAI</v>
      </c>
      <c r="E996" s="231" t="str">
        <f>data_olah!D158</f>
        <v>MUARA TOKONG</v>
      </c>
      <c r="F996" s="232" t="str">
        <f>data_olah!F158</f>
        <v>-0.4007704281301065</v>
      </c>
      <c r="G996" s="232" t="str">
        <f>data_olah!G158</f>
        <v>115.63306416613305</v>
      </c>
      <c r="H996" s="231" t="str">
        <f>data_olah!H158</f>
        <v>BESTCAMP</v>
      </c>
      <c r="I996" s="231" t="str">
        <f>data_olah!I158</f>
        <v>STARLINK</v>
      </c>
      <c r="J996" s="231" t="str">
        <f>data_olah!J158</f>
        <v>TERPASANG</v>
      </c>
      <c r="K996" s="231" t="str">
        <f>data_olah!N158</f>
        <v>BELUM TERPASANG</v>
      </c>
      <c r="L996" s="231" t="str">
        <f>data_olah!U158</f>
        <v>SANGAT OPTIMAL</v>
      </c>
    </row>
    <row r="997">
      <c r="A997" s="230">
        <v>2025.0</v>
      </c>
      <c r="B997" s="230" t="s">
        <v>3551</v>
      </c>
      <c r="C997" s="231" t="str">
        <f>data_olah!B159</f>
        <v>KUTAI BARAT</v>
      </c>
      <c r="D997" s="231" t="str">
        <f>data_olah!C159</f>
        <v>DAMAI</v>
      </c>
      <c r="E997" s="231" t="str">
        <f>data_olah!D159</f>
        <v>JENGAN DANUM</v>
      </c>
      <c r="F997" s="232" t="str">
        <f>data_olah!F159</f>
        <v>-0.3711556992533069</v>
      </c>
      <c r="G997" s="232" t="str">
        <f>data_olah!G159</f>
        <v>115.70656604211338</v>
      </c>
      <c r="H997" s="231" t="str">
        <f>data_olah!H159</f>
        <v>TELKOM</v>
      </c>
      <c r="I997" s="231" t="str">
        <f>data_olah!I159</f>
        <v>WMS</v>
      </c>
      <c r="J997" s="231" t="str">
        <f>data_olah!J159</f>
        <v>TERPASANG</v>
      </c>
      <c r="K997" s="231" t="str">
        <f>data_olah!N159</f>
        <v>&gt; 200GB</v>
      </c>
      <c r="L997" s="231" t="str">
        <f>data_olah!U159</f>
        <v>KURANG OPTIMAL</v>
      </c>
    </row>
    <row r="998">
      <c r="A998" s="230">
        <v>2025.0</v>
      </c>
      <c r="B998" s="230" t="s">
        <v>3551</v>
      </c>
      <c r="C998" s="231" t="str">
        <f>data_olah!B160</f>
        <v>KUTAI BARAT</v>
      </c>
      <c r="D998" s="231" t="str">
        <f>data_olah!C160</f>
        <v>DAMAI</v>
      </c>
      <c r="E998" s="231" t="str">
        <f>data_olah!D160</f>
        <v>KEAY</v>
      </c>
      <c r="F998" s="232" t="str">
        <f>data_olah!F160</f>
        <v>-0.33154445666956217</v>
      </c>
      <c r="G998" s="232" t="str">
        <f>data_olah!G160</f>
        <v>115.704118028698</v>
      </c>
      <c r="H998" s="231" t="str">
        <f>data_olah!H160</f>
        <v>TELKOM</v>
      </c>
      <c r="I998" s="231" t="str">
        <f>data_olah!I160</f>
        <v>WMS</v>
      </c>
      <c r="J998" s="231" t="str">
        <f>data_olah!J160</f>
        <v>TERPASANG</v>
      </c>
      <c r="K998" s="231" t="str">
        <f>data_olah!N160</f>
        <v>&lt;= 200GB</v>
      </c>
      <c r="L998" s="231" t="str">
        <f>data_olah!U160</f>
        <v>KURANG OPTIMAL</v>
      </c>
    </row>
    <row r="999">
      <c r="A999" s="230">
        <v>2025.0</v>
      </c>
      <c r="B999" s="230" t="s">
        <v>3551</v>
      </c>
      <c r="C999" s="231" t="str">
        <f>data_olah!B161</f>
        <v>KUTAI BARAT</v>
      </c>
      <c r="D999" s="231" t="str">
        <f>data_olah!C161</f>
        <v>DAMAI</v>
      </c>
      <c r="E999" s="231" t="str">
        <f>data_olah!D161</f>
        <v>TAPULANG</v>
      </c>
      <c r="F999" s="232" t="str">
        <f>data_olah!F161</f>
        <v>-0.3561164522013427</v>
      </c>
      <c r="G999" s="232" t="str">
        <f>data_olah!G161</f>
        <v>115.68279217161934</v>
      </c>
      <c r="H999" s="231" t="str">
        <f>data_olah!H161</f>
        <v>BESTCAMP</v>
      </c>
      <c r="I999" s="231" t="str">
        <f>data_olah!I161</f>
        <v>STARLINK</v>
      </c>
      <c r="J999" s="231" t="str">
        <f>data_olah!J161</f>
        <v>TERPASANG</v>
      </c>
      <c r="K999" s="231" t="str">
        <f>data_olah!N161</f>
        <v>BELUM TERPASANG</v>
      </c>
      <c r="L999" s="231" t="str">
        <f>data_olah!U161</f>
        <v>SANGAT OPTIMAL</v>
      </c>
    </row>
    <row r="1000">
      <c r="A1000" s="230">
        <v>2025.0</v>
      </c>
      <c r="B1000" s="230" t="s">
        <v>3551</v>
      </c>
      <c r="C1000" s="231" t="str">
        <f>data_olah!B162</f>
        <v>KUTAI BARAT</v>
      </c>
      <c r="D1000" s="231" t="str">
        <f>data_olah!C162</f>
        <v>DAMAI</v>
      </c>
      <c r="E1000" s="231" t="str">
        <f>data_olah!D162</f>
        <v>BENUNG</v>
      </c>
      <c r="F1000" s="232" t="str">
        <f>data_olah!F162</f>
        <v>-0.3460147568351544</v>
      </c>
      <c r="G1000" s="232" t="str">
        <f>data_olah!G162</f>
        <v>115.66270532496432</v>
      </c>
      <c r="H1000" s="231" t="str">
        <f>data_olah!H162</f>
        <v>BESTCAMP</v>
      </c>
      <c r="I1000" s="231" t="str">
        <f>data_olah!I162</f>
        <v>STARLINK</v>
      </c>
      <c r="J1000" s="231" t="str">
        <f>data_olah!J162</f>
        <v>TERPASANG</v>
      </c>
      <c r="K1000" s="231" t="str">
        <f>data_olah!N162</f>
        <v>BELUM TERPASANG</v>
      </c>
      <c r="L1000" s="231" t="str">
        <f>data_olah!U162</f>
        <v>OPTIMAL</v>
      </c>
    </row>
    <row r="1001">
      <c r="A1001" s="230">
        <v>2025.0</v>
      </c>
      <c r="B1001" s="230" t="s">
        <v>3551</v>
      </c>
      <c r="C1001" s="231" t="str">
        <f>data_olah!B163</f>
        <v>KUTAI BARAT</v>
      </c>
      <c r="D1001" s="231" t="str">
        <f>data_olah!C163</f>
        <v>DAMAI</v>
      </c>
      <c r="E1001" s="231" t="str">
        <f>data_olah!D163</f>
        <v>MUARA NYAHING</v>
      </c>
      <c r="F1001" s="232" t="str">
        <f>data_olah!F163</f>
        <v>-0.4678913988261402</v>
      </c>
      <c r="G1001" s="232" t="str">
        <f>data_olah!G163</f>
        <v>115.61217954922085</v>
      </c>
      <c r="H1001" s="231" t="str">
        <f>data_olah!H163</f>
        <v>BESTCAMP</v>
      </c>
      <c r="I1001" s="231" t="str">
        <f>data_olah!I163</f>
        <v>STARLINK</v>
      </c>
      <c r="J1001" s="231" t="str">
        <f>data_olah!J163</f>
        <v>TERPASANG</v>
      </c>
      <c r="K1001" s="231" t="str">
        <f>data_olah!N163</f>
        <v>BELUM TERPASANG</v>
      </c>
      <c r="L1001" s="231" t="str">
        <f>data_olah!U163</f>
        <v>OPTIMAL</v>
      </c>
    </row>
    <row r="1002">
      <c r="A1002" s="230">
        <v>2025.0</v>
      </c>
      <c r="B1002" s="230" t="s">
        <v>3551</v>
      </c>
      <c r="C1002" s="231" t="str">
        <f>data_olah!B164</f>
        <v>KUTAI BARAT</v>
      </c>
      <c r="D1002" s="231" t="str">
        <f>data_olah!C164</f>
        <v>DAMAI</v>
      </c>
      <c r="E1002" s="231" t="str">
        <f>data_olah!D164</f>
        <v>SEMPATN</v>
      </c>
      <c r="F1002" s="232" t="str">
        <f>data_olah!F164</f>
        <v>-0.44376056622020876</v>
      </c>
      <c r="G1002" s="232" t="str">
        <f>data_olah!G164</f>
        <v>115.69330922919225</v>
      </c>
      <c r="H1002" s="231" t="str">
        <f>data_olah!H164</f>
        <v>TELKOMSEL</v>
      </c>
      <c r="I1002" s="231" t="str">
        <f>data_olah!I164</f>
        <v>ORBIT</v>
      </c>
      <c r="J1002" s="231" t="str">
        <f>data_olah!J164</f>
        <v>TERPASANG</v>
      </c>
      <c r="K1002" s="231" t="str">
        <f>data_olah!N164</f>
        <v>BELUM TERPASANG</v>
      </c>
      <c r="L1002" s="231" t="str">
        <f>data_olah!U164</f>
        <v>TIDAK TERDETEKSI</v>
      </c>
    </row>
    <row r="1003">
      <c r="A1003" s="230">
        <v>2025.0</v>
      </c>
      <c r="B1003" s="230" t="s">
        <v>3551</v>
      </c>
      <c r="C1003" s="231" t="str">
        <f>data_olah!B165</f>
        <v>KUTAI BARAT</v>
      </c>
      <c r="D1003" s="231" t="str">
        <f>data_olah!C165</f>
        <v>DAMAI</v>
      </c>
      <c r="E1003" s="231" t="str">
        <f>data_olah!D165</f>
        <v>KELIAN</v>
      </c>
      <c r="F1003" s="232" t="str">
        <f>data_olah!F165</f>
        <v>-0.38859586627433457</v>
      </c>
      <c r="G1003" s="232" t="str">
        <f>data_olah!G165</f>
        <v>115.59230427491029</v>
      </c>
      <c r="H1003" s="231" t="str">
        <f>data_olah!H165</f>
        <v>ICON+</v>
      </c>
      <c r="I1003" s="231" t="str">
        <f>data_olah!I165</f>
        <v>STARLINK</v>
      </c>
      <c r="J1003" s="231" t="str">
        <f>data_olah!J165</f>
        <v>TERPASANG</v>
      </c>
      <c r="K1003" s="231" t="str">
        <f>data_olah!N165</f>
        <v/>
      </c>
      <c r="L1003" s="231" t="str">
        <f>data_olah!U165</f>
        <v>KURANG OPTIMAL</v>
      </c>
    </row>
    <row r="1004">
      <c r="A1004" s="230">
        <v>2025.0</v>
      </c>
      <c r="B1004" s="230" t="s">
        <v>3551</v>
      </c>
      <c r="C1004" s="231" t="str">
        <f>data_olah!B166</f>
        <v>KUTAI BARAT</v>
      </c>
      <c r="D1004" s="231" t="str">
        <f>data_olah!C166</f>
        <v>JEMPANG</v>
      </c>
      <c r="E1004" s="231" t="str">
        <f>data_olah!D166</f>
        <v>PENTAT</v>
      </c>
      <c r="F1004" s="232" t="str">
        <f>data_olah!F166</f>
        <v>-0.576128898831272</v>
      </c>
      <c r="G1004" s="232" t="str">
        <f>data_olah!G166</f>
        <v>116.09122349981216</v>
      </c>
      <c r="H1004" s="231" t="str">
        <f>data_olah!H166</f>
        <v>TELKOM</v>
      </c>
      <c r="I1004" s="231" t="str">
        <f>data_olah!I166</f>
        <v>WMS</v>
      </c>
      <c r="J1004" s="231" t="str">
        <f>data_olah!J166</f>
        <v>TERPASANG</v>
      </c>
      <c r="K1004" s="231" t="str">
        <f>data_olah!N166</f>
        <v>&lt;= 150GB</v>
      </c>
      <c r="L1004" s="231" t="str">
        <f>data_olah!U166</f>
        <v>KURANG OPTIMAL</v>
      </c>
    </row>
    <row r="1005">
      <c r="A1005" s="230">
        <v>2025.0</v>
      </c>
      <c r="B1005" s="230" t="s">
        <v>3551</v>
      </c>
      <c r="C1005" s="231" t="str">
        <f>data_olah!B167</f>
        <v>KUTAI BARAT</v>
      </c>
      <c r="D1005" s="231" t="str">
        <f>data_olah!C167</f>
        <v>JEMPANG</v>
      </c>
      <c r="E1005" s="231" t="str">
        <f>data_olah!D167</f>
        <v>LEMBONAH</v>
      </c>
      <c r="F1005" s="232" t="str">
        <f>data_olah!F167</f>
        <v>-0.5741708271509535</v>
      </c>
      <c r="G1005" s="232" t="str">
        <f>data_olah!G167</f>
        <v>116.08292327101539</v>
      </c>
      <c r="H1005" s="231" t="str">
        <f>data_olah!H167</f>
        <v>TELKOM</v>
      </c>
      <c r="I1005" s="231" t="str">
        <f>data_olah!I167</f>
        <v>WMS</v>
      </c>
      <c r="J1005" s="231" t="str">
        <f>data_olah!J167</f>
        <v>TERPASANG</v>
      </c>
      <c r="K1005" s="231" t="str">
        <f>data_olah!N167</f>
        <v>&lt;= 100GB</v>
      </c>
      <c r="L1005" s="231" t="str">
        <f>data_olah!U167</f>
        <v>KURANG OPTIMAL</v>
      </c>
    </row>
    <row r="1006">
      <c r="A1006" s="230">
        <v>2025.0</v>
      </c>
      <c r="B1006" s="230" t="s">
        <v>3551</v>
      </c>
      <c r="C1006" s="231" t="str">
        <f>data_olah!B168</f>
        <v>KUTAI BARAT</v>
      </c>
      <c r="D1006" s="231" t="str">
        <f>data_olah!C168</f>
        <v>JEMPANG</v>
      </c>
      <c r="E1006" s="231" t="str">
        <f>data_olah!D168</f>
        <v>MUARA NAYAN</v>
      </c>
      <c r="F1006" s="232" t="str">
        <f>data_olah!F168</f>
        <v>-0.565550655510813</v>
      </c>
      <c r="G1006" s="232" t="str">
        <f>data_olah!G168</f>
        <v>116.08777937099507</v>
      </c>
      <c r="H1006" s="231" t="str">
        <f>data_olah!H168</f>
        <v>TELKOM</v>
      </c>
      <c r="I1006" s="231" t="str">
        <f>data_olah!I168</f>
        <v>WMS</v>
      </c>
      <c r="J1006" s="231" t="str">
        <f>data_olah!J168</f>
        <v>TERPASANG</v>
      </c>
      <c r="K1006" s="231" t="str">
        <f>data_olah!N168</f>
        <v>&gt; 200GB</v>
      </c>
      <c r="L1006" s="231" t="str">
        <f>data_olah!U168</f>
        <v>KURANG OPTIMAL</v>
      </c>
    </row>
    <row r="1007">
      <c r="A1007" s="230">
        <v>2025.0</v>
      </c>
      <c r="B1007" s="230" t="s">
        <v>3551</v>
      </c>
      <c r="C1007" s="231" t="str">
        <f>data_olah!B169</f>
        <v>KUTAI BARAT</v>
      </c>
      <c r="D1007" s="231" t="str">
        <f>data_olah!C169</f>
        <v>JEMPANG</v>
      </c>
      <c r="E1007" s="231" t="str">
        <f>data_olah!D169</f>
        <v>MANCONG</v>
      </c>
      <c r="F1007" s="232" t="str">
        <f>data_olah!F169</f>
        <v>-0.5337092705199454</v>
      </c>
      <c r="G1007" s="232" t="str">
        <f>data_olah!G169</f>
        <v>116.08002688648288</v>
      </c>
      <c r="H1007" s="231" t="str">
        <f>data_olah!H169</f>
        <v>BESTCAMP</v>
      </c>
      <c r="I1007" s="231" t="str">
        <f>data_olah!I169</f>
        <v>STARLINK</v>
      </c>
      <c r="J1007" s="231" t="str">
        <f>data_olah!J169</f>
        <v>TERPASANG</v>
      </c>
      <c r="K1007" s="231" t="str">
        <f>data_olah!N169</f>
        <v>BELUM TERPASANG</v>
      </c>
      <c r="L1007" s="231" t="str">
        <f>data_olah!U169</f>
        <v>KURANG OPTIMAL</v>
      </c>
    </row>
    <row r="1008">
      <c r="A1008" s="230">
        <v>2025.0</v>
      </c>
      <c r="B1008" s="230" t="s">
        <v>3551</v>
      </c>
      <c r="C1008" s="231" t="str">
        <f>data_olah!B170</f>
        <v>KUTAI BARAT</v>
      </c>
      <c r="D1008" s="231" t="str">
        <f>data_olah!C170</f>
        <v>JEMPANG</v>
      </c>
      <c r="E1008" s="231" t="str">
        <f>data_olah!D170</f>
        <v>PERIGIQ</v>
      </c>
      <c r="F1008" s="232" t="str">
        <f>data_olah!F170</f>
        <v>-0.49437799899309964</v>
      </c>
      <c r="G1008" s="232" t="str">
        <f>data_olah!G170</f>
        <v>116.06263202869552</v>
      </c>
      <c r="H1008" s="231" t="str">
        <f>data_olah!H170</f>
        <v>BESTCAMP</v>
      </c>
      <c r="I1008" s="231" t="str">
        <f>data_olah!I170</f>
        <v>STARLINK</v>
      </c>
      <c r="J1008" s="231" t="str">
        <f>data_olah!J170</f>
        <v>TERPASANG</v>
      </c>
      <c r="K1008" s="231" t="str">
        <f>data_olah!N170</f>
        <v>BELUM TERPASANG</v>
      </c>
      <c r="L1008" s="231" t="str">
        <f>data_olah!U170</f>
        <v>TIDAK OPTIMAL</v>
      </c>
    </row>
    <row r="1009">
      <c r="A1009" s="230">
        <v>2025.0</v>
      </c>
      <c r="B1009" s="230" t="s">
        <v>3551</v>
      </c>
      <c r="C1009" s="231" t="str">
        <f>data_olah!B171</f>
        <v>KUTAI BARAT</v>
      </c>
      <c r="D1009" s="231" t="str">
        <f>data_olah!C171</f>
        <v>JEMPANG</v>
      </c>
      <c r="E1009" s="231" t="str">
        <f>data_olah!D171</f>
        <v>MUARA OHONG</v>
      </c>
      <c r="F1009" s="232" t="str">
        <f>data_olah!F171</f>
        <v>-0.4318361947070967</v>
      </c>
      <c r="G1009" s="232" t="str">
        <f>data_olah!G171</f>
        <v>116.11084088446462</v>
      </c>
      <c r="H1009" s="231" t="str">
        <f>data_olah!H171</f>
        <v/>
      </c>
      <c r="I1009" s="231" t="str">
        <f>data_olah!I171</f>
        <v/>
      </c>
      <c r="J1009" s="231" t="str">
        <f>data_olah!J171</f>
        <v/>
      </c>
      <c r="K1009" s="231" t="str">
        <f>data_olah!N171</f>
        <v>BELUM TERPASANG</v>
      </c>
      <c r="L1009" s="231" t="str">
        <f>data_olah!U171</f>
        <v>BELUM TERPASANG</v>
      </c>
    </row>
    <row r="1010">
      <c r="A1010" s="230">
        <v>2025.0</v>
      </c>
      <c r="B1010" s="230" t="s">
        <v>3551</v>
      </c>
      <c r="C1010" s="231" t="str">
        <f>data_olah!B172</f>
        <v>KUTAI BARAT</v>
      </c>
      <c r="D1010" s="231" t="str">
        <f>data_olah!C172</f>
        <v>JEMPANG</v>
      </c>
      <c r="E1010" s="231" t="str">
        <f>data_olah!D172</f>
        <v>TANJUNG JONE</v>
      </c>
      <c r="F1010" s="232" t="str">
        <f>data_olah!F172</f>
        <v>-0.4629164902076247</v>
      </c>
      <c r="G1010" s="232" t="str">
        <f>data_olah!G172</f>
        <v>116.14678123907382</v>
      </c>
      <c r="H1010" s="231" t="str">
        <f>data_olah!H172</f>
        <v>BESTCAMP</v>
      </c>
      <c r="I1010" s="231" t="str">
        <f>data_olah!I172</f>
        <v>STARLINK</v>
      </c>
      <c r="J1010" s="231" t="str">
        <f>data_olah!J172</f>
        <v>TERPASANG</v>
      </c>
      <c r="K1010" s="231" t="str">
        <f>data_olah!N172</f>
        <v>BELUM TERPASANG</v>
      </c>
      <c r="L1010" s="231" t="str">
        <f>data_olah!U172</f>
        <v>TIDAK OPTIMAL</v>
      </c>
    </row>
    <row r="1011">
      <c r="A1011" s="230">
        <v>2025.0</v>
      </c>
      <c r="B1011" s="230" t="s">
        <v>3551</v>
      </c>
      <c r="C1011" s="231" t="str">
        <f>data_olah!B173</f>
        <v>KUTAI BARAT</v>
      </c>
      <c r="D1011" s="231" t="str">
        <f>data_olah!C173</f>
        <v>JEMPANG</v>
      </c>
      <c r="E1011" s="231" t="str">
        <f>data_olah!D173</f>
        <v>TANJUNG ISUY</v>
      </c>
      <c r="F1011" s="232" t="str">
        <f>data_olah!F173</f>
        <v>-0.5150004710898157</v>
      </c>
      <c r="G1011" s="232" t="str">
        <f>data_olah!G173</f>
        <v>116.13897618945853</v>
      </c>
      <c r="H1011" s="231" t="str">
        <f>data_olah!H173</f>
        <v>TELKOM</v>
      </c>
      <c r="I1011" s="231" t="str">
        <f>data_olah!I173</f>
        <v>Astinet</v>
      </c>
      <c r="J1011" s="231" t="str">
        <f>data_olah!J173</f>
        <v>TERPASANG</v>
      </c>
      <c r="K1011" s="231" t="str">
        <f>data_olah!N173</f>
        <v>TIDAK AKTIF</v>
      </c>
      <c r="L1011" s="231" t="str">
        <f>data_olah!U173</f>
        <v>TIDAK TERDETEKSI</v>
      </c>
    </row>
    <row r="1012">
      <c r="A1012" s="230">
        <v>2025.0</v>
      </c>
      <c r="B1012" s="230" t="s">
        <v>3551</v>
      </c>
      <c r="C1012" s="231" t="str">
        <f>data_olah!B174</f>
        <v>KUTAI BARAT</v>
      </c>
      <c r="D1012" s="231" t="str">
        <f>data_olah!C174</f>
        <v>JEMPANG</v>
      </c>
      <c r="E1012" s="231" t="str">
        <f>data_olah!D174</f>
        <v>TANJUNG JAN</v>
      </c>
      <c r="F1012" s="232" t="str">
        <f>data_olah!F174</f>
        <v>-0.5218896482024631</v>
      </c>
      <c r="G1012" s="232" t="str">
        <f>data_olah!G174</f>
        <v>116.1677406510386</v>
      </c>
      <c r="H1012" s="231" t="str">
        <f>data_olah!H174</f>
        <v>BESTCAMP</v>
      </c>
      <c r="I1012" s="231" t="str">
        <f>data_olah!I174</f>
        <v>STARLINK</v>
      </c>
      <c r="J1012" s="231" t="str">
        <f>data_olah!J174</f>
        <v>TERPASANG</v>
      </c>
      <c r="K1012" s="231" t="str">
        <f>data_olah!N174</f>
        <v>BELUM TERPASANG</v>
      </c>
      <c r="L1012" s="231" t="str">
        <f>data_olah!U174</f>
        <v>TIDAK OPTIMAL</v>
      </c>
    </row>
    <row r="1013">
      <c r="A1013" s="230">
        <v>2025.0</v>
      </c>
      <c r="B1013" s="230" t="s">
        <v>3551</v>
      </c>
      <c r="C1013" s="231" t="str">
        <f>data_olah!B175</f>
        <v>KUTAI BARAT</v>
      </c>
      <c r="D1013" s="231" t="str">
        <f>data_olah!C175</f>
        <v>JEMPANG</v>
      </c>
      <c r="E1013" s="231" t="str">
        <f>data_olah!D175</f>
        <v>PULAU LANTING</v>
      </c>
      <c r="F1013" s="232" t="str">
        <f>data_olah!F175</f>
        <v>-0.49978484979519755</v>
      </c>
      <c r="G1013" s="232" t="str">
        <f>data_olah!G175</f>
        <v>116.18454089868337</v>
      </c>
      <c r="H1013" s="231" t="str">
        <f>data_olah!H175</f>
        <v>TELKOMSEL</v>
      </c>
      <c r="I1013" s="231" t="str">
        <f>data_olah!I175</f>
        <v>INDIHOME</v>
      </c>
      <c r="J1013" s="231" t="str">
        <f>data_olah!J175</f>
        <v>TERPASANG</v>
      </c>
      <c r="K1013" s="231" t="str">
        <f>data_olah!N175</f>
        <v/>
      </c>
      <c r="L1013" s="231" t="str">
        <f>data_olah!U175</f>
        <v>TIDAK OPTIMAL</v>
      </c>
    </row>
    <row r="1014">
      <c r="A1014" s="230">
        <v>2025.0</v>
      </c>
      <c r="B1014" s="230" t="s">
        <v>3551</v>
      </c>
      <c r="C1014" s="231" t="str">
        <f>data_olah!B176</f>
        <v>KUTAI BARAT</v>
      </c>
      <c r="D1014" s="231" t="str">
        <f>data_olah!C176</f>
        <v>JEMPANG</v>
      </c>
      <c r="E1014" s="231" t="str">
        <f>data_olah!D176</f>
        <v>MUARA TAE</v>
      </c>
      <c r="F1014" s="232" t="str">
        <f>data_olah!F176</f>
        <v>-0.5913837820663428</v>
      </c>
      <c r="G1014" s="232" t="str">
        <f>data_olah!G176</f>
        <v>116.01291400502159</v>
      </c>
      <c r="H1014" s="231" t="str">
        <f>data_olah!H176</f>
        <v>TELKOM</v>
      </c>
      <c r="I1014" s="231" t="str">
        <f>data_olah!I176</f>
        <v>WMS</v>
      </c>
      <c r="J1014" s="231" t="str">
        <f>data_olah!J176</f>
        <v>TERPASANG</v>
      </c>
      <c r="K1014" s="231" t="str">
        <f>data_olah!N176</f>
        <v>&gt; 200GB</v>
      </c>
      <c r="L1014" s="231" t="str">
        <f>data_olah!U176</f>
        <v>KURANG OPTIMAL</v>
      </c>
    </row>
    <row r="1015">
      <c r="A1015" s="230">
        <v>2025.0</v>
      </c>
      <c r="B1015" s="230" t="s">
        <v>3551</v>
      </c>
      <c r="C1015" s="231" t="str">
        <f>data_olah!B177</f>
        <v>KUTAI BARAT</v>
      </c>
      <c r="D1015" s="231" t="str">
        <f>data_olah!C177</f>
        <v>JEMPANG</v>
      </c>
      <c r="E1015" s="231" t="str">
        <f>data_olah!D177</f>
        <v>BEKOKONG MAKMUR</v>
      </c>
      <c r="F1015" s="232" t="str">
        <f>data_olah!F177</f>
        <v>-0.649136286362228</v>
      </c>
      <c r="G1015" s="232" t="str">
        <f>data_olah!G177</f>
        <v>116.12618728068873</v>
      </c>
      <c r="H1015" s="231" t="str">
        <f>data_olah!H177</f>
        <v>TELKOMSEL</v>
      </c>
      <c r="I1015" s="231" t="str">
        <f>data_olah!I177</f>
        <v>ORBIT</v>
      </c>
      <c r="J1015" s="231" t="str">
        <f>data_olah!J177</f>
        <v>TERPASANG</v>
      </c>
      <c r="K1015" s="231" t="str">
        <f>data_olah!N177</f>
        <v>BELUM TERPASANG</v>
      </c>
      <c r="L1015" s="231" t="str">
        <f>data_olah!U177</f>
        <v>TIDAK TERDETEKSI</v>
      </c>
    </row>
    <row r="1016">
      <c r="A1016" s="230">
        <v>2025.0</v>
      </c>
      <c r="B1016" s="230" t="s">
        <v>3551</v>
      </c>
      <c r="C1016" s="231" t="str">
        <f>data_olah!B178</f>
        <v>KUTAI BARAT</v>
      </c>
      <c r="D1016" s="231" t="str">
        <f>data_olah!C178</f>
        <v>LINGGANG BIGUNG</v>
      </c>
      <c r="E1016" s="231" t="str">
        <f>data_olah!D178</f>
        <v>LINGGANG MELAPEH BARU</v>
      </c>
      <c r="F1016" s="232" t="str">
        <f>data_olah!F178</f>
        <v>-0.14356069971007637</v>
      </c>
      <c r="G1016" s="232" t="str">
        <f>data_olah!G178</f>
        <v>115.56618537099042</v>
      </c>
      <c r="H1016" s="231" t="str">
        <f>data_olah!H178</f>
        <v>TELKOMSEL</v>
      </c>
      <c r="I1016" s="231" t="str">
        <f>data_olah!I178</f>
        <v>INDIHOME</v>
      </c>
      <c r="J1016" s="231" t="str">
        <f>data_olah!J178</f>
        <v>TERPASANG</v>
      </c>
      <c r="K1016" s="231" t="str">
        <f>data_olah!N178</f>
        <v/>
      </c>
      <c r="L1016" s="231" t="str">
        <f>data_olah!U178</f>
        <v>KURANG OPTIMAL</v>
      </c>
    </row>
    <row r="1017">
      <c r="A1017" s="230">
        <v>2025.0</v>
      </c>
      <c r="B1017" s="230" t="s">
        <v>3551</v>
      </c>
      <c r="C1017" s="231" t="str">
        <f>data_olah!B179</f>
        <v>KUTAI BARAT</v>
      </c>
      <c r="D1017" s="231" t="str">
        <f>data_olah!C179</f>
        <v>LINGGANG BIGUNG</v>
      </c>
      <c r="E1017" s="231" t="str">
        <f>data_olah!D179</f>
        <v>LINGGANG BIGUNG BARU</v>
      </c>
      <c r="F1017" s="232">
        <f>data_olah!F179</f>
        <v>-0.142638023</v>
      </c>
      <c r="G1017" s="232">
        <f>data_olah!G179</f>
        <v>115.5661103</v>
      </c>
      <c r="H1017" s="231" t="str">
        <f>data_olah!H179</f>
        <v>BESTCAMP</v>
      </c>
      <c r="I1017" s="231" t="str">
        <f>data_olah!I179</f>
        <v>STARLINK</v>
      </c>
      <c r="J1017" s="231" t="str">
        <f>data_olah!J179</f>
        <v>TERPASANG</v>
      </c>
      <c r="K1017" s="231" t="str">
        <f>data_olah!N179</f>
        <v>BELUM TERPASANG</v>
      </c>
      <c r="L1017" s="231" t="str">
        <f>data_olah!U179</f>
        <v>OPTIMAL</v>
      </c>
    </row>
    <row r="1018">
      <c r="A1018" s="230">
        <v>2025.0</v>
      </c>
      <c r="B1018" s="230" t="s">
        <v>3551</v>
      </c>
      <c r="C1018" s="231" t="str">
        <f>data_olah!B180</f>
        <v>KUTAI BARAT</v>
      </c>
      <c r="D1018" s="231" t="str">
        <f>data_olah!C180</f>
        <v>LINGGANG BIGUNG</v>
      </c>
      <c r="E1018" s="231" t="str">
        <f>data_olah!D180</f>
        <v>LINGGANG TUTUNG</v>
      </c>
      <c r="F1018" s="232" t="str">
        <f>data_olah!F180</f>
        <v>-0.08340520112962524</v>
      </c>
      <c r="G1018" s="232" t="str">
        <f>data_olah!G180</f>
        <v>115.4552373114897</v>
      </c>
      <c r="H1018" s="231" t="str">
        <f>data_olah!H180</f>
        <v>TELKOMSAT</v>
      </c>
      <c r="I1018" s="231" t="str">
        <f>data_olah!I180</f>
        <v>STARLINK</v>
      </c>
      <c r="J1018" s="231" t="str">
        <f>data_olah!J180</f>
        <v>TERPASANG</v>
      </c>
      <c r="K1018" s="231" t="str">
        <f>data_olah!N180</f>
        <v>BELUM TERPASANG</v>
      </c>
      <c r="L1018" s="231" t="str">
        <f>data_olah!U180</f>
        <v>TIDAK OPTIMAL</v>
      </c>
    </row>
    <row r="1019">
      <c r="A1019" s="230">
        <v>2025.0</v>
      </c>
      <c r="B1019" s="230" t="s">
        <v>3551</v>
      </c>
      <c r="C1019" s="231" t="str">
        <f>data_olah!B181</f>
        <v>KUTAI BARAT</v>
      </c>
      <c r="D1019" s="231" t="str">
        <f>data_olah!C181</f>
        <v>LINGGANG BIGUNG</v>
      </c>
      <c r="E1019" s="231" t="str">
        <f>data_olah!D181</f>
        <v>LINGGANG MELAPEH</v>
      </c>
      <c r="F1019" s="232" t="str">
        <f>data_olah!F181</f>
        <v>-0.1608131220907429</v>
      </c>
      <c r="G1019" s="232" t="str">
        <f>data_olah!G181</f>
        <v>115.5873729368373</v>
      </c>
      <c r="H1019" s="231" t="str">
        <f>data_olah!H181</f>
        <v>BESTCAMP</v>
      </c>
      <c r="I1019" s="231" t="str">
        <f>data_olah!I181</f>
        <v>STARLINK</v>
      </c>
      <c r="J1019" s="231" t="str">
        <f>data_olah!J181</f>
        <v>TERPASANG</v>
      </c>
      <c r="K1019" s="231" t="str">
        <f>data_olah!N181</f>
        <v>BELUM TERPASANG</v>
      </c>
      <c r="L1019" s="231" t="str">
        <f>data_olah!U181</f>
        <v>TIDAK OPTIMAL</v>
      </c>
    </row>
    <row r="1020">
      <c r="A1020" s="230">
        <v>2025.0</v>
      </c>
      <c r="B1020" s="230" t="s">
        <v>3551</v>
      </c>
      <c r="C1020" s="231" t="str">
        <f>data_olah!B182</f>
        <v>KUTAI BARAT</v>
      </c>
      <c r="D1020" s="231" t="str">
        <f>data_olah!C182</f>
        <v>LINGGANG BIGUNG</v>
      </c>
      <c r="E1020" s="231" t="str">
        <f>data_olah!D182</f>
        <v>LINGGANG MAPAN</v>
      </c>
      <c r="F1020" s="232" t="str">
        <f>data_olah!F182</f>
        <v>-0.16948249965054873</v>
      </c>
      <c r="G1020" s="232" t="str">
        <f>data_olah!G182</f>
        <v>115.62155321537713</v>
      </c>
      <c r="H1020" s="231" t="str">
        <f>data_olah!H182</f>
        <v>TELKOMSEL</v>
      </c>
      <c r="I1020" s="231" t="str">
        <f>data_olah!I182</f>
        <v>INDIHOME</v>
      </c>
      <c r="J1020" s="231" t="str">
        <f>data_olah!J182</f>
        <v>TERPASANG</v>
      </c>
      <c r="K1020" s="231" t="str">
        <f>data_olah!N182</f>
        <v/>
      </c>
      <c r="L1020" s="231" t="str">
        <f>data_olah!U182</f>
        <v>KURANG OPTIMAL</v>
      </c>
    </row>
    <row r="1021">
      <c r="A1021" s="230">
        <v>2025.0</v>
      </c>
      <c r="B1021" s="230" t="s">
        <v>3551</v>
      </c>
      <c r="C1021" s="231" t="str">
        <f>data_olah!B183</f>
        <v>KUTAI BARAT</v>
      </c>
      <c r="D1021" s="231" t="str">
        <f>data_olah!C183</f>
        <v>LINGGANG BIGUNG</v>
      </c>
      <c r="E1021" s="231" t="str">
        <f>data_olah!D183</f>
        <v>LINGGANG BIGUNG</v>
      </c>
      <c r="F1021" s="232" t="str">
        <f>data_olah!F183</f>
        <v>-0.14362577926461434</v>
      </c>
      <c r="G1021" s="232" t="str">
        <f>data_olah!G183</f>
        <v>115.6229566950905</v>
      </c>
      <c r="H1021" s="231" t="str">
        <f>data_olah!H183</f>
        <v>TELKOM</v>
      </c>
      <c r="I1021" s="231" t="str">
        <f>data_olah!I183</f>
        <v>WMS</v>
      </c>
      <c r="J1021" s="231" t="str">
        <f>data_olah!J183</f>
        <v>TERPASANG</v>
      </c>
      <c r="K1021" s="231" t="str">
        <f>data_olah!N183</f>
        <v>&gt; 200GB</v>
      </c>
      <c r="L1021" s="231" t="str">
        <f>data_olah!U183</f>
        <v>KURANG OPTIMAL</v>
      </c>
    </row>
    <row r="1022">
      <c r="A1022" s="230">
        <v>2025.0</v>
      </c>
      <c r="B1022" s="230" t="s">
        <v>3551</v>
      </c>
      <c r="C1022" s="231" t="str">
        <f>data_olah!B184</f>
        <v>KUTAI BARAT</v>
      </c>
      <c r="D1022" s="231" t="str">
        <f>data_olah!C184</f>
        <v>LINGGANG BIGUNG</v>
      </c>
      <c r="E1022" s="231" t="str">
        <f>data_olah!D184</f>
        <v>LINGGANG AMER</v>
      </c>
      <c r="F1022" s="232" t="str">
        <f>data_olah!F184</f>
        <v>-0.14545867645066915</v>
      </c>
      <c r="G1022" s="232" t="str">
        <f>data_olah!G184</f>
        <v>115.65352480305597</v>
      </c>
      <c r="H1022" s="231" t="str">
        <f>data_olah!H184</f>
        <v>TELKOM</v>
      </c>
      <c r="I1022" s="231" t="str">
        <f>data_olah!I184</f>
        <v>WMS</v>
      </c>
      <c r="J1022" s="231" t="str">
        <f>data_olah!J184</f>
        <v>TERPASANG</v>
      </c>
      <c r="K1022" s="231" t="str">
        <f>data_olah!N184</f>
        <v>BELUM TERPASANG</v>
      </c>
      <c r="L1022" s="231" t="str">
        <f>data_olah!U184</f>
        <v>TIDAK OPTIMAL</v>
      </c>
    </row>
    <row r="1023">
      <c r="A1023" s="230">
        <v>2025.0</v>
      </c>
      <c r="B1023" s="230" t="s">
        <v>3551</v>
      </c>
      <c r="C1023" s="231" t="str">
        <f>data_olah!B185</f>
        <v>KUTAI BARAT</v>
      </c>
      <c r="D1023" s="231" t="str">
        <f>data_olah!C185</f>
        <v>LINGGANG BIGUNG</v>
      </c>
      <c r="E1023" s="231" t="str">
        <f>data_olah!D185</f>
        <v>LINGGANG BANGUNSARI</v>
      </c>
      <c r="F1023" s="232" t="str">
        <f>data_olah!F185</f>
        <v>-0.1478207390887691</v>
      </c>
      <c r="G1023" s="232" t="str">
        <f>data_olah!G185</f>
        <v>115.642642737589</v>
      </c>
      <c r="H1023" s="231" t="str">
        <f>data_olah!H185</f>
        <v>TELKOM</v>
      </c>
      <c r="I1023" s="231" t="str">
        <f>data_olah!I185</f>
        <v>WMS</v>
      </c>
      <c r="J1023" s="231" t="str">
        <f>data_olah!J185</f>
        <v>TERPASANG</v>
      </c>
      <c r="K1023" s="231" t="str">
        <f>data_olah!N185</f>
        <v>BELUM TERPASANG</v>
      </c>
      <c r="L1023" s="231" t="str">
        <f>data_olah!U185</f>
        <v>TIDAK OPTIMAL</v>
      </c>
    </row>
    <row r="1024">
      <c r="A1024" s="230">
        <v>2025.0</v>
      </c>
      <c r="B1024" s="230" t="s">
        <v>3551</v>
      </c>
      <c r="C1024" s="231" t="str">
        <f>data_olah!B186</f>
        <v>KUTAI BARAT</v>
      </c>
      <c r="D1024" s="231" t="str">
        <f>data_olah!C186</f>
        <v>LINGGANG BIGUNG</v>
      </c>
      <c r="E1024" s="231" t="str">
        <f>data_olah!D186</f>
        <v>LINGGANG PURWODADI</v>
      </c>
      <c r="F1024" s="232" t="str">
        <f>data_olah!F186</f>
        <v>-0.1453228659666651</v>
      </c>
      <c r="G1024" s="232" t="str">
        <f>data_olah!G186</f>
        <v>115.60856979330372</v>
      </c>
      <c r="H1024" s="231" t="str">
        <f>data_olah!H186</f>
        <v>TELKOMSEL</v>
      </c>
      <c r="I1024" s="231" t="str">
        <f>data_olah!I186</f>
        <v>INDIHOME</v>
      </c>
      <c r="J1024" s="231" t="str">
        <f>data_olah!J186</f>
        <v>TERPASANG</v>
      </c>
      <c r="K1024" s="231" t="str">
        <f>data_olah!N186</f>
        <v/>
      </c>
      <c r="L1024" s="231" t="str">
        <f>data_olah!U186</f>
        <v>KURANG OPTIMAL</v>
      </c>
    </row>
    <row r="1025">
      <c r="A1025" s="230">
        <v>2025.0</v>
      </c>
      <c r="B1025" s="230" t="s">
        <v>3551</v>
      </c>
      <c r="C1025" s="231" t="str">
        <f>data_olah!B187</f>
        <v>KUTAI BARAT</v>
      </c>
      <c r="D1025" s="231" t="str">
        <f>data_olah!C187</f>
        <v>LINGGANG BIGUNG</v>
      </c>
      <c r="E1025" s="231" t="str">
        <f>data_olah!D187</f>
        <v>LINGGANG MENCELEW</v>
      </c>
      <c r="F1025" s="232" t="str">
        <f>data_olah!F187</f>
        <v>-0.10969078390728415</v>
      </c>
      <c r="G1025" s="232" t="str">
        <f>data_olah!G187</f>
        <v>115.65419209609944</v>
      </c>
      <c r="H1025" s="231" t="str">
        <f>data_olah!H187</f>
        <v>BESTCAMP</v>
      </c>
      <c r="I1025" s="231" t="str">
        <f>data_olah!I187</f>
        <v>STARLINK</v>
      </c>
      <c r="J1025" s="231" t="str">
        <f>data_olah!J187</f>
        <v>TERPASANG</v>
      </c>
      <c r="K1025" s="231" t="str">
        <f>data_olah!N187</f>
        <v>BELUM TERPASANG</v>
      </c>
      <c r="L1025" s="231" t="str">
        <f>data_olah!U187</f>
        <v>KURANG OPTIMAL</v>
      </c>
    </row>
    <row r="1026">
      <c r="A1026" s="230">
        <v>2025.0</v>
      </c>
      <c r="B1026" s="230" t="s">
        <v>3551</v>
      </c>
      <c r="C1026" s="231" t="str">
        <f>data_olah!B188</f>
        <v>KUTAI BARAT</v>
      </c>
      <c r="D1026" s="231" t="str">
        <f>data_olah!C188</f>
        <v>LINGGANG BIGUNG</v>
      </c>
      <c r="E1026" s="231" t="str">
        <f>data_olah!D188</f>
        <v>LINGGANG KEBUT</v>
      </c>
      <c r="F1026" s="232" t="str">
        <f>data_olah!F188</f>
        <v>-0.11990584028474943</v>
      </c>
      <c r="G1026" s="232" t="str">
        <f>data_olah!G188</f>
        <v>115.64146393007199</v>
      </c>
      <c r="H1026" s="231" t="str">
        <f>data_olah!H188</f>
        <v>BESTCAMP</v>
      </c>
      <c r="I1026" s="231" t="str">
        <f>data_olah!I188</f>
        <v>STARLINK</v>
      </c>
      <c r="J1026" s="231" t="str">
        <f>data_olah!J188</f>
        <v>TERPASANG</v>
      </c>
      <c r="K1026" s="231" t="str">
        <f>data_olah!N188</f>
        <v>BELUM TERPASANG</v>
      </c>
      <c r="L1026" s="231" t="str">
        <f>data_olah!U188</f>
        <v>SANGAT OPTIMAL</v>
      </c>
    </row>
    <row r="1027">
      <c r="A1027" s="230">
        <v>2025.0</v>
      </c>
      <c r="B1027" s="230" t="s">
        <v>3551</v>
      </c>
      <c r="C1027" s="231" t="str">
        <f>data_olah!B189</f>
        <v>KUTAI BARAT</v>
      </c>
      <c r="D1027" s="231" t="str">
        <f>data_olah!C189</f>
        <v>LONG IRAM</v>
      </c>
      <c r="E1027" s="231" t="str">
        <f>data_olah!D189</f>
        <v>LINGGANG MUARA LEBAN</v>
      </c>
      <c r="F1027" s="232" t="str">
        <f>data_olah!F189</f>
        <v>-0.029448097951342084</v>
      </c>
      <c r="G1027" s="232" t="str">
        <f>data_olah!G189</f>
        <v>115.58580302766681</v>
      </c>
      <c r="H1027" s="231" t="str">
        <f>data_olah!H189</f>
        <v>BESTCAMP</v>
      </c>
      <c r="I1027" s="231" t="str">
        <f>data_olah!I189</f>
        <v>STARLINK</v>
      </c>
      <c r="J1027" s="231" t="str">
        <f>data_olah!J189</f>
        <v>TERPASANG</v>
      </c>
      <c r="K1027" s="231" t="str">
        <f>data_olah!N189</f>
        <v>BELUM TERPASANG</v>
      </c>
      <c r="L1027" s="231" t="str">
        <f>data_olah!U189</f>
        <v>SANGAT OPTIMAL</v>
      </c>
    </row>
    <row r="1028">
      <c r="A1028" s="230">
        <v>2025.0</v>
      </c>
      <c r="B1028" s="230" t="s">
        <v>3551</v>
      </c>
      <c r="C1028" s="231" t="str">
        <f>data_olah!B190</f>
        <v>KUTAI BARAT</v>
      </c>
      <c r="D1028" s="231" t="str">
        <f>data_olah!C190</f>
        <v>LONG IRAM</v>
      </c>
      <c r="E1028" s="231" t="str">
        <f>data_olah!D190</f>
        <v>LONG IRAM SEBERANG</v>
      </c>
      <c r="F1028" s="232" t="str">
        <f>data_olah!F190</f>
        <v>-0.02915837117519891</v>
      </c>
      <c r="G1028" s="232" t="str">
        <f>data_olah!G190</f>
        <v>115.61410129478227</v>
      </c>
      <c r="H1028" s="231" t="str">
        <f>data_olah!H190</f>
        <v>BESTCAMP</v>
      </c>
      <c r="I1028" s="231" t="str">
        <f>data_olah!I190</f>
        <v>STARLINK</v>
      </c>
      <c r="J1028" s="231" t="str">
        <f>data_olah!J190</f>
        <v>TERPASANG</v>
      </c>
      <c r="K1028" s="231" t="str">
        <f>data_olah!N190</f>
        <v>BELUM TERPASANG</v>
      </c>
      <c r="L1028" s="231" t="str">
        <f>data_olah!U190</f>
        <v>OPTIMAL</v>
      </c>
    </row>
    <row r="1029">
      <c r="A1029" s="230">
        <v>2025.0</v>
      </c>
      <c r="B1029" s="230" t="s">
        <v>3551</v>
      </c>
      <c r="C1029" s="231" t="str">
        <f>data_olah!B191</f>
        <v>KUTAI BARAT</v>
      </c>
      <c r="D1029" s="231" t="str">
        <f>data_olah!C191</f>
        <v>LONG IRAM</v>
      </c>
      <c r="E1029" s="231" t="str">
        <f>data_olah!D191</f>
        <v>LONG IRAM ILIR</v>
      </c>
      <c r="F1029" s="232" t="str">
        <f>data_olah!F191</f>
        <v>-0.026995672565834117</v>
      </c>
      <c r="G1029" s="232" t="str">
        <f>data_olah!G191</f>
        <v>115.61633827379782</v>
      </c>
      <c r="H1029" s="231" t="str">
        <f>data_olah!H191</f>
        <v>BESTCAMP</v>
      </c>
      <c r="I1029" s="231" t="str">
        <f>data_olah!I191</f>
        <v>STARLINK</v>
      </c>
      <c r="J1029" s="231" t="str">
        <f>data_olah!J191</f>
        <v>TERPASANG</v>
      </c>
      <c r="K1029" s="231" t="str">
        <f>data_olah!N191</f>
        <v>BELUM TERPASANG</v>
      </c>
      <c r="L1029" s="231" t="str">
        <f>data_olah!U191</f>
        <v>TIDAK OPTIMAL</v>
      </c>
    </row>
    <row r="1030">
      <c r="A1030" s="230">
        <v>2025.0</v>
      </c>
      <c r="B1030" s="230" t="s">
        <v>3551</v>
      </c>
      <c r="C1030" s="231" t="str">
        <f>data_olah!B192</f>
        <v>KUTAI BARAT</v>
      </c>
      <c r="D1030" s="231" t="str">
        <f>data_olah!C192</f>
        <v>LONG IRAM</v>
      </c>
      <c r="E1030" s="231" t="str">
        <f>data_olah!D192</f>
        <v>ANAH</v>
      </c>
      <c r="F1030" s="232" t="str">
        <f>data_olah!F192</f>
        <v>-0.03719725691306401</v>
      </c>
      <c r="G1030" s="232" t="str">
        <f>data_olah!G192</f>
        <v>115.60471765382022</v>
      </c>
      <c r="H1030" s="231" t="str">
        <f>data_olah!H192</f>
        <v>BESTCAMP</v>
      </c>
      <c r="I1030" s="231" t="str">
        <f>data_olah!I192</f>
        <v>STARLINK</v>
      </c>
      <c r="J1030" s="231" t="str">
        <f>data_olah!J192</f>
        <v>TERPASANG</v>
      </c>
      <c r="K1030" s="231" t="str">
        <f>data_olah!N192</f>
        <v>BELUM TERPASANG</v>
      </c>
      <c r="L1030" s="231" t="str">
        <f>data_olah!U192</f>
        <v>SANGAT OPTIMAL</v>
      </c>
    </row>
    <row r="1031">
      <c r="A1031" s="230">
        <v>2025.0</v>
      </c>
      <c r="B1031" s="230" t="s">
        <v>3551</v>
      </c>
      <c r="C1031" s="231" t="str">
        <f>data_olah!B193</f>
        <v>KUTAI BARAT</v>
      </c>
      <c r="D1031" s="231" t="str">
        <f>data_olah!C193</f>
        <v>LONG IRAM</v>
      </c>
      <c r="E1031" s="231" t="str">
        <f>data_olah!D193</f>
        <v>LONG DALIQ</v>
      </c>
      <c r="F1031" s="232" t="str">
        <f>data_olah!F193</f>
        <v>0.016384909030622848</v>
      </c>
      <c r="G1031" s="232" t="str">
        <f>data_olah!G193</f>
        <v>115.6127505819265</v>
      </c>
      <c r="H1031" s="231" t="str">
        <f>data_olah!H193</f>
        <v>TELKOMSEL</v>
      </c>
      <c r="I1031" s="231" t="str">
        <f>data_olah!I193</f>
        <v>ORBIT</v>
      </c>
      <c r="J1031" s="231" t="str">
        <f>data_olah!J193</f>
        <v>TERPASANG</v>
      </c>
      <c r="K1031" s="231" t="str">
        <f>data_olah!N193</f>
        <v>BELUM TERPASANG</v>
      </c>
      <c r="L1031" s="231" t="str">
        <f>data_olah!U193</f>
        <v>TIDAK TERDETEKSI</v>
      </c>
    </row>
    <row r="1032">
      <c r="A1032" s="230">
        <v>2025.0</v>
      </c>
      <c r="B1032" s="230" t="s">
        <v>3551</v>
      </c>
      <c r="C1032" s="231" t="str">
        <f>data_olah!B194</f>
        <v>KUTAI BARAT</v>
      </c>
      <c r="D1032" s="231" t="str">
        <f>data_olah!C194</f>
        <v>LONG IRAM</v>
      </c>
      <c r="E1032" s="231" t="str">
        <f>data_olah!D194</f>
        <v>LONG IRAM KOTA</v>
      </c>
      <c r="F1032" s="232" t="str">
        <f>data_olah!F194</f>
        <v>-0.019215258017838348</v>
      </c>
      <c r="G1032" s="232" t="str">
        <f>data_olah!G194</f>
        <v>115.62432677589499</v>
      </c>
      <c r="H1032" s="231" t="str">
        <f>data_olah!H194</f>
        <v>TELKOMSEL</v>
      </c>
      <c r="I1032" s="231" t="str">
        <f>data_olah!I194</f>
        <v>ORBIT</v>
      </c>
      <c r="J1032" s="231" t="str">
        <f>data_olah!J194</f>
        <v>TERPASANG</v>
      </c>
      <c r="K1032" s="231" t="str">
        <f>data_olah!N194</f>
        <v>BELUM TERPASANG</v>
      </c>
      <c r="L1032" s="231" t="str">
        <f>data_olah!U194</f>
        <v>TIDAK TERDETEKSI</v>
      </c>
    </row>
    <row r="1033">
      <c r="A1033" s="230">
        <v>2025.0</v>
      </c>
      <c r="B1033" s="230" t="s">
        <v>3551</v>
      </c>
      <c r="C1033" s="231" t="str">
        <f>data_olah!B195</f>
        <v>KUTAI BARAT</v>
      </c>
      <c r="D1033" s="231" t="str">
        <f>data_olah!C195</f>
        <v>LONG IRAM</v>
      </c>
      <c r="E1033" s="231" t="str">
        <f>data_olah!D195</f>
        <v>LONG IRAM BAYAN</v>
      </c>
      <c r="F1033" s="232" t="str">
        <f>data_olah!F195</f>
        <v>-0.012605543579852033</v>
      </c>
      <c r="G1033" s="232" t="str">
        <f>data_olah!G195</f>
        <v>115.60952735545595</v>
      </c>
      <c r="H1033" s="231" t="str">
        <f>data_olah!H195</f>
        <v/>
      </c>
      <c r="I1033" s="231" t="str">
        <f>data_olah!I195</f>
        <v/>
      </c>
      <c r="J1033" s="231" t="str">
        <f>data_olah!J195</f>
        <v/>
      </c>
      <c r="K1033" s="231" t="str">
        <f>data_olah!N195</f>
        <v>BELUM TERPASANG</v>
      </c>
      <c r="L1033" s="231" t="str">
        <f>data_olah!U195</f>
        <v>BELUM TERPASANG</v>
      </c>
    </row>
    <row r="1034">
      <c r="A1034" s="230">
        <v>2025.0</v>
      </c>
      <c r="B1034" s="230" t="s">
        <v>3551</v>
      </c>
      <c r="C1034" s="231" t="str">
        <f>data_olah!B196</f>
        <v>KUTAI BARAT</v>
      </c>
      <c r="D1034" s="231" t="str">
        <f>data_olah!C196</f>
        <v>LONG IRAM</v>
      </c>
      <c r="E1034" s="231" t="str">
        <f>data_olah!D196</f>
        <v>KELIWAI</v>
      </c>
      <c r="F1034" s="232" t="str">
        <f>data_olah!F196</f>
        <v>0.01248163926079269</v>
      </c>
      <c r="G1034" s="232" t="str">
        <f>data_olah!G196</f>
        <v>115.60977467632213</v>
      </c>
      <c r="H1034" s="231" t="str">
        <f>data_olah!H196</f>
        <v>BESTCAMP</v>
      </c>
      <c r="I1034" s="231" t="str">
        <f>data_olah!I196</f>
        <v>STARLINK</v>
      </c>
      <c r="J1034" s="231" t="str">
        <f>data_olah!J196</f>
        <v>TERPASANG</v>
      </c>
      <c r="K1034" s="231" t="str">
        <f>data_olah!N196</f>
        <v>BELUM TERPASANG</v>
      </c>
      <c r="L1034" s="231" t="str">
        <f>data_olah!U196</f>
        <v>OPTIMAL</v>
      </c>
    </row>
    <row r="1035">
      <c r="A1035" s="230">
        <v>2025.0</v>
      </c>
      <c r="B1035" s="230" t="s">
        <v>3551</v>
      </c>
      <c r="C1035" s="231" t="str">
        <f>data_olah!B197</f>
        <v>KUTAI BARAT</v>
      </c>
      <c r="D1035" s="231" t="str">
        <f>data_olah!C197</f>
        <v>LONG IRAM</v>
      </c>
      <c r="E1035" s="231" t="str">
        <f>data_olah!D197</f>
        <v>UJOH HALANG</v>
      </c>
      <c r="F1035" s="232" t="str">
        <f>data_olah!F197</f>
        <v>0.023309240862239695</v>
      </c>
      <c r="G1035" s="232" t="str">
        <f>data_olah!G197</f>
        <v>115.55137665595919</v>
      </c>
      <c r="H1035" s="231" t="str">
        <f>data_olah!H197</f>
        <v/>
      </c>
      <c r="I1035" s="231" t="str">
        <f>data_olah!I197</f>
        <v/>
      </c>
      <c r="J1035" s="231" t="str">
        <f>data_olah!J197</f>
        <v/>
      </c>
      <c r="K1035" s="231" t="str">
        <f>data_olah!N197</f>
        <v>BELUM TERPASANG</v>
      </c>
      <c r="L1035" s="231" t="str">
        <f>data_olah!U197</f>
        <v>BELUM TERPASANG</v>
      </c>
    </row>
    <row r="1036">
      <c r="A1036" s="230">
        <v>2025.0</v>
      </c>
      <c r="B1036" s="230" t="s">
        <v>3551</v>
      </c>
      <c r="C1036" s="231" t="str">
        <f>data_olah!B198</f>
        <v>KUTAI BARAT</v>
      </c>
      <c r="D1036" s="231" t="str">
        <f>data_olah!C198</f>
        <v>LONG IRAM</v>
      </c>
      <c r="E1036" s="231" t="str">
        <f>data_olah!D198</f>
        <v>KELIAN LUAR</v>
      </c>
      <c r="F1036" s="232" t="str">
        <f>data_olah!F198</f>
        <v>0.017210620811727636</v>
      </c>
      <c r="G1036" s="232" t="str">
        <f>data_olah!G198</f>
        <v>115.52981720139931</v>
      </c>
      <c r="H1036" s="231" t="str">
        <f>data_olah!H198</f>
        <v>BESTCAMP</v>
      </c>
      <c r="I1036" s="231" t="str">
        <f>data_olah!I198</f>
        <v>STARLINK</v>
      </c>
      <c r="J1036" s="231" t="str">
        <f>data_olah!J198</f>
        <v>TERPASANG</v>
      </c>
      <c r="K1036" s="231" t="str">
        <f>data_olah!N198</f>
        <v>BELUM TERPASANG</v>
      </c>
      <c r="L1036" s="231" t="str">
        <f>data_olah!U198</f>
        <v>SANGAT OPTIMAL</v>
      </c>
    </row>
    <row r="1037">
      <c r="A1037" s="230">
        <v>2025.0</v>
      </c>
      <c r="B1037" s="230" t="s">
        <v>3551</v>
      </c>
      <c r="C1037" s="231" t="str">
        <f>data_olah!B199</f>
        <v>KUTAI BARAT</v>
      </c>
      <c r="D1037" s="231" t="str">
        <f>data_olah!C199</f>
        <v>LONG IRAM</v>
      </c>
      <c r="E1037" s="231" t="str">
        <f>data_olah!D199</f>
        <v>SUKOMULYO</v>
      </c>
      <c r="F1037" s="232" t="str">
        <f>data_olah!F199</f>
        <v>-0.005623936612332269</v>
      </c>
      <c r="G1037" s="232" t="str">
        <f>data_olah!G199</f>
        <v>115.6447615669779</v>
      </c>
      <c r="H1037" s="231" t="str">
        <f>data_olah!H199</f>
        <v>TELKOMSEL</v>
      </c>
      <c r="I1037" s="231" t="str">
        <f>data_olah!I199</f>
        <v>ORBIT</v>
      </c>
      <c r="J1037" s="231" t="str">
        <f>data_olah!J199</f>
        <v>TERPASANG</v>
      </c>
      <c r="K1037" s="231" t="str">
        <f>data_olah!N199</f>
        <v>BELUM TERPASANG</v>
      </c>
      <c r="L1037" s="231" t="str">
        <f>data_olah!U199</f>
        <v>TIDAK TERDETEKSI</v>
      </c>
    </row>
    <row r="1038">
      <c r="A1038" s="230">
        <v>2025.0</v>
      </c>
      <c r="B1038" s="230" t="s">
        <v>3551</v>
      </c>
      <c r="C1038" s="231" t="str">
        <f>data_olah!B200</f>
        <v>KUTAI BARAT</v>
      </c>
      <c r="D1038" s="231" t="str">
        <f>data_olah!C200</f>
        <v>MELAK</v>
      </c>
      <c r="E1038" s="231" t="str">
        <f>data_olah!D200</f>
        <v>EMPAS</v>
      </c>
      <c r="F1038" s="232" t="str">
        <f>data_olah!F200</f>
        <v>-0.30145329939462834</v>
      </c>
      <c r="G1038" s="232" t="str">
        <f>data_olah!G200</f>
        <v>115.77311443441594</v>
      </c>
      <c r="H1038" s="231" t="str">
        <f>data_olah!H200</f>
        <v>TELKOM</v>
      </c>
      <c r="I1038" s="231" t="str">
        <f>data_olah!I200</f>
        <v>WMS</v>
      </c>
      <c r="J1038" s="231" t="str">
        <f>data_olah!J200</f>
        <v>TERPASANG</v>
      </c>
      <c r="K1038" s="231" t="str">
        <f>data_olah!N200</f>
        <v>TIDAK AKTIF</v>
      </c>
      <c r="L1038" s="231" t="str">
        <f>data_olah!U200</f>
        <v>TIDAK AKTIF</v>
      </c>
    </row>
    <row r="1039">
      <c r="A1039" s="230">
        <v>2025.0</v>
      </c>
      <c r="B1039" s="230" t="s">
        <v>3551</v>
      </c>
      <c r="C1039" s="231" t="str">
        <f>data_olah!B201</f>
        <v>KUTAI BARAT</v>
      </c>
      <c r="D1039" s="231" t="str">
        <f>data_olah!C201</f>
        <v>MELAK</v>
      </c>
      <c r="E1039" s="231" t="str">
        <f>data_olah!D201</f>
        <v>EMPAKUQ</v>
      </c>
      <c r="F1039" s="232" t="str">
        <f>data_olah!F201</f>
        <v>-0.28237281542165</v>
      </c>
      <c r="G1039" s="232" t="str">
        <f>data_olah!G201</f>
        <v>115.85707213404496</v>
      </c>
      <c r="H1039" s="231" t="str">
        <f>data_olah!H201</f>
        <v>TELKOM</v>
      </c>
      <c r="I1039" s="231" t="str">
        <f>data_olah!I201</f>
        <v>WMS</v>
      </c>
      <c r="J1039" s="231" t="str">
        <f>data_olah!J201</f>
        <v>TERPASANG</v>
      </c>
      <c r="K1039" s="231" t="str">
        <f>data_olah!N201</f>
        <v>&gt; 200GB</v>
      </c>
      <c r="L1039" s="231" t="str">
        <f>data_olah!U201</f>
        <v>KURANG OPTIMAL</v>
      </c>
    </row>
    <row r="1040">
      <c r="A1040" s="230">
        <v>2025.0</v>
      </c>
      <c r="B1040" s="230" t="s">
        <v>3551</v>
      </c>
      <c r="C1040" s="231" t="str">
        <f>data_olah!B202</f>
        <v>KUTAI BARAT</v>
      </c>
      <c r="D1040" s="231" t="str">
        <f>data_olah!C202</f>
        <v>MELAK</v>
      </c>
      <c r="E1040" s="231" t="str">
        <f>data_olah!D202</f>
        <v>MUARA BUNYUT</v>
      </c>
      <c r="F1040" s="232" t="str">
        <f>data_olah!F202</f>
        <v>-0.2977923887551979</v>
      </c>
      <c r="G1040" s="232" t="str">
        <f>data_olah!G202</f>
        <v>115.85210232993627</v>
      </c>
      <c r="H1040" s="231" t="str">
        <f>data_olah!H202</f>
        <v>TELKOM</v>
      </c>
      <c r="I1040" s="231" t="str">
        <f>data_olah!I202</f>
        <v>WMS</v>
      </c>
      <c r="J1040" s="231" t="str">
        <f>data_olah!J202</f>
        <v>TERPASANG</v>
      </c>
      <c r="K1040" s="231" t="str">
        <f>data_olah!N202</f>
        <v>&lt;= 100GB</v>
      </c>
      <c r="L1040" s="231" t="str">
        <f>data_olah!U202</f>
        <v>KURANG OPTIMAL</v>
      </c>
    </row>
    <row r="1041">
      <c r="A1041" s="230">
        <v>2025.0</v>
      </c>
      <c r="B1041" s="230" t="s">
        <v>3551</v>
      </c>
      <c r="C1041" s="231" t="str">
        <f>data_olah!B203</f>
        <v>KUTAI BARAT</v>
      </c>
      <c r="D1041" s="231" t="str">
        <f>data_olah!C203</f>
        <v>MELAK</v>
      </c>
      <c r="E1041" s="231" t="str">
        <f>data_olah!D203</f>
        <v>MUARA BENANGAQ</v>
      </c>
      <c r="F1041" s="232" t="str">
        <f>data_olah!F203</f>
        <v>-0.1358079674186709</v>
      </c>
      <c r="G1041" s="232" t="str">
        <f>data_olah!G203</f>
        <v>115.7657258953076</v>
      </c>
      <c r="H1041" s="231" t="str">
        <f>data_olah!H203</f>
        <v>BESTCAMP</v>
      </c>
      <c r="I1041" s="231" t="str">
        <f>data_olah!I203</f>
        <v>STARLINK</v>
      </c>
      <c r="J1041" s="231" t="str">
        <f>data_olah!J203</f>
        <v>TERPASANG</v>
      </c>
      <c r="K1041" s="231" t="str">
        <f>data_olah!N203</f>
        <v>BELUM TERPASANG</v>
      </c>
      <c r="L1041" s="231" t="str">
        <f>data_olah!U203</f>
        <v>OPTIMAL</v>
      </c>
    </row>
    <row r="1042">
      <c r="A1042" s="230">
        <v>2025.0</v>
      </c>
      <c r="B1042" s="230" t="s">
        <v>3551</v>
      </c>
      <c r="C1042" s="231" t="str">
        <f>data_olah!B204</f>
        <v>KUTAI BARAT</v>
      </c>
      <c r="D1042" s="231" t="str">
        <f>data_olah!C204</f>
        <v>MOOK MANAAR BULATN</v>
      </c>
      <c r="E1042" s="231" t="str">
        <f>data_olah!D204</f>
        <v>SAKAQ LOTOQ</v>
      </c>
      <c r="F1042" s="232" t="str">
        <f>data_olah!F204</f>
        <v>-0.18147799963151978</v>
      </c>
      <c r="G1042" s="232" t="str">
        <f>data_olah!G204</f>
        <v>115.89587269980473</v>
      </c>
      <c r="H1042" s="231" t="str">
        <f>data_olah!H204</f>
        <v>TELKOMSAT</v>
      </c>
      <c r="I1042" s="231" t="str">
        <f>data_olah!I204</f>
        <v>STARLINK</v>
      </c>
      <c r="J1042" s="231" t="str">
        <f>data_olah!J204</f>
        <v>TERPASANG</v>
      </c>
      <c r="K1042" s="231" t="str">
        <f>data_olah!N204</f>
        <v>BELUM TERPASANG</v>
      </c>
      <c r="L1042" s="231" t="str">
        <f>data_olah!U204</f>
        <v>TIDAK OPTIMAL</v>
      </c>
    </row>
    <row r="1043">
      <c r="A1043" s="230">
        <v>2025.0</v>
      </c>
      <c r="B1043" s="230" t="s">
        <v>3551</v>
      </c>
      <c r="C1043" s="231" t="str">
        <f>data_olah!B205</f>
        <v>KUTAI BARAT</v>
      </c>
      <c r="D1043" s="231" t="str">
        <f>data_olah!C205</f>
        <v>MOOK MANAAR BULATN</v>
      </c>
      <c r="E1043" s="231" t="str">
        <f>data_olah!D205</f>
        <v>SAKAQ TADA</v>
      </c>
      <c r="F1043" s="232" t="str">
        <f>data_olah!F205</f>
        <v>-0.2476223994973876</v>
      </c>
      <c r="G1043" s="232" t="str">
        <f>data_olah!G205</f>
        <v>115.88328819979738</v>
      </c>
      <c r="H1043" s="231" t="str">
        <f>data_olah!H205</f>
        <v>COMTELINDO</v>
      </c>
      <c r="I1043" s="231" t="str">
        <f>data_olah!I205</f>
        <v>WMS</v>
      </c>
      <c r="J1043" s="231" t="str">
        <f>data_olah!J205</f>
        <v>TERPASANG</v>
      </c>
      <c r="K1043" s="231" t="str">
        <f>data_olah!N205</f>
        <v/>
      </c>
      <c r="L1043" s="231" t="str">
        <f>data_olah!U205</f>
        <v>TIDAK OPTIMAL</v>
      </c>
    </row>
    <row r="1044">
      <c r="A1044" s="230">
        <v>2025.0</v>
      </c>
      <c r="B1044" s="230" t="s">
        <v>3551</v>
      </c>
      <c r="C1044" s="231" t="str">
        <f>data_olah!B206</f>
        <v>KUTAI BARAT</v>
      </c>
      <c r="D1044" s="231" t="str">
        <f>data_olah!C206</f>
        <v>MOOK MANAAR BULATN</v>
      </c>
      <c r="E1044" s="231" t="str">
        <f>data_olah!D206</f>
        <v>GEMURUH</v>
      </c>
      <c r="F1044" s="232" t="str">
        <f>data_olah!F206</f>
        <v>-0.20651727079286186</v>
      </c>
      <c r="G1044" s="232" t="str">
        <f>data_olah!G206</f>
        <v>115.87396748646397</v>
      </c>
      <c r="H1044" s="231" t="str">
        <f>data_olah!H206</f>
        <v>COMTELINDO</v>
      </c>
      <c r="I1044" s="231" t="str">
        <f>data_olah!I206</f>
        <v>WMS</v>
      </c>
      <c r="J1044" s="231" t="str">
        <f>data_olah!J206</f>
        <v>TERPASANG</v>
      </c>
      <c r="K1044" s="231" t="str">
        <f>data_olah!N206</f>
        <v/>
      </c>
      <c r="L1044" s="231" t="str">
        <f>data_olah!U206</f>
        <v>SANGAT OPTIMAL</v>
      </c>
    </row>
    <row r="1045">
      <c r="A1045" s="230">
        <v>2025.0</v>
      </c>
      <c r="B1045" s="230" t="s">
        <v>3551</v>
      </c>
      <c r="C1045" s="231" t="str">
        <f>data_olah!B207</f>
        <v>KUTAI BARAT</v>
      </c>
      <c r="D1045" s="231" t="str">
        <f>data_olah!C207</f>
        <v>MOOK MANAAR BULATN</v>
      </c>
      <c r="E1045" s="231" t="str">
        <f>data_olah!D207</f>
        <v>KARANGAN</v>
      </c>
      <c r="F1045" s="232" t="str">
        <f>data_olah!F207</f>
        <v>-0.16741008814868197</v>
      </c>
      <c r="G1045" s="232" t="str">
        <f>data_olah!G207</f>
        <v>115.75003978519115</v>
      </c>
      <c r="H1045" s="231" t="str">
        <f>data_olah!H207</f>
        <v>PSN</v>
      </c>
      <c r="I1045" s="231" t="str">
        <f>data_olah!I207</f>
        <v>VSAT</v>
      </c>
      <c r="J1045" s="231" t="str">
        <f>data_olah!J207</f>
        <v>TERPASANG</v>
      </c>
      <c r="K1045" s="231" t="str">
        <f>data_olah!N207</f>
        <v/>
      </c>
      <c r="L1045" s="231" t="str">
        <f>data_olah!U207</f>
        <v>TIDAK OPTIMAL</v>
      </c>
    </row>
    <row r="1046">
      <c r="A1046" s="230">
        <v>2025.0</v>
      </c>
      <c r="B1046" s="230" t="s">
        <v>3551</v>
      </c>
      <c r="C1046" s="231" t="str">
        <f>data_olah!B208</f>
        <v>KUTAI BARAT</v>
      </c>
      <c r="D1046" s="231" t="str">
        <f>data_olah!C208</f>
        <v>MOOK MANAAR BULATN</v>
      </c>
      <c r="E1046" s="231" t="str">
        <f>data_olah!D208</f>
        <v>MERAYAQ</v>
      </c>
      <c r="F1046" s="232" t="str">
        <f>data_olah!F208</f>
        <v>-0.13742964991336454</v>
      </c>
      <c r="G1046" s="232" t="str">
        <f>data_olah!G208</f>
        <v>115.8160478903606</v>
      </c>
      <c r="H1046" s="231" t="str">
        <f>data_olah!H208</f>
        <v>COMTELINDO</v>
      </c>
      <c r="I1046" s="231" t="str">
        <f>data_olah!I208</f>
        <v>WMS</v>
      </c>
      <c r="J1046" s="231" t="str">
        <f>data_olah!J208</f>
        <v>TERPASANG</v>
      </c>
      <c r="K1046" s="231" t="str">
        <f>data_olah!N208</f>
        <v/>
      </c>
      <c r="L1046" s="231" t="str">
        <f>data_olah!U208</f>
        <v>TIDAK TERDETEKSI</v>
      </c>
    </row>
    <row r="1047">
      <c r="A1047" s="230">
        <v>2025.0</v>
      </c>
      <c r="B1047" s="230" t="s">
        <v>3551</v>
      </c>
      <c r="C1047" s="231" t="str">
        <f>data_olah!B209</f>
        <v>KUTAI BARAT</v>
      </c>
      <c r="D1047" s="231" t="str">
        <f>data_olah!C209</f>
        <v>MOOK MANAAR BULATN</v>
      </c>
      <c r="E1047" s="231" t="str">
        <f>data_olah!D209</f>
        <v>LINGGANG MARIMUN</v>
      </c>
      <c r="F1047" s="232" t="str">
        <f>data_olah!F209</f>
        <v>-0.07297415753918389</v>
      </c>
      <c r="G1047" s="232" t="str">
        <f>data_olah!G209</f>
        <v>115.773775213154</v>
      </c>
      <c r="H1047" s="231" t="str">
        <f>data_olah!H209</f>
        <v>COMTELINDO</v>
      </c>
      <c r="I1047" s="231" t="str">
        <f>data_olah!I209</f>
        <v>WMS</v>
      </c>
      <c r="J1047" s="231" t="str">
        <f>data_olah!J209</f>
        <v>TERPASANG</v>
      </c>
      <c r="K1047" s="231" t="str">
        <f>data_olah!N209</f>
        <v/>
      </c>
      <c r="L1047" s="231" t="str">
        <f>data_olah!U209</f>
        <v>TIDAK TERDETEKSI</v>
      </c>
    </row>
    <row r="1048">
      <c r="A1048" s="230">
        <v>2025.0</v>
      </c>
      <c r="B1048" s="230" t="s">
        <v>3551</v>
      </c>
      <c r="C1048" s="231" t="str">
        <f>data_olah!B210</f>
        <v>KUTAI BARAT</v>
      </c>
      <c r="D1048" s="231" t="str">
        <f>data_olah!C210</f>
        <v>MOOK MANAAR BULATN</v>
      </c>
      <c r="E1048" s="231" t="str">
        <f>data_olah!D210</f>
        <v>KELUMPANG</v>
      </c>
      <c r="F1048" s="232" t="str">
        <f>data_olah!F210</f>
        <v>-0.1595701284876552</v>
      </c>
      <c r="G1048" s="232" t="str">
        <f>data_olah!G210</f>
        <v>115.81987607092617</v>
      </c>
      <c r="H1048" s="231" t="str">
        <f>data_olah!H210</f>
        <v>COMTELINDO</v>
      </c>
      <c r="I1048" s="231" t="str">
        <f>data_olah!I210</f>
        <v>WMS</v>
      </c>
      <c r="J1048" s="231" t="str">
        <f>data_olah!J210</f>
        <v>TERPASANG</v>
      </c>
      <c r="K1048" s="231" t="str">
        <f>data_olah!N210</f>
        <v/>
      </c>
      <c r="L1048" s="231" t="str">
        <f>data_olah!U210</f>
        <v>KURANG OPTIMAL</v>
      </c>
    </row>
    <row r="1049">
      <c r="A1049" s="230">
        <v>2025.0</v>
      </c>
      <c r="B1049" s="230" t="s">
        <v>3551</v>
      </c>
      <c r="C1049" s="231" t="str">
        <f>data_olah!B211</f>
        <v>KUTAI BARAT</v>
      </c>
      <c r="D1049" s="231" t="str">
        <f>data_olah!C211</f>
        <v>MOOK MANAAR BULATN</v>
      </c>
      <c r="E1049" s="231" t="str">
        <f>data_olah!D211</f>
        <v>GADUR</v>
      </c>
      <c r="F1049" s="232" t="str">
        <f>data_olah!F211</f>
        <v>-0.27041735941823736</v>
      </c>
      <c r="G1049" s="232" t="str">
        <f>data_olah!G211</f>
        <v>115.90284173841835</v>
      </c>
      <c r="H1049" s="231" t="str">
        <f>data_olah!H211</f>
        <v>COMTELINDO</v>
      </c>
      <c r="I1049" s="231" t="str">
        <f>data_olah!I211</f>
        <v>WMS</v>
      </c>
      <c r="J1049" s="231" t="str">
        <f>data_olah!J211</f>
        <v>TERPASANG</v>
      </c>
      <c r="K1049" s="231" t="str">
        <f>data_olah!N211</f>
        <v/>
      </c>
      <c r="L1049" s="231" t="str">
        <f>data_olah!U211</f>
        <v>TIDAK TERDETEKSI</v>
      </c>
    </row>
    <row r="1050">
      <c r="A1050" s="230">
        <v>2025.0</v>
      </c>
      <c r="B1050" s="230" t="s">
        <v>3551</v>
      </c>
      <c r="C1050" s="231" t="str">
        <f>data_olah!B212</f>
        <v>KUTAI BARAT</v>
      </c>
      <c r="D1050" s="231" t="str">
        <f>data_olah!C212</f>
        <v>MOOK MANAAR BULATN</v>
      </c>
      <c r="E1050" s="231" t="str">
        <f>data_olah!D212</f>
        <v>LINGGANG MUARA BATUQ</v>
      </c>
      <c r="F1050" s="232" t="str">
        <f>data_olah!F212</f>
        <v>-0.35395420878429495</v>
      </c>
      <c r="G1050" s="232" t="str">
        <f>data_olah!G212</f>
        <v>116.32871351481086</v>
      </c>
      <c r="H1050" s="231" t="str">
        <f>data_olah!H212</f>
        <v>TELKOMSEL</v>
      </c>
      <c r="I1050" s="231" t="str">
        <f>data_olah!I212</f>
        <v>ORBIT</v>
      </c>
      <c r="J1050" s="231" t="str">
        <f>data_olah!J212</f>
        <v>TERPASANG</v>
      </c>
      <c r="K1050" s="231" t="str">
        <f>data_olah!N212</f>
        <v>BELUM TERPASANG</v>
      </c>
      <c r="L1050" s="231" t="str">
        <f>data_olah!U212</f>
        <v>TIDAK TERDETEKSI</v>
      </c>
    </row>
    <row r="1051">
      <c r="A1051" s="230">
        <v>2025.0</v>
      </c>
      <c r="B1051" s="230" t="s">
        <v>3551</v>
      </c>
      <c r="C1051" s="231" t="str">
        <f>data_olah!B213</f>
        <v>KUTAI BARAT</v>
      </c>
      <c r="D1051" s="231" t="str">
        <f>data_olah!C213</f>
        <v>MOOK MANAAR BULATN</v>
      </c>
      <c r="E1051" s="231" t="str">
        <f>data_olah!D213</f>
        <v>MUARA JAWAQ</v>
      </c>
      <c r="F1051" s="232" t="str">
        <f>data_olah!F213</f>
        <v>-0.2567102055148475</v>
      </c>
      <c r="G1051" s="232" t="str">
        <f>data_olah!G213</f>
        <v>115.9408367682142</v>
      </c>
      <c r="H1051" s="231" t="str">
        <f>data_olah!H213</f>
        <v>TELKOMSEL</v>
      </c>
      <c r="I1051" s="231" t="str">
        <f>data_olah!I213</f>
        <v>ORBIT</v>
      </c>
      <c r="J1051" s="231" t="str">
        <f>data_olah!J213</f>
        <v>TERPASANG</v>
      </c>
      <c r="K1051" s="231" t="str">
        <f>data_olah!N213</f>
        <v>BELUM TERPASANG</v>
      </c>
      <c r="L1051" s="231" t="str">
        <f>data_olah!U213</f>
        <v>TIDAK TERDETEKSI</v>
      </c>
    </row>
    <row r="1052">
      <c r="A1052" s="230">
        <v>2025.0</v>
      </c>
      <c r="B1052" s="230" t="s">
        <v>3551</v>
      </c>
      <c r="C1052" s="231" t="str">
        <f>data_olah!B214</f>
        <v>KUTAI BARAT</v>
      </c>
      <c r="D1052" s="231" t="str">
        <f>data_olah!C214</f>
        <v>MOOK MANAAR BULATN</v>
      </c>
      <c r="E1052" s="231" t="str">
        <f>data_olah!D214</f>
        <v>ABIT</v>
      </c>
      <c r="F1052" s="232" t="str">
        <f>data_olah!F214</f>
        <v>-0.23616410837683982</v>
      </c>
      <c r="G1052" s="232" t="str">
        <f>data_olah!G214</f>
        <v>116.01032000886134</v>
      </c>
      <c r="H1052" s="231" t="str">
        <f>data_olah!H214</f>
        <v/>
      </c>
      <c r="I1052" s="231" t="str">
        <f>data_olah!I214</f>
        <v/>
      </c>
      <c r="J1052" s="231" t="str">
        <f>data_olah!J214</f>
        <v/>
      </c>
      <c r="K1052" s="231" t="str">
        <f>data_olah!N214</f>
        <v>BELUM TERPASANG</v>
      </c>
      <c r="L1052" s="231" t="str">
        <f>data_olah!U214</f>
        <v>BELUM TERPASANG</v>
      </c>
    </row>
    <row r="1053">
      <c r="A1053" s="230">
        <v>2025.0</v>
      </c>
      <c r="B1053" s="230" t="s">
        <v>3551</v>
      </c>
      <c r="C1053" s="231" t="str">
        <f>data_olah!B215</f>
        <v>KUTAI BARAT</v>
      </c>
      <c r="D1053" s="231" t="str">
        <f>data_olah!C215</f>
        <v>MOOK MANAAR BULATN</v>
      </c>
      <c r="E1053" s="231" t="str">
        <f>data_olah!D215</f>
        <v>REMBAYAN</v>
      </c>
      <c r="F1053" s="232" t="str">
        <f>data_olah!F215</f>
        <v>-0.27306750165100596</v>
      </c>
      <c r="G1053" s="232" t="str">
        <f>data_olah!G215</f>
        <v>115.92187008995018</v>
      </c>
      <c r="H1053" s="231" t="str">
        <f>data_olah!H215</f>
        <v>TELKOMSEL</v>
      </c>
      <c r="I1053" s="231" t="str">
        <f>data_olah!I215</f>
        <v>ORBIT</v>
      </c>
      <c r="J1053" s="231" t="str">
        <f>data_olah!J215</f>
        <v>TERPASANG</v>
      </c>
      <c r="K1053" s="231" t="str">
        <f>data_olah!N215</f>
        <v>BELUM TERPASANG</v>
      </c>
      <c r="L1053" s="231" t="str">
        <f>data_olah!U215</f>
        <v>TIDAK TERDETEKSI</v>
      </c>
    </row>
    <row r="1054">
      <c r="A1054" s="230">
        <v>2025.0</v>
      </c>
      <c r="B1054" s="230" t="s">
        <v>3551</v>
      </c>
      <c r="C1054" s="231" t="str">
        <f>data_olah!B216</f>
        <v>KUTAI BARAT</v>
      </c>
      <c r="D1054" s="231" t="str">
        <f>data_olah!C216</f>
        <v>MOOK MANAAR BULATN</v>
      </c>
      <c r="E1054" s="231" t="str">
        <f>data_olah!D216</f>
        <v>GUNUNG RAMPAH</v>
      </c>
      <c r="F1054" s="232" t="str">
        <f>data_olah!F216</f>
        <v>-0.16890788015692948</v>
      </c>
      <c r="G1054" s="232" t="str">
        <f>data_olah!G216</f>
        <v>115.88790839494463</v>
      </c>
      <c r="H1054" s="231" t="str">
        <f>data_olah!H216</f>
        <v>TELKOMSEL</v>
      </c>
      <c r="I1054" s="231" t="str">
        <f>data_olah!I216</f>
        <v>ORBIT</v>
      </c>
      <c r="J1054" s="231" t="str">
        <f>data_olah!J216</f>
        <v>TERPASANG</v>
      </c>
      <c r="K1054" s="231" t="str">
        <f>data_olah!N216</f>
        <v>BELUM TERPASANG</v>
      </c>
      <c r="L1054" s="231" t="str">
        <f>data_olah!U216</f>
        <v>TIDAK TERDETEKSI</v>
      </c>
    </row>
    <row r="1055">
      <c r="A1055" s="230">
        <v>2025.0</v>
      </c>
      <c r="B1055" s="230" t="s">
        <v>3551</v>
      </c>
      <c r="C1055" s="231" t="str">
        <f>data_olah!B217</f>
        <v>KUTAI BARAT</v>
      </c>
      <c r="D1055" s="231" t="str">
        <f>data_olah!C217</f>
        <v>MOOK MANAAR BULATN</v>
      </c>
      <c r="E1055" s="231" t="str">
        <f>data_olah!D217</f>
        <v>JENGAN</v>
      </c>
      <c r="F1055" s="232" t="str">
        <f>data_olah!F217</f>
        <v>-0.37100549907350056</v>
      </c>
      <c r="G1055" s="232" t="str">
        <f>data_olah!G217</f>
        <v>115.70727414179862</v>
      </c>
      <c r="H1055" s="231" t="str">
        <f>data_olah!H217</f>
        <v>TELKOM</v>
      </c>
      <c r="I1055" s="231" t="str">
        <f>data_olah!I217</f>
        <v>WMS</v>
      </c>
      <c r="J1055" s="231" t="str">
        <f>data_olah!J217</f>
        <v>TERPASANG</v>
      </c>
      <c r="K1055" s="231" t="str">
        <f>data_olah!N217</f>
        <v>TIDAK TERDETEKSI</v>
      </c>
      <c r="L1055" s="231" t="str">
        <f>data_olah!U217</f>
        <v>TIDAK OPTIMAL</v>
      </c>
    </row>
    <row r="1056">
      <c r="A1056" s="230">
        <v>2025.0</v>
      </c>
      <c r="B1056" s="230" t="s">
        <v>3551</v>
      </c>
      <c r="C1056" s="231" t="str">
        <f>data_olah!B218</f>
        <v>KUTAI BARAT</v>
      </c>
      <c r="D1056" s="231" t="str">
        <f>data_olah!C218</f>
        <v>MOOK MANAAR BULATN</v>
      </c>
      <c r="E1056" s="231" t="str">
        <f>data_olah!D218</f>
        <v>MUARA KALAQ</v>
      </c>
      <c r="F1056" s="232" t="str">
        <f>data_olah!F218</f>
        <v>-0.1034398256484514</v>
      </c>
      <c r="G1056" s="232" t="str">
        <f>data_olah!G218</f>
        <v>115.77321482065024</v>
      </c>
      <c r="H1056" s="231" t="str">
        <f>data_olah!H218</f>
        <v>COMTELINDO</v>
      </c>
      <c r="I1056" s="231" t="str">
        <f>data_olah!I218</f>
        <v>WMS</v>
      </c>
      <c r="J1056" s="231" t="str">
        <f>data_olah!J218</f>
        <v>TERPASANG</v>
      </c>
      <c r="K1056" s="231" t="str">
        <f>data_olah!N218</f>
        <v/>
      </c>
      <c r="L1056" s="231" t="str">
        <f>data_olah!U218</f>
        <v>TIDAK TERDETEKSI</v>
      </c>
    </row>
    <row r="1057">
      <c r="A1057" s="230">
        <v>2025.0</v>
      </c>
      <c r="B1057" s="230" t="s">
        <v>3551</v>
      </c>
      <c r="C1057" s="231" t="str">
        <f>data_olah!B219</f>
        <v>KUTAI BARAT</v>
      </c>
      <c r="D1057" s="231" t="str">
        <f>data_olah!C219</f>
        <v>MOOK MANAAR BULATN</v>
      </c>
      <c r="E1057" s="231" t="str">
        <f>data_olah!D219</f>
        <v>TONDOH</v>
      </c>
      <c r="F1057" s="232" t="str">
        <f>data_olah!F219</f>
        <v>-0.25581593380052053</v>
      </c>
      <c r="G1057" s="232" t="str">
        <f>data_olah!G219</f>
        <v>115.93366708899252</v>
      </c>
      <c r="H1057" s="231" t="str">
        <f>data_olah!H219</f>
        <v>TELKOMSEL</v>
      </c>
      <c r="I1057" s="231" t="str">
        <f>data_olah!I219</f>
        <v>ORBIT</v>
      </c>
      <c r="J1057" s="231" t="str">
        <f>data_olah!J219</f>
        <v>TERPASANG</v>
      </c>
      <c r="K1057" s="231" t="str">
        <f>data_olah!N219</f>
        <v>BELUM TERPASANG</v>
      </c>
      <c r="L1057" s="231" t="str">
        <f>data_olah!U219</f>
        <v>TIDAK TERDETEKSI</v>
      </c>
    </row>
    <row r="1058">
      <c r="A1058" s="230">
        <v>2025.0</v>
      </c>
      <c r="B1058" s="230" t="s">
        <v>3551</v>
      </c>
      <c r="C1058" s="231" t="str">
        <f>data_olah!B220</f>
        <v>KUTAI BARAT</v>
      </c>
      <c r="D1058" s="231" t="str">
        <f>data_olah!C220</f>
        <v>MUARA LAWA</v>
      </c>
      <c r="E1058" s="231" t="str">
        <f>data_olah!D220</f>
        <v>MUARA BEGAI</v>
      </c>
      <c r="F1058" s="232" t="str">
        <f>data_olah!F220</f>
        <v>-0.5837256067032629</v>
      </c>
      <c r="G1058" s="232" t="str">
        <f>data_olah!G220</f>
        <v>115.71010773336087</v>
      </c>
      <c r="H1058" s="231" t="str">
        <f>data_olah!H220</f>
        <v>TELKOMSEL</v>
      </c>
      <c r="I1058" s="231" t="str">
        <f>data_olah!I220</f>
        <v>ORBIT</v>
      </c>
      <c r="J1058" s="231" t="str">
        <f>data_olah!J220</f>
        <v>TERPASANG</v>
      </c>
      <c r="K1058" s="231" t="str">
        <f>data_olah!N220</f>
        <v>BELUM TERPASANG</v>
      </c>
      <c r="L1058" s="231" t="str">
        <f>data_olah!U220</f>
        <v>TIDAK TERDETEKSI</v>
      </c>
    </row>
    <row r="1059">
      <c r="A1059" s="230">
        <v>2025.0</v>
      </c>
      <c r="B1059" s="230" t="s">
        <v>3551</v>
      </c>
      <c r="C1059" s="231" t="str">
        <f>data_olah!B221</f>
        <v>KUTAI BARAT</v>
      </c>
      <c r="D1059" s="231" t="str">
        <f>data_olah!C221</f>
        <v>MUARA LAWA</v>
      </c>
      <c r="E1059" s="231" t="str">
        <f>data_olah!D221</f>
        <v>LOTAQ</v>
      </c>
      <c r="F1059" s="232" t="str">
        <f>data_olah!F221</f>
        <v>-0.5253636557322696</v>
      </c>
      <c r="G1059" s="232" t="str">
        <f>data_olah!G221</f>
        <v>115.75938212871448</v>
      </c>
      <c r="H1059" s="231" t="str">
        <f>data_olah!H221</f>
        <v>BESTCAMP</v>
      </c>
      <c r="I1059" s="231" t="str">
        <f>data_olah!I221</f>
        <v>STARLINK</v>
      </c>
      <c r="J1059" s="231" t="str">
        <f>data_olah!J221</f>
        <v>TERPASANG</v>
      </c>
      <c r="K1059" s="231" t="str">
        <f>data_olah!N221</f>
        <v>BELUM TERPASANG</v>
      </c>
      <c r="L1059" s="231" t="str">
        <f>data_olah!U221</f>
        <v>OPTIMAL</v>
      </c>
    </row>
    <row r="1060">
      <c r="A1060" s="230">
        <v>2025.0</v>
      </c>
      <c r="B1060" s="230" t="s">
        <v>3551</v>
      </c>
      <c r="C1060" s="231" t="str">
        <f>data_olah!B222</f>
        <v>KUTAI BARAT</v>
      </c>
      <c r="D1060" s="231" t="str">
        <f>data_olah!C222</f>
        <v>MUARA LAWA</v>
      </c>
      <c r="E1060" s="231" t="str">
        <f>data_olah!D222</f>
        <v>PAYANG</v>
      </c>
      <c r="F1060" s="232" t="str">
        <f>data_olah!F222</f>
        <v>-0.5091662877618678</v>
      </c>
      <c r="G1060" s="232" t="str">
        <f>data_olah!G222</f>
        <v>115.75652311698357</v>
      </c>
      <c r="H1060" s="231" t="str">
        <f>data_olah!H222</f>
        <v>TELKOM</v>
      </c>
      <c r="I1060" s="231" t="str">
        <f>data_olah!I222</f>
        <v>WMS</v>
      </c>
      <c r="J1060" s="231" t="str">
        <f>data_olah!J222</f>
        <v>TERPASANG</v>
      </c>
      <c r="K1060" s="231" t="str">
        <f>data_olah!N222</f>
        <v>&lt;= 50GB</v>
      </c>
      <c r="L1060" s="231" t="str">
        <f>data_olah!U222</f>
        <v>TIDAK OPTIMAL</v>
      </c>
    </row>
    <row r="1061">
      <c r="A1061" s="230">
        <v>2025.0</v>
      </c>
      <c r="B1061" s="230" t="s">
        <v>3551</v>
      </c>
      <c r="C1061" s="231" t="str">
        <f>data_olah!B223</f>
        <v>KUTAI BARAT</v>
      </c>
      <c r="D1061" s="231" t="str">
        <f>data_olah!C223</f>
        <v>MUARA LAWA</v>
      </c>
      <c r="E1061" s="231" t="str">
        <f>data_olah!D223</f>
        <v>DINGIN</v>
      </c>
      <c r="F1061" s="232" t="str">
        <f>data_olah!F223</f>
        <v>-0.47642520711286424</v>
      </c>
      <c r="G1061" s="232" t="str">
        <f>data_olah!G223</f>
        <v>115.79760301834777</v>
      </c>
      <c r="H1061" s="231" t="str">
        <f>data_olah!H223</f>
        <v>BESTCAMP</v>
      </c>
      <c r="I1061" s="231" t="str">
        <f>data_olah!I223</f>
        <v>STARLINK</v>
      </c>
      <c r="J1061" s="231" t="str">
        <f>data_olah!J223</f>
        <v>TERPASANG</v>
      </c>
      <c r="K1061" s="231" t="str">
        <f>data_olah!N223</f>
        <v>BELUM TERPASANG</v>
      </c>
      <c r="L1061" s="231" t="str">
        <f>data_olah!U223</f>
        <v>TIDAK OPTIMAL</v>
      </c>
    </row>
    <row r="1062">
      <c r="A1062" s="230">
        <v>2025.0</v>
      </c>
      <c r="B1062" s="230" t="s">
        <v>3551</v>
      </c>
      <c r="C1062" s="231" t="str">
        <f>data_olah!B224</f>
        <v>KUTAI BARAT</v>
      </c>
      <c r="D1062" s="231" t="str">
        <f>data_olah!C224</f>
        <v>MUARA LAWA</v>
      </c>
      <c r="E1062" s="231" t="str">
        <f>data_olah!D224</f>
        <v>MUARA LAWA</v>
      </c>
      <c r="F1062" s="232" t="str">
        <f>data_olah!F224</f>
        <v>-0.46654088374742564</v>
      </c>
      <c r="G1062" s="232" t="str">
        <f>data_olah!G224</f>
        <v>115.76034557505287</v>
      </c>
      <c r="H1062" s="231" t="str">
        <f>data_olah!H224</f>
        <v>TELKOM</v>
      </c>
      <c r="I1062" s="231" t="str">
        <f>data_olah!I224</f>
        <v>Astinet</v>
      </c>
      <c r="J1062" s="231" t="str">
        <f>data_olah!J224</f>
        <v>TERPASANG</v>
      </c>
      <c r="K1062" s="231" t="str">
        <f>data_olah!N224</f>
        <v>TIDAK TERDETEKSI</v>
      </c>
      <c r="L1062" s="231" t="str">
        <f>data_olah!U224</f>
        <v>TIDAK TERDETEKSI</v>
      </c>
    </row>
    <row r="1063">
      <c r="A1063" s="230">
        <v>2025.0</v>
      </c>
      <c r="B1063" s="230" t="s">
        <v>3551</v>
      </c>
      <c r="C1063" s="231" t="str">
        <f>data_olah!B225</f>
        <v>KUTAI BARAT</v>
      </c>
      <c r="D1063" s="231" t="str">
        <f>data_olah!C225</f>
        <v>MUARA LAWA</v>
      </c>
      <c r="E1063" s="231" t="str">
        <f>data_olah!D225</f>
        <v>LAMBING</v>
      </c>
      <c r="F1063" s="232" t="str">
        <f>data_olah!F225</f>
        <v>-0.46108100801578944</v>
      </c>
      <c r="G1063" s="232" t="str">
        <f>data_olah!G225</f>
        <v>115.75940351841768</v>
      </c>
      <c r="H1063" s="231" t="str">
        <f>data_olah!H225</f>
        <v>TELKOM</v>
      </c>
      <c r="I1063" s="231" t="str">
        <f>data_olah!I225</f>
        <v>WMS</v>
      </c>
      <c r="J1063" s="231" t="str">
        <f>data_olah!J225</f>
        <v>TERPASANG</v>
      </c>
      <c r="K1063" s="231" t="str">
        <f>data_olah!N225</f>
        <v>&gt; 200GB</v>
      </c>
      <c r="L1063" s="231" t="str">
        <f>data_olah!U225</f>
        <v>KURANG OPTIMAL</v>
      </c>
    </row>
    <row r="1064">
      <c r="A1064" s="230">
        <v>2025.0</v>
      </c>
      <c r="B1064" s="230" t="s">
        <v>3551</v>
      </c>
      <c r="C1064" s="231" t="str">
        <f>data_olah!B226</f>
        <v>KUTAI BARAT</v>
      </c>
      <c r="D1064" s="231" t="str">
        <f>data_olah!C226</f>
        <v>MUARA LAWA</v>
      </c>
      <c r="E1064" s="231" t="str">
        <f>data_olah!D226</f>
        <v>BENGGERIS</v>
      </c>
      <c r="F1064" s="232" t="str">
        <f>data_olah!F226</f>
        <v>-0.4507747445193205</v>
      </c>
      <c r="G1064" s="232" t="str">
        <f>data_olah!G226</f>
        <v>115.742364061595</v>
      </c>
      <c r="H1064" s="231" t="str">
        <f>data_olah!H226</f>
        <v>BESTCAMP</v>
      </c>
      <c r="I1064" s="231" t="str">
        <f>data_olah!I226</f>
        <v>STARLINK</v>
      </c>
      <c r="J1064" s="231" t="str">
        <f>data_olah!J226</f>
        <v>TERPASANG</v>
      </c>
      <c r="K1064" s="231" t="str">
        <f>data_olah!N226</f>
        <v>BELUM TERPASANG</v>
      </c>
      <c r="L1064" s="231" t="str">
        <f>data_olah!U226</f>
        <v>TIDAK OPTIMAL</v>
      </c>
    </row>
    <row r="1065">
      <c r="A1065" s="230">
        <v>2025.0</v>
      </c>
      <c r="B1065" s="230" t="s">
        <v>3551</v>
      </c>
      <c r="C1065" s="231" t="str">
        <f>data_olah!B227</f>
        <v>KUTAI BARAT</v>
      </c>
      <c r="D1065" s="231" t="str">
        <f>data_olah!C227</f>
        <v>MUARA LAWA</v>
      </c>
      <c r="E1065" s="231" t="str">
        <f>data_olah!D227</f>
        <v>CEMPEDES</v>
      </c>
      <c r="F1065" s="232" t="str">
        <f>data_olah!F227</f>
        <v>-0.4836535120151724</v>
      </c>
      <c r="G1065" s="232" t="str">
        <f>data_olah!G227</f>
        <v>115.7534360654109</v>
      </c>
      <c r="H1065" s="231" t="str">
        <f>data_olah!H227</f>
        <v>TELKOM</v>
      </c>
      <c r="I1065" s="231" t="str">
        <f>data_olah!I227</f>
        <v>WMS</v>
      </c>
      <c r="J1065" s="231" t="str">
        <f>data_olah!J227</f>
        <v>TERPASANG</v>
      </c>
      <c r="K1065" s="231" t="str">
        <f>data_olah!N227</f>
        <v>&lt;= 100GB</v>
      </c>
      <c r="L1065" s="231" t="str">
        <f>data_olah!U227</f>
        <v>KURANG OPTIMAL</v>
      </c>
    </row>
    <row r="1066">
      <c r="A1066" s="230">
        <v>2025.0</v>
      </c>
      <c r="B1066" s="230" t="s">
        <v>3551</v>
      </c>
      <c r="C1066" s="231" t="str">
        <f>data_olah!B228</f>
        <v>KUTAI BARAT</v>
      </c>
      <c r="D1066" s="231" t="str">
        <f>data_olah!C228</f>
        <v>MUARA PAHU</v>
      </c>
      <c r="E1066" s="231" t="str">
        <f>data_olah!D228</f>
        <v>JERANG DAYAK</v>
      </c>
      <c r="F1066" s="232" t="str">
        <f>data_olah!F228</f>
        <v>-0.45559708831702117</v>
      </c>
      <c r="G1066" s="232" t="str">
        <f>data_olah!G228</f>
        <v>115.85222809882785</v>
      </c>
      <c r="H1066" s="231" t="str">
        <f>data_olah!H228</f>
        <v>COMTELINDO</v>
      </c>
      <c r="I1066" s="231" t="str">
        <f>data_olah!I228</f>
        <v>WMS</v>
      </c>
      <c r="J1066" s="231" t="str">
        <f>data_olah!J228</f>
        <v>TERPASANG</v>
      </c>
      <c r="K1066" s="231" t="str">
        <f>data_olah!N228</f>
        <v/>
      </c>
      <c r="L1066" s="231" t="str">
        <f>data_olah!U228</f>
        <v>OPTIMAL</v>
      </c>
    </row>
    <row r="1067">
      <c r="A1067" s="230">
        <v>2025.0</v>
      </c>
      <c r="B1067" s="230" t="s">
        <v>3551</v>
      </c>
      <c r="C1067" s="231" t="str">
        <f>data_olah!B229</f>
        <v>KUTAI BARAT</v>
      </c>
      <c r="D1067" s="231" t="str">
        <f>data_olah!C229</f>
        <v>MUARA PAHU</v>
      </c>
      <c r="E1067" s="231" t="str">
        <f>data_olah!D229</f>
        <v>MENDUNG</v>
      </c>
      <c r="F1067" s="232" t="str">
        <f>data_olah!F229</f>
        <v>-0.4332937186548794</v>
      </c>
      <c r="G1067" s="232" t="str">
        <f>data_olah!G229</f>
        <v>115.87071487929751</v>
      </c>
      <c r="H1067" s="231" t="str">
        <f>data_olah!H229</f>
        <v>PSN</v>
      </c>
      <c r="I1067" s="231" t="str">
        <f>data_olah!I229</f>
        <v>VSAT</v>
      </c>
      <c r="J1067" s="231" t="str">
        <f>data_olah!J229</f>
        <v>TERPASANG</v>
      </c>
      <c r="K1067" s="231" t="str">
        <f>data_olah!N229</f>
        <v/>
      </c>
      <c r="L1067" s="231" t="str">
        <f>data_olah!U229</f>
        <v>TIDAK OPTIMAL</v>
      </c>
    </row>
    <row r="1068">
      <c r="A1068" s="230">
        <v>2025.0</v>
      </c>
      <c r="B1068" s="230" t="s">
        <v>3551</v>
      </c>
      <c r="C1068" s="231" t="str">
        <f>data_olah!B230</f>
        <v>KUTAI BARAT</v>
      </c>
      <c r="D1068" s="231" t="str">
        <f>data_olah!C230</f>
        <v>MUARA PAHU</v>
      </c>
      <c r="E1068" s="231" t="str">
        <f>data_olah!D230</f>
        <v>JERANG MELAYU</v>
      </c>
      <c r="F1068" s="232" t="str">
        <f>data_olah!F230</f>
        <v>-0.41813887781035275</v>
      </c>
      <c r="G1068" s="232" t="str">
        <f>data_olah!G230</f>
        <v>115.8741187250241</v>
      </c>
      <c r="H1068" s="231" t="str">
        <f>data_olah!H230</f>
        <v>COMTELINDO</v>
      </c>
      <c r="I1068" s="231" t="str">
        <f>data_olah!I230</f>
        <v>WMS</v>
      </c>
      <c r="J1068" s="231" t="str">
        <f>data_olah!J230</f>
        <v>TERPASANG</v>
      </c>
      <c r="K1068" s="231" t="str">
        <f>data_olah!N230</f>
        <v/>
      </c>
      <c r="L1068" s="231" t="str">
        <f>data_olah!U230</f>
        <v>TIDAK OPTIMAL</v>
      </c>
    </row>
    <row r="1069">
      <c r="A1069" s="230">
        <v>2025.0</v>
      </c>
      <c r="B1069" s="230" t="s">
        <v>3551</v>
      </c>
      <c r="C1069" s="231" t="str">
        <f>data_olah!B231</f>
        <v>KUTAI BARAT</v>
      </c>
      <c r="D1069" s="231" t="str">
        <f>data_olah!C231</f>
        <v>MUARA PAHU</v>
      </c>
      <c r="E1069" s="231" t="str">
        <f>data_olah!D231</f>
        <v>DASAQ</v>
      </c>
      <c r="F1069" s="232" t="str">
        <f>data_olah!F231</f>
        <v>-0.4086051663050523</v>
      </c>
      <c r="G1069" s="232" t="str">
        <f>data_olah!G231</f>
        <v>115.90498342980663</v>
      </c>
      <c r="H1069" s="231" t="str">
        <f>data_olah!H231</f>
        <v/>
      </c>
      <c r="I1069" s="231" t="str">
        <f>data_olah!I231</f>
        <v/>
      </c>
      <c r="J1069" s="231" t="str">
        <f>data_olah!J231</f>
        <v/>
      </c>
      <c r="K1069" s="231" t="str">
        <f>data_olah!N231</f>
        <v>BELUM TERPASANG</v>
      </c>
      <c r="L1069" s="231" t="str">
        <f>data_olah!U231</f>
        <v>BELUM TERPASANG</v>
      </c>
    </row>
    <row r="1070">
      <c r="A1070" s="230">
        <v>2025.0</v>
      </c>
      <c r="B1070" s="230" t="s">
        <v>3551</v>
      </c>
      <c r="C1070" s="231" t="str">
        <f>data_olah!B232</f>
        <v>KUTAI BARAT</v>
      </c>
      <c r="D1070" s="231" t="str">
        <f>data_olah!C232</f>
        <v>MUARA PAHU</v>
      </c>
      <c r="E1070" s="231" t="str">
        <f>data_olah!D232</f>
        <v>TEPIAN ULAQ</v>
      </c>
      <c r="F1070" s="232" t="str">
        <f>data_olah!F232</f>
        <v>-0.33895882025946483</v>
      </c>
      <c r="G1070" s="232" t="str">
        <f>data_olah!G232</f>
        <v>116.08675565698219</v>
      </c>
      <c r="H1070" s="231" t="str">
        <f>data_olah!H232</f>
        <v>BESTCAMP</v>
      </c>
      <c r="I1070" s="231" t="str">
        <f>data_olah!I232</f>
        <v>STARLINK</v>
      </c>
      <c r="J1070" s="231" t="str">
        <f>data_olah!J232</f>
        <v>TERPASANG</v>
      </c>
      <c r="K1070" s="231" t="str">
        <f>data_olah!N232</f>
        <v>BELUM TERPASANG</v>
      </c>
      <c r="L1070" s="231" t="str">
        <f>data_olah!U232</f>
        <v>TIDAK OPTIMAL</v>
      </c>
    </row>
    <row r="1071">
      <c r="A1071" s="230">
        <v>2025.0</v>
      </c>
      <c r="B1071" s="230" t="s">
        <v>3551</v>
      </c>
      <c r="C1071" s="231" t="str">
        <f>data_olah!B233</f>
        <v>KUTAI BARAT</v>
      </c>
      <c r="D1071" s="231" t="str">
        <f>data_olah!C233</f>
        <v>MUARA PAHU</v>
      </c>
      <c r="E1071" s="231" t="str">
        <f>data_olah!D233</f>
        <v>SEBELANG</v>
      </c>
      <c r="F1071" s="232" t="str">
        <f>data_olah!F233</f>
        <v>-0.31707121422913337</v>
      </c>
      <c r="G1071" s="232" t="str">
        <f>data_olah!G233</f>
        <v>116.06820371475754</v>
      </c>
      <c r="H1071" s="231" t="str">
        <f>data_olah!H233</f>
        <v>BESTCAMP</v>
      </c>
      <c r="I1071" s="231" t="str">
        <f>data_olah!I233</f>
        <v>STARLINK</v>
      </c>
      <c r="J1071" s="231" t="str">
        <f>data_olah!J233</f>
        <v>TERPASANG</v>
      </c>
      <c r="K1071" s="231" t="str">
        <f>data_olah!N233</f>
        <v>BELUM TERPASANG</v>
      </c>
      <c r="L1071" s="231" t="str">
        <f>data_olah!U233</f>
        <v>OPTIMAL</v>
      </c>
    </row>
    <row r="1072">
      <c r="A1072" s="230">
        <v>2025.0</v>
      </c>
      <c r="B1072" s="230" t="s">
        <v>3551</v>
      </c>
      <c r="C1072" s="231" t="str">
        <f>data_olah!B234</f>
        <v>KUTAI BARAT</v>
      </c>
      <c r="D1072" s="231" t="str">
        <f>data_olah!C234</f>
        <v>MUARA PAHU</v>
      </c>
      <c r="E1072" s="231" t="str">
        <f>data_olah!D234</f>
        <v>MUARA BAROH</v>
      </c>
      <c r="F1072" s="232" t="str">
        <f>data_olah!F234</f>
        <v>-0.3219076757358829</v>
      </c>
      <c r="G1072" s="232" t="str">
        <f>data_olah!G234</f>
        <v>116.06779114355413</v>
      </c>
      <c r="H1072" s="231" t="str">
        <f>data_olah!H234</f>
        <v>COMTELINDO</v>
      </c>
      <c r="I1072" s="231" t="str">
        <f>data_olah!I234</f>
        <v>WMS</v>
      </c>
      <c r="J1072" s="231" t="str">
        <f>data_olah!J234</f>
        <v>TERPASANG</v>
      </c>
      <c r="K1072" s="231" t="str">
        <f>data_olah!N234</f>
        <v/>
      </c>
      <c r="L1072" s="231" t="str">
        <f>data_olah!U234</f>
        <v>KURANG OPTIMAL</v>
      </c>
    </row>
    <row r="1073">
      <c r="A1073" s="230">
        <v>2025.0</v>
      </c>
      <c r="B1073" s="230" t="s">
        <v>3551</v>
      </c>
      <c r="C1073" s="231" t="str">
        <f>data_olah!B235</f>
        <v>KUTAI BARAT</v>
      </c>
      <c r="D1073" s="231" t="str">
        <f>data_olah!C235</f>
        <v>MUARA PAHU</v>
      </c>
      <c r="E1073" s="231" t="str">
        <f>data_olah!D235</f>
        <v>TELUK TEMPUDAU</v>
      </c>
      <c r="F1073" s="232" t="str">
        <f>data_olah!F235</f>
        <v>-0.3257418118792319</v>
      </c>
      <c r="G1073" s="232" t="str">
        <f>data_olah!G235</f>
        <v>116.06340057194899</v>
      </c>
      <c r="H1073" s="231" t="str">
        <f>data_olah!H235</f>
        <v>COMTELINDO</v>
      </c>
      <c r="I1073" s="231" t="str">
        <f>data_olah!I235</f>
        <v>WMS</v>
      </c>
      <c r="J1073" s="231" t="str">
        <f>data_olah!J235</f>
        <v>TERPASANG</v>
      </c>
      <c r="K1073" s="231" t="str">
        <f>data_olah!N235</f>
        <v/>
      </c>
      <c r="L1073" s="231" t="str">
        <f>data_olah!U235</f>
        <v>SANGAT OPTIMAL</v>
      </c>
    </row>
    <row r="1074">
      <c r="A1074" s="230">
        <v>2025.0</v>
      </c>
      <c r="B1074" s="230" t="s">
        <v>3551</v>
      </c>
      <c r="C1074" s="231" t="str">
        <f>data_olah!B236</f>
        <v>KUTAI BARAT</v>
      </c>
      <c r="D1074" s="231" t="str">
        <f>data_olah!C236</f>
        <v>MUARA PAHU</v>
      </c>
      <c r="E1074" s="231" t="str">
        <f>data_olah!D236</f>
        <v>TANJUNG LAONG</v>
      </c>
      <c r="F1074" s="232" t="str">
        <f>data_olah!F236</f>
        <v>-0.32654143095361443</v>
      </c>
      <c r="G1074" s="232" t="str">
        <f>data_olah!G236</f>
        <v>116.05529927745273</v>
      </c>
      <c r="H1074" s="231" t="str">
        <f>data_olah!H236</f>
        <v>COMTELINDO</v>
      </c>
      <c r="I1074" s="231" t="str">
        <f>data_olah!I236</f>
        <v>WMS</v>
      </c>
      <c r="J1074" s="231" t="str">
        <f>data_olah!J236</f>
        <v>TERPASANG</v>
      </c>
      <c r="K1074" s="231" t="str">
        <f>data_olah!N236</f>
        <v/>
      </c>
      <c r="L1074" s="231" t="str">
        <f>data_olah!U236</f>
        <v>SANGAT OPTIMAL</v>
      </c>
    </row>
    <row r="1075">
      <c r="A1075" s="230">
        <v>2025.0</v>
      </c>
      <c r="B1075" s="230" t="s">
        <v>3551</v>
      </c>
      <c r="C1075" s="231" t="str">
        <f>data_olah!B237</f>
        <v>KUTAI BARAT</v>
      </c>
      <c r="D1075" s="231" t="str">
        <f>data_olah!C237</f>
        <v>MUARA PAHU</v>
      </c>
      <c r="E1075" s="231" t="str">
        <f>data_olah!D237</f>
        <v>TANJUNG PAGAR</v>
      </c>
      <c r="F1075" s="232" t="str">
        <f>data_olah!F237</f>
        <v>-0.2965379170144335</v>
      </c>
      <c r="G1075" s="232" t="str">
        <f>data_olah!G237</f>
        <v>115.98368555051157</v>
      </c>
      <c r="H1075" s="231" t="str">
        <f>data_olah!H237</f>
        <v/>
      </c>
      <c r="I1075" s="231" t="str">
        <f>data_olah!I237</f>
        <v/>
      </c>
      <c r="J1075" s="231" t="str">
        <f>data_olah!J237</f>
        <v/>
      </c>
      <c r="K1075" s="231" t="str">
        <f>data_olah!N237</f>
        <v>BELUM TERPASANG</v>
      </c>
      <c r="L1075" s="231" t="str">
        <f>data_olah!U237</f>
        <v>BELUM TERPASANG</v>
      </c>
    </row>
    <row r="1076">
      <c r="A1076" s="230">
        <v>2025.0</v>
      </c>
      <c r="B1076" s="230" t="s">
        <v>3551</v>
      </c>
      <c r="C1076" s="231" t="str">
        <f>data_olah!B238</f>
        <v>KUTAI BARAT</v>
      </c>
      <c r="D1076" s="231" t="str">
        <f>data_olah!C238</f>
        <v>MUARA PAHU</v>
      </c>
      <c r="E1076" s="231" t="str">
        <f>data_olah!D238</f>
        <v>GUNUNG BAYAN</v>
      </c>
      <c r="F1076" s="232" t="str">
        <f>data_olah!F238</f>
        <v>-0.3975042277904405</v>
      </c>
      <c r="G1076" s="232" t="str">
        <f>data_olah!G238</f>
        <v>115.96978067093954</v>
      </c>
      <c r="H1076" s="231" t="str">
        <f>data_olah!H238</f>
        <v>COMTELINDO</v>
      </c>
      <c r="I1076" s="231" t="str">
        <f>data_olah!I238</f>
        <v>WMS</v>
      </c>
      <c r="J1076" s="231" t="str">
        <f>data_olah!J238</f>
        <v>TERPASANG</v>
      </c>
      <c r="K1076" s="231" t="str">
        <f>data_olah!N238</f>
        <v/>
      </c>
      <c r="L1076" s="231" t="str">
        <f>data_olah!U238</f>
        <v>KURANG OPTIMAL</v>
      </c>
    </row>
    <row r="1077">
      <c r="A1077" s="230">
        <v>2025.0</v>
      </c>
      <c r="B1077" s="230" t="s">
        <v>3551</v>
      </c>
      <c r="C1077" s="231" t="str">
        <f>data_olah!B239</f>
        <v>KUTAI BARAT</v>
      </c>
      <c r="D1077" s="231" t="str">
        <f>data_olah!C239</f>
        <v>MUARA PAHU</v>
      </c>
      <c r="E1077" s="231" t="str">
        <f>data_olah!D239</f>
        <v>MUARA BELOAN</v>
      </c>
      <c r="F1077" s="232" t="str">
        <f>data_olah!F239</f>
        <v>-0.33061656127579064</v>
      </c>
      <c r="G1077" s="232" t="str">
        <f>data_olah!G239</f>
        <v>115.93439465059578</v>
      </c>
      <c r="H1077" s="231" t="str">
        <f>data_olah!H239</f>
        <v/>
      </c>
      <c r="I1077" s="231" t="str">
        <f>data_olah!I239</f>
        <v/>
      </c>
      <c r="J1077" s="231" t="str">
        <f>data_olah!J239</f>
        <v/>
      </c>
      <c r="K1077" s="231" t="str">
        <f>data_olah!N239</f>
        <v>BELUM TERPASANG</v>
      </c>
      <c r="L1077" s="231" t="str">
        <f>data_olah!U239</f>
        <v>BELUM TERPASANG</v>
      </c>
    </row>
    <row r="1078">
      <c r="A1078" s="230">
        <v>2025.0</v>
      </c>
      <c r="B1078" s="230" t="s">
        <v>3551</v>
      </c>
      <c r="C1078" s="231" t="str">
        <f>data_olah!B240</f>
        <v>KUTAI BARAT</v>
      </c>
      <c r="D1078" s="231" t="str">
        <f>data_olah!C240</f>
        <v>NYUATAN</v>
      </c>
      <c r="E1078" s="231" t="str">
        <f>data_olah!D240</f>
        <v>DEMPAR</v>
      </c>
      <c r="F1078" s="232" t="str">
        <f>data_olah!F240</f>
        <v>-0.34671166731563857</v>
      </c>
      <c r="G1078" s="232" t="str">
        <f>data_olah!G240</f>
        <v>115.51092295128537</v>
      </c>
      <c r="H1078" s="231" t="str">
        <f>data_olah!H240</f>
        <v>BESTCAMP</v>
      </c>
      <c r="I1078" s="231" t="str">
        <f>data_olah!I240</f>
        <v>STARLINK</v>
      </c>
      <c r="J1078" s="231" t="str">
        <f>data_olah!J240</f>
        <v>TERPASANG</v>
      </c>
      <c r="K1078" s="231" t="str">
        <f>data_olah!N240</f>
        <v>BELUM TERPASANG</v>
      </c>
      <c r="L1078" s="231" t="str">
        <f>data_olah!U240</f>
        <v>TIDAK OPTIMAL</v>
      </c>
    </row>
    <row r="1079">
      <c r="A1079" s="230">
        <v>2025.0</v>
      </c>
      <c r="B1079" s="230" t="s">
        <v>3551</v>
      </c>
      <c r="C1079" s="231" t="str">
        <f>data_olah!B241</f>
        <v>KUTAI BARAT</v>
      </c>
      <c r="D1079" s="231" t="str">
        <f>data_olah!C241</f>
        <v>NYUATAN</v>
      </c>
      <c r="E1079" s="231" t="str">
        <f>data_olah!D241</f>
        <v>TEMULA</v>
      </c>
      <c r="F1079" s="232" t="str">
        <f>data_olah!F241</f>
        <v>-0.3032210460262744</v>
      </c>
      <c r="G1079" s="232" t="str">
        <f>data_olah!G241</f>
        <v>115.52630751366925</v>
      </c>
      <c r="H1079" s="231" t="str">
        <f>data_olah!H241</f>
        <v>BESTCAMP</v>
      </c>
      <c r="I1079" s="231" t="str">
        <f>data_olah!I241</f>
        <v>STARLINK</v>
      </c>
      <c r="J1079" s="231" t="str">
        <f>data_olah!J241</f>
        <v>TERPASANG</v>
      </c>
      <c r="K1079" s="231" t="str">
        <f>data_olah!N241</f>
        <v>BELUM TERPASANG</v>
      </c>
      <c r="L1079" s="231" t="str">
        <f>data_olah!U241</f>
        <v>SANGAT OPTIMAL</v>
      </c>
    </row>
    <row r="1080">
      <c r="A1080" s="230">
        <v>2025.0</v>
      </c>
      <c r="B1080" s="230" t="s">
        <v>3551</v>
      </c>
      <c r="C1080" s="231" t="str">
        <f>data_olah!B242</f>
        <v>KUTAI BARAT</v>
      </c>
      <c r="D1080" s="231" t="str">
        <f>data_olah!C242</f>
        <v>NYUATAN</v>
      </c>
      <c r="E1080" s="231" t="str">
        <f>data_olah!D242</f>
        <v>JONTAI</v>
      </c>
      <c r="F1080" s="232" t="str">
        <f>data_olah!F242</f>
        <v>-0.3374576027115749</v>
      </c>
      <c r="G1080" s="232" t="str">
        <f>data_olah!G242</f>
        <v>115.49461616912319</v>
      </c>
      <c r="H1080" s="231" t="str">
        <f>data_olah!H242</f>
        <v>BESTCAMP</v>
      </c>
      <c r="I1080" s="231" t="str">
        <f>data_olah!I242</f>
        <v>STARLINK</v>
      </c>
      <c r="J1080" s="231" t="str">
        <f>data_olah!J242</f>
        <v>TERPASANG</v>
      </c>
      <c r="K1080" s="231" t="str">
        <f>data_olah!N242</f>
        <v>BELUM TERPASANG</v>
      </c>
      <c r="L1080" s="231" t="str">
        <f>data_olah!U242</f>
        <v>OPTIMAL</v>
      </c>
    </row>
    <row r="1081">
      <c r="A1081" s="230">
        <v>2025.0</v>
      </c>
      <c r="B1081" s="230" t="s">
        <v>3551</v>
      </c>
      <c r="C1081" s="231" t="str">
        <f>data_olah!B243</f>
        <v>KUTAI BARAT</v>
      </c>
      <c r="D1081" s="231" t="str">
        <f>data_olah!C243</f>
        <v>NYUATAN</v>
      </c>
      <c r="E1081" s="231" t="str">
        <f>data_olah!D243</f>
        <v>SEMBUAN</v>
      </c>
      <c r="F1081" s="232" t="str">
        <f>data_olah!F243</f>
        <v>-0.3255008993474723</v>
      </c>
      <c r="G1081" s="232" t="str">
        <f>data_olah!G243</f>
        <v>115.48618761316402</v>
      </c>
      <c r="H1081" s="231" t="str">
        <f>data_olah!H243</f>
        <v>BESTCAMP</v>
      </c>
      <c r="I1081" s="231" t="str">
        <f>data_olah!I243</f>
        <v>STARLINK</v>
      </c>
      <c r="J1081" s="231" t="str">
        <f>data_olah!J243</f>
        <v>TERPASANG</v>
      </c>
      <c r="K1081" s="231" t="str">
        <f>data_olah!N243</f>
        <v>BELUM TERPASANG</v>
      </c>
      <c r="L1081" s="231" t="str">
        <f>data_olah!U243</f>
        <v>SANGAT OPTIMAL</v>
      </c>
    </row>
    <row r="1082">
      <c r="A1082" s="230">
        <v>2025.0</v>
      </c>
      <c r="B1082" s="230" t="s">
        <v>3551</v>
      </c>
      <c r="C1082" s="231" t="str">
        <f>data_olah!B244</f>
        <v>KUTAI BARAT</v>
      </c>
      <c r="D1082" s="231" t="str">
        <f>data_olah!C244</f>
        <v>NYUATAN</v>
      </c>
      <c r="E1082" s="231" t="str">
        <f>data_olah!D244</f>
        <v>INTU LINGAU</v>
      </c>
      <c r="F1082" s="232" t="str">
        <f>data_olah!F244</f>
        <v>-0.23124705705999024</v>
      </c>
      <c r="G1082" s="232" t="str">
        <f>data_olah!G244</f>
        <v>115.34594709982203</v>
      </c>
      <c r="H1082" s="231" t="str">
        <f>data_olah!H244</f>
        <v>TELKOMSAT</v>
      </c>
      <c r="I1082" s="231" t="str">
        <f>data_olah!I244</f>
        <v>STARLINK</v>
      </c>
      <c r="J1082" s="231" t="str">
        <f>data_olah!J244</f>
        <v>TERPASANG</v>
      </c>
      <c r="K1082" s="231" t="str">
        <f>data_olah!N244</f>
        <v>BELUM TERPASANG</v>
      </c>
      <c r="L1082" s="231" t="str">
        <f>data_olah!U244</f>
        <v>TIDAK TERDETEKSI</v>
      </c>
    </row>
    <row r="1083">
      <c r="A1083" s="230">
        <v>2025.0</v>
      </c>
      <c r="B1083" s="230" t="s">
        <v>3551</v>
      </c>
      <c r="C1083" s="231" t="str">
        <f>data_olah!B245</f>
        <v>KUTAI BARAT</v>
      </c>
      <c r="D1083" s="231" t="str">
        <f>data_olah!C245</f>
        <v>NYUATAN</v>
      </c>
      <c r="E1083" s="231" t="str">
        <f>data_olah!D245</f>
        <v>MU'UT</v>
      </c>
      <c r="F1083" s="232" t="str">
        <f>data_olah!F245</f>
        <v>-0.2765460568948477</v>
      </c>
      <c r="G1083" s="232" t="str">
        <f>data_olah!G245</f>
        <v>115.58823277092678</v>
      </c>
      <c r="H1083" s="231" t="str">
        <f>data_olah!H245</f>
        <v>TELKOMSAT</v>
      </c>
      <c r="I1083" s="231" t="str">
        <f>data_olah!I245</f>
        <v>STARLINK</v>
      </c>
      <c r="J1083" s="231" t="str">
        <f>data_olah!J245</f>
        <v>TERPASANG</v>
      </c>
      <c r="K1083" s="231" t="str">
        <f>data_olah!N245</f>
        <v>BELUM TERPASANG</v>
      </c>
      <c r="L1083" s="231" t="str">
        <f>data_olah!U245</f>
        <v>TIDAK OPTIMAL</v>
      </c>
    </row>
    <row r="1084">
      <c r="A1084" s="230">
        <v>2025.0</v>
      </c>
      <c r="B1084" s="230" t="s">
        <v>3551</v>
      </c>
      <c r="C1084" s="231" t="str">
        <f>data_olah!B246</f>
        <v>KUTAI BARAT</v>
      </c>
      <c r="D1084" s="231" t="str">
        <f>data_olah!C246</f>
        <v>NYUATAN</v>
      </c>
      <c r="E1084" s="231" t="str">
        <f>data_olah!D246</f>
        <v>TERAJUK</v>
      </c>
      <c r="F1084" s="232" t="str">
        <f>data_olah!F246</f>
        <v>-0.36343460377453124</v>
      </c>
      <c r="G1084" s="232" t="str">
        <f>data_olah!G246</f>
        <v>115.60360004031091</v>
      </c>
      <c r="H1084" s="231" t="str">
        <f>data_olah!H246</f>
        <v>BESTCAMP</v>
      </c>
      <c r="I1084" s="231" t="str">
        <f>data_olah!I246</f>
        <v>STARLINK</v>
      </c>
      <c r="J1084" s="231" t="str">
        <f>data_olah!J246</f>
        <v>TERPASANG</v>
      </c>
      <c r="K1084" s="231" t="str">
        <f>data_olah!N246</f>
        <v>BELUM TERPASANG</v>
      </c>
      <c r="L1084" s="231" t="str">
        <f>data_olah!U246</f>
        <v>OPTIMAL</v>
      </c>
    </row>
    <row r="1085">
      <c r="A1085" s="230">
        <v>2025.0</v>
      </c>
      <c r="B1085" s="230" t="s">
        <v>3551</v>
      </c>
      <c r="C1085" s="231" t="str">
        <f>data_olah!B247</f>
        <v>KUTAI BARAT</v>
      </c>
      <c r="D1085" s="231" t="str">
        <f>data_olah!C247</f>
        <v>NYUATAN</v>
      </c>
      <c r="E1085" s="231" t="str">
        <f>data_olah!D247</f>
        <v>LAKAN BILEM</v>
      </c>
      <c r="F1085" s="232" t="str">
        <f>data_olah!F247</f>
        <v>-0.13753295736382146</v>
      </c>
      <c r="G1085" s="232" t="str">
        <f>data_olah!G247</f>
        <v>115.41265567092712</v>
      </c>
      <c r="H1085" s="231" t="str">
        <f>data_olah!H247</f>
        <v>BESTCAMP</v>
      </c>
      <c r="I1085" s="231" t="str">
        <f>data_olah!I247</f>
        <v>STARLINK</v>
      </c>
      <c r="J1085" s="231" t="str">
        <f>data_olah!J247</f>
        <v>TERPASANG</v>
      </c>
      <c r="K1085" s="231" t="str">
        <f>data_olah!N247</f>
        <v>BELUM TERPASANG</v>
      </c>
      <c r="L1085" s="231" t="str">
        <f>data_olah!U247</f>
        <v>SANGAT OPTIMAL</v>
      </c>
    </row>
    <row r="1086">
      <c r="A1086" s="230">
        <v>2025.0</v>
      </c>
      <c r="B1086" s="230" t="s">
        <v>3551</v>
      </c>
      <c r="C1086" s="231" t="str">
        <f>data_olah!B248</f>
        <v>KUTAI BARAT</v>
      </c>
      <c r="D1086" s="231" t="str">
        <f>data_olah!C248</f>
        <v>NYUATAN</v>
      </c>
      <c r="E1086" s="231" t="str">
        <f>data_olah!D248</f>
        <v>SENTALAR</v>
      </c>
      <c r="F1086" s="232" t="str">
        <f>data_olah!F248</f>
        <v>-0.38156052371007215</v>
      </c>
      <c r="G1086" s="232" t="str">
        <f>data_olah!G248</f>
        <v>115.53666234386264</v>
      </c>
      <c r="H1086" s="231" t="str">
        <f>data_olah!H248</f>
        <v>TELKOMSAT</v>
      </c>
      <c r="I1086" s="231" t="str">
        <f>data_olah!I248</f>
        <v>STARLINK</v>
      </c>
      <c r="J1086" s="231" t="str">
        <f>data_olah!J248</f>
        <v>TERPASANG</v>
      </c>
      <c r="K1086" s="231" t="str">
        <f>data_olah!N248</f>
        <v>BELUM TERPASANG</v>
      </c>
      <c r="L1086" s="231" t="str">
        <f>data_olah!U248</f>
        <v>TIDAK OPTIMAL</v>
      </c>
    </row>
    <row r="1087">
      <c r="A1087" s="230">
        <v>2025.0</v>
      </c>
      <c r="B1087" s="230" t="s">
        <v>3551</v>
      </c>
      <c r="C1087" s="231" t="str">
        <f>data_olah!B249</f>
        <v>KUTAI BARAT</v>
      </c>
      <c r="D1087" s="231" t="str">
        <f>data_olah!C249</f>
        <v>NYUATAN</v>
      </c>
      <c r="E1087" s="231" t="str">
        <f>data_olah!D249</f>
        <v>AWAI</v>
      </c>
      <c r="F1087" s="232" t="str">
        <f>data_olah!F249</f>
        <v>-0.25053791034339934</v>
      </c>
      <c r="G1087" s="232" t="str">
        <f>data_olah!G249</f>
        <v>115.58590757708852</v>
      </c>
      <c r="H1087" s="231" t="str">
        <f>data_olah!H249</f>
        <v>BESTCAMP</v>
      </c>
      <c r="I1087" s="231" t="str">
        <f>data_olah!I249</f>
        <v>STARLINK</v>
      </c>
      <c r="J1087" s="231" t="str">
        <f>data_olah!J249</f>
        <v>TERPASANG</v>
      </c>
      <c r="K1087" s="231" t="str">
        <f>data_olah!N249</f>
        <v>BELUM TERPASANG</v>
      </c>
      <c r="L1087" s="231" t="str">
        <f>data_olah!U249</f>
        <v>TIDAK OPTIMAL</v>
      </c>
    </row>
    <row r="1088">
      <c r="A1088" s="230">
        <v>2025.0</v>
      </c>
      <c r="B1088" s="230" t="s">
        <v>3551</v>
      </c>
      <c r="C1088" s="231" t="str">
        <f>data_olah!B250</f>
        <v>KUTAI BARAT</v>
      </c>
      <c r="D1088" s="231" t="str">
        <f>data_olah!C250</f>
        <v>PENYINGGAHAN</v>
      </c>
      <c r="E1088" s="231" t="str">
        <f>data_olah!D250</f>
        <v>LOA DERAS</v>
      </c>
      <c r="F1088" s="232" t="str">
        <f>data_olah!F250</f>
        <v>-0.3655335904272587</v>
      </c>
      <c r="G1088" s="232" t="str">
        <f>data_olah!G250</f>
        <v>116.29152665051967</v>
      </c>
      <c r="H1088" s="231" t="str">
        <f>data_olah!H250</f>
        <v>BESTCAMP</v>
      </c>
      <c r="I1088" s="231" t="str">
        <f>data_olah!I250</f>
        <v>STARLINK</v>
      </c>
      <c r="J1088" s="231" t="str">
        <f>data_olah!J250</f>
        <v>TERPASANG</v>
      </c>
      <c r="K1088" s="231" t="str">
        <f>data_olah!N250</f>
        <v>BELUM TERPASANG</v>
      </c>
      <c r="L1088" s="231" t="str">
        <f>data_olah!U250</f>
        <v>KURANG OPTIMAL</v>
      </c>
    </row>
    <row r="1089">
      <c r="A1089" s="230">
        <v>2025.0</v>
      </c>
      <c r="B1089" s="230" t="s">
        <v>3551</v>
      </c>
      <c r="C1089" s="231" t="str">
        <f>data_olah!B251</f>
        <v>KUTAI BARAT</v>
      </c>
      <c r="D1089" s="231" t="str">
        <f>data_olah!C251</f>
        <v>PENYINGGAHAN</v>
      </c>
      <c r="E1089" s="231" t="str">
        <f>data_olah!D251</f>
        <v>MINTA</v>
      </c>
      <c r="F1089" s="232" t="str">
        <f>data_olah!F251</f>
        <v>-0.3683584706222913</v>
      </c>
      <c r="G1089" s="232" t="str">
        <f>data_olah!G251</f>
        <v>116.26079629980102</v>
      </c>
      <c r="H1089" s="231" t="str">
        <f>data_olah!H251</f>
        <v>TELKOMSEL</v>
      </c>
      <c r="I1089" s="231" t="str">
        <f>data_olah!I251</f>
        <v>ORBIT</v>
      </c>
      <c r="J1089" s="231" t="str">
        <f>data_olah!J251</f>
        <v>TERPASANG</v>
      </c>
      <c r="K1089" s="231" t="str">
        <f>data_olah!N251</f>
        <v>BELUM TERPASANG</v>
      </c>
      <c r="L1089" s="231" t="str">
        <f>data_olah!U251</f>
        <v>TIDAK TERDETEKSI</v>
      </c>
    </row>
    <row r="1090">
      <c r="A1090" s="230">
        <v>2025.0</v>
      </c>
      <c r="B1090" s="230" t="s">
        <v>3551</v>
      </c>
      <c r="C1090" s="231" t="str">
        <f>data_olah!B252</f>
        <v>KUTAI BARAT</v>
      </c>
      <c r="D1090" s="231" t="str">
        <f>data_olah!C252</f>
        <v>PENYINGGAHAN</v>
      </c>
      <c r="E1090" s="231" t="str">
        <f>data_olah!D252</f>
        <v>TANJUNG HAUR</v>
      </c>
      <c r="F1090" s="232" t="str">
        <f>data_olah!F252</f>
        <v>-0.40264372782806285</v>
      </c>
      <c r="G1090" s="232" t="str">
        <f>data_olah!G252</f>
        <v>116.22233315027437</v>
      </c>
      <c r="H1090" s="231" t="str">
        <f>data_olah!H252</f>
        <v>BESTCAMP</v>
      </c>
      <c r="I1090" s="231" t="str">
        <f>data_olah!I252</f>
        <v>STARLINK</v>
      </c>
      <c r="J1090" s="231" t="str">
        <f>data_olah!J252</f>
        <v>TERPASANG</v>
      </c>
      <c r="K1090" s="231" t="str">
        <f>data_olah!N252</f>
        <v>BELUM TERPASANG</v>
      </c>
      <c r="L1090" s="231" t="str">
        <f>data_olah!U252</f>
        <v>TIDAK OPTIMAL</v>
      </c>
    </row>
    <row r="1091">
      <c r="A1091" s="230">
        <v>2025.0</v>
      </c>
      <c r="B1091" s="230" t="s">
        <v>3551</v>
      </c>
      <c r="C1091" s="231" t="str">
        <f>data_olah!B253</f>
        <v>KUTAI BARAT</v>
      </c>
      <c r="D1091" s="231" t="str">
        <f>data_olah!C253</f>
        <v>PENYINGGAHAN</v>
      </c>
      <c r="E1091" s="231" t="str">
        <f>data_olah!D253</f>
        <v>PENYINGGAHAN ILIR</v>
      </c>
      <c r="F1091" s="232" t="str">
        <f>data_olah!F253</f>
        <v>-0.38757752959247443</v>
      </c>
      <c r="G1091" s="232" t="str">
        <f>data_olah!G253</f>
        <v>116.22397616483573</v>
      </c>
      <c r="H1091" s="231" t="str">
        <f>data_olah!H253</f>
        <v>TELKOMSEL</v>
      </c>
      <c r="I1091" s="231" t="str">
        <f>data_olah!I253</f>
        <v>ORBIT</v>
      </c>
      <c r="J1091" s="231" t="str">
        <f>data_olah!J253</f>
        <v>TERPASANG</v>
      </c>
      <c r="K1091" s="231" t="str">
        <f>data_olah!N253</f>
        <v>BELUM TERPASANG</v>
      </c>
      <c r="L1091" s="231" t="str">
        <f>data_olah!U253</f>
        <v>TIDAK TERDETEKSI</v>
      </c>
    </row>
    <row r="1092">
      <c r="A1092" s="230">
        <v>2025.0</v>
      </c>
      <c r="B1092" s="230" t="s">
        <v>3551</v>
      </c>
      <c r="C1092" s="231" t="str">
        <f>data_olah!B254</f>
        <v>KUTAI BARAT</v>
      </c>
      <c r="D1092" s="231" t="str">
        <f>data_olah!C254</f>
        <v>PENYINGGAHAN</v>
      </c>
      <c r="E1092" s="231" t="str">
        <f>data_olah!D254</f>
        <v>PENYINGGAHAN ULU</v>
      </c>
      <c r="F1092" s="232" t="str">
        <f>data_olah!F254</f>
        <v>-0.3807539285053537</v>
      </c>
      <c r="G1092" s="232" t="str">
        <f>data_olah!G254</f>
        <v>116.22152399970584</v>
      </c>
      <c r="H1092" s="231" t="str">
        <f>data_olah!H254</f>
        <v>TELKOMSEL</v>
      </c>
      <c r="I1092" s="231" t="str">
        <f>data_olah!I254</f>
        <v>ORBIT</v>
      </c>
      <c r="J1092" s="231" t="str">
        <f>data_olah!J254</f>
        <v>TERPASANG</v>
      </c>
      <c r="K1092" s="231" t="str">
        <f>data_olah!N254</f>
        <v>BELUM TERPASANG</v>
      </c>
      <c r="L1092" s="231" t="str">
        <f>data_olah!U254</f>
        <v>TIDAK TERDETEKSI</v>
      </c>
    </row>
    <row r="1093">
      <c r="A1093" s="230">
        <v>2025.0</v>
      </c>
      <c r="B1093" s="230" t="s">
        <v>3551</v>
      </c>
      <c r="C1093" s="231" t="str">
        <f>data_olah!B255</f>
        <v>KUTAI BARAT</v>
      </c>
      <c r="D1093" s="231" t="str">
        <f>data_olah!C255</f>
        <v>PENYINGGAHAN</v>
      </c>
      <c r="E1093" s="231" t="str">
        <f>data_olah!D255</f>
        <v>BAKUNG</v>
      </c>
      <c r="F1093" s="232" t="str">
        <f>data_olah!F255</f>
        <v>-0.38428606862352954</v>
      </c>
      <c r="G1093" s="232" t="str">
        <f>data_olah!G255</f>
        <v>116.280454644264</v>
      </c>
      <c r="H1093" s="231" t="str">
        <f>data_olah!H255</f>
        <v>BESTCAMP</v>
      </c>
      <c r="I1093" s="231" t="str">
        <f>data_olah!I255</f>
        <v>STARLINK</v>
      </c>
      <c r="J1093" s="231" t="str">
        <f>data_olah!J255</f>
        <v>TERPASANG</v>
      </c>
      <c r="K1093" s="231" t="str">
        <f>data_olah!N255</f>
        <v>BELUM TERPASANG</v>
      </c>
      <c r="L1093" s="231" t="str">
        <f>data_olah!U255</f>
        <v>TIDAK OPTIMAL</v>
      </c>
    </row>
    <row r="1094">
      <c r="A1094" s="230">
        <v>2025.0</v>
      </c>
      <c r="B1094" s="230" t="s">
        <v>3551</v>
      </c>
      <c r="C1094" s="231" t="str">
        <f>data_olah!B256</f>
        <v>KUTAI BARAT</v>
      </c>
      <c r="D1094" s="231" t="str">
        <f>data_olah!C256</f>
        <v>SEKOLAQ DARAT</v>
      </c>
      <c r="E1094" s="231" t="str">
        <f>data_olah!D256</f>
        <v>SEKOLAQ JOLEQ</v>
      </c>
      <c r="F1094" s="232" t="str">
        <f>data_olah!F256</f>
        <v>-0.2617304569472354</v>
      </c>
      <c r="G1094" s="232" t="str">
        <f>data_olah!G256</f>
        <v>115.73020402870684</v>
      </c>
      <c r="H1094" s="231" t="str">
        <f>data_olah!H256</f>
        <v>BESTCAMP</v>
      </c>
      <c r="I1094" s="231" t="str">
        <f>data_olah!I256</f>
        <v>STARLINK</v>
      </c>
      <c r="J1094" s="231" t="str">
        <f>data_olah!J256</f>
        <v>TERPASANG</v>
      </c>
      <c r="K1094" s="231" t="str">
        <f>data_olah!N256</f>
        <v>BELUM TERPASANG</v>
      </c>
      <c r="L1094" s="231" t="str">
        <f>data_olah!U256</f>
        <v>OPTIMAL</v>
      </c>
    </row>
    <row r="1095">
      <c r="A1095" s="230">
        <v>2025.0</v>
      </c>
      <c r="B1095" s="230" t="s">
        <v>3551</v>
      </c>
      <c r="C1095" s="231" t="str">
        <f>data_olah!B257</f>
        <v>KUTAI BARAT</v>
      </c>
      <c r="D1095" s="231" t="str">
        <f>data_olah!C257</f>
        <v>SEKOLAQ DARAT</v>
      </c>
      <c r="E1095" s="231" t="str">
        <f>data_olah!D257</f>
        <v>SEKOLAQ MULIAQ</v>
      </c>
      <c r="F1095" s="232" t="str">
        <f>data_olah!F257</f>
        <v>-0.25285397064899506</v>
      </c>
      <c r="G1095" s="232" t="str">
        <f>data_olah!G257</f>
        <v>115.77578756831792</v>
      </c>
      <c r="H1095" s="231" t="str">
        <f>data_olah!H257</f>
        <v>TELKOM</v>
      </c>
      <c r="I1095" s="231" t="str">
        <f>data_olah!I257</f>
        <v>WMS</v>
      </c>
      <c r="J1095" s="231" t="str">
        <f>data_olah!J257</f>
        <v>TERPASANG</v>
      </c>
      <c r="K1095" s="231" t="str">
        <f>data_olah!N257</f>
        <v>&gt; 200GB</v>
      </c>
      <c r="L1095" s="231" t="str">
        <f>data_olah!U257</f>
        <v>KURANG OPTIMAL</v>
      </c>
    </row>
    <row r="1096">
      <c r="A1096" s="230">
        <v>2025.0</v>
      </c>
      <c r="B1096" s="230" t="s">
        <v>3551</v>
      </c>
      <c r="C1096" s="231" t="str">
        <f>data_olah!B258</f>
        <v>KUTAI BARAT</v>
      </c>
      <c r="D1096" s="231" t="str">
        <f>data_olah!C258</f>
        <v>SEKOLAQ DARAT</v>
      </c>
      <c r="E1096" s="231" t="str">
        <f>data_olah!D258</f>
        <v>SEKOLAQ ODAY</v>
      </c>
      <c r="F1096" s="232" t="str">
        <f>data_olah!F258</f>
        <v>-0.23198291456729975</v>
      </c>
      <c r="G1096" s="232" t="str">
        <f>data_olah!G258</f>
        <v>115.76894534426303</v>
      </c>
      <c r="H1096" s="231" t="str">
        <f>data_olah!H258</f>
        <v>TELKOM</v>
      </c>
      <c r="I1096" s="231" t="str">
        <f>data_olah!I258</f>
        <v>WMS</v>
      </c>
      <c r="J1096" s="231" t="str">
        <f>data_olah!J258</f>
        <v>TERPASANG</v>
      </c>
      <c r="K1096" s="231" t="str">
        <f>data_olah!N258</f>
        <v>&lt;= 50GB</v>
      </c>
      <c r="L1096" s="231" t="str">
        <f>data_olah!U258</f>
        <v>KURANG OPTIMAL</v>
      </c>
    </row>
    <row r="1097">
      <c r="A1097" s="230">
        <v>2025.0</v>
      </c>
      <c r="B1097" s="230" t="s">
        <v>3551</v>
      </c>
      <c r="C1097" s="231" t="str">
        <f>data_olah!B259</f>
        <v>KUTAI BARAT</v>
      </c>
      <c r="D1097" s="231" t="str">
        <f>data_olah!C259</f>
        <v>SEKOLAQ DARAT</v>
      </c>
      <c r="E1097" s="231" t="str">
        <f>data_olah!D259</f>
        <v>SRIMULYO</v>
      </c>
      <c r="F1097" s="232" t="str">
        <f>data_olah!F259</f>
        <v>-0.2778837690752929</v>
      </c>
      <c r="G1097" s="232" t="str">
        <f>data_olah!G259</f>
        <v>115.75823086481047</v>
      </c>
      <c r="H1097" s="231" t="str">
        <f>data_olah!H259</f>
        <v>TELKOM</v>
      </c>
      <c r="I1097" s="231" t="str">
        <f>data_olah!I259</f>
        <v>WMS</v>
      </c>
      <c r="J1097" s="231" t="str">
        <f>data_olah!J259</f>
        <v>TERPASANG</v>
      </c>
      <c r="K1097" s="231" t="str">
        <f>data_olah!N259</f>
        <v>&lt;= 50GB</v>
      </c>
      <c r="L1097" s="231" t="str">
        <f>data_olah!U259</f>
        <v>KURANG OPTIMAL</v>
      </c>
    </row>
    <row r="1098">
      <c r="A1098" s="230">
        <v>2025.0</v>
      </c>
      <c r="B1098" s="230" t="s">
        <v>3551</v>
      </c>
      <c r="C1098" s="231" t="str">
        <f>data_olah!B260</f>
        <v>KUTAI BARAT</v>
      </c>
      <c r="D1098" s="231" t="str">
        <f>data_olah!C260</f>
        <v>SEKOLAQ DARAT</v>
      </c>
      <c r="E1098" s="231" t="str">
        <f>data_olah!D260</f>
        <v>SUMBER BANGUN</v>
      </c>
      <c r="F1098" s="232" t="str">
        <f>data_olah!F260</f>
        <v>-0.24691702825311973,</v>
      </c>
      <c r="G1098" s="232" t="str">
        <f>data_olah!G260</f>
        <v>115.72141117091593</v>
      </c>
      <c r="H1098" s="231" t="str">
        <f>data_olah!H260</f>
        <v>TELKOM</v>
      </c>
      <c r="I1098" s="231" t="str">
        <f>data_olah!I260</f>
        <v>Astinet</v>
      </c>
      <c r="J1098" s="231" t="str">
        <f>data_olah!J260</f>
        <v>TERPASANG</v>
      </c>
      <c r="K1098" s="231" t="str">
        <f>data_olah!N260</f>
        <v>TIDAK TERDETEKSI</v>
      </c>
      <c r="L1098" s="231" t="str">
        <f>data_olah!U260</f>
        <v>TIDAK TERDETEKSI</v>
      </c>
    </row>
    <row r="1099">
      <c r="A1099" s="230">
        <v>2025.0</v>
      </c>
      <c r="B1099" s="230" t="s">
        <v>3551</v>
      </c>
      <c r="C1099" s="231" t="str">
        <f>data_olah!B261</f>
        <v>KUTAI BARAT</v>
      </c>
      <c r="D1099" s="231" t="str">
        <f>data_olah!C261</f>
        <v>SEKOLAQ DARAT</v>
      </c>
      <c r="E1099" s="231" t="str">
        <f>data_olah!D261</f>
        <v>SUMBER REJO</v>
      </c>
      <c r="F1099" s="232" t="str">
        <f>data_olah!F261</f>
        <v>-0.29199772057284096</v>
      </c>
      <c r="G1099" s="232" t="str">
        <f>data_olah!G261</f>
        <v>115.76753960191469</v>
      </c>
      <c r="H1099" s="231" t="str">
        <f>data_olah!H261</f>
        <v>TELKOM</v>
      </c>
      <c r="I1099" s="231" t="str">
        <f>data_olah!I261</f>
        <v>WMS</v>
      </c>
      <c r="J1099" s="231" t="str">
        <f>data_olah!J261</f>
        <v>TERPASANG</v>
      </c>
      <c r="K1099" s="231" t="str">
        <f>data_olah!N261</f>
        <v>&lt;= 50GB</v>
      </c>
      <c r="L1099" s="231" t="str">
        <f>data_olah!U261</f>
        <v>TIDAK OPTIMAL</v>
      </c>
    </row>
    <row r="1100">
      <c r="A1100" s="230">
        <v>2025.0</v>
      </c>
      <c r="B1100" s="230" t="s">
        <v>3551</v>
      </c>
      <c r="C1100" s="231" t="str">
        <f>data_olah!B262</f>
        <v>KUTAI BARAT</v>
      </c>
      <c r="D1100" s="231" t="str">
        <f>data_olah!C262</f>
        <v>SEKOLAQ DARAT</v>
      </c>
      <c r="E1100" s="231" t="str">
        <f>data_olah!D262</f>
        <v>SEKOLAQ DARAT</v>
      </c>
      <c r="F1100" s="232" t="str">
        <f>data_olah!F262</f>
        <v>-0.2843185855811046</v>
      </c>
      <c r="G1100" s="232" t="str">
        <f>data_olah!G262</f>
        <v>115.74888952870394</v>
      </c>
      <c r="H1100" s="231" t="str">
        <f>data_olah!H262</f>
        <v>BESTCAMP</v>
      </c>
      <c r="I1100" s="231" t="str">
        <f>data_olah!I262</f>
        <v>STARLINK</v>
      </c>
      <c r="J1100" s="231" t="str">
        <f>data_olah!J262</f>
        <v>TERPASANG</v>
      </c>
      <c r="K1100" s="231" t="str">
        <f>data_olah!N262</f>
        <v>BELUM TERPASANG</v>
      </c>
      <c r="L1100" s="231" t="str">
        <f>data_olah!U262</f>
        <v>TIDAK OPTIMAL</v>
      </c>
    </row>
    <row r="1101">
      <c r="A1101" s="230">
        <v>2025.0</v>
      </c>
      <c r="B1101" s="230" t="s">
        <v>3551</v>
      </c>
      <c r="C1101" s="231" t="str">
        <f>data_olah!B263</f>
        <v>KUTAI BARAT</v>
      </c>
      <c r="D1101" s="231" t="str">
        <f>data_olah!C263</f>
        <v>SEKOLAQ DARAT</v>
      </c>
      <c r="E1101" s="231" t="str">
        <f>data_olah!D263</f>
        <v>LELENG</v>
      </c>
      <c r="F1101" s="232" t="str">
        <f>data_olah!F263</f>
        <v>-0.252989509705614</v>
      </c>
      <c r="G1101" s="232" t="str">
        <f>data_olah!G263</f>
        <v>115.80395888330176</v>
      </c>
      <c r="H1101" s="231" t="str">
        <f>data_olah!H263</f>
        <v>BESTCAMP</v>
      </c>
      <c r="I1101" s="231" t="str">
        <f>data_olah!I263</f>
        <v>STARLINK</v>
      </c>
      <c r="J1101" s="231" t="str">
        <f>data_olah!J263</f>
        <v>TERPASANG</v>
      </c>
      <c r="K1101" s="231" t="str">
        <f>data_olah!N263</f>
        <v>BELUM TERPASANG</v>
      </c>
      <c r="L1101" s="231" t="str">
        <f>data_olah!U263</f>
        <v>SANGAT OPTIMAL</v>
      </c>
    </row>
    <row r="1102">
      <c r="A1102" s="230">
        <v>2025.0</v>
      </c>
      <c r="B1102" s="230" t="s">
        <v>3551</v>
      </c>
      <c r="C1102" s="231" t="str">
        <f>data_olah!B264</f>
        <v>KUTAI BARAT</v>
      </c>
      <c r="D1102" s="231" t="str">
        <f>data_olah!C264</f>
        <v>SILUQ NGURAI</v>
      </c>
      <c r="E1102" s="231" t="str">
        <f>data_olah!D264</f>
        <v>TEBISAQ</v>
      </c>
      <c r="F1102" s="232" t="str">
        <f>data_olah!F264</f>
        <v>-0.4532306472872104</v>
      </c>
      <c r="G1102" s="232" t="str">
        <f>data_olah!G264</f>
        <v>115.947385478815</v>
      </c>
      <c r="H1102" s="231" t="str">
        <f>data_olah!H264</f>
        <v>BESTCAMP</v>
      </c>
      <c r="I1102" s="231" t="str">
        <f>data_olah!I264</f>
        <v>STARLINK</v>
      </c>
      <c r="J1102" s="231" t="str">
        <f>data_olah!J264</f>
        <v>TERPASANG</v>
      </c>
      <c r="K1102" s="231" t="str">
        <f>data_olah!N264</f>
        <v>BELUM TERPASANG</v>
      </c>
      <c r="L1102" s="231" t="str">
        <f>data_olah!U264</f>
        <v>OPTIMAL</v>
      </c>
    </row>
    <row r="1103">
      <c r="A1103" s="230">
        <v>2025.0</v>
      </c>
      <c r="B1103" s="230" t="s">
        <v>3551</v>
      </c>
      <c r="C1103" s="231" t="str">
        <f>data_olah!B265</f>
        <v>KUTAI BARAT</v>
      </c>
      <c r="D1103" s="231" t="str">
        <f>data_olah!C265</f>
        <v>SILUQ NGURAI</v>
      </c>
      <c r="E1103" s="231" t="str">
        <f>data_olah!D265</f>
        <v>KALIQ</v>
      </c>
      <c r="F1103" s="232" t="str">
        <f>data_olah!F265</f>
        <v>-0.48509955848935166</v>
      </c>
      <c r="G1103" s="232" t="str">
        <f>data_olah!G265</f>
        <v>115.92618028783285</v>
      </c>
      <c r="H1103" s="231" t="str">
        <f>data_olah!H265</f>
        <v>TELKOMSEL</v>
      </c>
      <c r="I1103" s="231" t="str">
        <f>data_olah!I265</f>
        <v>ORBIT</v>
      </c>
      <c r="J1103" s="231" t="str">
        <f>data_olah!J265</f>
        <v>TERPASANG</v>
      </c>
      <c r="K1103" s="231" t="str">
        <f>data_olah!N265</f>
        <v>BELUM TERPASANG</v>
      </c>
      <c r="L1103" s="231" t="str">
        <f>data_olah!U265</f>
        <v>TIDAK TERDETEKSI</v>
      </c>
    </row>
    <row r="1104">
      <c r="A1104" s="230">
        <v>2025.0</v>
      </c>
      <c r="B1104" s="230" t="s">
        <v>3551</v>
      </c>
      <c r="C1104" s="231" t="str">
        <f>data_olah!B266</f>
        <v>KUTAI BARAT</v>
      </c>
      <c r="D1104" s="231" t="str">
        <f>data_olah!C266</f>
        <v>SILUQ NGURAI</v>
      </c>
      <c r="E1104" s="231" t="str">
        <f>data_olah!D266</f>
        <v>TANAH MEA</v>
      </c>
      <c r="F1104" s="232" t="str">
        <f>data_olah!F266</f>
        <v>-0.4515143276099126</v>
      </c>
      <c r="G1104" s="232" t="str">
        <f>data_olah!G266</f>
        <v>115.95270134204554</v>
      </c>
      <c r="H1104" s="231" t="str">
        <f>data_olah!H266</f>
        <v>BESTCAMP</v>
      </c>
      <c r="I1104" s="231" t="str">
        <f>data_olah!I266</f>
        <v>STARLINK</v>
      </c>
      <c r="J1104" s="231" t="str">
        <f>data_olah!J266</f>
        <v>TERPASANG</v>
      </c>
      <c r="K1104" s="231" t="str">
        <f>data_olah!N266</f>
        <v>BELUM TERPASANG</v>
      </c>
      <c r="L1104" s="231" t="str">
        <f>data_olah!U266</f>
        <v>SANGAT OPTIMAL</v>
      </c>
    </row>
    <row r="1105">
      <c r="A1105" s="230">
        <v>2025.0</v>
      </c>
      <c r="B1105" s="230" t="s">
        <v>3551</v>
      </c>
      <c r="C1105" s="231" t="str">
        <f>data_olah!B267</f>
        <v>KUTAI BARAT</v>
      </c>
      <c r="D1105" s="231" t="str">
        <f>data_olah!C267</f>
        <v>SILUQ NGURAI</v>
      </c>
      <c r="E1105" s="231" t="str">
        <f>data_olah!D267</f>
        <v>SANG-SANG</v>
      </c>
      <c r="F1105" s="232" t="str">
        <f>data_olah!F267</f>
        <v>-0.4998733441528804</v>
      </c>
      <c r="G1105" s="232" t="str">
        <f>data_olah!G267</f>
        <v>, 115.91245583077236</v>
      </c>
      <c r="H1105" s="231" t="str">
        <f>data_olah!H267</f>
        <v>BESTCAMP</v>
      </c>
      <c r="I1105" s="231" t="str">
        <f>data_olah!I267</f>
        <v>STARLINK</v>
      </c>
      <c r="J1105" s="231" t="str">
        <f>data_olah!J267</f>
        <v>TERPASANG</v>
      </c>
      <c r="K1105" s="231" t="str">
        <f>data_olah!N267</f>
        <v>BELUM TERPASANG</v>
      </c>
      <c r="L1105" s="231" t="str">
        <f>data_olah!U267</f>
        <v>TIDAK OPTIMAL</v>
      </c>
    </row>
    <row r="1106">
      <c r="A1106" s="230">
        <v>2025.0</v>
      </c>
      <c r="B1106" s="230" t="s">
        <v>3551</v>
      </c>
      <c r="C1106" s="231" t="str">
        <f>data_olah!B268</f>
        <v>KUTAI BARAT</v>
      </c>
      <c r="D1106" s="231" t="str">
        <f>data_olah!C268</f>
        <v>SILUQ NGURAI</v>
      </c>
      <c r="E1106" s="231" t="str">
        <f>data_olah!D268</f>
        <v>MUHUR</v>
      </c>
      <c r="F1106" s="232" t="str">
        <f>data_olah!F268</f>
        <v>-0.5377147556683696</v>
      </c>
      <c r="G1106" s="232" t="str">
        <f>data_olah!G268</f>
        <v>115.91261479982205</v>
      </c>
      <c r="H1106" s="231" t="str">
        <f>data_olah!H268</f>
        <v>TELKOMSEL</v>
      </c>
      <c r="I1106" s="231" t="str">
        <f>data_olah!I268</f>
        <v>INDIHOME</v>
      </c>
      <c r="J1106" s="231" t="str">
        <f>data_olah!J268</f>
        <v>TERPASANG</v>
      </c>
      <c r="K1106" s="231" t="str">
        <f>data_olah!N268</f>
        <v/>
      </c>
      <c r="L1106" s="231" t="str">
        <f>data_olah!U268</f>
        <v>KURANG OPTIMAL</v>
      </c>
    </row>
    <row r="1107">
      <c r="A1107" s="230">
        <v>2025.0</v>
      </c>
      <c r="B1107" s="230" t="s">
        <v>3551</v>
      </c>
      <c r="C1107" s="231" t="str">
        <f>data_olah!B269</f>
        <v>KUTAI BARAT</v>
      </c>
      <c r="D1107" s="231" t="str">
        <f>data_olah!C269</f>
        <v>SILUQ NGURAI</v>
      </c>
      <c r="E1107" s="231" t="str">
        <f>data_olah!D269</f>
        <v>MUARA KELAWIT</v>
      </c>
      <c r="F1107" s="232" t="str">
        <f>data_olah!F269</f>
        <v>-0.5709682898462748</v>
      </c>
      <c r="G1107" s="232" t="str">
        <f>data_olah!G269</f>
        <v>115.89557172925909</v>
      </c>
      <c r="H1107" s="231" t="str">
        <f>data_olah!H269</f>
        <v/>
      </c>
      <c r="I1107" s="231" t="str">
        <f>data_olah!I269</f>
        <v/>
      </c>
      <c r="J1107" s="231" t="str">
        <f>data_olah!J269</f>
        <v/>
      </c>
      <c r="K1107" s="231" t="str">
        <f>data_olah!N269</f>
        <v>BELUM TERPASANG</v>
      </c>
      <c r="L1107" s="231" t="str">
        <f>data_olah!U269</f>
        <v>BELUM TERPASANG</v>
      </c>
    </row>
    <row r="1108">
      <c r="A1108" s="230">
        <v>2025.0</v>
      </c>
      <c r="B1108" s="230" t="s">
        <v>3551</v>
      </c>
      <c r="C1108" s="231" t="str">
        <f>data_olah!B270</f>
        <v>KUTAI BARAT</v>
      </c>
      <c r="D1108" s="231" t="str">
        <f>data_olah!C270</f>
        <v>SILUQ NGURAI</v>
      </c>
      <c r="E1108" s="231" t="str">
        <f>data_olah!D270</f>
        <v>BENTAS</v>
      </c>
      <c r="F1108" s="232" t="str">
        <f>data_olah!F270</f>
        <v>-0.5745531413922524</v>
      </c>
      <c r="G1108" s="232" t="str">
        <f>data_olah!G270</f>
        <v>115.88155583398233</v>
      </c>
      <c r="H1108" s="231" t="str">
        <f>data_olah!H270</f>
        <v/>
      </c>
      <c r="I1108" s="231" t="str">
        <f>data_olah!I270</f>
        <v/>
      </c>
      <c r="J1108" s="231" t="str">
        <f>data_olah!J270</f>
        <v/>
      </c>
      <c r="K1108" s="231" t="str">
        <f>data_olah!N270</f>
        <v>BELUM TERPASANG</v>
      </c>
      <c r="L1108" s="231" t="str">
        <f>data_olah!U270</f>
        <v>BELUM TERPASANG</v>
      </c>
    </row>
    <row r="1109">
      <c r="A1109" s="230">
        <v>2025.0</v>
      </c>
      <c r="B1109" s="230" t="s">
        <v>3551</v>
      </c>
      <c r="C1109" s="231" t="str">
        <f>data_olah!B271</f>
        <v>KUTAI BARAT</v>
      </c>
      <c r="D1109" s="231" t="str">
        <f>data_olah!C271</f>
        <v>SILUQ NGURAI</v>
      </c>
      <c r="E1109" s="231" t="str">
        <f>data_olah!D271</f>
        <v>BETUNG</v>
      </c>
      <c r="F1109" s="232" t="str">
        <f>data_olah!F271</f>
        <v>-0.6511324705367738</v>
      </c>
      <c r="G1109" s="232" t="str">
        <f>data_olah!G271</f>
        <v>115.86239541315328</v>
      </c>
      <c r="H1109" s="231" t="str">
        <f>data_olah!H271</f>
        <v/>
      </c>
      <c r="I1109" s="231" t="str">
        <f>data_olah!I271</f>
        <v/>
      </c>
      <c r="J1109" s="231" t="str">
        <f>data_olah!J271</f>
        <v/>
      </c>
      <c r="K1109" s="231" t="str">
        <f>data_olah!N271</f>
        <v>BELUM TERPASANG</v>
      </c>
      <c r="L1109" s="231" t="str">
        <f>data_olah!U271</f>
        <v>BELUM TERPASANG</v>
      </c>
    </row>
    <row r="1110">
      <c r="A1110" s="230">
        <v>2025.0</v>
      </c>
      <c r="B1110" s="230" t="s">
        <v>3551</v>
      </c>
      <c r="C1110" s="231" t="str">
        <f>data_olah!B272</f>
        <v>KUTAI BARAT</v>
      </c>
      <c r="D1110" s="231" t="str">
        <f>data_olah!C272</f>
        <v>SILUQ NGURAI</v>
      </c>
      <c r="E1110" s="231" t="str">
        <f>data_olah!D272</f>
        <v>KIAQ</v>
      </c>
      <c r="F1110" s="232" t="str">
        <f>data_olah!F272</f>
        <v>-0.702535750944174</v>
      </c>
      <c r="G1110" s="232" t="str">
        <f>data_olah!G272</f>
        <v>115.87923066944842</v>
      </c>
      <c r="H1110" s="231" t="str">
        <f>data_olah!H272</f>
        <v/>
      </c>
      <c r="I1110" s="231" t="str">
        <f>data_olah!I272</f>
        <v/>
      </c>
      <c r="J1110" s="231" t="str">
        <f>data_olah!J272</f>
        <v/>
      </c>
      <c r="K1110" s="231" t="str">
        <f>data_olah!N272</f>
        <v>BELUM TERPASANG</v>
      </c>
      <c r="L1110" s="231" t="str">
        <f>data_olah!U272</f>
        <v>BELUM TERPASANG</v>
      </c>
    </row>
    <row r="1111">
      <c r="A1111" s="230">
        <v>2025.0</v>
      </c>
      <c r="B1111" s="230" t="s">
        <v>3551</v>
      </c>
      <c r="C1111" s="231" t="str">
        <f>data_olah!B273</f>
        <v>KUTAI BARAT</v>
      </c>
      <c r="D1111" s="231" t="str">
        <f>data_olah!C273</f>
        <v>SILUQ NGURAI</v>
      </c>
      <c r="E1111" s="231" t="str">
        <f>data_olah!D273</f>
        <v>TENDIQ</v>
      </c>
      <c r="F1111" s="232" t="str">
        <f>data_olah!F273</f>
        <v>-0.7223772837109512</v>
      </c>
      <c r="G1111" s="232" t="str">
        <f>data_olah!G273</f>
        <v>115.87545906398536</v>
      </c>
      <c r="H1111" s="231" t="str">
        <f>data_olah!H273</f>
        <v/>
      </c>
      <c r="I1111" s="231" t="str">
        <f>data_olah!I273</f>
        <v/>
      </c>
      <c r="J1111" s="231" t="str">
        <f>data_olah!J273</f>
        <v/>
      </c>
      <c r="K1111" s="231" t="str">
        <f>data_olah!N273</f>
        <v>BELUM TERPASANG</v>
      </c>
      <c r="L1111" s="231" t="str">
        <f>data_olah!U273</f>
        <v>BELUM TERPASANG</v>
      </c>
    </row>
    <row r="1112">
      <c r="A1112" s="230">
        <v>2025.0</v>
      </c>
      <c r="B1112" s="230" t="s">
        <v>3551</v>
      </c>
      <c r="C1112" s="231" t="str">
        <f>data_olah!B274</f>
        <v>KUTAI BARAT</v>
      </c>
      <c r="D1112" s="231" t="str">
        <f>data_olah!C274</f>
        <v>SILUQ NGURAI</v>
      </c>
      <c r="E1112" s="231" t="str">
        <f>data_olah!D274</f>
        <v>PENAWANG</v>
      </c>
      <c r="F1112" s="232" t="str">
        <f>data_olah!F274</f>
        <v>-0.7735288819674534</v>
      </c>
      <c r="G1112" s="232" t="str">
        <f>data_olah!G274</f>
        <v>115.90406343153721</v>
      </c>
      <c r="H1112" s="231" t="str">
        <f>data_olah!H274</f>
        <v/>
      </c>
      <c r="I1112" s="231" t="str">
        <f>data_olah!I274</f>
        <v/>
      </c>
      <c r="J1112" s="231" t="str">
        <f>data_olah!J274</f>
        <v/>
      </c>
      <c r="K1112" s="231" t="str">
        <f>data_olah!N274</f>
        <v>BELUM TERPASANG</v>
      </c>
      <c r="L1112" s="231" t="str">
        <f>data_olah!U274</f>
        <v>BELUM TERPASANG</v>
      </c>
    </row>
    <row r="1113">
      <c r="A1113" s="230">
        <v>2025.0</v>
      </c>
      <c r="B1113" s="230" t="s">
        <v>3551</v>
      </c>
      <c r="C1113" s="231" t="str">
        <f>data_olah!B275</f>
        <v>KUTAI BARAT</v>
      </c>
      <c r="D1113" s="231" t="str">
        <f>data_olah!C275</f>
        <v>SILUQ NGURAI</v>
      </c>
      <c r="E1113" s="231" t="str">
        <f>data_olah!D275</f>
        <v>LENDIAN LIANG NAYUQ</v>
      </c>
      <c r="F1113" s="232" t="str">
        <f>data_olah!F275</f>
        <v>-0.9653356707242657</v>
      </c>
      <c r="G1113" s="232" t="str">
        <f>data_olah!G275</f>
        <v>115.86516747097099</v>
      </c>
      <c r="H1113" s="231" t="str">
        <f>data_olah!H275</f>
        <v>TELKOMSEL</v>
      </c>
      <c r="I1113" s="231" t="str">
        <f>data_olah!I275</f>
        <v>ORBIT</v>
      </c>
      <c r="J1113" s="231" t="str">
        <f>data_olah!J275</f>
        <v>TERPASANG</v>
      </c>
      <c r="K1113" s="231" t="str">
        <f>data_olah!N275</f>
        <v>BELUM TERPASANG</v>
      </c>
      <c r="L1113" s="231" t="str">
        <f>data_olah!U275</f>
        <v>TIDAK TERDETEKSI</v>
      </c>
    </row>
    <row r="1114">
      <c r="A1114" s="230">
        <v>2025.0</v>
      </c>
      <c r="B1114" s="230" t="s">
        <v>3551</v>
      </c>
      <c r="C1114" s="231" t="str">
        <f>data_olah!B276</f>
        <v>KUTAI BARAT</v>
      </c>
      <c r="D1114" s="231" t="str">
        <f>data_olah!C276</f>
        <v>SILUQ NGURAI</v>
      </c>
      <c r="E1114" s="231" t="str">
        <f>data_olah!D276</f>
        <v>KENYANYAN</v>
      </c>
      <c r="F1114" s="232" t="str">
        <f>data_olah!F276</f>
        <v>-0.6262046653689497</v>
      </c>
      <c r="G1114" s="232" t="str">
        <f>data_olah!G276</f>
        <v>115.93669296771861</v>
      </c>
      <c r="H1114" s="231" t="str">
        <f>data_olah!H276</f>
        <v>TELKOMSAT</v>
      </c>
      <c r="I1114" s="231" t="str">
        <f>data_olah!I276</f>
        <v>STARLINK</v>
      </c>
      <c r="J1114" s="231" t="str">
        <f>data_olah!J276</f>
        <v>TERPASANG</v>
      </c>
      <c r="K1114" s="231" t="str">
        <f>data_olah!N276</f>
        <v>BELUM TERPASANG</v>
      </c>
      <c r="L1114" s="231" t="str">
        <f>data_olah!U276</f>
        <v>SANGAT OPTIMAL</v>
      </c>
    </row>
    <row r="1115">
      <c r="A1115" s="230">
        <v>2025.0</v>
      </c>
      <c r="B1115" s="230" t="s">
        <v>3551</v>
      </c>
      <c r="C1115" s="231" t="str">
        <f>data_olah!B277</f>
        <v>KUTAI BARAT</v>
      </c>
      <c r="D1115" s="231" t="str">
        <f>data_olah!C277</f>
        <v>SILUQ NGURAI</v>
      </c>
      <c r="E1115" s="231" t="str">
        <f>data_olah!D277</f>
        <v>RIKONG</v>
      </c>
      <c r="F1115" s="232" t="str">
        <f>data_olah!F277</f>
        <v>-0.7004810779121009</v>
      </c>
      <c r="G1115" s="232" t="str">
        <f>data_olah!G277</f>
        <v>115.94640074178072</v>
      </c>
      <c r="H1115" s="231" t="str">
        <f>data_olah!H277</f>
        <v/>
      </c>
      <c r="I1115" s="231" t="str">
        <f>data_olah!I277</f>
        <v/>
      </c>
      <c r="J1115" s="231" t="str">
        <f>data_olah!J277</f>
        <v/>
      </c>
      <c r="K1115" s="231" t="str">
        <f>data_olah!N277</f>
        <v>BELUM TERPASANG</v>
      </c>
      <c r="L1115" s="231" t="str">
        <f>data_olah!U277</f>
        <v>BELUM TERPASANG</v>
      </c>
    </row>
    <row r="1116">
      <c r="A1116" s="230">
        <v>2025.0</v>
      </c>
      <c r="B1116" s="230" t="s">
        <v>3551</v>
      </c>
      <c r="C1116" s="231" t="str">
        <f>data_olah!B278</f>
        <v>KUTAI BARAT</v>
      </c>
      <c r="D1116" s="231" t="str">
        <f>data_olah!C278</f>
        <v>SILUQ NGURAI</v>
      </c>
      <c r="E1116" s="231" t="str">
        <f>data_olah!D278</f>
        <v>KENDISIQ</v>
      </c>
      <c r="F1116" s="232" t="str">
        <f>data_olah!F278</f>
        <v>-0.886637898289004</v>
      </c>
      <c r="G1116" s="232" t="str">
        <f>data_olah!G278</f>
        <v>115.95811332385352</v>
      </c>
      <c r="H1116" s="231" t="str">
        <f>data_olah!H278</f>
        <v>TELKOMSAT</v>
      </c>
      <c r="I1116" s="231" t="str">
        <f>data_olah!I278</f>
        <v>STARLINK</v>
      </c>
      <c r="J1116" s="231" t="str">
        <f>data_olah!J278</f>
        <v>TERPASANG</v>
      </c>
      <c r="K1116" s="231" t="str">
        <f>data_olah!N278</f>
        <v>BELUM TERPASANG</v>
      </c>
      <c r="L1116" s="231" t="str">
        <f>data_olah!U278</f>
        <v>TIDAK OPTIMAL</v>
      </c>
    </row>
    <row r="1117">
      <c r="A1117" s="230">
        <v>2025.0</v>
      </c>
      <c r="B1117" s="230" t="s">
        <v>3551</v>
      </c>
      <c r="C1117" s="231" t="str">
        <f>data_olah!B279</f>
        <v>KUTAI BARAT</v>
      </c>
      <c r="D1117" s="231" t="str">
        <f>data_olah!C279</f>
        <v>SILUQ NGURAI</v>
      </c>
      <c r="E1117" s="231" t="str">
        <f>data_olah!D279</f>
        <v>MUARA PONAQ</v>
      </c>
      <c r="F1117" s="232" t="str">
        <f>data_olah!F279</f>
        <v>-0.6600922373243009</v>
      </c>
      <c r="G1117" s="232" t="str">
        <f>data_olah!G279</f>
        <v>115.97054768762739</v>
      </c>
      <c r="H1117" s="231" t="str">
        <f>data_olah!H279</f>
        <v/>
      </c>
      <c r="I1117" s="231" t="str">
        <f>data_olah!I279</f>
        <v/>
      </c>
      <c r="J1117" s="231" t="str">
        <f>data_olah!J279</f>
        <v/>
      </c>
      <c r="K1117" s="231" t="str">
        <f>data_olah!N279</f>
        <v>BELUM TERPASANG</v>
      </c>
      <c r="L1117" s="231" t="str">
        <f>data_olah!U279</f>
        <v>BELUM TERPASANG</v>
      </c>
    </row>
    <row r="1118">
      <c r="A1118" s="230">
        <v>2025.0</v>
      </c>
      <c r="B1118" s="230" t="s">
        <v>3551</v>
      </c>
      <c r="C1118" s="231" t="str">
        <f>data_olah!B280</f>
        <v>KUTAI BARAT</v>
      </c>
      <c r="D1118" s="231" t="str">
        <f>data_olah!C280</f>
        <v>TERING</v>
      </c>
      <c r="E1118" s="231" t="str">
        <f>data_olah!D280</f>
        <v>TERING BARU</v>
      </c>
      <c r="F1118" s="232" t="str">
        <f>data_olah!F280</f>
        <v>-0.07094915304878817</v>
      </c>
      <c r="G1118" s="232" t="str">
        <f>data_olah!G280</f>
        <v>115.65549008421988</v>
      </c>
      <c r="H1118" s="231" t="str">
        <f>data_olah!H280</f>
        <v>TELKOMSEL</v>
      </c>
      <c r="I1118" s="231" t="str">
        <f>data_olah!I280</f>
        <v>ORBIT</v>
      </c>
      <c r="J1118" s="231" t="str">
        <f>data_olah!J280</f>
        <v>TERPASANG</v>
      </c>
      <c r="K1118" s="231" t="str">
        <f>data_olah!N280</f>
        <v>BELUM TERPASANG</v>
      </c>
      <c r="L1118" s="231" t="str">
        <f>data_olah!U280</f>
        <v>TIDAK TERDETEKSI</v>
      </c>
    </row>
    <row r="1119">
      <c r="A1119" s="230">
        <v>2025.0</v>
      </c>
      <c r="B1119" s="230" t="s">
        <v>3551</v>
      </c>
      <c r="C1119" s="231" t="str">
        <f>data_olah!B281</f>
        <v>KUTAI BARAT</v>
      </c>
      <c r="D1119" s="231" t="str">
        <f>data_olah!C281</f>
        <v>TERING</v>
      </c>
      <c r="E1119" s="231" t="str">
        <f>data_olah!D281</f>
        <v>TERING LAMA</v>
      </c>
      <c r="F1119" s="232" t="str">
        <f>data_olah!F281</f>
        <v>-0.06927607757322796</v>
      </c>
      <c r="G1119" s="232" t="str">
        <f>data_olah!G281</f>
        <v>115.64172847516913</v>
      </c>
      <c r="H1119" s="231" t="str">
        <f>data_olah!H281</f>
        <v/>
      </c>
      <c r="I1119" s="231" t="str">
        <f>data_olah!I281</f>
        <v/>
      </c>
      <c r="J1119" s="231" t="str">
        <f>data_olah!J281</f>
        <v/>
      </c>
      <c r="K1119" s="231" t="str">
        <f>data_olah!N281</f>
        <v>BELUM TERPASANG</v>
      </c>
      <c r="L1119" s="231" t="str">
        <f>data_olah!U281</f>
        <v>BELUM TERPASANG</v>
      </c>
    </row>
    <row r="1120">
      <c r="A1120" s="230">
        <v>2025.0</v>
      </c>
      <c r="B1120" s="230" t="s">
        <v>3551</v>
      </c>
      <c r="C1120" s="231" t="str">
        <f>data_olah!B282</f>
        <v>KUTAI BARAT</v>
      </c>
      <c r="D1120" s="231" t="str">
        <f>data_olah!C282</f>
        <v>TERING</v>
      </c>
      <c r="E1120" s="231" t="str">
        <f>data_olah!D282</f>
        <v>LINGGANG TERING SEBERANG</v>
      </c>
      <c r="F1120" s="232" t="str">
        <f>data_olah!F282</f>
        <v>-0.07400186818038257</v>
      </c>
      <c r="G1120" s="232" t="str">
        <f>data_olah!G282</f>
        <v>115.64426192899026</v>
      </c>
      <c r="H1120" s="231" t="str">
        <f>data_olah!H282</f>
        <v>TELKOM</v>
      </c>
      <c r="I1120" s="231" t="str">
        <f>data_olah!I282</f>
        <v>WMS</v>
      </c>
      <c r="J1120" s="231" t="str">
        <f>data_olah!J282</f>
        <v>TERPASANG</v>
      </c>
      <c r="K1120" s="231" t="str">
        <f>data_olah!N282</f>
        <v>&gt; 200GB</v>
      </c>
      <c r="L1120" s="231" t="str">
        <f>data_olah!U282</f>
        <v>KURANG OPTIMAL</v>
      </c>
    </row>
    <row r="1121">
      <c r="A1121" s="230">
        <v>2025.0</v>
      </c>
      <c r="B1121" s="230" t="s">
        <v>3551</v>
      </c>
      <c r="C1121" s="231" t="str">
        <f>data_olah!B283</f>
        <v>KUTAI BARAT</v>
      </c>
      <c r="D1121" s="231" t="str">
        <f>data_olah!C283</f>
        <v>TERING</v>
      </c>
      <c r="E1121" s="231" t="str">
        <f>data_olah!D283</f>
        <v>TUKUL</v>
      </c>
      <c r="F1121" s="232" t="str">
        <f>data_olah!F283</f>
        <v>-0.003978787531726304</v>
      </c>
      <c r="G1121" s="232" t="str">
        <f>data_olah!G283</f>
        <v>115.68710109685509</v>
      </c>
      <c r="H1121" s="231" t="str">
        <f>data_olah!H283</f>
        <v>PSN</v>
      </c>
      <c r="I1121" s="231" t="str">
        <f>data_olah!I283</f>
        <v>VSAT</v>
      </c>
      <c r="J1121" s="231" t="str">
        <f>data_olah!J283</f>
        <v>TERPASANG</v>
      </c>
      <c r="K1121" s="231" t="str">
        <f>data_olah!N283</f>
        <v/>
      </c>
      <c r="L1121" s="231" t="str">
        <f>data_olah!U283</f>
        <v>TIDAK OPTIMAL</v>
      </c>
    </row>
    <row r="1122">
      <c r="A1122" s="230">
        <v>2025.0</v>
      </c>
      <c r="B1122" s="230" t="s">
        <v>3551</v>
      </c>
      <c r="C1122" s="231" t="str">
        <f>data_olah!B284</f>
        <v>KUTAI BARAT</v>
      </c>
      <c r="D1122" s="231" t="str">
        <f>data_olah!C284</f>
        <v>TERING</v>
      </c>
      <c r="E1122" s="231" t="str">
        <f>data_olah!D284</f>
        <v>LINGGANG KELUBAQ</v>
      </c>
      <c r="F1122" s="232" t="str">
        <f>data_olah!F284</f>
        <v>-0.06123000112195439</v>
      </c>
      <c r="G1122" s="232" t="str">
        <f>data_olah!G284</f>
        <v>115.61225438755717</v>
      </c>
      <c r="H1122" s="231" t="str">
        <f>data_olah!H284</f>
        <v>PSN</v>
      </c>
      <c r="I1122" s="231" t="str">
        <f>data_olah!I284</f>
        <v>VSAT</v>
      </c>
      <c r="J1122" s="231" t="str">
        <f>data_olah!J284</f>
        <v>TERPASANG</v>
      </c>
      <c r="K1122" s="231" t="str">
        <f>data_olah!N284</f>
        <v/>
      </c>
      <c r="L1122" s="231" t="str">
        <f>data_olah!U284</f>
        <v>TIDAK OPTIMAL</v>
      </c>
    </row>
    <row r="1123">
      <c r="A1123" s="230">
        <v>2025.0</v>
      </c>
      <c r="B1123" s="230" t="s">
        <v>3551</v>
      </c>
      <c r="C1123" s="231" t="str">
        <f>data_olah!B285</f>
        <v>KUTAI BARAT</v>
      </c>
      <c r="D1123" s="231" t="str">
        <f>data_olah!C285</f>
        <v>TERING</v>
      </c>
      <c r="E1123" s="231" t="str">
        <f>data_olah!D285</f>
        <v>LINGGANG PURWOREJO</v>
      </c>
      <c r="F1123" s="232" t="str">
        <f>data_olah!F285</f>
        <v>-0.08660010656843149</v>
      </c>
      <c r="G1123" s="232" t="str">
        <f>data_olah!G285</f>
        <v>115.64115242762588</v>
      </c>
      <c r="H1123" s="231" t="str">
        <f>data_olah!H285</f>
        <v>TELKOM</v>
      </c>
      <c r="I1123" s="231" t="str">
        <f>data_olah!I285</f>
        <v>WMS</v>
      </c>
      <c r="J1123" s="231" t="str">
        <f>data_olah!J285</f>
        <v>TERPASANG</v>
      </c>
      <c r="K1123" s="231" t="str">
        <f>data_olah!N285</f>
        <v>&gt; 200GB</v>
      </c>
      <c r="L1123" s="231" t="str">
        <f>data_olah!U285</f>
        <v>KURANG OPTIMAL</v>
      </c>
    </row>
    <row r="1124">
      <c r="A1124" s="230">
        <v>2025.0</v>
      </c>
      <c r="B1124" s="230" t="s">
        <v>3551</v>
      </c>
      <c r="C1124" s="231" t="str">
        <f>data_olah!B286</f>
        <v>KUTAI BARAT</v>
      </c>
      <c r="D1124" s="231" t="str">
        <f>data_olah!C286</f>
        <v>TERING</v>
      </c>
      <c r="E1124" s="231" t="str">
        <f>data_olah!D286</f>
        <v>LINGGANG JELEMUQ</v>
      </c>
      <c r="F1124" s="232" t="str">
        <f>data_olah!F286</f>
        <v>-0.06775782050404053</v>
      </c>
      <c r="G1124" s="232" t="str">
        <f>data_olah!G286</f>
        <v>115.66747946545938</v>
      </c>
      <c r="H1124" s="231" t="str">
        <f>data_olah!H286</f>
        <v>PSN</v>
      </c>
      <c r="I1124" s="231" t="str">
        <f>data_olah!I286</f>
        <v>VSAT</v>
      </c>
      <c r="J1124" s="231" t="str">
        <f>data_olah!J286</f>
        <v>TERPASANG</v>
      </c>
      <c r="K1124" s="231" t="str">
        <f>data_olah!N286</f>
        <v/>
      </c>
      <c r="L1124" s="231" t="str">
        <f>data_olah!U286</f>
        <v>TIDAK OPTIMAL</v>
      </c>
    </row>
    <row r="1125">
      <c r="A1125" s="230">
        <v>2025.0</v>
      </c>
      <c r="B1125" s="230" t="s">
        <v>3551</v>
      </c>
      <c r="C1125" s="231" t="str">
        <f>data_olah!B287</f>
        <v>KUTAI BARAT</v>
      </c>
      <c r="D1125" s="231" t="str">
        <f>data_olah!C287</f>
        <v>TERING</v>
      </c>
      <c r="E1125" s="231" t="str">
        <f>data_olah!D287</f>
        <v>KELIAN DALAM</v>
      </c>
      <c r="F1125" s="232" t="str">
        <f>data_olah!F287</f>
        <v>-0.044910599909659114</v>
      </c>
      <c r="G1125" s="232" t="str">
        <f>data_olah!G287</f>
        <v>115.52933714212487</v>
      </c>
      <c r="H1125" s="231" t="str">
        <f>data_olah!H287</f>
        <v/>
      </c>
      <c r="I1125" s="231" t="str">
        <f>data_olah!I287</f>
        <v/>
      </c>
      <c r="J1125" s="231" t="str">
        <f>data_olah!J287</f>
        <v/>
      </c>
      <c r="K1125" s="231" t="str">
        <f>data_olah!N287</f>
        <v>BELUM TERPASANG</v>
      </c>
      <c r="L1125" s="231" t="str">
        <f>data_olah!U287</f>
        <v>BELUM TERPASANG</v>
      </c>
    </row>
    <row r="1126">
      <c r="A1126" s="230">
        <v>2025.0</v>
      </c>
      <c r="B1126" s="230" t="s">
        <v>3551</v>
      </c>
      <c r="C1126" s="231" t="str">
        <f>data_olah!B288</f>
        <v>KUTAI BARAT</v>
      </c>
      <c r="D1126" s="231" t="str">
        <f>data_olah!C288</f>
        <v>TERING</v>
      </c>
      <c r="E1126" s="231" t="str">
        <f>data_olah!D288</f>
        <v>LINGGANG MUARA MUJAN</v>
      </c>
      <c r="F1126" s="232" t="str">
        <f>data_olah!F288</f>
        <v>-0.0923710572570304</v>
      </c>
      <c r="G1126" s="232" t="str">
        <f>data_olah!G288</f>
        <v>115.55623494107002</v>
      </c>
      <c r="H1126" s="231" t="str">
        <f>data_olah!H288</f>
        <v/>
      </c>
      <c r="I1126" s="231" t="str">
        <f>data_olah!I288</f>
        <v/>
      </c>
      <c r="J1126" s="231" t="str">
        <f>data_olah!J288</f>
        <v/>
      </c>
      <c r="K1126" s="231" t="str">
        <f>data_olah!N288</f>
        <v>BELUM TERPASANG</v>
      </c>
      <c r="L1126" s="231" t="str">
        <f>data_olah!U288</f>
        <v>BELUM TERPASANG</v>
      </c>
    </row>
    <row r="1127">
      <c r="A1127" s="230">
        <v>2025.0</v>
      </c>
      <c r="B1127" s="230" t="s">
        <v>3551</v>
      </c>
      <c r="C1127" s="231" t="str">
        <f>data_olah!B289</f>
        <v>KUTAI BARAT</v>
      </c>
      <c r="D1127" s="231" t="str">
        <f>data_olah!C289</f>
        <v>TERING</v>
      </c>
      <c r="E1127" s="231" t="str">
        <f>data_olah!D289</f>
        <v>MUYUB ULU</v>
      </c>
      <c r="F1127" s="232" t="str">
        <f>data_olah!F289</f>
        <v>-0.02132031160224771</v>
      </c>
      <c r="G1127" s="232" t="str">
        <f>data_olah!G289</f>
        <v>115.70768760005771</v>
      </c>
      <c r="H1127" s="231" t="str">
        <f>data_olah!H289</f>
        <v>TELKOMSAT</v>
      </c>
      <c r="I1127" s="231" t="str">
        <f>data_olah!I289</f>
        <v>STARLINK</v>
      </c>
      <c r="J1127" s="231" t="str">
        <f>data_olah!J289</f>
        <v>TERPASANG</v>
      </c>
      <c r="K1127" s="231" t="str">
        <f>data_olah!N289</f>
        <v>BELUM TERPASANG</v>
      </c>
      <c r="L1127" s="231" t="str">
        <f>data_olah!U289</f>
        <v>KURANG OPTIMAL</v>
      </c>
    </row>
    <row r="1128">
      <c r="A1128" s="230">
        <v>2025.0</v>
      </c>
      <c r="B1128" s="230" t="s">
        <v>3551</v>
      </c>
      <c r="C1128" s="231" t="str">
        <f>data_olah!B290</f>
        <v>KUTAI BARAT</v>
      </c>
      <c r="D1128" s="231" t="str">
        <f>data_olah!C290</f>
        <v>TERING</v>
      </c>
      <c r="E1128" s="231" t="str">
        <f>data_olah!D290</f>
        <v>MUYUB AKET</v>
      </c>
      <c r="F1128" s="232" t="str">
        <f>data_olah!F290</f>
        <v>-0.011559910305762956</v>
      </c>
      <c r="G1128" s="232" t="str">
        <f>data_olah!G290</f>
        <v>115.71936322540242</v>
      </c>
      <c r="H1128" s="231" t="str">
        <f>data_olah!H290</f>
        <v/>
      </c>
      <c r="I1128" s="231" t="str">
        <f>data_olah!I290</f>
        <v/>
      </c>
      <c r="J1128" s="231" t="str">
        <f>data_olah!J290</f>
        <v/>
      </c>
      <c r="K1128" s="231" t="str">
        <f>data_olah!N290</f>
        <v>BELUM TERPASANG</v>
      </c>
      <c r="L1128" s="231" t="str">
        <f>data_olah!U290</f>
        <v>BELUM TERPASANG</v>
      </c>
    </row>
    <row r="1129">
      <c r="A1129" s="230">
        <v>2025.0</v>
      </c>
      <c r="B1129" s="230" t="s">
        <v>3551</v>
      </c>
      <c r="C1129" s="231" t="str">
        <f>data_olah!B291</f>
        <v>KUTAI BARAT</v>
      </c>
      <c r="D1129" s="231" t="str">
        <f>data_olah!C291</f>
        <v>TERING</v>
      </c>
      <c r="E1129" s="231" t="str">
        <f>data_olah!D291</f>
        <v>LINGGANG MUYUB ILIR</v>
      </c>
      <c r="F1129" s="232" t="str">
        <f>data_olah!F291</f>
        <v>-0.0626969248283906</v>
      </c>
      <c r="G1129" s="232" t="str">
        <f>data_olah!G291</f>
        <v>115.73969411228815</v>
      </c>
      <c r="H1129" s="231" t="str">
        <f>data_olah!H291</f>
        <v/>
      </c>
      <c r="I1129" s="231" t="str">
        <f>data_olah!I291</f>
        <v/>
      </c>
      <c r="J1129" s="231" t="str">
        <f>data_olah!J291</f>
        <v/>
      </c>
      <c r="K1129" s="231" t="str">
        <f>data_olah!N291</f>
        <v>BELUM TERPASANG</v>
      </c>
      <c r="L1129" s="231" t="str">
        <f>data_olah!U291</f>
        <v>BELUM TERPASANG</v>
      </c>
    </row>
    <row r="1130">
      <c r="A1130" s="230">
        <v>2025.0</v>
      </c>
      <c r="B1130" s="230" t="s">
        <v>3551</v>
      </c>
      <c r="C1130" s="231" t="str">
        <f>data_olah!B292</f>
        <v>KUTAI BARAT</v>
      </c>
      <c r="D1130" s="231" t="str">
        <f>data_olah!C292</f>
        <v>TERING</v>
      </c>
      <c r="E1130" s="231" t="str">
        <f>data_olah!D292</f>
        <v>GABUNG BARU</v>
      </c>
      <c r="F1130" s="232" t="str">
        <f>data_olah!F292</f>
        <v>-0.028909757637192716</v>
      </c>
      <c r="G1130" s="232" t="str">
        <f>data_olah!G292</f>
        <v>115.71458084211838</v>
      </c>
      <c r="H1130" s="231" t="str">
        <f>data_olah!H292</f>
        <v/>
      </c>
      <c r="I1130" s="231" t="str">
        <f>data_olah!I292</f>
        <v/>
      </c>
      <c r="J1130" s="231" t="str">
        <f>data_olah!J292</f>
        <v/>
      </c>
      <c r="K1130" s="231" t="str">
        <f>data_olah!N292</f>
        <v>BELUM TERPASANG</v>
      </c>
      <c r="L1130" s="231" t="str">
        <f>data_olah!U292</f>
        <v>BELUM TERPASANG</v>
      </c>
    </row>
    <row r="1131">
      <c r="A1131" s="230">
        <v>2025.0</v>
      </c>
      <c r="B1131" s="230" t="s">
        <v>3551</v>
      </c>
      <c r="C1131" s="231" t="str">
        <f>data_olah!B293</f>
        <v>KUTAI BARAT</v>
      </c>
      <c r="D1131" s="231" t="str">
        <f>data_olah!C293</f>
        <v>TERING</v>
      </c>
      <c r="E1131" s="231" t="str">
        <f>data_olah!D293</f>
        <v>LINGGANG BANJAREJO</v>
      </c>
      <c r="F1131" s="232" t="str">
        <f>data_olah!F293</f>
        <v>-0.09682829980527295</v>
      </c>
      <c r="G1131" s="232" t="str">
        <f>data_olah!G293</f>
        <v>115.65240024212277</v>
      </c>
      <c r="H1131" s="231" t="str">
        <f>data_olah!H293</f>
        <v>TELKOM</v>
      </c>
      <c r="I1131" s="231" t="str">
        <f>data_olah!I293</f>
        <v>WMS</v>
      </c>
      <c r="J1131" s="231" t="str">
        <f>data_olah!J293</f>
        <v>TERPASANG</v>
      </c>
      <c r="K1131" s="231" t="str">
        <f>data_olah!N293</f>
        <v>&gt; 200GB</v>
      </c>
      <c r="L1131" s="231" t="str">
        <f>data_olah!U293</f>
        <v>KURANG OPTIMAL</v>
      </c>
    </row>
    <row r="1132">
      <c r="A1132" s="230">
        <v>2025.0</v>
      </c>
      <c r="B1132" s="230" t="s">
        <v>3551</v>
      </c>
      <c r="C1132" s="231" t="str">
        <f>data_olah!B294</f>
        <v>KUTAI BARAT</v>
      </c>
      <c r="D1132" s="231" t="str">
        <f>data_olah!C294</f>
        <v>TERING</v>
      </c>
      <c r="E1132" s="231" t="str">
        <f>data_olah!D294</f>
        <v>TERING LAMA ULU</v>
      </c>
      <c r="F1132" s="232" t="str">
        <f>data_olah!F294</f>
        <v>-0.06837485599358824</v>
      </c>
      <c r="G1132" s="232" t="str">
        <f>data_olah!G294</f>
        <v>115.6416553228439</v>
      </c>
      <c r="H1132" s="231" t="str">
        <f>data_olah!H294</f>
        <v/>
      </c>
      <c r="I1132" s="231" t="str">
        <f>data_olah!I294</f>
        <v/>
      </c>
      <c r="J1132" s="231" t="str">
        <f>data_olah!J294</f>
        <v/>
      </c>
      <c r="K1132" s="231" t="str">
        <f>data_olah!N294</f>
        <v>BELUM TERPASANG</v>
      </c>
      <c r="L1132" s="231" t="str">
        <f>data_olah!U294</f>
        <v>BELUM TERPASANG</v>
      </c>
    </row>
    <row r="1133">
      <c r="A1133" s="230">
        <v>2025.0</v>
      </c>
      <c r="B1133" s="230" t="s">
        <v>3551</v>
      </c>
      <c r="C1133" s="231" t="str">
        <f>data_olah!B295</f>
        <v>KUTAI KARTANEGARA</v>
      </c>
      <c r="D1133" s="231" t="str">
        <f>data_olah!C295</f>
        <v>ANGGANA</v>
      </c>
      <c r="E1133" s="231" t="str">
        <f>data_olah!D295</f>
        <v>SEPATIN</v>
      </c>
      <c r="F1133" s="232" t="str">
        <f>data_olah!F295</f>
        <v>-0.7783772345835887</v>
      </c>
      <c r="G1133" s="232" t="str">
        <f>data_olah!G295</f>
        <v>117.5924714464882</v>
      </c>
      <c r="H1133" s="231" t="str">
        <f>data_olah!H295</f>
        <v>TELKOMSAT</v>
      </c>
      <c r="I1133" s="231" t="str">
        <f>data_olah!I295</f>
        <v>STARLINK</v>
      </c>
      <c r="J1133" s="231" t="str">
        <f>data_olah!J295</f>
        <v>TERPASANG</v>
      </c>
      <c r="K1133" s="231" t="str">
        <f>data_olah!N295</f>
        <v>BELUM TERPASANG</v>
      </c>
      <c r="L1133" s="231" t="str">
        <f>data_olah!U295</f>
        <v>TIDAK OPTIMAL</v>
      </c>
    </row>
    <row r="1134">
      <c r="A1134" s="230">
        <v>2025.0</v>
      </c>
      <c r="B1134" s="230" t="s">
        <v>3551</v>
      </c>
      <c r="C1134" s="231" t="str">
        <f>data_olah!B296</f>
        <v>KUTAI KARTANEGARA</v>
      </c>
      <c r="D1134" s="231" t="str">
        <f>data_olah!C296</f>
        <v>ANGGANA</v>
      </c>
      <c r="E1134" s="231" t="str">
        <f>data_olah!D296</f>
        <v>MUARA PANTUAN</v>
      </c>
      <c r="F1134" s="232" t="str">
        <f>data_olah!F296</f>
        <v>-0.5809296414416972</v>
      </c>
      <c r="G1134" s="232" t="str">
        <f>data_olah!G296</f>
        <v>117.56752319448114</v>
      </c>
      <c r="H1134" s="231" t="str">
        <f>data_olah!H296</f>
        <v>TELKOMSAT</v>
      </c>
      <c r="I1134" s="231" t="str">
        <f>data_olah!I296</f>
        <v>STARLINK</v>
      </c>
      <c r="J1134" s="231" t="str">
        <f>data_olah!J296</f>
        <v>TERPASANG</v>
      </c>
      <c r="K1134" s="231" t="str">
        <f>data_olah!N296</f>
        <v>BELUM TERPASANG</v>
      </c>
      <c r="L1134" s="231" t="str">
        <f>data_olah!U296</f>
        <v>TIDAK OPTIMAL</v>
      </c>
    </row>
    <row r="1135">
      <c r="A1135" s="230">
        <v>2025.0</v>
      </c>
      <c r="B1135" s="230" t="s">
        <v>3551</v>
      </c>
      <c r="C1135" s="231" t="str">
        <f>data_olah!B297</f>
        <v>KUTAI KARTANEGARA</v>
      </c>
      <c r="D1135" s="231" t="str">
        <f>data_olah!C297</f>
        <v>ANGGANA</v>
      </c>
      <c r="E1135" s="231" t="str">
        <f>data_olah!D297</f>
        <v>TANI BARU</v>
      </c>
      <c r="F1135" s="232" t="str">
        <f>data_olah!F297</f>
        <v>-0.5130076057079132</v>
      </c>
      <c r="G1135" s="232" t="str">
        <f>data_olah!G297</f>
        <v>117.57284507472056</v>
      </c>
      <c r="H1135" s="231" t="str">
        <f>data_olah!H297</f>
        <v>TELKOMSAT</v>
      </c>
      <c r="I1135" s="231" t="str">
        <f>data_olah!I297</f>
        <v>STARLINK</v>
      </c>
      <c r="J1135" s="231" t="str">
        <f>data_olah!J297</f>
        <v>TERPASANG</v>
      </c>
      <c r="K1135" s="231" t="str">
        <f>data_olah!N297</f>
        <v>BELUM TERPASANG</v>
      </c>
      <c r="L1135" s="231" t="str">
        <f>data_olah!U297</f>
        <v>SANGAT OPTIMAL</v>
      </c>
    </row>
    <row r="1136">
      <c r="A1136" s="230">
        <v>2025.0</v>
      </c>
      <c r="B1136" s="230" t="s">
        <v>3551</v>
      </c>
      <c r="C1136" s="231" t="str">
        <f>data_olah!B298</f>
        <v>KUTAI KARTANEGARA</v>
      </c>
      <c r="D1136" s="231" t="str">
        <f>data_olah!C298</f>
        <v>ANGGANA</v>
      </c>
      <c r="E1136" s="231" t="str">
        <f>data_olah!D298</f>
        <v>KUTAI LAMA</v>
      </c>
      <c r="F1136" s="232" t="str">
        <f>data_olah!F298</f>
        <v>-0.5697861772874474</v>
      </c>
      <c r="G1136" s="232" t="str">
        <f>data_olah!G298</f>
        <v>117.31829682714186</v>
      </c>
      <c r="H1136" s="231" t="str">
        <f>data_olah!H298</f>
        <v>TELKOMSEL</v>
      </c>
      <c r="I1136" s="231" t="str">
        <f>data_olah!I298</f>
        <v>INDIHOME</v>
      </c>
      <c r="J1136" s="231" t="str">
        <f>data_olah!J298</f>
        <v>TERPASANG</v>
      </c>
      <c r="K1136" s="231" t="str">
        <f>data_olah!N298</f>
        <v/>
      </c>
      <c r="L1136" s="231" t="str">
        <f>data_olah!U298</f>
        <v>TIDAK OPTIMAL</v>
      </c>
    </row>
    <row r="1137">
      <c r="A1137" s="230">
        <v>2025.0</v>
      </c>
      <c r="B1137" s="230" t="s">
        <v>3551</v>
      </c>
      <c r="C1137" s="231" t="str">
        <f>data_olah!B299</f>
        <v>KUTAI KARTANEGARA</v>
      </c>
      <c r="D1137" s="231" t="str">
        <f>data_olah!C299</f>
        <v>ANGGANA</v>
      </c>
      <c r="E1137" s="231" t="str">
        <f>data_olah!D299</f>
        <v>ANGGANA</v>
      </c>
      <c r="F1137" s="232" t="str">
        <f>data_olah!F299</f>
        <v>-0.5681529130112719</v>
      </c>
      <c r="G1137" s="232" t="str">
        <f>data_olah!G299</f>
        <v>117.28656041385162</v>
      </c>
      <c r="H1137" s="231" t="str">
        <f>data_olah!H299</f>
        <v>TELKOMSEL</v>
      </c>
      <c r="I1137" s="231" t="str">
        <f>data_olah!I299</f>
        <v>INDIHOME</v>
      </c>
      <c r="J1137" s="231" t="str">
        <f>data_olah!J299</f>
        <v>TERPASANG</v>
      </c>
      <c r="K1137" s="231" t="str">
        <f>data_olah!N299</f>
        <v/>
      </c>
      <c r="L1137" s="231" t="str">
        <f>data_olah!U299</f>
        <v>KURANG OPTIMAL</v>
      </c>
    </row>
    <row r="1138">
      <c r="A1138" s="230">
        <v>2025.0</v>
      </c>
      <c r="B1138" s="230" t="s">
        <v>3551</v>
      </c>
      <c r="C1138" s="231" t="str">
        <f>data_olah!B300</f>
        <v>KUTAI KARTANEGARA</v>
      </c>
      <c r="D1138" s="231" t="str">
        <f>data_olah!C300</f>
        <v>ANGGANA</v>
      </c>
      <c r="E1138" s="231" t="str">
        <f>data_olah!D300</f>
        <v>SUNGAI MERIAM</v>
      </c>
      <c r="F1138" s="232" t="str">
        <f>data_olah!F300</f>
        <v>-0.5713486926877647</v>
      </c>
      <c r="G1138" s="232" t="str">
        <f>data_olah!G300</f>
        <v>117.26502736091058</v>
      </c>
      <c r="H1138" s="231" t="str">
        <f>data_olah!H300</f>
        <v>TELKOMSEL</v>
      </c>
      <c r="I1138" s="231" t="str">
        <f>data_olah!I300</f>
        <v>INDIHOME</v>
      </c>
      <c r="J1138" s="231" t="str">
        <f>data_olah!J300</f>
        <v>TERPASANG</v>
      </c>
      <c r="K1138" s="231" t="str">
        <f>data_olah!N300</f>
        <v/>
      </c>
      <c r="L1138" s="231" t="str">
        <f>data_olah!U300</f>
        <v>KURANG OPTIMAL</v>
      </c>
    </row>
    <row r="1139">
      <c r="A1139" s="230">
        <v>2025.0</v>
      </c>
      <c r="B1139" s="230" t="s">
        <v>3551</v>
      </c>
      <c r="C1139" s="231" t="str">
        <f>data_olah!B301</f>
        <v>KUTAI KARTANEGARA</v>
      </c>
      <c r="D1139" s="231" t="str">
        <f>data_olah!C301</f>
        <v>ANGGANA</v>
      </c>
      <c r="E1139" s="231" t="str">
        <f>data_olah!D301</f>
        <v>SIDOMULYO</v>
      </c>
      <c r="F1139" s="232" t="str">
        <f>data_olah!F301</f>
        <v>-0.541347676151219</v>
      </c>
      <c r="G1139" s="232" t="str">
        <f>data_olah!G301</f>
        <v>117.27661940572239</v>
      </c>
      <c r="H1139" s="231" t="str">
        <f>data_olah!H301</f>
        <v>TELKOMSEL</v>
      </c>
      <c r="I1139" s="231" t="str">
        <f>data_olah!I301</f>
        <v>INDIHOME</v>
      </c>
      <c r="J1139" s="231" t="str">
        <f>data_olah!J301</f>
        <v>TERPASANG</v>
      </c>
      <c r="K1139" s="231" t="str">
        <f>data_olah!N301</f>
        <v/>
      </c>
      <c r="L1139" s="231" t="str">
        <f>data_olah!U301</f>
        <v>KURANG OPTIMAL</v>
      </c>
    </row>
    <row r="1140">
      <c r="A1140" s="230">
        <v>2025.0</v>
      </c>
      <c r="B1140" s="230" t="s">
        <v>3551</v>
      </c>
      <c r="C1140" s="231" t="str">
        <f>data_olah!B302</f>
        <v>KUTAI KARTANEGARA</v>
      </c>
      <c r="D1140" s="231" t="str">
        <f>data_olah!C302</f>
        <v>ANGGANA</v>
      </c>
      <c r="E1140" s="231" t="str">
        <f>data_olah!D302</f>
        <v>HANDIL TERUSAN</v>
      </c>
      <c r="F1140" s="232" t="str">
        <f>data_olah!F302</f>
        <v>-0.5485051574143872</v>
      </c>
      <c r="G1140" s="232" t="str">
        <f>data_olah!G302</f>
        <v>117.38590265988722</v>
      </c>
      <c r="H1140" s="231" t="str">
        <f>data_olah!H302</f>
        <v>TELKOMSEL</v>
      </c>
      <c r="I1140" s="231" t="str">
        <f>data_olah!I302</f>
        <v>ORBIT</v>
      </c>
      <c r="J1140" s="231" t="str">
        <f>data_olah!J302</f>
        <v>TERPASANG</v>
      </c>
      <c r="K1140" s="231" t="str">
        <f>data_olah!N302</f>
        <v>BELUM TERPASANG</v>
      </c>
      <c r="L1140" s="231" t="str">
        <f>data_olah!U302</f>
        <v>TIDAK TERDETEKSI</v>
      </c>
    </row>
    <row r="1141">
      <c r="A1141" s="230">
        <v>2025.0</v>
      </c>
      <c r="B1141" s="230" t="s">
        <v>3551</v>
      </c>
      <c r="C1141" s="231" t="str">
        <f>data_olah!B303</f>
        <v>KUTAI KARTANEGARA</v>
      </c>
      <c r="D1141" s="231" t="str">
        <f>data_olah!C303</f>
        <v>KEMBANG JANGGUT</v>
      </c>
      <c r="E1141" s="231" t="str">
        <f>data_olah!D303</f>
        <v>GENTING TANAH</v>
      </c>
      <c r="F1141" s="232" t="str">
        <f>data_olah!F303</f>
        <v>0.07709073548548691</v>
      </c>
      <c r="G1141" s="232" t="str">
        <f>data_olah!G303</f>
        <v>116.4337786742066</v>
      </c>
      <c r="H1141" s="231" t="str">
        <f>data_olah!H303</f>
        <v>TELKOM</v>
      </c>
      <c r="I1141" s="231" t="str">
        <f>data_olah!I303</f>
        <v>Astinet</v>
      </c>
      <c r="J1141" s="231" t="str">
        <f>data_olah!J303</f>
        <v>TERPASANG</v>
      </c>
      <c r="K1141" s="231" t="str">
        <f>data_olah!N303</f>
        <v>TIDAK TERDETEKSI</v>
      </c>
      <c r="L1141" s="231" t="str">
        <f>data_olah!U303</f>
        <v>TIDAK TERDETEKSI</v>
      </c>
    </row>
    <row r="1142">
      <c r="A1142" s="230">
        <v>2025.0</v>
      </c>
      <c r="B1142" s="230" t="s">
        <v>3551</v>
      </c>
      <c r="C1142" s="231" t="str">
        <f>data_olah!B304</f>
        <v>KUTAI KARTANEGARA</v>
      </c>
      <c r="D1142" s="231" t="str">
        <f>data_olah!C304</f>
        <v>KEMBANG JANGGUT</v>
      </c>
      <c r="E1142" s="231" t="str">
        <f>data_olah!D304</f>
        <v>LOA SAKOH</v>
      </c>
      <c r="F1142" s="232" t="str">
        <f>data_olah!F304</f>
        <v>0.10937804579590546</v>
      </c>
      <c r="G1142" s="232" t="str">
        <f>data_olah!G304</f>
        <v>116.40837553641292</v>
      </c>
      <c r="H1142" s="231" t="str">
        <f>data_olah!H304</f>
        <v>TELKOMSEL</v>
      </c>
      <c r="I1142" s="231" t="str">
        <f>data_olah!I304</f>
        <v>INDIHOME</v>
      </c>
      <c r="J1142" s="231" t="str">
        <f>data_olah!J304</f>
        <v>TERPASANG</v>
      </c>
      <c r="K1142" s="231" t="str">
        <f>data_olah!N304</f>
        <v/>
      </c>
      <c r="L1142" s="231" t="str">
        <f>data_olah!U304</f>
        <v>KURANG OPTIMAL</v>
      </c>
    </row>
    <row r="1143">
      <c r="A1143" s="230">
        <v>2025.0</v>
      </c>
      <c r="B1143" s="230" t="s">
        <v>3551</v>
      </c>
      <c r="C1143" s="231" t="str">
        <f>data_olah!B305</f>
        <v>KUTAI KARTANEGARA</v>
      </c>
      <c r="D1143" s="231" t="str">
        <f>data_olah!C305</f>
        <v>KEMBANG JANGGUT</v>
      </c>
      <c r="E1143" s="231" t="str">
        <f>data_olah!D305</f>
        <v>HAMBAU</v>
      </c>
      <c r="F1143" s="232" t="str">
        <f>data_olah!F305</f>
        <v>0.12346741144250684</v>
      </c>
      <c r="G1143" s="232" t="str">
        <f>data_olah!G305</f>
        <v>116.3982935969688</v>
      </c>
      <c r="H1143" s="231" t="str">
        <f>data_olah!H305</f>
        <v>TELKOM</v>
      </c>
      <c r="I1143" s="231" t="str">
        <f>data_olah!I305</f>
        <v>WMS</v>
      </c>
      <c r="J1143" s="231" t="str">
        <f>data_olah!J305</f>
        <v>TERPASANG</v>
      </c>
      <c r="K1143" s="231" t="str">
        <f>data_olah!N305</f>
        <v>&lt;= 150GB</v>
      </c>
      <c r="L1143" s="231" t="str">
        <f>data_olah!U305</f>
        <v>KURANG OPTIMAL</v>
      </c>
    </row>
    <row r="1144">
      <c r="A1144" s="230">
        <v>2025.0</v>
      </c>
      <c r="B1144" s="230" t="s">
        <v>3551</v>
      </c>
      <c r="C1144" s="231" t="str">
        <f>data_olah!B306</f>
        <v>KUTAI KARTANEGARA</v>
      </c>
      <c r="D1144" s="231" t="str">
        <f>data_olah!C306</f>
        <v>KEMBANG JANGGUT</v>
      </c>
      <c r="E1144" s="231" t="str">
        <f>data_olah!D306</f>
        <v>KEMBANG JANGGUT</v>
      </c>
      <c r="F1144" s="232" t="str">
        <f>data_olah!F306</f>
        <v>0.14955241135818512</v>
      </c>
      <c r="G1144" s="232" t="str">
        <f>data_olah!G306</f>
        <v>116.37015425681525</v>
      </c>
      <c r="H1144" s="231" t="str">
        <f>data_olah!H306</f>
        <v>TELKOMSEL</v>
      </c>
      <c r="I1144" s="231" t="str">
        <f>data_olah!I306</f>
        <v>INDIHOME</v>
      </c>
      <c r="J1144" s="231" t="str">
        <f>data_olah!J306</f>
        <v>TERPASANG</v>
      </c>
      <c r="K1144" s="231" t="str">
        <f>data_olah!N306</f>
        <v/>
      </c>
      <c r="L1144" s="231" t="str">
        <f>data_olah!U306</f>
        <v>TIDAK AKTIF</v>
      </c>
    </row>
    <row r="1145">
      <c r="A1145" s="230">
        <v>2025.0</v>
      </c>
      <c r="B1145" s="230" t="s">
        <v>3551</v>
      </c>
      <c r="C1145" s="231" t="str">
        <f>data_olah!B307</f>
        <v>KUTAI KARTANEGARA</v>
      </c>
      <c r="D1145" s="231" t="str">
        <f>data_olah!C307</f>
        <v>KEMBANG JANGGUT</v>
      </c>
      <c r="E1145" s="231" t="str">
        <f>data_olah!D307</f>
        <v>KELEKAT</v>
      </c>
      <c r="F1145" s="232" t="str">
        <f>data_olah!F307</f>
        <v>0.2087898124402721</v>
      </c>
      <c r="G1145" s="232" t="str">
        <f>data_olah!G307</f>
        <v>116.30908234309629</v>
      </c>
      <c r="H1145" s="231" t="str">
        <f>data_olah!H307</f>
        <v>TELKOMSEL</v>
      </c>
      <c r="I1145" s="231" t="str">
        <f>data_olah!I307</f>
        <v>ORBIT</v>
      </c>
      <c r="J1145" s="231" t="str">
        <f>data_olah!J307</f>
        <v>TERPASANG</v>
      </c>
      <c r="K1145" s="231" t="str">
        <f>data_olah!N307</f>
        <v>BELUM TERPASANG</v>
      </c>
      <c r="L1145" s="231" t="str">
        <f>data_olah!U307</f>
        <v>TIDAK TERDETEKSI</v>
      </c>
    </row>
    <row r="1146">
      <c r="A1146" s="230">
        <v>2025.0</v>
      </c>
      <c r="B1146" s="230" t="s">
        <v>3551</v>
      </c>
      <c r="C1146" s="231" t="str">
        <f>data_olah!B308</f>
        <v>KUTAI KARTANEGARA</v>
      </c>
      <c r="D1146" s="231" t="str">
        <f>data_olah!C308</f>
        <v>KEMBANG JANGGUT</v>
      </c>
      <c r="E1146" s="231" t="str">
        <f>data_olah!D308</f>
        <v>PULAU PINANG</v>
      </c>
      <c r="F1146" s="232" t="str">
        <f>data_olah!F308</f>
        <v>0.25647788536058463</v>
      </c>
      <c r="G1146" s="232" t="str">
        <f>data_olah!G308</f>
        <v>116.18688591333765</v>
      </c>
      <c r="H1146" s="231" t="str">
        <f>data_olah!H308</f>
        <v>TELKOM</v>
      </c>
      <c r="I1146" s="231" t="str">
        <f>data_olah!I308</f>
        <v>WMS</v>
      </c>
      <c r="J1146" s="231" t="str">
        <f>data_olah!J308</f>
        <v>TERPASANG</v>
      </c>
      <c r="K1146" s="231" t="str">
        <f>data_olah!N308</f>
        <v>BELUM TERPASANG</v>
      </c>
      <c r="L1146" s="231" t="str">
        <f>data_olah!U308</f>
        <v>TIDAK OPTIMAL</v>
      </c>
    </row>
    <row r="1147">
      <c r="A1147" s="230">
        <v>2025.0</v>
      </c>
      <c r="B1147" s="230" t="s">
        <v>3551</v>
      </c>
      <c r="C1147" s="231" t="str">
        <f>data_olah!B309</f>
        <v>KUTAI KARTANEGARA</v>
      </c>
      <c r="D1147" s="231" t="str">
        <f>data_olah!C309</f>
        <v>KEMBANG JANGGUT</v>
      </c>
      <c r="E1147" s="231" t="str">
        <f>data_olah!D309</f>
        <v>LONG BELEH HALOQ</v>
      </c>
      <c r="F1147" s="232" t="str">
        <f>data_olah!F309</f>
        <v>0.2869473661100073</v>
      </c>
      <c r="G1147" s="232" t="str">
        <f>data_olah!G309</f>
        <v>116.1394635285051</v>
      </c>
      <c r="H1147" s="231" t="str">
        <f>data_olah!H309</f>
        <v>TELKOMSEL</v>
      </c>
      <c r="I1147" s="231" t="str">
        <f>data_olah!I309</f>
        <v>ORBIT</v>
      </c>
      <c r="J1147" s="231" t="str">
        <f>data_olah!J309</f>
        <v>TERPASANG</v>
      </c>
      <c r="K1147" s="231" t="str">
        <f>data_olah!N309</f>
        <v>BELUM TERPASANG</v>
      </c>
      <c r="L1147" s="231" t="str">
        <f>data_olah!U309</f>
        <v>TIDAK TERDETEKSI</v>
      </c>
    </row>
    <row r="1148">
      <c r="A1148" s="230">
        <v>2025.0</v>
      </c>
      <c r="B1148" s="230" t="s">
        <v>3551</v>
      </c>
      <c r="C1148" s="231" t="str">
        <f>data_olah!B310</f>
        <v>KUTAI KARTANEGARA</v>
      </c>
      <c r="D1148" s="231" t="str">
        <f>data_olah!C310</f>
        <v>KEMBANG JANGGUT</v>
      </c>
      <c r="E1148" s="231" t="str">
        <f>data_olah!D310</f>
        <v>LONG BELEH MODANG</v>
      </c>
      <c r="F1148" s="232" t="str">
        <f>data_olah!F310</f>
        <v>0.3322653059261473</v>
      </c>
      <c r="G1148" s="232" t="str">
        <f>data_olah!G310</f>
        <v>116.16006289423218</v>
      </c>
      <c r="H1148" s="231" t="str">
        <f>data_olah!H310</f>
        <v>TELKOMSEL</v>
      </c>
      <c r="I1148" s="231" t="str">
        <f>data_olah!I310</f>
        <v>ORBIT</v>
      </c>
      <c r="J1148" s="231" t="str">
        <f>data_olah!J310</f>
        <v>TERPASANG</v>
      </c>
      <c r="K1148" s="231" t="str">
        <f>data_olah!N310</f>
        <v>BELUM TERPASANG</v>
      </c>
      <c r="L1148" s="231" t="str">
        <f>data_olah!U310</f>
        <v>TIDAK TERDETEKSI</v>
      </c>
    </row>
    <row r="1149">
      <c r="A1149" s="230">
        <v>2025.0</v>
      </c>
      <c r="B1149" s="230" t="s">
        <v>3551</v>
      </c>
      <c r="C1149" s="231" t="str">
        <f>data_olah!B311</f>
        <v>KUTAI KARTANEGARA</v>
      </c>
      <c r="D1149" s="231" t="str">
        <f>data_olah!C311</f>
        <v>KEMBANG JANGGUT</v>
      </c>
      <c r="E1149" s="231" t="str">
        <f>data_olah!D311</f>
        <v>MUAI</v>
      </c>
      <c r="F1149" s="232" t="str">
        <f>data_olah!F311</f>
        <v>0.29312408765161524</v>
      </c>
      <c r="G1149" s="232" t="str">
        <f>data_olah!G311</f>
        <v>116.1937070658113</v>
      </c>
      <c r="H1149" s="231" t="str">
        <f>data_olah!H311</f>
        <v>TELKOMSEL</v>
      </c>
      <c r="I1149" s="231" t="str">
        <f>data_olah!I311</f>
        <v>ORBIT</v>
      </c>
      <c r="J1149" s="231" t="str">
        <f>data_olah!J311</f>
        <v>TERPASANG</v>
      </c>
      <c r="K1149" s="231" t="str">
        <f>data_olah!N311</f>
        <v>BELUM TERPASANG</v>
      </c>
      <c r="L1149" s="231" t="str">
        <f>data_olah!U311</f>
        <v>TIDAK TERDETEKSI</v>
      </c>
    </row>
    <row r="1150">
      <c r="A1150" s="230">
        <v>2025.0</v>
      </c>
      <c r="B1150" s="230" t="s">
        <v>3551</v>
      </c>
      <c r="C1150" s="231" t="str">
        <f>data_olah!B312</f>
        <v>KUTAI KARTANEGARA</v>
      </c>
      <c r="D1150" s="231" t="str">
        <f>data_olah!C312</f>
        <v>KEMBANG JANGGUT</v>
      </c>
      <c r="E1150" s="231" t="str">
        <f>data_olah!D312</f>
        <v>PERDANA</v>
      </c>
      <c r="F1150" s="232" t="str">
        <f>data_olah!F312</f>
        <v>0.26067025344677397</v>
      </c>
      <c r="G1150" s="232" t="str">
        <f>data_olah!G312</f>
        <v>116.21549573507671</v>
      </c>
      <c r="H1150" s="231" t="str">
        <f>data_olah!H312</f>
        <v>TELKOMSEL</v>
      </c>
      <c r="I1150" s="231" t="str">
        <f>data_olah!I312</f>
        <v>INDIHOME</v>
      </c>
      <c r="J1150" s="231" t="str">
        <f>data_olah!J312</f>
        <v>TERPASANG</v>
      </c>
      <c r="K1150" s="231" t="str">
        <f>data_olah!N312</f>
        <v/>
      </c>
      <c r="L1150" s="231" t="str">
        <f>data_olah!U312</f>
        <v>KURANG OPTIMAL</v>
      </c>
    </row>
    <row r="1151">
      <c r="A1151" s="230">
        <v>2025.0</v>
      </c>
      <c r="B1151" s="230" t="s">
        <v>3551</v>
      </c>
      <c r="C1151" s="231" t="str">
        <f>data_olah!B313</f>
        <v>KUTAI KARTANEGARA</v>
      </c>
      <c r="D1151" s="231" t="str">
        <f>data_olah!C313</f>
        <v>KEMBANG JANGGUT</v>
      </c>
      <c r="E1151" s="231" t="str">
        <f>data_olah!D313</f>
        <v>BUKIT LAYANG</v>
      </c>
      <c r="F1151" s="232" t="str">
        <f>data_olah!F313</f>
        <v>0.2568934699845106</v>
      </c>
      <c r="G1151" s="232" t="str">
        <f>data_olah!G313</f>
        <v>116.24317222596837</v>
      </c>
      <c r="H1151" s="231" t="str">
        <f>data_olah!H313</f>
        <v>TELKOMSEL</v>
      </c>
      <c r="I1151" s="231" t="str">
        <f>data_olah!I313</f>
        <v>ORBIT</v>
      </c>
      <c r="J1151" s="231" t="str">
        <f>data_olah!J313</f>
        <v>TERPASANG</v>
      </c>
      <c r="K1151" s="231" t="str">
        <f>data_olah!N313</f>
        <v>BELUM TERPASANG</v>
      </c>
      <c r="L1151" s="231" t="str">
        <f>data_olah!U313</f>
        <v>TIDAK TERDETEKSI</v>
      </c>
    </row>
    <row r="1152">
      <c r="A1152" s="230">
        <v>2025.0</v>
      </c>
      <c r="B1152" s="230" t="s">
        <v>3551</v>
      </c>
      <c r="C1152" s="231" t="str">
        <f>data_olah!B314</f>
        <v>KUTAI KARTANEGARA</v>
      </c>
      <c r="D1152" s="231" t="str">
        <f>data_olah!C314</f>
        <v>KENOHAN</v>
      </c>
      <c r="E1152" s="231" t="str">
        <f>data_olah!D314</f>
        <v>LAMIN TELIHAN</v>
      </c>
      <c r="F1152" s="232" t="str">
        <f>data_olah!F314</f>
        <v>0.0331429761515354</v>
      </c>
      <c r="G1152" s="232" t="str">
        <f>data_olah!G314</f>
        <v>116.2331601974802</v>
      </c>
      <c r="H1152" s="231" t="str">
        <f>data_olah!H314</f>
        <v>TELKOMSAT</v>
      </c>
      <c r="I1152" s="231" t="str">
        <f>data_olah!I314</f>
        <v>STARLINK</v>
      </c>
      <c r="J1152" s="231" t="str">
        <f>data_olah!J314</f>
        <v>TERPASANG</v>
      </c>
      <c r="K1152" s="231" t="str">
        <f>data_olah!N314</f>
        <v>BELUM TERPASANG</v>
      </c>
      <c r="L1152" s="231" t="str">
        <f>data_olah!U314</f>
        <v>OPTIMAL</v>
      </c>
    </row>
    <row r="1153">
      <c r="A1153" s="230">
        <v>2025.0</v>
      </c>
      <c r="B1153" s="230" t="s">
        <v>3551</v>
      </c>
      <c r="C1153" s="231" t="str">
        <f>data_olah!B315</f>
        <v>KUTAI KARTANEGARA</v>
      </c>
      <c r="D1153" s="231" t="str">
        <f>data_olah!C315</f>
        <v>KENOHAN</v>
      </c>
      <c r="E1153" s="231" t="str">
        <f>data_olah!D315</f>
        <v>LAMIN PULUT</v>
      </c>
      <c r="F1153" s="232" t="str">
        <f>data_olah!F315</f>
        <v>0.020828114443637608</v>
      </c>
      <c r="G1153" s="232" t="str">
        <f>data_olah!G315</f>
        <v>116.26145199645713</v>
      </c>
      <c r="H1153" s="231" t="str">
        <f>data_olah!H315</f>
        <v>TELKOMSAT</v>
      </c>
      <c r="I1153" s="231" t="str">
        <f>data_olah!I315</f>
        <v>STARLINK</v>
      </c>
      <c r="J1153" s="231" t="str">
        <f>data_olah!J315</f>
        <v>TERPASANG</v>
      </c>
      <c r="K1153" s="231" t="str">
        <f>data_olah!N315</f>
        <v>BELUM TERPASANG</v>
      </c>
      <c r="L1153" s="231" t="str">
        <f>data_olah!U315</f>
        <v>OPTIMAL</v>
      </c>
    </row>
    <row r="1154">
      <c r="A1154" s="230">
        <v>2025.0</v>
      </c>
      <c r="B1154" s="230" t="s">
        <v>3551</v>
      </c>
      <c r="C1154" s="231" t="str">
        <f>data_olah!B316</f>
        <v>KUTAI KARTANEGARA</v>
      </c>
      <c r="D1154" s="231" t="str">
        <f>data_olah!C316</f>
        <v>KENOHAN</v>
      </c>
      <c r="E1154" s="231" t="str">
        <f>data_olah!D316</f>
        <v>TELUK BINGKAI</v>
      </c>
      <c r="F1154" s="232" t="str">
        <f>data_olah!F316</f>
        <v>0.026686014324224405</v>
      </c>
      <c r="G1154" s="232" t="str">
        <f>data_olah!G316</f>
        <v>116.3727520355876</v>
      </c>
      <c r="H1154" s="231" t="str">
        <f>data_olah!H316</f>
        <v>TELKOMSEL</v>
      </c>
      <c r="I1154" s="231" t="str">
        <f>data_olah!I316</f>
        <v>ORBIT</v>
      </c>
      <c r="J1154" s="231" t="str">
        <f>data_olah!J316</f>
        <v>TERPASANG</v>
      </c>
      <c r="K1154" s="231" t="str">
        <f>data_olah!N316</f>
        <v>BELUM TERPASANG</v>
      </c>
      <c r="L1154" s="231" t="str">
        <f>data_olah!U316</f>
        <v>TIDAK TERDETEKSI</v>
      </c>
    </row>
    <row r="1155">
      <c r="A1155" s="230">
        <v>2025.0</v>
      </c>
      <c r="B1155" s="230" t="s">
        <v>3551</v>
      </c>
      <c r="C1155" s="231" t="str">
        <f>data_olah!B317</f>
        <v>KUTAI KARTANEGARA</v>
      </c>
      <c r="D1155" s="231" t="str">
        <f>data_olah!C317</f>
        <v>KENOHAN</v>
      </c>
      <c r="E1155" s="231" t="str">
        <f>data_olah!D317</f>
        <v>KAHALA</v>
      </c>
      <c r="F1155" s="232" t="str">
        <f>data_olah!F317</f>
        <v>-0.021319371501583324</v>
      </c>
      <c r="G1155" s="232" t="str">
        <f>data_olah!G317</f>
        <v>116.36664398959161</v>
      </c>
      <c r="H1155" s="231" t="str">
        <f>data_olah!H317</f>
        <v>TELKOMSEL</v>
      </c>
      <c r="I1155" s="231" t="str">
        <f>data_olah!I317</f>
        <v>INDIHOME</v>
      </c>
      <c r="J1155" s="231" t="str">
        <f>data_olah!J317</f>
        <v>TERPASANG</v>
      </c>
      <c r="K1155" s="231" t="str">
        <f>data_olah!N317</f>
        <v/>
      </c>
      <c r="L1155" s="231" t="str">
        <f>data_olah!U317</f>
        <v>KURANG OPTIMAL</v>
      </c>
    </row>
    <row r="1156">
      <c r="A1156" s="230">
        <v>2025.0</v>
      </c>
      <c r="B1156" s="230" t="s">
        <v>3551</v>
      </c>
      <c r="C1156" s="231" t="str">
        <f>data_olah!B318</f>
        <v>KUTAI KARTANEGARA</v>
      </c>
      <c r="D1156" s="231" t="str">
        <f>data_olah!C318</f>
        <v>KENOHAN</v>
      </c>
      <c r="E1156" s="231" t="str">
        <f>data_olah!D318</f>
        <v>TUBUHAN</v>
      </c>
      <c r="F1156" s="232" t="str">
        <f>data_olah!F318</f>
        <v>-0.12141924316900833</v>
      </c>
      <c r="G1156" s="232" t="str">
        <f>data_olah!G318</f>
        <v>116.43162424309799</v>
      </c>
      <c r="H1156" s="231" t="str">
        <f>data_olah!H318</f>
        <v>TELKOMSEL</v>
      </c>
      <c r="I1156" s="231" t="str">
        <f>data_olah!I318</f>
        <v>ORBIT</v>
      </c>
      <c r="J1156" s="231" t="str">
        <f>data_olah!J318</f>
        <v>TERPASANG</v>
      </c>
      <c r="K1156" s="231" t="str">
        <f>data_olah!N318</f>
        <v>BELUM TERPASANG</v>
      </c>
      <c r="L1156" s="231" t="str">
        <f>data_olah!U318</f>
        <v>TIDAK TERDETEKSI</v>
      </c>
    </row>
    <row r="1157">
      <c r="A1157" s="230">
        <v>2025.0</v>
      </c>
      <c r="B1157" s="230" t="s">
        <v>3551</v>
      </c>
      <c r="C1157" s="231" t="str">
        <f>data_olah!B319</f>
        <v>KUTAI KARTANEGARA</v>
      </c>
      <c r="D1157" s="231" t="str">
        <f>data_olah!C319</f>
        <v>KENOHAN</v>
      </c>
      <c r="E1157" s="231" t="str">
        <f>data_olah!D319</f>
        <v>SEMAYANG</v>
      </c>
      <c r="F1157" s="232" t="str">
        <f>data_olah!F319</f>
        <v>-0.1587567187360803</v>
      </c>
      <c r="G1157" s="232" t="str">
        <f>data_olah!G319</f>
        <v>116.50963187619887</v>
      </c>
      <c r="H1157" s="231" t="str">
        <f>data_olah!H319</f>
        <v>TELKOMSEL</v>
      </c>
      <c r="I1157" s="231" t="str">
        <f>data_olah!I319</f>
        <v>ORBIT</v>
      </c>
      <c r="J1157" s="231" t="str">
        <f>data_olah!J319</f>
        <v>TERPASANG</v>
      </c>
      <c r="K1157" s="231" t="str">
        <f>data_olah!N319</f>
        <v>BELUM TERPASANG</v>
      </c>
      <c r="L1157" s="231" t="str">
        <f>data_olah!U319</f>
        <v>TIDAK TERDETEKSI</v>
      </c>
    </row>
    <row r="1158">
      <c r="A1158" s="230">
        <v>2025.0</v>
      </c>
      <c r="B1158" s="230" t="s">
        <v>3551</v>
      </c>
      <c r="C1158" s="231" t="str">
        <f>data_olah!B320</f>
        <v>KUTAI KARTANEGARA</v>
      </c>
      <c r="D1158" s="231" t="str">
        <f>data_olah!C320</f>
        <v>KENOHAN</v>
      </c>
      <c r="E1158" s="231" t="str">
        <f>data_olah!D320</f>
        <v>TELUK MUDA</v>
      </c>
      <c r="F1158" s="232" t="str">
        <f>data_olah!F320</f>
        <v>-0.12203605590953558</v>
      </c>
      <c r="G1158" s="232" t="str">
        <f>data_olah!G320</f>
        <v>116.453097559373</v>
      </c>
      <c r="H1158" s="231" t="str">
        <f>data_olah!H320</f>
        <v>TELKOMSAT</v>
      </c>
      <c r="I1158" s="231" t="str">
        <f>data_olah!I320</f>
        <v>STARLINK</v>
      </c>
      <c r="J1158" s="231" t="str">
        <f>data_olah!J320</f>
        <v>TERPASANG</v>
      </c>
      <c r="K1158" s="231" t="str">
        <f>data_olah!N320</f>
        <v>BELUM TERPASANG</v>
      </c>
      <c r="L1158" s="231" t="str">
        <f>data_olah!U320</f>
        <v>OPTIMAL</v>
      </c>
    </row>
    <row r="1159">
      <c r="A1159" s="230">
        <v>2025.0</v>
      </c>
      <c r="B1159" s="230" t="s">
        <v>3551</v>
      </c>
      <c r="C1159" s="231" t="str">
        <f>data_olah!B321</f>
        <v>KUTAI KARTANEGARA</v>
      </c>
      <c r="D1159" s="231" t="str">
        <f>data_olah!C321</f>
        <v>KENOHAN</v>
      </c>
      <c r="E1159" s="231" t="str">
        <f>data_olah!D321</f>
        <v>TUANA TUHA</v>
      </c>
      <c r="F1159" s="232" t="str">
        <f>data_olah!F321</f>
        <v>-0.021496526989436507</v>
      </c>
      <c r="G1159" s="232" t="str">
        <f>data_olah!G321</f>
        <v>116.42899399830556</v>
      </c>
      <c r="H1159" s="231" t="str">
        <f>data_olah!H321</f>
        <v>TELKOM</v>
      </c>
      <c r="I1159" s="231" t="str">
        <f>data_olah!I321</f>
        <v>WMS</v>
      </c>
      <c r="J1159" s="231" t="str">
        <f>data_olah!J321</f>
        <v>TERPASANG</v>
      </c>
      <c r="K1159" s="231" t="str">
        <f>data_olah!N321</f>
        <v>BELUM TERPASANG</v>
      </c>
      <c r="L1159" s="231" t="str">
        <f>data_olah!U321</f>
        <v>KURANG OPTIMAL</v>
      </c>
    </row>
    <row r="1160">
      <c r="A1160" s="230">
        <v>2025.0</v>
      </c>
      <c r="B1160" s="230" t="s">
        <v>3551</v>
      </c>
      <c r="C1160" s="231" t="str">
        <f>data_olah!B322</f>
        <v>KUTAI KARTANEGARA</v>
      </c>
      <c r="D1160" s="231" t="str">
        <f>data_olah!C322</f>
        <v>KENOHAN</v>
      </c>
      <c r="E1160" s="231" t="str">
        <f>data_olah!D322</f>
        <v>KAHALA ILIR</v>
      </c>
      <c r="F1160" s="232" t="str">
        <f>data_olah!F322</f>
        <v>-0.020805592842289913</v>
      </c>
      <c r="G1160" s="232" t="str">
        <f>data_olah!G322</f>
        <v>116.36825863661072</v>
      </c>
      <c r="H1160" s="231" t="str">
        <f>data_olah!H322</f>
        <v>TELKOMSAT</v>
      </c>
      <c r="I1160" s="231" t="str">
        <f>data_olah!I322</f>
        <v>STARLINK</v>
      </c>
      <c r="J1160" s="231" t="str">
        <f>data_olah!J322</f>
        <v>TERPASANG</v>
      </c>
      <c r="K1160" s="231" t="str">
        <f>data_olah!N322</f>
        <v>BELUM TERPASANG</v>
      </c>
      <c r="L1160" s="231" t="str">
        <f>data_olah!U322</f>
        <v>OPTIMAL</v>
      </c>
    </row>
    <row r="1161">
      <c r="A1161" s="230">
        <v>2025.0</v>
      </c>
      <c r="B1161" s="230" t="s">
        <v>3551</v>
      </c>
      <c r="C1161" s="231" t="str">
        <f>data_olah!B323</f>
        <v>KUTAI KARTANEGARA</v>
      </c>
      <c r="D1161" s="231" t="str">
        <f>data_olah!C323</f>
        <v>KOTA BANGUN</v>
      </c>
      <c r="E1161" s="231" t="str">
        <f>data_olah!D323</f>
        <v>LOLENG</v>
      </c>
      <c r="F1161" s="232" t="str">
        <f>data_olah!F323</f>
        <v>-0.2627984681684425</v>
      </c>
      <c r="G1161" s="232" t="str">
        <f>data_olah!G323</f>
        <v>116.66021696679034</v>
      </c>
      <c r="H1161" s="231" t="str">
        <f>data_olah!H323</f>
        <v>TELKOM</v>
      </c>
      <c r="I1161" s="231" t="str">
        <f>data_olah!I323</f>
        <v>WMS</v>
      </c>
      <c r="J1161" s="231" t="str">
        <f>data_olah!J323</f>
        <v>TERPASANG</v>
      </c>
      <c r="K1161" s="231" t="str">
        <f>data_olah!N323</f>
        <v>&gt; 200GB</v>
      </c>
      <c r="L1161" s="231" t="str">
        <f>data_olah!U323</f>
        <v>KURANG OPTIMAL</v>
      </c>
    </row>
    <row r="1162">
      <c r="A1162" s="230">
        <v>2025.0</v>
      </c>
      <c r="B1162" s="230" t="s">
        <v>3551</v>
      </c>
      <c r="C1162" s="231" t="str">
        <f>data_olah!B324</f>
        <v>KUTAI KARTANEGARA</v>
      </c>
      <c r="D1162" s="231" t="str">
        <f>data_olah!C324</f>
        <v>KOTA BANGUN</v>
      </c>
      <c r="E1162" s="231" t="str">
        <f>data_olah!D324</f>
        <v>KOTA BANGUN ULU</v>
      </c>
      <c r="F1162" s="232" t="str">
        <f>data_olah!F324</f>
        <v>-0.25933017227607374</v>
      </c>
      <c r="G1162" s="232" t="str">
        <f>data_olah!G324</f>
        <v>116.59581224249354</v>
      </c>
      <c r="H1162" s="231" t="str">
        <f>data_olah!H324</f>
        <v>TELKOMSEL</v>
      </c>
      <c r="I1162" s="231" t="str">
        <f>data_olah!I324</f>
        <v>INDIHOME</v>
      </c>
      <c r="J1162" s="231" t="str">
        <f>data_olah!J324</f>
        <v>TERPASANG</v>
      </c>
      <c r="K1162" s="231" t="str">
        <f>data_olah!N324</f>
        <v/>
      </c>
      <c r="L1162" s="231" t="str">
        <f>data_olah!U324</f>
        <v>TIDAK OPTIMAL</v>
      </c>
    </row>
    <row r="1163">
      <c r="A1163" s="230">
        <v>2025.0</v>
      </c>
      <c r="B1163" s="230" t="s">
        <v>3551</v>
      </c>
      <c r="C1163" s="231" t="str">
        <f>data_olah!B325</f>
        <v>KUTAI KARTANEGARA</v>
      </c>
      <c r="D1163" s="231" t="str">
        <f>data_olah!C325</f>
        <v>KOTA BANGUN</v>
      </c>
      <c r="E1163" s="231" t="str">
        <f>data_olah!D325</f>
        <v>KOTA BANGUN ILIR</v>
      </c>
      <c r="F1163" s="232" t="str">
        <f>data_olah!F325</f>
        <v>-0.25527635722058356</v>
      </c>
      <c r="G1163" s="232" t="str">
        <f>data_olah!G325</f>
        <v>116.57839132817134</v>
      </c>
      <c r="H1163" s="231" t="str">
        <f>data_olah!H325</f>
        <v>TELKOMSEL</v>
      </c>
      <c r="I1163" s="231" t="str">
        <f>data_olah!I325</f>
        <v>INDIHOME</v>
      </c>
      <c r="J1163" s="231" t="str">
        <f>data_olah!J325</f>
        <v>TERPASANG</v>
      </c>
      <c r="K1163" s="231" t="str">
        <f>data_olah!N325</f>
        <v/>
      </c>
      <c r="L1163" s="231" t="str">
        <f>data_olah!U325</f>
        <v>TIDAK OPTIMAL</v>
      </c>
    </row>
    <row r="1164">
      <c r="A1164" s="230">
        <v>2025.0</v>
      </c>
      <c r="B1164" s="230" t="s">
        <v>3551</v>
      </c>
      <c r="C1164" s="231" t="str">
        <f>data_olah!B326</f>
        <v>KUTAI KARTANEGARA</v>
      </c>
      <c r="D1164" s="231" t="str">
        <f>data_olah!C326</f>
        <v>KOTA BANGUN</v>
      </c>
      <c r="E1164" s="231" t="str">
        <f>data_olah!D326</f>
        <v>LIANG</v>
      </c>
      <c r="F1164" s="232" t="str">
        <f>data_olah!F326</f>
        <v>-0.23013430277537766</v>
      </c>
      <c r="G1164" s="232" t="str">
        <f>data_olah!G326</f>
        <v>116.5856449011345</v>
      </c>
      <c r="H1164" s="231" t="str">
        <f>data_olah!H326</f>
        <v>TELKOM</v>
      </c>
      <c r="I1164" s="231" t="str">
        <f>data_olah!I326</f>
        <v>Astinet</v>
      </c>
      <c r="J1164" s="231" t="str">
        <f>data_olah!J326</f>
        <v>TERPASANG</v>
      </c>
      <c r="K1164" s="231" t="str">
        <f>data_olah!N326</f>
        <v>TIDAK TERDETEKSI</v>
      </c>
      <c r="L1164" s="231" t="str">
        <f>data_olah!U326</f>
        <v>TIDAK TERDETEKSI</v>
      </c>
    </row>
    <row r="1165">
      <c r="A1165" s="230">
        <v>2025.0</v>
      </c>
      <c r="B1165" s="230" t="s">
        <v>3551</v>
      </c>
      <c r="C1165" s="231" t="str">
        <f>data_olah!B327</f>
        <v>KUTAI KARTANEGARA</v>
      </c>
      <c r="D1165" s="231" t="str">
        <f>data_olah!C327</f>
        <v>KOTA BANGUN</v>
      </c>
      <c r="E1165" s="231" t="str">
        <f>data_olah!D327</f>
        <v>MUHURAN</v>
      </c>
      <c r="F1165" s="232" t="str">
        <f>data_olah!F327</f>
        <v>-0.20621609538240399</v>
      </c>
      <c r="G1165" s="232" t="str">
        <f>data_olah!G327</f>
        <v>116.54980966730162</v>
      </c>
      <c r="H1165" s="231" t="str">
        <f>data_olah!H327</f>
        <v>TELKOMSAT</v>
      </c>
      <c r="I1165" s="231" t="str">
        <f>data_olah!I327</f>
        <v>STARLINK</v>
      </c>
      <c r="J1165" s="231" t="str">
        <f>data_olah!J327</f>
        <v>TERPASANG</v>
      </c>
      <c r="K1165" s="231" t="str">
        <f>data_olah!N327</f>
        <v>BELUM TERPASANG</v>
      </c>
      <c r="L1165" s="231" t="str">
        <f>data_olah!U327</f>
        <v>OPTIMAL</v>
      </c>
    </row>
    <row r="1166">
      <c r="A1166" s="230">
        <v>2025.0</v>
      </c>
      <c r="B1166" s="230" t="s">
        <v>3551</v>
      </c>
      <c r="C1166" s="231" t="str">
        <f>data_olah!B328</f>
        <v>KUTAI KARTANEGARA</v>
      </c>
      <c r="D1166" s="231" t="str">
        <f>data_olah!C328</f>
        <v>KOTA BANGUN</v>
      </c>
      <c r="E1166" s="231" t="str">
        <f>data_olah!D328</f>
        <v>PELA</v>
      </c>
      <c r="F1166" s="232" t="str">
        <f>data_olah!F328</f>
        <v>-0.23930630155382346</v>
      </c>
      <c r="G1166" s="232" t="str">
        <f>data_olah!G328</f>
        <v>116.54807158955234</v>
      </c>
      <c r="H1166" s="231" t="str">
        <f>data_olah!H328</f>
        <v>TELKOMSEL</v>
      </c>
      <c r="I1166" s="231" t="str">
        <f>data_olah!I328</f>
        <v>ORBIT</v>
      </c>
      <c r="J1166" s="231" t="str">
        <f>data_olah!J328</f>
        <v>TERPASANG</v>
      </c>
      <c r="K1166" s="231" t="str">
        <f>data_olah!N328</f>
        <v>BELUM TERPASANG</v>
      </c>
      <c r="L1166" s="231" t="str">
        <f>data_olah!U328</f>
        <v>TIDAK TERDETEKSI</v>
      </c>
    </row>
    <row r="1167">
      <c r="A1167" s="230">
        <v>2025.0</v>
      </c>
      <c r="B1167" s="230" t="s">
        <v>3551</v>
      </c>
      <c r="C1167" s="231" t="str">
        <f>data_olah!B329</f>
        <v>KUTAI KARTANEGARA</v>
      </c>
      <c r="D1167" s="231" t="str">
        <f>data_olah!C329</f>
        <v>KOTA BANGUN</v>
      </c>
      <c r="E1167" s="231" t="str">
        <f>data_olah!D329</f>
        <v>KEDANG MURUNG</v>
      </c>
      <c r="F1167" s="232" t="str">
        <f>data_olah!F329</f>
        <v>-0.28358103984016975</v>
      </c>
      <c r="G1167" s="232" t="str">
        <f>data_olah!G329</f>
        <v>116.59541965195672</v>
      </c>
      <c r="H1167" s="231" t="str">
        <f>data_olah!H329</f>
        <v>PSN</v>
      </c>
      <c r="I1167" s="231" t="str">
        <f>data_olah!I329</f>
        <v>VSAT</v>
      </c>
      <c r="J1167" s="231" t="str">
        <f>data_olah!J329</f>
        <v>TERPASANG</v>
      </c>
      <c r="K1167" s="231" t="str">
        <f>data_olah!N329</f>
        <v/>
      </c>
      <c r="L1167" s="231" t="str">
        <f>data_olah!U329</f>
        <v>TIDAK OPTIMAL</v>
      </c>
    </row>
    <row r="1168">
      <c r="A1168" s="230">
        <v>2025.0</v>
      </c>
      <c r="B1168" s="230" t="s">
        <v>3551</v>
      </c>
      <c r="C1168" s="231" t="str">
        <f>data_olah!B330</f>
        <v>KUTAI KARTANEGARA</v>
      </c>
      <c r="D1168" s="231" t="str">
        <f>data_olah!C330</f>
        <v>KOTA BANGUN</v>
      </c>
      <c r="E1168" s="231" t="str">
        <f>data_olah!D330</f>
        <v>KOTA BANGUN SEBERANG</v>
      </c>
      <c r="F1168" s="232" t="str">
        <f>data_olah!F330</f>
        <v>-0.2797123814617738</v>
      </c>
      <c r="G1168" s="232" t="str">
        <f>data_olah!G330</f>
        <v>116.59091609662559</v>
      </c>
      <c r="H1168" s="231" t="str">
        <f>data_olah!H330</f>
        <v>TELKOMSAT</v>
      </c>
      <c r="I1168" s="231" t="str">
        <f>data_olah!I330</f>
        <v>STARLINK</v>
      </c>
      <c r="J1168" s="231" t="str">
        <f>data_olah!J330</f>
        <v>TERPASANG</v>
      </c>
      <c r="K1168" s="231" t="str">
        <f>data_olah!N330</f>
        <v>BELUM TERPASANG</v>
      </c>
      <c r="L1168" s="231" t="str">
        <f>data_olah!U330</f>
        <v>KURANG OPTIMAL</v>
      </c>
    </row>
    <row r="1169">
      <c r="A1169" s="230">
        <v>2025.0</v>
      </c>
      <c r="B1169" s="230" t="s">
        <v>3551</v>
      </c>
      <c r="C1169" s="231" t="str">
        <f>data_olah!B331</f>
        <v>KUTAI KARTANEGARA</v>
      </c>
      <c r="D1169" s="231" t="str">
        <f>data_olah!C331</f>
        <v>KOTA BANGUN</v>
      </c>
      <c r="E1169" s="231" t="str">
        <f>data_olah!D331</f>
        <v>LIANG ULU</v>
      </c>
      <c r="F1169" s="232" t="str">
        <f>data_olah!F331</f>
        <v>-0.23973345956768205</v>
      </c>
      <c r="G1169" s="232" t="str">
        <f>data_olah!G331</f>
        <v>116.56980255046957</v>
      </c>
      <c r="H1169" s="231" t="str">
        <f>data_olah!H331</f>
        <v>TELKOMSEL</v>
      </c>
      <c r="I1169" s="231" t="str">
        <f>data_olah!I331</f>
        <v>INDIHOME</v>
      </c>
      <c r="J1169" s="231" t="str">
        <f>data_olah!J331</f>
        <v>TERPASANG</v>
      </c>
      <c r="K1169" s="231" t="str">
        <f>data_olah!N331</f>
        <v/>
      </c>
      <c r="L1169" s="231" t="str">
        <f>data_olah!U331</f>
        <v>KURANG OPTIMAL</v>
      </c>
    </row>
    <row r="1170">
      <c r="A1170" s="230">
        <v>2025.0</v>
      </c>
      <c r="B1170" s="230" t="s">
        <v>3551</v>
      </c>
      <c r="C1170" s="231" t="str">
        <f>data_olah!B332</f>
        <v>KUTAI KARTANEGARA</v>
      </c>
      <c r="D1170" s="231" t="str">
        <f>data_olah!C332</f>
        <v>KOTA BANGUN</v>
      </c>
      <c r="E1170" s="231" t="str">
        <f>data_olah!D332</f>
        <v>SEBELIMBINGAN</v>
      </c>
      <c r="F1170" s="232" t="str">
        <f>data_olah!F332</f>
        <v>-0.17392346519635513</v>
      </c>
      <c r="G1170" s="232" t="str">
        <f>data_olah!G332</f>
        <v>116.50642621601659</v>
      </c>
      <c r="H1170" s="231" t="str">
        <f>data_olah!H332</f>
        <v/>
      </c>
      <c r="I1170" s="231" t="str">
        <f>data_olah!I332</f>
        <v/>
      </c>
      <c r="J1170" s="231" t="str">
        <f>data_olah!J332</f>
        <v/>
      </c>
      <c r="K1170" s="231" t="str">
        <f>data_olah!N332</f>
        <v>BELUM TERPASANG</v>
      </c>
      <c r="L1170" s="231" t="str">
        <f>data_olah!U332</f>
        <v>BELUM TERPASANG</v>
      </c>
    </row>
    <row r="1171">
      <c r="A1171" s="230">
        <v>2025.0</v>
      </c>
      <c r="B1171" s="230" t="s">
        <v>3551</v>
      </c>
      <c r="C1171" s="231" t="str">
        <f>data_olah!B333</f>
        <v>KUTAI KARTANEGARA</v>
      </c>
      <c r="D1171" s="231" t="str">
        <f>data_olah!C333</f>
        <v>KOTA BANGUN</v>
      </c>
      <c r="E1171" s="231" t="str">
        <f>data_olah!D333</f>
        <v>SANGKULIMAN</v>
      </c>
      <c r="F1171" s="232" t="str">
        <f>data_olah!F333</f>
        <v>-0.2406842566974338</v>
      </c>
      <c r="G1171" s="232" t="str">
        <f>data_olah!G333</f>
        <v>116.55769035093343</v>
      </c>
      <c r="H1171" s="231" t="str">
        <f>data_olah!H333</f>
        <v>TELKOMSEL</v>
      </c>
      <c r="I1171" s="231" t="str">
        <f>data_olah!I333</f>
        <v>ORBIT</v>
      </c>
      <c r="J1171" s="231" t="str">
        <f>data_olah!J333</f>
        <v>TERPASANG</v>
      </c>
      <c r="K1171" s="231" t="str">
        <f>data_olah!N333</f>
        <v>BELUM TERPASANG</v>
      </c>
      <c r="L1171" s="231" t="str">
        <f>data_olah!U333</f>
        <v>TIDAK TERDETEKSI</v>
      </c>
    </row>
    <row r="1172">
      <c r="A1172" s="230">
        <v>2025.0</v>
      </c>
      <c r="B1172" s="230" t="s">
        <v>3551</v>
      </c>
      <c r="C1172" s="231" t="str">
        <f>data_olah!B334</f>
        <v>KUTAI KARTANEGARA</v>
      </c>
      <c r="D1172" s="231" t="str">
        <f>data_olah!C334</f>
        <v>KOTA BANGUN DARAT</v>
      </c>
      <c r="E1172" s="231" t="str">
        <f>data_olah!D334</f>
        <v>KEDANG IPIL</v>
      </c>
      <c r="F1172" s="232" t="str">
        <f>data_olah!F334</f>
        <v>-0.4052265710794357</v>
      </c>
      <c r="G1172" s="232" t="str">
        <f>data_olah!G334</f>
        <v>116.63971259316271</v>
      </c>
      <c r="H1172" s="231" t="str">
        <f>data_olah!H334</f>
        <v>TELKOMSEL</v>
      </c>
      <c r="I1172" s="231" t="str">
        <f>data_olah!I334</f>
        <v>ORBIT</v>
      </c>
      <c r="J1172" s="231" t="str">
        <f>data_olah!J334</f>
        <v>TERPASANG</v>
      </c>
      <c r="K1172" s="231" t="str">
        <f>data_olah!N334</f>
        <v>BELUM TERPASANG</v>
      </c>
      <c r="L1172" s="231" t="str">
        <f>data_olah!U334</f>
        <v>TIDAK TERDETEKSI</v>
      </c>
    </row>
    <row r="1173">
      <c r="A1173" s="230">
        <v>2025.0</v>
      </c>
      <c r="B1173" s="230" t="s">
        <v>3551</v>
      </c>
      <c r="C1173" s="231" t="str">
        <f>data_olah!B335</f>
        <v>KUTAI KARTANEGARA</v>
      </c>
      <c r="D1173" s="231" t="str">
        <f>data_olah!C335</f>
        <v>KOTA BANGUN DARAT</v>
      </c>
      <c r="E1173" s="231" t="str">
        <f>data_olah!D335</f>
        <v>SEDULANG</v>
      </c>
      <c r="F1173" s="232" t="str">
        <f>data_olah!F335</f>
        <v>-0.3758508360244507</v>
      </c>
      <c r="G1173" s="232" t="str">
        <f>data_olah!G335</f>
        <v>116.62670666136891</v>
      </c>
      <c r="H1173" s="231" t="str">
        <f>data_olah!H335</f>
        <v>TELKOMSAT</v>
      </c>
      <c r="I1173" s="231" t="str">
        <f>data_olah!I335</f>
        <v>STARLINK</v>
      </c>
      <c r="J1173" s="231" t="str">
        <f>data_olah!J335</f>
        <v>TERPASANG</v>
      </c>
      <c r="K1173" s="231" t="str">
        <f>data_olah!N335</f>
        <v>BELUM TERPASANG</v>
      </c>
      <c r="L1173" s="231" t="str">
        <f>data_olah!U335</f>
        <v>SANGAT OPTIMAL</v>
      </c>
    </row>
    <row r="1174">
      <c r="A1174" s="230">
        <v>2025.0</v>
      </c>
      <c r="B1174" s="230" t="s">
        <v>3551</v>
      </c>
      <c r="C1174" s="231" t="str">
        <f>data_olah!B336</f>
        <v>KUTAI KARTANEGARA</v>
      </c>
      <c r="D1174" s="231" t="str">
        <f>data_olah!C336</f>
        <v>KOTA BANGUN DARAT</v>
      </c>
      <c r="E1174" s="231" t="str">
        <f>data_olah!D336</f>
        <v>BENUA BARU</v>
      </c>
      <c r="F1174" s="232" t="str">
        <f>data_olah!F336</f>
        <v>-0.410829478444526</v>
      </c>
      <c r="G1174" s="232" t="str">
        <f>data_olah!G336</f>
        <v>116.70014889760117</v>
      </c>
      <c r="H1174" s="231" t="str">
        <f>data_olah!H336</f>
        <v>TELKOMSAT</v>
      </c>
      <c r="I1174" s="231" t="str">
        <f>data_olah!I336</f>
        <v>STARLINK</v>
      </c>
      <c r="J1174" s="231" t="str">
        <f>data_olah!J336</f>
        <v>TERPASANG</v>
      </c>
      <c r="K1174" s="231" t="str">
        <f>data_olah!N336</f>
        <v>BELUM TERPASANG</v>
      </c>
      <c r="L1174" s="231" t="str">
        <f>data_olah!U336</f>
        <v>TIDAK OPTIMAL</v>
      </c>
    </row>
    <row r="1175">
      <c r="A1175" s="230">
        <v>2025.0</v>
      </c>
      <c r="B1175" s="230" t="s">
        <v>3551</v>
      </c>
      <c r="C1175" s="231" t="str">
        <f>data_olah!B337</f>
        <v>KUTAI KARTANEGARA</v>
      </c>
      <c r="D1175" s="231" t="str">
        <f>data_olah!C337</f>
        <v>KOTA BANGUN DARAT</v>
      </c>
      <c r="E1175" s="231" t="str">
        <f>data_olah!D337</f>
        <v>KOTA BANGUN I</v>
      </c>
      <c r="F1175" s="232" t="str">
        <f>data_olah!F337</f>
        <v>-0.35004152693619633</v>
      </c>
      <c r="G1175" s="232" t="str">
        <f>data_olah!G337</f>
        <v>116.59100573047249</v>
      </c>
      <c r="H1175" s="231" t="str">
        <f>data_olah!H337</f>
        <v>TELKOM</v>
      </c>
      <c r="I1175" s="231" t="str">
        <f>data_olah!I337</f>
        <v>WMS</v>
      </c>
      <c r="J1175" s="231" t="str">
        <f>data_olah!J337</f>
        <v>TERPASANG</v>
      </c>
      <c r="K1175" s="231" t="str">
        <f>data_olah!N337</f>
        <v>&gt; 200GB</v>
      </c>
      <c r="L1175" s="231" t="str">
        <f>data_olah!U337</f>
        <v>KURANG OPTIMAL</v>
      </c>
    </row>
    <row r="1176">
      <c r="A1176" s="230">
        <v>2025.0</v>
      </c>
      <c r="B1176" s="230" t="s">
        <v>3551</v>
      </c>
      <c r="C1176" s="231" t="str">
        <f>data_olah!B338</f>
        <v>KUTAI KARTANEGARA</v>
      </c>
      <c r="D1176" s="231" t="str">
        <f>data_olah!C338</f>
        <v>KOTA BANGUN DARAT</v>
      </c>
      <c r="E1176" s="231" t="str">
        <f>data_olah!D338</f>
        <v>KOTA BANGUN II</v>
      </c>
      <c r="F1176" s="232" t="str">
        <f>data_olah!F338</f>
        <v>-0.3797061418139967</v>
      </c>
      <c r="G1176" s="232" t="str">
        <f>data_olah!G338</f>
        <v>116.55445564343019</v>
      </c>
      <c r="H1176" s="231" t="str">
        <f>data_olah!H338</f>
        <v>TELKOM</v>
      </c>
      <c r="I1176" s="231" t="str">
        <f>data_olah!I338</f>
        <v>WMS</v>
      </c>
      <c r="J1176" s="231" t="str">
        <f>data_olah!J338</f>
        <v>TERPASANG</v>
      </c>
      <c r="K1176" s="231" t="str">
        <f>data_olah!N338</f>
        <v>&gt; 200GB</v>
      </c>
      <c r="L1176" s="231" t="str">
        <f>data_olah!U338</f>
        <v>KURANG OPTIMAL</v>
      </c>
    </row>
    <row r="1177">
      <c r="A1177" s="230">
        <v>2025.0</v>
      </c>
      <c r="B1177" s="230" t="s">
        <v>3551</v>
      </c>
      <c r="C1177" s="231" t="str">
        <f>data_olah!B339</f>
        <v>KUTAI KARTANEGARA</v>
      </c>
      <c r="D1177" s="231" t="str">
        <f>data_olah!C339</f>
        <v>KOTA BANGUN DARAT</v>
      </c>
      <c r="E1177" s="231" t="str">
        <f>data_olah!D339</f>
        <v>KOTA BANGUN III</v>
      </c>
      <c r="F1177" s="232" t="str">
        <f>data_olah!F339</f>
        <v>-0.28024716720296056</v>
      </c>
      <c r="G1177" s="232" t="str">
        <f>data_olah!G339</f>
        <v>116.56717337465193</v>
      </c>
      <c r="H1177" s="231" t="str">
        <f>data_olah!H339</f>
        <v>TELKOMSEL</v>
      </c>
      <c r="I1177" s="231" t="str">
        <f>data_olah!I339</f>
        <v>INDIHOME</v>
      </c>
      <c r="J1177" s="231" t="str">
        <f>data_olah!J339</f>
        <v>TERPASANG</v>
      </c>
      <c r="K1177" s="231" t="str">
        <f>data_olah!N339</f>
        <v/>
      </c>
      <c r="L1177" s="231" t="str">
        <f>data_olah!U339</f>
        <v>KURANG OPTIMAL</v>
      </c>
    </row>
    <row r="1178">
      <c r="A1178" s="230">
        <v>2025.0</v>
      </c>
      <c r="B1178" s="230" t="s">
        <v>3551</v>
      </c>
      <c r="C1178" s="231" t="str">
        <f>data_olah!B340</f>
        <v>KUTAI KARTANEGARA</v>
      </c>
      <c r="D1178" s="231" t="str">
        <f>data_olah!C340</f>
        <v>KOTA BANGUN DARAT</v>
      </c>
      <c r="E1178" s="231" t="str">
        <f>data_olah!D340</f>
        <v>SUMBER SARI</v>
      </c>
      <c r="F1178" s="232" t="str">
        <f>data_olah!F340</f>
        <v>-0.29009841232001043</v>
      </c>
      <c r="G1178" s="232" t="str">
        <f>data_olah!G340</f>
        <v>116.74920216891331</v>
      </c>
      <c r="H1178" s="231" t="str">
        <f>data_olah!H340</f>
        <v>TELKOM</v>
      </c>
      <c r="I1178" s="231" t="str">
        <f>data_olah!I340</f>
        <v>Astinet</v>
      </c>
      <c r="J1178" s="231" t="str">
        <f>data_olah!J340</f>
        <v>TERPASANG</v>
      </c>
      <c r="K1178" s="231" t="str">
        <f>data_olah!N340</f>
        <v>TIDAK AKTIF</v>
      </c>
      <c r="L1178" s="231" t="str">
        <f>data_olah!U340</f>
        <v>TIDAK TERDETEKSI</v>
      </c>
    </row>
    <row r="1179">
      <c r="A1179" s="230">
        <v>2025.0</v>
      </c>
      <c r="B1179" s="230" t="s">
        <v>3551</v>
      </c>
      <c r="C1179" s="231" t="str">
        <f>data_olah!B341</f>
        <v>KUTAI KARTANEGARA</v>
      </c>
      <c r="D1179" s="231" t="str">
        <f>data_olah!C341</f>
        <v>KOTA BANGUN DARAT</v>
      </c>
      <c r="E1179" s="231" t="str">
        <f>data_olah!D341</f>
        <v>SARI NADI</v>
      </c>
      <c r="F1179" s="232" t="str">
        <f>data_olah!F341</f>
        <v>-0.3938837910668468</v>
      </c>
      <c r="G1179" s="232" t="str">
        <f>data_olah!G341</f>
        <v>116.72957143045235</v>
      </c>
      <c r="H1179" s="231" t="str">
        <f>data_olah!H341</f>
        <v>TELKOM</v>
      </c>
      <c r="I1179" s="231" t="str">
        <f>data_olah!I341</f>
        <v>WMS</v>
      </c>
      <c r="J1179" s="231" t="str">
        <f>data_olah!J341</f>
        <v>TERPASANG</v>
      </c>
      <c r="K1179" s="231" t="str">
        <f>data_olah!N341</f>
        <v>&gt; 200GB</v>
      </c>
      <c r="L1179" s="231" t="str">
        <f>data_olah!U341</f>
        <v>KURANG OPTIMAL</v>
      </c>
    </row>
    <row r="1180">
      <c r="A1180" s="230">
        <v>2025.0</v>
      </c>
      <c r="B1180" s="230" t="s">
        <v>3551</v>
      </c>
      <c r="C1180" s="231" t="str">
        <f>data_olah!B342</f>
        <v>KUTAI KARTANEGARA</v>
      </c>
      <c r="D1180" s="231" t="str">
        <f>data_olah!C342</f>
        <v>KOTA BANGUN DARAT</v>
      </c>
      <c r="E1180" s="231" t="str">
        <f>data_olah!D342</f>
        <v>SUKA BUMI</v>
      </c>
      <c r="F1180" s="232" t="str">
        <f>data_olah!F342</f>
        <v>-0.36851181319256</v>
      </c>
      <c r="G1180" s="232" t="str">
        <f>data_olah!G342</f>
        <v>116.68943074713239</v>
      </c>
      <c r="H1180" s="231" t="str">
        <f>data_olah!H342</f>
        <v>TELKOM</v>
      </c>
      <c r="I1180" s="231" t="str">
        <f>data_olah!I342</f>
        <v>WMS</v>
      </c>
      <c r="J1180" s="231" t="str">
        <f>data_olah!J342</f>
        <v>TERPASANG</v>
      </c>
      <c r="K1180" s="231" t="str">
        <f>data_olah!N342</f>
        <v>&gt; 200GB</v>
      </c>
      <c r="L1180" s="231" t="str">
        <f>data_olah!U342</f>
        <v>KURANG OPTIMAL</v>
      </c>
    </row>
    <row r="1181">
      <c r="A1181" s="230">
        <v>2025.0</v>
      </c>
      <c r="B1181" s="230" t="s">
        <v>3551</v>
      </c>
      <c r="C1181" s="231" t="str">
        <f>data_olah!B343</f>
        <v>KUTAI KARTANEGARA</v>
      </c>
      <c r="D1181" s="231" t="str">
        <f>data_olah!C343</f>
        <v>KOTA BANGUN DARAT</v>
      </c>
      <c r="E1181" s="231" t="str">
        <f>data_olah!D343</f>
        <v>WONOSARI</v>
      </c>
      <c r="F1181" s="232" t="str">
        <f>data_olah!F343</f>
        <v>-0.3928536660934374</v>
      </c>
      <c r="G1181" s="232" t="str">
        <f>data_olah!G343</f>
        <v>116.64548111959118</v>
      </c>
      <c r="H1181" s="231" t="str">
        <f>data_olah!H343</f>
        <v>TELKOMSAT</v>
      </c>
      <c r="I1181" s="231" t="str">
        <f>data_olah!I343</f>
        <v>STARLINK</v>
      </c>
      <c r="J1181" s="231" t="str">
        <f>data_olah!J343</f>
        <v>TERPASANG</v>
      </c>
      <c r="K1181" s="231" t="str">
        <f>data_olah!N343</f>
        <v>BELUM TERPASANG</v>
      </c>
      <c r="L1181" s="231" t="str">
        <f>data_olah!U343</f>
        <v>TIDAK OPTIMAL</v>
      </c>
    </row>
    <row r="1182">
      <c r="A1182" s="230">
        <v>2025.0</v>
      </c>
      <c r="B1182" s="230" t="s">
        <v>3551</v>
      </c>
      <c r="C1182" s="231" t="str">
        <f>data_olah!B344</f>
        <v>KUTAI KARTANEGARA</v>
      </c>
      <c r="D1182" s="231" t="str">
        <f>data_olah!C344</f>
        <v>LOA JANAN</v>
      </c>
      <c r="E1182" s="231" t="str">
        <f>data_olah!D344</f>
        <v>BAKUNGAN</v>
      </c>
      <c r="F1182" s="232" t="str">
        <f>data_olah!F344</f>
        <v>-0.59353118182943</v>
      </c>
      <c r="G1182" s="232" t="str">
        <f>data_olah!G344</f>
        <v>117.04485926730453</v>
      </c>
      <c r="H1182" s="231" t="str">
        <f>data_olah!H344</f>
        <v>TELKOM</v>
      </c>
      <c r="I1182" s="231" t="str">
        <f>data_olah!I344</f>
        <v>WMS</v>
      </c>
      <c r="J1182" s="231" t="str">
        <f>data_olah!J344</f>
        <v>TERPASANG</v>
      </c>
      <c r="K1182" s="231" t="str">
        <f>data_olah!N344</f>
        <v>&lt;= 150GB</v>
      </c>
      <c r="L1182" s="231" t="str">
        <f>data_olah!U344</f>
        <v>KURANG OPTIMAL</v>
      </c>
    </row>
    <row r="1183">
      <c r="A1183" s="230">
        <v>2025.0</v>
      </c>
      <c r="B1183" s="230" t="s">
        <v>3551</v>
      </c>
      <c r="C1183" s="231" t="str">
        <f>data_olah!B345</f>
        <v>KUTAI KARTANEGARA</v>
      </c>
      <c r="D1183" s="231" t="str">
        <f>data_olah!C345</f>
        <v>LOA JANAN</v>
      </c>
      <c r="E1183" s="231" t="str">
        <f>data_olah!D345</f>
        <v>LOA DURI ULU</v>
      </c>
      <c r="F1183" s="232" t="str">
        <f>data_olah!F345</f>
        <v>-0.5884023989733906</v>
      </c>
      <c r="G1183" s="232" t="str">
        <f>data_olah!G345</f>
        <v>117.06158509108974</v>
      </c>
      <c r="H1183" s="231" t="str">
        <f>data_olah!H345</f>
        <v>TELKOM</v>
      </c>
      <c r="I1183" s="231" t="str">
        <f>data_olah!I345</f>
        <v>WMS</v>
      </c>
      <c r="J1183" s="231" t="str">
        <f>data_olah!J345</f>
        <v>TERPASANG</v>
      </c>
      <c r="K1183" s="231" t="str">
        <f>data_olah!N345</f>
        <v>&gt; 200GB</v>
      </c>
      <c r="L1183" s="231" t="str">
        <f>data_olah!U345</f>
        <v>KURANG OPTIMAL</v>
      </c>
    </row>
    <row r="1184">
      <c r="A1184" s="230">
        <v>2025.0</v>
      </c>
      <c r="B1184" s="230" t="s">
        <v>3551</v>
      </c>
      <c r="C1184" s="231" t="str">
        <f>data_olah!B346</f>
        <v>KUTAI KARTANEGARA</v>
      </c>
      <c r="D1184" s="231" t="str">
        <f>data_olah!C346</f>
        <v>LOA JANAN</v>
      </c>
      <c r="E1184" s="231" t="str">
        <f>data_olah!D346</f>
        <v>LOA JANAN ULU</v>
      </c>
      <c r="F1184" s="232" t="str">
        <f>data_olah!F346</f>
        <v>-0.5779209327928697</v>
      </c>
      <c r="G1184" s="232" t="str">
        <f>data_olah!G346</f>
        <v>117.08624493022013</v>
      </c>
      <c r="H1184" s="231" t="str">
        <f>data_olah!H346</f>
        <v>TELKOM</v>
      </c>
      <c r="I1184" s="231" t="str">
        <f>data_olah!I346</f>
        <v>WMS</v>
      </c>
      <c r="J1184" s="231" t="str">
        <f>data_olah!J346</f>
        <v>TERPASANG</v>
      </c>
      <c r="K1184" s="231" t="str">
        <f>data_olah!N346</f>
        <v>&lt;= 100GB</v>
      </c>
      <c r="L1184" s="231" t="str">
        <f>data_olah!U346</f>
        <v>TIDAK OPTIMAL</v>
      </c>
    </row>
    <row r="1185">
      <c r="A1185" s="230">
        <v>2025.0</v>
      </c>
      <c r="B1185" s="230" t="s">
        <v>3551</v>
      </c>
      <c r="C1185" s="231" t="str">
        <f>data_olah!B347</f>
        <v>KUTAI KARTANEGARA</v>
      </c>
      <c r="D1185" s="231" t="str">
        <f>data_olah!C347</f>
        <v>LOA JANAN</v>
      </c>
      <c r="E1185" s="231" t="str">
        <f>data_olah!D347</f>
        <v>PURWAJAYA</v>
      </c>
      <c r="F1185" s="232" t="str">
        <f>data_olah!F347</f>
        <v>-0.6143097049334735</v>
      </c>
      <c r="G1185" s="232" t="str">
        <f>data_olah!G347</f>
        <v>117.08733932106767</v>
      </c>
      <c r="H1185" s="231" t="str">
        <f>data_olah!H347</f>
        <v>TELKOMSEL</v>
      </c>
      <c r="I1185" s="231" t="str">
        <f>data_olah!I347</f>
        <v>INDIHOME</v>
      </c>
      <c r="J1185" s="231" t="str">
        <f>data_olah!J347</f>
        <v>TERPASANG</v>
      </c>
      <c r="K1185" s="231" t="str">
        <f>data_olah!N347</f>
        <v/>
      </c>
      <c r="L1185" s="231" t="str">
        <f>data_olah!U347</f>
        <v>KURANG OPTIMAL</v>
      </c>
    </row>
    <row r="1186">
      <c r="A1186" s="230">
        <v>2025.0</v>
      </c>
      <c r="B1186" s="230" t="s">
        <v>3551</v>
      </c>
      <c r="C1186" s="231" t="str">
        <f>data_olah!B348</f>
        <v>KUTAI KARTANEGARA</v>
      </c>
      <c r="D1186" s="231" t="str">
        <f>data_olah!C348</f>
        <v>LOA JANAN</v>
      </c>
      <c r="E1186" s="231" t="str">
        <f>data_olah!D348</f>
        <v>TANI BHAKTI</v>
      </c>
      <c r="F1186" s="232" t="str">
        <f>data_olah!F348</f>
        <v>-0.6259242598871447</v>
      </c>
      <c r="G1186" s="232" t="str">
        <f>data_olah!G348</f>
        <v>117.1234640900671</v>
      </c>
      <c r="H1186" s="231" t="str">
        <f>data_olah!H348</f>
        <v>TELKOMSEL</v>
      </c>
      <c r="I1186" s="231" t="str">
        <f>data_olah!I348</f>
        <v>INDIHOME</v>
      </c>
      <c r="J1186" s="231" t="str">
        <f>data_olah!J348</f>
        <v>TERPASANG</v>
      </c>
      <c r="K1186" s="231" t="str">
        <f>data_olah!N348</f>
        <v/>
      </c>
      <c r="L1186" s="231" t="str">
        <f>data_olah!U348</f>
        <v>TIDAK OPTIMAL</v>
      </c>
    </row>
    <row r="1187">
      <c r="A1187" s="230">
        <v>2025.0</v>
      </c>
      <c r="B1187" s="230" t="s">
        <v>3551</v>
      </c>
      <c r="C1187" s="231" t="str">
        <f>data_olah!B349</f>
        <v>KUTAI KARTANEGARA</v>
      </c>
      <c r="D1187" s="231" t="str">
        <f>data_olah!C349</f>
        <v>LOA JANAN</v>
      </c>
      <c r="E1187" s="231" t="str">
        <f>data_olah!D349</f>
        <v>BATUAH</v>
      </c>
      <c r="F1187" s="232" t="str">
        <f>data_olah!F349</f>
        <v>-0.718244072656435</v>
      </c>
      <c r="G1187" s="232" t="str">
        <f>data_olah!G349</f>
        <v>117.09111349542322</v>
      </c>
      <c r="H1187" s="231" t="str">
        <f>data_olah!H349</f>
        <v>TELKOMSEL</v>
      </c>
      <c r="I1187" s="231" t="str">
        <f>data_olah!I349</f>
        <v>INDIHOME</v>
      </c>
      <c r="J1187" s="231" t="str">
        <f>data_olah!J349</f>
        <v>TERPASANG</v>
      </c>
      <c r="K1187" s="231" t="str">
        <f>data_olah!N349</f>
        <v/>
      </c>
      <c r="L1187" s="231" t="str">
        <f>data_olah!U349</f>
        <v>KURANG OPTIMAL</v>
      </c>
    </row>
    <row r="1188">
      <c r="A1188" s="230">
        <v>2025.0</v>
      </c>
      <c r="B1188" s="230" t="s">
        <v>3551</v>
      </c>
      <c r="C1188" s="231" t="str">
        <f>data_olah!B350</f>
        <v>KUTAI KARTANEGARA</v>
      </c>
      <c r="D1188" s="231" t="str">
        <f>data_olah!C350</f>
        <v>LOA JANAN</v>
      </c>
      <c r="E1188" s="231" t="str">
        <f>data_olah!D350</f>
        <v>LOA DURI ILIR</v>
      </c>
      <c r="F1188" s="232" t="str">
        <f>data_olah!F350</f>
        <v>-0.5973390762105307</v>
      </c>
      <c r="G1188" s="232" t="str">
        <f>data_olah!G350</f>
        <v>117.06987891787082</v>
      </c>
      <c r="H1188" s="231" t="str">
        <f>data_olah!H350</f>
        <v>TELKOM</v>
      </c>
      <c r="I1188" s="231" t="str">
        <f>data_olah!I350</f>
        <v>WMS</v>
      </c>
      <c r="J1188" s="231" t="str">
        <f>data_olah!J350</f>
        <v>TERPASANG</v>
      </c>
      <c r="K1188" s="231" t="str">
        <f>data_olah!N350</f>
        <v>&lt;= 150GB</v>
      </c>
      <c r="L1188" s="231" t="str">
        <f>data_olah!U350</f>
        <v>TIDAK OPTIMAL</v>
      </c>
    </row>
    <row r="1189">
      <c r="A1189" s="230">
        <v>2025.0</v>
      </c>
      <c r="B1189" s="230" t="s">
        <v>3551</v>
      </c>
      <c r="C1189" s="231" t="str">
        <f>data_olah!B351</f>
        <v>KUTAI KARTANEGARA</v>
      </c>
      <c r="D1189" s="231" t="str">
        <f>data_olah!C351</f>
        <v>LOA JANAN</v>
      </c>
      <c r="E1189" s="231" t="str">
        <f>data_olah!D351</f>
        <v>TANI HARAPAN</v>
      </c>
      <c r="F1189" s="232" t="str">
        <f>data_olah!F351</f>
        <v>-0.729767768104083</v>
      </c>
      <c r="G1189" s="232" t="str">
        <f>data_olah!G351</f>
        <v>117.12619350490209</v>
      </c>
      <c r="H1189" s="231" t="str">
        <f>data_olah!H351</f>
        <v>TELKOMSEL</v>
      </c>
      <c r="I1189" s="231" t="str">
        <f>data_olah!I351</f>
        <v>INDIHOME</v>
      </c>
      <c r="J1189" s="231" t="str">
        <f>data_olah!J351</f>
        <v>TERPASANG</v>
      </c>
      <c r="K1189" s="231" t="str">
        <f>data_olah!N351</f>
        <v/>
      </c>
      <c r="L1189" s="231" t="str">
        <f>data_olah!U351</f>
        <v>KURANG OPTIMAL</v>
      </c>
    </row>
    <row r="1190">
      <c r="A1190" s="230">
        <v>2025.0</v>
      </c>
      <c r="B1190" s="230" t="s">
        <v>3551</v>
      </c>
      <c r="C1190" s="231" t="str">
        <f>data_olah!B352</f>
        <v>KUTAI KARTANEGARA</v>
      </c>
      <c r="D1190" s="231" t="str">
        <f>data_olah!C352</f>
        <v>LOA KULU</v>
      </c>
      <c r="E1190" s="231" t="str">
        <f>data_olah!D352</f>
        <v>JONGGON DESA</v>
      </c>
      <c r="F1190" s="232" t="str">
        <f>data_olah!F352</f>
        <v>-0.6142645910707611</v>
      </c>
      <c r="G1190" s="232" t="str">
        <f>data_olah!G352</f>
        <v>116.76268544505427</v>
      </c>
      <c r="H1190" s="231" t="str">
        <f>data_olah!H352</f>
        <v>TELKOMSAT</v>
      </c>
      <c r="I1190" s="231" t="str">
        <f>data_olah!I352</f>
        <v>STARLINK</v>
      </c>
      <c r="J1190" s="231" t="str">
        <f>data_olah!J352</f>
        <v>TERPASANG</v>
      </c>
      <c r="K1190" s="231" t="str">
        <f>data_olah!N352</f>
        <v>BELUM TERPASANG</v>
      </c>
      <c r="L1190" s="231" t="str">
        <f>data_olah!U352</f>
        <v>SANGAT OPTIMAL</v>
      </c>
    </row>
    <row r="1191">
      <c r="A1191" s="230">
        <v>2025.0</v>
      </c>
      <c r="B1191" s="230" t="s">
        <v>3551</v>
      </c>
      <c r="C1191" s="231" t="str">
        <f>data_olah!B353</f>
        <v>KUTAI KARTANEGARA</v>
      </c>
      <c r="D1191" s="231" t="str">
        <f>data_olah!C353</f>
        <v>LOA KULU</v>
      </c>
      <c r="E1191" s="231" t="str">
        <f>data_olah!D353</f>
        <v>SUNGAI PAYANG</v>
      </c>
      <c r="F1191" s="232" t="str">
        <f>data_olah!F353</f>
        <v>-0.6078261071357294</v>
      </c>
      <c r="G1191" s="232" t="str">
        <f>data_olah!G353</f>
        <v>116.8844104373294</v>
      </c>
      <c r="H1191" s="231" t="str">
        <f>data_olah!H353</f>
        <v>TELKOM</v>
      </c>
      <c r="I1191" s="231" t="str">
        <f>data_olah!I353</f>
        <v>WMS</v>
      </c>
      <c r="J1191" s="231" t="str">
        <f>data_olah!J353</f>
        <v>TERPASANG</v>
      </c>
      <c r="K1191" s="231" t="str">
        <f>data_olah!N353</f>
        <v>&lt;= 200GB</v>
      </c>
      <c r="L1191" s="231" t="str">
        <f>data_olah!U353</f>
        <v>KURANG OPTIMAL</v>
      </c>
    </row>
    <row r="1192">
      <c r="A1192" s="230">
        <v>2025.0</v>
      </c>
      <c r="B1192" s="230" t="s">
        <v>3551</v>
      </c>
      <c r="C1192" s="231" t="str">
        <f>data_olah!B354</f>
        <v>KUTAI KARTANEGARA</v>
      </c>
      <c r="D1192" s="231" t="str">
        <f>data_olah!C354</f>
        <v>LOA KULU</v>
      </c>
      <c r="E1192" s="231" t="str">
        <f>data_olah!D354</f>
        <v>JEMBAYAN</v>
      </c>
      <c r="F1192" s="232" t="str">
        <f>data_olah!F354</f>
        <v>-0.5518804593861202</v>
      </c>
      <c r="G1192" s="232" t="str">
        <f>data_olah!G354</f>
        <v>117.01981887962839</v>
      </c>
      <c r="H1192" s="231" t="str">
        <f>data_olah!H354</f>
        <v>TELKOMSEL</v>
      </c>
      <c r="I1192" s="231" t="str">
        <f>data_olah!I354</f>
        <v>INDIHOME</v>
      </c>
      <c r="J1192" s="231" t="str">
        <f>data_olah!J354</f>
        <v>TERPASANG</v>
      </c>
      <c r="K1192" s="231" t="str">
        <f>data_olah!N354</f>
        <v/>
      </c>
      <c r="L1192" s="231" t="str">
        <f>data_olah!U354</f>
        <v>KURANG OPTIMAL</v>
      </c>
    </row>
    <row r="1193">
      <c r="A1193" s="230">
        <v>2025.0</v>
      </c>
      <c r="B1193" s="230" t="s">
        <v>3551</v>
      </c>
      <c r="C1193" s="231" t="str">
        <f>data_olah!B355</f>
        <v>KUTAI KARTANEGARA</v>
      </c>
      <c r="D1193" s="231" t="str">
        <f>data_olah!C355</f>
        <v>LOA KULU</v>
      </c>
      <c r="E1193" s="231" t="str">
        <f>data_olah!D355</f>
        <v>LOA KULU KOTA</v>
      </c>
      <c r="F1193" s="232" t="str">
        <f>data_olah!F355</f>
        <v>-0.5235449735768833</v>
      </c>
      <c r="G1193" s="232" t="str">
        <f>data_olah!G355</f>
        <v>117.02382392486432</v>
      </c>
      <c r="H1193" s="231" t="str">
        <f>data_olah!H355</f>
        <v>TELKOMSEL</v>
      </c>
      <c r="I1193" s="231" t="str">
        <f>data_olah!I355</f>
        <v>INDIHOME</v>
      </c>
      <c r="J1193" s="231" t="str">
        <f>data_olah!J355</f>
        <v>TERPASANG</v>
      </c>
      <c r="K1193" s="231" t="str">
        <f>data_olah!N355</f>
        <v/>
      </c>
      <c r="L1193" s="231" t="str">
        <f>data_olah!U355</f>
        <v>TIDAK OPTIMAL</v>
      </c>
    </row>
    <row r="1194">
      <c r="A1194" s="230">
        <v>2025.0</v>
      </c>
      <c r="B1194" s="230" t="s">
        <v>3551</v>
      </c>
      <c r="C1194" s="231" t="str">
        <f>data_olah!B356</f>
        <v>KUTAI KARTANEGARA</v>
      </c>
      <c r="D1194" s="231" t="str">
        <f>data_olah!C356</f>
        <v>LOA KULU</v>
      </c>
      <c r="E1194" s="231" t="str">
        <f>data_olah!D356</f>
        <v>LOH SUMBER</v>
      </c>
      <c r="F1194" s="232" t="str">
        <f>data_olah!F356</f>
        <v>-0.5180641150217037</v>
      </c>
      <c r="G1194" s="232" t="str">
        <f>data_olah!G356</f>
        <v>117.02245848060284</v>
      </c>
      <c r="H1194" s="231" t="str">
        <f>data_olah!H356</f>
        <v>TELKOMSEL</v>
      </c>
      <c r="I1194" s="231" t="str">
        <f>data_olah!I356</f>
        <v>INDIHOME</v>
      </c>
      <c r="J1194" s="231" t="str">
        <f>data_olah!J356</f>
        <v>TERPASANG</v>
      </c>
      <c r="K1194" s="231" t="str">
        <f>data_olah!N356</f>
        <v/>
      </c>
      <c r="L1194" s="231" t="str">
        <f>data_olah!U356</f>
        <v>KURANG OPTIMAL</v>
      </c>
    </row>
    <row r="1195">
      <c r="A1195" s="230">
        <v>2025.0</v>
      </c>
      <c r="B1195" s="230" t="s">
        <v>3551</v>
      </c>
      <c r="C1195" s="231" t="str">
        <f>data_olah!B357</f>
        <v>KUTAI KARTANEGARA</v>
      </c>
      <c r="D1195" s="231" t="str">
        <f>data_olah!C357</f>
        <v>LOA KULU</v>
      </c>
      <c r="E1195" s="231" t="str">
        <f>data_olah!D357</f>
        <v>PONORAGAN</v>
      </c>
      <c r="F1195" s="232" t="str">
        <f>data_olah!F357</f>
        <v>-0.5071658322974266</v>
      </c>
      <c r="G1195" s="232" t="str">
        <f>data_olah!G357</f>
        <v>117.02166871333944</v>
      </c>
      <c r="H1195" s="231" t="str">
        <f>data_olah!H357</f>
        <v>TELKOMSEL</v>
      </c>
      <c r="I1195" s="231" t="str">
        <f>data_olah!I357</f>
        <v>INDIHOME</v>
      </c>
      <c r="J1195" s="231" t="str">
        <f>data_olah!J357</f>
        <v>TERPASANG</v>
      </c>
      <c r="K1195" s="231" t="str">
        <f>data_olah!N357</f>
        <v/>
      </c>
      <c r="L1195" s="231" t="str">
        <f>data_olah!U357</f>
        <v>KURANG OPTIMAL</v>
      </c>
    </row>
    <row r="1196">
      <c r="A1196" s="230">
        <v>2025.0</v>
      </c>
      <c r="B1196" s="230" t="s">
        <v>3551</v>
      </c>
      <c r="C1196" s="231" t="str">
        <f>data_olah!B358</f>
        <v>KUTAI KARTANEGARA</v>
      </c>
      <c r="D1196" s="231" t="str">
        <f>data_olah!C358</f>
        <v>LOA KULU</v>
      </c>
      <c r="E1196" s="231" t="str">
        <f>data_olah!D358</f>
        <v>REMPANGA</v>
      </c>
      <c r="F1196" s="232" t="str">
        <f>data_olah!F358</f>
        <v>-0.4703044700932232</v>
      </c>
      <c r="G1196" s="232" t="str">
        <f>data_olah!G358</f>
        <v>117.01273320643378</v>
      </c>
      <c r="H1196" s="231" t="str">
        <f>data_olah!H358</f>
        <v>TELKOMSEL</v>
      </c>
      <c r="I1196" s="231" t="str">
        <f>data_olah!I358</f>
        <v>INDIHOME</v>
      </c>
      <c r="J1196" s="231" t="str">
        <f>data_olah!J358</f>
        <v>TERPASANG</v>
      </c>
      <c r="K1196" s="231" t="str">
        <f>data_olah!N358</f>
        <v/>
      </c>
      <c r="L1196" s="231" t="str">
        <f>data_olah!U358</f>
        <v>KURANG OPTIMAL</v>
      </c>
    </row>
    <row r="1197">
      <c r="A1197" s="230">
        <v>2025.0</v>
      </c>
      <c r="B1197" s="230" t="s">
        <v>3551</v>
      </c>
      <c r="C1197" s="231" t="str">
        <f>data_olah!B359</f>
        <v>KUTAI KARTANEGARA</v>
      </c>
      <c r="D1197" s="231" t="str">
        <f>data_olah!C359</f>
        <v>LOA KULU</v>
      </c>
      <c r="E1197" s="231" t="str">
        <f>data_olah!D359</f>
        <v>MARGAHAYU</v>
      </c>
      <c r="F1197" s="232" t="str">
        <f>data_olah!F359</f>
        <v>-0.5011338042446072</v>
      </c>
      <c r="G1197" s="232" t="str">
        <f>data_olah!G359</f>
        <v>116.84623719799417</v>
      </c>
      <c r="H1197" s="231" t="str">
        <f>data_olah!H359</f>
        <v>TELKOMSEL</v>
      </c>
      <c r="I1197" s="231" t="str">
        <f>data_olah!I359</f>
        <v>INDIHOME</v>
      </c>
      <c r="J1197" s="231" t="str">
        <f>data_olah!J359</f>
        <v>TERPASANG</v>
      </c>
      <c r="K1197" s="231" t="str">
        <f>data_olah!N359</f>
        <v/>
      </c>
      <c r="L1197" s="231" t="str">
        <f>data_olah!U359</f>
        <v>KURANG OPTIMAL</v>
      </c>
    </row>
    <row r="1198">
      <c r="A1198" s="230">
        <v>2025.0</v>
      </c>
      <c r="B1198" s="230" t="s">
        <v>3551</v>
      </c>
      <c r="C1198" s="231" t="str">
        <f>data_olah!B360</f>
        <v>KUTAI KARTANEGARA</v>
      </c>
      <c r="D1198" s="231" t="str">
        <f>data_olah!C360</f>
        <v>LOA KULU</v>
      </c>
      <c r="E1198" s="231" t="str">
        <f>data_olah!D360</f>
        <v>JONGGON JAYA</v>
      </c>
      <c r="F1198" s="232" t="str">
        <f>data_olah!F360</f>
        <v>-0.5030516157775967</v>
      </c>
      <c r="G1198" s="232" t="str">
        <f>data_olah!G360</f>
        <v>116.84021506761499</v>
      </c>
      <c r="H1198" s="231" t="str">
        <f>data_olah!H360</f>
        <v>TELKOMSEL</v>
      </c>
      <c r="I1198" s="231" t="str">
        <f>data_olah!I360</f>
        <v>INDIHOME</v>
      </c>
      <c r="J1198" s="231" t="str">
        <f>data_olah!J360</f>
        <v>TERPASANG</v>
      </c>
      <c r="K1198" s="231" t="str">
        <f>data_olah!N360</f>
        <v/>
      </c>
      <c r="L1198" s="231" t="str">
        <f>data_olah!U360</f>
        <v>KURANG OPTIMAL</v>
      </c>
    </row>
    <row r="1199">
      <c r="A1199" s="230">
        <v>2025.0</v>
      </c>
      <c r="B1199" s="230" t="s">
        <v>3551</v>
      </c>
      <c r="C1199" s="231" t="str">
        <f>data_olah!B361</f>
        <v>KUTAI KARTANEGARA</v>
      </c>
      <c r="D1199" s="231" t="str">
        <f>data_olah!C361</f>
        <v>LOA KULU</v>
      </c>
      <c r="E1199" s="231" t="str">
        <f>data_olah!D361</f>
        <v>LUNG ANAI</v>
      </c>
      <c r="F1199" s="232" t="str">
        <f>data_olah!F361</f>
        <v>-0.6109710170681897</v>
      </c>
      <c r="G1199" s="232" t="str">
        <f>data_olah!G361</f>
        <v>116.88976746581798</v>
      </c>
      <c r="H1199" s="231" t="str">
        <f>data_olah!H361</f>
        <v>TELKOMSEL</v>
      </c>
      <c r="I1199" s="231" t="str">
        <f>data_olah!I361</f>
        <v>INDIHOME</v>
      </c>
      <c r="J1199" s="231" t="str">
        <f>data_olah!J361</f>
        <v>TERPASANG</v>
      </c>
      <c r="K1199" s="231" t="str">
        <f>data_olah!N361</f>
        <v/>
      </c>
      <c r="L1199" s="231" t="str">
        <f>data_olah!U361</f>
        <v>TIDAK OPTIMAL</v>
      </c>
    </row>
    <row r="1200">
      <c r="A1200" s="230">
        <v>2025.0</v>
      </c>
      <c r="B1200" s="230" t="s">
        <v>3551</v>
      </c>
      <c r="C1200" s="231" t="str">
        <f>data_olah!B362</f>
        <v>KUTAI KARTANEGARA</v>
      </c>
      <c r="D1200" s="231" t="str">
        <f>data_olah!C362</f>
        <v>LOA KULU</v>
      </c>
      <c r="E1200" s="231" t="str">
        <f>data_olah!D362</f>
        <v>JEMBAYAN TENGAH</v>
      </c>
      <c r="F1200" s="232" t="str">
        <f>data_olah!F362</f>
        <v>-0.5455367613623618</v>
      </c>
      <c r="G1200" s="232" t="str">
        <f>data_olah!G362</f>
        <v>116.98412902714188</v>
      </c>
      <c r="H1200" s="231" t="str">
        <f>data_olah!H362</f>
        <v>TELKOM</v>
      </c>
      <c r="I1200" s="231" t="str">
        <f>data_olah!I362</f>
        <v>WMS</v>
      </c>
      <c r="J1200" s="231" t="str">
        <f>data_olah!J362</f>
        <v>TERPASANG</v>
      </c>
      <c r="K1200" s="231" t="str">
        <f>data_olah!N362</f>
        <v>&gt; 200GB</v>
      </c>
      <c r="L1200" s="231" t="str">
        <f>data_olah!U362</f>
        <v>KURANG OPTIMAL</v>
      </c>
    </row>
    <row r="1201">
      <c r="A1201" s="230">
        <v>2025.0</v>
      </c>
      <c r="B1201" s="230" t="s">
        <v>3551</v>
      </c>
      <c r="C1201" s="231" t="str">
        <f>data_olah!B363</f>
        <v>KUTAI KARTANEGARA</v>
      </c>
      <c r="D1201" s="231" t="str">
        <f>data_olah!C363</f>
        <v>LOA KULU</v>
      </c>
      <c r="E1201" s="231" t="str">
        <f>data_olah!D363</f>
        <v>JEMBAYAN DALAM</v>
      </c>
      <c r="F1201" s="232" t="str">
        <f>data_olah!F363</f>
        <v>-0.5635663991107154</v>
      </c>
      <c r="G1201" s="232" t="str">
        <f>data_olah!G363</f>
        <v>116.94909928264948</v>
      </c>
      <c r="H1201" s="231" t="str">
        <f>data_olah!H363</f>
        <v>TELKOM</v>
      </c>
      <c r="I1201" s="231" t="str">
        <f>data_olah!I363</f>
        <v>WMS</v>
      </c>
      <c r="J1201" s="231" t="str">
        <f>data_olah!J363</f>
        <v>TERPASANG</v>
      </c>
      <c r="K1201" s="231" t="str">
        <f>data_olah!N363</f>
        <v>TIDAK AKTIF</v>
      </c>
      <c r="L1201" s="231" t="str">
        <f>data_olah!U363</f>
        <v>TIDAK OPTIMAL</v>
      </c>
    </row>
    <row r="1202">
      <c r="A1202" s="230">
        <v>2025.0</v>
      </c>
      <c r="B1202" s="230" t="s">
        <v>3551</v>
      </c>
      <c r="C1202" s="231" t="str">
        <f>data_olah!B364</f>
        <v>KUTAI KARTANEGARA</v>
      </c>
      <c r="D1202" s="231" t="str">
        <f>data_olah!C364</f>
        <v>LOA KULU</v>
      </c>
      <c r="E1202" s="231" t="str">
        <f>data_olah!D364</f>
        <v>SEPAKAT</v>
      </c>
      <c r="F1202" s="232" t="str">
        <f>data_olah!F364</f>
        <v>-0.4930854170239537</v>
      </c>
      <c r="G1202" s="232" t="str">
        <f>data_olah!G364</f>
        <v>117.021111014874</v>
      </c>
      <c r="H1202" s="231" t="str">
        <f>data_olah!H364</f>
        <v>TELKOM</v>
      </c>
      <c r="I1202" s="231" t="str">
        <f>data_olah!I364</f>
        <v>WMS</v>
      </c>
      <c r="J1202" s="231" t="str">
        <f>data_olah!J364</f>
        <v>TERPASANG</v>
      </c>
      <c r="K1202" s="231" t="str">
        <f>data_olah!N364</f>
        <v>BELUM TERPASANG</v>
      </c>
      <c r="L1202" s="231" t="str">
        <f>data_olah!U364</f>
        <v>TIDAK OPTIMAL</v>
      </c>
    </row>
    <row r="1203">
      <c r="A1203" s="230">
        <v>2025.0</v>
      </c>
      <c r="B1203" s="230" t="s">
        <v>3551</v>
      </c>
      <c r="C1203" s="231" t="str">
        <f>data_olah!B365</f>
        <v>KUTAI KARTANEGARA</v>
      </c>
      <c r="D1203" s="231" t="str">
        <f>data_olah!C365</f>
        <v>LOA KULU</v>
      </c>
      <c r="E1203" s="231" t="str">
        <f>data_olah!D365</f>
        <v>SUMBER SARI</v>
      </c>
      <c r="F1203" s="232" t="str">
        <f>data_olah!F365</f>
        <v>-0.4974154303914146</v>
      </c>
      <c r="G1203" s="232" t="str">
        <f>data_olah!G365</f>
        <v>116.99302174619554</v>
      </c>
      <c r="H1203" s="231" t="str">
        <f>data_olah!H365</f>
        <v>TELKOMSEL</v>
      </c>
      <c r="I1203" s="231" t="str">
        <f>data_olah!I365</f>
        <v>INDIHOME</v>
      </c>
      <c r="J1203" s="231" t="str">
        <f>data_olah!J365</f>
        <v>TERPASANG</v>
      </c>
      <c r="K1203" s="231" t="str">
        <f>data_olah!N365</f>
        <v/>
      </c>
      <c r="L1203" s="231" t="str">
        <f>data_olah!U365</f>
        <v>TIDAK OPTIMAL</v>
      </c>
    </row>
    <row r="1204">
      <c r="A1204" s="230">
        <v>2025.0</v>
      </c>
      <c r="B1204" s="230" t="s">
        <v>3551</v>
      </c>
      <c r="C1204" s="231" t="str">
        <f>data_olah!B366</f>
        <v>KUTAI KARTANEGARA</v>
      </c>
      <c r="D1204" s="231" t="str">
        <f>data_olah!C366</f>
        <v>LOA KULU</v>
      </c>
      <c r="E1204" s="231" t="str">
        <f>data_olah!D366</f>
        <v>JONGKANG</v>
      </c>
      <c r="F1204" s="232" t="str">
        <f>data_olah!F366</f>
        <v>-0.46219761466628256</v>
      </c>
      <c r="G1204" s="232" t="str">
        <f>data_olah!G366</f>
        <v>117.02071574098791</v>
      </c>
      <c r="H1204" s="231" t="str">
        <f>data_olah!H366</f>
        <v>TELKOMSEL</v>
      </c>
      <c r="I1204" s="231" t="str">
        <f>data_olah!I366</f>
        <v>INDIHOME</v>
      </c>
      <c r="J1204" s="231" t="str">
        <f>data_olah!J366</f>
        <v>TERPASANG</v>
      </c>
      <c r="K1204" s="231" t="str">
        <f>data_olah!N366</f>
        <v/>
      </c>
      <c r="L1204" s="231" t="str">
        <f>data_olah!U366</f>
        <v>KURANG OPTIMAL</v>
      </c>
    </row>
    <row r="1205">
      <c r="A1205" s="230">
        <v>2025.0</v>
      </c>
      <c r="B1205" s="230" t="s">
        <v>3551</v>
      </c>
      <c r="C1205" s="231" t="str">
        <f>data_olah!B367</f>
        <v>KUTAI KARTANEGARA</v>
      </c>
      <c r="D1205" s="231" t="str">
        <f>data_olah!C367</f>
        <v>MARANG KAYU</v>
      </c>
      <c r="E1205" s="231" t="str">
        <f>data_olah!D367</f>
        <v>SEBUNTAL</v>
      </c>
      <c r="F1205" s="232" t="str">
        <f>data_olah!F367</f>
        <v>-0.1087852811933336</v>
      </c>
      <c r="G1205" s="232" t="str">
        <f>data_olah!G367</f>
        <v>117.43471305083428</v>
      </c>
      <c r="H1205" s="231" t="str">
        <f>data_olah!H367</f>
        <v>TELKOM</v>
      </c>
      <c r="I1205" s="231" t="str">
        <f>data_olah!I367</f>
        <v>WMS</v>
      </c>
      <c r="J1205" s="231" t="str">
        <f>data_olah!J367</f>
        <v>TERPASANG</v>
      </c>
      <c r="K1205" s="231" t="str">
        <f>data_olah!N367</f>
        <v>&lt;= 50GB</v>
      </c>
      <c r="L1205" s="231" t="str">
        <f>data_olah!U367</f>
        <v>TIDAK OPTIMAL</v>
      </c>
    </row>
    <row r="1206">
      <c r="A1206" s="230">
        <v>2025.0</v>
      </c>
      <c r="B1206" s="230" t="s">
        <v>3551</v>
      </c>
      <c r="C1206" s="231" t="str">
        <f>data_olah!B368</f>
        <v>KUTAI KARTANEGARA</v>
      </c>
      <c r="D1206" s="231" t="str">
        <f>data_olah!C368</f>
        <v>MARANG KAYU</v>
      </c>
      <c r="E1206" s="231" t="str">
        <f>data_olah!D368</f>
        <v>SANTAN ULU</v>
      </c>
      <c r="F1206" s="232" t="str">
        <f>data_olah!F368</f>
        <v>0.006936846022426801</v>
      </c>
      <c r="G1206" s="232" t="str">
        <f>data_olah!G368</f>
        <v>117.36201545507136</v>
      </c>
      <c r="H1206" s="231" t="str">
        <f>data_olah!H368</f>
        <v>TELKOM</v>
      </c>
      <c r="I1206" s="231" t="str">
        <f>data_olah!I368</f>
        <v>WMS</v>
      </c>
      <c r="J1206" s="231" t="str">
        <f>data_olah!J368</f>
        <v>TERPASANG</v>
      </c>
      <c r="K1206" s="231" t="str">
        <f>data_olah!N368</f>
        <v>&gt; 200GB</v>
      </c>
      <c r="L1206" s="231" t="str">
        <f>data_olah!U368</f>
        <v>KURANG OPTIMAL</v>
      </c>
    </row>
    <row r="1207">
      <c r="A1207" s="230">
        <v>2025.0</v>
      </c>
      <c r="B1207" s="230" t="s">
        <v>3551</v>
      </c>
      <c r="C1207" s="231" t="str">
        <f>data_olah!B369</f>
        <v>KUTAI KARTANEGARA</v>
      </c>
      <c r="D1207" s="231" t="str">
        <f>data_olah!C369</f>
        <v>MARANG KAYU</v>
      </c>
      <c r="E1207" s="231" t="str">
        <f>data_olah!D369</f>
        <v>SANTAN TENGAH</v>
      </c>
      <c r="F1207" s="232" t="str">
        <f>data_olah!F369</f>
        <v>-0.011533936768635476</v>
      </c>
      <c r="G1207" s="232" t="str">
        <f>data_olah!G369</f>
        <v>117.46696698390733</v>
      </c>
      <c r="H1207" s="231" t="str">
        <f>data_olah!H369</f>
        <v>TELKOMSAT</v>
      </c>
      <c r="I1207" s="231" t="str">
        <f>data_olah!I369</f>
        <v>STARLINK</v>
      </c>
      <c r="J1207" s="231" t="str">
        <f>data_olah!J369</f>
        <v>TERPASANG</v>
      </c>
      <c r="K1207" s="231" t="str">
        <f>data_olah!N369</f>
        <v>BELUM TERPASANG</v>
      </c>
      <c r="L1207" s="231" t="str">
        <f>data_olah!U369</f>
        <v>SANGAT OPTIMAL</v>
      </c>
    </row>
    <row r="1208">
      <c r="A1208" s="230">
        <v>2025.0</v>
      </c>
      <c r="B1208" s="230" t="s">
        <v>3551</v>
      </c>
      <c r="C1208" s="231" t="str">
        <f>data_olah!B370</f>
        <v>KUTAI KARTANEGARA</v>
      </c>
      <c r="D1208" s="231" t="str">
        <f>data_olah!C370</f>
        <v>MARANG KAYU</v>
      </c>
      <c r="E1208" s="231" t="str">
        <f>data_olah!D370</f>
        <v>SANTAN ILIR</v>
      </c>
      <c r="F1208" s="232" t="str">
        <f>data_olah!F370</f>
        <v>-0.012059253960356156</v>
      </c>
      <c r="G1208" s="232" t="str">
        <f>data_olah!G370</f>
        <v>117.48626019925076</v>
      </c>
      <c r="H1208" s="231" t="str">
        <f>data_olah!H370</f>
        <v>TELKOM</v>
      </c>
      <c r="I1208" s="231" t="str">
        <f>data_olah!I370</f>
        <v>WMS</v>
      </c>
      <c r="J1208" s="231" t="str">
        <f>data_olah!J370</f>
        <v>TERPASANG</v>
      </c>
      <c r="K1208" s="231" t="str">
        <f>data_olah!N370</f>
        <v>&lt;= 200GB</v>
      </c>
      <c r="L1208" s="231" t="str">
        <f>data_olah!U370</f>
        <v>KURANG OPTIMAL</v>
      </c>
    </row>
    <row r="1209">
      <c r="A1209" s="230">
        <v>2025.0</v>
      </c>
      <c r="B1209" s="230" t="s">
        <v>3551</v>
      </c>
      <c r="C1209" s="231" t="str">
        <f>data_olah!B371</f>
        <v>KUTAI KARTANEGARA</v>
      </c>
      <c r="D1209" s="231" t="str">
        <f>data_olah!C371</f>
        <v>MARANG KAYU</v>
      </c>
      <c r="E1209" s="231" t="str">
        <f>data_olah!D371</f>
        <v>KERSIK</v>
      </c>
      <c r="F1209" s="232" t="str">
        <f>data_olah!F371</f>
        <v>-0.05241375142047945</v>
      </c>
      <c r="G1209" s="232" t="str">
        <f>data_olah!G371</f>
        <v>117.48921461194092</v>
      </c>
      <c r="H1209" s="231" t="str">
        <f>data_olah!H371</f>
        <v>TELKOM</v>
      </c>
      <c r="I1209" s="231" t="str">
        <f>data_olah!I371</f>
        <v>WMS</v>
      </c>
      <c r="J1209" s="231" t="str">
        <f>data_olah!J371</f>
        <v>TERPASANG</v>
      </c>
      <c r="K1209" s="231" t="str">
        <f>data_olah!N371</f>
        <v>&gt; 200GB</v>
      </c>
      <c r="L1209" s="231" t="str">
        <f>data_olah!U371</f>
        <v>KURANG OPTIMAL</v>
      </c>
    </row>
    <row r="1210">
      <c r="A1210" s="230">
        <v>2025.0</v>
      </c>
      <c r="B1210" s="230" t="s">
        <v>3551</v>
      </c>
      <c r="C1210" s="231" t="str">
        <f>data_olah!B372</f>
        <v>KUTAI KARTANEGARA</v>
      </c>
      <c r="D1210" s="231" t="str">
        <f>data_olah!C372</f>
        <v>MARANG KAYU</v>
      </c>
      <c r="E1210" s="231" t="str">
        <f>data_olah!D372</f>
        <v>BUNGA PUTIH</v>
      </c>
      <c r="F1210" s="232" t="str">
        <f>data_olah!F372</f>
        <v>-0.14846319505449493</v>
      </c>
      <c r="G1210" s="232" t="str">
        <f>data_olah!G372</f>
        <v>117.40954996856374</v>
      </c>
      <c r="H1210" s="231" t="str">
        <f>data_olah!H372</f>
        <v>TELKOM</v>
      </c>
      <c r="I1210" s="231" t="str">
        <f>data_olah!I372</f>
        <v>WMS</v>
      </c>
      <c r="J1210" s="231" t="str">
        <f>data_olah!J372</f>
        <v>TERPASANG</v>
      </c>
      <c r="K1210" s="231" t="str">
        <f>data_olah!N372</f>
        <v>&gt; 200GB</v>
      </c>
      <c r="L1210" s="231" t="str">
        <f>data_olah!U372</f>
        <v>KURANG OPTIMAL</v>
      </c>
    </row>
    <row r="1211">
      <c r="A1211" s="230">
        <v>2025.0</v>
      </c>
      <c r="B1211" s="230" t="s">
        <v>3551</v>
      </c>
      <c r="C1211" s="231" t="str">
        <f>data_olah!B373</f>
        <v>KUTAI KARTANEGARA</v>
      </c>
      <c r="D1211" s="231" t="str">
        <f>data_olah!C373</f>
        <v>MARANG KAYU</v>
      </c>
      <c r="E1211" s="231" t="str">
        <f>data_olah!D373</f>
        <v>MAKARTI</v>
      </c>
      <c r="F1211" s="232" t="str">
        <f>data_olah!F373</f>
        <v>-0.11423654055396966</v>
      </c>
      <c r="G1211" s="232" t="str">
        <f>data_olah!G373</f>
        <v>117.33836444343011</v>
      </c>
      <c r="H1211" s="231" t="str">
        <f>data_olah!H373</f>
        <v>TELKOM</v>
      </c>
      <c r="I1211" s="231" t="str">
        <f>data_olah!I373</f>
        <v>WMS</v>
      </c>
      <c r="J1211" s="231" t="str">
        <f>data_olah!J373</f>
        <v>TERPASANG</v>
      </c>
      <c r="K1211" s="231" t="str">
        <f>data_olah!N373</f>
        <v>&lt;= 100GB</v>
      </c>
      <c r="L1211" s="231" t="str">
        <f>data_olah!U373</f>
        <v>TIDAK OPTIMAL</v>
      </c>
    </row>
    <row r="1212">
      <c r="A1212" s="230">
        <v>2025.0</v>
      </c>
      <c r="B1212" s="230" t="s">
        <v>3551</v>
      </c>
      <c r="C1212" s="231" t="str">
        <f>data_olah!B374</f>
        <v>KUTAI KARTANEGARA</v>
      </c>
      <c r="D1212" s="231" t="str">
        <f>data_olah!C374</f>
        <v>MARANG KAYU</v>
      </c>
      <c r="E1212" s="231" t="str">
        <f>data_olah!D374</f>
        <v>PRANGAT SELATAN</v>
      </c>
      <c r="F1212" s="232" t="str">
        <f>data_olah!F374</f>
        <v>-0.14613019321923745</v>
      </c>
      <c r="G1212" s="232" t="str">
        <f>data_olah!G374</f>
        <v>117.33231499301168</v>
      </c>
      <c r="H1212" s="231" t="str">
        <f>data_olah!H374</f>
        <v>TELKOMSEL</v>
      </c>
      <c r="I1212" s="231" t="str">
        <f>data_olah!I374</f>
        <v>INDIHOME</v>
      </c>
      <c r="J1212" s="231" t="str">
        <f>data_olah!J374</f>
        <v>TERPASANG</v>
      </c>
      <c r="K1212" s="231" t="str">
        <f>data_olah!N374</f>
        <v/>
      </c>
      <c r="L1212" s="231" t="str">
        <f>data_olah!U374</f>
        <v>TIDAK OPTIMAL</v>
      </c>
    </row>
    <row r="1213">
      <c r="A1213" s="230">
        <v>2025.0</v>
      </c>
      <c r="B1213" s="230" t="s">
        <v>3551</v>
      </c>
      <c r="C1213" s="231" t="str">
        <f>data_olah!B375</f>
        <v>KUTAI KARTANEGARA</v>
      </c>
      <c r="D1213" s="231" t="str">
        <f>data_olah!C375</f>
        <v>MARANG KAYU</v>
      </c>
      <c r="E1213" s="231" t="str">
        <f>data_olah!D375</f>
        <v>PRANGAT BARU</v>
      </c>
      <c r="F1213" s="232" t="str">
        <f>data_olah!F375</f>
        <v>-0.2025394570003165</v>
      </c>
      <c r="G1213" s="232" t="str">
        <f>data_olah!G375</f>
        <v>117.31312917224803</v>
      </c>
      <c r="H1213" s="231" t="str">
        <f>data_olah!H375</f>
        <v>TELKOMSEL</v>
      </c>
      <c r="I1213" s="231" t="str">
        <f>data_olah!I375</f>
        <v>INDIHOME</v>
      </c>
      <c r="J1213" s="231" t="str">
        <f>data_olah!J375</f>
        <v>TERPASANG</v>
      </c>
      <c r="K1213" s="231" t="str">
        <f>data_olah!N375</f>
        <v/>
      </c>
      <c r="L1213" s="231" t="str">
        <f>data_olah!U375</f>
        <v>KURANG OPTIMAL</v>
      </c>
    </row>
    <row r="1214">
      <c r="A1214" s="230">
        <v>2025.0</v>
      </c>
      <c r="B1214" s="230" t="s">
        <v>3551</v>
      </c>
      <c r="C1214" s="231" t="str">
        <f>data_olah!B376</f>
        <v>KUTAI KARTANEGARA</v>
      </c>
      <c r="D1214" s="231" t="str">
        <f>data_olah!C376</f>
        <v>MARANG KAYU</v>
      </c>
      <c r="E1214" s="231" t="str">
        <f>data_olah!D376</f>
        <v>SEMANGKO</v>
      </c>
      <c r="F1214" s="232" t="str">
        <f>data_olah!F376</f>
        <v>-0.09186156582240741</v>
      </c>
      <c r="G1214" s="232" t="str">
        <f>data_olah!G376</f>
        <v>117.45594882253334</v>
      </c>
      <c r="H1214" s="231" t="str">
        <f>data_olah!H376</f>
        <v>TELKOM</v>
      </c>
      <c r="I1214" s="231" t="str">
        <f>data_olah!I376</f>
        <v>WMS</v>
      </c>
      <c r="J1214" s="231" t="str">
        <f>data_olah!J376</f>
        <v>TERPASANG</v>
      </c>
      <c r="K1214" s="231" t="str">
        <f>data_olah!N376</f>
        <v>&lt;= 200GB</v>
      </c>
      <c r="L1214" s="231" t="str">
        <f>data_olah!U376</f>
        <v>KURANG OPTIMAL</v>
      </c>
    </row>
    <row r="1215">
      <c r="A1215" s="230">
        <v>2025.0</v>
      </c>
      <c r="B1215" s="230" t="s">
        <v>3551</v>
      </c>
      <c r="C1215" s="231" t="str">
        <f>data_olah!B377</f>
        <v>KUTAI KARTANEGARA</v>
      </c>
      <c r="D1215" s="231" t="str">
        <f>data_olah!C377</f>
        <v>MARANG KAYU</v>
      </c>
      <c r="E1215" s="231" t="str">
        <f>data_olah!D377</f>
        <v>SAMBERA BARU</v>
      </c>
      <c r="F1215" s="232" t="str">
        <f>data_olah!F377</f>
        <v>-0.19723518190067618</v>
      </c>
      <c r="G1215" s="232" t="str">
        <f>data_olah!G377</f>
        <v>117.38093340718999</v>
      </c>
      <c r="H1215" s="231" t="str">
        <f>data_olah!H377</f>
        <v>TELKOMSEL</v>
      </c>
      <c r="I1215" s="231" t="str">
        <f>data_olah!I377</f>
        <v>ORBIT</v>
      </c>
      <c r="J1215" s="231" t="str">
        <f>data_olah!J377</f>
        <v>TERPASANG</v>
      </c>
      <c r="K1215" s="231" t="str">
        <f>data_olah!N377</f>
        <v>BELUM TERPASANG</v>
      </c>
      <c r="L1215" s="231" t="str">
        <f>data_olah!U377</f>
        <v>TIDAK TERDETEKSI</v>
      </c>
    </row>
    <row r="1216">
      <c r="A1216" s="230">
        <v>2025.0</v>
      </c>
      <c r="B1216" s="230" t="s">
        <v>3551</v>
      </c>
      <c r="C1216" s="231" t="str">
        <f>data_olah!B378</f>
        <v>KUTAI KARTANEGARA</v>
      </c>
      <c r="D1216" s="231" t="str">
        <f>data_olah!C378</f>
        <v>MUARA BADAK</v>
      </c>
      <c r="E1216" s="231" t="str">
        <f>data_olah!D378</f>
        <v>SALIKI</v>
      </c>
      <c r="F1216" s="232" t="str">
        <f>data_olah!F378</f>
        <v>-0.4021493935520776</v>
      </c>
      <c r="G1216" s="232" t="str">
        <f>data_olah!G378</f>
        <v>117.42212947369651</v>
      </c>
      <c r="H1216" s="231" t="str">
        <f>data_olah!H378</f>
        <v>TELKOMSEL</v>
      </c>
      <c r="I1216" s="231" t="str">
        <f>data_olah!I378</f>
        <v>INDIHOME</v>
      </c>
      <c r="J1216" s="231" t="str">
        <f>data_olah!J378</f>
        <v>TERPASANG</v>
      </c>
      <c r="K1216" s="231" t="str">
        <f>data_olah!N378</f>
        <v/>
      </c>
      <c r="L1216" s="231" t="str">
        <f>data_olah!U378</f>
        <v>KURANG OPTIMAL</v>
      </c>
    </row>
    <row r="1217">
      <c r="A1217" s="230">
        <v>2025.0</v>
      </c>
      <c r="B1217" s="230" t="s">
        <v>3551</v>
      </c>
      <c r="C1217" s="231" t="str">
        <f>data_olah!B379</f>
        <v>KUTAI KARTANEGARA</v>
      </c>
      <c r="D1217" s="231" t="str">
        <f>data_olah!C379</f>
        <v>MUARA BADAK</v>
      </c>
      <c r="E1217" s="231" t="str">
        <f>data_olah!D379</f>
        <v>SALOK PALAI</v>
      </c>
      <c r="F1217" s="232" t="str">
        <f>data_olah!F379</f>
        <v>-0.3800644779099306</v>
      </c>
      <c r="G1217" s="232" t="str">
        <f>data_olah!G379</f>
        <v>117.4318818118037</v>
      </c>
      <c r="H1217" s="231" t="str">
        <f>data_olah!H379</f>
        <v>TELKOMSAT</v>
      </c>
      <c r="I1217" s="231" t="str">
        <f>data_olah!I379</f>
        <v>STARLINK</v>
      </c>
      <c r="J1217" s="231" t="str">
        <f>data_olah!J379</f>
        <v>TERPASANG</v>
      </c>
      <c r="K1217" s="231" t="str">
        <f>data_olah!N379</f>
        <v>BELUM TERPASANG</v>
      </c>
      <c r="L1217" s="231" t="str">
        <f>data_olah!U379</f>
        <v>TIDAK OPTIMAL</v>
      </c>
    </row>
    <row r="1218">
      <c r="A1218" s="230">
        <v>2025.0</v>
      </c>
      <c r="B1218" s="230" t="s">
        <v>3551</v>
      </c>
      <c r="C1218" s="231" t="str">
        <f>data_olah!B380</f>
        <v>KUTAI KARTANEGARA</v>
      </c>
      <c r="D1218" s="231" t="str">
        <f>data_olah!C380</f>
        <v>MUARA BADAK</v>
      </c>
      <c r="E1218" s="231" t="str">
        <f>data_olah!D380</f>
        <v>MUARA BADAK ULU</v>
      </c>
      <c r="F1218" s="232" t="str">
        <f>data_olah!F380</f>
        <v>-0.3522726282018181</v>
      </c>
      <c r="G1218" s="232" t="str">
        <f>data_olah!G380</f>
        <v>117.43570694248712</v>
      </c>
      <c r="H1218" s="231" t="str">
        <f>data_olah!H380</f>
        <v>TELKOMSEL</v>
      </c>
      <c r="I1218" s="231" t="str">
        <f>data_olah!I380</f>
        <v>INDIHOME</v>
      </c>
      <c r="J1218" s="231" t="str">
        <f>data_olah!J380</f>
        <v>TERPASANG</v>
      </c>
      <c r="K1218" s="231" t="str">
        <f>data_olah!N380</f>
        <v/>
      </c>
      <c r="L1218" s="231" t="str">
        <f>data_olah!U380</f>
        <v>TIDAK OPTIMAL</v>
      </c>
    </row>
    <row r="1219">
      <c r="A1219" s="230">
        <v>2025.0</v>
      </c>
      <c r="B1219" s="230" t="s">
        <v>3551</v>
      </c>
      <c r="C1219" s="231" t="str">
        <f>data_olah!B381</f>
        <v>KUTAI KARTANEGARA</v>
      </c>
      <c r="D1219" s="231" t="str">
        <f>data_olah!C381</f>
        <v>MUARA BADAK</v>
      </c>
      <c r="E1219" s="231" t="str">
        <f>data_olah!D381</f>
        <v>MUARA BADAK ILIR</v>
      </c>
      <c r="F1219" s="232" t="str">
        <f>data_olah!F381</f>
        <v>-0.34862067434489796</v>
      </c>
      <c r="G1219" s="232" t="str">
        <f>data_olah!G381</f>
        <v>117.4372745361003</v>
      </c>
      <c r="H1219" s="231" t="str">
        <f>data_olah!H381</f>
        <v>TELKOMSEL</v>
      </c>
      <c r="I1219" s="231" t="str">
        <f>data_olah!I381</f>
        <v>INDIHOME</v>
      </c>
      <c r="J1219" s="231" t="str">
        <f>data_olah!J381</f>
        <v>TERPASANG</v>
      </c>
      <c r="K1219" s="231" t="str">
        <f>data_olah!N381</f>
        <v/>
      </c>
      <c r="L1219" s="231" t="str">
        <f>data_olah!U381</f>
        <v>KURANG OPTIMAL</v>
      </c>
    </row>
    <row r="1220">
      <c r="A1220" s="230">
        <v>2025.0</v>
      </c>
      <c r="B1220" s="230" t="s">
        <v>3551</v>
      </c>
      <c r="C1220" s="231" t="str">
        <f>data_olah!B382</f>
        <v>KUTAI KARTANEGARA</v>
      </c>
      <c r="D1220" s="231" t="str">
        <f>data_olah!C382</f>
        <v>MUARA BADAK</v>
      </c>
      <c r="E1220" s="231" t="str">
        <f>data_olah!D382</f>
        <v>TANJUNG LIMAU</v>
      </c>
      <c r="F1220" s="232" t="str">
        <f>data_olah!F382</f>
        <v>-0.30099547065581994</v>
      </c>
      <c r="G1220" s="232" t="str">
        <f>data_olah!G382</f>
        <v>117.44204757471898</v>
      </c>
      <c r="H1220" s="231" t="str">
        <f>data_olah!H382</f>
        <v>TELKOMSEL</v>
      </c>
      <c r="I1220" s="231" t="str">
        <f>data_olah!I382</f>
        <v>INDIHOME</v>
      </c>
      <c r="J1220" s="231" t="str">
        <f>data_olah!J382</f>
        <v>TERPASANG</v>
      </c>
      <c r="K1220" s="231" t="str">
        <f>data_olah!N382</f>
        <v/>
      </c>
      <c r="L1220" s="231" t="str">
        <f>data_olah!U382</f>
        <v>TIDAK OPTIMAL</v>
      </c>
    </row>
    <row r="1221">
      <c r="A1221" s="230">
        <v>2025.0</v>
      </c>
      <c r="B1221" s="230" t="s">
        <v>3551</v>
      </c>
      <c r="C1221" s="231" t="str">
        <f>data_olah!B383</f>
        <v>KUTAI KARTANEGARA</v>
      </c>
      <c r="D1221" s="231" t="str">
        <f>data_olah!C383</f>
        <v>MUARA BADAK</v>
      </c>
      <c r="E1221" s="231" t="str">
        <f>data_olah!D383</f>
        <v>TANAH DATAR</v>
      </c>
      <c r="F1221" s="232" t="str">
        <f>data_olah!F383</f>
        <v>-0.33920559786536747</v>
      </c>
      <c r="G1221" s="232" t="str">
        <f>data_olah!G383</f>
        <v>117.28366706019818</v>
      </c>
      <c r="H1221" s="231" t="str">
        <f>data_olah!H383</f>
        <v>TELKOMSEL</v>
      </c>
      <c r="I1221" s="231" t="str">
        <f>data_olah!I383</f>
        <v>INDIHOME</v>
      </c>
      <c r="J1221" s="231" t="str">
        <f>data_olah!J383</f>
        <v>TERPASANG</v>
      </c>
      <c r="K1221" s="231" t="str">
        <f>data_olah!N383</f>
        <v/>
      </c>
      <c r="L1221" s="231" t="str">
        <f>data_olah!U383</f>
        <v>TIDAK OPTIMAL</v>
      </c>
    </row>
    <row r="1222">
      <c r="A1222" s="230">
        <v>2025.0</v>
      </c>
      <c r="B1222" s="230" t="s">
        <v>3551</v>
      </c>
      <c r="C1222" s="231" t="str">
        <f>data_olah!B384</f>
        <v>KUTAI KARTANEGARA</v>
      </c>
      <c r="D1222" s="231" t="str">
        <f>data_olah!C384</f>
        <v>MUARA BADAK</v>
      </c>
      <c r="E1222" s="231" t="str">
        <f>data_olah!D384</f>
        <v>BADAK BARU</v>
      </c>
      <c r="F1222" s="232" t="str">
        <f>data_olah!F384</f>
        <v>-0.3233383042232851</v>
      </c>
      <c r="G1222" s="232" t="str">
        <f>data_olah!G384</f>
        <v>117.42089050540963</v>
      </c>
      <c r="H1222" s="231" t="str">
        <f>data_olah!H384</f>
        <v>TELKOM</v>
      </c>
      <c r="I1222" s="231" t="str">
        <f>data_olah!I384</f>
        <v>WMS</v>
      </c>
      <c r="J1222" s="231" t="str">
        <f>data_olah!J384</f>
        <v>TERPASANG</v>
      </c>
      <c r="K1222" s="231" t="str">
        <f>data_olah!N384</f>
        <v>&lt;= 100GB</v>
      </c>
      <c r="L1222" s="231" t="str">
        <f>data_olah!U384</f>
        <v>KURANG OPTIMAL</v>
      </c>
    </row>
    <row r="1223">
      <c r="A1223" s="230">
        <v>2025.0</v>
      </c>
      <c r="B1223" s="230" t="s">
        <v>3551</v>
      </c>
      <c r="C1223" s="231" t="str">
        <f>data_olah!B385</f>
        <v>KUTAI KARTANEGARA</v>
      </c>
      <c r="D1223" s="231" t="str">
        <f>data_olah!C385</f>
        <v>MUARA BADAK</v>
      </c>
      <c r="E1223" s="231" t="str">
        <f>data_olah!D385</f>
        <v>SUKA DAMAI</v>
      </c>
      <c r="F1223" s="232" t="str">
        <f>data_olah!F385</f>
        <v>-6.554409054190663</v>
      </c>
      <c r="G1223" s="232" t="str">
        <f>data_olah!G385</f>
        <v>107.05646757503189</v>
      </c>
      <c r="H1223" s="231" t="str">
        <f>data_olah!H385</f>
        <v/>
      </c>
      <c r="I1223" s="231" t="str">
        <f>data_olah!I385</f>
        <v/>
      </c>
      <c r="J1223" s="231" t="str">
        <f>data_olah!J385</f>
        <v/>
      </c>
      <c r="K1223" s="231" t="str">
        <f>data_olah!N385</f>
        <v>BELUM TERPASANG</v>
      </c>
      <c r="L1223" s="231" t="str">
        <f>data_olah!U385</f>
        <v>BELUM TERPASANG</v>
      </c>
    </row>
    <row r="1224">
      <c r="A1224" s="230">
        <v>2025.0</v>
      </c>
      <c r="B1224" s="230" t="s">
        <v>3551</v>
      </c>
      <c r="C1224" s="231" t="str">
        <f>data_olah!B386</f>
        <v>KUTAI KARTANEGARA</v>
      </c>
      <c r="D1224" s="231" t="str">
        <f>data_olah!C386</f>
        <v>MUARA BADAK</v>
      </c>
      <c r="E1224" s="231" t="str">
        <f>data_olah!D386</f>
        <v>BADAK MEKAR</v>
      </c>
      <c r="F1224" s="232" t="str">
        <f>data_olah!F386</f>
        <v>-0.25065892130153294</v>
      </c>
      <c r="G1224" s="232" t="str">
        <f>data_olah!G386</f>
        <v>117.264986551445</v>
      </c>
      <c r="H1224" s="231" t="str">
        <f>data_olah!H386</f>
        <v>TELKOM</v>
      </c>
      <c r="I1224" s="231" t="str">
        <f>data_olah!I386</f>
        <v>WMS</v>
      </c>
      <c r="J1224" s="231" t="str">
        <f>data_olah!J386</f>
        <v>TERPASANG</v>
      </c>
      <c r="K1224" s="231" t="str">
        <f>data_olah!N386</f>
        <v>BELUM TERPASANG</v>
      </c>
      <c r="L1224" s="231" t="str">
        <f>data_olah!U386</f>
        <v>TIDAK OPTIMAL</v>
      </c>
    </row>
    <row r="1225">
      <c r="A1225" s="230">
        <v>2025.0</v>
      </c>
      <c r="B1225" s="230" t="s">
        <v>3551</v>
      </c>
      <c r="C1225" s="231" t="str">
        <f>data_olah!B387</f>
        <v>KUTAI KARTANEGARA</v>
      </c>
      <c r="D1225" s="231" t="str">
        <f>data_olah!C387</f>
        <v>MUARA BADAK</v>
      </c>
      <c r="E1225" s="231" t="str">
        <f>data_olah!D387</f>
        <v>GAS ALAM BADAK I</v>
      </c>
      <c r="F1225" s="232" t="str">
        <f>data_olah!F387</f>
        <v>-0.3231900687149154</v>
      </c>
      <c r="G1225" s="232" t="str">
        <f>data_olah!G387</f>
        <v>117.4351351908887</v>
      </c>
      <c r="H1225" s="231" t="str">
        <f>data_olah!H387</f>
        <v/>
      </c>
      <c r="I1225" s="231" t="str">
        <f>data_olah!I387</f>
        <v/>
      </c>
      <c r="J1225" s="231" t="str">
        <f>data_olah!J387</f>
        <v/>
      </c>
      <c r="K1225" s="231" t="str">
        <f>data_olah!N387</f>
        <v>BELUM TERPASANG</v>
      </c>
      <c r="L1225" s="231" t="str">
        <f>data_olah!U387</f>
        <v>BELUM TERPASANG</v>
      </c>
    </row>
    <row r="1226">
      <c r="A1226" s="230">
        <v>2025.0</v>
      </c>
      <c r="B1226" s="230" t="s">
        <v>3551</v>
      </c>
      <c r="C1226" s="231" t="str">
        <f>data_olah!B388</f>
        <v>KUTAI KARTANEGARA</v>
      </c>
      <c r="D1226" s="231" t="str">
        <f>data_olah!C388</f>
        <v>MUARA BADAK</v>
      </c>
      <c r="E1226" s="231" t="str">
        <f>data_olah!D388</f>
        <v>BATU-BATU</v>
      </c>
      <c r="F1226" s="232" t="str">
        <f>data_olah!F388</f>
        <v>-0.324442860306111</v>
      </c>
      <c r="G1226" s="232" t="str">
        <f>data_olah!G388</f>
        <v>117.37100555195698</v>
      </c>
      <c r="H1226" s="231" t="str">
        <f>data_olah!H388</f>
        <v>TELKOMSEL</v>
      </c>
      <c r="I1226" s="231" t="str">
        <f>data_olah!I388</f>
        <v>INDIHOME</v>
      </c>
      <c r="J1226" s="231" t="str">
        <f>data_olah!J388</f>
        <v>TERPASANG</v>
      </c>
      <c r="K1226" s="231" t="str">
        <f>data_olah!N388</f>
        <v/>
      </c>
      <c r="L1226" s="231" t="str">
        <f>data_olah!U388</f>
        <v>KURANG OPTIMAL</v>
      </c>
    </row>
    <row r="1227">
      <c r="A1227" s="230">
        <v>2025.0</v>
      </c>
      <c r="B1227" s="230" t="s">
        <v>3551</v>
      </c>
      <c r="C1227" s="231" t="str">
        <f>data_olah!B389</f>
        <v>KUTAI KARTANEGARA</v>
      </c>
      <c r="D1227" s="231" t="str">
        <f>data_olah!C389</f>
        <v>MUARA BADAK</v>
      </c>
      <c r="E1227" s="231" t="str">
        <f>data_olah!D389</f>
        <v>SALLO CELA</v>
      </c>
      <c r="F1227" s="232" t="str">
        <f>data_olah!F389</f>
        <v>-0.24342182688326575</v>
      </c>
      <c r="G1227" s="232" t="str">
        <f>data_olah!G389</f>
        <v>117.34776853609972</v>
      </c>
      <c r="H1227" s="231" t="str">
        <f>data_olah!H389</f>
        <v>TELKOMSAT</v>
      </c>
      <c r="I1227" s="231" t="str">
        <f>data_olah!I389</f>
        <v>STARLINK</v>
      </c>
      <c r="J1227" s="231" t="str">
        <f>data_olah!J389</f>
        <v>TERPASANG</v>
      </c>
      <c r="K1227" s="231" t="str">
        <f>data_olah!N389</f>
        <v>BELUM TERPASANG</v>
      </c>
      <c r="L1227" s="231" t="str">
        <f>data_olah!U389</f>
        <v>KURANG OPTIMAL</v>
      </c>
    </row>
    <row r="1228">
      <c r="A1228" s="230">
        <v>2025.0</v>
      </c>
      <c r="B1228" s="230" t="s">
        <v>3551</v>
      </c>
      <c r="C1228" s="231" t="str">
        <f>data_olah!B390</f>
        <v>KUTAI KARTANEGARA</v>
      </c>
      <c r="D1228" s="231" t="str">
        <f>data_olah!C390</f>
        <v>MUARA BADAK</v>
      </c>
      <c r="E1228" s="231" t="str">
        <f>data_olah!D390</f>
        <v>SUNGAI BAWANG</v>
      </c>
      <c r="F1228" s="232" t="str">
        <f>data_olah!F390</f>
        <v>-0.3494611861755719</v>
      </c>
      <c r="G1228" s="232" t="str">
        <f>data_olah!G390</f>
        <v>117.24810245874181</v>
      </c>
      <c r="H1228" s="231" t="str">
        <f>data_olah!H390</f>
        <v>TELKOMSAT</v>
      </c>
      <c r="I1228" s="231" t="str">
        <f>data_olah!I390</f>
        <v>STARLINK</v>
      </c>
      <c r="J1228" s="231" t="str">
        <f>data_olah!J390</f>
        <v>TERPASANG</v>
      </c>
      <c r="K1228" s="231" t="str">
        <f>data_olah!N390</f>
        <v>BELUM TERPASANG</v>
      </c>
      <c r="L1228" s="231" t="str">
        <f>data_olah!U390</f>
        <v>TIDAK OPTIMAL</v>
      </c>
    </row>
    <row r="1229">
      <c r="A1229" s="230">
        <v>2025.0</v>
      </c>
      <c r="B1229" s="230" t="s">
        <v>3551</v>
      </c>
      <c r="C1229" s="231" t="str">
        <f>data_olah!B391</f>
        <v>KUTAI KARTANEGARA</v>
      </c>
      <c r="D1229" s="231" t="str">
        <f>data_olah!C391</f>
        <v>MUARA KAMAN</v>
      </c>
      <c r="E1229" s="231" t="str">
        <f>data_olah!D391</f>
        <v>MUARA KAMAN ILIR</v>
      </c>
      <c r="F1229" s="232" t="str">
        <f>data_olah!F391</f>
        <v>-0.1595630608371207</v>
      </c>
      <c r="G1229" s="232" t="str">
        <f>data_olah!G391</f>
        <v>116.72513965886151</v>
      </c>
      <c r="H1229" s="231" t="str">
        <f>data_olah!H391</f>
        <v>TELKOMSEL</v>
      </c>
      <c r="I1229" s="231" t="str">
        <f>data_olah!I391</f>
        <v>INDIHOME</v>
      </c>
      <c r="J1229" s="231" t="str">
        <f>data_olah!J391</f>
        <v>TERPASANG</v>
      </c>
      <c r="K1229" s="231" t="str">
        <f>data_olah!N391</f>
        <v/>
      </c>
      <c r="L1229" s="231" t="str">
        <f>data_olah!U391</f>
        <v>KURANG OPTIMAL</v>
      </c>
    </row>
    <row r="1230">
      <c r="A1230" s="230">
        <v>2025.0</v>
      </c>
      <c r="B1230" s="230" t="s">
        <v>3551</v>
      </c>
      <c r="C1230" s="231" t="str">
        <f>data_olah!B392</f>
        <v>KUTAI KARTANEGARA</v>
      </c>
      <c r="D1230" s="231" t="str">
        <f>data_olah!C392</f>
        <v>MUARA KAMAN</v>
      </c>
      <c r="E1230" s="231" t="str">
        <f>data_olah!D392</f>
        <v>RANTAU HEMPANG</v>
      </c>
      <c r="F1230" s="232" t="str">
        <f>data_olah!F392</f>
        <v>-0.21763989234627018</v>
      </c>
      <c r="G1230" s="232" t="str">
        <f>data_olah!G392</f>
        <v>116.78594417347081</v>
      </c>
      <c r="H1230" s="231" t="str">
        <f>data_olah!H392</f>
        <v>TELKOMSEL</v>
      </c>
      <c r="I1230" s="231" t="str">
        <f>data_olah!I392</f>
        <v>ORBIT</v>
      </c>
      <c r="J1230" s="231" t="str">
        <f>data_olah!J392</f>
        <v>TERPASANG</v>
      </c>
      <c r="K1230" s="231" t="str">
        <f>data_olah!N392</f>
        <v>BELUM TERPASANG</v>
      </c>
      <c r="L1230" s="231" t="str">
        <f>data_olah!U392</f>
        <v>TIDAK TERDETEKSI</v>
      </c>
    </row>
    <row r="1231">
      <c r="A1231" s="230">
        <v>2025.0</v>
      </c>
      <c r="B1231" s="230" t="s">
        <v>3551</v>
      </c>
      <c r="C1231" s="231" t="str">
        <f>data_olah!B393</f>
        <v>KUTAI KARTANEGARA</v>
      </c>
      <c r="D1231" s="231" t="str">
        <f>data_olah!C393</f>
        <v>MUARA KAMAN</v>
      </c>
      <c r="E1231" s="231" t="str">
        <f>data_olah!D393</f>
        <v>TERATAK</v>
      </c>
      <c r="F1231" s="232" t="str">
        <f>data_olah!F393</f>
        <v>-0.29369091305146844</v>
      </c>
      <c r="G1231" s="232" t="str">
        <f>data_olah!G393</f>
        <v>116.83654155175822</v>
      </c>
      <c r="H1231" s="231" t="str">
        <f>data_olah!H393</f>
        <v>TELKOM</v>
      </c>
      <c r="I1231" s="231" t="str">
        <f>data_olah!I393</f>
        <v>WMS</v>
      </c>
      <c r="J1231" s="231" t="str">
        <f>data_olah!J393</f>
        <v>TERPASANG</v>
      </c>
      <c r="K1231" s="231" t="str">
        <f>data_olah!N393</f>
        <v>&lt;= 100GB</v>
      </c>
      <c r="L1231" s="231" t="str">
        <f>data_olah!U393</f>
        <v>KURANG OPTIMAL</v>
      </c>
    </row>
    <row r="1232">
      <c r="A1232" s="230">
        <v>2025.0</v>
      </c>
      <c r="B1232" s="230" t="s">
        <v>3551</v>
      </c>
      <c r="C1232" s="231" t="str">
        <f>data_olah!B394</f>
        <v>KUTAI KARTANEGARA</v>
      </c>
      <c r="D1232" s="231" t="str">
        <f>data_olah!C394</f>
        <v>MUARA KAMAN</v>
      </c>
      <c r="E1232" s="231" t="str">
        <f>data_olah!D394</f>
        <v>BENUA PUHUN</v>
      </c>
      <c r="F1232" s="232" t="str">
        <f>data_olah!F394</f>
        <v>-0.27051111381529047</v>
      </c>
      <c r="G1232" s="232" t="str">
        <f>data_olah!G394</f>
        <v>116.8401891698855</v>
      </c>
      <c r="H1232" s="231" t="str">
        <f>data_olah!H394</f>
        <v>TELKOMSEL</v>
      </c>
      <c r="I1232" s="231" t="str">
        <f>data_olah!I394</f>
        <v>INDIHOME</v>
      </c>
      <c r="J1232" s="231" t="str">
        <f>data_olah!J394</f>
        <v>TERPASANG</v>
      </c>
      <c r="K1232" s="231" t="str">
        <f>data_olah!N394</f>
        <v/>
      </c>
      <c r="L1232" s="231" t="str">
        <f>data_olah!U394</f>
        <v>KURANG OPTIMAL</v>
      </c>
    </row>
    <row r="1233">
      <c r="A1233" s="230">
        <v>2025.0</v>
      </c>
      <c r="B1233" s="230" t="s">
        <v>3551</v>
      </c>
      <c r="C1233" s="231" t="str">
        <f>data_olah!B395</f>
        <v>KUTAI KARTANEGARA</v>
      </c>
      <c r="D1233" s="231" t="str">
        <f>data_olah!C395</f>
        <v>MUARA KAMAN</v>
      </c>
      <c r="E1233" s="231" t="str">
        <f>data_olah!D395</f>
        <v>MUARA KAMAN ULU</v>
      </c>
      <c r="F1233" s="232" t="str">
        <f>data_olah!F395</f>
        <v>-0.1469163152058791</v>
      </c>
      <c r="G1233" s="232" t="str">
        <f>data_olah!G395</f>
        <v>116.73253810540882</v>
      </c>
      <c r="H1233" s="231" t="str">
        <f>data_olah!H395</f>
        <v>TELKOM</v>
      </c>
      <c r="I1233" s="231" t="str">
        <f>data_olah!I395</f>
        <v>WMS</v>
      </c>
      <c r="J1233" s="231" t="str">
        <f>data_olah!J395</f>
        <v>TERPASANG</v>
      </c>
      <c r="K1233" s="231" t="str">
        <f>data_olah!N395</f>
        <v>&lt;= 200GB</v>
      </c>
      <c r="L1233" s="231" t="str">
        <f>data_olah!U395</f>
        <v>KURANG OPTIMAL</v>
      </c>
    </row>
    <row r="1234">
      <c r="A1234" s="230">
        <v>2025.0</v>
      </c>
      <c r="B1234" s="230" t="s">
        <v>3551</v>
      </c>
      <c r="C1234" s="231" t="str">
        <f>data_olah!B396</f>
        <v>KUTAI KARTANEGARA</v>
      </c>
      <c r="D1234" s="231" t="str">
        <f>data_olah!C396</f>
        <v>MUARA KAMAN</v>
      </c>
      <c r="E1234" s="231" t="str">
        <f>data_olah!D396</f>
        <v>SABINTULUNG</v>
      </c>
      <c r="F1234" s="232" t="str">
        <f>data_olah!F396</f>
        <v>-0.06902716937555746</v>
      </c>
      <c r="G1234" s="232" t="str">
        <f>data_olah!G396</f>
        <v>116.7797440099424</v>
      </c>
      <c r="H1234" s="231" t="str">
        <f>data_olah!H396</f>
        <v>TELKOM</v>
      </c>
      <c r="I1234" s="231" t="str">
        <f>data_olah!I396</f>
        <v>Astinet</v>
      </c>
      <c r="J1234" s="231" t="str">
        <f>data_olah!J396</f>
        <v>TERPASANG</v>
      </c>
      <c r="K1234" s="231" t="str">
        <f>data_olah!N396</f>
        <v>TIDAK TERDETEKSI</v>
      </c>
      <c r="L1234" s="231" t="str">
        <f>data_olah!U396</f>
        <v>TIDAK TERDETEKSI</v>
      </c>
    </row>
    <row r="1235">
      <c r="A1235" s="230">
        <v>2025.0</v>
      </c>
      <c r="B1235" s="230" t="s">
        <v>3551</v>
      </c>
      <c r="C1235" s="231" t="str">
        <f>data_olah!B397</f>
        <v>KUTAI KARTANEGARA</v>
      </c>
      <c r="D1235" s="231" t="str">
        <f>data_olah!C397</f>
        <v>MUARA KAMAN</v>
      </c>
      <c r="E1235" s="231" t="str">
        <f>data_olah!D397</f>
        <v>MUARA SIRAN</v>
      </c>
      <c r="F1235" s="232" t="str">
        <f>data_olah!F397</f>
        <v>-0.13150844758935942</v>
      </c>
      <c r="G1235" s="232" t="str">
        <f>data_olah!G397</f>
        <v>116.64237663661086</v>
      </c>
      <c r="H1235" s="231" t="str">
        <f>data_olah!H397</f>
        <v>TELKOMSAT</v>
      </c>
      <c r="I1235" s="231" t="str">
        <f>data_olah!I397</f>
        <v>STARLINK</v>
      </c>
      <c r="J1235" s="231" t="str">
        <f>data_olah!J397</f>
        <v>TERPASANG</v>
      </c>
      <c r="K1235" s="231" t="str">
        <f>data_olah!N397</f>
        <v>BELUM TERPASANG</v>
      </c>
      <c r="L1235" s="231" t="str">
        <f>data_olah!U397</f>
        <v>SANGAT OPTIMAL</v>
      </c>
    </row>
    <row r="1236">
      <c r="A1236" s="230">
        <v>2025.0</v>
      </c>
      <c r="B1236" s="230" t="s">
        <v>3551</v>
      </c>
      <c r="C1236" s="231" t="str">
        <f>data_olah!B398</f>
        <v>KUTAI KARTANEGARA</v>
      </c>
      <c r="D1236" s="231" t="str">
        <f>data_olah!C398</f>
        <v>MUARA KAMAN</v>
      </c>
      <c r="E1236" s="231" t="str">
        <f>data_olah!D398</f>
        <v>TUNJUNGAN</v>
      </c>
      <c r="F1236" s="232" t="str">
        <f>data_olah!F398</f>
        <v>-0.020087579217427848</v>
      </c>
      <c r="G1236" s="232" t="str">
        <f>data_olah!G398</f>
        <v>116.76437085277156</v>
      </c>
      <c r="H1236" s="231" t="str">
        <f>data_olah!H398</f>
        <v>TELKOMSAT</v>
      </c>
      <c r="I1236" s="231" t="str">
        <f>data_olah!I398</f>
        <v>STARLINK</v>
      </c>
      <c r="J1236" s="231" t="str">
        <f>data_olah!J398</f>
        <v>TERPASANG</v>
      </c>
      <c r="K1236" s="231" t="str">
        <f>data_olah!N398</f>
        <v>BELUM TERPASANG</v>
      </c>
      <c r="L1236" s="231" t="str">
        <f>data_olah!U398</f>
        <v>TIDAK OPTIMAL</v>
      </c>
    </row>
    <row r="1237">
      <c r="A1237" s="230">
        <v>2025.0</v>
      </c>
      <c r="B1237" s="230" t="s">
        <v>3551</v>
      </c>
      <c r="C1237" s="231" t="str">
        <f>data_olah!B399</f>
        <v>KUTAI KARTANEGARA</v>
      </c>
      <c r="D1237" s="231" t="str">
        <f>data_olah!C399</f>
        <v>MUARA KAMAN</v>
      </c>
      <c r="E1237" s="231" t="str">
        <f>data_olah!D399</f>
        <v>SEDULANG</v>
      </c>
      <c r="F1237" s="232" t="str">
        <f>data_olah!F399</f>
        <v>0.12743631128771196</v>
      </c>
      <c r="G1237" s="232" t="str">
        <f>data_olah!G399</f>
        <v>116.81512972228872</v>
      </c>
      <c r="H1237" s="231" t="str">
        <f>data_olah!H399</f>
        <v>TELKOMSAT</v>
      </c>
      <c r="I1237" s="231" t="str">
        <f>data_olah!I399</f>
        <v>STARLINK</v>
      </c>
      <c r="J1237" s="231" t="str">
        <f>data_olah!J399</f>
        <v>TERPASANG</v>
      </c>
      <c r="K1237" s="231" t="str">
        <f>data_olah!N399</f>
        <v>BELUM TERPASANG</v>
      </c>
      <c r="L1237" s="231" t="str">
        <f>data_olah!U399</f>
        <v>SANGAT OPTIMAL</v>
      </c>
    </row>
    <row r="1238">
      <c r="A1238" s="230">
        <v>2025.0</v>
      </c>
      <c r="B1238" s="230" t="s">
        <v>3551</v>
      </c>
      <c r="C1238" s="231" t="str">
        <f>data_olah!B400</f>
        <v>KUTAI KARTANEGARA</v>
      </c>
      <c r="D1238" s="231" t="str">
        <f>data_olah!C400</f>
        <v>MUARA KAMAN</v>
      </c>
      <c r="E1238" s="231" t="str">
        <f>data_olah!D400</f>
        <v>MENAMANG KIRI</v>
      </c>
      <c r="F1238" s="232" t="str">
        <f>data_olah!F400</f>
        <v>0.25897533924891825</v>
      </c>
      <c r="G1238" s="232" t="str">
        <f>data_olah!G400</f>
        <v>116.92061272515853</v>
      </c>
      <c r="H1238" s="231" t="str">
        <f>data_olah!H400</f>
        <v>TELKOMSAT</v>
      </c>
      <c r="I1238" s="231" t="str">
        <f>data_olah!I400</f>
        <v>STARLINK</v>
      </c>
      <c r="J1238" s="231" t="str">
        <f>data_olah!J400</f>
        <v>TERPASANG</v>
      </c>
      <c r="K1238" s="231" t="str">
        <f>data_olah!N400</f>
        <v>BELUM TERPASANG</v>
      </c>
      <c r="L1238" s="231" t="str">
        <f>data_olah!U400</f>
        <v>TIDAK OPTIMAL</v>
      </c>
    </row>
    <row r="1239">
      <c r="A1239" s="230">
        <v>2025.0</v>
      </c>
      <c r="B1239" s="230" t="s">
        <v>3551</v>
      </c>
      <c r="C1239" s="231" t="str">
        <f>data_olah!B401</f>
        <v>KUTAI KARTANEGARA</v>
      </c>
      <c r="D1239" s="231" t="str">
        <f>data_olah!C401</f>
        <v>MUARA KAMAN</v>
      </c>
      <c r="E1239" s="231" t="str">
        <f>data_olah!D401</f>
        <v>MENAMANG KANAN</v>
      </c>
      <c r="F1239" s="232" t="str">
        <f>data_olah!F401</f>
        <v>0.23082313130620596</v>
      </c>
      <c r="G1239" s="232" t="str">
        <f>data_olah!G401</f>
        <v>116.96352806970069</v>
      </c>
      <c r="H1239" s="231" t="str">
        <f>data_olah!H401</f>
        <v>TELKOMSAT</v>
      </c>
      <c r="I1239" s="231" t="str">
        <f>data_olah!I401</f>
        <v>STARLINK</v>
      </c>
      <c r="J1239" s="231" t="str">
        <f>data_olah!J401</f>
        <v>TERPASANG</v>
      </c>
      <c r="K1239" s="231" t="str">
        <f>data_olah!N401</f>
        <v>BELUM TERPASANG</v>
      </c>
      <c r="L1239" s="231" t="str">
        <f>data_olah!U401</f>
        <v>SANGAT OPTIMAL</v>
      </c>
    </row>
    <row r="1240">
      <c r="A1240" s="230">
        <v>2025.0</v>
      </c>
      <c r="B1240" s="230" t="s">
        <v>3551</v>
      </c>
      <c r="C1240" s="231" t="str">
        <f>data_olah!B402</f>
        <v>KUTAI KARTANEGARA</v>
      </c>
      <c r="D1240" s="231" t="str">
        <f>data_olah!C402</f>
        <v>MUARA KAMAN</v>
      </c>
      <c r="E1240" s="231" t="str">
        <f>data_olah!D402</f>
        <v>SIDOMUKTI</v>
      </c>
      <c r="F1240" s="232" t="str">
        <f>data_olah!F402</f>
        <v>-0.1489470290856255</v>
      </c>
      <c r="G1240" s="232" t="str">
        <f>data_olah!G402</f>
        <v>116.9228582671105</v>
      </c>
      <c r="H1240" s="231" t="str">
        <f>data_olah!H402</f>
        <v>TELKOMSEL</v>
      </c>
      <c r="I1240" s="231" t="str">
        <f>data_olah!I402</f>
        <v>INDIHOME</v>
      </c>
      <c r="J1240" s="231" t="str">
        <f>data_olah!J402</f>
        <v>TERPASANG</v>
      </c>
      <c r="K1240" s="231" t="str">
        <f>data_olah!N402</f>
        <v/>
      </c>
      <c r="L1240" s="231" t="str">
        <f>data_olah!U402</f>
        <v>TIDAK OPTIMAL</v>
      </c>
    </row>
    <row r="1241">
      <c r="A1241" s="230">
        <v>2025.0</v>
      </c>
      <c r="B1241" s="230" t="s">
        <v>3551</v>
      </c>
      <c r="C1241" s="231" t="str">
        <f>data_olah!B403</f>
        <v>KUTAI KARTANEGARA</v>
      </c>
      <c r="D1241" s="231" t="str">
        <f>data_olah!C403</f>
        <v>MUARA KAMAN</v>
      </c>
      <c r="E1241" s="231" t="str">
        <f>data_olah!D403</f>
        <v>PANCA JAYA</v>
      </c>
      <c r="F1241" s="232" t="str">
        <f>data_olah!F403</f>
        <v>-0.167890765676205</v>
      </c>
      <c r="G1241" s="232" t="str">
        <f>data_olah!G403</f>
        <v>116.90806160003828</v>
      </c>
      <c r="H1241" s="231" t="str">
        <f>data_olah!H403</f>
        <v>TELKOM</v>
      </c>
      <c r="I1241" s="231" t="str">
        <f>data_olah!I403</f>
        <v>WMS</v>
      </c>
      <c r="J1241" s="231" t="str">
        <f>data_olah!J403</f>
        <v>TERPASANG</v>
      </c>
      <c r="K1241" s="231" t="str">
        <f>data_olah!N403</f>
        <v>&gt; 200GB</v>
      </c>
      <c r="L1241" s="231" t="str">
        <f>data_olah!U403</f>
        <v>KURANG OPTIMAL</v>
      </c>
    </row>
    <row r="1242">
      <c r="A1242" s="230">
        <v>2025.0</v>
      </c>
      <c r="B1242" s="230" t="s">
        <v>3551</v>
      </c>
      <c r="C1242" s="231" t="str">
        <f>data_olah!B404</f>
        <v>KUTAI KARTANEGARA</v>
      </c>
      <c r="D1242" s="231" t="str">
        <f>data_olah!C404</f>
        <v>MUARA KAMAN</v>
      </c>
      <c r="E1242" s="231" t="str">
        <f>data_olah!D404</f>
        <v>BUNGA JADI</v>
      </c>
      <c r="F1242" s="232" t="str">
        <f>data_olah!F404</f>
        <v>-0.19107420056370278</v>
      </c>
      <c r="G1242" s="232" t="str">
        <f>data_olah!G404</f>
        <v>116.88288435144479</v>
      </c>
      <c r="H1242" s="231" t="str">
        <f>data_olah!H404</f>
        <v>TELKOM</v>
      </c>
      <c r="I1242" s="231" t="str">
        <f>data_olah!I404</f>
        <v>WMS</v>
      </c>
      <c r="J1242" s="231" t="str">
        <f>data_olah!J404</f>
        <v>TERPASANG</v>
      </c>
      <c r="K1242" s="231" t="str">
        <f>data_olah!N404</f>
        <v>&gt; 200GB</v>
      </c>
      <c r="L1242" s="231" t="str">
        <f>data_olah!U404</f>
        <v>KURANG OPTIMAL</v>
      </c>
    </row>
    <row r="1243">
      <c r="A1243" s="230">
        <v>2025.0</v>
      </c>
      <c r="B1243" s="230" t="s">
        <v>3551</v>
      </c>
      <c r="C1243" s="231" t="str">
        <f>data_olah!B405</f>
        <v>KUTAI KARTANEGARA</v>
      </c>
      <c r="D1243" s="231" t="str">
        <f>data_olah!C405</f>
        <v>MUARA KAMAN</v>
      </c>
      <c r="E1243" s="231" t="str">
        <f>data_olah!D405</f>
        <v>KUPANG BARU</v>
      </c>
      <c r="F1243" s="232" t="str">
        <f>data_olah!F405</f>
        <v>0.1652809677630113</v>
      </c>
      <c r="G1243" s="232" t="str">
        <f>data_olah!G405</f>
        <v>116.86650366288657</v>
      </c>
      <c r="H1243" s="231" t="str">
        <f>data_olah!H405</f>
        <v>TELKOMSAT</v>
      </c>
      <c r="I1243" s="231" t="str">
        <f>data_olah!I405</f>
        <v>STARLINK</v>
      </c>
      <c r="J1243" s="231" t="str">
        <f>data_olah!J405</f>
        <v>TERPASANG</v>
      </c>
      <c r="K1243" s="231" t="str">
        <f>data_olah!N405</f>
        <v>BELUM TERPASANG</v>
      </c>
      <c r="L1243" s="231" t="str">
        <f>data_olah!U405</f>
        <v>OPTIMAL</v>
      </c>
    </row>
    <row r="1244">
      <c r="A1244" s="230">
        <v>2025.0</v>
      </c>
      <c r="B1244" s="230" t="s">
        <v>3551</v>
      </c>
      <c r="C1244" s="231" t="str">
        <f>data_olah!B406</f>
        <v>KUTAI KARTANEGARA</v>
      </c>
      <c r="D1244" s="231" t="str">
        <f>data_olah!C406</f>
        <v>MUARA KAMAN</v>
      </c>
      <c r="E1244" s="231" t="str">
        <f>data_olah!D406</f>
        <v>LEBAHO ULAQ</v>
      </c>
      <c r="F1244" s="232" t="str">
        <f>data_olah!F406</f>
        <v>-0.3681687344023378</v>
      </c>
      <c r="G1244" s="232" t="str">
        <f>data_olah!G406</f>
        <v>116.75011662444737</v>
      </c>
      <c r="H1244" s="231" t="str">
        <f>data_olah!H406</f>
        <v>TELKOMSEL</v>
      </c>
      <c r="I1244" s="231" t="str">
        <f>data_olah!I406</f>
        <v>INDIHOME</v>
      </c>
      <c r="J1244" s="231" t="str">
        <f>data_olah!J406</f>
        <v>TERPASANG</v>
      </c>
      <c r="K1244" s="231" t="str">
        <f>data_olah!N406</f>
        <v/>
      </c>
      <c r="L1244" s="231" t="str">
        <f>data_olah!U406</f>
        <v>KURANG OPTIMAL</v>
      </c>
    </row>
    <row r="1245">
      <c r="A1245" s="230">
        <v>2025.0</v>
      </c>
      <c r="B1245" s="230" t="s">
        <v>3551</v>
      </c>
      <c r="C1245" s="231" t="str">
        <f>data_olah!B407</f>
        <v>KUTAI KARTANEGARA</v>
      </c>
      <c r="D1245" s="231" t="str">
        <f>data_olah!C407</f>
        <v>MUARA KAMAN</v>
      </c>
      <c r="E1245" s="231" t="str">
        <f>data_olah!D407</f>
        <v>BUKIT JERING</v>
      </c>
      <c r="F1245" s="232" t="str">
        <f>data_olah!F407</f>
        <v>-0.1838983248429703</v>
      </c>
      <c r="G1245" s="232" t="str">
        <f>data_olah!G407</f>
        <v>116.6655361222889</v>
      </c>
      <c r="H1245" s="231" t="str">
        <f>data_olah!H407</f>
        <v>TELKOMSAT</v>
      </c>
      <c r="I1245" s="231" t="str">
        <f>data_olah!I407</f>
        <v>STARLINK</v>
      </c>
      <c r="J1245" s="231" t="str">
        <f>data_olah!J407</f>
        <v>TERPASANG</v>
      </c>
      <c r="K1245" s="231" t="str">
        <f>data_olah!N407</f>
        <v>BELUM TERPASANG</v>
      </c>
      <c r="L1245" s="231" t="str">
        <f>data_olah!U407</f>
        <v>TIDAK OPTIMAL</v>
      </c>
    </row>
    <row r="1246">
      <c r="A1246" s="230">
        <v>2025.0</v>
      </c>
      <c r="B1246" s="230" t="s">
        <v>3551</v>
      </c>
      <c r="C1246" s="231" t="str">
        <f>data_olah!B408</f>
        <v>KUTAI KARTANEGARA</v>
      </c>
      <c r="D1246" s="231" t="str">
        <f>data_olah!C408</f>
        <v>MUARA KAMAN</v>
      </c>
      <c r="E1246" s="231" t="str">
        <f>data_olah!D408</f>
        <v>LIANG BUAYA</v>
      </c>
      <c r="F1246" s="232" t="str">
        <f>data_olah!F408</f>
        <v>0.09540005831099001</v>
      </c>
      <c r="G1246" s="232" t="str">
        <f>data_olah!G408</f>
        <v>116.76149398213502</v>
      </c>
      <c r="H1246" s="231" t="str">
        <f>data_olah!H408</f>
        <v>TELKOMSAT</v>
      </c>
      <c r="I1246" s="231" t="str">
        <f>data_olah!I408</f>
        <v>STARLINK</v>
      </c>
      <c r="J1246" s="231" t="str">
        <f>data_olah!J408</f>
        <v>TERPASANG</v>
      </c>
      <c r="K1246" s="231" t="str">
        <f>data_olah!N408</f>
        <v>BELUM TERPASANG</v>
      </c>
      <c r="L1246" s="231" t="str">
        <f>data_olah!U408</f>
        <v>SANGAT OPTIMAL</v>
      </c>
    </row>
    <row r="1247">
      <c r="A1247" s="230">
        <v>2025.0</v>
      </c>
      <c r="B1247" s="230" t="s">
        <v>3551</v>
      </c>
      <c r="C1247" s="231" t="str">
        <f>data_olah!B409</f>
        <v>KUTAI KARTANEGARA</v>
      </c>
      <c r="D1247" s="231" t="str">
        <f>data_olah!C409</f>
        <v>MUARA KAMAN</v>
      </c>
      <c r="E1247" s="231" t="str">
        <f>data_olah!D409</f>
        <v>PUAN CEPAK</v>
      </c>
      <c r="F1247" s="232" t="str">
        <f>data_olah!F409</f>
        <v>-0.05283948459087741</v>
      </c>
      <c r="G1247" s="232" t="str">
        <f>data_olah!G409</f>
        <v>116.90450595195604</v>
      </c>
      <c r="H1247" s="231" t="str">
        <f>data_olah!H409</f>
        <v>TELKOMSEL</v>
      </c>
      <c r="I1247" s="231" t="str">
        <f>data_olah!I409</f>
        <v>ORBIT</v>
      </c>
      <c r="J1247" s="231" t="str">
        <f>data_olah!J409</f>
        <v>TERPASANG</v>
      </c>
      <c r="K1247" s="231" t="str">
        <f>data_olah!N409</f>
        <v>BELUM TERPASANG</v>
      </c>
      <c r="L1247" s="231" t="str">
        <f>data_olah!U409</f>
        <v>TIDAK TERDETEKSI</v>
      </c>
    </row>
    <row r="1248">
      <c r="A1248" s="230">
        <v>2025.0</v>
      </c>
      <c r="B1248" s="230" t="s">
        <v>3551</v>
      </c>
      <c r="C1248" s="231" t="str">
        <f>data_olah!B410</f>
        <v>KUTAI KARTANEGARA</v>
      </c>
      <c r="D1248" s="231" t="str">
        <f>data_olah!C410</f>
        <v>MUARA KAMAN</v>
      </c>
      <c r="E1248" s="231" t="str">
        <f>data_olah!D410</f>
        <v>CIPARI MAKMUR</v>
      </c>
      <c r="F1248" s="232" t="str">
        <f>data_olah!F410</f>
        <v>-0.16176544739713597</v>
      </c>
      <c r="G1248" s="232" t="str">
        <f>data_olah!G410</f>
        <v>116.92782640950134</v>
      </c>
      <c r="H1248" s="231" t="str">
        <f>data_olah!H410</f>
        <v>TELKOM</v>
      </c>
      <c r="I1248" s="231" t="str">
        <f>data_olah!I410</f>
        <v>WMS</v>
      </c>
      <c r="J1248" s="231" t="str">
        <f>data_olah!J410</f>
        <v>TERPASANG</v>
      </c>
      <c r="K1248" s="231" t="str">
        <f>data_olah!N410</f>
        <v>BELUM TERPASANG</v>
      </c>
      <c r="L1248" s="231" t="str">
        <f>data_olah!U410</f>
        <v>KURANG OPTIMAL</v>
      </c>
    </row>
    <row r="1249">
      <c r="A1249" s="230">
        <v>2025.0</v>
      </c>
      <c r="B1249" s="230" t="s">
        <v>3551</v>
      </c>
      <c r="C1249" s="231" t="str">
        <f>data_olah!B411</f>
        <v>KUTAI KARTANEGARA</v>
      </c>
      <c r="D1249" s="231" t="str">
        <f>data_olah!C411</f>
        <v>MUARA MUNTAI</v>
      </c>
      <c r="E1249" s="231" t="str">
        <f>data_olah!D411</f>
        <v>PERIAN</v>
      </c>
      <c r="F1249" s="232" t="str">
        <f>data_olah!F411</f>
        <v>-0.5309299276062301</v>
      </c>
      <c r="G1249" s="232" t="str">
        <f>data_olah!G411</f>
        <v>116.41870795669251</v>
      </c>
      <c r="H1249" s="231" t="str">
        <f>data_olah!H411</f>
        <v>TELKOM</v>
      </c>
      <c r="I1249" s="231" t="str">
        <f>data_olah!I411</f>
        <v>Astinet</v>
      </c>
      <c r="J1249" s="231" t="str">
        <f>data_olah!J411</f>
        <v>TERPASANG</v>
      </c>
      <c r="K1249" s="231" t="str">
        <f>data_olah!N411</f>
        <v>TIDAK AKTIF</v>
      </c>
      <c r="L1249" s="231" t="str">
        <f>data_olah!U411</f>
        <v>TIDAK TERDETEKSI</v>
      </c>
    </row>
    <row r="1250">
      <c r="A1250" s="230">
        <v>2025.0</v>
      </c>
      <c r="B1250" s="230" t="s">
        <v>3551</v>
      </c>
      <c r="C1250" s="231" t="str">
        <f>data_olah!B412</f>
        <v>KUTAI KARTANEGARA</v>
      </c>
      <c r="D1250" s="231" t="str">
        <f>data_olah!C412</f>
        <v>MUARA MUNTAI</v>
      </c>
      <c r="E1250" s="231" t="str">
        <f>data_olah!D412</f>
        <v>MUARA LEKA</v>
      </c>
      <c r="F1250" s="232" t="str">
        <f>data_olah!F412</f>
        <v>-0.508496973802094</v>
      </c>
      <c r="G1250" s="232" t="str">
        <f>data_olah!G412</f>
        <v>116.42915676812657</v>
      </c>
      <c r="H1250" s="231" t="str">
        <f>data_olah!H412</f>
        <v>TELKOM</v>
      </c>
      <c r="I1250" s="231" t="str">
        <f>data_olah!I412</f>
        <v>WMS</v>
      </c>
      <c r="J1250" s="231" t="str">
        <f>data_olah!J412</f>
        <v>TERPASANG</v>
      </c>
      <c r="K1250" s="231" t="str">
        <f>data_olah!N412</f>
        <v>BELUM TERPASANG</v>
      </c>
      <c r="L1250" s="231" t="str">
        <f>data_olah!U412</f>
        <v>TIDAK OPTIMAL</v>
      </c>
    </row>
    <row r="1251">
      <c r="A1251" s="230">
        <v>2025.0</v>
      </c>
      <c r="B1251" s="230" t="s">
        <v>3551</v>
      </c>
      <c r="C1251" s="231" t="str">
        <f>data_olah!B413</f>
        <v>KUTAI KARTANEGARA</v>
      </c>
      <c r="D1251" s="231" t="str">
        <f>data_olah!C413</f>
        <v>MUARA MUNTAI</v>
      </c>
      <c r="E1251" s="231" t="str">
        <f>data_olah!D413</f>
        <v>MUARA ALOH</v>
      </c>
      <c r="F1251" s="232" t="str">
        <f>data_olah!F413</f>
        <v>-0.42891169471981183</v>
      </c>
      <c r="G1251" s="232" t="str">
        <f>data_olah!G413</f>
        <v>116.34090137297355</v>
      </c>
      <c r="H1251" s="231" t="str">
        <f>data_olah!H413</f>
        <v>TELKOMSAT</v>
      </c>
      <c r="I1251" s="231" t="str">
        <f>data_olah!I413</f>
        <v>STARLINK</v>
      </c>
      <c r="J1251" s="231" t="str">
        <f>data_olah!J413</f>
        <v>TERPASANG</v>
      </c>
      <c r="K1251" s="231" t="str">
        <f>data_olah!N413</f>
        <v>BELUM TERPASANG</v>
      </c>
      <c r="L1251" s="231" t="str">
        <f>data_olah!U413</f>
        <v>TIDAK OPTIMAL</v>
      </c>
    </row>
    <row r="1252">
      <c r="A1252" s="230">
        <v>2025.0</v>
      </c>
      <c r="B1252" s="230" t="s">
        <v>3551</v>
      </c>
      <c r="C1252" s="231" t="str">
        <f>data_olah!B414</f>
        <v>KUTAI KARTANEGARA</v>
      </c>
      <c r="D1252" s="231" t="str">
        <f>data_olah!C414</f>
        <v>MUARA MUNTAI</v>
      </c>
      <c r="E1252" s="231" t="str">
        <f>data_olah!D414</f>
        <v>JANTUR</v>
      </c>
      <c r="F1252" s="232" t="str">
        <f>data_olah!F414</f>
        <v>-0.41203894392202095</v>
      </c>
      <c r="G1252" s="232" t="str">
        <f>data_olah!G414</f>
        <v>116.29032028247123</v>
      </c>
      <c r="H1252" s="231" t="str">
        <f>data_olah!H414</f>
        <v>TELKOMSEL</v>
      </c>
      <c r="I1252" s="231" t="str">
        <f>data_olah!I414</f>
        <v>ORBIT</v>
      </c>
      <c r="J1252" s="231" t="str">
        <f>data_olah!J414</f>
        <v>TERPASANG</v>
      </c>
      <c r="K1252" s="231" t="str">
        <f>data_olah!N414</f>
        <v>BELUM TERPASANG</v>
      </c>
      <c r="L1252" s="231" t="str">
        <f>data_olah!U414</f>
        <v>TIDAK TERDETEKSI</v>
      </c>
    </row>
    <row r="1253">
      <c r="A1253" s="230">
        <v>2025.0</v>
      </c>
      <c r="B1253" s="230" t="s">
        <v>3551</v>
      </c>
      <c r="C1253" s="231" t="str">
        <f>data_olah!B415</f>
        <v>KUTAI KARTANEGARA</v>
      </c>
      <c r="D1253" s="231" t="str">
        <f>data_olah!C415</f>
        <v>MUARA MUNTAI</v>
      </c>
      <c r="E1253" s="231" t="str">
        <f>data_olah!D415</f>
        <v>BATUQ</v>
      </c>
      <c r="F1253" s="232" t="str">
        <f>data_olah!F415</f>
        <v>-0.3528541166023317</v>
      </c>
      <c r="G1253" s="232" t="str">
        <f>data_olah!G415</f>
        <v>116.32893111538442</v>
      </c>
      <c r="H1253" s="231" t="str">
        <f>data_olah!H415</f>
        <v>TELKOMSEL</v>
      </c>
      <c r="I1253" s="231" t="str">
        <f>data_olah!I415</f>
        <v>ORBIT</v>
      </c>
      <c r="J1253" s="231" t="str">
        <f>data_olah!J415</f>
        <v>TERPASANG</v>
      </c>
      <c r="K1253" s="231" t="str">
        <f>data_olah!N415</f>
        <v>BELUM TERPASANG</v>
      </c>
      <c r="L1253" s="231" t="str">
        <f>data_olah!U415</f>
        <v>TIDAK TERDETEKSI</v>
      </c>
    </row>
    <row r="1254">
      <c r="A1254" s="230">
        <v>2025.0</v>
      </c>
      <c r="B1254" s="230" t="s">
        <v>3551</v>
      </c>
      <c r="C1254" s="231" t="str">
        <f>data_olah!B416</f>
        <v>KUTAI KARTANEGARA</v>
      </c>
      <c r="D1254" s="231" t="str">
        <f>data_olah!C416</f>
        <v>MUARA MUNTAI</v>
      </c>
      <c r="E1254" s="231" t="str">
        <f>data_olah!D416</f>
        <v>REBAQ RINDING</v>
      </c>
      <c r="F1254" s="232" t="str">
        <f>data_olah!F416</f>
        <v>-0.3477297982477831</v>
      </c>
      <c r="G1254" s="232" t="str">
        <f>data_olah!G416</f>
        <v>116.38351732438447</v>
      </c>
      <c r="H1254" s="231" t="str">
        <f>data_olah!H416</f>
        <v>TELKOMSAT</v>
      </c>
      <c r="I1254" s="231" t="str">
        <f>data_olah!I416</f>
        <v>STARLINK</v>
      </c>
      <c r="J1254" s="231" t="str">
        <f>data_olah!J416</f>
        <v>TERPASANG</v>
      </c>
      <c r="K1254" s="231" t="str">
        <f>data_olah!N416</f>
        <v>BELUM TERPASANG</v>
      </c>
      <c r="L1254" s="231" t="str">
        <f>data_olah!U416</f>
        <v>OPTIMAL</v>
      </c>
    </row>
    <row r="1255">
      <c r="A1255" s="230">
        <v>2025.0</v>
      </c>
      <c r="B1255" s="230" t="s">
        <v>3551</v>
      </c>
      <c r="C1255" s="231" t="str">
        <f>data_olah!B417</f>
        <v>KUTAI KARTANEGARA</v>
      </c>
      <c r="D1255" s="231" t="str">
        <f>data_olah!C417</f>
        <v>MUARA MUNTAI</v>
      </c>
      <c r="E1255" s="231" t="str">
        <f>data_olah!D417</f>
        <v>MUARA MUNTAI ULU</v>
      </c>
      <c r="F1255" s="232" t="str">
        <f>data_olah!F417</f>
        <v>-0.3471875947849973</v>
      </c>
      <c r="G1255" s="232" t="str">
        <f>data_olah!G417</f>
        <v>116.39024322710372</v>
      </c>
      <c r="H1255" s="231" t="str">
        <f>data_olah!H417</f>
        <v>TELKOMSEL</v>
      </c>
      <c r="I1255" s="231" t="str">
        <f>data_olah!I417</f>
        <v>ORBIT</v>
      </c>
      <c r="J1255" s="231" t="str">
        <f>data_olah!J417</f>
        <v>TERPASANG</v>
      </c>
      <c r="K1255" s="231" t="str">
        <f>data_olah!N417</f>
        <v>BELUM TERPASANG</v>
      </c>
      <c r="L1255" s="231" t="str">
        <f>data_olah!U417</f>
        <v>TIDAK TERDETEKSI</v>
      </c>
    </row>
    <row r="1256">
      <c r="A1256" s="230">
        <v>2025.0</v>
      </c>
      <c r="B1256" s="230" t="s">
        <v>3551</v>
      </c>
      <c r="C1256" s="231" t="str">
        <f>data_olah!B418</f>
        <v>KUTAI KARTANEGARA</v>
      </c>
      <c r="D1256" s="231" t="str">
        <f>data_olah!C418</f>
        <v>MUARA MUNTAI</v>
      </c>
      <c r="E1256" s="231" t="str">
        <f>data_olah!D418</f>
        <v>MUARA MUNTAI ILIR</v>
      </c>
      <c r="F1256" s="232" t="str">
        <f>data_olah!F418</f>
        <v>-0.3564571341923359</v>
      </c>
      <c r="G1256" s="232" t="str">
        <f>data_olah!G418</f>
        <v>116.39642303682186</v>
      </c>
      <c r="H1256" s="231" t="str">
        <f>data_olah!H418</f>
        <v>TELKOMSEL</v>
      </c>
      <c r="I1256" s="231" t="str">
        <f>data_olah!I418</f>
        <v>ORBIT</v>
      </c>
      <c r="J1256" s="231" t="str">
        <f>data_olah!J418</f>
        <v>TERPASANG</v>
      </c>
      <c r="K1256" s="231" t="str">
        <f>data_olah!N418</f>
        <v>BELUM TERPASANG</v>
      </c>
      <c r="L1256" s="231" t="str">
        <f>data_olah!U418</f>
        <v>TIDAK TERDETEKSI</v>
      </c>
    </row>
    <row r="1257">
      <c r="A1257" s="230">
        <v>2025.0</v>
      </c>
      <c r="B1257" s="230" t="s">
        <v>3551</v>
      </c>
      <c r="C1257" s="231" t="str">
        <f>data_olah!B419</f>
        <v>KUTAI KARTANEGARA</v>
      </c>
      <c r="D1257" s="231" t="str">
        <f>data_olah!C419</f>
        <v>MUARA MUNTAI</v>
      </c>
      <c r="E1257" s="231" t="str">
        <f>data_olah!D419</f>
        <v>KAYU BATU</v>
      </c>
      <c r="F1257" s="232" t="str">
        <f>data_olah!F419</f>
        <v>-0.3548884619814764</v>
      </c>
      <c r="G1257" s="232" t="str">
        <f>data_olah!G419</f>
        <v>116.40178790003922</v>
      </c>
      <c r="H1257" s="231" t="str">
        <f>data_olah!H419</f>
        <v>TELKOMSEL</v>
      </c>
      <c r="I1257" s="231" t="str">
        <f>data_olah!I419</f>
        <v>ORBIT</v>
      </c>
      <c r="J1257" s="231" t="str">
        <f>data_olah!J419</f>
        <v>TERPASANG</v>
      </c>
      <c r="K1257" s="231" t="str">
        <f>data_olah!N419</f>
        <v>BELUM TERPASANG</v>
      </c>
      <c r="L1257" s="231" t="str">
        <f>data_olah!U419</f>
        <v>TIDAK TERDETEKSI</v>
      </c>
    </row>
    <row r="1258">
      <c r="A1258" s="230">
        <v>2025.0</v>
      </c>
      <c r="B1258" s="230" t="s">
        <v>3551</v>
      </c>
      <c r="C1258" s="231" t="str">
        <f>data_olah!B420</f>
        <v>KUTAI KARTANEGARA</v>
      </c>
      <c r="D1258" s="231" t="str">
        <f>data_olah!C420</f>
        <v>MUARA MUNTAI</v>
      </c>
      <c r="E1258" s="231" t="str">
        <f>data_olah!D420</f>
        <v>JANTUR SELATAN</v>
      </c>
      <c r="F1258" s="232" t="str">
        <f>data_olah!F420</f>
        <v>-0.4127682737781303</v>
      </c>
      <c r="G1258" s="232" t="str">
        <f>data_olah!G420</f>
        <v>116.28062136892292</v>
      </c>
      <c r="H1258" s="231" t="str">
        <f>data_olah!H420</f>
        <v>TELKOMSAT</v>
      </c>
      <c r="I1258" s="231" t="str">
        <f>data_olah!I420</f>
        <v>STARLINK</v>
      </c>
      <c r="J1258" s="231" t="str">
        <f>data_olah!J420</f>
        <v>TERPASANG</v>
      </c>
      <c r="K1258" s="231" t="str">
        <f>data_olah!N420</f>
        <v>BELUM TERPASANG</v>
      </c>
      <c r="L1258" s="231" t="str">
        <f>data_olah!U420</f>
        <v>SANGAT OPTIMAL</v>
      </c>
    </row>
    <row r="1259">
      <c r="A1259" s="230">
        <v>2025.0</v>
      </c>
      <c r="B1259" s="230" t="s">
        <v>3551</v>
      </c>
      <c r="C1259" s="231" t="str">
        <f>data_olah!B421</f>
        <v>KUTAI KARTANEGARA</v>
      </c>
      <c r="D1259" s="231" t="str">
        <f>data_olah!C421</f>
        <v>MUARA MUNTAI</v>
      </c>
      <c r="E1259" s="231" t="str">
        <f>data_olah!D421</f>
        <v>TANJUNG BATUQ HARAPAN</v>
      </c>
      <c r="F1259" s="232" t="str">
        <f>data_olah!F421</f>
        <v>-0.336541519353223</v>
      </c>
      <c r="G1259" s="232" t="str">
        <f>data_olah!G421</f>
        <v>116.32289382228961</v>
      </c>
      <c r="H1259" s="231" t="str">
        <f>data_olah!H421</f>
        <v>TELKOMSAT</v>
      </c>
      <c r="I1259" s="231" t="str">
        <f>data_olah!I421</f>
        <v>STARLINK</v>
      </c>
      <c r="J1259" s="231" t="str">
        <f>data_olah!J421</f>
        <v>TERPASANG</v>
      </c>
      <c r="K1259" s="231" t="str">
        <f>data_olah!N421</f>
        <v>BELUM TERPASANG</v>
      </c>
      <c r="L1259" s="231" t="str">
        <f>data_olah!U421</f>
        <v>TIDAK OPTIMAL</v>
      </c>
    </row>
    <row r="1260">
      <c r="A1260" s="230">
        <v>2025.0</v>
      </c>
      <c r="B1260" s="230" t="s">
        <v>3551</v>
      </c>
      <c r="C1260" s="231" t="str">
        <f>data_olah!B422</f>
        <v>KUTAI KARTANEGARA</v>
      </c>
      <c r="D1260" s="231" t="str">
        <f>data_olah!C422</f>
        <v>MUARA MUNTAI</v>
      </c>
      <c r="E1260" s="231" t="str">
        <f>data_olah!D422</f>
        <v>PULAU HARAPAN</v>
      </c>
      <c r="F1260" s="232" t="str">
        <f>data_olah!F422</f>
        <v>-0.3551457128900903</v>
      </c>
      <c r="G1260" s="232" t="str">
        <f>data_olah!G422</f>
        <v>116.38498693137723</v>
      </c>
      <c r="H1260" s="231" t="str">
        <f>data_olah!H422</f>
        <v>TELKOMSEL</v>
      </c>
      <c r="I1260" s="231" t="str">
        <f>data_olah!I422</f>
        <v>ORBIT</v>
      </c>
      <c r="J1260" s="231" t="str">
        <f>data_olah!J422</f>
        <v>TERPASANG</v>
      </c>
      <c r="K1260" s="231" t="str">
        <f>data_olah!N422</f>
        <v>BELUM TERPASANG</v>
      </c>
      <c r="L1260" s="231" t="str">
        <f>data_olah!U422</f>
        <v>TIDAK TERDETEKSI</v>
      </c>
    </row>
    <row r="1261">
      <c r="A1261" s="230">
        <v>2025.0</v>
      </c>
      <c r="B1261" s="230" t="s">
        <v>3551</v>
      </c>
      <c r="C1261" s="231" t="str">
        <f>data_olah!B423</f>
        <v>KUTAI KARTANEGARA</v>
      </c>
      <c r="D1261" s="231" t="str">
        <f>data_olah!C423</f>
        <v>MUARA MUNTAI</v>
      </c>
      <c r="E1261" s="231" t="str">
        <f>data_olah!D423</f>
        <v>JANTUR BARU</v>
      </c>
      <c r="F1261" s="232" t="str">
        <f>data_olah!F423</f>
        <v>-0.40967844863700714</v>
      </c>
      <c r="G1261" s="232" t="str">
        <f>data_olah!G423</f>
        <v>116.27911933183867</v>
      </c>
      <c r="H1261" s="231" t="str">
        <f>data_olah!H423</f>
        <v>TELKOMSAT</v>
      </c>
      <c r="I1261" s="231" t="str">
        <f>data_olah!I423</f>
        <v>STARLINK</v>
      </c>
      <c r="J1261" s="231" t="str">
        <f>data_olah!J423</f>
        <v>TERPASANG</v>
      </c>
      <c r="K1261" s="231" t="str">
        <f>data_olah!N423</f>
        <v>BELUM TERPASANG</v>
      </c>
      <c r="L1261" s="231" t="str">
        <f>data_olah!U423</f>
        <v>KURANG OPTIMAL</v>
      </c>
    </row>
    <row r="1262">
      <c r="A1262" s="230">
        <v>2025.0</v>
      </c>
      <c r="B1262" s="230" t="s">
        <v>3551</v>
      </c>
      <c r="C1262" s="231" t="str">
        <f>data_olah!B424</f>
        <v>KUTAI KARTANEGARA</v>
      </c>
      <c r="D1262" s="231" t="str">
        <f>data_olah!C424</f>
        <v>MUARA WIS</v>
      </c>
      <c r="E1262" s="231" t="str">
        <f>data_olah!D424</f>
        <v>MUARA WIS</v>
      </c>
      <c r="F1262" s="232" t="str">
        <f>data_olah!F424</f>
        <v>-0.2857508882074343</v>
      </c>
      <c r="G1262" s="232" t="str">
        <f>data_olah!G424</f>
        <v>116.52832715680844</v>
      </c>
      <c r="H1262" s="231" t="str">
        <f>data_olah!H424</f>
        <v>TELKOMSEL</v>
      </c>
      <c r="I1262" s="231" t="str">
        <f>data_olah!I424</f>
        <v>INDIHOME</v>
      </c>
      <c r="J1262" s="231" t="str">
        <f>data_olah!J424</f>
        <v>TERPASANG</v>
      </c>
      <c r="K1262" s="231" t="str">
        <f>data_olah!N424</f>
        <v/>
      </c>
      <c r="L1262" s="231" t="str">
        <f>data_olah!U424</f>
        <v>TIDAK AKTIF</v>
      </c>
    </row>
    <row r="1263">
      <c r="A1263" s="230">
        <v>2025.0</v>
      </c>
      <c r="B1263" s="230" t="s">
        <v>3551</v>
      </c>
      <c r="C1263" s="231" t="str">
        <f>data_olah!B425</f>
        <v>KUTAI KARTANEGARA</v>
      </c>
      <c r="D1263" s="231" t="str">
        <f>data_olah!C425</f>
        <v>MUARA WIS</v>
      </c>
      <c r="E1263" s="231" t="str">
        <f>data_olah!D425</f>
        <v>SEBEMBAN</v>
      </c>
      <c r="F1263" s="232" t="str">
        <f>data_olah!F425</f>
        <v>-0.2948629715703827</v>
      </c>
      <c r="G1263" s="232" t="str">
        <f>data_olah!G425</f>
        <v>116.45980698931224</v>
      </c>
      <c r="H1263" s="231" t="str">
        <f>data_olah!H425</f>
        <v>TELKOMSAT</v>
      </c>
      <c r="I1263" s="231" t="str">
        <f>data_olah!I425</f>
        <v>STARLINK</v>
      </c>
      <c r="J1263" s="231" t="str">
        <f>data_olah!J425</f>
        <v>TERPASANG</v>
      </c>
      <c r="K1263" s="231" t="str">
        <f>data_olah!N425</f>
        <v>BELUM TERPASANG</v>
      </c>
      <c r="L1263" s="231" t="str">
        <f>data_olah!U425</f>
        <v>KURANG OPTIMAL</v>
      </c>
    </row>
    <row r="1264">
      <c r="A1264" s="230">
        <v>2025.0</v>
      </c>
      <c r="B1264" s="230" t="s">
        <v>3551</v>
      </c>
      <c r="C1264" s="231" t="str">
        <f>data_olah!B426</f>
        <v>KUTAI KARTANEGARA</v>
      </c>
      <c r="D1264" s="231" t="str">
        <f>data_olah!C426</f>
        <v>MUARA WIS</v>
      </c>
      <c r="E1264" s="231" t="str">
        <f>data_olah!D426</f>
        <v>MELINTANG</v>
      </c>
      <c r="F1264" s="232" t="str">
        <f>data_olah!F426</f>
        <v>-0.2838354761828194</v>
      </c>
      <c r="G1264" s="232" t="str">
        <f>data_olah!G426</f>
        <v>116.40782853777065</v>
      </c>
      <c r="H1264" s="231" t="str">
        <f>data_olah!H426</f>
        <v>TELKOMSAT</v>
      </c>
      <c r="I1264" s="231" t="str">
        <f>data_olah!I426</f>
        <v>STARLINK</v>
      </c>
      <c r="J1264" s="231" t="str">
        <f>data_olah!J426</f>
        <v>TERPASANG</v>
      </c>
      <c r="K1264" s="231" t="str">
        <f>data_olah!N426</f>
        <v>BELUM TERPASANG</v>
      </c>
      <c r="L1264" s="231" t="str">
        <f>data_olah!U426</f>
        <v>SANGAT OPTIMAL</v>
      </c>
    </row>
    <row r="1265">
      <c r="A1265" s="230">
        <v>2025.0</v>
      </c>
      <c r="B1265" s="230" t="s">
        <v>3551</v>
      </c>
      <c r="C1265" s="231" t="str">
        <f>data_olah!B427</f>
        <v>KUTAI KARTANEGARA</v>
      </c>
      <c r="D1265" s="231" t="str">
        <f>data_olah!C427</f>
        <v>MUARA WIS</v>
      </c>
      <c r="E1265" s="231" t="str">
        <f>data_olah!D427</f>
        <v>ENGGELAM</v>
      </c>
      <c r="F1265" s="232" t="str">
        <f>data_olah!F427</f>
        <v>-0.027222533678583353</v>
      </c>
      <c r="G1265" s="232" t="str">
        <f>data_olah!G427</f>
        <v>116.08653323499841</v>
      </c>
      <c r="H1265" s="231" t="str">
        <f>data_olah!H427</f>
        <v>TELKOMSAT</v>
      </c>
      <c r="I1265" s="231" t="str">
        <f>data_olah!I427</f>
        <v>STARLINK</v>
      </c>
      <c r="J1265" s="231" t="str">
        <f>data_olah!J427</f>
        <v>TERPASANG</v>
      </c>
      <c r="K1265" s="231" t="str">
        <f>data_olah!N427</f>
        <v>BELUM TERPASANG</v>
      </c>
      <c r="L1265" s="231" t="str">
        <f>data_olah!U427</f>
        <v>SANGAT OPTIMAL</v>
      </c>
    </row>
    <row r="1266">
      <c r="A1266" s="230">
        <v>2025.0</v>
      </c>
      <c r="B1266" s="230" t="s">
        <v>3551</v>
      </c>
      <c r="C1266" s="231" t="str">
        <f>data_olah!B428</f>
        <v>KUTAI KARTANEGARA</v>
      </c>
      <c r="D1266" s="231" t="str">
        <f>data_olah!C428</f>
        <v>MUARA WIS</v>
      </c>
      <c r="E1266" s="231" t="str">
        <f>data_olah!D428</f>
        <v>LEBAK MANTAN</v>
      </c>
      <c r="F1266" s="232" t="str">
        <f>data_olah!F428</f>
        <v>-0.42450865728765474</v>
      </c>
      <c r="G1266" s="232" t="str">
        <f>data_olah!G428</f>
        <v>116.50444183787685</v>
      </c>
      <c r="H1266" s="231" t="str">
        <f>data_olah!H428</f>
        <v>TELKOMSEL</v>
      </c>
      <c r="I1266" s="231" t="str">
        <f>data_olah!I428</f>
        <v>ORBIT</v>
      </c>
      <c r="J1266" s="231" t="str">
        <f>data_olah!J428</f>
        <v>TERPASANG</v>
      </c>
      <c r="K1266" s="231" t="str">
        <f>data_olah!N428</f>
        <v>BELUM TERPASANG</v>
      </c>
      <c r="L1266" s="231" t="str">
        <f>data_olah!U428</f>
        <v>TIDAK TERDETEKSI</v>
      </c>
    </row>
    <row r="1267">
      <c r="A1267" s="230">
        <v>2025.0</v>
      </c>
      <c r="B1267" s="230" t="s">
        <v>3551</v>
      </c>
      <c r="C1267" s="231" t="str">
        <f>data_olah!B429</f>
        <v>KUTAI KARTANEGARA</v>
      </c>
      <c r="D1267" s="231" t="str">
        <f>data_olah!C429</f>
        <v>MUARA WIS</v>
      </c>
      <c r="E1267" s="231" t="str">
        <f>data_olah!D429</f>
        <v>LEBAK CILONG</v>
      </c>
      <c r="F1267" s="232" t="str">
        <f>data_olah!F429</f>
        <v>-0.44273030112320416</v>
      </c>
      <c r="G1267" s="232" t="str">
        <f>data_olah!G429</f>
        <v>116.52999029369758</v>
      </c>
      <c r="H1267" s="231" t="str">
        <f>data_olah!H429</f>
        <v>TELKOM</v>
      </c>
      <c r="I1267" s="231" t="str">
        <f>data_olah!I429</f>
        <v>Astinet</v>
      </c>
      <c r="J1267" s="231" t="str">
        <f>data_olah!J429</f>
        <v>TERPASANG</v>
      </c>
      <c r="K1267" s="231" t="str">
        <f>data_olah!N429</f>
        <v>TIDAK TERDETEKSI</v>
      </c>
      <c r="L1267" s="231" t="str">
        <f>data_olah!U429</f>
        <v>TIDAK TERDETEKSI</v>
      </c>
    </row>
    <row r="1268">
      <c r="A1268" s="230">
        <v>2025.0</v>
      </c>
      <c r="B1268" s="230" t="s">
        <v>3551</v>
      </c>
      <c r="C1268" s="231" t="str">
        <f>data_olah!B430</f>
        <v>KUTAI KARTANEGARA</v>
      </c>
      <c r="D1268" s="231" t="str">
        <f>data_olah!C430</f>
        <v>MUARA WIS</v>
      </c>
      <c r="E1268" s="231" t="str">
        <f>data_olah!D430</f>
        <v>MUARA ENGGELAM</v>
      </c>
      <c r="F1268" s="232" t="str">
        <f>data_olah!F430</f>
        <v>-0.24382551002710287</v>
      </c>
      <c r="G1268" s="232" t="str">
        <f>data_olah!G430</f>
        <v>116.33100087781915</v>
      </c>
      <c r="H1268" s="231" t="str">
        <f>data_olah!H430</f>
        <v>TELKOMSAT</v>
      </c>
      <c r="I1268" s="231" t="str">
        <f>data_olah!I430</f>
        <v>STARLINK</v>
      </c>
      <c r="J1268" s="231" t="str">
        <f>data_olah!J430</f>
        <v>TERPASANG</v>
      </c>
      <c r="K1268" s="231" t="str">
        <f>data_olah!N430</f>
        <v>BELUM TERPASANG</v>
      </c>
      <c r="L1268" s="231" t="str">
        <f>data_olah!U430</f>
        <v>SANGAT OPTIMAL</v>
      </c>
    </row>
    <row r="1269">
      <c r="A1269" s="230">
        <v>2025.0</v>
      </c>
      <c r="B1269" s="230" t="s">
        <v>3551</v>
      </c>
      <c r="C1269" s="231" t="str">
        <f>data_olah!B431</f>
        <v>KUTAI KARTANEGARA</v>
      </c>
      <c r="D1269" s="231" t="str">
        <f>data_olah!C431</f>
        <v>SAMBOJA</v>
      </c>
      <c r="E1269" s="231" t="str">
        <f>data_olah!D431</f>
        <v>KARYA JAYA</v>
      </c>
      <c r="F1269" s="232" t="str">
        <f>data_olah!F431</f>
        <v>-1.0299745214118254</v>
      </c>
      <c r="G1269" s="232" t="str">
        <f>data_olah!G431</f>
        <v>117.0548760402634</v>
      </c>
      <c r="H1269" s="231" t="str">
        <f>data_olah!H431</f>
        <v>TELKOM</v>
      </c>
      <c r="I1269" s="231" t="str">
        <f>data_olah!I431</f>
        <v>WMS</v>
      </c>
      <c r="J1269" s="231" t="str">
        <f>data_olah!J431</f>
        <v>TERPASANG</v>
      </c>
      <c r="K1269" s="231" t="str">
        <f>data_olah!N431</f>
        <v>&gt; 200GB</v>
      </c>
      <c r="L1269" s="231" t="str">
        <f>data_olah!U431</f>
        <v>KURANG OPTIMAL</v>
      </c>
    </row>
    <row r="1270">
      <c r="A1270" s="230">
        <v>2025.0</v>
      </c>
      <c r="B1270" s="230" t="s">
        <v>3551</v>
      </c>
      <c r="C1270" s="231" t="str">
        <f>data_olah!B432</f>
        <v>KUTAI KARTANEGARA</v>
      </c>
      <c r="D1270" s="231" t="str">
        <f>data_olah!C432</f>
        <v>SAMBOJA</v>
      </c>
      <c r="E1270" s="231" t="str">
        <f>data_olah!D432</f>
        <v>BUKIT RAYA</v>
      </c>
      <c r="F1270" s="232" t="str">
        <f>data_olah!F432</f>
        <v>-0.9768017115954346</v>
      </c>
      <c r="G1270" s="232" t="str">
        <f>data_olah!G432</f>
        <v>117.0557158174407</v>
      </c>
      <c r="H1270" s="231" t="str">
        <f>data_olah!H432</f>
        <v>TELKOM</v>
      </c>
      <c r="I1270" s="231" t="str">
        <f>data_olah!I432</f>
        <v>WMS</v>
      </c>
      <c r="J1270" s="231" t="str">
        <f>data_olah!J432</f>
        <v>TERPASANG</v>
      </c>
      <c r="K1270" s="231" t="str">
        <f>data_olah!N432</f>
        <v>&lt;= 150GB</v>
      </c>
      <c r="L1270" s="231" t="str">
        <f>data_olah!U432</f>
        <v>TIDAK OPTIMAL</v>
      </c>
    </row>
    <row r="1271">
      <c r="A1271" s="230">
        <v>2025.0</v>
      </c>
      <c r="B1271" s="230" t="s">
        <v>3551</v>
      </c>
      <c r="C1271" s="231" t="str">
        <f>data_olah!B433</f>
        <v>KUTAI KARTANEGARA</v>
      </c>
      <c r="D1271" s="231" t="str">
        <f>data_olah!C433</f>
        <v>SAMBOJA</v>
      </c>
      <c r="E1271" s="231" t="str">
        <f>data_olah!D433</f>
        <v>BERINGIN AGUNG</v>
      </c>
      <c r="F1271" s="232" t="str">
        <f>data_olah!F433</f>
        <v>-0.9546301521085434</v>
      </c>
      <c r="G1271" s="232" t="str">
        <f>data_olah!G433</f>
        <v>117.07457519184688</v>
      </c>
      <c r="H1271" s="231" t="str">
        <f>data_olah!H433</f>
        <v>TELKOM</v>
      </c>
      <c r="I1271" s="231" t="str">
        <f>data_olah!I433</f>
        <v>WMS</v>
      </c>
      <c r="J1271" s="231" t="str">
        <f>data_olah!J433</f>
        <v>TERPASANG</v>
      </c>
      <c r="K1271" s="231" t="str">
        <f>data_olah!N433</f>
        <v>&lt;= 150GB</v>
      </c>
      <c r="L1271" s="231" t="str">
        <f>data_olah!U433</f>
        <v>KURANG OPTIMAL</v>
      </c>
    </row>
    <row r="1272">
      <c r="A1272" s="230">
        <v>2025.0</v>
      </c>
      <c r="B1272" s="230" t="s">
        <v>3551</v>
      </c>
      <c r="C1272" s="231" t="str">
        <f>data_olah!B434</f>
        <v>KUTAI KARTANEGARA</v>
      </c>
      <c r="D1272" s="231" t="str">
        <f>data_olah!C434</f>
        <v>SAMBOJA BARAT</v>
      </c>
      <c r="E1272" s="231" t="str">
        <f>data_olah!D434</f>
        <v>TANI BHAKTI</v>
      </c>
      <c r="F1272" s="232" t="str">
        <f>data_olah!F434</f>
        <v>-1.0888307444285303</v>
      </c>
      <c r="G1272" s="232" t="str">
        <f>data_olah!G434</f>
        <v>116.95507598317586</v>
      </c>
      <c r="H1272" s="231" t="str">
        <f>data_olah!H434</f>
        <v>TELKOMSEL</v>
      </c>
      <c r="I1272" s="231" t="str">
        <f>data_olah!I434</f>
        <v>INDIHOME</v>
      </c>
      <c r="J1272" s="231" t="str">
        <f>data_olah!J434</f>
        <v>TERPASANG</v>
      </c>
      <c r="K1272" s="231" t="str">
        <f>data_olah!N434</f>
        <v/>
      </c>
      <c r="L1272" s="231" t="str">
        <f>data_olah!U434</f>
        <v>KURANG OPTIMAL</v>
      </c>
    </row>
    <row r="1273">
      <c r="A1273" s="230">
        <v>2025.0</v>
      </c>
      <c r="B1273" s="230" t="s">
        <v>3551</v>
      </c>
      <c r="C1273" s="231" t="str">
        <f>data_olah!B435</f>
        <v>KUTAI KARTANEGARA</v>
      </c>
      <c r="D1273" s="231" t="str">
        <f>data_olah!C435</f>
        <v>SEBULU</v>
      </c>
      <c r="E1273" s="231" t="str">
        <f>data_olah!D435</f>
        <v>SELERONG</v>
      </c>
      <c r="F1273" s="232" t="str">
        <f>data_olah!F435</f>
        <v>-0.32206128686936597</v>
      </c>
      <c r="G1273" s="232" t="str">
        <f>data_olah!G435</f>
        <v>116.81096749645809</v>
      </c>
      <c r="H1273" s="231" t="str">
        <f>data_olah!H435</f>
        <v>TELKOM</v>
      </c>
      <c r="I1273" s="231" t="str">
        <f>data_olah!I435</f>
        <v>WMS</v>
      </c>
      <c r="J1273" s="231" t="str">
        <f>data_olah!J435</f>
        <v>TERPASANG</v>
      </c>
      <c r="K1273" s="231" t="str">
        <f>data_olah!N435</f>
        <v>BELUM TERPASANG</v>
      </c>
      <c r="L1273" s="231" t="str">
        <f>data_olah!U435</f>
        <v>TIDAK OPTIMAL</v>
      </c>
    </row>
    <row r="1274">
      <c r="A1274" s="230">
        <v>2025.0</v>
      </c>
      <c r="B1274" s="230" t="s">
        <v>3551</v>
      </c>
      <c r="C1274" s="231" t="str">
        <f>data_olah!B436</f>
        <v>KUTAI KARTANEGARA</v>
      </c>
      <c r="D1274" s="231" t="str">
        <f>data_olah!C436</f>
        <v>SEBULU</v>
      </c>
      <c r="E1274" s="231" t="str">
        <f>data_olah!D436</f>
        <v>TANJUNG HARAPAN</v>
      </c>
      <c r="F1274" s="232" t="str">
        <f>data_olah!F436</f>
        <v>-0.3194059187465963</v>
      </c>
      <c r="G1274" s="232" t="str">
        <f>data_olah!G436</f>
        <v>116.87034123610015</v>
      </c>
      <c r="H1274" s="231" t="str">
        <f>data_olah!H436</f>
        <v>TELKOMSAT</v>
      </c>
      <c r="I1274" s="231" t="str">
        <f>data_olah!I436</f>
        <v>STARLINK</v>
      </c>
      <c r="J1274" s="231" t="str">
        <f>data_olah!J436</f>
        <v>TERPASANG</v>
      </c>
      <c r="K1274" s="231" t="str">
        <f>data_olah!N436</f>
        <v>BELUM TERPASANG</v>
      </c>
      <c r="L1274" s="231" t="str">
        <f>data_olah!U436</f>
        <v>OPTIMAL</v>
      </c>
    </row>
    <row r="1275">
      <c r="A1275" s="230">
        <v>2025.0</v>
      </c>
      <c r="B1275" s="230" t="s">
        <v>3551</v>
      </c>
      <c r="C1275" s="231" t="str">
        <f>data_olah!B437</f>
        <v>KUTAI KARTANEGARA</v>
      </c>
      <c r="D1275" s="231" t="str">
        <f>data_olah!C437</f>
        <v>SEBULU</v>
      </c>
      <c r="E1275" s="231" t="str">
        <f>data_olah!D437</f>
        <v>BELORO</v>
      </c>
      <c r="F1275" s="232" t="str">
        <f>data_olah!F437</f>
        <v>-0.31654608647396326</v>
      </c>
      <c r="G1275" s="232" t="str">
        <f>data_olah!G437</f>
        <v>116.92643618162437</v>
      </c>
      <c r="H1275" s="231" t="str">
        <f>data_olah!H437</f>
        <v>TELKOMSEL</v>
      </c>
      <c r="I1275" s="231" t="str">
        <f>data_olah!I437</f>
        <v>INDIHOME</v>
      </c>
      <c r="J1275" s="231" t="str">
        <f>data_olah!J437</f>
        <v>TERPASANG</v>
      </c>
      <c r="K1275" s="231" t="str">
        <f>data_olah!N437</f>
        <v/>
      </c>
      <c r="L1275" s="231" t="str">
        <f>data_olah!U437</f>
        <v>TIDAK OPTIMAL</v>
      </c>
    </row>
    <row r="1276">
      <c r="A1276" s="230">
        <v>2025.0</v>
      </c>
      <c r="B1276" s="230" t="s">
        <v>3551</v>
      </c>
      <c r="C1276" s="231" t="str">
        <f>data_olah!B438</f>
        <v>KUTAI KARTANEGARA</v>
      </c>
      <c r="D1276" s="231" t="str">
        <f>data_olah!C438</f>
        <v>SEBULU</v>
      </c>
      <c r="E1276" s="231" t="str">
        <f>data_olah!D438</f>
        <v>SEBULU ULU</v>
      </c>
      <c r="F1276" s="232" t="str">
        <f>data_olah!F438</f>
        <v>-0.24740899677469502</v>
      </c>
      <c r="G1276" s="232" t="str">
        <f>data_olah!G438</f>
        <v>116.99023538165568</v>
      </c>
      <c r="H1276" s="231" t="str">
        <f>data_olah!H438</f>
        <v>TELKOM</v>
      </c>
      <c r="I1276" s="231" t="str">
        <f>data_olah!I438</f>
        <v>WMS</v>
      </c>
      <c r="J1276" s="231" t="str">
        <f>data_olah!J438</f>
        <v>TERPASANG</v>
      </c>
      <c r="K1276" s="231" t="str">
        <f>data_olah!N438</f>
        <v>&gt; 200GB</v>
      </c>
      <c r="L1276" s="231" t="str">
        <f>data_olah!U438</f>
        <v>KURANG OPTIMAL</v>
      </c>
    </row>
    <row r="1277">
      <c r="A1277" s="230">
        <v>2025.0</v>
      </c>
      <c r="B1277" s="230" t="s">
        <v>3551</v>
      </c>
      <c r="C1277" s="231" t="str">
        <f>data_olah!B439</f>
        <v>KUTAI KARTANEGARA</v>
      </c>
      <c r="D1277" s="231" t="str">
        <f>data_olah!C439</f>
        <v>SEBULU</v>
      </c>
      <c r="E1277" s="231" t="str">
        <f>data_olah!D439</f>
        <v>SEBULU ILIR</v>
      </c>
      <c r="F1277" s="232" t="str">
        <f>data_olah!F439</f>
        <v>-0.2614442555721167</v>
      </c>
      <c r="G1277" s="232" t="str">
        <f>data_olah!G439</f>
        <v>117.02112358341377</v>
      </c>
      <c r="H1277" s="231" t="str">
        <f>data_olah!H439</f>
        <v>TELKOMSAT</v>
      </c>
      <c r="I1277" s="231" t="str">
        <f>data_olah!I439</f>
        <v>STARLINK</v>
      </c>
      <c r="J1277" s="231" t="str">
        <f>data_olah!J439</f>
        <v>TERPASANG</v>
      </c>
      <c r="K1277" s="231" t="str">
        <f>data_olah!N439</f>
        <v>BELUM TERPASANG</v>
      </c>
      <c r="L1277" s="231" t="str">
        <f>data_olah!U439</f>
        <v>OPTIMAL</v>
      </c>
    </row>
    <row r="1278">
      <c r="A1278" s="230">
        <v>2025.0</v>
      </c>
      <c r="B1278" s="230" t="s">
        <v>3551</v>
      </c>
      <c r="C1278" s="231" t="str">
        <f>data_olah!B440</f>
        <v>KUTAI KARTANEGARA</v>
      </c>
      <c r="D1278" s="231" t="str">
        <f>data_olah!C440</f>
        <v>SEBULU</v>
      </c>
      <c r="E1278" s="231" t="str">
        <f>data_olah!D440</f>
        <v>SEGIHAN</v>
      </c>
      <c r="F1278" s="232" t="str">
        <f>data_olah!F440</f>
        <v>-0.28926358820117914</v>
      </c>
      <c r="G1278" s="232" t="str">
        <f>data_olah!G440</f>
        <v>117.01996298955262</v>
      </c>
      <c r="H1278" s="231" t="str">
        <f>data_olah!H440</f>
        <v>TELKOMSEL</v>
      </c>
      <c r="I1278" s="231" t="str">
        <f>data_olah!I440</f>
        <v>INDIHOME</v>
      </c>
      <c r="J1278" s="231" t="str">
        <f>data_olah!J440</f>
        <v>TERPASANG</v>
      </c>
      <c r="K1278" s="231" t="str">
        <f>data_olah!N440</f>
        <v/>
      </c>
      <c r="L1278" s="231" t="str">
        <f>data_olah!U440</f>
        <v>KURANG OPTIMAL</v>
      </c>
    </row>
    <row r="1279">
      <c r="A1279" s="230">
        <v>2025.0</v>
      </c>
      <c r="B1279" s="230" t="s">
        <v>3551</v>
      </c>
      <c r="C1279" s="231" t="str">
        <f>data_olah!B441</f>
        <v>KUTAI KARTANEGARA</v>
      </c>
      <c r="D1279" s="231" t="str">
        <f>data_olah!C441</f>
        <v>SEBULU</v>
      </c>
      <c r="E1279" s="231" t="str">
        <f>data_olah!D441</f>
        <v>SUMBER SARI</v>
      </c>
      <c r="F1279" s="232" t="str">
        <f>data_olah!F441</f>
        <v>-0.16959816386030993</v>
      </c>
      <c r="G1279" s="232" t="str">
        <f>data_olah!G441</f>
        <v>116.9818109603962</v>
      </c>
      <c r="H1279" s="231" t="str">
        <f>data_olah!H441</f>
        <v>TELKOM</v>
      </c>
      <c r="I1279" s="231" t="str">
        <f>data_olah!I441</f>
        <v>WMS</v>
      </c>
      <c r="J1279" s="231" t="str">
        <f>data_olah!J441</f>
        <v>TERPASANG</v>
      </c>
      <c r="K1279" s="231" t="str">
        <f>data_olah!N441</f>
        <v>&gt; 200GB</v>
      </c>
      <c r="L1279" s="231" t="str">
        <f>data_olah!U441</f>
        <v>KURANG OPTIMAL</v>
      </c>
    </row>
    <row r="1280">
      <c r="A1280" s="230">
        <v>2025.0</v>
      </c>
      <c r="B1280" s="230" t="s">
        <v>3551</v>
      </c>
      <c r="C1280" s="231" t="str">
        <f>data_olah!B442</f>
        <v>KUTAI KARTANEGARA</v>
      </c>
      <c r="D1280" s="231" t="str">
        <f>data_olah!C442</f>
        <v>SEBULU</v>
      </c>
      <c r="E1280" s="231" t="str">
        <f>data_olah!D442</f>
        <v>MANUNGGAL DAYA</v>
      </c>
      <c r="F1280" s="232" t="str">
        <f>data_olah!F442</f>
        <v>-0.15546942407401695</v>
      </c>
      <c r="G1280" s="232" t="str">
        <f>data_olah!G442</f>
        <v>116.95540690386818</v>
      </c>
      <c r="H1280" s="231" t="str">
        <f>data_olah!H442</f>
        <v>TELKOMSEL</v>
      </c>
      <c r="I1280" s="231" t="str">
        <f>data_olah!I442</f>
        <v>INDIHOME</v>
      </c>
      <c r="J1280" s="231" t="str">
        <f>data_olah!J442</f>
        <v>TERPASANG</v>
      </c>
      <c r="K1280" s="231" t="str">
        <f>data_olah!N442</f>
        <v/>
      </c>
      <c r="L1280" s="231" t="str">
        <f>data_olah!U442</f>
        <v>KURANG OPTIMAL</v>
      </c>
    </row>
    <row r="1281">
      <c r="A1281" s="230">
        <v>2025.0</v>
      </c>
      <c r="B1281" s="230" t="s">
        <v>3551</v>
      </c>
      <c r="C1281" s="231" t="str">
        <f>data_olah!B443</f>
        <v>KUTAI KARTANEGARA</v>
      </c>
      <c r="D1281" s="231" t="str">
        <f>data_olah!C443</f>
        <v>SEBULU</v>
      </c>
      <c r="E1281" s="231" t="str">
        <f>data_olah!D443</f>
        <v>GIRI AGUNG</v>
      </c>
      <c r="F1281" s="232" t="str">
        <f>data_olah!F443</f>
        <v>-0.20357136843069457</v>
      </c>
      <c r="G1281" s="232" t="str">
        <f>data_olah!G443</f>
        <v>117.05980608295418</v>
      </c>
      <c r="H1281" s="231" t="str">
        <f>data_olah!H443</f>
        <v>TELKOM</v>
      </c>
      <c r="I1281" s="231" t="str">
        <f>data_olah!I443</f>
        <v>Astinet</v>
      </c>
      <c r="J1281" s="231" t="str">
        <f>data_olah!J443</f>
        <v>TERPASANG</v>
      </c>
      <c r="K1281" s="231" t="str">
        <f>data_olah!N443</f>
        <v>TIDAK TERDETEKSI</v>
      </c>
      <c r="L1281" s="231" t="str">
        <f>data_olah!U443</f>
        <v>TIDAK TERDETEKSI</v>
      </c>
    </row>
    <row r="1282">
      <c r="A1282" s="230">
        <v>2025.0</v>
      </c>
      <c r="B1282" s="230" t="s">
        <v>3551</v>
      </c>
      <c r="C1282" s="231" t="str">
        <f>data_olah!B444</f>
        <v>KUTAI KARTANEGARA</v>
      </c>
      <c r="D1282" s="231" t="str">
        <f>data_olah!C444</f>
        <v>SEBULU</v>
      </c>
      <c r="E1282" s="231" t="str">
        <f>data_olah!D444</f>
        <v>SENONI</v>
      </c>
      <c r="F1282" s="232" t="str">
        <f>data_olah!F444</f>
        <v>-0.32730438473196105</v>
      </c>
      <c r="G1282" s="232" t="str">
        <f>data_olah!G444</f>
        <v>116.83552748481449</v>
      </c>
      <c r="H1282" s="231" t="str">
        <f>data_olah!H444</f>
        <v>TELKOMSEL</v>
      </c>
      <c r="I1282" s="231" t="str">
        <f>data_olah!I444</f>
        <v>INDIHOME</v>
      </c>
      <c r="J1282" s="231" t="str">
        <f>data_olah!J444</f>
        <v>TERPASANG</v>
      </c>
      <c r="K1282" s="231" t="str">
        <f>data_olah!N444</f>
        <v/>
      </c>
      <c r="L1282" s="231" t="str">
        <f>data_olah!U444</f>
        <v>KURANG OPTIMAL</v>
      </c>
    </row>
    <row r="1283">
      <c r="A1283" s="230">
        <v>2025.0</v>
      </c>
      <c r="B1283" s="230" t="s">
        <v>3551</v>
      </c>
      <c r="C1283" s="231" t="str">
        <f>data_olah!B445</f>
        <v>KUTAI KARTANEGARA</v>
      </c>
      <c r="D1283" s="231" t="str">
        <f>data_olah!C445</f>
        <v>SEBULU</v>
      </c>
      <c r="E1283" s="231" t="str">
        <f>data_olah!D445</f>
        <v>SEBULU MODEREN</v>
      </c>
      <c r="F1283" s="232" t="str">
        <f>data_olah!F445</f>
        <v>-0.2884964845922901</v>
      </c>
      <c r="G1283" s="232" t="str">
        <f>data_olah!G445</f>
        <v>116.9843134450515</v>
      </c>
      <c r="H1283" s="231" t="str">
        <f>data_olah!H445</f>
        <v>TELKOMSEL</v>
      </c>
      <c r="I1283" s="231" t="str">
        <f>data_olah!I445</f>
        <v>INDIHOME</v>
      </c>
      <c r="J1283" s="231" t="str">
        <f>data_olah!J445</f>
        <v>TERPASANG</v>
      </c>
      <c r="K1283" s="231" t="str">
        <f>data_olah!N445</f>
        <v/>
      </c>
      <c r="L1283" s="231" t="str">
        <f>data_olah!U445</f>
        <v>TIDAK OPTIMAL</v>
      </c>
    </row>
    <row r="1284">
      <c r="A1284" s="230">
        <v>2025.0</v>
      </c>
      <c r="B1284" s="230" t="s">
        <v>3551</v>
      </c>
      <c r="C1284" s="231" t="str">
        <f>data_olah!B446</f>
        <v>KUTAI KARTANEGARA</v>
      </c>
      <c r="D1284" s="231" t="str">
        <f>data_olah!C446</f>
        <v>SEBULU</v>
      </c>
      <c r="E1284" s="231" t="str">
        <f>data_olah!D446</f>
        <v>SANGGULAN</v>
      </c>
      <c r="F1284" s="232" t="str">
        <f>data_olah!F446</f>
        <v>-0.3224047188494352</v>
      </c>
      <c r="G1284" s="232" t="str">
        <f>data_olah!G446</f>
        <v>116.85037938955284</v>
      </c>
      <c r="H1284" s="231" t="str">
        <f>data_olah!H446</f>
        <v>TELKOM</v>
      </c>
      <c r="I1284" s="231" t="str">
        <f>data_olah!I446</f>
        <v>Astinet</v>
      </c>
      <c r="J1284" s="231" t="str">
        <f>data_olah!J446</f>
        <v>TERPASANG</v>
      </c>
      <c r="K1284" s="231" t="str">
        <f>data_olah!N446</f>
        <v>TIDAK TERDETEKSI</v>
      </c>
      <c r="L1284" s="231" t="str">
        <f>data_olah!U446</f>
        <v>TIDAK TERDETEKSI</v>
      </c>
    </row>
    <row r="1285">
      <c r="A1285" s="230">
        <v>2025.0</v>
      </c>
      <c r="B1285" s="230" t="s">
        <v>3551</v>
      </c>
      <c r="C1285" s="231" t="str">
        <f>data_olah!B447</f>
        <v>KUTAI KARTANEGARA</v>
      </c>
      <c r="D1285" s="231" t="str">
        <f>data_olah!C447</f>
        <v>SEBULU</v>
      </c>
      <c r="E1285" s="231" t="str">
        <f>data_olah!D447</f>
        <v>LEKAQ KIDAU</v>
      </c>
      <c r="F1285" s="232" t="str">
        <f>data_olah!F447</f>
        <v>-0.30639324467678225</v>
      </c>
      <c r="G1285" s="232" t="str">
        <f>data_olah!G447</f>
        <v>116.82323232766008</v>
      </c>
      <c r="H1285" s="231" t="str">
        <f>data_olah!H447</f>
        <v>TELKOMSAT</v>
      </c>
      <c r="I1285" s="231" t="str">
        <f>data_olah!I447</f>
        <v>STARLINK</v>
      </c>
      <c r="J1285" s="231" t="str">
        <f>data_olah!J447</f>
        <v>TERPASANG</v>
      </c>
      <c r="K1285" s="231" t="str">
        <f>data_olah!N447</f>
        <v>BELUM TERPASANG</v>
      </c>
      <c r="L1285" s="231" t="str">
        <f>data_olah!U447</f>
        <v>OPTIMAL</v>
      </c>
    </row>
    <row r="1286">
      <c r="A1286" s="230">
        <v>2025.0</v>
      </c>
      <c r="B1286" s="230" t="s">
        <v>3551</v>
      </c>
      <c r="C1286" s="231" t="str">
        <f>data_olah!B448</f>
        <v>KUTAI KARTANEGARA</v>
      </c>
      <c r="D1286" s="231" t="str">
        <f>data_olah!C448</f>
        <v>SEBULU</v>
      </c>
      <c r="E1286" s="231" t="str">
        <f>data_olah!D448</f>
        <v>MEKAR JAYA</v>
      </c>
      <c r="F1286" s="232" t="str">
        <f>data_olah!F448</f>
        <v>-0.14907006962817165</v>
      </c>
      <c r="G1286" s="232" t="str">
        <f>data_olah!G448</f>
        <v>116.98069154402778</v>
      </c>
      <c r="H1286" s="231" t="str">
        <f>data_olah!H448</f>
        <v>TELKOM</v>
      </c>
      <c r="I1286" s="231" t="str">
        <f>data_olah!I448</f>
        <v>WMS</v>
      </c>
      <c r="J1286" s="231" t="str">
        <f>data_olah!J448</f>
        <v>TERPASANG</v>
      </c>
      <c r="K1286" s="231" t="str">
        <f>data_olah!N448</f>
        <v>&lt;= 50GB</v>
      </c>
      <c r="L1286" s="231" t="str">
        <f>data_olah!U448</f>
        <v>TIDAK OPTIMAL</v>
      </c>
    </row>
    <row r="1287">
      <c r="A1287" s="230">
        <v>2025.0</v>
      </c>
      <c r="B1287" s="230" t="s">
        <v>3551</v>
      </c>
      <c r="C1287" s="231" t="str">
        <f>data_olah!B449</f>
        <v>KUTAI KARTANEGARA</v>
      </c>
      <c r="D1287" s="231" t="str">
        <f>data_olah!C449</f>
        <v>TABANG</v>
      </c>
      <c r="E1287" s="231" t="str">
        <f>data_olah!D449</f>
        <v>GUNUNG SARI</v>
      </c>
      <c r="F1287" s="232" t="str">
        <f>data_olah!F449</f>
        <v>0.36758780075223796</v>
      </c>
      <c r="G1287" s="232" t="str">
        <f>data_olah!G449</f>
        <v>116.13164515620933</v>
      </c>
      <c r="H1287" s="231" t="str">
        <f>data_olah!H449</f>
        <v>TELKOMSEL</v>
      </c>
      <c r="I1287" s="231" t="str">
        <f>data_olah!I449</f>
        <v>INDIHOME</v>
      </c>
      <c r="J1287" s="231" t="str">
        <f>data_olah!J449</f>
        <v>TERPASANG</v>
      </c>
      <c r="K1287" s="231" t="str">
        <f>data_olah!N449</f>
        <v/>
      </c>
      <c r="L1287" s="231" t="str">
        <f>data_olah!U449</f>
        <v>KURANG OPTIMAL</v>
      </c>
    </row>
    <row r="1288">
      <c r="A1288" s="230">
        <v>2025.0</v>
      </c>
      <c r="B1288" s="230" t="s">
        <v>3551</v>
      </c>
      <c r="C1288" s="231" t="str">
        <f>data_olah!B450</f>
        <v>KUTAI KARTANEGARA</v>
      </c>
      <c r="D1288" s="231" t="str">
        <f>data_olah!C450</f>
        <v>TABANG</v>
      </c>
      <c r="E1288" s="231" t="str">
        <f>data_olah!D450</f>
        <v>LONG LALANG</v>
      </c>
      <c r="F1288" s="232" t="str">
        <f>data_olah!F450</f>
        <v>0.3518166267508144</v>
      </c>
      <c r="G1288" s="232" t="str">
        <f>data_olah!G450</f>
        <v>116.16780374761754</v>
      </c>
      <c r="H1288" s="231" t="str">
        <f>data_olah!H450</f>
        <v>TELKOMSAT</v>
      </c>
      <c r="I1288" s="231" t="str">
        <f>data_olah!I450</f>
        <v>STARLINK</v>
      </c>
      <c r="J1288" s="231" t="str">
        <f>data_olah!J450</f>
        <v>TERPASANG</v>
      </c>
      <c r="K1288" s="231" t="str">
        <f>data_olah!N450</f>
        <v>BELUM TERPASANG</v>
      </c>
      <c r="L1288" s="231" t="str">
        <f>data_olah!U450</f>
        <v>KURANG OPTIMAL</v>
      </c>
    </row>
    <row r="1289">
      <c r="A1289" s="230">
        <v>2025.0</v>
      </c>
      <c r="B1289" s="230" t="s">
        <v>3551</v>
      </c>
      <c r="C1289" s="231" t="str">
        <f>data_olah!B451</f>
        <v>KUTAI KARTANEGARA</v>
      </c>
      <c r="D1289" s="231" t="str">
        <f>data_olah!C451</f>
        <v>TABANG</v>
      </c>
      <c r="E1289" s="231" t="str">
        <f>data_olah!D451</f>
        <v>MUARA RITAN</v>
      </c>
      <c r="F1289" s="232" t="str">
        <f>data_olah!F451</f>
        <v>0.392466701753444</v>
      </c>
      <c r="G1289" s="232" t="str">
        <f>data_olah!G451</f>
        <v>116.05186598371063</v>
      </c>
      <c r="H1289" s="231" t="str">
        <f>data_olah!H451</f>
        <v>TELKOMSEL</v>
      </c>
      <c r="I1289" s="231" t="str">
        <f>data_olah!I451</f>
        <v>ORBIT</v>
      </c>
      <c r="J1289" s="231" t="str">
        <f>data_olah!J451</f>
        <v>TERPASANG</v>
      </c>
      <c r="K1289" s="231" t="str">
        <f>data_olah!N451</f>
        <v>BELUM TERPASANG</v>
      </c>
      <c r="L1289" s="231" t="str">
        <f>data_olah!U451</f>
        <v>TIDAK TERDETEKSI</v>
      </c>
    </row>
    <row r="1290">
      <c r="A1290" s="230">
        <v>2025.0</v>
      </c>
      <c r="B1290" s="230" t="s">
        <v>3551</v>
      </c>
      <c r="C1290" s="231" t="str">
        <f>data_olah!B452</f>
        <v>KUTAI KARTANEGARA</v>
      </c>
      <c r="D1290" s="231" t="str">
        <f>data_olah!C452</f>
        <v>TABANG</v>
      </c>
      <c r="E1290" s="231" t="str">
        <f>data_olah!D452</f>
        <v>BULUK SEN</v>
      </c>
      <c r="F1290" s="232" t="str">
        <f>data_olah!F452</f>
        <v>0.44659514068125833</v>
      </c>
      <c r="G1290" s="232" t="str">
        <f>data_olah!G452</f>
        <v>116.06068314796482</v>
      </c>
      <c r="H1290" s="231" t="str">
        <f>data_olah!H452</f>
        <v>TELKOMSAT</v>
      </c>
      <c r="I1290" s="231" t="str">
        <f>data_olah!I452</f>
        <v>STARLINK</v>
      </c>
      <c r="J1290" s="231" t="str">
        <f>data_olah!J452</f>
        <v>TERPASANG</v>
      </c>
      <c r="K1290" s="231" t="str">
        <f>data_olah!N452</f>
        <v>BELUM TERPASANG</v>
      </c>
      <c r="L1290" s="231" t="str">
        <f>data_olah!U452</f>
        <v>TIDAK OPTIMAL</v>
      </c>
    </row>
    <row r="1291">
      <c r="A1291" s="230">
        <v>2025.0</v>
      </c>
      <c r="B1291" s="230" t="s">
        <v>3551</v>
      </c>
      <c r="C1291" s="231" t="str">
        <f>data_olah!B453</f>
        <v>KUTAI KARTANEGARA</v>
      </c>
      <c r="D1291" s="231" t="str">
        <f>data_olah!C453</f>
        <v>TABANG</v>
      </c>
      <c r="E1291" s="231" t="str">
        <f>data_olah!D453</f>
        <v>UMAQ DIAN</v>
      </c>
      <c r="F1291" s="232" t="str">
        <f>data_olah!F453</f>
        <v>0.5823591519213868</v>
      </c>
      <c r="G1291" s="232" t="str">
        <f>data_olah!G453</f>
        <v>116.03522070110196</v>
      </c>
      <c r="H1291" s="231" t="str">
        <f>data_olah!H453</f>
        <v>TELKOMSAT</v>
      </c>
      <c r="I1291" s="231" t="str">
        <f>data_olah!I453</f>
        <v>STARLINK</v>
      </c>
      <c r="J1291" s="231" t="str">
        <f>data_olah!J453</f>
        <v>TERPASANG</v>
      </c>
      <c r="K1291" s="231" t="str">
        <f>data_olah!N453</f>
        <v>BELUM TERPASANG</v>
      </c>
      <c r="L1291" s="231" t="str">
        <f>data_olah!U453</f>
        <v>SANGAT OPTIMAL</v>
      </c>
    </row>
    <row r="1292">
      <c r="A1292" s="230">
        <v>2025.0</v>
      </c>
      <c r="B1292" s="230" t="s">
        <v>3551</v>
      </c>
      <c r="C1292" s="231" t="str">
        <f>data_olah!B454</f>
        <v>KUTAI KARTANEGARA</v>
      </c>
      <c r="D1292" s="231" t="str">
        <f>data_olah!C454</f>
        <v>TABANG</v>
      </c>
      <c r="E1292" s="231" t="str">
        <f>data_olah!D454</f>
        <v>MUARA PEDOHON</v>
      </c>
      <c r="F1292" s="232" t="str">
        <f>data_olah!F454</f>
        <v>0.5058363515969027</v>
      </c>
      <c r="G1292" s="232" t="str">
        <f>data_olah!G454</f>
        <v>115.9671015158863</v>
      </c>
      <c r="H1292" s="231" t="str">
        <f>data_olah!H454</f>
        <v>TELKOMSAT</v>
      </c>
      <c r="I1292" s="231" t="str">
        <f>data_olah!I454</f>
        <v>STARLINK</v>
      </c>
      <c r="J1292" s="231" t="str">
        <f>data_olah!J454</f>
        <v>TERPASANG</v>
      </c>
      <c r="K1292" s="231" t="str">
        <f>data_olah!N454</f>
        <v>BELUM TERPASANG</v>
      </c>
      <c r="L1292" s="231" t="str">
        <f>data_olah!U454</f>
        <v>TIDAK OPTIMAL</v>
      </c>
    </row>
    <row r="1293">
      <c r="A1293" s="230">
        <v>2025.0</v>
      </c>
      <c r="B1293" s="230" t="s">
        <v>3551</v>
      </c>
      <c r="C1293" s="231" t="str">
        <f>data_olah!B455</f>
        <v>KUTAI KARTANEGARA</v>
      </c>
      <c r="D1293" s="231" t="str">
        <f>data_olah!C455</f>
        <v>TABANG</v>
      </c>
      <c r="E1293" s="231" t="str">
        <f>data_olah!D455</f>
        <v>BILA TALANG</v>
      </c>
      <c r="F1293" s="232" t="str">
        <f>data_olah!F455</f>
        <v>0.5649957958306533</v>
      </c>
      <c r="G1293" s="232" t="str">
        <f>data_olah!G455</f>
        <v>116.01066965083464</v>
      </c>
      <c r="H1293" s="231" t="str">
        <f>data_olah!H455</f>
        <v>TELKOMSEL</v>
      </c>
      <c r="I1293" s="231" t="str">
        <f>data_olah!I455</f>
        <v>ORBIT</v>
      </c>
      <c r="J1293" s="231" t="str">
        <f>data_olah!J455</f>
        <v>TERPASANG</v>
      </c>
      <c r="K1293" s="231" t="str">
        <f>data_olah!N455</f>
        <v>BELUM TERPASANG</v>
      </c>
      <c r="L1293" s="231" t="str">
        <f>data_olah!U455</f>
        <v>TIDAK TERDETEKSI</v>
      </c>
    </row>
    <row r="1294">
      <c r="A1294" s="230">
        <v>2025.0</v>
      </c>
      <c r="B1294" s="230" t="s">
        <v>3551</v>
      </c>
      <c r="C1294" s="231" t="str">
        <f>data_olah!B456</f>
        <v>KUTAI KARTANEGARA</v>
      </c>
      <c r="D1294" s="231" t="str">
        <f>data_olah!C456</f>
        <v>TABANG</v>
      </c>
      <c r="E1294" s="231" t="str">
        <f>data_olah!D456</f>
        <v>KAMPUNG BARU</v>
      </c>
      <c r="F1294" s="232" t="str">
        <f>data_olah!F456</f>
        <v>0.5837670973639913</v>
      </c>
      <c r="G1294" s="232" t="str">
        <f>data_olah!G456</f>
        <v>116.0275155741172</v>
      </c>
      <c r="H1294" s="231" t="str">
        <f>data_olah!H456</f>
        <v>TELKOMSAT</v>
      </c>
      <c r="I1294" s="231" t="str">
        <f>data_olah!I456</f>
        <v>STARLINK</v>
      </c>
      <c r="J1294" s="231" t="str">
        <f>data_olah!J456</f>
        <v>TERPASANG</v>
      </c>
      <c r="K1294" s="231" t="str">
        <f>data_olah!N456</f>
        <v>BELUM TERPASANG</v>
      </c>
      <c r="L1294" s="231" t="str">
        <f>data_olah!U456</f>
        <v>TIDAK OPTIMAL</v>
      </c>
    </row>
    <row r="1295">
      <c r="A1295" s="230">
        <v>2025.0</v>
      </c>
      <c r="B1295" s="230" t="s">
        <v>3551</v>
      </c>
      <c r="C1295" s="231" t="str">
        <f>data_olah!B457</f>
        <v>KUTAI KARTANEGARA</v>
      </c>
      <c r="D1295" s="231" t="str">
        <f>data_olah!C457</f>
        <v>TABANG</v>
      </c>
      <c r="E1295" s="231" t="str">
        <f>data_olah!D457</f>
        <v>UMAQ TUKUNG</v>
      </c>
      <c r="F1295" s="232" t="str">
        <f>data_olah!F457</f>
        <v>0.5884369392419319</v>
      </c>
      <c r="G1295" s="232" t="str">
        <f>data_olah!G457</f>
        <v>116.03127132036185</v>
      </c>
      <c r="H1295" s="231" t="str">
        <f>data_olah!H457</f>
        <v>TELKOMSAT</v>
      </c>
      <c r="I1295" s="231" t="str">
        <f>data_olah!I457</f>
        <v>STARLINK</v>
      </c>
      <c r="J1295" s="231" t="str">
        <f>data_olah!J457</f>
        <v>TERPASANG</v>
      </c>
      <c r="K1295" s="231" t="str">
        <f>data_olah!N457</f>
        <v>BELUM TERPASANG</v>
      </c>
      <c r="L1295" s="231" t="str">
        <f>data_olah!U457</f>
        <v>SANGAT OPTIMAL</v>
      </c>
    </row>
    <row r="1296">
      <c r="A1296" s="230">
        <v>2025.0</v>
      </c>
      <c r="B1296" s="230" t="s">
        <v>3551</v>
      </c>
      <c r="C1296" s="231" t="str">
        <f>data_olah!B458</f>
        <v>KUTAI KARTANEGARA</v>
      </c>
      <c r="D1296" s="231" t="str">
        <f>data_olah!C458</f>
        <v>TABANG</v>
      </c>
      <c r="E1296" s="231" t="str">
        <f>data_olah!D458</f>
        <v>SIDOMULYO</v>
      </c>
      <c r="F1296" s="232" t="str">
        <f>data_olah!F458</f>
        <v>0.5727677635230305</v>
      </c>
      <c r="G1296" s="232" t="str">
        <f>data_olah!G458</f>
        <v>116.01944282623566</v>
      </c>
      <c r="H1296" s="231" t="str">
        <f>data_olah!H458</f>
        <v/>
      </c>
      <c r="I1296" s="231" t="str">
        <f>data_olah!I458</f>
        <v/>
      </c>
      <c r="J1296" s="231" t="str">
        <f>data_olah!J458</f>
        <v/>
      </c>
      <c r="K1296" s="231" t="str">
        <f>data_olah!N458</f>
        <v>BELUM TERPASANG</v>
      </c>
      <c r="L1296" s="231" t="str">
        <f>data_olah!U458</f>
        <v>BELUM TERPASANG</v>
      </c>
    </row>
    <row r="1297">
      <c r="A1297" s="230">
        <v>2025.0</v>
      </c>
      <c r="B1297" s="230" t="s">
        <v>3551</v>
      </c>
      <c r="C1297" s="231" t="str">
        <f>data_olah!B459</f>
        <v>KUTAI KARTANEGARA</v>
      </c>
      <c r="D1297" s="231" t="str">
        <f>data_olah!C459</f>
        <v>TABANG</v>
      </c>
      <c r="E1297" s="231" t="str">
        <f>data_olah!D459</f>
        <v>UMAQ BEKUAY</v>
      </c>
      <c r="F1297" s="232" t="str">
        <f>data_olah!F459</f>
        <v>0.5696348583065532</v>
      </c>
      <c r="G1297" s="232" t="str">
        <f>data_olah!G459</f>
        <v>116.00948430759813</v>
      </c>
      <c r="H1297" s="231" t="str">
        <f>data_olah!H459</f>
        <v>TELKOMSEL</v>
      </c>
      <c r="I1297" s="231" t="str">
        <f>data_olah!I459</f>
        <v>ORBIT</v>
      </c>
      <c r="J1297" s="231" t="str">
        <f>data_olah!J459</f>
        <v>TERPASANG</v>
      </c>
      <c r="K1297" s="231" t="str">
        <f>data_olah!N459</f>
        <v>BELUM TERPASANG</v>
      </c>
      <c r="L1297" s="231" t="str">
        <f>data_olah!U459</f>
        <v>TIDAK TERDETEKSI</v>
      </c>
    </row>
    <row r="1298">
      <c r="A1298" s="230">
        <v>2025.0</v>
      </c>
      <c r="B1298" s="230" t="s">
        <v>3551</v>
      </c>
      <c r="C1298" s="231" t="str">
        <f>data_olah!B460</f>
        <v>KUTAI KARTANEGARA</v>
      </c>
      <c r="D1298" s="231" t="str">
        <f>data_olah!C460</f>
        <v>TABANG</v>
      </c>
      <c r="E1298" s="231" t="str">
        <f>data_olah!D460</f>
        <v>TABANG LAMA</v>
      </c>
      <c r="F1298" s="232" t="str">
        <f>data_olah!F460</f>
        <v>0.5631643813230952</v>
      </c>
      <c r="G1298" s="232" t="str">
        <f>data_olah!G460</f>
        <v>116.02666727853531</v>
      </c>
      <c r="H1298" s="231" t="str">
        <f>data_olah!H460</f>
        <v>TELKOMSEL</v>
      </c>
      <c r="I1298" s="231" t="str">
        <f>data_olah!I460</f>
        <v>ORBIT</v>
      </c>
      <c r="J1298" s="231" t="str">
        <f>data_olah!J460</f>
        <v>TERPASANG</v>
      </c>
      <c r="K1298" s="231" t="str">
        <f>data_olah!N460</f>
        <v>BELUM TERPASANG</v>
      </c>
      <c r="L1298" s="231" t="str">
        <f>data_olah!U460</f>
        <v>TIDAK TERDETEKSI</v>
      </c>
    </row>
    <row r="1299">
      <c r="A1299" s="230">
        <v>2025.0</v>
      </c>
      <c r="B1299" s="230" t="s">
        <v>3551</v>
      </c>
      <c r="C1299" s="231" t="str">
        <f>data_olah!B461</f>
        <v>KUTAI KARTANEGARA</v>
      </c>
      <c r="D1299" s="231" t="str">
        <f>data_olah!C461</f>
        <v>TABANG</v>
      </c>
      <c r="E1299" s="231" t="str">
        <f>data_olah!D461</f>
        <v>MUARA TIQ</v>
      </c>
      <c r="F1299" s="232" t="str">
        <f>data_olah!F461</f>
        <v>0.5851911952789394</v>
      </c>
      <c r="G1299" s="232" t="str">
        <f>data_olah!G461</f>
        <v>115.9805648262356</v>
      </c>
      <c r="H1299" s="231" t="str">
        <f>data_olah!H461</f>
        <v>TELKOMSEL</v>
      </c>
      <c r="I1299" s="231" t="str">
        <f>data_olah!I461</f>
        <v>ORBIT</v>
      </c>
      <c r="J1299" s="231" t="str">
        <f>data_olah!J461</f>
        <v>TERPASANG</v>
      </c>
      <c r="K1299" s="231" t="str">
        <f>data_olah!N461</f>
        <v>BELUM TERPASANG</v>
      </c>
      <c r="L1299" s="231" t="str">
        <f>data_olah!U461</f>
        <v>TIDAK TERDETEKSI</v>
      </c>
    </row>
    <row r="1300">
      <c r="A1300" s="230">
        <v>2025.0</v>
      </c>
      <c r="B1300" s="230" t="s">
        <v>3551</v>
      </c>
      <c r="C1300" s="231" t="str">
        <f>data_olah!B462</f>
        <v>KUTAI KARTANEGARA</v>
      </c>
      <c r="D1300" s="231" t="str">
        <f>data_olah!C462</f>
        <v>TABANG</v>
      </c>
      <c r="E1300" s="231" t="str">
        <f>data_olah!D462</f>
        <v>MUARA SALUNG</v>
      </c>
      <c r="F1300" s="232" t="str">
        <f>data_olah!F462</f>
        <v>0.8040383101912678</v>
      </c>
      <c r="G1300" s="232" t="str">
        <f>data_olah!G462</f>
        <v>115.63803329591457</v>
      </c>
      <c r="H1300" s="231" t="str">
        <f>data_olah!H462</f>
        <v>TELKOMSAT</v>
      </c>
      <c r="I1300" s="231" t="str">
        <f>data_olah!I462</f>
        <v>STARLINK</v>
      </c>
      <c r="J1300" s="231" t="str">
        <f>data_olah!J462</f>
        <v>TERPASANG</v>
      </c>
      <c r="K1300" s="231" t="str">
        <f>data_olah!N462</f>
        <v>BELUM TERPASANG</v>
      </c>
      <c r="L1300" s="231" t="str">
        <f>data_olah!U462</f>
        <v>SANGAT OPTIMAL</v>
      </c>
    </row>
    <row r="1301">
      <c r="A1301" s="230">
        <v>2025.0</v>
      </c>
      <c r="B1301" s="230" t="s">
        <v>3551</v>
      </c>
      <c r="C1301" s="231" t="str">
        <f>data_olah!B463</f>
        <v>KUTAI KARTANEGARA</v>
      </c>
      <c r="D1301" s="231" t="str">
        <f>data_olah!C463</f>
        <v>TABANG</v>
      </c>
      <c r="E1301" s="231" t="str">
        <f>data_olah!D463</f>
        <v>MUARA KEBAQ</v>
      </c>
      <c r="F1301" s="232" t="str">
        <f>data_olah!F463</f>
        <v>0.9376235004476032</v>
      </c>
      <c r="G1301" s="232" t="str">
        <f>data_olah!G463</f>
        <v>115.59230678020565</v>
      </c>
      <c r="H1301" s="231" t="str">
        <f>data_olah!H463</f>
        <v>TELKOMSAT</v>
      </c>
      <c r="I1301" s="231" t="str">
        <f>data_olah!I463</f>
        <v>STARLINK</v>
      </c>
      <c r="J1301" s="231" t="str">
        <f>data_olah!J463</f>
        <v>TERPASANG</v>
      </c>
      <c r="K1301" s="231" t="str">
        <f>data_olah!N463</f>
        <v>BELUM TERPASANG</v>
      </c>
      <c r="L1301" s="231" t="str">
        <f>data_olah!U463</f>
        <v>SANGAT OPTIMAL</v>
      </c>
    </row>
    <row r="1302">
      <c r="A1302" s="230">
        <v>2025.0</v>
      </c>
      <c r="B1302" s="230" t="s">
        <v>3551</v>
      </c>
      <c r="C1302" s="231" t="str">
        <f>data_olah!B464</f>
        <v>KUTAI KARTANEGARA</v>
      </c>
      <c r="D1302" s="231" t="str">
        <f>data_olah!C464</f>
        <v>TABANG</v>
      </c>
      <c r="E1302" s="231" t="str">
        <f>data_olah!D464</f>
        <v>MUARA BELINAU</v>
      </c>
      <c r="F1302" s="232" t="str">
        <f>data_olah!F464</f>
        <v>1.1593826517058607</v>
      </c>
      <c r="G1302" s="232" t="str">
        <f>data_olah!G464</f>
        <v>115.94742196856457</v>
      </c>
      <c r="H1302" s="231" t="str">
        <f>data_olah!H464</f>
        <v>TELKOMSAT</v>
      </c>
      <c r="I1302" s="231" t="str">
        <f>data_olah!I464</f>
        <v>STARLINK</v>
      </c>
      <c r="J1302" s="231" t="str">
        <f>data_olah!J464</f>
        <v>TERPASANG</v>
      </c>
      <c r="K1302" s="231" t="str">
        <f>data_olah!N464</f>
        <v>BELUM TERPASANG</v>
      </c>
      <c r="L1302" s="231" t="str">
        <f>data_olah!U464</f>
        <v>OPTIMAL</v>
      </c>
    </row>
    <row r="1303">
      <c r="A1303" s="230">
        <v>2025.0</v>
      </c>
      <c r="B1303" s="230" t="s">
        <v>3551</v>
      </c>
      <c r="C1303" s="231" t="str">
        <f>data_olah!B465</f>
        <v>KUTAI KARTANEGARA</v>
      </c>
      <c r="D1303" s="231" t="str">
        <f>data_olah!C465</f>
        <v>TABANG</v>
      </c>
      <c r="E1303" s="231" t="str">
        <f>data_olah!D465</f>
        <v>MUARA TUBOQ</v>
      </c>
      <c r="F1303" s="232" t="str">
        <f>data_olah!F465</f>
        <v>0.5868346012506974</v>
      </c>
      <c r="G1303" s="232" t="str">
        <f>data_olah!G465</f>
        <v>115.97630329316378</v>
      </c>
      <c r="H1303" s="231" t="str">
        <f>data_olah!H465</f>
        <v>TELKOMSEL</v>
      </c>
      <c r="I1303" s="231" t="str">
        <f>data_olah!I465</f>
        <v>ORBIT</v>
      </c>
      <c r="J1303" s="231" t="str">
        <f>data_olah!J465</f>
        <v>TERPASANG</v>
      </c>
      <c r="K1303" s="231" t="str">
        <f>data_olah!N465</f>
        <v>BELUM TERPASANG</v>
      </c>
      <c r="L1303" s="231" t="str">
        <f>data_olah!U465</f>
        <v>TIDAK TERDETEKSI</v>
      </c>
    </row>
    <row r="1304">
      <c r="A1304" s="230">
        <v>2025.0</v>
      </c>
      <c r="B1304" s="230" t="s">
        <v>3551</v>
      </c>
      <c r="C1304" s="231" t="str">
        <f>data_olah!B466</f>
        <v>KUTAI KARTANEGARA</v>
      </c>
      <c r="D1304" s="231" t="str">
        <f>data_olah!C466</f>
        <v>TABANG</v>
      </c>
      <c r="E1304" s="231" t="str">
        <f>data_olah!D466</f>
        <v>RITAN BARU</v>
      </c>
      <c r="F1304" s="232" t="str">
        <f>data_olah!F466</f>
        <v>0.39040049982240504</v>
      </c>
      <c r="G1304" s="232" t="str">
        <f>data_olah!G466</f>
        <v>116.05443858020529</v>
      </c>
      <c r="H1304" s="231" t="str">
        <f>data_olah!H466</f>
        <v>TELKOMSAT</v>
      </c>
      <c r="I1304" s="231" t="str">
        <f>data_olah!I466</f>
        <v>STARLINK</v>
      </c>
      <c r="J1304" s="231" t="str">
        <f>data_olah!J466</f>
        <v>TERPASANG</v>
      </c>
      <c r="K1304" s="231" t="str">
        <f>data_olah!N466</f>
        <v>BELUM TERPASANG</v>
      </c>
      <c r="L1304" s="231" t="str">
        <f>data_olah!U466</f>
        <v>TIDAK OPTIMAL</v>
      </c>
    </row>
    <row r="1305">
      <c r="A1305" s="230">
        <v>2025.0</v>
      </c>
      <c r="B1305" s="230" t="s">
        <v>3551</v>
      </c>
      <c r="C1305" s="231" t="str">
        <f>data_olah!B467</f>
        <v>KUTAI KARTANEGARA</v>
      </c>
      <c r="D1305" s="231" t="str">
        <f>data_olah!C467</f>
        <v>TABANG</v>
      </c>
      <c r="E1305" s="231" t="str">
        <f>data_olah!D467</f>
        <v>TUKUNG RITAN</v>
      </c>
      <c r="F1305" s="232" t="str">
        <f>data_olah!F467</f>
        <v>0.3836810743381145</v>
      </c>
      <c r="G1305" s="232" t="str">
        <f>data_olah!G467</f>
        <v>116.05963797585214</v>
      </c>
      <c r="H1305" s="231" t="str">
        <f>data_olah!H467</f>
        <v>TELKOMSEL</v>
      </c>
      <c r="I1305" s="231" t="str">
        <f>data_olah!I467</f>
        <v>ORBIT</v>
      </c>
      <c r="J1305" s="231" t="str">
        <f>data_olah!J467</f>
        <v>TERPASANG</v>
      </c>
      <c r="K1305" s="231" t="str">
        <f>data_olah!N467</f>
        <v>BELUM TERPASANG</v>
      </c>
      <c r="L1305" s="231" t="str">
        <f>data_olah!U467</f>
        <v>TIDAK TERDETEKSI</v>
      </c>
    </row>
    <row r="1306">
      <c r="A1306" s="230">
        <v>2025.0</v>
      </c>
      <c r="B1306" s="230" t="s">
        <v>3551</v>
      </c>
      <c r="C1306" s="231" t="str">
        <f>data_olah!B468</f>
        <v>KUTAI KARTANEGARA</v>
      </c>
      <c r="D1306" s="231" t="str">
        <f>data_olah!C468</f>
        <v>TENGGARONG</v>
      </c>
      <c r="E1306" s="231" t="str">
        <f>data_olah!D468</f>
        <v>RAPAK LAMBUR</v>
      </c>
      <c r="F1306" s="232" t="str">
        <f>data_olah!F468</f>
        <v>-0.33663589889178014</v>
      </c>
      <c r="G1306" s="232" t="str">
        <f>data_olah!G468</f>
        <v>116.95191114856135</v>
      </c>
      <c r="H1306" s="231" t="str">
        <f>data_olah!H468</f>
        <v>TELKOMSEL</v>
      </c>
      <c r="I1306" s="231" t="str">
        <f>data_olah!I468</f>
        <v>INDIHOME</v>
      </c>
      <c r="J1306" s="231" t="str">
        <f>data_olah!J468</f>
        <v>TERPASANG</v>
      </c>
      <c r="K1306" s="231" t="str">
        <f>data_olah!N468</f>
        <v/>
      </c>
      <c r="L1306" s="231" t="str">
        <f>data_olah!U468</f>
        <v>TIDAK OPTIMAL</v>
      </c>
    </row>
    <row r="1307">
      <c r="A1307" s="230">
        <v>2025.0</v>
      </c>
      <c r="B1307" s="230" t="s">
        <v>3551</v>
      </c>
      <c r="C1307" s="231" t="str">
        <f>data_olah!B469</f>
        <v>KUTAI KARTANEGARA</v>
      </c>
      <c r="D1307" s="231" t="str">
        <f>data_olah!C469</f>
        <v>TENGGARONG</v>
      </c>
      <c r="E1307" s="231" t="str">
        <f>data_olah!D469</f>
        <v>BENDANG RAYA</v>
      </c>
      <c r="F1307" s="232" t="str">
        <f>data_olah!F469</f>
        <v>-0.36856172061022047</v>
      </c>
      <c r="G1307" s="232" t="str">
        <f>data_olah!G469</f>
        <v>116.92560715246886</v>
      </c>
      <c r="H1307" s="231" t="str">
        <f>data_olah!H469</f>
        <v>TELKOMSEL</v>
      </c>
      <c r="I1307" s="231" t="str">
        <f>data_olah!I469</f>
        <v>INDIHOME</v>
      </c>
      <c r="J1307" s="231" t="str">
        <f>data_olah!J469</f>
        <v>TERPASANG</v>
      </c>
      <c r="K1307" s="231" t="str">
        <f>data_olah!N469</f>
        <v/>
      </c>
      <c r="L1307" s="231" t="str">
        <f>data_olah!U469</f>
        <v>TIDAK OPTIMAL</v>
      </c>
    </row>
    <row r="1308">
      <c r="A1308" s="230">
        <v>2025.0</v>
      </c>
      <c r="B1308" s="230" t="s">
        <v>3551</v>
      </c>
      <c r="C1308" s="231" t="str">
        <f>data_olah!B470</f>
        <v>KUTAI KARTANEGARA</v>
      </c>
      <c r="D1308" s="231" t="str">
        <f>data_olah!C470</f>
        <v>TENGGARONG SEBERANG</v>
      </c>
      <c r="E1308" s="231" t="str">
        <f>data_olah!D470</f>
        <v>MANUNGGAL JAYA</v>
      </c>
      <c r="F1308" s="232" t="str">
        <f>data_olah!F470</f>
        <v>-0.3810106422280086</v>
      </c>
      <c r="G1308" s="232" t="str">
        <f>data_olah!G470</f>
        <v>117.11211711089206</v>
      </c>
      <c r="H1308" s="231" t="str">
        <f>data_olah!H470</f>
        <v>TELKOM</v>
      </c>
      <c r="I1308" s="231" t="str">
        <f>data_olah!I470</f>
        <v>WMS</v>
      </c>
      <c r="J1308" s="231" t="str">
        <f>data_olah!J470</f>
        <v>TERPASANG</v>
      </c>
      <c r="K1308" s="231" t="str">
        <f>data_olah!N470</f>
        <v>BELUM TERPASANG</v>
      </c>
      <c r="L1308" s="231" t="str">
        <f>data_olah!U470</f>
        <v>TIDAK OPTIMAL</v>
      </c>
    </row>
    <row r="1309">
      <c r="A1309" s="230">
        <v>2025.0</v>
      </c>
      <c r="B1309" s="230" t="s">
        <v>3551</v>
      </c>
      <c r="C1309" s="231" t="str">
        <f>data_olah!B471</f>
        <v>KUTAI KARTANEGARA</v>
      </c>
      <c r="D1309" s="231" t="str">
        <f>data_olah!C471</f>
        <v>TENGGARONG SEBERANG</v>
      </c>
      <c r="E1309" s="231" t="str">
        <f>data_olah!D471</f>
        <v>BUKIT RAYA</v>
      </c>
      <c r="F1309" s="232" t="str">
        <f>data_olah!F471</f>
        <v>-0.4166513986292626</v>
      </c>
      <c r="G1309" s="232" t="str">
        <f>data_olah!G471</f>
        <v>117.06860766719366</v>
      </c>
      <c r="H1309" s="231" t="str">
        <f>data_olah!H471</f>
        <v>TELKOMSEL</v>
      </c>
      <c r="I1309" s="231" t="str">
        <f>data_olah!I471</f>
        <v>INDIHOME</v>
      </c>
      <c r="J1309" s="231" t="str">
        <f>data_olah!J471</f>
        <v>TERPASANG</v>
      </c>
      <c r="K1309" s="231" t="str">
        <f>data_olah!N471</f>
        <v/>
      </c>
      <c r="L1309" s="231" t="str">
        <f>data_olah!U471</f>
        <v>TIDAK OPTIMAL</v>
      </c>
    </row>
    <row r="1310">
      <c r="A1310" s="230">
        <v>2025.0</v>
      </c>
      <c r="B1310" s="230" t="s">
        <v>3551</v>
      </c>
      <c r="C1310" s="231" t="str">
        <f>data_olah!B472</f>
        <v>KUTAI KARTANEGARA</v>
      </c>
      <c r="D1310" s="231" t="str">
        <f>data_olah!C472</f>
        <v>TENGGARONG SEBERANG</v>
      </c>
      <c r="E1310" s="231" t="str">
        <f>data_olah!D472</f>
        <v>EMBALUT</v>
      </c>
      <c r="F1310" s="232" t="str">
        <f>data_olah!F472</f>
        <v>-0.3371235401605629</v>
      </c>
      <c r="G1310" s="232" t="str">
        <f>data_olah!G472</f>
        <v>117.08467270295287</v>
      </c>
      <c r="H1310" s="231" t="str">
        <f>data_olah!H472</f>
        <v>TELKOM</v>
      </c>
      <c r="I1310" s="231" t="str">
        <f>data_olah!I472</f>
        <v>WMS</v>
      </c>
      <c r="J1310" s="231" t="str">
        <f>data_olah!J472</f>
        <v>TERPASANG</v>
      </c>
      <c r="K1310" s="231" t="str">
        <f>data_olah!N472</f>
        <v>&lt;= 150GB</v>
      </c>
      <c r="L1310" s="231" t="str">
        <f>data_olah!U472</f>
        <v>KURANG OPTIMAL</v>
      </c>
    </row>
    <row r="1311">
      <c r="A1311" s="230">
        <v>2025.0</v>
      </c>
      <c r="B1311" s="230" t="s">
        <v>3551</v>
      </c>
      <c r="C1311" s="231" t="str">
        <f>data_olah!B473</f>
        <v>KUTAI KARTANEGARA</v>
      </c>
      <c r="D1311" s="231" t="str">
        <f>data_olah!C473</f>
        <v>TENGGARONG SEBERANG</v>
      </c>
      <c r="E1311" s="231" t="str">
        <f>data_olah!D473</f>
        <v>BANGUN REJO</v>
      </c>
      <c r="F1311" s="232" t="str">
        <f>data_olah!F473</f>
        <v>-0.3582107036744533</v>
      </c>
      <c r="G1311" s="232" t="str">
        <f>data_olah!G473</f>
        <v>117.11026928174144</v>
      </c>
      <c r="H1311" s="231" t="str">
        <f>data_olah!H473</f>
        <v>TELKOM</v>
      </c>
      <c r="I1311" s="231" t="str">
        <f>data_olah!I473</f>
        <v>WMS</v>
      </c>
      <c r="J1311" s="231" t="str">
        <f>data_olah!J473</f>
        <v>TERPASANG</v>
      </c>
      <c r="K1311" s="231" t="str">
        <f>data_olah!N473</f>
        <v>&lt;= 200GB</v>
      </c>
      <c r="L1311" s="231" t="str">
        <f>data_olah!U473</f>
        <v>KURANG OPTIMAL</v>
      </c>
    </row>
    <row r="1312">
      <c r="A1312" s="230">
        <v>2025.0</v>
      </c>
      <c r="B1312" s="230" t="s">
        <v>3551</v>
      </c>
      <c r="C1312" s="231" t="str">
        <f>data_olah!B474</f>
        <v>KUTAI KARTANEGARA</v>
      </c>
      <c r="D1312" s="231" t="str">
        <f>data_olah!C474</f>
        <v>TENGGARONG SEBERANG</v>
      </c>
      <c r="E1312" s="231" t="str">
        <f>data_olah!D474</f>
        <v>KERTA BUANA</v>
      </c>
      <c r="F1312" s="232" t="str">
        <f>data_olah!F474</f>
        <v>-0.3109178236353778</v>
      </c>
      <c r="G1312" s="232" t="str">
        <f>data_olah!G474</f>
        <v>117.10557560279412</v>
      </c>
      <c r="H1312" s="231" t="str">
        <f>data_olah!H474</f>
        <v>TELKOM</v>
      </c>
      <c r="I1312" s="231" t="str">
        <f>data_olah!I474</f>
        <v>WMS</v>
      </c>
      <c r="J1312" s="231" t="str">
        <f>data_olah!J474</f>
        <v>TERPASANG</v>
      </c>
      <c r="K1312" s="231" t="str">
        <f>data_olah!N474</f>
        <v>&lt;= 150GB</v>
      </c>
      <c r="L1312" s="231" t="str">
        <f>data_olah!U474</f>
        <v>KURANG OPTIMAL</v>
      </c>
    </row>
    <row r="1313">
      <c r="A1313" s="230">
        <v>2025.0</v>
      </c>
      <c r="B1313" s="230" t="s">
        <v>3551</v>
      </c>
      <c r="C1313" s="231" t="str">
        <f>data_olah!B475</f>
        <v>KUTAI KARTANEGARA</v>
      </c>
      <c r="D1313" s="231" t="str">
        <f>data_olah!C475</f>
        <v>TENGGARONG SEBERANG</v>
      </c>
      <c r="E1313" s="231" t="str">
        <f>data_olah!D475</f>
        <v>SEPARI</v>
      </c>
      <c r="F1313" s="232" t="str">
        <f>data_olah!F475</f>
        <v>-0.3068913943349938</v>
      </c>
      <c r="G1313" s="232" t="str">
        <f>data_olah!G475</f>
        <v>117.05864943235343</v>
      </c>
      <c r="H1313" s="231" t="str">
        <f>data_olah!H475</f>
        <v>TELKOM</v>
      </c>
      <c r="I1313" s="231" t="str">
        <f>data_olah!I475</f>
        <v>Astinet</v>
      </c>
      <c r="J1313" s="231" t="str">
        <f>data_olah!J475</f>
        <v>TERPASANG</v>
      </c>
      <c r="K1313" s="231" t="str">
        <f>data_olah!N475</f>
        <v>TIDAK TERDETEKSI</v>
      </c>
      <c r="L1313" s="231" t="str">
        <f>data_olah!U475</f>
        <v>TIDAK TERDETEKSI</v>
      </c>
    </row>
    <row r="1314">
      <c r="A1314" s="230">
        <v>2025.0</v>
      </c>
      <c r="B1314" s="230" t="s">
        <v>3551</v>
      </c>
      <c r="C1314" s="231" t="str">
        <f>data_olah!B476</f>
        <v>KUTAI KARTANEGARA</v>
      </c>
      <c r="D1314" s="231" t="str">
        <f>data_olah!C476</f>
        <v>TENGGARONG SEBERANG</v>
      </c>
      <c r="E1314" s="231" t="str">
        <f>data_olah!D476</f>
        <v>BUKIT PARIAMAN</v>
      </c>
      <c r="F1314" s="232" t="str">
        <f>data_olah!F476</f>
        <v>-0.2639331540165677</v>
      </c>
      <c r="G1314" s="232" t="str">
        <f>data_olah!G476</f>
        <v>117.12102279925075</v>
      </c>
      <c r="H1314" s="231" t="str">
        <f>data_olah!H476</f>
        <v>TELKOM</v>
      </c>
      <c r="I1314" s="231" t="str">
        <f>data_olah!I476</f>
        <v>WMS</v>
      </c>
      <c r="J1314" s="231" t="str">
        <f>data_olah!J476</f>
        <v>TERPASANG</v>
      </c>
      <c r="K1314" s="231" t="str">
        <f>data_olah!N476</f>
        <v>&gt; 200GB</v>
      </c>
      <c r="L1314" s="231" t="str">
        <f>data_olah!U476</f>
        <v>KURANG OPTIMAL</v>
      </c>
    </row>
    <row r="1315">
      <c r="A1315" s="230">
        <v>2025.0</v>
      </c>
      <c r="B1315" s="230" t="s">
        <v>3551</v>
      </c>
      <c r="C1315" s="231" t="str">
        <f>data_olah!B477</f>
        <v>KUTAI KARTANEGARA</v>
      </c>
      <c r="D1315" s="231" t="str">
        <f>data_olah!C477</f>
        <v>TENGGARONG SEBERANG</v>
      </c>
      <c r="E1315" s="231" t="str">
        <f>data_olah!D477</f>
        <v>BHUANA JAYA</v>
      </c>
      <c r="F1315" s="232" t="str">
        <f>data_olah!F477</f>
        <v>-0.24060451932600063</v>
      </c>
      <c r="G1315" s="232" t="str">
        <f>data_olah!G477</f>
        <v>117.13029454122139</v>
      </c>
      <c r="H1315" s="231" t="str">
        <f>data_olah!H477</f>
        <v>TELKOMSEL</v>
      </c>
      <c r="I1315" s="231" t="str">
        <f>data_olah!I477</f>
        <v>INDIHOME</v>
      </c>
      <c r="J1315" s="231" t="str">
        <f>data_olah!J477</f>
        <v>TERPASANG</v>
      </c>
      <c r="K1315" s="231" t="str">
        <f>data_olah!N477</f>
        <v/>
      </c>
      <c r="L1315" s="231" t="str">
        <f>data_olah!U477</f>
        <v>TIDAK OPTIMAL</v>
      </c>
    </row>
    <row r="1316">
      <c r="A1316" s="230">
        <v>2025.0</v>
      </c>
      <c r="B1316" s="230" t="s">
        <v>3551</v>
      </c>
      <c r="C1316" s="231" t="str">
        <f>data_olah!B478</f>
        <v>KUTAI KARTANEGARA</v>
      </c>
      <c r="D1316" s="231" t="str">
        <f>data_olah!C478</f>
        <v>TENGGARONG SEBERANG</v>
      </c>
      <c r="E1316" s="231" t="str">
        <f>data_olah!D478</f>
        <v>MULAWARMAN</v>
      </c>
      <c r="F1316" s="232" t="str">
        <f>data_olah!F478</f>
        <v>-0.18995778470058233</v>
      </c>
      <c r="G1316" s="232" t="str">
        <f>data_olah!G478</f>
        <v>117.14247912809928</v>
      </c>
      <c r="H1316" s="231" t="str">
        <f>data_olah!H478</f>
        <v>TELKOM</v>
      </c>
      <c r="I1316" s="231" t="str">
        <f>data_olah!I478</f>
        <v>Astinet</v>
      </c>
      <c r="J1316" s="231" t="str">
        <f>data_olah!J478</f>
        <v>TERPASANG</v>
      </c>
      <c r="K1316" s="231" t="str">
        <f>data_olah!N478</f>
        <v>TIDAK TERDETEKSI</v>
      </c>
      <c r="L1316" s="231" t="str">
        <f>data_olah!U478</f>
        <v>TIDAK TERDETEKSI</v>
      </c>
    </row>
    <row r="1317">
      <c r="A1317" s="230">
        <v>2025.0</v>
      </c>
      <c r="B1317" s="230" t="s">
        <v>3551</v>
      </c>
      <c r="C1317" s="231" t="str">
        <f>data_olah!B479</f>
        <v>KUTAI KARTANEGARA</v>
      </c>
      <c r="D1317" s="231" t="str">
        <f>data_olah!C479</f>
        <v>TENGGARONG SEBERANG</v>
      </c>
      <c r="E1317" s="231" t="str">
        <f>data_olah!D479</f>
        <v>LOA ULUNG</v>
      </c>
      <c r="F1317" s="232" t="str">
        <f>data_olah!F479</f>
        <v>-0.35799352749585234</v>
      </c>
      <c r="G1317" s="232" t="str">
        <f>data_olah!G479</f>
        <v>117.01104828575836</v>
      </c>
      <c r="H1317" s="231" t="str">
        <f>data_olah!H479</f>
        <v>TELKOMSEL</v>
      </c>
      <c r="I1317" s="231" t="str">
        <f>data_olah!I479</f>
        <v>INDIHOME</v>
      </c>
      <c r="J1317" s="231" t="str">
        <f>data_olah!J479</f>
        <v>TERPASANG</v>
      </c>
      <c r="K1317" s="231" t="str">
        <f>data_olah!N479</f>
        <v/>
      </c>
      <c r="L1317" s="231" t="str">
        <f>data_olah!U479</f>
        <v>KURANG OPTIMAL</v>
      </c>
    </row>
    <row r="1318">
      <c r="A1318" s="230">
        <v>2025.0</v>
      </c>
      <c r="B1318" s="230" t="s">
        <v>3551</v>
      </c>
      <c r="C1318" s="231" t="str">
        <f>data_olah!B480</f>
        <v>KUTAI KARTANEGARA</v>
      </c>
      <c r="D1318" s="231" t="str">
        <f>data_olah!C480</f>
        <v>TENGGARONG SEBERANG</v>
      </c>
      <c r="E1318" s="231" t="str">
        <f>data_olah!D480</f>
        <v>LOA RAYA</v>
      </c>
      <c r="F1318" s="232" t="str">
        <f>data_olah!F480</f>
        <v>-0.3945583994622957</v>
      </c>
      <c r="G1318" s="232" t="str">
        <f>data_olah!G480</f>
        <v>116.99652508205625</v>
      </c>
      <c r="H1318" s="231" t="str">
        <f>data_olah!H480</f>
        <v>TELKOMSEL</v>
      </c>
      <c r="I1318" s="231" t="str">
        <f>data_olah!I480</f>
        <v>INDIHOME</v>
      </c>
      <c r="J1318" s="231" t="str">
        <f>data_olah!J480</f>
        <v>TERPASANG</v>
      </c>
      <c r="K1318" s="231" t="str">
        <f>data_olah!N480</f>
        <v/>
      </c>
      <c r="L1318" s="231" t="str">
        <f>data_olah!U480</f>
        <v>SANGAT OPTIMAL</v>
      </c>
    </row>
    <row r="1319">
      <c r="A1319" s="230">
        <v>2025.0</v>
      </c>
      <c r="B1319" s="230" t="s">
        <v>3551</v>
      </c>
      <c r="C1319" s="231" t="str">
        <f>data_olah!B481</f>
        <v>KUTAI KARTANEGARA</v>
      </c>
      <c r="D1319" s="231" t="str">
        <f>data_olah!C481</f>
        <v>TENGGARONG SEBERANG</v>
      </c>
      <c r="E1319" s="231" t="str">
        <f>data_olah!D481</f>
        <v>PERJIWA</v>
      </c>
      <c r="F1319" s="232" t="str">
        <f>data_olah!F481</f>
        <v>-0.4109181712698583</v>
      </c>
      <c r="G1319" s="232" t="str">
        <f>data_olah!G481</f>
        <v>117.00054461829646</v>
      </c>
      <c r="H1319" s="231" t="str">
        <f>data_olah!H481</f>
        <v>TELKOMSEL</v>
      </c>
      <c r="I1319" s="231" t="str">
        <f>data_olah!I481</f>
        <v>INDIHOME</v>
      </c>
      <c r="J1319" s="231" t="str">
        <f>data_olah!J481</f>
        <v>TERPASANG</v>
      </c>
      <c r="K1319" s="231" t="str">
        <f>data_olah!N481</f>
        <v/>
      </c>
      <c r="L1319" s="231" t="str">
        <f>data_olah!U481</f>
        <v>TIDAK OPTIMAL</v>
      </c>
    </row>
    <row r="1320">
      <c r="A1320" s="230">
        <v>2025.0</v>
      </c>
      <c r="B1320" s="230" t="s">
        <v>3551</v>
      </c>
      <c r="C1320" s="231" t="str">
        <f>data_olah!B482</f>
        <v>KUTAI KARTANEGARA</v>
      </c>
      <c r="D1320" s="231" t="str">
        <f>data_olah!C482</f>
        <v>TENGGARONG SEBERANG</v>
      </c>
      <c r="E1320" s="231" t="str">
        <f>data_olah!D482</f>
        <v>TELUK DALAM</v>
      </c>
      <c r="F1320" s="232" t="str">
        <f>data_olah!F482</f>
        <v>-0.43811414320421616</v>
      </c>
      <c r="G1320" s="232" t="str">
        <f>data_olah!G482</f>
        <v>117.01033596115947</v>
      </c>
      <c r="H1320" s="231" t="str">
        <f>data_olah!H482</f>
        <v>TELKOMSEL</v>
      </c>
      <c r="I1320" s="231" t="str">
        <f>data_olah!I482</f>
        <v>INDIHOME</v>
      </c>
      <c r="J1320" s="231" t="str">
        <f>data_olah!J482</f>
        <v>TERPASANG</v>
      </c>
      <c r="K1320" s="231" t="str">
        <f>data_olah!N482</f>
        <v/>
      </c>
      <c r="L1320" s="231" t="str">
        <f>data_olah!U482</f>
        <v>TIDAK OPTIMAL</v>
      </c>
    </row>
    <row r="1321">
      <c r="A1321" s="230">
        <v>2025.0</v>
      </c>
      <c r="B1321" s="230" t="s">
        <v>3551</v>
      </c>
      <c r="C1321" s="231" t="str">
        <f>data_olah!B483</f>
        <v>KUTAI KARTANEGARA</v>
      </c>
      <c r="D1321" s="231" t="str">
        <f>data_olah!C483</f>
        <v>TENGGARONG SEBERANG</v>
      </c>
      <c r="E1321" s="231" t="str">
        <f>data_olah!D483</f>
        <v>LOA LEPU</v>
      </c>
      <c r="F1321" s="232" t="str">
        <f>data_olah!F483</f>
        <v>-0.4535990986470325</v>
      </c>
      <c r="G1321" s="232" t="str">
        <f>data_olah!G483</f>
        <v>117.02026317872068</v>
      </c>
      <c r="H1321" s="231" t="str">
        <f>data_olah!H483</f>
        <v/>
      </c>
      <c r="I1321" s="231" t="str">
        <f>data_olah!I483</f>
        <v/>
      </c>
      <c r="J1321" s="231" t="str">
        <f>data_olah!J483</f>
        <v/>
      </c>
      <c r="K1321" s="231" t="str">
        <f>data_olah!N483</f>
        <v>BELUM TERPASANG</v>
      </c>
      <c r="L1321" s="231" t="str">
        <f>data_olah!U483</f>
        <v>BELUM TERPASANG</v>
      </c>
    </row>
    <row r="1322">
      <c r="A1322" s="230">
        <v>2025.0</v>
      </c>
      <c r="B1322" s="230" t="s">
        <v>3551</v>
      </c>
      <c r="C1322" s="231" t="str">
        <f>data_olah!B484</f>
        <v>KUTAI KARTANEGARA</v>
      </c>
      <c r="D1322" s="231" t="str">
        <f>data_olah!C484</f>
        <v>TENGGARONG SEBERANG</v>
      </c>
      <c r="E1322" s="231" t="str">
        <f>data_olah!D484</f>
        <v>SUKA MAJU</v>
      </c>
      <c r="F1322" s="232" t="str">
        <f>data_olah!F484</f>
        <v>-0.22650717927559386</v>
      </c>
      <c r="G1322" s="232" t="str">
        <f>data_olah!G484</f>
        <v>117.0791019590544</v>
      </c>
      <c r="H1322" s="231" t="str">
        <f>data_olah!H484</f>
        <v>TELKOM</v>
      </c>
      <c r="I1322" s="231" t="str">
        <f>data_olah!I484</f>
        <v>Astinet</v>
      </c>
      <c r="J1322" s="231" t="str">
        <f>data_olah!J484</f>
        <v>TERPASANG</v>
      </c>
      <c r="K1322" s="231" t="str">
        <f>data_olah!N484</f>
        <v>TIDAK TERDETEKSI</v>
      </c>
      <c r="L1322" s="231" t="str">
        <f>data_olah!U484</f>
        <v>TIDAK TERDETEKSI</v>
      </c>
    </row>
    <row r="1323">
      <c r="A1323" s="230">
        <v>2025.0</v>
      </c>
      <c r="B1323" s="230" t="s">
        <v>3551</v>
      </c>
      <c r="C1323" s="231" t="str">
        <f>data_olah!B485</f>
        <v>KUTAI KARTANEGARA</v>
      </c>
      <c r="D1323" s="231" t="str">
        <f>data_olah!C485</f>
        <v>TENGGARONG SEBERANG</v>
      </c>
      <c r="E1323" s="231" t="str">
        <f>data_olah!D485</f>
        <v>LOA PARI</v>
      </c>
      <c r="F1323" s="232" t="str">
        <f>data_olah!F485</f>
        <v>-0.3798082846171705</v>
      </c>
      <c r="G1323" s="232" t="str">
        <f>data_olah!G485</f>
        <v>116.99347673787696</v>
      </c>
      <c r="H1323" s="231" t="str">
        <f>data_olah!H485</f>
        <v>TELKOMSEL</v>
      </c>
      <c r="I1323" s="231" t="str">
        <f>data_olah!I485</f>
        <v>INDIHOME</v>
      </c>
      <c r="J1323" s="231" t="str">
        <f>data_olah!J485</f>
        <v>TERPASANG</v>
      </c>
      <c r="K1323" s="231" t="str">
        <f>data_olah!N485</f>
        <v/>
      </c>
      <c r="L1323" s="231" t="str">
        <f>data_olah!U485</f>
        <v>KURANG OPTIMAL</v>
      </c>
    </row>
    <row r="1324">
      <c r="A1324" s="230">
        <v>2025.0</v>
      </c>
      <c r="B1324" s="230" t="s">
        <v>3551</v>
      </c>
      <c r="C1324" s="231" t="str">
        <f>data_olah!B486</f>
        <v>KUTAI KARTANEGARA</v>
      </c>
      <c r="D1324" s="231" t="str">
        <f>data_olah!C486</f>
        <v>TENGGARONG SEBERANG</v>
      </c>
      <c r="E1324" s="231" t="str">
        <f>data_olah!D486</f>
        <v>KARANG TUNGGAL</v>
      </c>
      <c r="F1324" s="232" t="str">
        <f>data_olah!F486</f>
        <v>-0.4035708055763041</v>
      </c>
      <c r="G1324" s="232" t="str">
        <f>data_olah!G486</f>
        <v>117.09870951317284</v>
      </c>
      <c r="H1324" s="231" t="str">
        <f>data_olah!H486</f>
        <v>TELKOM</v>
      </c>
      <c r="I1324" s="231" t="str">
        <f>data_olah!I486</f>
        <v>Astinet</v>
      </c>
      <c r="J1324" s="231" t="str">
        <f>data_olah!J486</f>
        <v>TERPASANG</v>
      </c>
      <c r="K1324" s="231" t="str">
        <f>data_olah!N486</f>
        <v>TIDAK AKTIF</v>
      </c>
      <c r="L1324" s="231" t="str">
        <f>data_olah!U486</f>
        <v>TIDAK TERDETEKSI</v>
      </c>
    </row>
    <row r="1325">
      <c r="A1325" s="230">
        <v>2025.0</v>
      </c>
      <c r="B1325" s="230" t="s">
        <v>3551</v>
      </c>
      <c r="C1325" s="231" t="str">
        <f>data_olah!B487</f>
        <v>KUTAI KARTANEGARA</v>
      </c>
      <c r="D1325" s="231" t="str">
        <f>data_olah!C487</f>
        <v>TENGGARONG SEBERANG</v>
      </c>
      <c r="E1325" s="231" t="str">
        <f>data_olah!D487</f>
        <v>TANJUNG BATU</v>
      </c>
      <c r="F1325" s="232" t="str">
        <f>data_olah!F487</f>
        <v>-0.39170378498022523</v>
      </c>
      <c r="G1325" s="232" t="str">
        <f>data_olah!G487</f>
        <v>117.05775770295307</v>
      </c>
      <c r="H1325" s="231" t="str">
        <f>data_olah!H487</f>
        <v>TELKOM</v>
      </c>
      <c r="I1325" s="231" t="str">
        <f>data_olah!I487</f>
        <v>WMS</v>
      </c>
      <c r="J1325" s="231" t="str">
        <f>data_olah!J487</f>
        <v>TERPASANG</v>
      </c>
      <c r="K1325" s="231" t="str">
        <f>data_olah!N487</f>
        <v>&gt; 200GB</v>
      </c>
      <c r="L1325" s="231" t="str">
        <f>data_olah!U487</f>
        <v>KURANG OPTIMAL</v>
      </c>
    </row>
    <row r="1326">
      <c r="A1326" s="230">
        <v>2025.0</v>
      </c>
      <c r="B1326" s="230" t="s">
        <v>3551</v>
      </c>
      <c r="C1326" s="231" t="str">
        <f>data_olah!B488</f>
        <v>KUTAI TIMUR</v>
      </c>
      <c r="D1326" s="231" t="str">
        <f>data_olah!C488</f>
        <v>BATU AMPAR</v>
      </c>
      <c r="E1326" s="231" t="str">
        <f>data_olah!D488</f>
        <v>BATU TIMBAU</v>
      </c>
      <c r="F1326" s="232" t="str">
        <f>data_olah!F488</f>
        <v>0.6717653142937406</v>
      </c>
      <c r="G1326" s="232" t="str">
        <f>data_olah!G488</f>
        <v>116.82894042479859</v>
      </c>
      <c r="H1326" s="231" t="str">
        <f>data_olah!H488</f>
        <v>TELKOMSEL</v>
      </c>
      <c r="I1326" s="231" t="str">
        <f>data_olah!I488</f>
        <v>ORBIT</v>
      </c>
      <c r="J1326" s="231" t="str">
        <f>data_olah!J488</f>
        <v>TERPASANG</v>
      </c>
      <c r="K1326" s="231" t="str">
        <f>data_olah!N488</f>
        <v>BELUM TERPASANG</v>
      </c>
      <c r="L1326" s="231" t="str">
        <f>data_olah!U488</f>
        <v>TIDAK TERDETEKSI</v>
      </c>
    </row>
    <row r="1327">
      <c r="A1327" s="230">
        <v>2025.0</v>
      </c>
      <c r="B1327" s="230" t="s">
        <v>3551</v>
      </c>
      <c r="C1327" s="231" t="str">
        <f>data_olah!B489</f>
        <v>KUTAI TIMUR</v>
      </c>
      <c r="D1327" s="231" t="str">
        <f>data_olah!C489</f>
        <v>BATU AMPAR</v>
      </c>
      <c r="E1327" s="231" t="str">
        <f>data_olah!D489</f>
        <v>BENO HARAPAN</v>
      </c>
      <c r="F1327" s="232" t="str">
        <f>data_olah!F489</f>
        <v>0.68060</v>
      </c>
      <c r="G1327" s="232" t="str">
        <f>data_olah!G489</f>
        <v>116.89559</v>
      </c>
      <c r="H1327" s="231" t="str">
        <f>data_olah!H489</f>
        <v>COMTELINDO</v>
      </c>
      <c r="I1327" s="231" t="str">
        <f>data_olah!I489</f>
        <v>WMS</v>
      </c>
      <c r="J1327" s="231" t="str">
        <f>data_olah!J489</f>
        <v>TERPASANG</v>
      </c>
      <c r="K1327" s="231" t="str">
        <f>data_olah!N489</f>
        <v/>
      </c>
      <c r="L1327" s="231" t="str">
        <f>data_olah!U489</f>
        <v>TIDAK OPTIMAL</v>
      </c>
    </row>
    <row r="1328">
      <c r="A1328" s="230">
        <v>2025.0</v>
      </c>
      <c r="B1328" s="230" t="s">
        <v>3551</v>
      </c>
      <c r="C1328" s="231" t="str">
        <f>data_olah!B490</f>
        <v>KUTAI TIMUR</v>
      </c>
      <c r="D1328" s="231" t="str">
        <f>data_olah!C490</f>
        <v>BATU AMPAR</v>
      </c>
      <c r="E1328" s="231" t="str">
        <f>data_olah!D490</f>
        <v>MUGI RAHAYU</v>
      </c>
      <c r="F1328" s="232" t="str">
        <f>data_olah!F490</f>
        <v>0.7825214115921425</v>
      </c>
      <c r="G1328" s="232" t="str">
        <f>data_olah!G490</f>
        <v>116.9451714526383</v>
      </c>
      <c r="H1328" s="231" t="str">
        <f>data_olah!H490</f>
        <v>COMTELINDO</v>
      </c>
      <c r="I1328" s="231" t="str">
        <f>data_olah!I490</f>
        <v>WMS</v>
      </c>
      <c r="J1328" s="231" t="str">
        <f>data_olah!J490</f>
        <v>TERPASANG</v>
      </c>
      <c r="K1328" s="231" t="str">
        <f>data_olah!N490</f>
        <v/>
      </c>
      <c r="L1328" s="231" t="str">
        <f>data_olah!U490</f>
        <v>SANGAT OPTIMAL</v>
      </c>
    </row>
    <row r="1329">
      <c r="A1329" s="230">
        <v>2025.0</v>
      </c>
      <c r="B1329" s="230" t="s">
        <v>3551</v>
      </c>
      <c r="C1329" s="231" t="str">
        <f>data_olah!B491</f>
        <v>KUTAI TIMUR</v>
      </c>
      <c r="D1329" s="231" t="str">
        <f>data_olah!C491</f>
        <v>BATU AMPAR</v>
      </c>
      <c r="E1329" s="231" t="str">
        <f>data_olah!D491</f>
        <v>MAWAI INDAH</v>
      </c>
      <c r="F1329" s="232" t="str">
        <f>data_olah!F491</f>
        <v>0.5712275988463508</v>
      </c>
      <c r="G1329" s="232" t="str">
        <f>data_olah!G491</f>
        <v>116.8647128265896</v>
      </c>
      <c r="H1329" s="231" t="str">
        <f>data_olah!H491</f>
        <v>TELKOMSEL</v>
      </c>
      <c r="I1329" s="231" t="str">
        <f>data_olah!I491</f>
        <v>ORBIT</v>
      </c>
      <c r="J1329" s="231" t="str">
        <f>data_olah!J491</f>
        <v>TERPASANG</v>
      </c>
      <c r="K1329" s="231" t="str">
        <f>data_olah!N491</f>
        <v>BELUM TERPASANG</v>
      </c>
      <c r="L1329" s="231" t="str">
        <f>data_olah!U491</f>
        <v>TIDAK TERDETEKSI</v>
      </c>
    </row>
    <row r="1330">
      <c r="A1330" s="230">
        <v>2025.0</v>
      </c>
      <c r="B1330" s="230" t="s">
        <v>3551</v>
      </c>
      <c r="C1330" s="231" t="str">
        <f>data_olah!B492</f>
        <v>KUTAI TIMUR</v>
      </c>
      <c r="D1330" s="231" t="str">
        <f>data_olah!C492</f>
        <v>BATU AMPAR</v>
      </c>
      <c r="E1330" s="231" t="str">
        <f>data_olah!D492</f>
        <v>HIMBA LESTARI</v>
      </c>
      <c r="F1330" s="232" t="str">
        <f>data_olah!F492</f>
        <v>0.6520102549858896</v>
      </c>
      <c r="G1330" s="232" t="str">
        <f>data_olah!G492</f>
        <v>117.01510482339054</v>
      </c>
      <c r="H1330" s="231" t="str">
        <f>data_olah!H492</f>
        <v>COMTELINDO</v>
      </c>
      <c r="I1330" s="231" t="str">
        <f>data_olah!I492</f>
        <v>WMS</v>
      </c>
      <c r="J1330" s="231" t="str">
        <f>data_olah!J492</f>
        <v>TERPASANG</v>
      </c>
      <c r="K1330" s="231" t="str">
        <f>data_olah!N492</f>
        <v/>
      </c>
      <c r="L1330" s="231" t="str">
        <f>data_olah!U492</f>
        <v>TIDAK OPTIMAL</v>
      </c>
    </row>
    <row r="1331">
      <c r="A1331" s="230">
        <v>2025.0</v>
      </c>
      <c r="B1331" s="230" t="s">
        <v>3551</v>
      </c>
      <c r="C1331" s="231" t="str">
        <f>data_olah!B493</f>
        <v>KUTAI TIMUR</v>
      </c>
      <c r="D1331" s="231" t="str">
        <f>data_olah!C493</f>
        <v>BATU AMPAR</v>
      </c>
      <c r="E1331" s="231" t="str">
        <f>data_olah!D493</f>
        <v>TELAGA</v>
      </c>
      <c r="F1331" s="232" t="str">
        <f>data_olah!F493</f>
        <v>0.655775</v>
      </c>
      <c r="G1331" s="232" t="str">
        <f>data_olah!G493</f>
        <v>116.829928</v>
      </c>
      <c r="H1331" s="231" t="str">
        <f>data_olah!H493</f>
        <v>BESTCAMP</v>
      </c>
      <c r="I1331" s="231" t="str">
        <f>data_olah!I493</f>
        <v>STARLINK</v>
      </c>
      <c r="J1331" s="231" t="str">
        <f>data_olah!J493</f>
        <v>TERPASANG</v>
      </c>
      <c r="K1331" s="231" t="str">
        <f>data_olah!N493</f>
        <v>BELUM TERPASANG</v>
      </c>
      <c r="L1331" s="231" t="str">
        <f>data_olah!U493</f>
        <v>TIDAK OPTIMAL</v>
      </c>
    </row>
    <row r="1332">
      <c r="A1332" s="230">
        <v>2025.0</v>
      </c>
      <c r="B1332" s="230" t="s">
        <v>3551</v>
      </c>
      <c r="C1332" s="231" t="str">
        <f>data_olah!B494</f>
        <v>KUTAI TIMUR</v>
      </c>
      <c r="D1332" s="231" t="str">
        <f>data_olah!C494</f>
        <v>BATU AMPAR</v>
      </c>
      <c r="E1332" s="231" t="str">
        <f>data_olah!D494</f>
        <v>BATU TIMBAU ULU</v>
      </c>
      <c r="F1332" s="232" t="str">
        <f>data_olah!F494</f>
        <v>0.67883</v>
      </c>
      <c r="G1332" s="232" t="str">
        <f>data_olah!G494</f>
        <v>116.82867</v>
      </c>
      <c r="H1332" s="231" t="str">
        <f>data_olah!H494</f>
        <v>TELKOMSEL</v>
      </c>
      <c r="I1332" s="231" t="str">
        <f>data_olah!I494</f>
        <v>ORBIT</v>
      </c>
      <c r="J1332" s="231" t="str">
        <f>data_olah!J494</f>
        <v>TERPASANG</v>
      </c>
      <c r="K1332" s="231" t="str">
        <f>data_olah!N494</f>
        <v>BELUM TERPASANG</v>
      </c>
      <c r="L1332" s="231" t="str">
        <f>data_olah!U494</f>
        <v>TIDAK TERDETEKSI</v>
      </c>
    </row>
    <row r="1333">
      <c r="A1333" s="230">
        <v>2025.0</v>
      </c>
      <c r="B1333" s="230" t="s">
        <v>3551</v>
      </c>
      <c r="C1333" s="231" t="str">
        <f>data_olah!B495</f>
        <v>KUTAI TIMUR</v>
      </c>
      <c r="D1333" s="231" t="str">
        <f>data_olah!C495</f>
        <v>BENGALON</v>
      </c>
      <c r="E1333" s="231" t="str">
        <f>data_olah!D495</f>
        <v>SEPASO</v>
      </c>
      <c r="F1333" s="232" t="str">
        <f>data_olah!F495</f>
        <v>0.7445555</v>
      </c>
      <c r="G1333" s="232" t="str">
        <f>data_olah!G495</f>
        <v>117.5836111</v>
      </c>
      <c r="H1333" s="231" t="str">
        <f>data_olah!H495</f>
        <v>TELKOM</v>
      </c>
      <c r="I1333" s="231" t="str">
        <f>data_olah!I495</f>
        <v>Astinet</v>
      </c>
      <c r="J1333" s="231" t="str">
        <f>data_olah!J495</f>
        <v>TERPASANG</v>
      </c>
      <c r="K1333" s="231" t="str">
        <f>data_olah!N495</f>
        <v>TIDAK AKTIF</v>
      </c>
      <c r="L1333" s="231" t="str">
        <f>data_olah!U495</f>
        <v>TIDAK TERDETEKSI</v>
      </c>
    </row>
    <row r="1334">
      <c r="A1334" s="230">
        <v>2025.0</v>
      </c>
      <c r="B1334" s="230" t="s">
        <v>3551</v>
      </c>
      <c r="C1334" s="231" t="str">
        <f>data_olah!B496</f>
        <v>KUTAI TIMUR</v>
      </c>
      <c r="D1334" s="231" t="str">
        <f>data_olah!C496</f>
        <v>BENGALON</v>
      </c>
      <c r="E1334" s="231" t="str">
        <f>data_olah!D496</f>
        <v>SEKERAT</v>
      </c>
      <c r="F1334" s="232" t="str">
        <f>data_olah!F496</f>
        <v>0.776742</v>
      </c>
      <c r="G1334" s="232" t="str">
        <f>data_olah!G496</f>
        <v>117.769682</v>
      </c>
      <c r="H1334" s="231" t="str">
        <f>data_olah!H496</f>
        <v>TELKOM</v>
      </c>
      <c r="I1334" s="231" t="str">
        <f>data_olah!I496</f>
        <v>Astinet</v>
      </c>
      <c r="J1334" s="231" t="str">
        <f>data_olah!J496</f>
        <v>TERPASANG</v>
      </c>
      <c r="K1334" s="231" t="str">
        <f>data_olah!N496</f>
        <v>TIDAK TERDETEKSI</v>
      </c>
      <c r="L1334" s="231" t="str">
        <f>data_olah!U496</f>
        <v>TIDAK TERDETEKSI</v>
      </c>
    </row>
    <row r="1335">
      <c r="A1335" s="230">
        <v>2025.0</v>
      </c>
      <c r="B1335" s="230" t="s">
        <v>3551</v>
      </c>
      <c r="C1335" s="231" t="str">
        <f>data_olah!B497</f>
        <v>KUTAI TIMUR</v>
      </c>
      <c r="D1335" s="231" t="str">
        <f>data_olah!C497</f>
        <v>BENGALON</v>
      </c>
      <c r="E1335" s="231" t="str">
        <f>data_olah!D497</f>
        <v>KERAITAN</v>
      </c>
      <c r="F1335" s="232" t="str">
        <f>data_olah!F497</f>
        <v>0.83305</v>
      </c>
      <c r="G1335" s="232" t="str">
        <f>data_olah!G497</f>
        <v>117.56609</v>
      </c>
      <c r="H1335" s="231" t="str">
        <f>data_olah!H497</f>
        <v>COMTELINDO</v>
      </c>
      <c r="I1335" s="231" t="str">
        <f>data_olah!I497</f>
        <v>WMS</v>
      </c>
      <c r="J1335" s="231" t="str">
        <f>data_olah!J497</f>
        <v>TERPASANG</v>
      </c>
      <c r="K1335" s="231" t="str">
        <f>data_olah!N497</f>
        <v/>
      </c>
      <c r="L1335" s="231" t="str">
        <f>data_olah!U497</f>
        <v>SANGAT OPTIMAL</v>
      </c>
    </row>
    <row r="1336">
      <c r="A1336" s="230">
        <v>2025.0</v>
      </c>
      <c r="B1336" s="230" t="s">
        <v>3551</v>
      </c>
      <c r="C1336" s="231" t="str">
        <f>data_olah!B498</f>
        <v>KUTAI TIMUR</v>
      </c>
      <c r="D1336" s="231" t="str">
        <f>data_olah!C498</f>
        <v>BENGALON</v>
      </c>
      <c r="E1336" s="231" t="str">
        <f>data_olah!D498</f>
        <v>TEPIAN LANGSAT</v>
      </c>
      <c r="F1336" s="232" t="str">
        <f>data_olah!F498</f>
        <v>0.77233</v>
      </c>
      <c r="G1336" s="232" t="str">
        <f>data_olah!G498</f>
        <v>117.45033</v>
      </c>
      <c r="H1336" s="231" t="str">
        <f>data_olah!H498</f>
        <v>COMTELINDO</v>
      </c>
      <c r="I1336" s="231" t="str">
        <f>data_olah!I498</f>
        <v>WMS</v>
      </c>
      <c r="J1336" s="231" t="str">
        <f>data_olah!J498</f>
        <v>TERPASANG</v>
      </c>
      <c r="K1336" s="231" t="str">
        <f>data_olah!N498</f>
        <v/>
      </c>
      <c r="L1336" s="231" t="str">
        <f>data_olah!U498</f>
        <v>TIDAK OPTIMAL</v>
      </c>
    </row>
    <row r="1337">
      <c r="A1337" s="230">
        <v>2025.0</v>
      </c>
      <c r="B1337" s="230" t="s">
        <v>3551</v>
      </c>
      <c r="C1337" s="231" t="str">
        <f>data_olah!B499</f>
        <v>KUTAI TIMUR</v>
      </c>
      <c r="D1337" s="231" t="str">
        <f>data_olah!C499</f>
        <v>BENGALON</v>
      </c>
      <c r="E1337" s="231" t="str">
        <f>data_olah!D499</f>
        <v>TEBANGAN LEMBAK</v>
      </c>
      <c r="F1337" s="232" t="str">
        <f>data_olah!F499</f>
        <v>0.810077867448428</v>
      </c>
      <c r="G1337" s="232" t="str">
        <f>data_olah!G499</f>
        <v>117.4828567722489</v>
      </c>
      <c r="H1337" s="231" t="str">
        <f>data_olah!H499</f>
        <v>COMTELINDO</v>
      </c>
      <c r="I1337" s="231" t="str">
        <f>data_olah!I499</f>
        <v>WMS</v>
      </c>
      <c r="J1337" s="231" t="str">
        <f>data_olah!J499</f>
        <v>TERPASANG</v>
      </c>
      <c r="K1337" s="231" t="str">
        <f>data_olah!N499</f>
        <v/>
      </c>
      <c r="L1337" s="231" t="str">
        <f>data_olah!U499</f>
        <v>TIDAK OPTIMAL</v>
      </c>
    </row>
    <row r="1338">
      <c r="A1338" s="230">
        <v>2025.0</v>
      </c>
      <c r="B1338" s="230" t="s">
        <v>3551</v>
      </c>
      <c r="C1338" s="231" t="str">
        <f>data_olah!B500</f>
        <v>KUTAI TIMUR</v>
      </c>
      <c r="D1338" s="231" t="str">
        <f>data_olah!C500</f>
        <v>BENGALON</v>
      </c>
      <c r="E1338" s="231" t="str">
        <f>data_olah!D500</f>
        <v>SEPASO TIMUR</v>
      </c>
      <c r="F1338" s="232" t="str">
        <f>data_olah!F500</f>
        <v>0.74270</v>
      </c>
      <c r="G1338" s="232" t="str">
        <f>data_olah!G500</f>
        <v>117.59598</v>
      </c>
      <c r="H1338" s="231" t="str">
        <f>data_olah!H500</f>
        <v>TELKOM</v>
      </c>
      <c r="I1338" s="231" t="str">
        <f>data_olah!I500</f>
        <v>WMS</v>
      </c>
      <c r="J1338" s="231" t="str">
        <f>data_olah!J500</f>
        <v>TERPASANG</v>
      </c>
      <c r="K1338" s="231" t="str">
        <f>data_olah!N500</f>
        <v>&lt;= 100GB</v>
      </c>
      <c r="L1338" s="231" t="str">
        <f>data_olah!U500</f>
        <v>TIDAK OPTIMAL</v>
      </c>
    </row>
    <row r="1339">
      <c r="A1339" s="230">
        <v>2025.0</v>
      </c>
      <c r="B1339" s="230" t="s">
        <v>3551</v>
      </c>
      <c r="C1339" s="231" t="str">
        <f>data_olah!B501</f>
        <v>KUTAI TIMUR</v>
      </c>
      <c r="D1339" s="231" t="str">
        <f>data_olah!C501</f>
        <v>BENGALON</v>
      </c>
      <c r="E1339" s="231" t="str">
        <f>data_olah!D501</f>
        <v>SEPASO SELATAN</v>
      </c>
      <c r="F1339" s="232" t="str">
        <f>data_olah!F501</f>
        <v>0.74195</v>
      </c>
      <c r="G1339" s="232" t="str">
        <f>data_olah!G501</f>
        <v>117.58166</v>
      </c>
      <c r="H1339" s="231" t="str">
        <f>data_olah!H501</f>
        <v>TELKOM</v>
      </c>
      <c r="I1339" s="231" t="str">
        <f>data_olah!I501</f>
        <v>WMS</v>
      </c>
      <c r="J1339" s="231" t="str">
        <f>data_olah!J501</f>
        <v>TERPASANG</v>
      </c>
      <c r="K1339" s="231" t="str">
        <f>data_olah!N501</f>
        <v>&lt;= 200GB</v>
      </c>
      <c r="L1339" s="231" t="str">
        <f>data_olah!U501</f>
        <v>KURANG OPTIMAL</v>
      </c>
    </row>
    <row r="1340">
      <c r="A1340" s="230">
        <v>2025.0</v>
      </c>
      <c r="B1340" s="230" t="s">
        <v>3551</v>
      </c>
      <c r="C1340" s="231" t="str">
        <f>data_olah!B502</f>
        <v>KUTAI TIMUR</v>
      </c>
      <c r="D1340" s="231" t="str">
        <f>data_olah!C502</f>
        <v>BENGALON</v>
      </c>
      <c r="E1340" s="231" t="str">
        <f>data_olah!D502</f>
        <v>MUARA BENGALON</v>
      </c>
      <c r="F1340" s="232" t="str">
        <f>data_olah!F502</f>
        <v>0.63185</v>
      </c>
      <c r="G1340" s="232" t="str">
        <f>data_olah!G502</f>
        <v>117.70147</v>
      </c>
      <c r="H1340" s="231" t="str">
        <f>data_olah!H502</f>
        <v>COMTELINDO</v>
      </c>
      <c r="I1340" s="231" t="str">
        <f>data_olah!I502</f>
        <v>WMS</v>
      </c>
      <c r="J1340" s="231" t="str">
        <f>data_olah!J502</f>
        <v>TERPASANG</v>
      </c>
      <c r="K1340" s="231" t="str">
        <f>data_olah!N502</f>
        <v/>
      </c>
      <c r="L1340" s="231" t="str">
        <f>data_olah!U502</f>
        <v>SANGAT OPTIMAL</v>
      </c>
    </row>
    <row r="1341">
      <c r="A1341" s="230">
        <v>2025.0</v>
      </c>
      <c r="B1341" s="230" t="s">
        <v>3551</v>
      </c>
      <c r="C1341" s="231" t="str">
        <f>data_olah!B503</f>
        <v>KUTAI TIMUR</v>
      </c>
      <c r="D1341" s="231" t="str">
        <f>data_olah!C503</f>
        <v>BENGALON</v>
      </c>
      <c r="E1341" s="231" t="str">
        <f>data_olah!D503</f>
        <v>TEPIAN BARU</v>
      </c>
      <c r="F1341" s="232" t="str">
        <f>data_olah!F503</f>
        <v>0.70860</v>
      </c>
      <c r="G1341" s="232" t="str">
        <f>data_olah!G503</f>
        <v>117.28928</v>
      </c>
      <c r="H1341" s="231" t="str">
        <f>data_olah!H503</f>
        <v>TELKOM</v>
      </c>
      <c r="I1341" s="231" t="str">
        <f>data_olah!I503</f>
        <v>WMS</v>
      </c>
      <c r="J1341" s="231" t="str">
        <f>data_olah!J503</f>
        <v>TERPASANG</v>
      </c>
      <c r="K1341" s="231" t="str">
        <f>data_olah!N503</f>
        <v>&lt;= 50GB</v>
      </c>
      <c r="L1341" s="231" t="str">
        <f>data_olah!U503</f>
        <v>KURANG OPTIMAL</v>
      </c>
    </row>
    <row r="1342">
      <c r="A1342" s="230">
        <v>2025.0</v>
      </c>
      <c r="B1342" s="230" t="s">
        <v>3551</v>
      </c>
      <c r="C1342" s="231" t="str">
        <f>data_olah!B504</f>
        <v>KUTAI TIMUR</v>
      </c>
      <c r="D1342" s="231" t="str">
        <f>data_olah!C504</f>
        <v>BENGALON</v>
      </c>
      <c r="E1342" s="231" t="str">
        <f>data_olah!D504</f>
        <v>TEPIAN INDAH</v>
      </c>
      <c r="F1342" s="232" t="str">
        <f>data_olah!F504</f>
        <v>0.67063</v>
      </c>
      <c r="G1342" s="232" t="str">
        <f>data_olah!G504</f>
        <v>117.30697</v>
      </c>
      <c r="H1342" s="231" t="str">
        <f>data_olah!H504</f>
        <v>COMTELINDO</v>
      </c>
      <c r="I1342" s="231" t="str">
        <f>data_olah!I504</f>
        <v>WMS</v>
      </c>
      <c r="J1342" s="231" t="str">
        <f>data_olah!J504</f>
        <v>TERPASANG</v>
      </c>
      <c r="K1342" s="231" t="str">
        <f>data_olah!N504</f>
        <v/>
      </c>
      <c r="L1342" s="231" t="str">
        <f>data_olah!U504</f>
        <v>KURANG OPTIMAL</v>
      </c>
    </row>
    <row r="1343">
      <c r="A1343" s="230">
        <v>2025.0</v>
      </c>
      <c r="B1343" s="230" t="s">
        <v>3551</v>
      </c>
      <c r="C1343" s="231" t="str">
        <f>data_olah!B505</f>
        <v>KUTAI TIMUR</v>
      </c>
      <c r="D1343" s="231" t="str">
        <f>data_olah!C505</f>
        <v>BENGALON</v>
      </c>
      <c r="E1343" s="231" t="str">
        <f>data_olah!D505</f>
        <v>SEPASO BARAT</v>
      </c>
      <c r="F1343" s="232" t="str">
        <f>data_olah!F505</f>
        <v>0.758745</v>
      </c>
      <c r="G1343" s="232" t="str">
        <f>data_olah!G505</f>
        <v>117.55654</v>
      </c>
      <c r="H1343" s="231" t="str">
        <f>data_olah!H505</f>
        <v>TELKOM</v>
      </c>
      <c r="I1343" s="231" t="str">
        <f>data_olah!I505</f>
        <v>WMS</v>
      </c>
      <c r="J1343" s="231" t="str">
        <f>data_olah!J505</f>
        <v>TERPASANG</v>
      </c>
      <c r="K1343" s="231" t="str">
        <f>data_olah!N505</f>
        <v>&lt;= 150GB</v>
      </c>
      <c r="L1343" s="231" t="str">
        <f>data_olah!U505</f>
        <v>KURANG OPTIMAL</v>
      </c>
    </row>
    <row r="1344">
      <c r="A1344" s="230">
        <v>2025.0</v>
      </c>
      <c r="B1344" s="230" t="s">
        <v>3551</v>
      </c>
      <c r="C1344" s="231" t="str">
        <f>data_olah!B506</f>
        <v>KUTAI TIMUR</v>
      </c>
      <c r="D1344" s="231" t="str">
        <f>data_olah!C506</f>
        <v>BUSANG</v>
      </c>
      <c r="E1344" s="231" t="str">
        <f>data_olah!D506</f>
        <v>LONG BENTUQ</v>
      </c>
      <c r="F1344" s="232" t="str">
        <f>data_olah!F506</f>
        <v>0.72911</v>
      </c>
      <c r="G1344" s="232" t="str">
        <f>data_olah!G506</f>
        <v>116.62992</v>
      </c>
      <c r="H1344" s="231" t="str">
        <f>data_olah!H506</f>
        <v>COMTELINDO</v>
      </c>
      <c r="I1344" s="231" t="str">
        <f>data_olah!I506</f>
        <v>WMS</v>
      </c>
      <c r="J1344" s="231" t="str">
        <f>data_olah!J506</f>
        <v>TERPASANG</v>
      </c>
      <c r="K1344" s="231" t="str">
        <f>data_olah!N506</f>
        <v/>
      </c>
      <c r="L1344" s="231" t="str">
        <f>data_olah!U506</f>
        <v>TIDAK OPTIMAL</v>
      </c>
    </row>
    <row r="1345">
      <c r="A1345" s="230">
        <v>2025.0</v>
      </c>
      <c r="B1345" s="230" t="s">
        <v>3551</v>
      </c>
      <c r="C1345" s="231" t="str">
        <f>data_olah!B507</f>
        <v>KUTAI TIMUR</v>
      </c>
      <c r="D1345" s="231" t="str">
        <f>data_olah!C507</f>
        <v>BUSANG</v>
      </c>
      <c r="E1345" s="231" t="str">
        <f>data_olah!D507</f>
        <v>LONG PEJENG</v>
      </c>
      <c r="F1345" s="232" t="str">
        <f>data_olah!F507</f>
        <v>0.798364</v>
      </c>
      <c r="G1345" s="232" t="str">
        <f>data_olah!G507</f>
        <v>116.564429</v>
      </c>
      <c r="H1345" s="231" t="str">
        <f>data_olah!H507</f>
        <v>BESTCAMP</v>
      </c>
      <c r="I1345" s="231" t="str">
        <f>data_olah!I507</f>
        <v>STARLINK</v>
      </c>
      <c r="J1345" s="231" t="str">
        <f>data_olah!J507</f>
        <v>TERPASANG</v>
      </c>
      <c r="K1345" s="231" t="str">
        <f>data_olah!N507</f>
        <v>BELUM TERPASANG</v>
      </c>
      <c r="L1345" s="231" t="str">
        <f>data_olah!U507</f>
        <v>OPTIMAL</v>
      </c>
    </row>
    <row r="1346">
      <c r="A1346" s="230">
        <v>2025.0</v>
      </c>
      <c r="B1346" s="230" t="s">
        <v>3551</v>
      </c>
      <c r="C1346" s="231" t="str">
        <f>data_olah!B508</f>
        <v>KUTAI TIMUR</v>
      </c>
      <c r="D1346" s="231" t="str">
        <f>data_olah!C508</f>
        <v>BUSANG</v>
      </c>
      <c r="E1346" s="231" t="str">
        <f>data_olah!D508</f>
        <v>LONG LEES</v>
      </c>
      <c r="F1346" s="232" t="str">
        <f>data_olah!F508</f>
        <v>0.81746</v>
      </c>
      <c r="G1346" s="232" t="str">
        <f>data_olah!G508</f>
        <v>116.56127</v>
      </c>
      <c r="H1346" s="231" t="str">
        <f>data_olah!H508</f>
        <v>TELKOMSEL</v>
      </c>
      <c r="I1346" s="231" t="str">
        <f>data_olah!I508</f>
        <v>ORBIT</v>
      </c>
      <c r="J1346" s="231" t="str">
        <f>data_olah!J508</f>
        <v>TERPASANG</v>
      </c>
      <c r="K1346" s="231" t="str">
        <f>data_olah!N508</f>
        <v>BELUM TERPASANG</v>
      </c>
      <c r="L1346" s="231" t="str">
        <f>data_olah!U508</f>
        <v>TIDAK TERDETEKSI</v>
      </c>
    </row>
    <row r="1347">
      <c r="A1347" s="230">
        <v>2025.0</v>
      </c>
      <c r="B1347" s="230" t="s">
        <v>3551</v>
      </c>
      <c r="C1347" s="231" t="str">
        <f>data_olah!B509</f>
        <v>KUTAI TIMUR</v>
      </c>
      <c r="D1347" s="231" t="str">
        <f>data_olah!C509</f>
        <v>BUSANG</v>
      </c>
      <c r="E1347" s="231" t="str">
        <f>data_olah!D509</f>
        <v>MEKAR BARU</v>
      </c>
      <c r="F1347" s="232" t="str">
        <f>data_olah!F509</f>
        <v>0.77187</v>
      </c>
      <c r="G1347" s="232" t="str">
        <f>data_olah!G509</f>
        <v>116.39433</v>
      </c>
      <c r="H1347" s="231" t="str">
        <f>data_olah!H509</f>
        <v>COMTELINDO</v>
      </c>
      <c r="I1347" s="231" t="str">
        <f>data_olah!I509</f>
        <v>WMS</v>
      </c>
      <c r="J1347" s="231" t="str">
        <f>data_olah!J509</f>
        <v>TERPASANG</v>
      </c>
      <c r="K1347" s="231" t="str">
        <f>data_olah!N509</f>
        <v/>
      </c>
      <c r="L1347" s="231" t="str">
        <f>data_olah!U509</f>
        <v>SANGAT OPTIMAL</v>
      </c>
    </row>
    <row r="1348">
      <c r="A1348" s="230">
        <v>2025.0</v>
      </c>
      <c r="B1348" s="230" t="s">
        <v>3551</v>
      </c>
      <c r="C1348" s="231" t="str">
        <f>data_olah!B510</f>
        <v>KUTAI TIMUR</v>
      </c>
      <c r="D1348" s="231" t="str">
        <f>data_olah!C510</f>
        <v>BUSANG</v>
      </c>
      <c r="E1348" s="231" t="str">
        <f>data_olah!D510</f>
        <v>RANTAU SENTOSA</v>
      </c>
      <c r="F1348" s="232" t="str">
        <f>data_olah!F510</f>
        <v>0.44360</v>
      </c>
      <c r="G1348" s="232" t="str">
        <f>data_olah!G510</f>
        <v>116.37250</v>
      </c>
      <c r="H1348" s="231" t="str">
        <f>data_olah!H510</f>
        <v>COMTELINDO</v>
      </c>
      <c r="I1348" s="231" t="str">
        <f>data_olah!I510</f>
        <v>WMS</v>
      </c>
      <c r="J1348" s="231" t="str">
        <f>data_olah!J510</f>
        <v>TERPASANG</v>
      </c>
      <c r="K1348" s="231" t="str">
        <f>data_olah!N510</f>
        <v/>
      </c>
      <c r="L1348" s="231" t="str">
        <f>data_olah!U510</f>
        <v>KURANG OPTIMAL</v>
      </c>
    </row>
    <row r="1349">
      <c r="A1349" s="230">
        <v>2025.0</v>
      </c>
      <c r="B1349" s="230" t="s">
        <v>3551</v>
      </c>
      <c r="C1349" s="231" t="str">
        <f>data_olah!B511</f>
        <v>KUTAI TIMUR</v>
      </c>
      <c r="D1349" s="231" t="str">
        <f>data_olah!C511</f>
        <v>BUSANG</v>
      </c>
      <c r="E1349" s="231" t="str">
        <f>data_olah!D511</f>
        <v>LONG NYELONG</v>
      </c>
      <c r="F1349" s="232" t="str">
        <f>data_olah!F511</f>
        <v>0.82762</v>
      </c>
      <c r="G1349" s="232" t="str">
        <f>data_olah!G511</f>
        <v>116.55347</v>
      </c>
      <c r="H1349" s="231" t="str">
        <f>data_olah!H511</f>
        <v>COMTELINDO</v>
      </c>
      <c r="I1349" s="231" t="str">
        <f>data_olah!I511</f>
        <v>WMS</v>
      </c>
      <c r="J1349" s="231" t="str">
        <f>data_olah!J511</f>
        <v>TERPASANG</v>
      </c>
      <c r="K1349" s="231" t="str">
        <f>data_olah!N511</f>
        <v/>
      </c>
      <c r="L1349" s="231" t="str">
        <f>data_olah!U511</f>
        <v>TIDAK OPTIMAL</v>
      </c>
    </row>
    <row r="1350">
      <c r="A1350" s="230">
        <v>2025.0</v>
      </c>
      <c r="B1350" s="230" t="s">
        <v>3551</v>
      </c>
      <c r="C1350" s="231" t="str">
        <f>data_olah!B512</f>
        <v>KUTAI TIMUR</v>
      </c>
      <c r="D1350" s="231" t="str">
        <f>data_olah!C512</f>
        <v>KALIORANG</v>
      </c>
      <c r="E1350" s="231" t="str">
        <f>data_olah!D512</f>
        <v>KALIORANG</v>
      </c>
      <c r="F1350" s="232" t="str">
        <f>data_olah!F512</f>
        <v>0.835946</v>
      </c>
      <c r="G1350" s="232" t="str">
        <f>data_olah!G512</f>
        <v>117.882848</v>
      </c>
      <c r="H1350" s="231" t="str">
        <f>data_olah!H512</f>
        <v>TELKOM</v>
      </c>
      <c r="I1350" s="231" t="str">
        <f>data_olah!I512</f>
        <v>Astinet</v>
      </c>
      <c r="J1350" s="231" t="str">
        <f>data_olah!J512</f>
        <v>TERPASANG</v>
      </c>
      <c r="K1350" s="231" t="str">
        <f>data_olah!N512</f>
        <v>TIDAK TERDETEKSI</v>
      </c>
      <c r="L1350" s="231" t="str">
        <f>data_olah!U512</f>
        <v>TIDAK TERDETEKSI</v>
      </c>
    </row>
    <row r="1351">
      <c r="A1351" s="230">
        <v>2025.0</v>
      </c>
      <c r="B1351" s="230" t="s">
        <v>3551</v>
      </c>
      <c r="C1351" s="231" t="str">
        <f>data_olah!B513</f>
        <v>KUTAI TIMUR</v>
      </c>
      <c r="D1351" s="231" t="str">
        <f>data_olah!C513</f>
        <v>KALIORANG</v>
      </c>
      <c r="E1351" s="231" t="str">
        <f>data_olah!D513</f>
        <v>BUKIT MAKMUR</v>
      </c>
      <c r="F1351" s="232" t="str">
        <f>data_olah!F513</f>
        <v>0.899583</v>
      </c>
      <c r="G1351" s="232" t="str">
        <f>data_olah!G513</f>
        <v>117.838417</v>
      </c>
      <c r="H1351" s="231" t="str">
        <f>data_olah!H513</f>
        <v>BESTCAMP</v>
      </c>
      <c r="I1351" s="231" t="str">
        <f>data_olah!I513</f>
        <v>STARLINK</v>
      </c>
      <c r="J1351" s="231" t="str">
        <f>data_olah!J513</f>
        <v>TERPASANG</v>
      </c>
      <c r="K1351" s="231" t="str">
        <f>data_olah!N513</f>
        <v>BELUM TERPASANG</v>
      </c>
      <c r="L1351" s="231" t="str">
        <f>data_olah!U513</f>
        <v>TIDAK OPTIMAL</v>
      </c>
    </row>
    <row r="1352">
      <c r="A1352" s="230">
        <v>2025.0</v>
      </c>
      <c r="B1352" s="230" t="s">
        <v>3551</v>
      </c>
      <c r="C1352" s="231" t="str">
        <f>data_olah!B514</f>
        <v>KUTAI TIMUR</v>
      </c>
      <c r="D1352" s="231" t="str">
        <f>data_olah!C514</f>
        <v>KALIORANG</v>
      </c>
      <c r="E1352" s="231" t="str">
        <f>data_olah!D514</f>
        <v>BUKIT HARAPAN</v>
      </c>
      <c r="F1352" s="232" t="str">
        <f>data_olah!F514</f>
        <v>0.87704</v>
      </c>
      <c r="G1352" s="232" t="str">
        <f>data_olah!G514</f>
        <v>117.84234</v>
      </c>
      <c r="H1352" s="231" t="str">
        <f>data_olah!H514</f>
        <v>TELKOM</v>
      </c>
      <c r="I1352" s="231" t="str">
        <f>data_olah!I514</f>
        <v>WMS</v>
      </c>
      <c r="J1352" s="231" t="str">
        <f>data_olah!J514</f>
        <v>TERPASANG</v>
      </c>
      <c r="K1352" s="231" t="str">
        <f>data_olah!N514</f>
        <v>&lt;= 200GB</v>
      </c>
      <c r="L1352" s="231" t="str">
        <f>data_olah!U514</f>
        <v>KURANG OPTIMAL</v>
      </c>
    </row>
    <row r="1353">
      <c r="A1353" s="230">
        <v>2025.0</v>
      </c>
      <c r="B1353" s="230" t="s">
        <v>3551</v>
      </c>
      <c r="C1353" s="231" t="str">
        <f>data_olah!B515</f>
        <v>KUTAI TIMUR</v>
      </c>
      <c r="D1353" s="231" t="str">
        <f>data_olah!C515</f>
        <v>KALIORANG</v>
      </c>
      <c r="E1353" s="231" t="str">
        <f>data_olah!D515</f>
        <v>CITRA MANUNGGAL JAYA</v>
      </c>
      <c r="F1353" s="232" t="str">
        <f>data_olah!F515</f>
        <v>0.83616</v>
      </c>
      <c r="G1353" s="232" t="str">
        <f>data_olah!G515</f>
        <v>117.83878</v>
      </c>
      <c r="H1353" s="231" t="str">
        <f>data_olah!H515</f>
        <v>PSN</v>
      </c>
      <c r="I1353" s="231" t="str">
        <f>data_olah!I515</f>
        <v>VSAT</v>
      </c>
      <c r="J1353" s="231" t="str">
        <f>data_olah!J515</f>
        <v>TERPASANG</v>
      </c>
      <c r="K1353" s="231" t="str">
        <f>data_olah!N515</f>
        <v/>
      </c>
      <c r="L1353" s="231" t="str">
        <f>data_olah!U515</f>
        <v>TIDAK OPTIMAL</v>
      </c>
    </row>
    <row r="1354">
      <c r="A1354" s="230">
        <v>2025.0</v>
      </c>
      <c r="B1354" s="230" t="s">
        <v>3551</v>
      </c>
      <c r="C1354" s="231" t="str">
        <f>data_olah!B516</f>
        <v>KUTAI TIMUR</v>
      </c>
      <c r="D1354" s="231" t="str">
        <f>data_olah!C516</f>
        <v>KALIORANG</v>
      </c>
      <c r="E1354" s="231" t="str">
        <f>data_olah!D516</f>
        <v>BANGUN JAYA</v>
      </c>
      <c r="F1354" s="232" t="str">
        <f>data_olah!F516</f>
        <v>0.87246</v>
      </c>
      <c r="G1354" s="232" t="str">
        <f>data_olah!G516</f>
        <v>117.86630</v>
      </c>
      <c r="H1354" s="231" t="str">
        <f>data_olah!H516</f>
        <v>TELKOM</v>
      </c>
      <c r="I1354" s="231" t="str">
        <f>data_olah!I516</f>
        <v>WMS</v>
      </c>
      <c r="J1354" s="231" t="str">
        <f>data_olah!J516</f>
        <v>TERPASANG</v>
      </c>
      <c r="K1354" s="231" t="str">
        <f>data_olah!N516</f>
        <v>&gt; 200GB</v>
      </c>
      <c r="L1354" s="231" t="str">
        <f>data_olah!U516</f>
        <v>KURANG OPTIMAL</v>
      </c>
    </row>
    <row r="1355">
      <c r="A1355" s="230">
        <v>2025.0</v>
      </c>
      <c r="B1355" s="230" t="s">
        <v>3551</v>
      </c>
      <c r="C1355" s="231" t="str">
        <f>data_olah!B517</f>
        <v>KUTAI TIMUR</v>
      </c>
      <c r="D1355" s="231" t="str">
        <f>data_olah!C517</f>
        <v>KALIORANG</v>
      </c>
      <c r="E1355" s="231" t="str">
        <f>data_olah!D517</f>
        <v>BUMI SEJAHTERA</v>
      </c>
      <c r="F1355" s="232" t="str">
        <f>data_olah!F517</f>
        <v>0.90155</v>
      </c>
      <c r="G1355" s="232" t="str">
        <f>data_olah!G517</f>
        <v>117.90481</v>
      </c>
      <c r="H1355" s="231" t="str">
        <f>data_olah!H517</f>
        <v>TELKOMSEL</v>
      </c>
      <c r="I1355" s="231" t="str">
        <f>data_olah!I517</f>
        <v>ORBIT</v>
      </c>
      <c r="J1355" s="231" t="str">
        <f>data_olah!J517</f>
        <v>TERPASANG</v>
      </c>
      <c r="K1355" s="231" t="str">
        <f>data_olah!N517</f>
        <v>BELUM TERPASANG</v>
      </c>
      <c r="L1355" s="231" t="str">
        <f>data_olah!U517</f>
        <v>TIDAK TERDETEKSI</v>
      </c>
    </row>
    <row r="1356">
      <c r="A1356" s="230">
        <v>2025.0</v>
      </c>
      <c r="B1356" s="230" t="s">
        <v>3551</v>
      </c>
      <c r="C1356" s="231" t="str">
        <f>data_olah!B518</f>
        <v>KUTAI TIMUR</v>
      </c>
      <c r="D1356" s="231" t="str">
        <f>data_olah!C518</f>
        <v>KALIORANG</v>
      </c>
      <c r="E1356" s="231" t="str">
        <f>data_olah!D518</f>
        <v>SELANGKAU</v>
      </c>
      <c r="F1356" s="232" t="str">
        <f>data_olah!F518</f>
        <v>0.83904</v>
      </c>
      <c r="G1356" s="232" t="str">
        <f>data_olah!G518</f>
        <v>117.85360</v>
      </c>
      <c r="H1356" s="231" t="str">
        <f>data_olah!H518</f>
        <v>TELKOM</v>
      </c>
      <c r="I1356" s="231" t="str">
        <f>data_olah!I518</f>
        <v>WMS</v>
      </c>
      <c r="J1356" s="231" t="str">
        <f>data_olah!J518</f>
        <v>TERPASANG</v>
      </c>
      <c r="K1356" s="231" t="str">
        <f>data_olah!N518</f>
        <v>&gt; 200GB</v>
      </c>
      <c r="L1356" s="231" t="str">
        <f>data_olah!U518</f>
        <v>KURANG OPTIMAL</v>
      </c>
    </row>
    <row r="1357">
      <c r="A1357" s="230">
        <v>2025.0</v>
      </c>
      <c r="B1357" s="230" t="s">
        <v>3551</v>
      </c>
      <c r="C1357" s="231" t="str">
        <f>data_olah!B519</f>
        <v>KUTAI TIMUR</v>
      </c>
      <c r="D1357" s="231" t="str">
        <f>data_olah!C519</f>
        <v>KARANGAN</v>
      </c>
      <c r="E1357" s="231" t="str">
        <f>data_olah!D519</f>
        <v>KARANGAN DALAM</v>
      </c>
      <c r="F1357" s="232" t="str">
        <f>data_olah!F519</f>
        <v>1.35238</v>
      </c>
      <c r="G1357" s="232" t="str">
        <f>data_olah!G519</f>
        <v>117.65724</v>
      </c>
      <c r="H1357" s="231" t="str">
        <f>data_olah!H519</f>
        <v>TELKOM</v>
      </c>
      <c r="I1357" s="231" t="str">
        <f>data_olah!I519</f>
        <v>WMS</v>
      </c>
      <c r="J1357" s="231" t="str">
        <f>data_olah!J519</f>
        <v>TERPASANG</v>
      </c>
      <c r="K1357" s="231" t="str">
        <f>data_olah!N519</f>
        <v>&lt;= 50GB</v>
      </c>
      <c r="L1357" s="231" t="str">
        <f>data_olah!U519</f>
        <v>KURANG OPTIMAL</v>
      </c>
    </row>
    <row r="1358">
      <c r="A1358" s="230">
        <v>2025.0</v>
      </c>
      <c r="B1358" s="230" t="s">
        <v>3551</v>
      </c>
      <c r="C1358" s="231" t="str">
        <f>data_olah!B520</f>
        <v>KUTAI TIMUR</v>
      </c>
      <c r="D1358" s="231" t="str">
        <f>data_olah!C520</f>
        <v>KARANGAN</v>
      </c>
      <c r="E1358" s="231" t="str">
        <f>data_olah!D520</f>
        <v>BATU LEPOQ</v>
      </c>
      <c r="F1358" s="232" t="str">
        <f>data_olah!F520</f>
        <v>1.352556</v>
      </c>
      <c r="G1358" s="232" t="str">
        <f>data_olah!G520</f>
        <v>117.707667</v>
      </c>
      <c r="H1358" s="231" t="str">
        <f>data_olah!H520</f>
        <v>BESTCAMP</v>
      </c>
      <c r="I1358" s="231" t="str">
        <f>data_olah!I520</f>
        <v>STARLINK</v>
      </c>
      <c r="J1358" s="231" t="str">
        <f>data_olah!J520</f>
        <v>TERPASANG</v>
      </c>
      <c r="K1358" s="231" t="str">
        <f>data_olah!N520</f>
        <v>BELUM TERPASANG</v>
      </c>
      <c r="L1358" s="231" t="str">
        <f>data_olah!U520</f>
        <v>TIDAK OPTIMAL</v>
      </c>
    </row>
    <row r="1359">
      <c r="A1359" s="230">
        <v>2025.0</v>
      </c>
      <c r="B1359" s="230" t="s">
        <v>3551</v>
      </c>
      <c r="C1359" s="231" t="str">
        <f>data_olah!B521</f>
        <v>KUTAI TIMUR</v>
      </c>
      <c r="D1359" s="231" t="str">
        <f>data_olah!C521</f>
        <v>KARANGAN</v>
      </c>
      <c r="E1359" s="231" t="str">
        <f>data_olah!D521</f>
        <v>PENGADAN</v>
      </c>
      <c r="F1359" s="232" t="str">
        <f>data_olah!F521</f>
        <v>1.2500038687140118</v>
      </c>
      <c r="G1359" s="232" t="str">
        <f>data_olah!G521</f>
        <v>117.75459533172634</v>
      </c>
      <c r="H1359" s="231" t="str">
        <f>data_olah!H521</f>
        <v>TELKOMSEL</v>
      </c>
      <c r="I1359" s="231" t="str">
        <f>data_olah!I521</f>
        <v>INDIHOME</v>
      </c>
      <c r="J1359" s="231" t="str">
        <f>data_olah!J521</f>
        <v>TERPASANG</v>
      </c>
      <c r="K1359" s="231" t="str">
        <f>data_olah!N521</f>
        <v/>
      </c>
      <c r="L1359" s="231" t="str">
        <f>data_olah!U521</f>
        <v>KURANG OPTIMAL</v>
      </c>
    </row>
    <row r="1360">
      <c r="A1360" s="230">
        <v>2025.0</v>
      </c>
      <c r="B1360" s="230" t="s">
        <v>3551</v>
      </c>
      <c r="C1360" s="231" t="str">
        <f>data_olah!B522</f>
        <v>KUTAI TIMUR</v>
      </c>
      <c r="D1360" s="231" t="str">
        <f>data_olah!C522</f>
        <v>KARANGAN</v>
      </c>
      <c r="E1360" s="231" t="str">
        <f>data_olah!D522</f>
        <v>BAAY</v>
      </c>
      <c r="F1360" s="232" t="str">
        <f>data_olah!F522</f>
        <v>1.13372</v>
      </c>
      <c r="G1360" s="232" t="str">
        <f>data_olah!G522</f>
        <v>117.50635</v>
      </c>
      <c r="H1360" s="231" t="str">
        <f>data_olah!H522</f>
        <v>TELKOMSEL</v>
      </c>
      <c r="I1360" s="231" t="str">
        <f>data_olah!I522</f>
        <v>ORBIT</v>
      </c>
      <c r="J1360" s="231" t="str">
        <f>data_olah!J522</f>
        <v>TERPASANG</v>
      </c>
      <c r="K1360" s="231" t="str">
        <f>data_olah!N522</f>
        <v>BELUM TERPASANG</v>
      </c>
      <c r="L1360" s="231" t="str">
        <f>data_olah!U522</f>
        <v>TIDAK TERDETEKSI</v>
      </c>
    </row>
    <row r="1361">
      <c r="A1361" s="230">
        <v>2025.0</v>
      </c>
      <c r="B1361" s="230" t="s">
        <v>3551</v>
      </c>
      <c r="C1361" s="231" t="str">
        <f>data_olah!B523</f>
        <v>KUTAI TIMUR</v>
      </c>
      <c r="D1361" s="231" t="str">
        <f>data_olah!C523</f>
        <v>KARANGAN</v>
      </c>
      <c r="E1361" s="231" t="str">
        <f>data_olah!D523</f>
        <v>MUKTI LESTARI</v>
      </c>
      <c r="F1361" s="232" t="str">
        <f>data_olah!F523</f>
        <v>1.22405</v>
      </c>
      <c r="G1361" s="232" t="str">
        <f>data_olah!G523</f>
        <v>117.44599</v>
      </c>
      <c r="H1361" s="231" t="str">
        <f>data_olah!H523</f>
        <v>TELKOMSEL</v>
      </c>
      <c r="I1361" s="231" t="str">
        <f>data_olah!I523</f>
        <v>ORBIT</v>
      </c>
      <c r="J1361" s="231" t="str">
        <f>data_olah!J523</f>
        <v>TERPASANG</v>
      </c>
      <c r="K1361" s="231" t="str">
        <f>data_olah!N523</f>
        <v>BELUM TERPASANG</v>
      </c>
      <c r="L1361" s="231" t="str">
        <f>data_olah!U523</f>
        <v>TIDAK TERDETEKSI</v>
      </c>
    </row>
    <row r="1362">
      <c r="A1362" s="230">
        <v>2025.0</v>
      </c>
      <c r="B1362" s="230" t="s">
        <v>3551</v>
      </c>
      <c r="C1362" s="231" t="str">
        <f>data_olah!B524</f>
        <v>KUTAI TIMUR</v>
      </c>
      <c r="D1362" s="231" t="str">
        <f>data_olah!C524</f>
        <v>KARANGAN</v>
      </c>
      <c r="E1362" s="231" t="str">
        <f>data_olah!D524</f>
        <v>KARANGAN SEBERANG</v>
      </c>
      <c r="F1362" s="232" t="str">
        <f>data_olah!F524</f>
        <v>1.2056</v>
      </c>
      <c r="G1362" s="232" t="str">
        <f>data_olah!G524</f>
        <v>117.3942</v>
      </c>
      <c r="H1362" s="231" t="str">
        <f>data_olah!H524</f>
        <v>TELKOM</v>
      </c>
      <c r="I1362" s="231" t="str">
        <f>data_olah!I524</f>
        <v>WMS</v>
      </c>
      <c r="J1362" s="231" t="str">
        <f>data_olah!J524</f>
        <v>TERPASANG</v>
      </c>
      <c r="K1362" s="231" t="str">
        <f>data_olah!N524</f>
        <v>&lt;= 10GB</v>
      </c>
      <c r="L1362" s="231" t="str">
        <f>data_olah!U524</f>
        <v>TIDAK OPTIMAL</v>
      </c>
    </row>
    <row r="1363">
      <c r="A1363" s="230">
        <v>2025.0</v>
      </c>
      <c r="B1363" s="230" t="s">
        <v>3551</v>
      </c>
      <c r="C1363" s="231" t="str">
        <f>data_olah!B525</f>
        <v>KUTAI TIMUR</v>
      </c>
      <c r="D1363" s="231" t="str">
        <f>data_olah!C525</f>
        <v>KARANGAN</v>
      </c>
      <c r="E1363" s="231" t="str">
        <f>data_olah!D525</f>
        <v>KARANGAN HILIR</v>
      </c>
      <c r="F1363" s="232" t="str">
        <f>data_olah!F525</f>
        <v>1.35794</v>
      </c>
      <c r="G1363" s="232" t="str">
        <f>data_olah!G525</f>
        <v>117.65905</v>
      </c>
      <c r="H1363" s="231" t="str">
        <f>data_olah!H525</f>
        <v>TELKOM</v>
      </c>
      <c r="I1363" s="231" t="str">
        <f>data_olah!I525</f>
        <v>WMS</v>
      </c>
      <c r="J1363" s="231" t="str">
        <f>data_olah!J525</f>
        <v>TERPASANG</v>
      </c>
      <c r="K1363" s="231" t="str">
        <f>data_olah!N525</f>
        <v>&lt;= 200GB</v>
      </c>
      <c r="L1363" s="231" t="str">
        <f>data_olah!U525</f>
        <v>KURANG OPTIMAL</v>
      </c>
    </row>
    <row r="1364">
      <c r="A1364" s="230">
        <v>2025.0</v>
      </c>
      <c r="B1364" s="230" t="s">
        <v>3551</v>
      </c>
      <c r="C1364" s="231" t="str">
        <f>data_olah!B526</f>
        <v>KUTAI TIMUR</v>
      </c>
      <c r="D1364" s="231" t="str">
        <f>data_olah!C526</f>
        <v>KAUBUN</v>
      </c>
      <c r="E1364" s="231" t="str">
        <f>data_olah!D526</f>
        <v>BUMI ETAM</v>
      </c>
      <c r="F1364" s="232" t="str">
        <f>data_olah!F526</f>
        <v>1.081484</v>
      </c>
      <c r="G1364" s="232" t="str">
        <f>data_olah!G526</f>
        <v>117.857100</v>
      </c>
      <c r="H1364" s="231" t="str">
        <f>data_olah!H526</f>
        <v>TELKOM</v>
      </c>
      <c r="I1364" s="231" t="str">
        <f>data_olah!I526</f>
        <v>Astinet</v>
      </c>
      <c r="J1364" s="231" t="str">
        <f>data_olah!J526</f>
        <v>TERPASANG</v>
      </c>
      <c r="K1364" s="231" t="str">
        <f>data_olah!N526</f>
        <v>TIDAK AKTIF</v>
      </c>
      <c r="L1364" s="231" t="str">
        <f>data_olah!U526</f>
        <v>TIDAK TERDETEKSI</v>
      </c>
    </row>
    <row r="1365">
      <c r="A1365" s="230">
        <v>2025.0</v>
      </c>
      <c r="B1365" s="230" t="s">
        <v>3551</v>
      </c>
      <c r="C1365" s="231" t="str">
        <f>data_olah!B527</f>
        <v>KUTAI TIMUR</v>
      </c>
      <c r="D1365" s="231" t="str">
        <f>data_olah!C527</f>
        <v>KAUBUN</v>
      </c>
      <c r="E1365" s="231" t="str">
        <f>data_olah!D527</f>
        <v>BUMI RAPAK</v>
      </c>
      <c r="F1365" s="232" t="str">
        <f>data_olah!F527</f>
        <v>1.04649</v>
      </c>
      <c r="G1365" s="232" t="str">
        <f>data_olah!G527</f>
        <v>117.85916</v>
      </c>
      <c r="H1365" s="231" t="str">
        <f>data_olah!H527</f>
        <v>TELKOM</v>
      </c>
      <c r="I1365" s="231" t="str">
        <f>data_olah!I527</f>
        <v>WMS</v>
      </c>
      <c r="J1365" s="231" t="str">
        <f>data_olah!J527</f>
        <v>TERPASANG</v>
      </c>
      <c r="K1365" s="231" t="str">
        <f>data_olah!N527</f>
        <v>TIDAK AKTIF</v>
      </c>
      <c r="L1365" s="231" t="str">
        <f>data_olah!U527</f>
        <v>TIDAK AKTIF</v>
      </c>
    </row>
    <row r="1366">
      <c r="A1366" s="230">
        <v>2025.0</v>
      </c>
      <c r="B1366" s="230" t="s">
        <v>3551</v>
      </c>
      <c r="C1366" s="231" t="str">
        <f>data_olah!B528</f>
        <v>KUTAI TIMUR</v>
      </c>
      <c r="D1366" s="231" t="str">
        <f>data_olah!C528</f>
        <v>KAUBUN</v>
      </c>
      <c r="E1366" s="231" t="str">
        <f>data_olah!D528</f>
        <v>BUMI JAYA</v>
      </c>
      <c r="F1366" s="232" t="str">
        <f>data_olah!F528</f>
        <v>1.0204870864260822</v>
      </c>
      <c r="G1366" s="232" t="str">
        <f>data_olah!G528</f>
        <v>117.84694210576043</v>
      </c>
      <c r="H1366" s="231" t="str">
        <f>data_olah!H528</f>
        <v>COMTELINDO</v>
      </c>
      <c r="I1366" s="231" t="str">
        <f>data_olah!I528</f>
        <v>WMS</v>
      </c>
      <c r="J1366" s="231" t="str">
        <f>data_olah!J528</f>
        <v>TERPASANG</v>
      </c>
      <c r="K1366" s="231" t="str">
        <f>data_olah!N528</f>
        <v/>
      </c>
      <c r="L1366" s="231" t="str">
        <f>data_olah!U528</f>
        <v>TIDAK OPTIMAL</v>
      </c>
    </row>
    <row r="1367">
      <c r="A1367" s="230">
        <v>2025.0</v>
      </c>
      <c r="B1367" s="230" t="s">
        <v>3551</v>
      </c>
      <c r="C1367" s="231" t="str">
        <f>data_olah!B529</f>
        <v>KUTAI TIMUR</v>
      </c>
      <c r="D1367" s="231" t="str">
        <f>data_olah!C529</f>
        <v>KAUBUN</v>
      </c>
      <c r="E1367" s="231" t="str">
        <f>data_olah!D529</f>
        <v>CIPTA GRAHA</v>
      </c>
      <c r="F1367" s="232" t="str">
        <f>data_olah!F529</f>
        <v>0.99840</v>
      </c>
      <c r="G1367" s="232" t="str">
        <f>data_olah!G529</f>
        <v>117.88290</v>
      </c>
      <c r="H1367" s="231" t="str">
        <f>data_olah!H529</f>
        <v>TELKOMSEL</v>
      </c>
      <c r="I1367" s="231" t="str">
        <f>data_olah!I529</f>
        <v>ORBIT</v>
      </c>
      <c r="J1367" s="231" t="str">
        <f>data_olah!J529</f>
        <v>TERPASANG</v>
      </c>
      <c r="K1367" s="231" t="str">
        <f>data_olah!N529</f>
        <v>BELUM TERPASANG</v>
      </c>
      <c r="L1367" s="231" t="str">
        <f>data_olah!U529</f>
        <v>TIDAK TERDETEKSI</v>
      </c>
    </row>
    <row r="1368">
      <c r="A1368" s="230">
        <v>2025.0</v>
      </c>
      <c r="B1368" s="230" t="s">
        <v>3551</v>
      </c>
      <c r="C1368" s="231" t="str">
        <f>data_olah!B530</f>
        <v>KUTAI TIMUR</v>
      </c>
      <c r="D1368" s="231" t="str">
        <f>data_olah!C530</f>
        <v>KAUBUN</v>
      </c>
      <c r="E1368" s="231" t="str">
        <f>data_olah!D530</f>
        <v>KADUNGAN JAYA</v>
      </c>
      <c r="F1368" s="232" t="str">
        <f>data_olah!F530</f>
        <v>1.187319</v>
      </c>
      <c r="G1368" s="232" t="str">
        <f>data_olah!G530</f>
        <v>117.833756</v>
      </c>
      <c r="H1368" s="231" t="str">
        <f>data_olah!H530</f>
        <v>BESTCAMP</v>
      </c>
      <c r="I1368" s="231" t="str">
        <f>data_olah!I530</f>
        <v>STARLINK</v>
      </c>
      <c r="J1368" s="231" t="str">
        <f>data_olah!J530</f>
        <v>TERPASANG</v>
      </c>
      <c r="K1368" s="231" t="str">
        <f>data_olah!N530</f>
        <v>BELUM TERPASANG</v>
      </c>
      <c r="L1368" s="231" t="str">
        <f>data_olah!U530</f>
        <v>KURANG OPTIMAL</v>
      </c>
    </row>
    <row r="1369">
      <c r="A1369" s="230">
        <v>2025.0</v>
      </c>
      <c r="B1369" s="230" t="s">
        <v>3551</v>
      </c>
      <c r="C1369" s="231" t="str">
        <f>data_olah!B531</f>
        <v>KUTAI TIMUR</v>
      </c>
      <c r="D1369" s="231" t="str">
        <f>data_olah!C531</f>
        <v>KAUBUN</v>
      </c>
      <c r="E1369" s="231" t="str">
        <f>data_olah!D531</f>
        <v>PENGADAN BARU</v>
      </c>
      <c r="F1369" s="232" t="str">
        <f>data_olah!F531</f>
        <v>1.2012102159739906</v>
      </c>
      <c r="G1369" s="232" t="str">
        <f>data_olah!G531</f>
        <v>117.81307696274538</v>
      </c>
      <c r="H1369" s="231" t="str">
        <f>data_olah!H531</f>
        <v>TELKOMSEL</v>
      </c>
      <c r="I1369" s="231" t="str">
        <f>data_olah!I531</f>
        <v>ORBIT</v>
      </c>
      <c r="J1369" s="231" t="str">
        <f>data_olah!J531</f>
        <v>TERPASANG</v>
      </c>
      <c r="K1369" s="231" t="str">
        <f>data_olah!N531</f>
        <v>BELUM TERPASANG</v>
      </c>
      <c r="L1369" s="231" t="str">
        <f>data_olah!U531</f>
        <v>TIDAK TERDETEKSI</v>
      </c>
    </row>
    <row r="1370">
      <c r="A1370" s="230">
        <v>2025.0</v>
      </c>
      <c r="B1370" s="230" t="s">
        <v>3551</v>
      </c>
      <c r="C1370" s="231" t="str">
        <f>data_olah!B532</f>
        <v>KUTAI TIMUR</v>
      </c>
      <c r="D1370" s="231" t="str">
        <f>data_olah!C532</f>
        <v>KAUBUN</v>
      </c>
      <c r="E1370" s="231" t="str">
        <f>data_olah!D532</f>
        <v>MATA AIR</v>
      </c>
      <c r="F1370" s="232" t="str">
        <f>data_olah!F532</f>
        <v>1.078414</v>
      </c>
      <c r="G1370" s="232" t="str">
        <f>data_olah!G532</f>
        <v>117.792550</v>
      </c>
      <c r="H1370" s="231" t="str">
        <f>data_olah!H532</f>
        <v>BESTCAMP</v>
      </c>
      <c r="I1370" s="231" t="str">
        <f>data_olah!I532</f>
        <v>STARLINK</v>
      </c>
      <c r="J1370" s="231" t="str">
        <f>data_olah!J532</f>
        <v>TERPASANG</v>
      </c>
      <c r="K1370" s="231" t="str">
        <f>data_olah!N532</f>
        <v>BELUM TERPASANG</v>
      </c>
      <c r="L1370" s="231" t="str">
        <f>data_olah!U532</f>
        <v>TIDAK OPTIMAL</v>
      </c>
    </row>
    <row r="1371">
      <c r="A1371" s="230">
        <v>2025.0</v>
      </c>
      <c r="B1371" s="230" t="s">
        <v>3551</v>
      </c>
      <c r="C1371" s="231" t="str">
        <f>data_olah!B533</f>
        <v>KUTAI TIMUR</v>
      </c>
      <c r="D1371" s="231" t="str">
        <f>data_olah!C533</f>
        <v>KAUBUN</v>
      </c>
      <c r="E1371" s="231" t="str">
        <f>data_olah!D533</f>
        <v>BUKIT PERMATA</v>
      </c>
      <c r="F1371" s="232" t="str">
        <f>data_olah!F533</f>
        <v>1.083174</v>
      </c>
      <c r="G1371" s="232" t="str">
        <f>data_olah!G533</f>
        <v>117.762610</v>
      </c>
      <c r="H1371" s="231" t="str">
        <f>data_olah!H533</f>
        <v>BESTCAMP</v>
      </c>
      <c r="I1371" s="231" t="str">
        <f>data_olah!I533</f>
        <v>STARLINK</v>
      </c>
      <c r="J1371" s="231" t="str">
        <f>data_olah!J533</f>
        <v>TERPASANG</v>
      </c>
      <c r="K1371" s="231" t="str">
        <f>data_olah!N533</f>
        <v>BELUM TERPASANG</v>
      </c>
      <c r="L1371" s="231" t="str">
        <f>data_olah!U533</f>
        <v>TIDAK OPTIMAL</v>
      </c>
    </row>
    <row r="1372">
      <c r="A1372" s="230">
        <v>2025.0</v>
      </c>
      <c r="B1372" s="230" t="s">
        <v>3551</v>
      </c>
      <c r="C1372" s="231" t="str">
        <f>data_olah!B534</f>
        <v>KUTAI TIMUR</v>
      </c>
      <c r="D1372" s="231" t="str">
        <f>data_olah!C534</f>
        <v>KOMBENG</v>
      </c>
      <c r="E1372" s="231" t="str">
        <f>data_olah!D534</f>
        <v>MAKMUR JAYA</v>
      </c>
      <c r="F1372" s="232" t="str">
        <f>data_olah!F534</f>
        <v>1.11614</v>
      </c>
      <c r="G1372" s="232" t="str">
        <f>data_olah!G534</f>
        <v>116.93355</v>
      </c>
      <c r="H1372" s="231" t="str">
        <f>data_olah!H534</f>
        <v>COMTELINDO</v>
      </c>
      <c r="I1372" s="231" t="str">
        <f>data_olah!I534</f>
        <v>WMS</v>
      </c>
      <c r="J1372" s="231" t="str">
        <f>data_olah!J534</f>
        <v>TERPASANG</v>
      </c>
      <c r="K1372" s="231" t="str">
        <f>data_olah!N534</f>
        <v/>
      </c>
      <c r="L1372" s="231" t="str">
        <f>data_olah!U534</f>
        <v>OPTIMAL</v>
      </c>
    </row>
    <row r="1373">
      <c r="A1373" s="230">
        <v>2025.0</v>
      </c>
      <c r="B1373" s="230" t="s">
        <v>3551</v>
      </c>
      <c r="C1373" s="231" t="str">
        <f>data_olah!B535</f>
        <v>KUTAI TIMUR</v>
      </c>
      <c r="D1373" s="231" t="str">
        <f>data_olah!C535</f>
        <v>KOMBENG</v>
      </c>
      <c r="E1373" s="231" t="str">
        <f>data_olah!D535</f>
        <v>MARGA MULYA</v>
      </c>
      <c r="F1373" s="232" t="str">
        <f>data_olah!F535</f>
        <v>1.08634</v>
      </c>
      <c r="G1373" s="232" t="str">
        <f>data_olah!G535</f>
        <v>116.92062</v>
      </c>
      <c r="H1373" s="231" t="str">
        <f>data_olah!H535</f>
        <v>TELKOMSEL</v>
      </c>
      <c r="I1373" s="231" t="str">
        <f>data_olah!I535</f>
        <v>INDIHOME</v>
      </c>
      <c r="J1373" s="231" t="str">
        <f>data_olah!J535</f>
        <v>TERPASANG</v>
      </c>
      <c r="K1373" s="231" t="str">
        <f>data_olah!N535</f>
        <v/>
      </c>
      <c r="L1373" s="231" t="str">
        <f>data_olah!U535</f>
        <v>KURANG OPTIMAL</v>
      </c>
    </row>
    <row r="1374">
      <c r="A1374" s="230">
        <v>2025.0</v>
      </c>
      <c r="B1374" s="230" t="s">
        <v>3551</v>
      </c>
      <c r="C1374" s="231" t="str">
        <f>data_olah!B536</f>
        <v>KUTAI TIMUR</v>
      </c>
      <c r="D1374" s="231" t="str">
        <f>data_olah!C536</f>
        <v>KOMBENG</v>
      </c>
      <c r="E1374" s="231" t="str">
        <f>data_olah!D536</f>
        <v>SUKAMAJU</v>
      </c>
      <c r="F1374" s="232" t="str">
        <f>data_olah!F536</f>
        <v>1.08943</v>
      </c>
      <c r="G1374" s="232" t="str">
        <f>data_olah!G536</f>
        <v>116.96089</v>
      </c>
      <c r="H1374" s="231" t="str">
        <f>data_olah!H536</f>
        <v>TELKOMSEL</v>
      </c>
      <c r="I1374" s="231" t="str">
        <f>data_olah!I536</f>
        <v>INDIHOME</v>
      </c>
      <c r="J1374" s="231" t="str">
        <f>data_olah!J536</f>
        <v>TERPASANG</v>
      </c>
      <c r="K1374" s="231" t="str">
        <f>data_olah!N536</f>
        <v/>
      </c>
      <c r="L1374" s="231" t="str">
        <f>data_olah!U536</f>
        <v>TIDAK OPTIMAL</v>
      </c>
    </row>
    <row r="1375">
      <c r="A1375" s="230">
        <v>2025.0</v>
      </c>
      <c r="B1375" s="230" t="s">
        <v>3551</v>
      </c>
      <c r="C1375" s="231" t="str">
        <f>data_olah!B537</f>
        <v>KUTAI TIMUR</v>
      </c>
      <c r="D1375" s="231" t="str">
        <f>data_olah!C537</f>
        <v>KOMBENG</v>
      </c>
      <c r="E1375" s="231" t="str">
        <f>data_olah!D537</f>
        <v>SIDOMULYO</v>
      </c>
      <c r="F1375" s="232" t="str">
        <f>data_olah!F537</f>
        <v>1.06166</v>
      </c>
      <c r="G1375" s="232" t="str">
        <f>data_olah!G537</f>
        <v>116.93613</v>
      </c>
      <c r="H1375" s="231" t="str">
        <f>data_olah!H537</f>
        <v>PSN</v>
      </c>
      <c r="I1375" s="231" t="str">
        <f>data_olah!I537</f>
        <v>VSAT</v>
      </c>
      <c r="J1375" s="231" t="str">
        <f>data_olah!J537</f>
        <v>TERPASANG</v>
      </c>
      <c r="K1375" s="231" t="str">
        <f>data_olah!N537</f>
        <v/>
      </c>
      <c r="L1375" s="231" t="str">
        <f>data_olah!U537</f>
        <v>TIDAK OPTIMAL</v>
      </c>
    </row>
    <row r="1376">
      <c r="A1376" s="230">
        <v>2025.0</v>
      </c>
      <c r="B1376" s="230" t="s">
        <v>3551</v>
      </c>
      <c r="C1376" s="231" t="str">
        <f>data_olah!B538</f>
        <v>KUTAI TIMUR</v>
      </c>
      <c r="D1376" s="231" t="str">
        <f>data_olah!C538</f>
        <v>KOMBENG</v>
      </c>
      <c r="E1376" s="231" t="str">
        <f>data_olah!D538</f>
        <v>SRI PANTUN</v>
      </c>
      <c r="F1376" s="232" t="str">
        <f>data_olah!F538</f>
        <v>1.05620</v>
      </c>
      <c r="G1376" s="232" t="str">
        <f>data_olah!G538</f>
        <v>116.96560</v>
      </c>
      <c r="H1376" s="231" t="str">
        <f>data_olah!H538</f>
        <v>TELKOMSEL</v>
      </c>
      <c r="I1376" s="231" t="str">
        <f>data_olah!I538</f>
        <v>ORBIT</v>
      </c>
      <c r="J1376" s="231" t="str">
        <f>data_olah!J538</f>
        <v>TERPASANG</v>
      </c>
      <c r="K1376" s="231" t="str">
        <f>data_olah!N538</f>
        <v>BELUM TERPASANG</v>
      </c>
      <c r="L1376" s="231" t="str">
        <f>data_olah!U538</f>
        <v>TIDAK TERDETEKSI</v>
      </c>
    </row>
    <row r="1377">
      <c r="A1377" s="230">
        <v>2025.0</v>
      </c>
      <c r="B1377" s="230" t="s">
        <v>3551</v>
      </c>
      <c r="C1377" s="231" t="str">
        <f>data_olah!B539</f>
        <v>KUTAI TIMUR</v>
      </c>
      <c r="D1377" s="231" t="str">
        <f>data_olah!C539</f>
        <v>KOMBENG</v>
      </c>
      <c r="E1377" s="231" t="str">
        <f>data_olah!D539</f>
        <v>KOMBENG INDAH</v>
      </c>
      <c r="F1377" s="232" t="str">
        <f>data_olah!F539</f>
        <v>1.05440</v>
      </c>
      <c r="G1377" s="232" t="str">
        <f>data_olah!G539</f>
        <v>116.99701</v>
      </c>
      <c r="H1377" s="231" t="str">
        <f>data_olah!H539</f>
        <v>TELKOMSEL</v>
      </c>
      <c r="I1377" s="231" t="str">
        <f>data_olah!I539</f>
        <v>ORBIT</v>
      </c>
      <c r="J1377" s="231" t="str">
        <f>data_olah!J539</f>
        <v>TERPASANG</v>
      </c>
      <c r="K1377" s="231" t="str">
        <f>data_olah!N539</f>
        <v>BELUM TERPASANG</v>
      </c>
      <c r="L1377" s="231" t="str">
        <f>data_olah!U539</f>
        <v>TIDAK TERDETEKSI</v>
      </c>
    </row>
    <row r="1378">
      <c r="A1378" s="230">
        <v>2025.0</v>
      </c>
      <c r="B1378" s="230" t="s">
        <v>3551</v>
      </c>
      <c r="C1378" s="231" t="str">
        <f>data_olah!B540</f>
        <v>KUTAI TIMUR</v>
      </c>
      <c r="D1378" s="231" t="str">
        <f>data_olah!C540</f>
        <v>KOMBENG</v>
      </c>
      <c r="E1378" s="231" t="str">
        <f>data_olah!D540</f>
        <v>MIAU BARU</v>
      </c>
      <c r="F1378" s="232" t="str">
        <f>data_olah!F540</f>
        <v>1.1963888</v>
      </c>
      <c r="G1378" s="232" t="str">
        <f>data_olah!G540</f>
        <v>116.9433333</v>
      </c>
      <c r="H1378" s="231" t="str">
        <f>data_olah!H540</f>
        <v>TELKOM</v>
      </c>
      <c r="I1378" s="231" t="str">
        <f>data_olah!I540</f>
        <v>Astinet</v>
      </c>
      <c r="J1378" s="231" t="str">
        <f>data_olah!J540</f>
        <v>TERPASANG</v>
      </c>
      <c r="K1378" s="231" t="str">
        <f>data_olah!N540</f>
        <v>TIDAK TERDETEKSI</v>
      </c>
      <c r="L1378" s="231" t="str">
        <f>data_olah!U540</f>
        <v>TIDAK TERDETEKSI</v>
      </c>
    </row>
    <row r="1379">
      <c r="A1379" s="230">
        <v>2025.0</v>
      </c>
      <c r="B1379" s="230" t="s">
        <v>3551</v>
      </c>
      <c r="C1379" s="231" t="str">
        <f>data_olah!B541</f>
        <v>KUTAI TIMUR</v>
      </c>
      <c r="D1379" s="231" t="str">
        <f>data_olah!C541</f>
        <v>LONG MESANGAT</v>
      </c>
      <c r="E1379" s="231" t="str">
        <f>data_olah!D541</f>
        <v>SIKA MAKMUR</v>
      </c>
      <c r="F1379" s="232" t="str">
        <f>data_olah!F541</f>
        <v>0.66648</v>
      </c>
      <c r="G1379" s="232" t="str">
        <f>data_olah!G541</f>
        <v>116.69685</v>
      </c>
      <c r="H1379" s="231" t="str">
        <f>data_olah!H541</f>
        <v>COMTELINDO</v>
      </c>
      <c r="I1379" s="231" t="str">
        <f>data_olah!I541</f>
        <v>WMS</v>
      </c>
      <c r="J1379" s="231" t="str">
        <f>data_olah!J541</f>
        <v>TERPASANG</v>
      </c>
      <c r="K1379" s="231" t="str">
        <f>data_olah!N541</f>
        <v/>
      </c>
      <c r="L1379" s="231" t="str">
        <f>data_olah!U541</f>
        <v>KURANG OPTIMAL</v>
      </c>
    </row>
    <row r="1380">
      <c r="A1380" s="230">
        <v>2025.0</v>
      </c>
      <c r="B1380" s="230" t="s">
        <v>3551</v>
      </c>
      <c r="C1380" s="231" t="str">
        <f>data_olah!B542</f>
        <v>KUTAI TIMUR</v>
      </c>
      <c r="D1380" s="231" t="str">
        <f>data_olah!C542</f>
        <v>LONG MESANGAT</v>
      </c>
      <c r="E1380" s="231" t="str">
        <f>data_olah!D542</f>
        <v>SEGOY MAKMUR</v>
      </c>
      <c r="F1380" s="232" t="str">
        <f>data_olah!F542</f>
        <v>0.63700</v>
      </c>
      <c r="G1380" s="232" t="str">
        <f>data_olah!G542</f>
        <v>116.69302</v>
      </c>
      <c r="H1380" s="231" t="str">
        <f>data_olah!H542</f>
        <v>TELKOMSEL</v>
      </c>
      <c r="I1380" s="231" t="str">
        <f>data_olah!I542</f>
        <v>ORBIT</v>
      </c>
      <c r="J1380" s="231" t="str">
        <f>data_olah!J542</f>
        <v>TERPASANG</v>
      </c>
      <c r="K1380" s="231" t="str">
        <f>data_olah!N542</f>
        <v>BELUM TERPASANG</v>
      </c>
      <c r="L1380" s="231" t="str">
        <f>data_olah!U542</f>
        <v>TIDAK TERDETEKSI</v>
      </c>
    </row>
    <row r="1381">
      <c r="A1381" s="230">
        <v>2025.0</v>
      </c>
      <c r="B1381" s="230" t="s">
        <v>3551</v>
      </c>
      <c r="C1381" s="231" t="str">
        <f>data_olah!B543</f>
        <v>KUTAI TIMUR</v>
      </c>
      <c r="D1381" s="231" t="str">
        <f>data_olah!C543</f>
        <v>LONG MESANGAT</v>
      </c>
      <c r="E1381" s="231" t="str">
        <f>data_olah!D543</f>
        <v>MUKTI UTAMA</v>
      </c>
      <c r="F1381" s="232" t="str">
        <f>data_olah!F543</f>
        <v>0.58834</v>
      </c>
      <c r="G1381" s="232" t="str">
        <f>data_olah!G543</f>
        <v>116.70649</v>
      </c>
      <c r="H1381" s="231" t="str">
        <f>data_olah!H543</f>
        <v>TELKOMSEL</v>
      </c>
      <c r="I1381" s="231" t="str">
        <f>data_olah!I543</f>
        <v>ORBIT</v>
      </c>
      <c r="J1381" s="231" t="str">
        <f>data_olah!J543</f>
        <v>TERPASANG</v>
      </c>
      <c r="K1381" s="231" t="str">
        <f>data_olah!N543</f>
        <v>BELUM TERPASANG</v>
      </c>
      <c r="L1381" s="231" t="str">
        <f>data_olah!U543</f>
        <v>TIDAK TERDETEKSI</v>
      </c>
    </row>
    <row r="1382">
      <c r="A1382" s="230">
        <v>2025.0</v>
      </c>
      <c r="B1382" s="230" t="s">
        <v>3551</v>
      </c>
      <c r="C1382" s="231" t="str">
        <f>data_olah!B544</f>
        <v>KUTAI TIMUR</v>
      </c>
      <c r="D1382" s="231" t="str">
        <f>data_olah!C544</f>
        <v>LONG MESANGAT</v>
      </c>
      <c r="E1382" s="231" t="str">
        <f>data_olah!D544</f>
        <v>SUMBER SARI</v>
      </c>
      <c r="F1382" s="232" t="str">
        <f>data_olah!F544</f>
        <v>0.575363</v>
      </c>
      <c r="G1382" s="232" t="str">
        <f>data_olah!G544</f>
        <v>116.715312</v>
      </c>
      <c r="H1382" s="231" t="str">
        <f>data_olah!H544</f>
        <v>BESTCAMP</v>
      </c>
      <c r="I1382" s="231" t="str">
        <f>data_olah!I544</f>
        <v>STARLINK</v>
      </c>
      <c r="J1382" s="231" t="str">
        <f>data_olah!J544</f>
        <v>TERPASANG</v>
      </c>
      <c r="K1382" s="231" t="str">
        <f>data_olah!N544</f>
        <v>BELUM TERPASANG</v>
      </c>
      <c r="L1382" s="231" t="str">
        <f>data_olah!U544</f>
        <v>OPTIMAL</v>
      </c>
    </row>
    <row r="1383">
      <c r="A1383" s="230">
        <v>2025.0</v>
      </c>
      <c r="B1383" s="230" t="s">
        <v>3551</v>
      </c>
      <c r="C1383" s="231" t="str">
        <f>data_olah!B545</f>
        <v>KUTAI TIMUR</v>
      </c>
      <c r="D1383" s="231" t="str">
        <f>data_olah!C545</f>
        <v>LONG MESANGAT</v>
      </c>
      <c r="E1383" s="231" t="str">
        <f>data_olah!D545</f>
        <v>MELAN</v>
      </c>
      <c r="F1383" s="232" t="str">
        <f>data_olah!F545</f>
        <v>0.66917</v>
      </c>
      <c r="G1383" s="232" t="str">
        <f>data_olah!G545</f>
        <v>116.64420</v>
      </c>
      <c r="H1383" s="231" t="str">
        <f>data_olah!H545</f>
        <v>COMTELINDO</v>
      </c>
      <c r="I1383" s="231" t="str">
        <f>data_olah!I545</f>
        <v>WMS</v>
      </c>
      <c r="J1383" s="231" t="str">
        <f>data_olah!J545</f>
        <v>TERPASANG</v>
      </c>
      <c r="K1383" s="231" t="str">
        <f>data_olah!N545</f>
        <v/>
      </c>
      <c r="L1383" s="231" t="str">
        <f>data_olah!U545</f>
        <v>KURANG OPTIMAL</v>
      </c>
    </row>
    <row r="1384">
      <c r="A1384" s="230">
        <v>2025.0</v>
      </c>
      <c r="B1384" s="230" t="s">
        <v>3551</v>
      </c>
      <c r="C1384" s="231" t="str">
        <f>data_olah!B546</f>
        <v>KUTAI TIMUR</v>
      </c>
      <c r="D1384" s="231" t="str">
        <f>data_olah!C546</f>
        <v>LONG MESANGAT</v>
      </c>
      <c r="E1384" s="231" t="str">
        <f>data_olah!D546</f>
        <v>TANAH ABANG</v>
      </c>
      <c r="F1384" s="232" t="str">
        <f>data_olah!F546</f>
        <v>0.55581</v>
      </c>
      <c r="G1384" s="232" t="str">
        <f>data_olah!G546</f>
        <v>116.73239</v>
      </c>
      <c r="H1384" s="231" t="str">
        <f>data_olah!H546</f>
        <v>COMTELINDO</v>
      </c>
      <c r="I1384" s="231" t="str">
        <f>data_olah!I546</f>
        <v>WMS</v>
      </c>
      <c r="J1384" s="231" t="str">
        <f>data_olah!J546</f>
        <v>TERPASANG</v>
      </c>
      <c r="K1384" s="231" t="str">
        <f>data_olah!N546</f>
        <v/>
      </c>
      <c r="L1384" s="231" t="str">
        <f>data_olah!U546</f>
        <v>SANGAT OPTIMAL</v>
      </c>
    </row>
    <row r="1385">
      <c r="A1385" s="230">
        <v>2025.0</v>
      </c>
      <c r="B1385" s="230" t="s">
        <v>3551</v>
      </c>
      <c r="C1385" s="231" t="str">
        <f>data_olah!B547</f>
        <v>KUTAI TIMUR</v>
      </c>
      <c r="D1385" s="231" t="str">
        <f>data_olah!C547</f>
        <v>LONG MESANGAT</v>
      </c>
      <c r="E1385" s="231" t="str">
        <f>data_olah!D547</f>
        <v>SUMBER AGUNG</v>
      </c>
      <c r="F1385" s="232" t="str">
        <f>data_olah!F547</f>
        <v>0.556299</v>
      </c>
      <c r="G1385" s="232" t="str">
        <f>data_olah!G547</f>
        <v>116.754309</v>
      </c>
      <c r="H1385" s="231" t="str">
        <f>data_olah!H547</f>
        <v>BESTCAMP</v>
      </c>
      <c r="I1385" s="231" t="str">
        <f>data_olah!I547</f>
        <v>STARLINK</v>
      </c>
      <c r="J1385" s="231" t="str">
        <f>data_olah!J547</f>
        <v>TERPASANG</v>
      </c>
      <c r="K1385" s="231" t="str">
        <f>data_olah!N547</f>
        <v>BELUM TERPASANG</v>
      </c>
      <c r="L1385" s="231" t="str">
        <f>data_olah!U547</f>
        <v>KURANG OPTIMAL</v>
      </c>
    </row>
    <row r="1386">
      <c r="A1386" s="230">
        <v>2025.0</v>
      </c>
      <c r="B1386" s="230" t="s">
        <v>3551</v>
      </c>
      <c r="C1386" s="231" t="str">
        <f>data_olah!B548</f>
        <v>KUTAI TIMUR</v>
      </c>
      <c r="D1386" s="231" t="str">
        <f>data_olah!C548</f>
        <v>MUARA ANCALONG</v>
      </c>
      <c r="E1386" s="231" t="str">
        <f>data_olah!D548</f>
        <v>SENYIUR</v>
      </c>
      <c r="F1386" s="232" t="str">
        <f>data_olah!F548</f>
        <v>0.31120177080363265</v>
      </c>
      <c r="G1386" s="232" t="str">
        <f>data_olah!G548</f>
        <v>116.6230567860258</v>
      </c>
      <c r="H1386" s="231" t="str">
        <f>data_olah!H548</f>
        <v>TELKOMSEL</v>
      </c>
      <c r="I1386" s="231" t="str">
        <f>data_olah!I548</f>
        <v>ORBIT</v>
      </c>
      <c r="J1386" s="231" t="str">
        <f>data_olah!J548</f>
        <v>TERPASANG</v>
      </c>
      <c r="K1386" s="231" t="str">
        <f>data_olah!N548</f>
        <v>BELUM TERPASANG</v>
      </c>
      <c r="L1386" s="231" t="str">
        <f>data_olah!U548</f>
        <v>TIDAK TERDETEKSI</v>
      </c>
    </row>
    <row r="1387">
      <c r="A1387" s="230">
        <v>2025.0</v>
      </c>
      <c r="B1387" s="230" t="s">
        <v>3551</v>
      </c>
      <c r="C1387" s="231" t="str">
        <f>data_olah!B549</f>
        <v>KUTAI TIMUR</v>
      </c>
      <c r="D1387" s="231" t="str">
        <f>data_olah!C549</f>
        <v>MUARA ANCALONG</v>
      </c>
      <c r="E1387" s="231" t="str">
        <f>data_olah!D549</f>
        <v>KELINJAU ILIR</v>
      </c>
      <c r="F1387" s="232" t="str">
        <f>data_olah!F549</f>
        <v>0.42693</v>
      </c>
      <c r="G1387" s="232" t="str">
        <f>data_olah!G549</f>
        <v>116.68004</v>
      </c>
      <c r="H1387" s="231" t="str">
        <f>data_olah!H549</f>
        <v>TELKOMSEL</v>
      </c>
      <c r="I1387" s="231" t="str">
        <f>data_olah!I549</f>
        <v>ORBIT</v>
      </c>
      <c r="J1387" s="231" t="str">
        <f>data_olah!J549</f>
        <v>TERPASANG</v>
      </c>
      <c r="K1387" s="231" t="str">
        <f>data_olah!N549</f>
        <v>BELUM TERPASANG</v>
      </c>
      <c r="L1387" s="231" t="str">
        <f>data_olah!U549</f>
        <v>TIDAK TERDETEKSI</v>
      </c>
    </row>
    <row r="1388">
      <c r="A1388" s="230">
        <v>2025.0</v>
      </c>
      <c r="B1388" s="230" t="s">
        <v>3551</v>
      </c>
      <c r="C1388" s="231" t="str">
        <f>data_olah!B550</f>
        <v>KUTAI TIMUR</v>
      </c>
      <c r="D1388" s="231" t="str">
        <f>data_olah!C550</f>
        <v>MUARA ANCALONG</v>
      </c>
      <c r="E1388" s="231" t="str">
        <f>data_olah!D550</f>
        <v>KELINJAU ULU</v>
      </c>
      <c r="F1388" s="232" t="str">
        <f>data_olah!F550</f>
        <v>0.44224</v>
      </c>
      <c r="G1388" s="232" t="str">
        <f>data_olah!G550</f>
        <v>116.675001</v>
      </c>
      <c r="H1388" s="231" t="str">
        <f>data_olah!H550</f>
        <v>TELKOMSEL</v>
      </c>
      <c r="I1388" s="231" t="str">
        <f>data_olah!I550</f>
        <v>ORBIT</v>
      </c>
      <c r="J1388" s="231" t="str">
        <f>data_olah!J550</f>
        <v>TERPASANG</v>
      </c>
      <c r="K1388" s="231" t="str">
        <f>data_olah!N550</f>
        <v>BELUM TERPASANG</v>
      </c>
      <c r="L1388" s="231" t="str">
        <f>data_olah!U550</f>
        <v>TIDAK TERDETEKSI</v>
      </c>
    </row>
    <row r="1389">
      <c r="A1389" s="230">
        <v>2025.0</v>
      </c>
      <c r="B1389" s="230" t="s">
        <v>3551</v>
      </c>
      <c r="C1389" s="231" t="str">
        <f>data_olah!B551</f>
        <v>KUTAI TIMUR</v>
      </c>
      <c r="D1389" s="231" t="str">
        <f>data_olah!C551</f>
        <v>MUARA ANCALONG</v>
      </c>
      <c r="E1389" s="231" t="str">
        <f>data_olah!D551</f>
        <v>LONG NAH</v>
      </c>
      <c r="F1389" s="232" t="str">
        <f>data_olah!F551</f>
        <v>0.614306</v>
      </c>
      <c r="G1389" s="232" t="str">
        <f>data_olah!G551</f>
        <v>116.656217</v>
      </c>
      <c r="H1389" s="231" t="str">
        <f>data_olah!H551</f>
        <v>TELKOMSEL</v>
      </c>
      <c r="I1389" s="231" t="str">
        <f>data_olah!I551</f>
        <v>ORBIT</v>
      </c>
      <c r="J1389" s="231" t="str">
        <f>data_olah!J551</f>
        <v>TERPASANG</v>
      </c>
      <c r="K1389" s="231" t="str">
        <f>data_olah!N551</f>
        <v>BELUM TERPASANG</v>
      </c>
      <c r="L1389" s="231" t="str">
        <f>data_olah!U551</f>
        <v>TIDAK TERDETEKSI</v>
      </c>
    </row>
    <row r="1390">
      <c r="A1390" s="230">
        <v>2025.0</v>
      </c>
      <c r="B1390" s="230" t="s">
        <v>3551</v>
      </c>
      <c r="C1390" s="231" t="str">
        <f>data_olah!B552</f>
        <v>KUTAI TIMUR</v>
      </c>
      <c r="D1390" s="231" t="str">
        <f>data_olah!C552</f>
        <v>MUARA ANCALONG</v>
      </c>
      <c r="E1390" s="231" t="str">
        <f>data_olah!D552</f>
        <v>LONG TESAK</v>
      </c>
      <c r="F1390" s="232" t="str">
        <f>data_olah!F552</f>
        <v>0.40498</v>
      </c>
      <c r="G1390" s="232" t="str">
        <f>data_olah!G552</f>
        <v>116.37417</v>
      </c>
      <c r="H1390" s="231" t="str">
        <f>data_olah!H552</f>
        <v>COMTELINDO</v>
      </c>
      <c r="I1390" s="231" t="str">
        <f>data_olah!I552</f>
        <v>WMS</v>
      </c>
      <c r="J1390" s="231" t="str">
        <f>data_olah!J552</f>
        <v>TERPASANG</v>
      </c>
      <c r="K1390" s="231" t="str">
        <f>data_olah!N552</f>
        <v/>
      </c>
      <c r="L1390" s="231" t="str">
        <f>data_olah!U552</f>
        <v>OPTIMAL</v>
      </c>
    </row>
    <row r="1391">
      <c r="A1391" s="230">
        <v>2025.0</v>
      </c>
      <c r="B1391" s="230" t="s">
        <v>3551</v>
      </c>
      <c r="C1391" s="231" t="str">
        <f>data_olah!B553</f>
        <v>KUTAI TIMUR</v>
      </c>
      <c r="D1391" s="231" t="str">
        <f>data_olah!C553</f>
        <v>MUARA ANCALONG</v>
      </c>
      <c r="E1391" s="231" t="str">
        <f>data_olah!D553</f>
        <v>GEMAR BARU</v>
      </c>
      <c r="F1391" s="232" t="str">
        <f>data_olah!F553</f>
        <v>0.642913</v>
      </c>
      <c r="G1391" s="232" t="str">
        <f>data_olah!G553</f>
        <v>116.639152</v>
      </c>
      <c r="H1391" s="231" t="str">
        <f>data_olah!H553</f>
        <v>BESTCAMP</v>
      </c>
      <c r="I1391" s="231" t="str">
        <f>data_olah!I553</f>
        <v>STARLINK</v>
      </c>
      <c r="J1391" s="231" t="str">
        <f>data_olah!J553</f>
        <v>TERPASANG</v>
      </c>
      <c r="K1391" s="231" t="str">
        <f>data_olah!N553</f>
        <v>BELUM TERPASANG</v>
      </c>
      <c r="L1391" s="231" t="str">
        <f>data_olah!U553</f>
        <v>TIDAK OPTIMAL</v>
      </c>
    </row>
    <row r="1392">
      <c r="A1392" s="230">
        <v>2025.0</v>
      </c>
      <c r="B1392" s="230" t="s">
        <v>3551</v>
      </c>
      <c r="C1392" s="231" t="str">
        <f>data_olah!B554</f>
        <v>KUTAI TIMUR</v>
      </c>
      <c r="D1392" s="231" t="str">
        <f>data_olah!C554</f>
        <v>MUARA ANCALONG</v>
      </c>
      <c r="E1392" s="231" t="str">
        <f>data_olah!D554</f>
        <v>LONG POQ BARU</v>
      </c>
      <c r="F1392" s="232" t="str">
        <f>data_olah!F554</f>
        <v>0.44368</v>
      </c>
      <c r="G1392" s="232" t="str">
        <f>data_olah!G554</f>
        <v>116.75213</v>
      </c>
      <c r="H1392" s="231" t="str">
        <f>data_olah!H554</f>
        <v>COMTELINDO</v>
      </c>
      <c r="I1392" s="231" t="str">
        <f>data_olah!I554</f>
        <v>WMS</v>
      </c>
      <c r="J1392" s="231" t="str">
        <f>data_olah!J554</f>
        <v>TERPASANG</v>
      </c>
      <c r="K1392" s="231" t="str">
        <f>data_olah!N554</f>
        <v/>
      </c>
      <c r="L1392" s="231" t="str">
        <f>data_olah!U554</f>
        <v>TIDAK OPTIMAL</v>
      </c>
    </row>
    <row r="1393">
      <c r="A1393" s="230">
        <v>2025.0</v>
      </c>
      <c r="B1393" s="230" t="s">
        <v>3551</v>
      </c>
      <c r="C1393" s="231" t="str">
        <f>data_olah!B555</f>
        <v>KUTAI TIMUR</v>
      </c>
      <c r="D1393" s="231" t="str">
        <f>data_olah!C555</f>
        <v>MUARA ANCALONG</v>
      </c>
      <c r="E1393" s="231" t="str">
        <f>data_olah!D555</f>
        <v>MUARA DUN</v>
      </c>
      <c r="F1393" s="232" t="str">
        <f>data_olah!F555</f>
        <v>0.638054</v>
      </c>
      <c r="G1393" s="232" t="str">
        <f>data_olah!G555</f>
        <v>116.648574</v>
      </c>
      <c r="H1393" s="231" t="str">
        <f>data_olah!H555</f>
        <v>BESTCAMP</v>
      </c>
      <c r="I1393" s="231" t="str">
        <f>data_olah!I555</f>
        <v>STARLINK</v>
      </c>
      <c r="J1393" s="231" t="str">
        <f>data_olah!J555</f>
        <v>TERPASANG</v>
      </c>
      <c r="K1393" s="231" t="str">
        <f>data_olah!N555</f>
        <v>BELUM TERPASANG</v>
      </c>
      <c r="L1393" s="231" t="str">
        <f>data_olah!U555</f>
        <v>TIDAK OPTIMAL</v>
      </c>
    </row>
    <row r="1394">
      <c r="A1394" s="230">
        <v>2025.0</v>
      </c>
      <c r="B1394" s="230" t="s">
        <v>3551</v>
      </c>
      <c r="C1394" s="231" t="str">
        <f>data_olah!B556</f>
        <v>KUTAI TIMUR</v>
      </c>
      <c r="D1394" s="231" t="str">
        <f>data_olah!C556</f>
        <v>MUARA ANCALONG</v>
      </c>
      <c r="E1394" s="231" t="str">
        <f>data_olah!D556</f>
        <v>TELUK BARU</v>
      </c>
      <c r="F1394" s="232" t="str">
        <f>data_olah!F556</f>
        <v>0.61052</v>
      </c>
      <c r="G1394" s="232" t="str">
        <f>data_olah!G556</f>
        <v>116.66485</v>
      </c>
      <c r="H1394" s="231" t="str">
        <f>data_olah!H556</f>
        <v>COMTELINDO</v>
      </c>
      <c r="I1394" s="231" t="str">
        <f>data_olah!I556</f>
        <v>WMS</v>
      </c>
      <c r="J1394" s="231" t="str">
        <f>data_olah!J556</f>
        <v>TERPASANG</v>
      </c>
      <c r="K1394" s="231" t="str">
        <f>data_olah!N556</f>
        <v/>
      </c>
      <c r="L1394" s="231" t="str">
        <f>data_olah!U556</f>
        <v>SANGAT OPTIMAL</v>
      </c>
    </row>
    <row r="1395">
      <c r="A1395" s="230">
        <v>2025.0</v>
      </c>
      <c r="B1395" s="230" t="s">
        <v>3551</v>
      </c>
      <c r="C1395" s="231" t="str">
        <f>data_olah!B557</f>
        <v>KUTAI TIMUR</v>
      </c>
      <c r="D1395" s="231" t="str">
        <f>data_olah!C557</f>
        <v>MUARA BENGKAL</v>
      </c>
      <c r="E1395" s="231" t="str">
        <f>data_olah!D557</f>
        <v>SENAMBAH</v>
      </c>
      <c r="F1395" s="232" t="str">
        <f>data_olah!F557</f>
        <v>0.31350</v>
      </c>
      <c r="G1395" s="232" t="str">
        <f>data_olah!G557</f>
        <v>116.76934</v>
      </c>
      <c r="H1395" s="231" t="str">
        <f>data_olah!H557</f>
        <v>TELKOMSEL</v>
      </c>
      <c r="I1395" s="231" t="str">
        <f>data_olah!I557</f>
        <v>ORBIT</v>
      </c>
      <c r="J1395" s="231" t="str">
        <f>data_olah!J557</f>
        <v>TERPASANG</v>
      </c>
      <c r="K1395" s="231" t="str">
        <f>data_olah!N557</f>
        <v>BELUM TERPASANG</v>
      </c>
      <c r="L1395" s="231" t="str">
        <f>data_olah!U557</f>
        <v>TIDAK TERDETEKSI</v>
      </c>
    </row>
    <row r="1396">
      <c r="A1396" s="230">
        <v>2025.0</v>
      </c>
      <c r="B1396" s="230" t="s">
        <v>3551</v>
      </c>
      <c r="C1396" s="231" t="str">
        <f>data_olah!B558</f>
        <v>KUTAI TIMUR</v>
      </c>
      <c r="D1396" s="231" t="str">
        <f>data_olah!C558</f>
        <v>MUARA BENGKAL</v>
      </c>
      <c r="E1396" s="231" t="str">
        <f>data_olah!D558</f>
        <v>NGAYAU</v>
      </c>
      <c r="F1396" s="232" t="str">
        <f>data_olah!F558</f>
        <v>0.41771</v>
      </c>
      <c r="G1396" s="232" t="str">
        <f>data_olah!G558</f>
        <v>116.70731</v>
      </c>
      <c r="H1396" s="231" t="str">
        <f>data_olah!H558</f>
        <v>COMTELINDO</v>
      </c>
      <c r="I1396" s="231" t="str">
        <f>data_olah!I558</f>
        <v>WMS</v>
      </c>
      <c r="J1396" s="231" t="str">
        <f>data_olah!J558</f>
        <v>TERPASANG</v>
      </c>
      <c r="K1396" s="231" t="str">
        <f>data_olah!N558</f>
        <v/>
      </c>
      <c r="L1396" s="231" t="str">
        <f>data_olah!U558</f>
        <v>SANGAT OPTIMAL</v>
      </c>
    </row>
    <row r="1397">
      <c r="A1397" s="230">
        <v>2025.0</v>
      </c>
      <c r="B1397" s="230" t="s">
        <v>3551</v>
      </c>
      <c r="C1397" s="231" t="str">
        <f>data_olah!B559</f>
        <v>KUTAI TIMUR</v>
      </c>
      <c r="D1397" s="231" t="str">
        <f>data_olah!C559</f>
        <v>MUARA BENGKAL</v>
      </c>
      <c r="E1397" s="231" t="str">
        <f>data_olah!D559</f>
        <v>MUARA BENGKAL ILIR</v>
      </c>
      <c r="F1397" s="232" t="str">
        <f>data_olah!F559</f>
        <v>0.4324243659525176</v>
      </c>
      <c r="G1397" s="232" t="str">
        <f>data_olah!G559</f>
        <v>116.71380182958032</v>
      </c>
      <c r="H1397" s="231" t="str">
        <f>data_olah!H559</f>
        <v>COMTELINDO</v>
      </c>
      <c r="I1397" s="231" t="str">
        <f>data_olah!I559</f>
        <v>WMS</v>
      </c>
      <c r="J1397" s="231" t="str">
        <f>data_olah!J559</f>
        <v>TERPASANG</v>
      </c>
      <c r="K1397" s="231" t="str">
        <f>data_olah!N559</f>
        <v/>
      </c>
      <c r="L1397" s="231" t="str">
        <f>data_olah!U559</f>
        <v>OPTIMAL</v>
      </c>
    </row>
    <row r="1398">
      <c r="A1398" s="230">
        <v>2025.0</v>
      </c>
      <c r="B1398" s="230" t="s">
        <v>3551</v>
      </c>
      <c r="C1398" s="231" t="str">
        <f>data_olah!B560</f>
        <v>KUTAI TIMUR</v>
      </c>
      <c r="D1398" s="231" t="str">
        <f>data_olah!C560</f>
        <v>MUARA BENGKAL</v>
      </c>
      <c r="E1398" s="231" t="str">
        <f>data_olah!D560</f>
        <v>MUARA BENGKAL ULU</v>
      </c>
      <c r="F1398" s="232" t="str">
        <f>data_olah!F560</f>
        <v>0.43645</v>
      </c>
      <c r="G1398" s="232" t="str">
        <f>data_olah!G560</f>
        <v>116.71687</v>
      </c>
      <c r="H1398" s="231" t="str">
        <f>data_olah!H560</f>
        <v>COMTELINDO</v>
      </c>
      <c r="I1398" s="231" t="str">
        <f>data_olah!I560</f>
        <v>WMS</v>
      </c>
      <c r="J1398" s="231" t="str">
        <f>data_olah!J560</f>
        <v>TERPASANG</v>
      </c>
      <c r="K1398" s="231" t="str">
        <f>data_olah!N560</f>
        <v/>
      </c>
      <c r="L1398" s="231" t="str">
        <f>data_olah!U560</f>
        <v>SANGAT OPTIMAL</v>
      </c>
    </row>
    <row r="1399">
      <c r="A1399" s="230">
        <v>2025.0</v>
      </c>
      <c r="B1399" s="230" t="s">
        <v>3551</v>
      </c>
      <c r="C1399" s="231" t="str">
        <f>data_olah!B561</f>
        <v>KUTAI TIMUR</v>
      </c>
      <c r="D1399" s="231" t="str">
        <f>data_olah!C561</f>
        <v>MUARA BENGKAL</v>
      </c>
      <c r="E1399" s="231" t="str">
        <f>data_olah!D561</f>
        <v>BENUA BARU</v>
      </c>
      <c r="F1399" s="232" t="str">
        <f>data_olah!F561</f>
        <v>0.990825</v>
      </c>
      <c r="G1399" s="232" t="str">
        <f>data_olah!G561</f>
        <v>117.978271</v>
      </c>
      <c r="H1399" s="231" t="str">
        <f>data_olah!H561</f>
        <v>TELKOM</v>
      </c>
      <c r="I1399" s="231" t="str">
        <f>data_olah!I561</f>
        <v>Astinet</v>
      </c>
      <c r="J1399" s="231" t="str">
        <f>data_olah!J561</f>
        <v/>
      </c>
      <c r="K1399" s="231" t="str">
        <f>data_olah!N561</f>
        <v>TIDAK TERDETEKSI</v>
      </c>
      <c r="L1399" s="231" t="str">
        <f>data_olah!U561</f>
        <v>TIDAK TERDETEKSI</v>
      </c>
    </row>
    <row r="1400">
      <c r="A1400" s="230">
        <v>2025.0</v>
      </c>
      <c r="B1400" s="230" t="s">
        <v>3551</v>
      </c>
      <c r="C1400" s="231" t="str">
        <f>data_olah!B562</f>
        <v>KUTAI TIMUR</v>
      </c>
      <c r="D1400" s="231" t="str">
        <f>data_olah!C562</f>
        <v>MUARA BENGKAL</v>
      </c>
      <c r="E1400" s="231" t="str">
        <f>data_olah!D562</f>
        <v>MULUPAN</v>
      </c>
      <c r="F1400" s="232" t="str">
        <f>data_olah!F562</f>
        <v>0.231584</v>
      </c>
      <c r="G1400" s="232" t="str">
        <f>data_olah!G562</f>
        <v>116.783180</v>
      </c>
      <c r="H1400" s="231" t="str">
        <f>data_olah!H562</f>
        <v>BESTCAMP</v>
      </c>
      <c r="I1400" s="231" t="str">
        <f>data_olah!I562</f>
        <v>STARLINK</v>
      </c>
      <c r="J1400" s="231" t="str">
        <f>data_olah!J562</f>
        <v>TERPASANG</v>
      </c>
      <c r="K1400" s="231" t="str">
        <f>data_olah!N562</f>
        <v>BELUM TERPASANG</v>
      </c>
      <c r="L1400" s="231" t="str">
        <f>data_olah!U562</f>
        <v>TIDAK OPTIMAL</v>
      </c>
    </row>
    <row r="1401">
      <c r="A1401" s="230">
        <v>2025.0</v>
      </c>
      <c r="B1401" s="230" t="s">
        <v>3551</v>
      </c>
      <c r="C1401" s="231" t="str">
        <f>data_olah!B563</f>
        <v>KUTAI TIMUR</v>
      </c>
      <c r="D1401" s="231" t="str">
        <f>data_olah!C563</f>
        <v>MUARA BENGKAL</v>
      </c>
      <c r="E1401" s="231" t="str">
        <f>data_olah!D563</f>
        <v>BATU BALAI</v>
      </c>
      <c r="F1401" s="232" t="str">
        <f>data_olah!F563</f>
        <v>0.52719</v>
      </c>
      <c r="G1401" s="232" t="str">
        <f>data_olah!G563</f>
        <v>116.78738</v>
      </c>
      <c r="H1401" s="231" t="str">
        <f>data_olah!H563</f>
        <v>COMTELINDO</v>
      </c>
      <c r="I1401" s="231" t="str">
        <f>data_olah!I563</f>
        <v>WMS</v>
      </c>
      <c r="J1401" s="231" t="str">
        <f>data_olah!J563</f>
        <v>TERPASANG</v>
      </c>
      <c r="K1401" s="231" t="str">
        <f>data_olah!N563</f>
        <v/>
      </c>
      <c r="L1401" s="231" t="str">
        <f>data_olah!U563</f>
        <v>KURANG OPTIMAL</v>
      </c>
    </row>
    <row r="1402">
      <c r="A1402" s="230">
        <v>2025.0</v>
      </c>
      <c r="B1402" s="230" t="s">
        <v>3551</v>
      </c>
      <c r="C1402" s="231" t="str">
        <f>data_olah!B564</f>
        <v>KUTAI TIMUR</v>
      </c>
      <c r="D1402" s="231" t="str">
        <f>data_olah!C564</f>
        <v>MUARA WAHAU</v>
      </c>
      <c r="E1402" s="231" t="str">
        <f>data_olah!D564</f>
        <v>JAK LUAY</v>
      </c>
      <c r="F1402" s="232" t="str">
        <f>data_olah!F564</f>
        <v>1.014172853212281</v>
      </c>
      <c r="G1402" s="232" t="str">
        <f>data_olah!G564</f>
        <v>116.86643713538332</v>
      </c>
      <c r="H1402" s="231" t="str">
        <f>data_olah!H564</f>
        <v>COMTELINDO</v>
      </c>
      <c r="I1402" s="231" t="str">
        <f>data_olah!I564</f>
        <v>WMS</v>
      </c>
      <c r="J1402" s="231" t="str">
        <f>data_olah!J564</f>
        <v>TERPASANG</v>
      </c>
      <c r="K1402" s="231" t="str">
        <f>data_olah!N564</f>
        <v/>
      </c>
      <c r="L1402" s="231" t="str">
        <f>data_olah!U564</f>
        <v>OPTIMAL</v>
      </c>
    </row>
    <row r="1403">
      <c r="A1403" s="230">
        <v>2025.0</v>
      </c>
      <c r="B1403" s="230" t="s">
        <v>3551</v>
      </c>
      <c r="C1403" s="231" t="str">
        <f>data_olah!B565</f>
        <v>KUTAI TIMUR</v>
      </c>
      <c r="D1403" s="231" t="str">
        <f>data_olah!C565</f>
        <v>MUARA WAHAU</v>
      </c>
      <c r="E1403" s="231" t="str">
        <f>data_olah!D565</f>
        <v>NEHES LIAH BING</v>
      </c>
      <c r="F1403" s="232" t="str">
        <f>data_olah!F565</f>
        <v>1.04998</v>
      </c>
      <c r="G1403" s="232" t="str">
        <f>data_olah!G565</f>
        <v>116.8614</v>
      </c>
      <c r="H1403" s="231" t="str">
        <f>data_olah!H565</f>
        <v>TELKOMSEL</v>
      </c>
      <c r="I1403" s="231" t="str">
        <f>data_olah!I565</f>
        <v>INDIHOME</v>
      </c>
      <c r="J1403" s="231" t="str">
        <f>data_olah!J565</f>
        <v>TERPASANG</v>
      </c>
      <c r="K1403" s="231" t="str">
        <f>data_olah!N565</f>
        <v/>
      </c>
      <c r="L1403" s="231" t="str">
        <f>data_olah!U565</f>
        <v>TIDAK OPTIMAL</v>
      </c>
    </row>
    <row r="1404">
      <c r="A1404" s="230">
        <v>2025.0</v>
      </c>
      <c r="B1404" s="230" t="s">
        <v>3551</v>
      </c>
      <c r="C1404" s="231" t="str">
        <f>data_olah!B566</f>
        <v>KUTAI TIMUR</v>
      </c>
      <c r="D1404" s="231" t="str">
        <f>data_olah!C566</f>
        <v>MUARA WAHAU</v>
      </c>
      <c r="E1404" s="231" t="str">
        <f>data_olah!D566</f>
        <v>MUARA WAHAU</v>
      </c>
      <c r="F1404" s="232" t="str">
        <f>data_olah!F566</f>
        <v>1.057534</v>
      </c>
      <c r="G1404" s="232" t="str">
        <f>data_olah!G566</f>
        <v>116.834049</v>
      </c>
      <c r="H1404" s="231" t="str">
        <f>data_olah!H566</f>
        <v>TELKOM</v>
      </c>
      <c r="I1404" s="231" t="str">
        <f>data_olah!I566</f>
        <v>Astinet</v>
      </c>
      <c r="J1404" s="231" t="str">
        <f>data_olah!J566</f>
        <v>TERPASANG</v>
      </c>
      <c r="K1404" s="231" t="str">
        <f>data_olah!N566</f>
        <v>TIDAK TERDETEKSI</v>
      </c>
      <c r="L1404" s="231" t="str">
        <f>data_olah!U566</f>
        <v>TIDAK TERDETEKSI</v>
      </c>
    </row>
    <row r="1405">
      <c r="A1405" s="230">
        <v>2025.0</v>
      </c>
      <c r="B1405" s="230" t="s">
        <v>3551</v>
      </c>
      <c r="C1405" s="231" t="str">
        <f>data_olah!B567</f>
        <v>KUTAI TIMUR</v>
      </c>
      <c r="D1405" s="231" t="str">
        <f>data_olah!C567</f>
        <v>MUARA WAHAU</v>
      </c>
      <c r="E1405" s="231" t="str">
        <f>data_olah!D567</f>
        <v>DEA BEQ</v>
      </c>
      <c r="F1405" s="232" t="str">
        <f>data_olah!F567</f>
        <v>1.0438752190830851</v>
      </c>
      <c r="G1405" s="232" t="str">
        <f>data_olah!G567</f>
        <v>116.8143919213626</v>
      </c>
      <c r="H1405" s="231" t="str">
        <f>data_olah!H567</f>
        <v>TELKOMSEL</v>
      </c>
      <c r="I1405" s="231" t="str">
        <f>data_olah!I567</f>
        <v>INDIHOME</v>
      </c>
      <c r="J1405" s="231" t="str">
        <f>data_olah!J567</f>
        <v>TERPASANG</v>
      </c>
      <c r="K1405" s="231" t="str">
        <f>data_olah!N567</f>
        <v/>
      </c>
      <c r="L1405" s="231" t="str">
        <f>data_olah!U567</f>
        <v>KURANG OPTIMAL</v>
      </c>
    </row>
    <row r="1406">
      <c r="A1406" s="230">
        <v>2025.0</v>
      </c>
      <c r="B1406" s="230" t="s">
        <v>3551</v>
      </c>
      <c r="C1406" s="231" t="str">
        <f>data_olah!B568</f>
        <v>KUTAI TIMUR</v>
      </c>
      <c r="D1406" s="231" t="str">
        <f>data_olah!C568</f>
        <v>MUARA WAHAU</v>
      </c>
      <c r="E1406" s="231" t="str">
        <f>data_olah!D568</f>
        <v>DIAQ LAY</v>
      </c>
      <c r="F1406" s="232" t="str">
        <f>data_olah!F568</f>
        <v>1.06124</v>
      </c>
      <c r="G1406" s="232" t="str">
        <f>data_olah!G568</f>
        <v>116.78977</v>
      </c>
      <c r="H1406" s="231" t="str">
        <f>data_olah!H568</f>
        <v>TELKOMSEL</v>
      </c>
      <c r="I1406" s="231" t="str">
        <f>data_olah!I568</f>
        <v>ORBIT</v>
      </c>
      <c r="J1406" s="231" t="str">
        <f>data_olah!J568</f>
        <v>TERPASANG</v>
      </c>
      <c r="K1406" s="231" t="str">
        <f>data_olah!N568</f>
        <v>BELUM TERPASANG</v>
      </c>
      <c r="L1406" s="231" t="str">
        <f>data_olah!U568</f>
        <v>TIDAK TERDETEKSI</v>
      </c>
    </row>
    <row r="1407">
      <c r="A1407" s="230">
        <v>2025.0</v>
      </c>
      <c r="B1407" s="230" t="s">
        <v>3551</v>
      </c>
      <c r="C1407" s="231" t="str">
        <f>data_olah!B569</f>
        <v>KUTAI TIMUR</v>
      </c>
      <c r="D1407" s="231" t="str">
        <f>data_olah!C569</f>
        <v>MUARA WAHAU</v>
      </c>
      <c r="E1407" s="231" t="str">
        <f>data_olah!D569</f>
        <v>BENHES</v>
      </c>
      <c r="F1407" s="232" t="str">
        <f>data_olah!F569</f>
        <v>1.07699</v>
      </c>
      <c r="G1407" s="232" t="str">
        <f>data_olah!G569</f>
        <v>116.76584</v>
      </c>
      <c r="H1407" s="231" t="str">
        <f>data_olah!H569</f>
        <v>COMTELINDO</v>
      </c>
      <c r="I1407" s="231" t="str">
        <f>data_olah!I569</f>
        <v>WMS</v>
      </c>
      <c r="J1407" s="231" t="str">
        <f>data_olah!J569</f>
        <v>TERPASANG</v>
      </c>
      <c r="K1407" s="231" t="str">
        <f>data_olah!N569</f>
        <v/>
      </c>
      <c r="L1407" s="231" t="str">
        <f>data_olah!U569</f>
        <v>OPTIMAL</v>
      </c>
    </row>
    <row r="1408">
      <c r="A1408" s="230">
        <v>2025.0</v>
      </c>
      <c r="B1408" s="230" t="s">
        <v>3551</v>
      </c>
      <c r="C1408" s="231" t="str">
        <f>data_olah!B570</f>
        <v>KUTAI TIMUR</v>
      </c>
      <c r="D1408" s="231" t="str">
        <f>data_olah!C570</f>
        <v>MUARA WAHAU</v>
      </c>
      <c r="E1408" s="231" t="str">
        <f>data_olah!D570</f>
        <v>WANASARI</v>
      </c>
      <c r="F1408" s="232" t="str">
        <f>data_olah!F570</f>
        <v>1.09033</v>
      </c>
      <c r="G1408" s="232" t="str">
        <f>data_olah!G570</f>
        <v>116.89850</v>
      </c>
      <c r="H1408" s="231" t="str">
        <f>data_olah!H570</f>
        <v>TELKOMSEL</v>
      </c>
      <c r="I1408" s="231" t="str">
        <f>data_olah!I570</f>
        <v>INDIHOME</v>
      </c>
      <c r="J1408" s="231" t="str">
        <f>data_olah!J570</f>
        <v>TERPASANG</v>
      </c>
      <c r="K1408" s="231" t="str">
        <f>data_olah!N570</f>
        <v/>
      </c>
      <c r="L1408" s="231" t="str">
        <f>data_olah!U570</f>
        <v>TIDAK OPTIMAL</v>
      </c>
    </row>
    <row r="1409">
      <c r="A1409" s="230">
        <v>2025.0</v>
      </c>
      <c r="B1409" s="230" t="s">
        <v>3551</v>
      </c>
      <c r="C1409" s="231" t="str">
        <f>data_olah!B571</f>
        <v>KUTAI TIMUR</v>
      </c>
      <c r="D1409" s="231" t="str">
        <f>data_olah!C571</f>
        <v>MUARA WAHAU</v>
      </c>
      <c r="E1409" s="231" t="str">
        <f>data_olah!D571</f>
        <v>WAHAU BARU</v>
      </c>
      <c r="F1409" s="232" t="str">
        <f>data_olah!F571</f>
        <v>1.07445</v>
      </c>
      <c r="G1409" s="232" t="str">
        <f>data_olah!G571</f>
        <v>116.85572</v>
      </c>
      <c r="H1409" s="231" t="str">
        <f>data_olah!H571</f>
        <v>TELKOM</v>
      </c>
      <c r="I1409" s="231" t="str">
        <f>data_olah!I571</f>
        <v>WMS</v>
      </c>
      <c r="J1409" s="231" t="str">
        <f>data_olah!J571</f>
        <v>TERPASANG</v>
      </c>
      <c r="K1409" s="231" t="str">
        <f>data_olah!N571</f>
        <v>BELUM TERPASANG</v>
      </c>
      <c r="L1409" s="231" t="str">
        <f>data_olah!U571</f>
        <v>TIDAK OPTIMAL</v>
      </c>
    </row>
    <row r="1410">
      <c r="A1410" s="230">
        <v>2025.0</v>
      </c>
      <c r="B1410" s="230" t="s">
        <v>3551</v>
      </c>
      <c r="C1410" s="231" t="str">
        <f>data_olah!B572</f>
        <v>KUTAI TIMUR</v>
      </c>
      <c r="D1410" s="231" t="str">
        <f>data_olah!C572</f>
        <v>MUARA WAHAU</v>
      </c>
      <c r="E1410" s="231" t="str">
        <f>data_olah!D572</f>
        <v>KARYA BHAKTI</v>
      </c>
      <c r="F1410" s="232" t="str">
        <f>data_olah!F572</f>
        <v>1.0566343181474505</v>
      </c>
      <c r="G1410" s="232" t="str">
        <f>data_olah!G572</f>
        <v>116.91267800980528</v>
      </c>
      <c r="H1410" s="231" t="str">
        <f>data_olah!H572</f>
        <v/>
      </c>
      <c r="I1410" s="231" t="str">
        <f>data_olah!I572</f>
        <v/>
      </c>
      <c r="J1410" s="231" t="str">
        <f>data_olah!J572</f>
        <v/>
      </c>
      <c r="K1410" s="231" t="str">
        <f>data_olah!N572</f>
        <v>BELUM TERPASANG</v>
      </c>
      <c r="L1410" s="231" t="str">
        <f>data_olah!U572</f>
        <v>BELUM TERPASANG</v>
      </c>
    </row>
    <row r="1411">
      <c r="A1411" s="230">
        <v>2025.0</v>
      </c>
      <c r="B1411" s="230" t="s">
        <v>3551</v>
      </c>
      <c r="C1411" s="231" t="str">
        <f>data_olah!B573</f>
        <v>KUTAI TIMUR</v>
      </c>
      <c r="D1411" s="231" t="str">
        <f>data_olah!C573</f>
        <v>MUARA WAHAU</v>
      </c>
      <c r="E1411" s="231" t="str">
        <f>data_olah!D573</f>
        <v>LONG WEHEA</v>
      </c>
      <c r="F1411" s="232" t="str">
        <f>data_olah!F573</f>
        <v>1.035685</v>
      </c>
      <c r="G1411" s="232" t="str">
        <f>data_olah!G573</f>
        <v>116.853860</v>
      </c>
      <c r="H1411" s="231" t="str">
        <f>data_olah!H573</f>
        <v>BESTCAMP</v>
      </c>
      <c r="I1411" s="231" t="str">
        <f>data_olah!I573</f>
        <v>STARLINK</v>
      </c>
      <c r="J1411" s="231" t="str">
        <f>data_olah!J573</f>
        <v>TERPASANG</v>
      </c>
      <c r="K1411" s="231" t="str">
        <f>data_olah!N573</f>
        <v>BELUM TERPASANG</v>
      </c>
      <c r="L1411" s="231" t="str">
        <f>data_olah!U573</f>
        <v>OPTIMAL</v>
      </c>
    </row>
    <row r="1412">
      <c r="A1412" s="230">
        <v>2025.0</v>
      </c>
      <c r="B1412" s="230" t="s">
        <v>3551</v>
      </c>
      <c r="C1412" s="231" t="str">
        <f>data_olah!B574</f>
        <v>KUTAI TIMUR</v>
      </c>
      <c r="D1412" s="231" t="str">
        <f>data_olah!C574</f>
        <v>RANTAU PULUNG</v>
      </c>
      <c r="E1412" s="231" t="str">
        <f>data_olah!D574</f>
        <v>MUKTI JAYA</v>
      </c>
      <c r="F1412" s="232" t="str">
        <f>data_olah!F574</f>
        <v>0.59220</v>
      </c>
      <c r="G1412" s="232" t="str">
        <f>data_olah!G574</f>
        <v>117.30187</v>
      </c>
      <c r="H1412" s="231" t="str">
        <f>data_olah!H574</f>
        <v>TELKOM</v>
      </c>
      <c r="I1412" s="231" t="str">
        <f>data_olah!I574</f>
        <v>WMS</v>
      </c>
      <c r="J1412" s="231" t="str">
        <f>data_olah!J574</f>
        <v>TERPASANG</v>
      </c>
      <c r="K1412" s="231" t="str">
        <f>data_olah!N574</f>
        <v>&gt; 200GB</v>
      </c>
      <c r="L1412" s="231" t="str">
        <f>data_olah!U574</f>
        <v>KURANG OPTIMAL</v>
      </c>
    </row>
    <row r="1413">
      <c r="A1413" s="230">
        <v>2025.0</v>
      </c>
      <c r="B1413" s="230" t="s">
        <v>3551</v>
      </c>
      <c r="C1413" s="231" t="str">
        <f>data_olah!B575</f>
        <v>KUTAI TIMUR</v>
      </c>
      <c r="D1413" s="231" t="str">
        <f>data_olah!C575</f>
        <v>RANTAU PULUNG</v>
      </c>
      <c r="E1413" s="231" t="str">
        <f>data_olah!D575</f>
        <v>PULUNG SARI</v>
      </c>
      <c r="F1413" s="232" t="str">
        <f>data_olah!F575</f>
        <v>0.6316171045560849</v>
      </c>
      <c r="G1413" s="232" t="str">
        <f>data_olah!G575</f>
        <v>117.29872503378337</v>
      </c>
      <c r="H1413" s="231" t="str">
        <f>data_olah!H575</f>
        <v>TELKOM</v>
      </c>
      <c r="I1413" s="231" t="str">
        <f>data_olah!I575</f>
        <v>WMS</v>
      </c>
      <c r="J1413" s="231" t="str">
        <f>data_olah!J575</f>
        <v>TERPASANG</v>
      </c>
      <c r="K1413" s="231" t="str">
        <f>data_olah!N575</f>
        <v>&gt; 200GB</v>
      </c>
      <c r="L1413" s="231" t="str">
        <f>data_olah!U575</f>
        <v>KURANG OPTIMAL</v>
      </c>
    </row>
    <row r="1414">
      <c r="A1414" s="230">
        <v>2025.0</v>
      </c>
      <c r="B1414" s="230" t="s">
        <v>3551</v>
      </c>
      <c r="C1414" s="231" t="str">
        <f>data_olah!B576</f>
        <v>KUTAI TIMUR</v>
      </c>
      <c r="D1414" s="231" t="str">
        <f>data_olah!C576</f>
        <v>RANTAU PULUNG</v>
      </c>
      <c r="E1414" s="231" t="str">
        <f>data_olah!D576</f>
        <v>MARGO MULYO</v>
      </c>
      <c r="F1414" s="232" t="str">
        <f>data_olah!F576</f>
        <v>0.591581</v>
      </c>
      <c r="G1414" s="232" t="str">
        <f>data_olah!G576</f>
        <v>117.303933</v>
      </c>
      <c r="H1414" s="231" t="str">
        <f>data_olah!H576</f>
        <v>TELKOM</v>
      </c>
      <c r="I1414" s="231" t="str">
        <f>data_olah!I576</f>
        <v>Astinet</v>
      </c>
      <c r="J1414" s="231" t="str">
        <f>data_olah!J576</f>
        <v>TERPASANG</v>
      </c>
      <c r="K1414" s="231" t="str">
        <f>data_olah!N576</f>
        <v>TIDAK TERDETEKSI</v>
      </c>
      <c r="L1414" s="231" t="str">
        <f>data_olah!U576</f>
        <v>TIDAK TERDETEKSI</v>
      </c>
    </row>
    <row r="1415">
      <c r="A1415" s="230">
        <v>2025.0</v>
      </c>
      <c r="B1415" s="230" t="s">
        <v>3551</v>
      </c>
      <c r="C1415" s="231" t="str">
        <f>data_olah!B577</f>
        <v>KUTAI TIMUR</v>
      </c>
      <c r="D1415" s="231" t="str">
        <f>data_olah!C577</f>
        <v>RANTAU PULUNG</v>
      </c>
      <c r="E1415" s="231" t="str">
        <f>data_olah!D577</f>
        <v>RANTAU MAKMUR</v>
      </c>
      <c r="F1415" s="232" t="str">
        <f>data_olah!F577</f>
        <v>0.57738</v>
      </c>
      <c r="G1415" s="232" t="str">
        <f>data_olah!G577</f>
        <v>117.28246</v>
      </c>
      <c r="H1415" s="231" t="str">
        <f>data_olah!H577</f>
        <v>TELKOM</v>
      </c>
      <c r="I1415" s="231" t="str">
        <f>data_olah!I577</f>
        <v>WMS</v>
      </c>
      <c r="J1415" s="231" t="str">
        <f>data_olah!J577</f>
        <v>TERPASANG</v>
      </c>
      <c r="K1415" s="231" t="str">
        <f>data_olah!N577</f>
        <v>&gt; 200GB</v>
      </c>
      <c r="L1415" s="231" t="str">
        <f>data_olah!U577</f>
        <v>KURANG OPTIMAL</v>
      </c>
    </row>
    <row r="1416">
      <c r="A1416" s="230">
        <v>2025.0</v>
      </c>
      <c r="B1416" s="230" t="s">
        <v>3551</v>
      </c>
      <c r="C1416" s="231" t="str">
        <f>data_olah!B578</f>
        <v>KUTAI TIMUR</v>
      </c>
      <c r="D1416" s="231" t="str">
        <f>data_olah!C578</f>
        <v>RANTAU PULUNG</v>
      </c>
      <c r="E1416" s="231" t="str">
        <f>data_olah!D578</f>
        <v>MANUNGGAL JAYA</v>
      </c>
      <c r="F1416" s="232" t="str">
        <f>data_olah!F578</f>
        <v>0.6524395767974571</v>
      </c>
      <c r="G1416" s="232" t="str">
        <f>data_olah!G578</f>
        <v>117.26290353857888</v>
      </c>
      <c r="H1416" s="231" t="str">
        <f>data_olah!H578</f>
        <v>TELKOM</v>
      </c>
      <c r="I1416" s="231" t="str">
        <f>data_olah!I578</f>
        <v>WMS</v>
      </c>
      <c r="J1416" s="231" t="str">
        <f>data_olah!J578</f>
        <v>TERPASANG</v>
      </c>
      <c r="K1416" s="231" t="str">
        <f>data_olah!N578</f>
        <v>&gt; 200GB</v>
      </c>
      <c r="L1416" s="231" t="str">
        <f>data_olah!U578</f>
        <v>KURANG OPTIMAL</v>
      </c>
    </row>
    <row r="1417">
      <c r="A1417" s="230">
        <v>2025.0</v>
      </c>
      <c r="B1417" s="230" t="s">
        <v>3551</v>
      </c>
      <c r="C1417" s="231" t="str">
        <f>data_olah!B579</f>
        <v>KUTAI TIMUR</v>
      </c>
      <c r="D1417" s="231" t="str">
        <f>data_olah!C579</f>
        <v>RANTAU PULUNG</v>
      </c>
      <c r="E1417" s="231" t="str">
        <f>data_olah!D579</f>
        <v>TANJUNG LABU</v>
      </c>
      <c r="F1417" s="232" t="str">
        <f>data_olah!F579</f>
        <v>0.61725</v>
      </c>
      <c r="G1417" s="232" t="str">
        <f>data_olah!G579</f>
        <v>117.23314</v>
      </c>
      <c r="H1417" s="231" t="str">
        <f>data_olah!H579</f>
        <v>TELKOMSEL</v>
      </c>
      <c r="I1417" s="231" t="str">
        <f>data_olah!I579</f>
        <v>ORBIT</v>
      </c>
      <c r="J1417" s="231" t="str">
        <f>data_olah!J579</f>
        <v>TERPASANG</v>
      </c>
      <c r="K1417" s="231" t="str">
        <f>data_olah!N579</f>
        <v>BELUM TERPASANG</v>
      </c>
      <c r="L1417" s="231" t="str">
        <f>data_olah!U579</f>
        <v>TIDAK TERDETEKSI</v>
      </c>
    </row>
    <row r="1418">
      <c r="A1418" s="230">
        <v>2025.0</v>
      </c>
      <c r="B1418" s="230" t="s">
        <v>3551</v>
      </c>
      <c r="C1418" s="231" t="str">
        <f>data_olah!B580</f>
        <v>KUTAI TIMUR</v>
      </c>
      <c r="D1418" s="231" t="str">
        <f>data_olah!C580</f>
        <v>RANTAU PULUNG</v>
      </c>
      <c r="E1418" s="231" t="str">
        <f>data_olah!D580</f>
        <v>KEBON AGUNG</v>
      </c>
      <c r="F1418" s="232" t="str">
        <f>data_olah!F580</f>
        <v>0.61125</v>
      </c>
      <c r="G1418" s="232" t="str">
        <f>data_olah!G580</f>
        <v>117.27988</v>
      </c>
      <c r="H1418" s="231" t="str">
        <f>data_olah!H580</f>
        <v>TELKOM</v>
      </c>
      <c r="I1418" s="231" t="str">
        <f>data_olah!I580</f>
        <v>WMS</v>
      </c>
      <c r="J1418" s="231" t="str">
        <f>data_olah!J580</f>
        <v>TERPASANG</v>
      </c>
      <c r="K1418" s="231" t="str">
        <f>data_olah!N580</f>
        <v>&gt; 200GB</v>
      </c>
      <c r="L1418" s="231" t="str">
        <f>data_olah!U580</f>
        <v>KURANG OPTIMAL</v>
      </c>
    </row>
    <row r="1419">
      <c r="A1419" s="230">
        <v>2025.0</v>
      </c>
      <c r="B1419" s="230" t="s">
        <v>3551</v>
      </c>
      <c r="C1419" s="231" t="str">
        <f>data_olah!B581</f>
        <v>KUTAI TIMUR</v>
      </c>
      <c r="D1419" s="231" t="str">
        <f>data_olah!C581</f>
        <v>RANTAU PULUNG</v>
      </c>
      <c r="E1419" s="231" t="str">
        <f>data_olah!D581</f>
        <v>TEPIAN MAKMUR</v>
      </c>
      <c r="F1419" s="232" t="str">
        <f>data_olah!F581</f>
        <v>0.68518</v>
      </c>
      <c r="G1419" s="232" t="str">
        <f>data_olah!G581</f>
        <v>117.26051</v>
      </c>
      <c r="H1419" s="231" t="str">
        <f>data_olah!H581</f>
        <v>COMTELINDO</v>
      </c>
      <c r="I1419" s="231" t="str">
        <f>data_olah!I581</f>
        <v>WMS</v>
      </c>
      <c r="J1419" s="231" t="str">
        <f>data_olah!J581</f>
        <v>TERPASANG</v>
      </c>
      <c r="K1419" s="231" t="str">
        <f>data_olah!N581</f>
        <v/>
      </c>
      <c r="L1419" s="231" t="str">
        <f>data_olah!U581</f>
        <v>TIDAK OPTIMAL</v>
      </c>
    </row>
    <row r="1420">
      <c r="A1420" s="230">
        <v>2025.0</v>
      </c>
      <c r="B1420" s="230" t="s">
        <v>3551</v>
      </c>
      <c r="C1420" s="231" t="str">
        <f>data_olah!B582</f>
        <v>KUTAI TIMUR</v>
      </c>
      <c r="D1420" s="231" t="str">
        <f>data_olah!C582</f>
        <v>RANTAU PULUNG</v>
      </c>
      <c r="E1420" s="231" t="str">
        <f>data_olah!D582</f>
        <v>MASALAP RAYA</v>
      </c>
      <c r="F1420" s="232" t="str">
        <f>data_olah!F582</f>
        <v>0.589169</v>
      </c>
      <c r="G1420" s="232" t="str">
        <f>data_olah!G582</f>
        <v>117.299726</v>
      </c>
      <c r="H1420" s="231" t="str">
        <f>data_olah!H582</f>
        <v>BESTCAMP</v>
      </c>
      <c r="I1420" s="231" t="str">
        <f>data_olah!I582</f>
        <v>STARLINK</v>
      </c>
      <c r="J1420" s="231" t="str">
        <f>data_olah!J582</f>
        <v>TERPASANG</v>
      </c>
      <c r="K1420" s="231" t="str">
        <f>data_olah!N582</f>
        <v>BELUM TERPASANG</v>
      </c>
      <c r="L1420" s="231" t="str">
        <f>data_olah!U582</f>
        <v>SANGAT OPTIMAL</v>
      </c>
    </row>
    <row r="1421">
      <c r="A1421" s="230">
        <v>2025.0</v>
      </c>
      <c r="B1421" s="230" t="s">
        <v>3551</v>
      </c>
      <c r="C1421" s="231" t="str">
        <f>data_olah!B583</f>
        <v>KUTAI TIMUR</v>
      </c>
      <c r="D1421" s="231" t="str">
        <f>data_olah!C583</f>
        <v>SANDARAN</v>
      </c>
      <c r="E1421" s="231" t="str">
        <f>data_olah!D583</f>
        <v>SANDARAN</v>
      </c>
      <c r="F1421" s="232" t="str">
        <f>data_olah!F583</f>
        <v>0.8805834064174461</v>
      </c>
      <c r="G1421" s="232" t="str">
        <f>data_olah!G583</f>
        <v>118.86650095320019</v>
      </c>
      <c r="H1421" s="231" t="str">
        <f>data_olah!H583</f>
        <v>COMTELINDO</v>
      </c>
      <c r="I1421" s="231" t="str">
        <f>data_olah!I583</f>
        <v>WMS</v>
      </c>
      <c r="J1421" s="231" t="str">
        <f>data_olah!J583</f>
        <v>TERPASANG</v>
      </c>
      <c r="K1421" s="231" t="str">
        <f>data_olah!N583</f>
        <v/>
      </c>
      <c r="L1421" s="231" t="str">
        <f>data_olah!U583</f>
        <v>TIDAK TERDETEKSI</v>
      </c>
    </row>
    <row r="1422">
      <c r="A1422" s="230">
        <v>2025.0</v>
      </c>
      <c r="B1422" s="230" t="s">
        <v>3551</v>
      </c>
      <c r="C1422" s="231" t="str">
        <f>data_olah!B584</f>
        <v>KUTAI TIMUR</v>
      </c>
      <c r="D1422" s="231" t="str">
        <f>data_olah!C584</f>
        <v>SANDARAN</v>
      </c>
      <c r="E1422" s="231" t="str">
        <f>data_olah!D584</f>
        <v>MANUBAR</v>
      </c>
      <c r="F1422" s="232" t="str">
        <f>data_olah!F584</f>
        <v>0.82404</v>
      </c>
      <c r="G1422" s="232" t="str">
        <f>data_olah!G584</f>
        <v>118.50123</v>
      </c>
      <c r="H1422" s="231" t="str">
        <f>data_olah!H584</f>
        <v>COMTELINDO</v>
      </c>
      <c r="I1422" s="231" t="str">
        <f>data_olah!I584</f>
        <v>WMS</v>
      </c>
      <c r="J1422" s="231" t="str">
        <f>data_olah!J584</f>
        <v>TERPASANG</v>
      </c>
      <c r="K1422" s="231" t="str">
        <f>data_olah!N584</f>
        <v/>
      </c>
      <c r="L1422" s="231" t="str">
        <f>data_olah!U584</f>
        <v>OPTIMAL</v>
      </c>
    </row>
    <row r="1423">
      <c r="A1423" s="230">
        <v>2025.0</v>
      </c>
      <c r="B1423" s="230" t="s">
        <v>3551</v>
      </c>
      <c r="C1423" s="231" t="str">
        <f>data_olah!B585</f>
        <v>KUTAI TIMUR</v>
      </c>
      <c r="D1423" s="231" t="str">
        <f>data_olah!C585</f>
        <v>SANDARAN</v>
      </c>
      <c r="E1423" s="231" t="str">
        <f>data_olah!D585</f>
        <v>TADOAN</v>
      </c>
      <c r="F1423" s="232" t="str">
        <f>data_olah!F585</f>
        <v>0.99040</v>
      </c>
      <c r="G1423" s="232" t="str">
        <f>data_olah!G585</f>
        <v>118.54760</v>
      </c>
      <c r="H1423" s="231" t="str">
        <f>data_olah!H585</f>
        <v>COMTELINDO</v>
      </c>
      <c r="I1423" s="231" t="str">
        <f>data_olah!I585</f>
        <v>WMS</v>
      </c>
      <c r="J1423" s="231" t="str">
        <f>data_olah!J585</f>
        <v>TERPASANG</v>
      </c>
      <c r="K1423" s="231" t="str">
        <f>data_olah!N585</f>
        <v/>
      </c>
      <c r="L1423" s="231" t="str">
        <f>data_olah!U585</f>
        <v>TIDAK OPTIMAL</v>
      </c>
    </row>
    <row r="1424">
      <c r="A1424" s="230">
        <v>2025.0</v>
      </c>
      <c r="B1424" s="230" t="s">
        <v>3551</v>
      </c>
      <c r="C1424" s="231" t="str">
        <f>data_olah!B586</f>
        <v>KUTAI TIMUR</v>
      </c>
      <c r="D1424" s="231" t="str">
        <f>data_olah!C586</f>
        <v>SANDARAN</v>
      </c>
      <c r="E1424" s="231" t="str">
        <f>data_olah!D586</f>
        <v>MARUKANGAN</v>
      </c>
      <c r="F1424" s="232" t="str">
        <f>data_olah!F586</f>
        <v>0.830804097082231</v>
      </c>
      <c r="G1424" s="232" t="str">
        <f>data_olah!G586</f>
        <v>118.3429614056988</v>
      </c>
      <c r="H1424" s="231" t="str">
        <f>data_olah!H586</f>
        <v>COMTELINDO</v>
      </c>
      <c r="I1424" s="231" t="str">
        <f>data_olah!I586</f>
        <v>WMS</v>
      </c>
      <c r="J1424" s="231" t="str">
        <f>data_olah!J586</f>
        <v>TERPASANG</v>
      </c>
      <c r="K1424" s="231" t="str">
        <f>data_olah!N586</f>
        <v/>
      </c>
      <c r="L1424" s="231" t="str">
        <f>data_olah!U586</f>
        <v>SANGAT OPTIMAL</v>
      </c>
    </row>
    <row r="1425">
      <c r="A1425" s="230">
        <v>2025.0</v>
      </c>
      <c r="B1425" s="230" t="s">
        <v>3551</v>
      </c>
      <c r="C1425" s="231" t="str">
        <f>data_olah!B587</f>
        <v>KUTAI TIMUR</v>
      </c>
      <c r="D1425" s="231" t="str">
        <f>data_olah!C587</f>
        <v>SANDARAN</v>
      </c>
      <c r="E1425" s="231" t="str">
        <f>data_olah!D587</f>
        <v>SUSUK LUAR</v>
      </c>
      <c r="F1425" s="232" t="str">
        <f>data_olah!F587</f>
        <v>0.876281</v>
      </c>
      <c r="G1425" s="232" t="str">
        <f>data_olah!G587</f>
        <v>118.199109</v>
      </c>
      <c r="H1425" s="231" t="str">
        <f>data_olah!H587</f>
        <v>BESTCAMP</v>
      </c>
      <c r="I1425" s="231" t="str">
        <f>data_olah!I587</f>
        <v>STARLINK</v>
      </c>
      <c r="J1425" s="231" t="str">
        <f>data_olah!J587</f>
        <v>TERPASANG</v>
      </c>
      <c r="K1425" s="231" t="str">
        <f>data_olah!N587</f>
        <v>BELUM TERPASANG</v>
      </c>
      <c r="L1425" s="231" t="str">
        <f>data_olah!U587</f>
        <v>TIDAK OPTIMAL</v>
      </c>
    </row>
    <row r="1426">
      <c r="A1426" s="230">
        <v>2025.0</v>
      </c>
      <c r="B1426" s="230" t="s">
        <v>3551</v>
      </c>
      <c r="C1426" s="231" t="str">
        <f>data_olah!B588</f>
        <v>KUTAI TIMUR</v>
      </c>
      <c r="D1426" s="231" t="str">
        <f>data_olah!C588</f>
        <v>SANDARAN</v>
      </c>
      <c r="E1426" s="231" t="str">
        <f>data_olah!D588</f>
        <v>SUSUK DALAM</v>
      </c>
      <c r="F1426" s="232" t="str">
        <f>data_olah!F588</f>
        <v>0.916763</v>
      </c>
      <c r="G1426" s="232" t="str">
        <f>data_olah!G588</f>
        <v>118.215995</v>
      </c>
      <c r="H1426" s="231" t="str">
        <f>data_olah!H588</f>
        <v>BESTCAMP</v>
      </c>
      <c r="I1426" s="231" t="str">
        <f>data_olah!I588</f>
        <v>STARLINK</v>
      </c>
      <c r="J1426" s="231" t="str">
        <f>data_olah!J588</f>
        <v>TERPASANG</v>
      </c>
      <c r="K1426" s="231" t="str">
        <f>data_olah!N588</f>
        <v>BELUM TERPASANG</v>
      </c>
      <c r="L1426" s="231" t="str">
        <f>data_olah!U588</f>
        <v>TIDAK OPTIMAL</v>
      </c>
    </row>
    <row r="1427">
      <c r="A1427" s="230">
        <v>2025.0</v>
      </c>
      <c r="B1427" s="230" t="s">
        <v>3551</v>
      </c>
      <c r="C1427" s="231" t="str">
        <f>data_olah!B589</f>
        <v>KUTAI TIMUR</v>
      </c>
      <c r="D1427" s="231" t="str">
        <f>data_olah!C589</f>
        <v>SANDARAN</v>
      </c>
      <c r="E1427" s="231" t="str">
        <f>data_olah!D589</f>
        <v>TANJUNG MANGKALIAT</v>
      </c>
      <c r="F1427" s="232" t="str">
        <f>data_olah!F589</f>
        <v>1.15436</v>
      </c>
      <c r="G1427" s="232" t="str">
        <f>data_olah!G589</f>
        <v>118.57598</v>
      </c>
      <c r="H1427" s="231" t="str">
        <f>data_olah!H589</f>
        <v>COMTELINDO</v>
      </c>
      <c r="I1427" s="231" t="str">
        <f>data_olah!I589</f>
        <v>WMS</v>
      </c>
      <c r="J1427" s="231" t="str">
        <f>data_olah!J589</f>
        <v>TERPASANG</v>
      </c>
      <c r="K1427" s="231" t="str">
        <f>data_olah!N589</f>
        <v/>
      </c>
      <c r="L1427" s="231" t="str">
        <f>data_olah!U589</f>
        <v>OPTIMAL</v>
      </c>
    </row>
    <row r="1428">
      <c r="A1428" s="230">
        <v>2025.0</v>
      </c>
      <c r="B1428" s="230" t="s">
        <v>3551</v>
      </c>
      <c r="C1428" s="231" t="str">
        <f>data_olah!B590</f>
        <v>KUTAI TIMUR</v>
      </c>
      <c r="D1428" s="231" t="str">
        <f>data_olah!C590</f>
        <v>SANDARAN</v>
      </c>
      <c r="E1428" s="231" t="str">
        <f>data_olah!D590</f>
        <v>MANUBAR DALAM</v>
      </c>
      <c r="F1428" s="232" t="str">
        <f>data_olah!F590</f>
        <v>0.9627</v>
      </c>
      <c r="G1428" s="232" t="str">
        <f>data_olah!G590</f>
        <v>118.46210</v>
      </c>
      <c r="H1428" s="231" t="str">
        <f>data_olah!H590</f>
        <v>COMTELINDO</v>
      </c>
      <c r="I1428" s="231" t="str">
        <f>data_olah!I590</f>
        <v>WMS</v>
      </c>
      <c r="J1428" s="231" t="str">
        <f>data_olah!J590</f>
        <v>TERPASANG</v>
      </c>
      <c r="K1428" s="231" t="str">
        <f>data_olah!N590</f>
        <v/>
      </c>
      <c r="L1428" s="231" t="str">
        <f>data_olah!U590</f>
        <v>TIDAK OPTIMAL</v>
      </c>
    </row>
    <row r="1429">
      <c r="A1429" s="230">
        <v>2025.0</v>
      </c>
      <c r="B1429" s="230" t="s">
        <v>3551</v>
      </c>
      <c r="C1429" s="231" t="str">
        <f>data_olah!B591</f>
        <v>KUTAI TIMUR</v>
      </c>
      <c r="D1429" s="231" t="str">
        <f>data_olah!C591</f>
        <v>SANDARAN</v>
      </c>
      <c r="E1429" s="231" t="str">
        <f>data_olah!D591</f>
        <v>SUSUK TENGAH</v>
      </c>
      <c r="F1429" s="232" t="str">
        <f>data_olah!F591</f>
        <v>0.90367</v>
      </c>
      <c r="G1429" s="232" t="str">
        <f>data_olah!G591</f>
        <v>118.20514</v>
      </c>
      <c r="H1429" s="231" t="str">
        <f>data_olah!H591</f>
        <v>TELKOMSEL</v>
      </c>
      <c r="I1429" s="231" t="str">
        <f>data_olah!I591</f>
        <v>ORBIT</v>
      </c>
      <c r="J1429" s="231" t="str">
        <f>data_olah!J591</f>
        <v>TERPASANG</v>
      </c>
      <c r="K1429" s="231" t="str">
        <f>data_olah!N591</f>
        <v>BELUM TERPASANG</v>
      </c>
      <c r="L1429" s="231" t="str">
        <f>data_olah!U591</f>
        <v>TIDAK TERDETEKSI</v>
      </c>
    </row>
    <row r="1430">
      <c r="A1430" s="230">
        <v>2025.0</v>
      </c>
      <c r="B1430" s="230" t="s">
        <v>3551</v>
      </c>
      <c r="C1430" s="231" t="str">
        <f>data_olah!B592</f>
        <v>KUTAI TIMUR</v>
      </c>
      <c r="D1430" s="231" t="str">
        <f>data_olah!C592</f>
        <v>SANGATTA SELATAN</v>
      </c>
      <c r="E1430" s="231" t="str">
        <f>data_olah!D592</f>
        <v>SANGATTA SELATAN</v>
      </c>
      <c r="F1430" s="232" t="str">
        <f>data_olah!F592</f>
        <v>0.4822475786968737</v>
      </c>
      <c r="G1430" s="232" t="str">
        <f>data_olah!G592</f>
        <v>117.52927659255394</v>
      </c>
      <c r="H1430" s="231" t="str">
        <f>data_olah!H592</f>
        <v>TELKOMSEL</v>
      </c>
      <c r="I1430" s="231" t="str">
        <f>data_olah!I592</f>
        <v>INDIHOME</v>
      </c>
      <c r="J1430" s="231" t="str">
        <f>data_olah!J592</f>
        <v>TERPASANG</v>
      </c>
      <c r="K1430" s="231" t="str">
        <f>data_olah!N592</f>
        <v/>
      </c>
      <c r="L1430" s="231" t="str">
        <f>data_olah!U592</f>
        <v>KURANG OPTIMAL</v>
      </c>
    </row>
    <row r="1431">
      <c r="A1431" s="230">
        <v>2025.0</v>
      </c>
      <c r="B1431" s="230" t="s">
        <v>3551</v>
      </c>
      <c r="C1431" s="231" t="str">
        <f>data_olah!B593</f>
        <v>KUTAI TIMUR</v>
      </c>
      <c r="D1431" s="231" t="str">
        <f>data_olah!C593</f>
        <v>SANGATTA SELATAN</v>
      </c>
      <c r="E1431" s="231" t="str">
        <f>data_olah!D593</f>
        <v>SANGKIMA</v>
      </c>
      <c r="F1431" s="232" t="str">
        <f>data_olah!F593</f>
        <v>0.3809798666455431</v>
      </c>
      <c r="G1431" s="232" t="str">
        <f>data_olah!G593</f>
        <v>117.51393579901801</v>
      </c>
      <c r="H1431" s="231" t="str">
        <f>data_olah!H593</f>
        <v>TELKOMSEL</v>
      </c>
      <c r="I1431" s="231" t="str">
        <f>data_olah!I593</f>
        <v>INDIHOME</v>
      </c>
      <c r="J1431" s="231" t="str">
        <f>data_olah!J593</f>
        <v>TERPASANG</v>
      </c>
      <c r="K1431" s="231" t="str">
        <f>data_olah!N593</f>
        <v/>
      </c>
      <c r="L1431" s="231" t="str">
        <f>data_olah!U593</f>
        <v>TIDAK OPTIMAL</v>
      </c>
    </row>
    <row r="1432">
      <c r="A1432" s="230">
        <v>2025.0</v>
      </c>
      <c r="B1432" s="230" t="s">
        <v>3551</v>
      </c>
      <c r="C1432" s="231" t="str">
        <f>data_olah!B594</f>
        <v>KUTAI TIMUR</v>
      </c>
      <c r="D1432" s="231" t="str">
        <f>data_olah!C594</f>
        <v>SANGATTA SELATAN</v>
      </c>
      <c r="E1432" s="231" t="str">
        <f>data_olah!D594</f>
        <v>TELUK SINGKAMA</v>
      </c>
      <c r="F1432" s="232" t="str">
        <f>data_olah!F594</f>
        <v>0.3345110005321498</v>
      </c>
      <c r="G1432" s="232" t="str">
        <f>data_olah!G594</f>
        <v>117.48208609672307</v>
      </c>
      <c r="H1432" s="231" t="str">
        <f>data_olah!H594</f>
        <v>ICON+</v>
      </c>
      <c r="I1432" s="231" t="str">
        <f>data_olah!I594</f>
        <v> Broadband + I-WIN</v>
      </c>
      <c r="J1432" s="231" t="str">
        <f>data_olah!J594</f>
        <v>TERPASANG</v>
      </c>
      <c r="K1432" s="231" t="str">
        <f>data_olah!N594</f>
        <v/>
      </c>
      <c r="L1432" s="231" t="str">
        <f>data_olah!U594</f>
        <v>KURANG OPTIMAL</v>
      </c>
    </row>
    <row r="1433">
      <c r="A1433" s="230">
        <v>2025.0</v>
      </c>
      <c r="B1433" s="230" t="s">
        <v>3551</v>
      </c>
      <c r="C1433" s="231" t="str">
        <f>data_olah!B595</f>
        <v>KUTAI TIMUR</v>
      </c>
      <c r="D1433" s="231" t="str">
        <f>data_olah!C595</f>
        <v>SANGATTA UTARA</v>
      </c>
      <c r="E1433" s="231" t="str">
        <f>data_olah!D595</f>
        <v>SANGATTA UTARA</v>
      </c>
      <c r="F1433" s="232" t="str">
        <f>data_olah!F595</f>
        <v>0.4891828928396726</v>
      </c>
      <c r="G1433" s="232" t="str">
        <f>data_olah!G595</f>
        <v>117.53085185770624</v>
      </c>
      <c r="H1433" s="231" t="str">
        <f>data_olah!H595</f>
        <v>TELKOMSEL</v>
      </c>
      <c r="I1433" s="231" t="str">
        <f>data_olah!I595</f>
        <v>INDIHOME</v>
      </c>
      <c r="J1433" s="231" t="str">
        <f>data_olah!J595</f>
        <v>TERPASANG</v>
      </c>
      <c r="K1433" s="231" t="str">
        <f>data_olah!N595</f>
        <v/>
      </c>
      <c r="L1433" s="231" t="str">
        <f>data_olah!U595</f>
        <v>TIDAK OPTIMAL</v>
      </c>
    </row>
    <row r="1434">
      <c r="A1434" s="230">
        <v>2025.0</v>
      </c>
      <c r="B1434" s="230" t="s">
        <v>3551</v>
      </c>
      <c r="C1434" s="231" t="str">
        <f>data_olah!B596</f>
        <v>KUTAI TIMUR</v>
      </c>
      <c r="D1434" s="231" t="str">
        <f>data_olah!C596</f>
        <v>SANGATTA UTARA</v>
      </c>
      <c r="E1434" s="231" t="str">
        <f>data_olah!D596</f>
        <v>SINGA GEMBARA</v>
      </c>
      <c r="F1434" s="232" t="str">
        <f>data_olah!F596</f>
        <v>0.54296</v>
      </c>
      <c r="G1434" s="232" t="str">
        <f>data_olah!G596</f>
        <v>117.53167</v>
      </c>
      <c r="H1434" s="231" t="str">
        <f>data_olah!H596</f>
        <v>TELKOMSEL</v>
      </c>
      <c r="I1434" s="231" t="str">
        <f>data_olah!I596</f>
        <v>INDIHOME</v>
      </c>
      <c r="J1434" s="231" t="str">
        <f>data_olah!J596</f>
        <v>TERPASANG</v>
      </c>
      <c r="K1434" s="231" t="str">
        <f>data_olah!N596</f>
        <v/>
      </c>
      <c r="L1434" s="231" t="str">
        <f>data_olah!U596</f>
        <v>KURANG OPTIMAL</v>
      </c>
    </row>
    <row r="1435">
      <c r="A1435" s="230">
        <v>2025.0</v>
      </c>
      <c r="B1435" s="230" t="s">
        <v>3551</v>
      </c>
      <c r="C1435" s="231" t="str">
        <f>data_olah!B597</f>
        <v>KUTAI TIMUR</v>
      </c>
      <c r="D1435" s="231" t="str">
        <f>data_olah!C597</f>
        <v>SANGATTA UTARA</v>
      </c>
      <c r="E1435" s="231" t="str">
        <f>data_olah!D597</f>
        <v>SWARGA BARA</v>
      </c>
      <c r="F1435" s="232" t="str">
        <f>data_olah!F597</f>
        <v>0.531040865646156</v>
      </c>
      <c r="G1435" s="232" t="str">
        <f>data_olah!G597</f>
        <v>117.48705660102955</v>
      </c>
      <c r="H1435" s="231" t="str">
        <f>data_olah!H597</f>
        <v>TELKOMSEL</v>
      </c>
      <c r="I1435" s="231" t="str">
        <f>data_olah!I597</f>
        <v>INDIHOME</v>
      </c>
      <c r="J1435" s="231" t="str">
        <f>data_olah!J597</f>
        <v>TERPASANG</v>
      </c>
      <c r="K1435" s="231" t="str">
        <f>data_olah!N597</f>
        <v/>
      </c>
      <c r="L1435" s="231" t="str">
        <f>data_olah!U597</f>
        <v>KURANG OPTIMAL</v>
      </c>
    </row>
    <row r="1436">
      <c r="A1436" s="230">
        <v>2025.0</v>
      </c>
      <c r="B1436" s="230" t="s">
        <v>3551</v>
      </c>
      <c r="C1436" s="231" t="str">
        <f>data_olah!B598</f>
        <v>KUTAI TIMUR</v>
      </c>
      <c r="D1436" s="231" t="str">
        <f>data_olah!C598</f>
        <v>SANGKULIRANG</v>
      </c>
      <c r="E1436" s="231" t="str">
        <f>data_olah!D598</f>
        <v>KERAYAAN</v>
      </c>
      <c r="F1436" s="232" t="str">
        <f>data_olah!F598</f>
        <v>0.83470</v>
      </c>
      <c r="G1436" s="232" t="str">
        <f>data_olah!G598</f>
        <v>118.02350</v>
      </c>
      <c r="H1436" s="231" t="str">
        <f>data_olah!H598</f>
        <v>COMTELINDO</v>
      </c>
      <c r="I1436" s="231" t="str">
        <f>data_olah!I598</f>
        <v>WMS</v>
      </c>
      <c r="J1436" s="231" t="str">
        <f>data_olah!J598</f>
        <v>TERPASANG</v>
      </c>
      <c r="K1436" s="231" t="str">
        <f>data_olah!N598</f>
        <v/>
      </c>
      <c r="L1436" s="231" t="str">
        <f>data_olah!U598</f>
        <v>OPTIMAL</v>
      </c>
    </row>
    <row r="1437">
      <c r="A1437" s="230">
        <v>2025.0</v>
      </c>
      <c r="B1437" s="230" t="s">
        <v>3551</v>
      </c>
      <c r="C1437" s="231" t="str">
        <f>data_olah!B599</f>
        <v>KUTAI TIMUR</v>
      </c>
      <c r="D1437" s="231" t="str">
        <f>data_olah!C599</f>
        <v>SANGKULIRANG</v>
      </c>
      <c r="E1437" s="231" t="str">
        <f>data_olah!D599</f>
        <v>TANJUNG MANIS</v>
      </c>
      <c r="F1437" s="232" t="str">
        <f>data_olah!F599</f>
        <v>0.90847</v>
      </c>
      <c r="G1437" s="232" t="str">
        <f>data_olah!G599</f>
        <v>118.06938</v>
      </c>
      <c r="H1437" s="231" t="str">
        <f>data_olah!H599</f>
        <v>COMTELINDO</v>
      </c>
      <c r="I1437" s="231" t="str">
        <f>data_olah!I599</f>
        <v>WMS</v>
      </c>
      <c r="J1437" s="231" t="str">
        <f>data_olah!J599</f>
        <v>TERPASANG</v>
      </c>
      <c r="K1437" s="231" t="str">
        <f>data_olah!N599</f>
        <v/>
      </c>
      <c r="L1437" s="231" t="str">
        <f>data_olah!U599</f>
        <v>TIDAK OPTIMAL</v>
      </c>
    </row>
    <row r="1438">
      <c r="A1438" s="230">
        <v>2025.0</v>
      </c>
      <c r="B1438" s="230" t="s">
        <v>3551</v>
      </c>
      <c r="C1438" s="231" t="str">
        <f>data_olah!B600</f>
        <v>KUTAI TIMUR</v>
      </c>
      <c r="D1438" s="231" t="str">
        <f>data_olah!C600</f>
        <v>SANGKULIRANG</v>
      </c>
      <c r="E1438" s="231" t="str">
        <f>data_olah!D600</f>
        <v>PERIDAN</v>
      </c>
      <c r="F1438" s="232" t="str">
        <f>data_olah!F600</f>
        <v>0.998296</v>
      </c>
      <c r="G1438" s="232" t="str">
        <f>data_olah!G600</f>
        <v>118.005121</v>
      </c>
      <c r="H1438" s="231" t="str">
        <f>data_olah!H600</f>
        <v>BESTCAMP</v>
      </c>
      <c r="I1438" s="231" t="str">
        <f>data_olah!I600</f>
        <v>STARLINK</v>
      </c>
      <c r="J1438" s="231" t="str">
        <f>data_olah!J600</f>
        <v>TERPASANG</v>
      </c>
      <c r="K1438" s="231" t="str">
        <f>data_olah!N600</f>
        <v>BELUM TERPASANG</v>
      </c>
      <c r="L1438" s="231" t="str">
        <f>data_olah!U600</f>
        <v>KURANG OPTIMAL</v>
      </c>
    </row>
    <row r="1439">
      <c r="A1439" s="230">
        <v>2025.0</v>
      </c>
      <c r="B1439" s="230" t="s">
        <v>3551</v>
      </c>
      <c r="C1439" s="231" t="str">
        <f>data_olah!B601</f>
        <v>KUTAI TIMUR</v>
      </c>
      <c r="D1439" s="231" t="str">
        <f>data_olah!C601</f>
        <v>SANGKULIRANG</v>
      </c>
      <c r="E1439" s="231" t="str">
        <f>data_olah!D601</f>
        <v>SAKA</v>
      </c>
      <c r="F1439" s="232" t="str">
        <f>data_olah!F601</f>
        <v>1.04559</v>
      </c>
      <c r="G1439" s="232" t="str">
        <f>data_olah!G601</f>
        <v>117.99941</v>
      </c>
      <c r="H1439" s="231" t="str">
        <f>data_olah!H601</f>
        <v>TELKOMSEL</v>
      </c>
      <c r="I1439" s="231" t="str">
        <f>data_olah!I601</f>
        <v>ORBIT</v>
      </c>
      <c r="J1439" s="231" t="str">
        <f>data_olah!J601</f>
        <v>TERPASANG</v>
      </c>
      <c r="K1439" s="231" t="str">
        <f>data_olah!N601</f>
        <v>BELUM TERPASANG</v>
      </c>
      <c r="L1439" s="231" t="str">
        <f>data_olah!U601</f>
        <v>TIDAK TERDETEKSI</v>
      </c>
    </row>
    <row r="1440">
      <c r="A1440" s="230">
        <v>2025.0</v>
      </c>
      <c r="B1440" s="230" t="s">
        <v>3551</v>
      </c>
      <c r="C1440" s="231" t="str">
        <f>data_olah!B602</f>
        <v>KUTAI TIMUR</v>
      </c>
      <c r="D1440" s="231" t="str">
        <f>data_olah!C602</f>
        <v>SANGKULIRANG</v>
      </c>
      <c r="E1440" s="231" t="str">
        <f>data_olah!D602</f>
        <v>MANDU DALAM</v>
      </c>
      <c r="F1440" s="232" t="str">
        <f>data_olah!F602</f>
        <v>1.099316</v>
      </c>
      <c r="G1440" s="232" t="str">
        <f>data_olah!G602</f>
        <v>18.0016546</v>
      </c>
      <c r="H1440" s="231" t="str">
        <f>data_olah!H602</f>
        <v>BESTCAMP</v>
      </c>
      <c r="I1440" s="231" t="str">
        <f>data_olah!I602</f>
        <v>STARLINK</v>
      </c>
      <c r="J1440" s="231" t="str">
        <f>data_olah!J602</f>
        <v>TERPASANG</v>
      </c>
      <c r="K1440" s="231" t="str">
        <f>data_olah!N602</f>
        <v>BELUM TERPASANG</v>
      </c>
      <c r="L1440" s="231" t="str">
        <f>data_olah!U602</f>
        <v>OPTIMAL</v>
      </c>
    </row>
    <row r="1441">
      <c r="A1441" s="230">
        <v>2025.0</v>
      </c>
      <c r="B1441" s="230" t="s">
        <v>3551</v>
      </c>
      <c r="C1441" s="231" t="str">
        <f>data_olah!B603</f>
        <v>KUTAI TIMUR</v>
      </c>
      <c r="D1441" s="231" t="str">
        <f>data_olah!C603</f>
        <v>SANGKULIRANG</v>
      </c>
      <c r="E1441" s="231" t="str">
        <f>data_olah!D603</f>
        <v>BENUA BARU ILIR</v>
      </c>
      <c r="F1441" s="232" t="str">
        <f>data_olah!F603</f>
        <v>0.98680</v>
      </c>
      <c r="G1441" s="232" t="str">
        <f>data_olah!G603</f>
        <v>117.98496</v>
      </c>
      <c r="H1441" s="231" t="str">
        <f>data_olah!H603</f>
        <v>TELKOM</v>
      </c>
      <c r="I1441" s="231" t="str">
        <f>data_olah!I603</f>
        <v>WMS</v>
      </c>
      <c r="J1441" s="231" t="str">
        <f>data_olah!J603</f>
        <v>TERPASANG</v>
      </c>
      <c r="K1441" s="231" t="str">
        <f>data_olah!N603</f>
        <v>BELUM TERPASANG</v>
      </c>
      <c r="L1441" s="231" t="str">
        <f>data_olah!U603</f>
        <v>KURANG OPTIMAL</v>
      </c>
    </row>
    <row r="1442">
      <c r="A1442" s="230">
        <v>2025.0</v>
      </c>
      <c r="B1442" s="230" t="s">
        <v>3551</v>
      </c>
      <c r="C1442" s="231" t="str">
        <f>data_olah!B604</f>
        <v>KUTAI TIMUR</v>
      </c>
      <c r="D1442" s="231" t="str">
        <f>data_olah!C604</f>
        <v>SANGKULIRANG</v>
      </c>
      <c r="E1442" s="231" t="str">
        <f>data_olah!D604</f>
        <v>SEMPAYAU</v>
      </c>
      <c r="F1442" s="232" t="str">
        <f>data_olah!F604</f>
        <v>1.15346</v>
      </c>
      <c r="G1442" s="232" t="str">
        <f>data_olah!G604</f>
        <v>117.85389</v>
      </c>
      <c r="H1442" s="231" t="str">
        <f>data_olah!H604</f>
        <v>TELKOMSEL</v>
      </c>
      <c r="I1442" s="231" t="str">
        <f>data_olah!I604</f>
        <v>ORBIT</v>
      </c>
      <c r="J1442" s="231" t="str">
        <f>data_olah!J604</f>
        <v>TERPASANG</v>
      </c>
      <c r="K1442" s="231" t="str">
        <f>data_olah!N604</f>
        <v>BELUM TERPASANG</v>
      </c>
      <c r="L1442" s="231" t="str">
        <f>data_olah!U604</f>
        <v>TIDAK TERDETEKSI</v>
      </c>
    </row>
    <row r="1443">
      <c r="A1443" s="230">
        <v>2025.0</v>
      </c>
      <c r="B1443" s="230" t="s">
        <v>3551</v>
      </c>
      <c r="C1443" s="231" t="str">
        <f>data_olah!B605</f>
        <v>KUTAI TIMUR</v>
      </c>
      <c r="D1443" s="231" t="str">
        <f>data_olah!C605</f>
        <v>SANGKULIRANG</v>
      </c>
      <c r="E1443" s="231" t="str">
        <f>data_olah!D605</f>
        <v>PELAWAN</v>
      </c>
      <c r="F1443" s="232" t="str">
        <f>data_olah!F605</f>
        <v>1.19753</v>
      </c>
      <c r="G1443" s="232" t="str">
        <f>data_olah!G605</f>
        <v>117.88057</v>
      </c>
      <c r="H1443" s="231" t="str">
        <f>data_olah!H605</f>
        <v>COMTELINDO</v>
      </c>
      <c r="I1443" s="231" t="str">
        <f>data_olah!I605</f>
        <v>WMS</v>
      </c>
      <c r="J1443" s="231" t="str">
        <f>data_olah!J605</f>
        <v>TERPASANG</v>
      </c>
      <c r="K1443" s="231" t="str">
        <f>data_olah!N605</f>
        <v/>
      </c>
      <c r="L1443" s="231" t="str">
        <f>data_olah!U605</f>
        <v>TIDAK OPTIMAL</v>
      </c>
    </row>
    <row r="1444">
      <c r="A1444" s="230">
        <v>2025.0</v>
      </c>
      <c r="B1444" s="230" t="s">
        <v>3551</v>
      </c>
      <c r="C1444" s="231" t="str">
        <f>data_olah!B606</f>
        <v>KUTAI TIMUR</v>
      </c>
      <c r="D1444" s="231" t="str">
        <f>data_olah!C606</f>
        <v>SANGKULIRANG</v>
      </c>
      <c r="E1444" s="231" t="str">
        <f>data_olah!D606</f>
        <v>TEPIAN TERAP</v>
      </c>
      <c r="F1444" s="232" t="str">
        <f>data_olah!F606</f>
        <v>1.215870</v>
      </c>
      <c r="G1444" s="232" t="str">
        <f>data_olah!G606</f>
        <v>117.908159</v>
      </c>
      <c r="H1444" s="231" t="str">
        <f>data_olah!H606</f>
        <v>BESTCAMP</v>
      </c>
      <c r="I1444" s="231" t="str">
        <f>data_olah!I606</f>
        <v>STARLINK</v>
      </c>
      <c r="J1444" s="231" t="str">
        <f>data_olah!J606</f>
        <v>TERPASANG</v>
      </c>
      <c r="K1444" s="231" t="str">
        <f>data_olah!N606</f>
        <v>BELUM TERPASANG</v>
      </c>
      <c r="L1444" s="231" t="str">
        <f>data_olah!U606</f>
        <v>SANGAT OPTIMAL</v>
      </c>
    </row>
    <row r="1445">
      <c r="A1445" s="230">
        <v>2025.0</v>
      </c>
      <c r="B1445" s="230" t="s">
        <v>3551</v>
      </c>
      <c r="C1445" s="231" t="str">
        <f>data_olah!B607</f>
        <v>KUTAI TIMUR</v>
      </c>
      <c r="D1445" s="231" t="str">
        <f>data_olah!C607</f>
        <v>SANGKULIRANG</v>
      </c>
      <c r="E1445" s="231" t="str">
        <f>data_olah!D607</f>
        <v>MALOY</v>
      </c>
      <c r="F1445" s="232" t="str">
        <f>data_olah!F607</f>
        <v>0.91740</v>
      </c>
      <c r="G1445" s="232" t="str">
        <f>data_olah!G607</f>
        <v>117.98341</v>
      </c>
      <c r="H1445" s="231" t="str">
        <f>data_olah!H607</f>
        <v>TELKOMSEL</v>
      </c>
      <c r="I1445" s="231" t="str">
        <f>data_olah!I607</f>
        <v>ORBIT</v>
      </c>
      <c r="J1445" s="231" t="str">
        <f>data_olah!J607</f>
        <v>TERPASANG</v>
      </c>
      <c r="K1445" s="231" t="str">
        <f>data_olah!N607</f>
        <v>BELUM TERPASANG</v>
      </c>
      <c r="L1445" s="231" t="str">
        <f>data_olah!U607</f>
        <v>TIDAK TERDETEKSI</v>
      </c>
    </row>
    <row r="1446">
      <c r="A1446" s="230">
        <v>2025.0</v>
      </c>
      <c r="B1446" s="230" t="s">
        <v>3551</v>
      </c>
      <c r="C1446" s="231" t="str">
        <f>data_olah!B608</f>
        <v>KUTAI TIMUR</v>
      </c>
      <c r="D1446" s="231" t="str">
        <f>data_olah!C608</f>
        <v>SANGKULIRANG</v>
      </c>
      <c r="E1446" s="231" t="str">
        <f>data_olah!D608</f>
        <v>BENUA BARU ULU</v>
      </c>
      <c r="F1446" s="232" t="str">
        <f>data_olah!F608</f>
        <v>0.99217</v>
      </c>
      <c r="G1446" s="232" t="str">
        <f>data_olah!G608</f>
        <v>117.97783</v>
      </c>
      <c r="H1446" s="231" t="str">
        <f>data_olah!H608</f>
        <v>TELKOM</v>
      </c>
      <c r="I1446" s="231" t="str">
        <f>data_olah!I608</f>
        <v>WMS</v>
      </c>
      <c r="J1446" s="231" t="str">
        <f>data_olah!J608</f>
        <v>TERPASANG</v>
      </c>
      <c r="K1446" s="231" t="str">
        <f>data_olah!N608</f>
        <v>&gt; 200GB</v>
      </c>
      <c r="L1446" s="231" t="str">
        <f>data_olah!U608</f>
        <v>KURANG OPTIMAL</v>
      </c>
    </row>
    <row r="1447">
      <c r="A1447" s="230">
        <v>2025.0</v>
      </c>
      <c r="B1447" s="230" t="s">
        <v>3551</v>
      </c>
      <c r="C1447" s="231" t="str">
        <f>data_olah!B609</f>
        <v>KUTAI TIMUR</v>
      </c>
      <c r="D1447" s="231" t="str">
        <f>data_olah!C609</f>
        <v>SANGKULIRANG</v>
      </c>
      <c r="E1447" s="231" t="str">
        <f>data_olah!D609</f>
        <v>KOLEK</v>
      </c>
      <c r="F1447" s="232" t="str">
        <f>data_olah!F609</f>
        <v>0.99835</v>
      </c>
      <c r="G1447" s="232" t="str">
        <f>data_olah!G609</f>
        <v>117.92429</v>
      </c>
      <c r="H1447" s="231" t="str">
        <f>data_olah!H609</f>
        <v>COMTELINDO</v>
      </c>
      <c r="I1447" s="231" t="str">
        <f>data_olah!I609</f>
        <v>WMS</v>
      </c>
      <c r="J1447" s="231" t="str">
        <f>data_olah!J609</f>
        <v>TERPASANG</v>
      </c>
      <c r="K1447" s="231" t="str">
        <f>data_olah!N609</f>
        <v/>
      </c>
      <c r="L1447" s="231" t="str">
        <f>data_olah!U609</f>
        <v>OPTIMAL</v>
      </c>
    </row>
    <row r="1448">
      <c r="A1448" s="230">
        <v>2025.0</v>
      </c>
      <c r="B1448" s="230" t="s">
        <v>3551</v>
      </c>
      <c r="C1448" s="231" t="str">
        <f>data_olah!B610</f>
        <v>KUTAI TIMUR</v>
      </c>
      <c r="D1448" s="231" t="str">
        <f>data_olah!C610</f>
        <v>SANGKULIRANG</v>
      </c>
      <c r="E1448" s="231" t="str">
        <f>data_olah!D610</f>
        <v>PULAU MIANG</v>
      </c>
      <c r="F1448" s="232" t="str">
        <f>data_olah!F610</f>
        <v>0.74345</v>
      </c>
      <c r="G1448" s="232" t="str">
        <f>data_olah!G610</f>
        <v>118.01397</v>
      </c>
      <c r="H1448" s="231" t="str">
        <f>data_olah!H610</f>
        <v>COMTELINDO</v>
      </c>
      <c r="I1448" s="231" t="str">
        <f>data_olah!I610</f>
        <v>WMS</v>
      </c>
      <c r="J1448" s="231" t="str">
        <f>data_olah!J610</f>
        <v>TERPASANG</v>
      </c>
      <c r="K1448" s="231" t="str">
        <f>data_olah!N610</f>
        <v/>
      </c>
      <c r="L1448" s="231" t="str">
        <f>data_olah!U610</f>
        <v>TIDAK OPTIMAL</v>
      </c>
    </row>
    <row r="1449">
      <c r="A1449" s="230">
        <v>2025.0</v>
      </c>
      <c r="B1449" s="230" t="s">
        <v>3551</v>
      </c>
      <c r="C1449" s="231" t="str">
        <f>data_olah!B611</f>
        <v>KUTAI TIMUR</v>
      </c>
      <c r="D1449" s="231" t="str">
        <f>data_olah!C611</f>
        <v>SANGKULIRANG</v>
      </c>
      <c r="E1449" s="231" t="str">
        <f>data_olah!D611</f>
        <v>PERUPUK</v>
      </c>
      <c r="F1449" s="232" t="str">
        <f>data_olah!F611</f>
        <v>0.90012</v>
      </c>
      <c r="G1449" s="232" t="str">
        <f>data_olah!G611</f>
        <v>118.11824</v>
      </c>
      <c r="H1449" s="231" t="str">
        <f>data_olah!H611</f>
        <v>COMTELINDO</v>
      </c>
      <c r="I1449" s="231" t="str">
        <f>data_olah!I611</f>
        <v>WMS</v>
      </c>
      <c r="J1449" s="231" t="str">
        <f>data_olah!J611</f>
        <v>TERPASANG</v>
      </c>
      <c r="K1449" s="231" t="str">
        <f>data_olah!N611</f>
        <v/>
      </c>
      <c r="L1449" s="231" t="str">
        <f>data_olah!U611</f>
        <v>TIDAK OPTIMAL</v>
      </c>
    </row>
    <row r="1450">
      <c r="A1450" s="230">
        <v>2025.0</v>
      </c>
      <c r="B1450" s="230" t="s">
        <v>3551</v>
      </c>
      <c r="C1450" s="231" t="str">
        <f>data_olah!B612</f>
        <v>KUTAI TIMUR</v>
      </c>
      <c r="D1450" s="231" t="str">
        <f>data_olah!C612</f>
        <v>SANGKULIRANG</v>
      </c>
      <c r="E1450" s="231" t="str">
        <f>data_olah!D612</f>
        <v>MANDU PANTAI SEJAHTERA</v>
      </c>
      <c r="F1450" s="232" t="str">
        <f>data_olah!F612</f>
        <v>1.11815</v>
      </c>
      <c r="G1450" s="232" t="str">
        <f>data_olah!G612</f>
        <v>117.96305</v>
      </c>
      <c r="H1450" s="231" t="str">
        <f>data_olah!H612</f>
        <v>TELKOMSEL</v>
      </c>
      <c r="I1450" s="231" t="str">
        <f>data_olah!I612</f>
        <v>ORBIT</v>
      </c>
      <c r="J1450" s="231" t="str">
        <f>data_olah!J612</f>
        <v>TERPASANG</v>
      </c>
      <c r="K1450" s="231" t="str">
        <f>data_olah!N612</f>
        <v>BELUM TERPASANG</v>
      </c>
      <c r="L1450" s="231" t="str">
        <f>data_olah!U612</f>
        <v>TIDAK TERDETEKSI</v>
      </c>
    </row>
    <row r="1451">
      <c r="A1451" s="230">
        <v>2025.0</v>
      </c>
      <c r="B1451" s="230" t="s">
        <v>3551</v>
      </c>
      <c r="C1451" s="231" t="str">
        <f>data_olah!B613</f>
        <v>KUTAI TIMUR</v>
      </c>
      <c r="D1451" s="231" t="str">
        <f>data_olah!C613</f>
        <v>TELEN</v>
      </c>
      <c r="E1451" s="231" t="str">
        <f>data_olah!D613</f>
        <v>MARAH HALOQ</v>
      </c>
      <c r="F1451" s="232" t="str">
        <f>data_olah!F613</f>
        <v>0.84170</v>
      </c>
      <c r="G1451" s="232" t="str">
        <f>data_olah!G613</f>
        <v>116.80987</v>
      </c>
      <c r="H1451" s="231" t="str">
        <f>data_olah!H613</f>
        <v>TELKOMSEL</v>
      </c>
      <c r="I1451" s="231" t="str">
        <f>data_olah!I613</f>
        <v>ORBIT</v>
      </c>
      <c r="J1451" s="231" t="str">
        <f>data_olah!J613</f>
        <v>TERPASANG</v>
      </c>
      <c r="K1451" s="231" t="str">
        <f>data_olah!N613</f>
        <v>BELUM TERPASANG</v>
      </c>
      <c r="L1451" s="231" t="str">
        <f>data_olah!U613</f>
        <v>TIDAK TERDETEKSI</v>
      </c>
    </row>
    <row r="1452">
      <c r="A1452" s="230">
        <v>2025.0</v>
      </c>
      <c r="B1452" s="230" t="s">
        <v>3551</v>
      </c>
      <c r="C1452" s="231" t="str">
        <f>data_olah!B614</f>
        <v>KUTAI TIMUR</v>
      </c>
      <c r="D1452" s="231" t="str">
        <f>data_olah!C614</f>
        <v>TELEN</v>
      </c>
      <c r="E1452" s="231" t="str">
        <f>data_olah!D614</f>
        <v>LUNG MELAH</v>
      </c>
      <c r="F1452" s="232" t="str">
        <f>data_olah!F614</f>
        <v>0.84361</v>
      </c>
      <c r="G1452" s="232" t="str">
        <f>data_olah!G614</f>
        <v>116.80545</v>
      </c>
      <c r="H1452" s="231" t="str">
        <f>data_olah!H614</f>
        <v>TELKOMSEL</v>
      </c>
      <c r="I1452" s="231" t="str">
        <f>data_olah!I614</f>
        <v>ORBIT</v>
      </c>
      <c r="J1452" s="231" t="str">
        <f>data_olah!J614</f>
        <v>TERPASANG</v>
      </c>
      <c r="K1452" s="231" t="str">
        <f>data_olah!N614</f>
        <v>BELUM TERPASANG</v>
      </c>
      <c r="L1452" s="231" t="str">
        <f>data_olah!U614</f>
        <v>TIDAK TERDETEKSI</v>
      </c>
    </row>
    <row r="1453">
      <c r="A1453" s="230">
        <v>2025.0</v>
      </c>
      <c r="B1453" s="230" t="s">
        <v>3551</v>
      </c>
      <c r="C1453" s="231" t="str">
        <f>data_olah!B615</f>
        <v>KUTAI TIMUR</v>
      </c>
      <c r="D1453" s="231" t="str">
        <f>data_olah!C615</f>
        <v>TELEN</v>
      </c>
      <c r="E1453" s="231" t="str">
        <f>data_olah!D615</f>
        <v>JUK AYAQ</v>
      </c>
      <c r="F1453" s="232" t="str">
        <f>data_olah!F615</f>
        <v>0.88163</v>
      </c>
      <c r="G1453" s="232" t="str">
        <f>data_olah!G615</f>
        <v>116.86563</v>
      </c>
      <c r="H1453" s="231" t="str">
        <f>data_olah!H615</f>
        <v>TELKOMSEL</v>
      </c>
      <c r="I1453" s="231" t="str">
        <f>data_olah!I615</f>
        <v>ORBIT</v>
      </c>
      <c r="J1453" s="231" t="str">
        <f>data_olah!J615</f>
        <v>TERPASANG</v>
      </c>
      <c r="K1453" s="231" t="str">
        <f>data_olah!N615</f>
        <v>BELUM TERPASANG</v>
      </c>
      <c r="L1453" s="231" t="str">
        <f>data_olah!U615</f>
        <v>TIDAK TERDETEKSI</v>
      </c>
    </row>
    <row r="1454">
      <c r="A1454" s="230">
        <v>2025.0</v>
      </c>
      <c r="B1454" s="230" t="s">
        <v>3551</v>
      </c>
      <c r="C1454" s="231" t="str">
        <f>data_olah!B616</f>
        <v>KUTAI TIMUR</v>
      </c>
      <c r="D1454" s="231" t="str">
        <f>data_olah!C616</f>
        <v>TELEN</v>
      </c>
      <c r="E1454" s="231" t="str">
        <f>data_olah!D616</f>
        <v>LONG SEGAR</v>
      </c>
      <c r="F1454" s="232" t="str">
        <f>data_olah!F616</f>
        <v>0.79591</v>
      </c>
      <c r="G1454" s="232" t="str">
        <f>data_olah!G616</f>
        <v>116.82186</v>
      </c>
      <c r="H1454" s="231" t="str">
        <f>data_olah!H616</f>
        <v>TELKOMSEL</v>
      </c>
      <c r="I1454" s="231" t="str">
        <f>data_olah!I616</f>
        <v>ORBIT</v>
      </c>
      <c r="J1454" s="231" t="str">
        <f>data_olah!J616</f>
        <v>TERPASANG</v>
      </c>
      <c r="K1454" s="231" t="str">
        <f>data_olah!N616</f>
        <v>BELUM TERPASANG</v>
      </c>
      <c r="L1454" s="231" t="str">
        <f>data_olah!U616</f>
        <v>TIDAK TERDETEKSI</v>
      </c>
    </row>
    <row r="1455">
      <c r="A1455" s="230">
        <v>2025.0</v>
      </c>
      <c r="B1455" s="230" t="s">
        <v>3551</v>
      </c>
      <c r="C1455" s="231" t="str">
        <f>data_olah!B617</f>
        <v>KUTAI TIMUR</v>
      </c>
      <c r="D1455" s="231" t="str">
        <f>data_olah!C617</f>
        <v>TELEN</v>
      </c>
      <c r="E1455" s="231" t="str">
        <f>data_olah!D617</f>
        <v>LONG NORAN</v>
      </c>
      <c r="F1455" s="232" t="str">
        <f>data_olah!F617</f>
        <v>0.83871</v>
      </c>
      <c r="G1455" s="232" t="str">
        <f>data_olah!G617</f>
        <v>116.47984</v>
      </c>
      <c r="H1455" s="231" t="str">
        <f>data_olah!H617</f>
        <v>COMTELINDO</v>
      </c>
      <c r="I1455" s="231" t="str">
        <f>data_olah!I617</f>
        <v>WMS</v>
      </c>
      <c r="J1455" s="231" t="str">
        <f>data_olah!J617</f>
        <v>TERPASANG</v>
      </c>
      <c r="K1455" s="231" t="str">
        <f>data_olah!N617</f>
        <v/>
      </c>
      <c r="L1455" s="231" t="str">
        <f>data_olah!U617</f>
        <v>TIDAK OPTIMAL</v>
      </c>
    </row>
    <row r="1456">
      <c r="A1456" s="230">
        <v>2025.0</v>
      </c>
      <c r="B1456" s="230" t="s">
        <v>3551</v>
      </c>
      <c r="C1456" s="231" t="str">
        <f>data_olah!B618</f>
        <v>KUTAI TIMUR</v>
      </c>
      <c r="D1456" s="231" t="str">
        <f>data_olah!C618</f>
        <v>TELEN</v>
      </c>
      <c r="E1456" s="231" t="str">
        <f>data_olah!D618</f>
        <v>MUARA PANTUN</v>
      </c>
      <c r="F1456" s="232" t="str">
        <f>data_olah!F618</f>
        <v>0.84359</v>
      </c>
      <c r="G1456" s="232" t="str">
        <f>data_olah!G618</f>
        <v>116.86994</v>
      </c>
      <c r="H1456" s="231" t="str">
        <f>data_olah!H618</f>
        <v>TELKOMSEL</v>
      </c>
      <c r="I1456" s="231" t="str">
        <f>data_olah!I618</f>
        <v>ORBIT</v>
      </c>
      <c r="J1456" s="231" t="str">
        <f>data_olah!J618</f>
        <v>TERPASANG</v>
      </c>
      <c r="K1456" s="231" t="str">
        <f>data_olah!N618</f>
        <v>BELUM TERPASANG</v>
      </c>
      <c r="L1456" s="231" t="str">
        <f>data_olah!U618</f>
        <v>TIDAK TERDETEKSI</v>
      </c>
    </row>
    <row r="1457">
      <c r="A1457" s="230">
        <v>2025.0</v>
      </c>
      <c r="B1457" s="230" t="s">
        <v>3551</v>
      </c>
      <c r="C1457" s="231" t="str">
        <f>data_olah!B619</f>
        <v>KUTAI TIMUR</v>
      </c>
      <c r="D1457" s="231" t="str">
        <f>data_olah!C619</f>
        <v>TELEN</v>
      </c>
      <c r="E1457" s="231" t="str">
        <f>data_olah!D619</f>
        <v>RANTAU PANJANG</v>
      </c>
      <c r="F1457" s="232" t="str">
        <f>data_olah!F619</f>
        <v>0.943423</v>
      </c>
      <c r="G1457" s="232" t="str">
        <f>data_olah!G619</f>
        <v>116.855420</v>
      </c>
      <c r="H1457" s="231" t="str">
        <f>data_olah!H619</f>
        <v>BESTCAMP</v>
      </c>
      <c r="I1457" s="231" t="str">
        <f>data_olah!I619</f>
        <v>STARLINK</v>
      </c>
      <c r="J1457" s="231" t="str">
        <f>data_olah!J619</f>
        <v>TERPASANG</v>
      </c>
      <c r="K1457" s="231" t="str">
        <f>data_olah!N619</f>
        <v>BELUM TERPASANG</v>
      </c>
      <c r="L1457" s="231" t="str">
        <f>data_olah!U619</f>
        <v>TIDAK OPTIMAL</v>
      </c>
    </row>
    <row r="1458">
      <c r="A1458" s="230">
        <v>2025.0</v>
      </c>
      <c r="B1458" s="230" t="s">
        <v>3551</v>
      </c>
      <c r="C1458" s="231" t="str">
        <f>data_olah!B620</f>
        <v>KUTAI TIMUR</v>
      </c>
      <c r="D1458" s="231" t="str">
        <f>data_olah!C620</f>
        <v>TELEN</v>
      </c>
      <c r="E1458" s="231" t="str">
        <f>data_olah!D620</f>
        <v>KERNYANYAN</v>
      </c>
      <c r="F1458" s="232" t="str">
        <f>data_olah!F620</f>
        <v>0.79638</v>
      </c>
      <c r="G1458" s="232" t="str">
        <f>data_olah!G620</f>
        <v>116.82386</v>
      </c>
      <c r="H1458" s="231" t="str">
        <f>data_olah!H620</f>
        <v>TELKOMSEL</v>
      </c>
      <c r="I1458" s="231" t="str">
        <f>data_olah!I620</f>
        <v>ORBIT</v>
      </c>
      <c r="J1458" s="231" t="str">
        <f>data_olah!J620</f>
        <v>TERPASANG</v>
      </c>
      <c r="K1458" s="231" t="str">
        <f>data_olah!N620</f>
        <v>BELUM TERPASANG</v>
      </c>
      <c r="L1458" s="231" t="str">
        <f>data_olah!U620</f>
        <v>TIDAK TERDETEKSI</v>
      </c>
    </row>
    <row r="1459">
      <c r="A1459" s="230">
        <v>2025.0</v>
      </c>
      <c r="B1459" s="230" t="s">
        <v>3551</v>
      </c>
      <c r="C1459" s="231" t="str">
        <f>data_olah!B621</f>
        <v>KUTAI TIMUR</v>
      </c>
      <c r="D1459" s="231" t="str">
        <f>data_olah!C621</f>
        <v>TELUK PANDAN</v>
      </c>
      <c r="E1459" s="231" t="str">
        <f>data_olah!D621</f>
        <v>TELUK PANDAN</v>
      </c>
      <c r="F1459" s="232" t="str">
        <f>data_olah!F621</f>
        <v>0.24890</v>
      </c>
      <c r="G1459" s="232" t="str">
        <f>data_olah!G621</f>
        <v>117.49380</v>
      </c>
      <c r="H1459" s="231" t="str">
        <f>data_olah!H621</f>
        <v>TELKOM</v>
      </c>
      <c r="I1459" s="231" t="str">
        <f>data_olah!I621</f>
        <v>WMS</v>
      </c>
      <c r="J1459" s="231" t="str">
        <f>data_olah!J621</f>
        <v>TERPASANG</v>
      </c>
      <c r="K1459" s="231" t="str">
        <f>data_olah!N621</f>
        <v>BELUM TERPASANG</v>
      </c>
      <c r="L1459" s="231" t="str">
        <f>data_olah!U621</f>
        <v>KURANG OPTIMAL</v>
      </c>
    </row>
    <row r="1460">
      <c r="A1460" s="230">
        <v>2025.0</v>
      </c>
      <c r="B1460" s="230" t="s">
        <v>3551</v>
      </c>
      <c r="C1460" s="231" t="str">
        <f>data_olah!B622</f>
        <v>KUTAI TIMUR</v>
      </c>
      <c r="D1460" s="231" t="str">
        <f>data_olah!C622</f>
        <v>TELUK PANDAN</v>
      </c>
      <c r="E1460" s="231" t="str">
        <f>data_olah!D622</f>
        <v>SUKA RAHMAT</v>
      </c>
      <c r="F1460" s="232" t="str">
        <f>data_olah!F622</f>
        <v>0.15150</v>
      </c>
      <c r="G1460" s="232" t="str">
        <f>data_olah!G622</f>
        <v>117.42982</v>
      </c>
      <c r="H1460" s="231" t="str">
        <f>data_olah!H622</f>
        <v>TELKOMSEL</v>
      </c>
      <c r="I1460" s="231" t="str">
        <f>data_olah!I622</f>
        <v>INDIHOME</v>
      </c>
      <c r="J1460" s="231" t="str">
        <f>data_olah!J622</f>
        <v>TERPASANG</v>
      </c>
      <c r="K1460" s="231" t="str">
        <f>data_olah!N622</f>
        <v/>
      </c>
      <c r="L1460" s="231" t="str">
        <f>data_olah!U622</f>
        <v>KURANG OPTIMAL</v>
      </c>
    </row>
    <row r="1461">
      <c r="A1461" s="230">
        <v>2025.0</v>
      </c>
      <c r="B1461" s="230" t="s">
        <v>3551</v>
      </c>
      <c r="C1461" s="231" t="str">
        <f>data_olah!B623</f>
        <v>KUTAI TIMUR</v>
      </c>
      <c r="D1461" s="231" t="str">
        <f>data_olah!C623</f>
        <v>TELUK PANDAN</v>
      </c>
      <c r="E1461" s="231" t="str">
        <f>data_olah!D623</f>
        <v>SUKA DAMAI</v>
      </c>
      <c r="F1461" s="232" t="str">
        <f>data_olah!F623</f>
        <v>0.54358</v>
      </c>
      <c r="G1461" s="232" t="str">
        <f>data_olah!G623</f>
        <v>117.11014</v>
      </c>
      <c r="H1461" s="231" t="str">
        <f>data_olah!H623</f>
        <v/>
      </c>
      <c r="I1461" s="231" t="str">
        <f>data_olah!I623</f>
        <v/>
      </c>
      <c r="J1461" s="231" t="str">
        <f>data_olah!J623</f>
        <v/>
      </c>
      <c r="K1461" s="231" t="str">
        <f>data_olah!N623</f>
        <v>BELUM TERPASANG</v>
      </c>
      <c r="L1461" s="231" t="str">
        <f>data_olah!U623</f>
        <v>BELUM TERPASANG</v>
      </c>
    </row>
    <row r="1462">
      <c r="A1462" s="230">
        <v>2025.0</v>
      </c>
      <c r="B1462" s="230" t="s">
        <v>3551</v>
      </c>
      <c r="C1462" s="231" t="str">
        <f>data_olah!B624</f>
        <v>KUTAI TIMUR</v>
      </c>
      <c r="D1462" s="231" t="str">
        <f>data_olah!C624</f>
        <v>TELUK PANDAN</v>
      </c>
      <c r="E1462" s="231" t="str">
        <f>data_olah!D624</f>
        <v>KANDOLO</v>
      </c>
      <c r="F1462" s="232" t="str">
        <f>data_olah!F624</f>
        <v>0.30744</v>
      </c>
      <c r="G1462" s="232" t="str">
        <f>data_olah!G624</f>
        <v>117.47342</v>
      </c>
      <c r="H1462" s="231" t="str">
        <f>data_olah!H624</f>
        <v>ICON+</v>
      </c>
      <c r="I1462" s="231" t="str">
        <f>data_olah!I624</f>
        <v> Broadband + I-WIN</v>
      </c>
      <c r="J1462" s="231" t="str">
        <f>data_olah!J624</f>
        <v>TERPASANG</v>
      </c>
      <c r="K1462" s="231" t="str">
        <f>data_olah!N624</f>
        <v>&lt;= 200GB</v>
      </c>
      <c r="L1462" s="231" t="str">
        <f>data_olah!U624</f>
        <v>KURANG OPTIMAL</v>
      </c>
    </row>
    <row r="1463">
      <c r="A1463" s="230">
        <v>2025.0</v>
      </c>
      <c r="B1463" s="230" t="s">
        <v>3551</v>
      </c>
      <c r="C1463" s="231" t="str">
        <f>data_olah!B625</f>
        <v>KUTAI TIMUR</v>
      </c>
      <c r="D1463" s="231" t="str">
        <f>data_olah!C625</f>
        <v>TELUK PANDAN</v>
      </c>
      <c r="E1463" s="231" t="str">
        <f>data_olah!D625</f>
        <v>DANAU REDAN</v>
      </c>
      <c r="F1463" s="232" t="str">
        <f>data_olah!F625</f>
        <v>0.238112</v>
      </c>
      <c r="G1463" s="232" t="str">
        <f>data_olah!G625</f>
        <v>117.214261</v>
      </c>
      <c r="H1463" s="231" t="str">
        <f>data_olah!H625</f>
        <v>ICON+</v>
      </c>
      <c r="I1463" s="231" t="str">
        <f>data_olah!I625</f>
        <v> Broadband + I-WIN</v>
      </c>
      <c r="J1463" s="231" t="str">
        <f>data_olah!J625</f>
        <v>TERPASANG</v>
      </c>
      <c r="K1463" s="231" t="str">
        <f>data_olah!N625</f>
        <v/>
      </c>
      <c r="L1463" s="231" t="str">
        <f>data_olah!U625</f>
        <v>KURANG OPTIMAL</v>
      </c>
    </row>
    <row r="1464">
      <c r="A1464" s="230">
        <v>2025.0</v>
      </c>
      <c r="B1464" s="230" t="s">
        <v>3551</v>
      </c>
      <c r="C1464" s="231" t="str">
        <f>data_olah!B626</f>
        <v>KUTAI TIMUR</v>
      </c>
      <c r="D1464" s="231" t="str">
        <f>data_olah!C626</f>
        <v>TELUK PANDAN</v>
      </c>
      <c r="E1464" s="231" t="str">
        <f>data_olah!D626</f>
        <v>MARTADINATA</v>
      </c>
      <c r="F1464" s="232" t="str">
        <f>data_olah!F626</f>
        <v>0.11105</v>
      </c>
      <c r="G1464" s="232" t="str">
        <f>data_olah!G626</f>
        <v>117.26460</v>
      </c>
      <c r="H1464" s="231" t="str">
        <f>data_olah!H626</f>
        <v>ICON+</v>
      </c>
      <c r="I1464" s="231" t="str">
        <f>data_olah!I626</f>
        <v> Broadband + I-WIN</v>
      </c>
      <c r="J1464" s="231" t="str">
        <f>data_olah!J626</f>
        <v>TERPASANG</v>
      </c>
      <c r="K1464" s="231" t="str">
        <f>data_olah!N626</f>
        <v/>
      </c>
      <c r="L1464" s="231" t="str">
        <f>data_olah!U626</f>
        <v>KURANG OPTIMAL</v>
      </c>
    </row>
    <row r="1465">
      <c r="A1465" s="230">
        <v>2025.0</v>
      </c>
      <c r="B1465" s="230" t="s">
        <v>3551</v>
      </c>
      <c r="C1465" s="231" t="str">
        <f>data_olah!B627</f>
        <v>MAHAKAM ULU</v>
      </c>
      <c r="D1465" s="231" t="str">
        <f>data_olah!C627</f>
        <v>LAHAM</v>
      </c>
      <c r="E1465" s="231" t="str">
        <f>data_olah!D627</f>
        <v>LAHAM</v>
      </c>
      <c r="F1465" s="232" t="str">
        <f>data_olah!F627</f>
        <v>0.4319546116882702</v>
      </c>
      <c r="G1465" s="232" t="str">
        <f>data_olah!G627</f>
        <v>115.48520118566036</v>
      </c>
      <c r="H1465" s="231" t="str">
        <f>data_olah!H627</f>
        <v>TELKOMSAT</v>
      </c>
      <c r="I1465" s="231" t="str">
        <f>data_olah!I627</f>
        <v>STARLINK</v>
      </c>
      <c r="J1465" s="231" t="str">
        <f>data_olah!J627</f>
        <v>TERPASANG</v>
      </c>
      <c r="K1465" s="231" t="str">
        <f>data_olah!N627</f>
        <v>BELUM TERPASANG</v>
      </c>
      <c r="L1465" s="231" t="str">
        <f>data_olah!U627</f>
        <v>SANGAT OPTIMAL</v>
      </c>
    </row>
    <row r="1466">
      <c r="A1466" s="230">
        <v>2025.0</v>
      </c>
      <c r="B1466" s="230" t="s">
        <v>3551</v>
      </c>
      <c r="C1466" s="231" t="str">
        <f>data_olah!B628</f>
        <v>MAHAKAM ULU</v>
      </c>
      <c r="D1466" s="231" t="str">
        <f>data_olah!C628</f>
        <v>LAHAM</v>
      </c>
      <c r="E1466" s="231" t="str">
        <f>data_olah!D628</f>
        <v>LONG GELAWANG</v>
      </c>
      <c r="F1466" s="232" t="str">
        <f>data_olah!F628</f>
        <v>0.17749121837203038</v>
      </c>
      <c r="G1466" s="232" t="str">
        <f>data_olah!G628</f>
        <v>115.29390628777142</v>
      </c>
      <c r="H1466" s="231" t="str">
        <f>data_olah!H628</f>
        <v>TELKOMSAT</v>
      </c>
      <c r="I1466" s="231" t="str">
        <f>data_olah!I628</f>
        <v>STARLINK</v>
      </c>
      <c r="J1466" s="231" t="str">
        <f>data_olah!J628</f>
        <v>TERPASANG</v>
      </c>
      <c r="K1466" s="231" t="str">
        <f>data_olah!N628</f>
        <v>BELUM TERPASANG</v>
      </c>
      <c r="L1466" s="231" t="str">
        <f>data_olah!U628</f>
        <v>TIDAK OPTIMAL</v>
      </c>
    </row>
    <row r="1467">
      <c r="A1467" s="230">
        <v>2025.0</v>
      </c>
      <c r="B1467" s="230" t="s">
        <v>3551</v>
      </c>
      <c r="C1467" s="231" t="str">
        <f>data_olah!B629</f>
        <v>MAHAKAM ULU</v>
      </c>
      <c r="D1467" s="231" t="str">
        <f>data_olah!C629</f>
        <v>LAHAM</v>
      </c>
      <c r="E1467" s="231" t="str">
        <f>data_olah!D629</f>
        <v>MUARA RATAH</v>
      </c>
      <c r="F1467" s="232" t="str">
        <f>data_olah!F629</f>
        <v>0.36429876091870445</v>
      </c>
      <c r="G1467" s="232" t="str">
        <f>data_olah!G629</f>
        <v>115.39808728147491</v>
      </c>
      <c r="H1467" s="231" t="str">
        <f>data_olah!H629</f>
        <v>TELKOMSEL</v>
      </c>
      <c r="I1467" s="231" t="str">
        <f>data_olah!I629</f>
        <v>ORBIT</v>
      </c>
      <c r="J1467" s="231" t="str">
        <f>data_olah!J629</f>
        <v>TERPASANG</v>
      </c>
      <c r="K1467" s="231" t="str">
        <f>data_olah!N629</f>
        <v>BELUM TERPASANG</v>
      </c>
      <c r="L1467" s="231" t="str">
        <f>data_olah!U629</f>
        <v>TIDAK TERDETEKSI</v>
      </c>
    </row>
    <row r="1468">
      <c r="A1468" s="230">
        <v>2025.0</v>
      </c>
      <c r="B1468" s="230" t="s">
        <v>3551</v>
      </c>
      <c r="C1468" s="231" t="str">
        <f>data_olah!B630</f>
        <v>MAHAKAM ULU</v>
      </c>
      <c r="D1468" s="231" t="str">
        <f>data_olah!C630</f>
        <v>LAHAM</v>
      </c>
      <c r="E1468" s="231" t="str">
        <f>data_olah!D630</f>
        <v>DANUM PAROY</v>
      </c>
      <c r="F1468" s="232" t="str">
        <f>data_olah!F630</f>
        <v>0.21964979714424787</v>
      </c>
      <c r="G1468" s="232" t="str">
        <f>data_olah!G630</f>
        <v>115.21259913792044</v>
      </c>
      <c r="H1468" s="231" t="str">
        <f>data_olah!H630</f>
        <v>BESTCAMP</v>
      </c>
      <c r="I1468" s="231" t="str">
        <f>data_olah!I630</f>
        <v>STARLINK</v>
      </c>
      <c r="J1468" s="231" t="str">
        <f>data_olah!J630</f>
        <v>TERPASANG</v>
      </c>
      <c r="K1468" s="231" t="str">
        <f>data_olah!N630</f>
        <v>BELUM TERPASANG</v>
      </c>
      <c r="L1468" s="231" t="str">
        <f>data_olah!U630</f>
        <v>TIDAK OPTIMAL</v>
      </c>
    </row>
    <row r="1469">
      <c r="A1469" s="230">
        <v>2025.0</v>
      </c>
      <c r="B1469" s="230" t="s">
        <v>3551</v>
      </c>
      <c r="C1469" s="231" t="str">
        <f>data_olah!B631</f>
        <v>MAHAKAM ULU</v>
      </c>
      <c r="D1469" s="231" t="str">
        <f>data_olah!C631</f>
        <v>LAHAM</v>
      </c>
      <c r="E1469" s="231" t="str">
        <f>data_olah!D631</f>
        <v>NYARIBUNGAN</v>
      </c>
      <c r="F1469" s="232" t="str">
        <f>data_olah!F631</f>
        <v>0.03376778454193736</v>
      </c>
      <c r="G1469" s="232" t="str">
        <f>data_olah!G631</f>
        <v>115.04659909986971</v>
      </c>
      <c r="H1469" s="231" t="str">
        <f>data_olah!H631</f>
        <v>BESTCAMP</v>
      </c>
      <c r="I1469" s="231" t="str">
        <f>data_olah!I631</f>
        <v>STARLINK</v>
      </c>
      <c r="J1469" s="231" t="str">
        <f>data_olah!J631</f>
        <v>TERPASANG</v>
      </c>
      <c r="K1469" s="231" t="str">
        <f>data_olah!N631</f>
        <v>BELUM TERPASANG</v>
      </c>
      <c r="L1469" s="231" t="str">
        <f>data_olah!U631</f>
        <v>SANGAT OPTIMAL</v>
      </c>
    </row>
    <row r="1470">
      <c r="A1470" s="230">
        <v>2025.0</v>
      </c>
      <c r="B1470" s="230" t="s">
        <v>3551</v>
      </c>
      <c r="C1470" s="231" t="str">
        <f>data_olah!B632</f>
        <v>MAHAKAM ULU</v>
      </c>
      <c r="D1470" s="231" t="str">
        <f>data_olah!C632</f>
        <v>LONG APARI</v>
      </c>
      <c r="E1470" s="231" t="str">
        <f>data_olah!D632</f>
        <v>LONG PENANEH I</v>
      </c>
      <c r="F1470" s="232" t="str">
        <f>data_olah!F632</f>
        <v>0.7990085964328076</v>
      </c>
      <c r="G1470" s="232" t="str">
        <f>data_olah!G632</f>
        <v>114.29910406119268</v>
      </c>
      <c r="H1470" s="231" t="str">
        <f>data_olah!H632</f>
        <v>BESTCAMP</v>
      </c>
      <c r="I1470" s="231" t="str">
        <f>data_olah!I632</f>
        <v>STARLINK</v>
      </c>
      <c r="J1470" s="231" t="str">
        <f>data_olah!J632</f>
        <v>TERPASANG</v>
      </c>
      <c r="K1470" s="231" t="str">
        <f>data_olah!N632</f>
        <v>BELUM TERPASANG</v>
      </c>
      <c r="L1470" s="231" t="str">
        <f>data_olah!U632</f>
        <v>KURANG OPTIMAL</v>
      </c>
    </row>
    <row r="1471">
      <c r="A1471" s="230">
        <v>2025.0</v>
      </c>
      <c r="B1471" s="230" t="s">
        <v>3551</v>
      </c>
      <c r="C1471" s="231" t="str">
        <f>data_olah!B633</f>
        <v>MAHAKAM ULU</v>
      </c>
      <c r="D1471" s="231" t="str">
        <f>data_olah!C633</f>
        <v>LONG APARI</v>
      </c>
      <c r="E1471" s="231" t="str">
        <f>data_olah!D633</f>
        <v>LONG KERIOQ</v>
      </c>
      <c r="F1471" s="232" t="str">
        <f>data_olah!F633</f>
        <v>1.3142869973461442</v>
      </c>
      <c r="G1471" s="232" t="str">
        <f>data_olah!G633</f>
        <v>114.42920407100142</v>
      </c>
      <c r="H1471" s="231" t="str">
        <f>data_olah!H633</f>
        <v>BESTCAMP</v>
      </c>
      <c r="I1471" s="231" t="str">
        <f>data_olah!I633</f>
        <v>STARLINK</v>
      </c>
      <c r="J1471" s="231" t="str">
        <f>data_olah!J633</f>
        <v>TERPASANG</v>
      </c>
      <c r="K1471" s="231" t="str">
        <f>data_olah!N633</f>
        <v>BELUM TERPASANG</v>
      </c>
      <c r="L1471" s="231" t="str">
        <f>data_olah!U633</f>
        <v>TIDAK OPTIMAL</v>
      </c>
    </row>
    <row r="1472">
      <c r="A1472" s="230">
        <v>2025.0</v>
      </c>
      <c r="B1472" s="230" t="s">
        <v>3551</v>
      </c>
      <c r="C1472" s="231" t="str">
        <f>data_olah!B634</f>
        <v>MAHAKAM ULU</v>
      </c>
      <c r="D1472" s="231" t="str">
        <f>data_olah!C634</f>
        <v>LONG APARI</v>
      </c>
      <c r="E1472" s="231" t="str">
        <f>data_olah!D634</f>
        <v>LONG PENANEH II</v>
      </c>
      <c r="F1472" s="232" t="str">
        <f>data_olah!F634</f>
        <v>0.7685110678077705</v>
      </c>
      <c r="G1472" s="232" t="str">
        <f>data_olah!G634</f>
        <v>114.28079747249842</v>
      </c>
      <c r="H1472" s="231" t="str">
        <f>data_olah!H634</f>
        <v>BESTCAMP</v>
      </c>
      <c r="I1472" s="231" t="str">
        <f>data_olah!I634</f>
        <v>STARLINK</v>
      </c>
      <c r="J1472" s="231" t="str">
        <f>data_olah!J634</f>
        <v>TERPASANG</v>
      </c>
      <c r="K1472" s="231" t="str">
        <f>data_olah!N634</f>
        <v>BELUM TERPASANG</v>
      </c>
      <c r="L1472" s="231" t="str">
        <f>data_olah!U634</f>
        <v>KURANG OPTIMAL</v>
      </c>
    </row>
    <row r="1473">
      <c r="A1473" s="230">
        <v>2025.0</v>
      </c>
      <c r="B1473" s="230" t="s">
        <v>3551</v>
      </c>
      <c r="C1473" s="231" t="str">
        <f>data_olah!B635</f>
        <v>MAHAKAM ULU</v>
      </c>
      <c r="D1473" s="231" t="str">
        <f>data_olah!C635</f>
        <v>LONG APARI</v>
      </c>
      <c r="E1473" s="231" t="str">
        <f>data_olah!D635</f>
        <v>TIONG OHANG</v>
      </c>
      <c r="F1473" s="232" t="str">
        <f>data_olah!F635</f>
        <v>0.6455957530969384</v>
      </c>
      <c r="G1473" s="232" t="str">
        <f>data_olah!G635</f>
        <v>114.34435552331485</v>
      </c>
      <c r="H1473" s="231" t="str">
        <f>data_olah!H635</f>
        <v>BESTCAMP</v>
      </c>
      <c r="I1473" s="231" t="str">
        <f>data_olah!I635</f>
        <v>STARLINK</v>
      </c>
      <c r="J1473" s="231" t="str">
        <f>data_olah!J635</f>
        <v>TERPASANG</v>
      </c>
      <c r="K1473" s="231" t="str">
        <f>data_olah!N635</f>
        <v>BELUM TERPASANG</v>
      </c>
      <c r="L1473" s="231" t="str">
        <f>data_olah!U635</f>
        <v>TIDAK OPTIMAL</v>
      </c>
    </row>
    <row r="1474">
      <c r="A1474" s="230">
        <v>2025.0</v>
      </c>
      <c r="B1474" s="230" t="s">
        <v>3551</v>
      </c>
      <c r="C1474" s="231" t="str">
        <f>data_olah!B636</f>
        <v>MAHAKAM ULU</v>
      </c>
      <c r="D1474" s="231" t="str">
        <f>data_olah!C636</f>
        <v>LONG APARI</v>
      </c>
      <c r="E1474" s="231" t="str">
        <f>data_olah!D636</f>
        <v>LONG PENANEH III</v>
      </c>
      <c r="F1474" s="232" t="str">
        <f>data_olah!F636</f>
        <v>0.7997987321444381</v>
      </c>
      <c r="G1474" s="232" t="str">
        <f>data_olah!G636</f>
        <v>114.25093367850442</v>
      </c>
      <c r="H1474" s="231" t="str">
        <f>data_olah!H636</f>
        <v>BESTCAMP</v>
      </c>
      <c r="I1474" s="231" t="str">
        <f>data_olah!I636</f>
        <v>STARLINK</v>
      </c>
      <c r="J1474" s="231" t="str">
        <f>data_olah!J636</f>
        <v>TERPASANG</v>
      </c>
      <c r="K1474" s="231" t="str">
        <f>data_olah!N636</f>
        <v>BELUM TERPASANG</v>
      </c>
      <c r="L1474" s="231" t="str">
        <f>data_olah!U636</f>
        <v>TIDAK OPTIMAL</v>
      </c>
    </row>
    <row r="1475">
      <c r="A1475" s="230">
        <v>2025.0</v>
      </c>
      <c r="B1475" s="230" t="s">
        <v>3551</v>
      </c>
      <c r="C1475" s="231" t="str">
        <f>data_olah!B637</f>
        <v>MAHAKAM ULU</v>
      </c>
      <c r="D1475" s="231" t="str">
        <f>data_olah!C637</f>
        <v>LONG APARI</v>
      </c>
      <c r="E1475" s="231" t="str">
        <f>data_olah!D637</f>
        <v>TIONG BU'U</v>
      </c>
      <c r="F1475" s="232" t="str">
        <f>data_olah!F637</f>
        <v>0.7754182278161786</v>
      </c>
      <c r="G1475" s="232" t="str">
        <f>data_olah!G637</f>
        <v>114.30737471052613</v>
      </c>
      <c r="H1475" s="231" t="str">
        <f>data_olah!H637</f>
        <v>BESTCAMP</v>
      </c>
      <c r="I1475" s="231" t="str">
        <f>data_olah!I637</f>
        <v>STARLINK</v>
      </c>
      <c r="J1475" s="231" t="str">
        <f>data_olah!J637</f>
        <v>TERPASANG</v>
      </c>
      <c r="K1475" s="231" t="str">
        <f>data_olah!N637</f>
        <v>BELUM TERPASANG</v>
      </c>
      <c r="L1475" s="231" t="str">
        <f>data_olah!U637</f>
        <v>KURANG OPTIMAL</v>
      </c>
    </row>
    <row r="1476">
      <c r="A1476" s="230">
        <v>2025.0</v>
      </c>
      <c r="B1476" s="230" t="s">
        <v>3551</v>
      </c>
      <c r="C1476" s="231" t="str">
        <f>data_olah!B638</f>
        <v>MAHAKAM ULU</v>
      </c>
      <c r="D1476" s="231" t="str">
        <f>data_olah!C638</f>
        <v>LONG APARI</v>
      </c>
      <c r="E1476" s="231" t="str">
        <f>data_olah!D638</f>
        <v>NAHA BUAN</v>
      </c>
      <c r="F1476" s="232" t="str">
        <f>data_olah!F638</f>
        <v>0.7585877748454742</v>
      </c>
      <c r="G1476" s="232" t="str">
        <f>data_olah!G638</f>
        <v>114.36981489780264</v>
      </c>
      <c r="H1476" s="231" t="str">
        <f>data_olah!H638</f>
        <v>BESTCAMP</v>
      </c>
      <c r="I1476" s="231" t="str">
        <f>data_olah!I638</f>
        <v>STARLINK</v>
      </c>
      <c r="J1476" s="231" t="str">
        <f>data_olah!J638</f>
        <v>TERPASANG</v>
      </c>
      <c r="K1476" s="231" t="str">
        <f>data_olah!N638</f>
        <v>BELUM TERPASANG</v>
      </c>
      <c r="L1476" s="231" t="str">
        <f>data_olah!U638</f>
        <v>TIDAK OPTIMAL</v>
      </c>
    </row>
    <row r="1477">
      <c r="A1477" s="230">
        <v>2025.0</v>
      </c>
      <c r="B1477" s="230" t="s">
        <v>3551</v>
      </c>
      <c r="C1477" s="231" t="str">
        <f>data_olah!B639</f>
        <v>MAHAKAM ULU</v>
      </c>
      <c r="D1477" s="231" t="str">
        <f>data_olah!C639</f>
        <v>LONG APARI</v>
      </c>
      <c r="E1477" s="231" t="str">
        <f>data_olah!D639</f>
        <v>NAHA TIFAB</v>
      </c>
      <c r="F1477" s="232" t="str">
        <f>data_olah!F639</f>
        <v>0.8421309899262832</v>
      </c>
      <c r="G1477" s="232" t="str">
        <f>data_olah!G639</f>
        <v>114.06094589733875</v>
      </c>
      <c r="H1477" s="231" t="str">
        <f>data_olah!H639</f>
        <v>BESTCAMP</v>
      </c>
      <c r="I1477" s="231" t="str">
        <f>data_olah!I639</f>
        <v>STARLINK</v>
      </c>
      <c r="J1477" s="231" t="str">
        <f>data_olah!J639</f>
        <v>TERPASANG</v>
      </c>
      <c r="K1477" s="231" t="str">
        <f>data_olah!N639</f>
        <v>BELUM TERPASANG</v>
      </c>
      <c r="L1477" s="231" t="str">
        <f>data_olah!U639</f>
        <v>KURANG OPTIMAL</v>
      </c>
    </row>
    <row r="1478">
      <c r="A1478" s="230">
        <v>2025.0</v>
      </c>
      <c r="B1478" s="230" t="s">
        <v>3551</v>
      </c>
      <c r="C1478" s="231" t="str">
        <f>data_olah!B640</f>
        <v>MAHAKAM ULU</v>
      </c>
      <c r="D1478" s="231" t="str">
        <f>data_olah!C640</f>
        <v>LONG APARI</v>
      </c>
      <c r="E1478" s="231" t="str">
        <f>data_olah!D640</f>
        <v>NAHA SILAT</v>
      </c>
      <c r="F1478" s="232" t="str">
        <f>data_olah!F640</f>
        <v>0.7945139506701285</v>
      </c>
      <c r="G1478" s="232" t="str">
        <f>data_olah!G640</f>
        <v>114.13714197192351</v>
      </c>
      <c r="H1478" s="231" t="str">
        <f>data_olah!H640</f>
        <v>BESTCAMP</v>
      </c>
      <c r="I1478" s="231" t="str">
        <f>data_olah!I640</f>
        <v>STARLINK</v>
      </c>
      <c r="J1478" s="231" t="str">
        <f>data_olah!J640</f>
        <v>TERPASANG</v>
      </c>
      <c r="K1478" s="231" t="str">
        <f>data_olah!N640</f>
        <v>BELUM TERPASANG</v>
      </c>
      <c r="L1478" s="231" t="str">
        <f>data_olah!U640</f>
        <v>TIDAK OPTIMAL</v>
      </c>
    </row>
    <row r="1479">
      <c r="A1479" s="230">
        <v>2025.0</v>
      </c>
      <c r="B1479" s="230" t="s">
        <v>3551</v>
      </c>
      <c r="C1479" s="231" t="str">
        <f>data_olah!B641</f>
        <v>MAHAKAM ULU</v>
      </c>
      <c r="D1479" s="231" t="str">
        <f>data_olah!C641</f>
        <v>LONG APARI</v>
      </c>
      <c r="E1479" s="231" t="str">
        <f>data_olah!D641</f>
        <v>LONG APARI</v>
      </c>
      <c r="F1479" s="232" t="str">
        <f>data_olah!F641</f>
        <v>0.9209642765488125</v>
      </c>
      <c r="G1479" s="232" t="str">
        <f>data_olah!G641</f>
        <v>114.08155933257783</v>
      </c>
      <c r="H1479" s="231" t="str">
        <f>data_olah!H641</f>
        <v>BESTCAMP</v>
      </c>
      <c r="I1479" s="231" t="str">
        <f>data_olah!I641</f>
        <v>STARLINK</v>
      </c>
      <c r="J1479" s="231" t="str">
        <f>data_olah!J641</f>
        <v>TERPASANG</v>
      </c>
      <c r="K1479" s="231" t="str">
        <f>data_olah!N641</f>
        <v>BELUM TERPASANG</v>
      </c>
      <c r="L1479" s="231" t="str">
        <f>data_olah!U641</f>
        <v>OPTIMAL</v>
      </c>
    </row>
    <row r="1480">
      <c r="A1480" s="230">
        <v>2025.0</v>
      </c>
      <c r="B1480" s="230" t="s">
        <v>3551</v>
      </c>
      <c r="C1480" s="231" t="str">
        <f>data_olah!B642</f>
        <v>MAHAKAM ULU</v>
      </c>
      <c r="D1480" s="231" t="str">
        <f>data_olah!C642</f>
        <v>LONG BAGUN</v>
      </c>
      <c r="E1480" s="231" t="str">
        <f>data_olah!D642</f>
        <v>LONG HURAI</v>
      </c>
      <c r="F1480" s="232" t="str">
        <f>data_olah!F642</f>
        <v>0.37249814319957086</v>
      </c>
      <c r="G1480" s="232" t="str">
        <f>data_olah!G642</f>
        <v>115.43506189496817</v>
      </c>
      <c r="H1480" s="231" t="str">
        <f>data_olah!H642</f>
        <v>BESTCAMP</v>
      </c>
      <c r="I1480" s="231" t="str">
        <f>data_olah!I642</f>
        <v>STARLINK</v>
      </c>
      <c r="J1480" s="231" t="str">
        <f>data_olah!J642</f>
        <v>TERPASANG</v>
      </c>
      <c r="K1480" s="231" t="str">
        <f>data_olah!N642</f>
        <v>BELUM TERPASANG</v>
      </c>
      <c r="L1480" s="231" t="str">
        <f>data_olah!U642</f>
        <v>TIDAK OPTIMAL</v>
      </c>
    </row>
    <row r="1481">
      <c r="A1481" s="230">
        <v>2025.0</v>
      </c>
      <c r="B1481" s="230" t="s">
        <v>3551</v>
      </c>
      <c r="C1481" s="231" t="str">
        <f>data_olah!B643</f>
        <v>MAHAKAM ULU</v>
      </c>
      <c r="D1481" s="231" t="str">
        <f>data_olah!C643</f>
        <v>LONG BAGUN</v>
      </c>
      <c r="E1481" s="231" t="str">
        <f>data_olah!D643</f>
        <v>LONG MELAHAM</v>
      </c>
      <c r="F1481" s="232" t="str">
        <f>data_olah!F643</f>
        <v>0.4493257882115551</v>
      </c>
      <c r="G1481" s="232" t="str">
        <f>data_olah!G643</f>
        <v>115.28086729210017</v>
      </c>
      <c r="H1481" s="231" t="str">
        <f>data_olah!H643</f>
        <v>BESTCAMP</v>
      </c>
      <c r="I1481" s="231" t="str">
        <f>data_olah!I643</f>
        <v>STARLINK</v>
      </c>
      <c r="J1481" s="231" t="str">
        <f>data_olah!J643</f>
        <v>TERPASANG</v>
      </c>
      <c r="K1481" s="231" t="str">
        <f>data_olah!N643</f>
        <v>BELUM TERPASANG</v>
      </c>
      <c r="L1481" s="231" t="str">
        <f>data_olah!U643</f>
        <v>OPTIMAL</v>
      </c>
    </row>
    <row r="1482">
      <c r="A1482" s="230">
        <v>2025.0</v>
      </c>
      <c r="B1482" s="230" t="s">
        <v>3551</v>
      </c>
      <c r="C1482" s="231" t="str">
        <f>data_olah!B644</f>
        <v>MAHAKAM ULU</v>
      </c>
      <c r="D1482" s="231" t="str">
        <f>data_olah!C644</f>
        <v>LONG BAGUN</v>
      </c>
      <c r="E1482" s="231" t="str">
        <f>data_olah!D644</f>
        <v>MEMAHAK BESAR</v>
      </c>
      <c r="F1482" s="232" t="str">
        <f>data_olah!F644</f>
        <v>0.45314557414917894</v>
      </c>
      <c r="G1482" s="232" t="str">
        <f>data_olah!G644</f>
        <v>115.40271209070164</v>
      </c>
      <c r="H1482" s="231" t="str">
        <f>data_olah!H644</f>
        <v>BESTCAMP</v>
      </c>
      <c r="I1482" s="231" t="str">
        <f>data_olah!I644</f>
        <v>STARLINK</v>
      </c>
      <c r="J1482" s="231" t="str">
        <f>data_olah!J644</f>
        <v>TERPASANG</v>
      </c>
      <c r="K1482" s="231" t="str">
        <f>data_olah!N644</f>
        <v>BELUM TERPASANG</v>
      </c>
      <c r="L1482" s="231" t="str">
        <f>data_olah!U644</f>
        <v>KURANG OPTIMAL</v>
      </c>
    </row>
    <row r="1483">
      <c r="A1483" s="230">
        <v>2025.0</v>
      </c>
      <c r="B1483" s="230" t="s">
        <v>3551</v>
      </c>
      <c r="C1483" s="231" t="str">
        <f>data_olah!B645</f>
        <v>MAHAKAM ULU</v>
      </c>
      <c r="D1483" s="231" t="str">
        <f>data_olah!C645</f>
        <v>LONG BAGUN</v>
      </c>
      <c r="E1483" s="231" t="str">
        <f>data_olah!D645</f>
        <v>MEMAHAK ULU</v>
      </c>
      <c r="F1483" s="232" t="str">
        <f>data_olah!F645</f>
        <v>0.45364546793501753</v>
      </c>
      <c r="G1483" s="232" t="str">
        <f>data_olah!G645</f>
        <v>115.40176023821178</v>
      </c>
      <c r="H1483" s="231" t="str">
        <f>data_olah!H645</f>
        <v>BESTCAMP</v>
      </c>
      <c r="I1483" s="231" t="str">
        <f>data_olah!I645</f>
        <v>STARLINK</v>
      </c>
      <c r="J1483" s="231" t="str">
        <f>data_olah!J645</f>
        <v>TERPASANG</v>
      </c>
      <c r="K1483" s="231" t="str">
        <f>data_olah!N645</f>
        <v>BELUM TERPASANG</v>
      </c>
      <c r="L1483" s="231" t="str">
        <f>data_olah!U645</f>
        <v>OPTIMAL</v>
      </c>
    </row>
    <row r="1484">
      <c r="A1484" s="230">
        <v>2025.0</v>
      </c>
      <c r="B1484" s="230" t="s">
        <v>3551</v>
      </c>
      <c r="C1484" s="231" t="str">
        <f>data_olah!B646</f>
        <v>MAHAKAM ULU</v>
      </c>
      <c r="D1484" s="231" t="str">
        <f>data_olah!C646</f>
        <v>LONG BAGUN</v>
      </c>
      <c r="E1484" s="231" t="str">
        <f>data_olah!D646</f>
        <v>BATU MAJANG</v>
      </c>
      <c r="F1484" s="232" t="str">
        <f>data_olah!F646</f>
        <v>0.5522917466167188</v>
      </c>
      <c r="G1484" s="232" t="str">
        <f>data_olah!G646</f>
        <v>115.21755706418571</v>
      </c>
      <c r="H1484" s="231" t="str">
        <f>data_olah!H646</f>
        <v>TELKOMSAT</v>
      </c>
      <c r="I1484" s="231" t="str">
        <f>data_olah!I646</f>
        <v>STARLINK</v>
      </c>
      <c r="J1484" s="231" t="str">
        <f>data_olah!J646</f>
        <v>TERPASANG</v>
      </c>
      <c r="K1484" s="231" t="str">
        <f>data_olah!N646</f>
        <v>BELUM TERPASANG</v>
      </c>
      <c r="L1484" s="231" t="str">
        <f>data_olah!U646</f>
        <v>OPTIMAL</v>
      </c>
    </row>
    <row r="1485">
      <c r="A1485" s="230">
        <v>2025.0</v>
      </c>
      <c r="B1485" s="230" t="s">
        <v>3551</v>
      </c>
      <c r="C1485" s="231" t="str">
        <f>data_olah!B647</f>
        <v>MAHAKAM ULU</v>
      </c>
      <c r="D1485" s="231" t="str">
        <f>data_olah!C647</f>
        <v>LONG BAGUN</v>
      </c>
      <c r="E1485" s="231" t="str">
        <f>data_olah!D647</f>
        <v>UJOH BILANG</v>
      </c>
      <c r="F1485" s="232" t="str">
        <f>data_olah!F647</f>
        <v>0.5091393</v>
      </c>
      <c r="G1485" s="232" t="str">
        <f>data_olah!G647</f>
        <v>115.2441</v>
      </c>
      <c r="H1485" s="231" t="str">
        <f>data_olah!H647</f>
        <v>TELKOM</v>
      </c>
      <c r="I1485" s="231" t="str">
        <f>data_olah!I647</f>
        <v>Astinet</v>
      </c>
      <c r="J1485" s="231" t="str">
        <f>data_olah!J647</f>
        <v>TERPASANG</v>
      </c>
      <c r="K1485" s="231" t="str">
        <f>data_olah!N647</f>
        <v>TIDAK AKTIF</v>
      </c>
      <c r="L1485" s="231" t="str">
        <f>data_olah!U647</f>
        <v>TIDAK TERDETEKSI</v>
      </c>
    </row>
    <row r="1486">
      <c r="A1486" s="230">
        <v>2025.0</v>
      </c>
      <c r="B1486" s="230" t="s">
        <v>3551</v>
      </c>
      <c r="C1486" s="231" t="str">
        <f>data_olah!B648</f>
        <v>MAHAKAM ULU</v>
      </c>
      <c r="D1486" s="231" t="str">
        <f>data_olah!C648</f>
        <v>LONG BAGUN</v>
      </c>
      <c r="E1486" s="231" t="str">
        <f>data_olah!D648</f>
        <v>LONG BAGUN ILIR</v>
      </c>
      <c r="F1486" s="232" t="str">
        <f>data_olah!F648</f>
        <v>0.546787</v>
      </c>
      <c r="G1486" s="232" t="str">
        <f>data_olah!G648</f>
        <v>115.209641</v>
      </c>
      <c r="H1486" s="231" t="str">
        <f>data_olah!H648</f>
        <v>TELKOM</v>
      </c>
      <c r="I1486" s="231" t="str">
        <f>data_olah!I648</f>
        <v>Astinet</v>
      </c>
      <c r="J1486" s="231" t="str">
        <f>data_olah!J648</f>
        <v>TERPASANG</v>
      </c>
      <c r="K1486" s="231" t="str">
        <f>data_olah!N648</f>
        <v>TIDAK TERDETEKSI</v>
      </c>
      <c r="L1486" s="231" t="str">
        <f>data_olah!U648</f>
        <v>TIDAK TERDETEKSI</v>
      </c>
    </row>
    <row r="1487">
      <c r="A1487" s="230">
        <v>2025.0</v>
      </c>
      <c r="B1487" s="230" t="s">
        <v>3551</v>
      </c>
      <c r="C1487" s="231" t="str">
        <f>data_olah!B649</f>
        <v>MAHAKAM ULU</v>
      </c>
      <c r="D1487" s="231" t="str">
        <f>data_olah!C649</f>
        <v>LONG BAGUN</v>
      </c>
      <c r="E1487" s="231" t="str">
        <f>data_olah!D649</f>
        <v>LONG BAGUN ULU</v>
      </c>
      <c r="F1487" s="232" t="str">
        <f>data_olah!F649</f>
        <v>0.546823</v>
      </c>
      <c r="G1487" s="232" t="str">
        <f>data_olah!G649</f>
        <v>115.206855</v>
      </c>
      <c r="H1487" s="231" t="str">
        <f>data_olah!H649</f>
        <v>TELKOM</v>
      </c>
      <c r="I1487" s="231" t="str">
        <f>data_olah!I649</f>
        <v>Astinet</v>
      </c>
      <c r="J1487" s="231" t="str">
        <f>data_olah!J649</f>
        <v>TERPASANG</v>
      </c>
      <c r="K1487" s="231" t="str">
        <f>data_olah!N649</f>
        <v>TIDAK AKTIF</v>
      </c>
      <c r="L1487" s="231" t="str">
        <f>data_olah!U649</f>
        <v>TIDAK TERDETEKSI</v>
      </c>
    </row>
    <row r="1488">
      <c r="A1488" s="230">
        <v>2025.0</v>
      </c>
      <c r="B1488" s="230" t="s">
        <v>3551</v>
      </c>
      <c r="C1488" s="231" t="str">
        <f>data_olah!B650</f>
        <v>MAHAKAM ULU</v>
      </c>
      <c r="D1488" s="231" t="str">
        <f>data_olah!C650</f>
        <v>LONG BAGUN</v>
      </c>
      <c r="E1488" s="231" t="str">
        <f>data_olah!D650</f>
        <v>BATOQ KELO</v>
      </c>
      <c r="F1488" s="232" t="str">
        <f>data_olah!F650</f>
        <v>0.7630466684096711</v>
      </c>
      <c r="G1488" s="232" t="str">
        <f>data_olah!G650</f>
        <v>115.01490316985993</v>
      </c>
      <c r="H1488" s="231" t="str">
        <f>data_olah!H650</f>
        <v>TELKOMSAT</v>
      </c>
      <c r="I1488" s="231" t="str">
        <f>data_olah!I650</f>
        <v>STARLINK</v>
      </c>
      <c r="J1488" s="231" t="str">
        <f>data_olah!J650</f>
        <v>TERPASANG</v>
      </c>
      <c r="K1488" s="231" t="str">
        <f>data_olah!N650</f>
        <v>BELUM TERPASANG</v>
      </c>
      <c r="L1488" s="231" t="str">
        <f>data_olah!U650</f>
        <v>SANGAT OPTIMAL</v>
      </c>
    </row>
    <row r="1489">
      <c r="A1489" s="230">
        <v>2025.0</v>
      </c>
      <c r="B1489" s="230" t="s">
        <v>3551</v>
      </c>
      <c r="C1489" s="231" t="str">
        <f>data_olah!B651</f>
        <v>MAHAKAM ULU</v>
      </c>
      <c r="D1489" s="231" t="str">
        <f>data_olah!C651</f>
        <v>LONG BAGUN</v>
      </c>
      <c r="E1489" s="231" t="str">
        <f>data_olah!D651</f>
        <v>LONG MERAH</v>
      </c>
      <c r="F1489" s="232" t="str">
        <f>data_olah!F651</f>
        <v>0.3885103607384779</v>
      </c>
      <c r="G1489" s="232" t="str">
        <f>data_olah!G651</f>
        <v>115.42111126038623</v>
      </c>
      <c r="H1489" s="231" t="str">
        <f>data_olah!H651</f>
        <v>BESTCAMP</v>
      </c>
      <c r="I1489" s="231" t="str">
        <f>data_olah!I651</f>
        <v>STARLINK</v>
      </c>
      <c r="J1489" s="231" t="str">
        <f>data_olah!J651</f>
        <v>TERPASANG</v>
      </c>
      <c r="K1489" s="231" t="str">
        <f>data_olah!N651</f>
        <v>BELUM TERPASANG</v>
      </c>
      <c r="L1489" s="231" t="str">
        <f>data_olah!U651</f>
        <v>KURANG OPTIMAL</v>
      </c>
    </row>
    <row r="1490">
      <c r="A1490" s="230">
        <v>2025.0</v>
      </c>
      <c r="B1490" s="230" t="s">
        <v>3551</v>
      </c>
      <c r="C1490" s="231" t="str">
        <f>data_olah!B652</f>
        <v>MAHAKAM ULU</v>
      </c>
      <c r="D1490" s="231" t="str">
        <f>data_olah!C652</f>
        <v>LONG BAGUN</v>
      </c>
      <c r="E1490" s="231" t="str">
        <f>data_olah!D652</f>
        <v>RUKUN DAMAI</v>
      </c>
      <c r="F1490" s="232" t="str">
        <f>data_olah!F652</f>
        <v>0.38774357807866283</v>
      </c>
      <c r="G1490" s="232" t="str">
        <f>data_olah!G652</f>
        <v>115.41533984426916</v>
      </c>
      <c r="H1490" s="231" t="str">
        <f>data_olah!H652</f>
        <v>BESTCAMP</v>
      </c>
      <c r="I1490" s="231" t="str">
        <f>data_olah!I652</f>
        <v>STARLINK</v>
      </c>
      <c r="J1490" s="231" t="str">
        <f>data_olah!J652</f>
        <v>TERPASANG</v>
      </c>
      <c r="K1490" s="231" t="str">
        <f>data_olah!N652</f>
        <v>BELUM TERPASANG</v>
      </c>
      <c r="L1490" s="231" t="str">
        <f>data_olah!U652</f>
        <v>TIDAK OPTIMAL</v>
      </c>
    </row>
    <row r="1491">
      <c r="A1491" s="230">
        <v>2025.0</v>
      </c>
      <c r="B1491" s="230" t="s">
        <v>3551</v>
      </c>
      <c r="C1491" s="231" t="str">
        <f>data_olah!B653</f>
        <v>MAHAKAM ULU</v>
      </c>
      <c r="D1491" s="231" t="str">
        <f>data_olah!C653</f>
        <v>LONG HUBUNG</v>
      </c>
      <c r="E1491" s="231" t="str">
        <f>data_olah!D653</f>
        <v>LONG HUBUNG</v>
      </c>
      <c r="F1491" s="232" t="str">
        <f>data_olah!F653</f>
        <v>0.26299604316407615</v>
      </c>
      <c r="G1491" s="232" t="str">
        <f>data_olah!G653</f>
        <v>115.43114887093327</v>
      </c>
      <c r="H1491" s="231" t="str">
        <f>data_olah!H653</f>
        <v>TELKOMSEL</v>
      </c>
      <c r="I1491" s="231" t="str">
        <f>data_olah!I653</f>
        <v>ORBIT</v>
      </c>
      <c r="J1491" s="231" t="str">
        <f>data_olah!J653</f>
        <v>TERPASANG</v>
      </c>
      <c r="K1491" s="231" t="str">
        <f>data_olah!N653</f>
        <v>BELUM TERPASANG</v>
      </c>
      <c r="L1491" s="231" t="str">
        <f>data_olah!U653</f>
        <v>TIDAK TERDETEKSI</v>
      </c>
    </row>
    <row r="1492">
      <c r="A1492" s="230">
        <v>2025.0</v>
      </c>
      <c r="B1492" s="230" t="s">
        <v>3551</v>
      </c>
      <c r="C1492" s="231" t="str">
        <f>data_olah!B654</f>
        <v>MAHAKAM ULU</v>
      </c>
      <c r="D1492" s="231" t="str">
        <f>data_olah!C654</f>
        <v>LONG HUBUNG</v>
      </c>
      <c r="E1492" s="231" t="str">
        <f>data_olah!D654</f>
        <v>MEMAHAK TEBOQ</v>
      </c>
      <c r="F1492" s="232" t="str">
        <f>data_olah!F654</f>
        <v>0.15624250031552175</v>
      </c>
      <c r="G1492" s="232" t="str">
        <f>data_olah!G654</f>
        <v>115.51768579384424</v>
      </c>
      <c r="H1492" s="231" t="str">
        <f>data_olah!H654</f>
        <v>BESTCAMP</v>
      </c>
      <c r="I1492" s="231" t="str">
        <f>data_olah!I654</f>
        <v>STARLINK</v>
      </c>
      <c r="J1492" s="231" t="str">
        <f>data_olah!J654</f>
        <v>TERPASANG</v>
      </c>
      <c r="K1492" s="231" t="str">
        <f>data_olah!N654</f>
        <v>BELUM TERPASANG</v>
      </c>
      <c r="L1492" s="231" t="str">
        <f>data_olah!U654</f>
        <v>TIDAK OPTIMAL</v>
      </c>
    </row>
    <row r="1493">
      <c r="A1493" s="230">
        <v>2025.0</v>
      </c>
      <c r="B1493" s="230" t="s">
        <v>3551</v>
      </c>
      <c r="C1493" s="231" t="str">
        <f>data_olah!B655</f>
        <v>MAHAKAM ULU</v>
      </c>
      <c r="D1493" s="231" t="str">
        <f>data_olah!C655</f>
        <v>LONG HUBUNG</v>
      </c>
      <c r="E1493" s="231" t="str">
        <f>data_olah!D655</f>
        <v>LUTAN</v>
      </c>
      <c r="F1493" s="232" t="str">
        <f>data_olah!F655</f>
        <v>0.2078276675358411</v>
      </c>
      <c r="G1493" s="232" t="str">
        <f>data_olah!G655</f>
        <v>115.4984592450898</v>
      </c>
      <c r="H1493" s="231" t="str">
        <f>data_olah!H655</f>
        <v>TELKOMSEL</v>
      </c>
      <c r="I1493" s="231" t="str">
        <f>data_olah!I655</f>
        <v>ORBIT</v>
      </c>
      <c r="J1493" s="231" t="str">
        <f>data_olah!J655</f>
        <v>TERPASANG</v>
      </c>
      <c r="K1493" s="231" t="str">
        <f>data_olah!N655</f>
        <v>BELUM TERPASANG</v>
      </c>
      <c r="L1493" s="231" t="str">
        <f>data_olah!U655</f>
        <v>TIDAK TERDETEKSI</v>
      </c>
    </row>
    <row r="1494">
      <c r="A1494" s="230">
        <v>2025.0</v>
      </c>
      <c r="B1494" s="230" t="s">
        <v>3551</v>
      </c>
      <c r="C1494" s="231" t="str">
        <f>data_olah!B656</f>
        <v>MAHAKAM ULU</v>
      </c>
      <c r="D1494" s="231" t="str">
        <f>data_olah!C656</f>
        <v>LONG HUBUNG</v>
      </c>
      <c r="E1494" s="231" t="str">
        <f>data_olah!D656</f>
        <v>MATALIBAQ</v>
      </c>
      <c r="F1494" s="232" t="str">
        <f>data_olah!F656</f>
        <v>0.24521184092832887</v>
      </c>
      <c r="G1494" s="232" t="str">
        <f>data_olah!G656</f>
        <v>115.52329286923936</v>
      </c>
      <c r="H1494" s="231" t="str">
        <f>data_olah!H656</f>
        <v>TELKOMSAT</v>
      </c>
      <c r="I1494" s="231" t="str">
        <f>data_olah!I656</f>
        <v>STARLINK</v>
      </c>
      <c r="J1494" s="231" t="str">
        <f>data_olah!J656</f>
        <v>TERPASANG</v>
      </c>
      <c r="K1494" s="231" t="str">
        <f>data_olah!N656</f>
        <v>BELUM TERPASANG</v>
      </c>
      <c r="L1494" s="231" t="str">
        <f>data_olah!U656</f>
        <v>TIDAK OPTIMAL</v>
      </c>
    </row>
    <row r="1495">
      <c r="A1495" s="230">
        <v>2025.0</v>
      </c>
      <c r="B1495" s="230" t="s">
        <v>3551</v>
      </c>
      <c r="C1495" s="231" t="str">
        <f>data_olah!B657</f>
        <v>MAHAKAM ULU</v>
      </c>
      <c r="D1495" s="231" t="str">
        <f>data_olah!C657</f>
        <v>LONG HUBUNG</v>
      </c>
      <c r="E1495" s="231" t="str">
        <f>data_olah!D657</f>
        <v>DATAH BILANG ILIR</v>
      </c>
      <c r="F1495" s="232" t="str">
        <f>data_olah!F657</f>
        <v>0.23115927089031948</v>
      </c>
      <c r="G1495" s="232" t="str">
        <f>data_olah!G657</f>
        <v>115.46085754248939</v>
      </c>
      <c r="H1495" s="231" t="str">
        <f>data_olah!H657</f>
        <v>TELKOMSAT</v>
      </c>
      <c r="I1495" s="231" t="str">
        <f>data_olah!I657</f>
        <v>STARLINK</v>
      </c>
      <c r="J1495" s="231" t="str">
        <f>data_olah!J657</f>
        <v>TERPASANG</v>
      </c>
      <c r="K1495" s="231" t="str">
        <f>data_olah!N657</f>
        <v>BELUM TERPASANG</v>
      </c>
      <c r="L1495" s="231" t="str">
        <f>data_olah!U657</f>
        <v>OPTIMAL</v>
      </c>
    </row>
    <row r="1496">
      <c r="A1496" s="230">
        <v>2025.0</v>
      </c>
      <c r="B1496" s="230" t="s">
        <v>3551</v>
      </c>
      <c r="C1496" s="231" t="str">
        <f>data_olah!B658</f>
        <v>MAHAKAM ULU</v>
      </c>
      <c r="D1496" s="231" t="str">
        <f>data_olah!C658</f>
        <v>LONG HUBUNG</v>
      </c>
      <c r="E1496" s="231" t="str">
        <f>data_olah!D658</f>
        <v>DATAH BILANG ULU</v>
      </c>
      <c r="F1496" s="232" t="str">
        <f>data_olah!F658</f>
        <v>0.22994329747117095</v>
      </c>
      <c r="G1496" s="232" t="str">
        <f>data_olah!G658</f>
        <v>115.44877641463277</v>
      </c>
      <c r="H1496" s="231" t="str">
        <f>data_olah!H658</f>
        <v>TELKOMSAT</v>
      </c>
      <c r="I1496" s="231" t="str">
        <f>data_olah!I658</f>
        <v>STARLINK</v>
      </c>
      <c r="J1496" s="231" t="str">
        <f>data_olah!J658</f>
        <v>TERPASANG</v>
      </c>
      <c r="K1496" s="231" t="str">
        <f>data_olah!N658</f>
        <v>BELUM TERPASANG</v>
      </c>
      <c r="L1496" s="231" t="str">
        <f>data_olah!U658</f>
        <v>OPTIMAL</v>
      </c>
    </row>
    <row r="1497">
      <c r="A1497" s="230">
        <v>2025.0</v>
      </c>
      <c r="B1497" s="230" t="s">
        <v>3551</v>
      </c>
      <c r="C1497" s="231" t="str">
        <f>data_olah!B659</f>
        <v>MAHAKAM ULU</v>
      </c>
      <c r="D1497" s="231" t="str">
        <f>data_olah!C659</f>
        <v>LONG HUBUNG</v>
      </c>
      <c r="E1497" s="231" t="str">
        <f>data_olah!D659</f>
        <v>TRI PARIQ MAKMUR</v>
      </c>
      <c r="F1497" s="232" t="str">
        <f>data_olah!F659</f>
        <v>0.34226529738537964</v>
      </c>
      <c r="G1497" s="232" t="str">
        <f>data_olah!G659</f>
        <v>115.5786380409977</v>
      </c>
      <c r="H1497" s="231" t="str">
        <f>data_olah!H659</f>
        <v>TELKOMSAT</v>
      </c>
      <c r="I1497" s="231" t="str">
        <f>data_olah!I659</f>
        <v>STARLINK</v>
      </c>
      <c r="J1497" s="231" t="str">
        <f>data_olah!J659</f>
        <v>TERPASANG</v>
      </c>
      <c r="K1497" s="231" t="str">
        <f>data_olah!N659</f>
        <v>BELUM TERPASANG</v>
      </c>
      <c r="L1497" s="231" t="str">
        <f>data_olah!U659</f>
        <v>SANGAT OPTIMAL</v>
      </c>
    </row>
    <row r="1498">
      <c r="A1498" s="230">
        <v>2025.0</v>
      </c>
      <c r="B1498" s="230" t="s">
        <v>3551</v>
      </c>
      <c r="C1498" s="231" t="str">
        <f>data_olah!B660</f>
        <v>MAHAKAM ULU</v>
      </c>
      <c r="D1498" s="231" t="str">
        <f>data_olah!C660</f>
        <v>LONG HUBUNG</v>
      </c>
      <c r="E1498" s="231" t="str">
        <f>data_olah!D660</f>
        <v>WANA PARIQ</v>
      </c>
      <c r="F1498" s="232" t="str">
        <f>data_olah!F660</f>
        <v>0.2806914523114102</v>
      </c>
      <c r="G1498" s="232" t="str">
        <f>data_olah!G660</f>
        <v>115.53071688347497</v>
      </c>
      <c r="H1498" s="231" t="str">
        <f>data_olah!H660</f>
        <v>TELKOMSAT</v>
      </c>
      <c r="I1498" s="231" t="str">
        <f>data_olah!I660</f>
        <v>STARLINK</v>
      </c>
      <c r="J1498" s="231" t="str">
        <f>data_olah!J660</f>
        <v>TERPASANG</v>
      </c>
      <c r="K1498" s="231" t="str">
        <f>data_olah!N660</f>
        <v>BELUM TERPASANG</v>
      </c>
      <c r="L1498" s="231" t="str">
        <f>data_olah!U660</f>
        <v>TIDAK OPTIMAL</v>
      </c>
    </row>
    <row r="1499">
      <c r="A1499" s="230">
        <v>2025.0</v>
      </c>
      <c r="B1499" s="230" t="s">
        <v>3551</v>
      </c>
      <c r="C1499" s="231" t="str">
        <f>data_olah!B661</f>
        <v>MAHAKAM ULU</v>
      </c>
      <c r="D1499" s="231" t="str">
        <f>data_olah!C661</f>
        <v>LONG HUBUNG</v>
      </c>
      <c r="E1499" s="231" t="str">
        <f>data_olah!D661</f>
        <v>DATAH BILANG BARU</v>
      </c>
      <c r="F1499" s="232" t="str">
        <f>data_olah!F661</f>
        <v>0.23099942499748916</v>
      </c>
      <c r="G1499" s="232" t="str">
        <f>data_olah!G661</f>
        <v>115.45264033071477</v>
      </c>
      <c r="H1499" s="231" t="str">
        <f>data_olah!H661</f>
        <v>TELKOMSAT</v>
      </c>
      <c r="I1499" s="231" t="str">
        <f>data_olah!I661</f>
        <v>STARLINK</v>
      </c>
      <c r="J1499" s="231" t="str">
        <f>data_olah!J661</f>
        <v>TERPASANG</v>
      </c>
      <c r="K1499" s="231" t="str">
        <f>data_olah!N661</f>
        <v>BELUM TERPASANG</v>
      </c>
      <c r="L1499" s="231" t="str">
        <f>data_olah!U661</f>
        <v>OPTIMAL</v>
      </c>
    </row>
    <row r="1500">
      <c r="A1500" s="230">
        <v>2025.0</v>
      </c>
      <c r="B1500" s="230" t="s">
        <v>3551</v>
      </c>
      <c r="C1500" s="231" t="str">
        <f>data_olah!B662</f>
        <v>MAHAKAM ULU</v>
      </c>
      <c r="D1500" s="231" t="str">
        <f>data_olah!C662</f>
        <v>LONG HUBUNG</v>
      </c>
      <c r="E1500" s="231" t="str">
        <f>data_olah!D662</f>
        <v>SIRAU</v>
      </c>
      <c r="F1500" s="232" t="str">
        <f>data_olah!F662</f>
        <v>0.1951334348996017</v>
      </c>
      <c r="G1500" s="232" t="str">
        <f>data_olah!G662</f>
        <v>115.51133080772105</v>
      </c>
      <c r="H1500" s="231" t="str">
        <f>data_olah!H662</f>
        <v>TELKOMSEL</v>
      </c>
      <c r="I1500" s="231" t="str">
        <f>data_olah!I662</f>
        <v>ORBIT</v>
      </c>
      <c r="J1500" s="231" t="str">
        <f>data_olah!J662</f>
        <v>TERPASANG</v>
      </c>
      <c r="K1500" s="231" t="str">
        <f>data_olah!N662</f>
        <v>BELUM TERPASANG</v>
      </c>
      <c r="L1500" s="231" t="str">
        <f>data_olah!U662</f>
        <v>TIDAK TERDETEKSI</v>
      </c>
    </row>
    <row r="1501">
      <c r="A1501" s="230">
        <v>2025.0</v>
      </c>
      <c r="B1501" s="230" t="s">
        <v>3551</v>
      </c>
      <c r="C1501" s="231" t="str">
        <f>data_olah!B663</f>
        <v>MAHAKAM ULU</v>
      </c>
      <c r="D1501" s="231" t="str">
        <f>data_olah!C663</f>
        <v>LONG HUBUNG</v>
      </c>
      <c r="E1501" s="231" t="str">
        <f>data_olah!D663</f>
        <v>LONG HUBUNG ULU</v>
      </c>
      <c r="F1501" s="232" t="str">
        <f>data_olah!F663</f>
        <v>0.26523534287805667</v>
      </c>
      <c r="G1501" s="232" t="str">
        <f>data_olah!G663</f>
        <v>115.43596111050879</v>
      </c>
      <c r="H1501" s="231" t="str">
        <f>data_olah!H663</f>
        <v>TELKOMSEL</v>
      </c>
      <c r="I1501" s="231" t="str">
        <f>data_olah!I663</f>
        <v>ORBIT</v>
      </c>
      <c r="J1501" s="231" t="str">
        <f>data_olah!J663</f>
        <v>TERPASANG</v>
      </c>
      <c r="K1501" s="231" t="str">
        <f>data_olah!N663</f>
        <v>BELUM TERPASANG</v>
      </c>
      <c r="L1501" s="231" t="str">
        <f>data_olah!U663</f>
        <v>TIDAK TERDETEKSI</v>
      </c>
    </row>
    <row r="1502">
      <c r="A1502" s="230">
        <v>2025.0</v>
      </c>
      <c r="B1502" s="230" t="s">
        <v>3551</v>
      </c>
      <c r="C1502" s="231" t="str">
        <f>data_olah!B664</f>
        <v>MAHAKAM ULU</v>
      </c>
      <c r="D1502" s="231" t="str">
        <f>data_olah!C664</f>
        <v>LONG PAHANGAI</v>
      </c>
      <c r="E1502" s="231" t="str">
        <f>data_olah!D664</f>
        <v>DELANG KEROHONG</v>
      </c>
      <c r="F1502" s="232" t="str">
        <f>data_olah!F664</f>
        <v>0.7619924415085291</v>
      </c>
      <c r="G1502" s="232" t="str">
        <f>data_olah!G664</f>
        <v>114.45409645543803</v>
      </c>
      <c r="H1502" s="231" t="str">
        <f>data_olah!H664</f>
        <v>BESTCAMP</v>
      </c>
      <c r="I1502" s="231" t="str">
        <f>data_olah!I664</f>
        <v>STARLINK</v>
      </c>
      <c r="J1502" s="231" t="str">
        <f>data_olah!J664</f>
        <v>TERPASANG</v>
      </c>
      <c r="K1502" s="231" t="str">
        <f>data_olah!N664</f>
        <v>BELUM TERPASANG</v>
      </c>
      <c r="L1502" s="231" t="str">
        <f>data_olah!U664</f>
        <v>OPTIMAL</v>
      </c>
    </row>
    <row r="1503">
      <c r="A1503" s="230">
        <v>2025.0</v>
      </c>
      <c r="B1503" s="230" t="s">
        <v>3551</v>
      </c>
      <c r="C1503" s="231" t="str">
        <f>data_olah!B665</f>
        <v>MAHAKAM ULU</v>
      </c>
      <c r="D1503" s="231" t="str">
        <f>data_olah!C665</f>
        <v>LONG PAHANGAI</v>
      </c>
      <c r="E1503" s="231" t="str">
        <f>data_olah!D665</f>
        <v>LONG PAKAQ</v>
      </c>
      <c r="F1503" s="232" t="str">
        <f>data_olah!F665</f>
        <v>0.7665196208840832</v>
      </c>
      <c r="G1503" s="232" t="str">
        <f>data_olah!G665</f>
        <v>114.45525524525794</v>
      </c>
      <c r="H1503" s="231" t="str">
        <f>data_olah!H665</f>
        <v>BESTCAMP</v>
      </c>
      <c r="I1503" s="231" t="str">
        <f>data_olah!I665</f>
        <v>STARLINK</v>
      </c>
      <c r="J1503" s="231" t="str">
        <f>data_olah!J665</f>
        <v>TERPASANG</v>
      </c>
      <c r="K1503" s="231" t="str">
        <f>data_olah!N665</f>
        <v>BELUM TERPASANG</v>
      </c>
      <c r="L1503" s="231" t="str">
        <f>data_olah!U665</f>
        <v>SANGAT OPTIMAL</v>
      </c>
    </row>
    <row r="1504">
      <c r="A1504" s="230">
        <v>2025.0</v>
      </c>
      <c r="B1504" s="230" t="s">
        <v>3551</v>
      </c>
      <c r="C1504" s="231" t="str">
        <f>data_olah!B666</f>
        <v>MAHAKAM ULU</v>
      </c>
      <c r="D1504" s="231" t="str">
        <f>data_olah!C666</f>
        <v>LONG PAHANGAI</v>
      </c>
      <c r="E1504" s="231" t="str">
        <f>data_olah!D666</f>
        <v>LONG LUNUK</v>
      </c>
      <c r="F1504" s="232" t="str">
        <f>data_olah!F666</f>
        <v>0.7996808225107973</v>
      </c>
      <c r="G1504" s="232" t="str">
        <f>data_olah!G666</f>
        <v>114.53097710280761</v>
      </c>
      <c r="H1504" s="231" t="str">
        <f>data_olah!H666</f>
        <v>BESTCAMP</v>
      </c>
      <c r="I1504" s="231" t="str">
        <f>data_olah!I666</f>
        <v>STARLINK</v>
      </c>
      <c r="J1504" s="231" t="str">
        <f>data_olah!J666</f>
        <v>TERPASANG</v>
      </c>
      <c r="K1504" s="231" t="str">
        <f>data_olah!N666</f>
        <v>BELUM TERPASANG</v>
      </c>
      <c r="L1504" s="231" t="str">
        <f>data_olah!U666</f>
        <v>TIDAK OPTIMAL</v>
      </c>
    </row>
    <row r="1505">
      <c r="A1505" s="230">
        <v>2025.0</v>
      </c>
      <c r="B1505" s="230" t="s">
        <v>3551</v>
      </c>
      <c r="C1505" s="231" t="str">
        <f>data_olah!B667</f>
        <v>MAHAKAM ULU</v>
      </c>
      <c r="D1505" s="231" t="str">
        <f>data_olah!C667</f>
        <v>LONG PAHANGAI</v>
      </c>
      <c r="E1505" s="231" t="str">
        <f>data_olah!D667</f>
        <v>LONG ISUN</v>
      </c>
      <c r="F1505" s="232" t="str">
        <f>data_olah!F667</f>
        <v>1.0350681163256714</v>
      </c>
      <c r="G1505" s="232" t="str">
        <f>data_olah!G667</f>
        <v>114.62002152955957</v>
      </c>
      <c r="H1505" s="231" t="str">
        <f>data_olah!H667</f>
        <v>BESTCAMP</v>
      </c>
      <c r="I1505" s="231" t="str">
        <f>data_olah!I667</f>
        <v>STARLINK</v>
      </c>
      <c r="J1505" s="231" t="str">
        <f>data_olah!J667</f>
        <v>TERPASANG</v>
      </c>
      <c r="K1505" s="231" t="str">
        <f>data_olah!N667</f>
        <v>BELUM TERPASANG</v>
      </c>
      <c r="L1505" s="231" t="str">
        <f>data_olah!U667</f>
        <v>TIDAK OPTIMAL</v>
      </c>
    </row>
    <row r="1506">
      <c r="A1506" s="230">
        <v>2025.0</v>
      </c>
      <c r="B1506" s="230" t="s">
        <v>3551</v>
      </c>
      <c r="C1506" s="231" t="str">
        <f>data_olah!B668</f>
        <v>MAHAKAM ULU</v>
      </c>
      <c r="D1506" s="231" t="str">
        <f>data_olah!C668</f>
        <v>LONG PAHANGAI</v>
      </c>
      <c r="E1506" s="231" t="str">
        <f>data_olah!D668</f>
        <v>NAHA ARU</v>
      </c>
      <c r="F1506" s="232" t="str">
        <f>data_olah!F668</f>
        <v>0.8638980118394364</v>
      </c>
      <c r="G1506" s="232" t="str">
        <f>data_olah!G668</f>
        <v>114.66120476143294</v>
      </c>
      <c r="H1506" s="231" t="str">
        <f>data_olah!H668</f>
        <v>BESTCAMP</v>
      </c>
      <c r="I1506" s="231" t="str">
        <f>data_olah!I668</f>
        <v>STARLINK</v>
      </c>
      <c r="J1506" s="231" t="str">
        <f>data_olah!J668</f>
        <v>TERPASANG</v>
      </c>
      <c r="K1506" s="231" t="str">
        <f>data_olah!N668</f>
        <v>BELUM TERPASANG</v>
      </c>
      <c r="L1506" s="231" t="str">
        <f>data_olah!U668</f>
        <v>TIDAK OPTIMAL</v>
      </c>
    </row>
    <row r="1507">
      <c r="A1507" s="230">
        <v>2025.0</v>
      </c>
      <c r="B1507" s="230" t="s">
        <v>3551</v>
      </c>
      <c r="C1507" s="231" t="str">
        <f>data_olah!B669</f>
        <v>MAHAKAM ULU</v>
      </c>
      <c r="D1507" s="231" t="str">
        <f>data_olah!C669</f>
        <v>LONG PAHANGAI</v>
      </c>
      <c r="E1507" s="231" t="str">
        <f>data_olah!D669</f>
        <v>DATAH NAHA</v>
      </c>
      <c r="F1507" s="232" t="str">
        <f>data_olah!F669</f>
        <v>0.8718691609505069</v>
      </c>
      <c r="G1507" s="232" t="str">
        <f>data_olah!G669</f>
        <v>114.63998843775585</v>
      </c>
      <c r="H1507" s="231" t="str">
        <f>data_olah!H669</f>
        <v>BESTCAMP</v>
      </c>
      <c r="I1507" s="231" t="str">
        <f>data_olah!I669</f>
        <v>STARLINK</v>
      </c>
      <c r="J1507" s="231" t="str">
        <f>data_olah!J669</f>
        <v>TERPASANG</v>
      </c>
      <c r="K1507" s="231" t="str">
        <f>data_olah!N669</f>
        <v>BELUM TERPASANG</v>
      </c>
      <c r="L1507" s="231" t="str">
        <f>data_olah!U669</f>
        <v>TIDAK OPTIMAL</v>
      </c>
    </row>
    <row r="1508">
      <c r="A1508" s="230">
        <v>2025.0</v>
      </c>
      <c r="B1508" s="230" t="s">
        <v>3551</v>
      </c>
      <c r="C1508" s="231" t="str">
        <f>data_olah!B670</f>
        <v>MAHAKAM ULU</v>
      </c>
      <c r="D1508" s="231" t="str">
        <f>data_olah!C670</f>
        <v>LONG PAHANGAI</v>
      </c>
      <c r="E1508" s="231" t="str">
        <f>data_olah!D670</f>
        <v>LIRUNG UBING</v>
      </c>
      <c r="F1508" s="232" t="str">
        <f>data_olah!F670</f>
        <v>0.8116715992278148</v>
      </c>
      <c r="G1508" s="232" t="str">
        <f>data_olah!G670</f>
        <v>114.55063668105352</v>
      </c>
      <c r="H1508" s="231" t="str">
        <f>data_olah!H670</f>
        <v>BESTCAMP</v>
      </c>
      <c r="I1508" s="231" t="str">
        <f>data_olah!I670</f>
        <v>STARLINK</v>
      </c>
      <c r="J1508" s="231" t="str">
        <f>data_olah!J670</f>
        <v>TERPASANG</v>
      </c>
      <c r="K1508" s="231" t="str">
        <f>data_olah!N670</f>
        <v>BELUM TERPASANG</v>
      </c>
      <c r="L1508" s="231" t="str">
        <f>data_olah!U670</f>
        <v>TIDAK OPTIMAL</v>
      </c>
    </row>
    <row r="1509">
      <c r="A1509" s="230">
        <v>2025.0</v>
      </c>
      <c r="B1509" s="230" t="s">
        <v>3551</v>
      </c>
      <c r="C1509" s="231" t="str">
        <f>data_olah!B671</f>
        <v>MAHAKAM ULU</v>
      </c>
      <c r="D1509" s="231" t="str">
        <f>data_olah!C671</f>
        <v>LONG PAHANGAI</v>
      </c>
      <c r="E1509" s="231" t="str">
        <f>data_olah!D671</f>
        <v>LONG PAHANGAI I</v>
      </c>
      <c r="F1509" s="232" t="str">
        <f>data_olah!F671</f>
        <v>0.8835247649712071</v>
      </c>
      <c r="G1509" s="232" t="str">
        <f>data_olah!G671</f>
        <v>114.70238845098675</v>
      </c>
      <c r="H1509" s="231" t="str">
        <f>data_olah!H671</f>
        <v>TELKOMSEL</v>
      </c>
      <c r="I1509" s="231" t="str">
        <f>data_olah!I671</f>
        <v>ORBIT</v>
      </c>
      <c r="J1509" s="231" t="str">
        <f>data_olah!J671</f>
        <v>TERPASANG</v>
      </c>
      <c r="K1509" s="231" t="str">
        <f>data_olah!N671</f>
        <v>BELUM TERPASANG</v>
      </c>
      <c r="L1509" s="231" t="str">
        <f>data_olah!U671</f>
        <v>TIDAK TERDETEKSI</v>
      </c>
    </row>
    <row r="1510">
      <c r="A1510" s="230">
        <v>2025.0</v>
      </c>
      <c r="B1510" s="230" t="s">
        <v>3551</v>
      </c>
      <c r="C1510" s="231" t="str">
        <f>data_olah!B672</f>
        <v>MAHAKAM ULU</v>
      </c>
      <c r="D1510" s="231" t="str">
        <f>data_olah!C672</f>
        <v>LONG PAHANGAI</v>
      </c>
      <c r="E1510" s="231" t="str">
        <f>data_olah!D672</f>
        <v>LONG PAHANGAI II</v>
      </c>
      <c r="F1510" s="232" t="str">
        <f>data_olah!F672</f>
        <v>0.8760380116821415</v>
      </c>
      <c r="G1510" s="232" t="str">
        <f>data_olah!G672</f>
        <v>114.74010011236446</v>
      </c>
      <c r="H1510" s="231" t="str">
        <f>data_olah!H672</f>
        <v>BESTCAMP</v>
      </c>
      <c r="I1510" s="231" t="str">
        <f>data_olah!I672</f>
        <v>STARLINK</v>
      </c>
      <c r="J1510" s="231" t="str">
        <f>data_olah!J672</f>
        <v>TERPASANG</v>
      </c>
      <c r="K1510" s="231" t="str">
        <f>data_olah!N672</f>
        <v>BELUM TERPASANG</v>
      </c>
      <c r="L1510" s="231" t="str">
        <f>data_olah!U672</f>
        <v>TIDAK OPTIMAL</v>
      </c>
    </row>
    <row r="1511">
      <c r="A1511" s="230">
        <v>2025.0</v>
      </c>
      <c r="B1511" s="230" t="s">
        <v>3551</v>
      </c>
      <c r="C1511" s="231" t="str">
        <f>data_olah!B673</f>
        <v>MAHAKAM ULU</v>
      </c>
      <c r="D1511" s="231" t="str">
        <f>data_olah!C673</f>
        <v>LONG PAHANGAI</v>
      </c>
      <c r="E1511" s="231" t="str">
        <f>data_olah!D673</f>
        <v>LONG TUYOQ</v>
      </c>
      <c r="F1511" s="232" t="str">
        <f>data_olah!F673</f>
        <v>0.8890667616177679</v>
      </c>
      <c r="G1511" s="232" t="str">
        <f>data_olah!G673</f>
        <v>114.69123447958803</v>
      </c>
      <c r="H1511" s="231" t="str">
        <f>data_olah!H673</f>
        <v>TELKOMSEL</v>
      </c>
      <c r="I1511" s="231" t="str">
        <f>data_olah!I673</f>
        <v>ORBIT</v>
      </c>
      <c r="J1511" s="231" t="str">
        <f>data_olah!J673</f>
        <v>TERPASANG</v>
      </c>
      <c r="K1511" s="231" t="str">
        <f>data_olah!N673</f>
        <v>BELUM TERPASANG</v>
      </c>
      <c r="L1511" s="231" t="str">
        <f>data_olah!U673</f>
        <v>TIDAK TERDETEKSI</v>
      </c>
    </row>
    <row r="1512">
      <c r="A1512" s="230">
        <v>2025.0</v>
      </c>
      <c r="B1512" s="230" t="s">
        <v>3551</v>
      </c>
      <c r="C1512" s="231" t="str">
        <f>data_olah!B674</f>
        <v>MAHAKAM ULU</v>
      </c>
      <c r="D1512" s="231" t="str">
        <f>data_olah!C674</f>
        <v>LONG PAHANGAI</v>
      </c>
      <c r="E1512" s="231" t="str">
        <f>data_olah!D674</f>
        <v>LIU MULANG</v>
      </c>
      <c r="F1512" s="232" t="str">
        <f>data_olah!F674</f>
        <v>0.9308094577854961</v>
      </c>
      <c r="G1512" s="232" t="str">
        <f>data_olah!G674</f>
        <v>114.76582679679457</v>
      </c>
      <c r="H1512" s="231" t="str">
        <f>data_olah!H674</f>
        <v>BESTCAMP</v>
      </c>
      <c r="I1512" s="231" t="str">
        <f>data_olah!I674</f>
        <v>STARLINK</v>
      </c>
      <c r="J1512" s="231" t="str">
        <f>data_olah!J674</f>
        <v>TERPASANG</v>
      </c>
      <c r="K1512" s="231" t="str">
        <f>data_olah!N674</f>
        <v>BELUM TERPASANG</v>
      </c>
      <c r="L1512" s="231" t="str">
        <f>data_olah!U674</f>
        <v>TIDAK OPTIMAL</v>
      </c>
    </row>
    <row r="1513">
      <c r="A1513" s="230">
        <v>2025.0</v>
      </c>
      <c r="B1513" s="230" t="s">
        <v>3551</v>
      </c>
      <c r="C1513" s="231" t="str">
        <f>data_olah!B675</f>
        <v>MAHAKAM ULU</v>
      </c>
      <c r="D1513" s="231" t="str">
        <f>data_olah!C675</f>
        <v>LONG PAHANGAI</v>
      </c>
      <c r="E1513" s="231" t="str">
        <f>data_olah!D675</f>
        <v>LONG PAKAQ BARU</v>
      </c>
      <c r="F1513" s="232" t="str">
        <f>data_olah!F675</f>
        <v>0.7638026293157275</v>
      </c>
      <c r="G1513" s="232" t="str">
        <f>data_olah!G675</f>
        <v>114.41333567493646</v>
      </c>
      <c r="H1513" s="231" t="str">
        <f>data_olah!H675</f>
        <v>BESTCAMP</v>
      </c>
      <c r="I1513" s="231" t="str">
        <f>data_olah!I675</f>
        <v>STARLINK</v>
      </c>
      <c r="J1513" s="231" t="str">
        <f>data_olah!J675</f>
        <v>TERPASANG</v>
      </c>
      <c r="K1513" s="231" t="str">
        <f>data_olah!N675</f>
        <v>BELUM TERPASANG</v>
      </c>
      <c r="L1513" s="231" t="str">
        <f>data_olah!U675</f>
        <v>TIDAK OPTIMAL</v>
      </c>
    </row>
    <row r="1514">
      <c r="A1514" s="230">
        <v>2025.0</v>
      </c>
      <c r="B1514" s="230" t="s">
        <v>3551</v>
      </c>
      <c r="C1514" s="231" t="str">
        <f>data_olah!B676</f>
        <v>MAHAKAM ULU</v>
      </c>
      <c r="D1514" s="231" t="str">
        <f>data_olah!C676</f>
        <v>LONG PAHANGAI</v>
      </c>
      <c r="E1514" s="231" t="str">
        <f>data_olah!D676</f>
        <v>LONG LUNUK BARU</v>
      </c>
      <c r="F1514" s="232" t="str">
        <f>data_olah!F676</f>
        <v>0.7772464760342571</v>
      </c>
      <c r="G1514" s="232" t="str">
        <f>data_olah!G676</f>
        <v>114.50383820505864</v>
      </c>
      <c r="H1514" s="231" t="str">
        <f>data_olah!H676</f>
        <v>BESTCAMP</v>
      </c>
      <c r="I1514" s="231" t="str">
        <f>data_olah!I676</f>
        <v>STARLINK</v>
      </c>
      <c r="J1514" s="231" t="str">
        <f>data_olah!J676</f>
        <v>TERPASANG</v>
      </c>
      <c r="K1514" s="231" t="str">
        <f>data_olah!N676</f>
        <v>BELUM TERPASANG</v>
      </c>
      <c r="L1514" s="231" t="str">
        <f>data_olah!U676</f>
        <v>TIDAK OPTIMAL</v>
      </c>
    </row>
    <row r="1515">
      <c r="A1515" s="230">
        <v>2025.0</v>
      </c>
      <c r="B1515" s="230" t="s">
        <v>3551</v>
      </c>
      <c r="C1515" s="231" t="str">
        <f>data_olah!B677</f>
        <v>PASER</v>
      </c>
      <c r="D1515" s="231" t="str">
        <f>data_olah!C677</f>
        <v>BATU ENGAU</v>
      </c>
      <c r="E1515" s="231" t="str">
        <f>data_olah!D677</f>
        <v>KERANG</v>
      </c>
      <c r="F1515" s="232" t="str">
        <f>data_olah!F677</f>
        <v>-2.2291076818645017</v>
      </c>
      <c r="G1515" s="232" t="str">
        <f>data_olah!G677</f>
        <v>116.07570284565351</v>
      </c>
      <c r="H1515" s="231" t="str">
        <f>data_olah!H677</f>
        <v>TELKOMSEL</v>
      </c>
      <c r="I1515" s="231" t="str">
        <f>data_olah!I677</f>
        <v>INDIHOME</v>
      </c>
      <c r="J1515" s="231" t="str">
        <f>data_olah!J677</f>
        <v>TERPASANG</v>
      </c>
      <c r="K1515" s="231" t="str">
        <f>data_olah!N677</f>
        <v/>
      </c>
      <c r="L1515" s="231" t="str">
        <f>data_olah!U677</f>
        <v>KURANG OPTIMAL</v>
      </c>
    </row>
    <row r="1516">
      <c r="A1516" s="230">
        <v>2025.0</v>
      </c>
      <c r="B1516" s="230" t="s">
        <v>3551</v>
      </c>
      <c r="C1516" s="231" t="str">
        <f>data_olah!B678</f>
        <v>PASER</v>
      </c>
      <c r="D1516" s="231" t="str">
        <f>data_olah!C678</f>
        <v>BATU ENGAU</v>
      </c>
      <c r="E1516" s="231" t="str">
        <f>data_olah!D678</f>
        <v>LOMU</v>
      </c>
      <c r="F1516" s="232" t="str">
        <f>data_olah!F678</f>
        <v>-2.297995920618829</v>
      </c>
      <c r="G1516" s="232" t="str">
        <f>data_olah!G678</f>
        <v>116.26822584271758</v>
      </c>
      <c r="H1516" s="231" t="str">
        <f>data_olah!H678</f>
        <v>ICON+</v>
      </c>
      <c r="I1516" s="231" t="str">
        <f>data_olah!I678</f>
        <v> Broadband + I-WIN</v>
      </c>
      <c r="J1516" s="231" t="str">
        <f>data_olah!J678</f>
        <v>TERPASANG</v>
      </c>
      <c r="K1516" s="231" t="str">
        <f>data_olah!N678</f>
        <v>&lt;= 200GB</v>
      </c>
      <c r="L1516" s="231" t="str">
        <f>data_olah!U678</f>
        <v>KURANG OPTIMAL</v>
      </c>
    </row>
    <row r="1517">
      <c r="A1517" s="230">
        <v>2025.0</v>
      </c>
      <c r="B1517" s="230" t="s">
        <v>3551</v>
      </c>
      <c r="C1517" s="231" t="str">
        <f>data_olah!B679</f>
        <v>PASER</v>
      </c>
      <c r="D1517" s="231" t="str">
        <f>data_olah!C679</f>
        <v>BATU ENGAU</v>
      </c>
      <c r="E1517" s="231" t="str">
        <f>data_olah!D679</f>
        <v>SEGENDANG</v>
      </c>
      <c r="F1517" s="232" t="str">
        <f>data_olah!F679</f>
        <v>-2.3197447988818647</v>
      </c>
      <c r="G1517" s="232" t="str">
        <f>data_olah!G679</f>
        <v>116.38232599167306</v>
      </c>
      <c r="H1517" s="231" t="str">
        <f>data_olah!H679</f>
        <v>ICON+</v>
      </c>
      <c r="I1517" s="231" t="str">
        <f>data_olah!I679</f>
        <v> Broadband + I-WIN</v>
      </c>
      <c r="J1517" s="231" t="str">
        <f>data_olah!J679</f>
        <v>TERPASANG</v>
      </c>
      <c r="K1517" s="231" t="str">
        <f>data_olah!N679</f>
        <v>&lt;= 200GB</v>
      </c>
      <c r="L1517" s="231" t="str">
        <f>data_olah!U679</f>
        <v>KURANG OPTIMAL</v>
      </c>
    </row>
    <row r="1518">
      <c r="A1518" s="230">
        <v>2025.0</v>
      </c>
      <c r="B1518" s="230" t="s">
        <v>3551</v>
      </c>
      <c r="C1518" s="231" t="str">
        <f>data_olah!B680</f>
        <v>PASER</v>
      </c>
      <c r="D1518" s="231" t="str">
        <f>data_olah!C680</f>
        <v>BATU ENGAU</v>
      </c>
      <c r="E1518" s="231" t="str">
        <f>data_olah!D680</f>
        <v>MENGKUDU</v>
      </c>
      <c r="F1518" s="232" t="str">
        <f>data_olah!F680</f>
        <v>-2.279348065311799</v>
      </c>
      <c r="G1518" s="232" t="str">
        <f>data_olah!G680</f>
        <v>116.16304595086933</v>
      </c>
      <c r="H1518" s="231" t="str">
        <f>data_olah!H680</f>
        <v>TELKOMSEL</v>
      </c>
      <c r="I1518" s="231" t="str">
        <f>data_olah!I680</f>
        <v>INDIHOME</v>
      </c>
      <c r="J1518" s="231" t="str">
        <f>data_olah!J680</f>
        <v>TERPASANG</v>
      </c>
      <c r="K1518" s="231" t="str">
        <f>data_olah!N680</f>
        <v/>
      </c>
      <c r="L1518" s="231" t="str">
        <f>data_olah!U680</f>
        <v>KURANG OPTIMAL</v>
      </c>
    </row>
    <row r="1519">
      <c r="A1519" s="230">
        <v>2025.0</v>
      </c>
      <c r="B1519" s="230" t="s">
        <v>3551</v>
      </c>
      <c r="C1519" s="231" t="str">
        <f>data_olah!B681</f>
        <v>PASER</v>
      </c>
      <c r="D1519" s="231" t="str">
        <f>data_olah!C681</f>
        <v>BATU ENGAU</v>
      </c>
      <c r="E1519" s="231" t="str">
        <f>data_olah!D681</f>
        <v>RIWANG</v>
      </c>
      <c r="F1519" s="232" t="str">
        <f>data_olah!F681</f>
        <v>-2.251039495944402</v>
      </c>
      <c r="G1519" s="232" t="str">
        <f>data_olah!G681</f>
        <v>116.30060868542598</v>
      </c>
      <c r="H1519" s="231" t="str">
        <f>data_olah!H681</f>
        <v>ICON+</v>
      </c>
      <c r="I1519" s="231" t="str">
        <f>data_olah!I681</f>
        <v> Broadband + I-WIN</v>
      </c>
      <c r="J1519" s="231" t="str">
        <f>data_olah!J681</f>
        <v>TERPASANG</v>
      </c>
      <c r="K1519" s="231" t="str">
        <f>data_olah!N681</f>
        <v>&lt;= 200GB</v>
      </c>
      <c r="L1519" s="231" t="str">
        <f>data_olah!U681</f>
        <v>KURANG OPTIMAL</v>
      </c>
    </row>
    <row r="1520">
      <c r="A1520" s="230">
        <v>2025.0</v>
      </c>
      <c r="B1520" s="230" t="s">
        <v>3551</v>
      </c>
      <c r="C1520" s="231" t="str">
        <f>data_olah!B682</f>
        <v>PASER</v>
      </c>
      <c r="D1520" s="231" t="str">
        <f>data_olah!C682</f>
        <v>BATU ENGAU</v>
      </c>
      <c r="E1520" s="231" t="str">
        <f>data_olah!D682</f>
        <v>LANGGAI</v>
      </c>
      <c r="F1520" s="232" t="str">
        <f>data_olah!F682</f>
        <v>-2.1533052087895728</v>
      </c>
      <c r="G1520" s="232" t="str">
        <f>data_olah!G682</f>
        <v>116.2190996820978</v>
      </c>
      <c r="H1520" s="231" t="str">
        <f>data_olah!H682</f>
        <v>ICON+</v>
      </c>
      <c r="I1520" s="231" t="str">
        <f>data_olah!I682</f>
        <v> Broadband + I-WIN</v>
      </c>
      <c r="J1520" s="231" t="str">
        <f>data_olah!J682</f>
        <v>TERPASANG</v>
      </c>
      <c r="K1520" s="231" t="str">
        <f>data_olah!N682</f>
        <v>&lt;= 200GB</v>
      </c>
      <c r="L1520" s="231" t="str">
        <f>data_olah!U682</f>
        <v>KURANG OPTIMAL</v>
      </c>
    </row>
    <row r="1521">
      <c r="A1521" s="230">
        <v>2025.0</v>
      </c>
      <c r="B1521" s="230" t="s">
        <v>3551</v>
      </c>
      <c r="C1521" s="231" t="str">
        <f>data_olah!B683</f>
        <v>PASER</v>
      </c>
      <c r="D1521" s="231" t="str">
        <f>data_olah!C683</f>
        <v>BATU ENGAU</v>
      </c>
      <c r="E1521" s="231" t="str">
        <f>data_olah!D683</f>
        <v>PETANGIS</v>
      </c>
      <c r="F1521" s="232" t="str">
        <f>data_olah!F683</f>
        <v>-2.103253319609022</v>
      </c>
      <c r="G1521" s="232" t="str">
        <f>data_olah!G683</f>
        <v>116.10713906492153</v>
      </c>
      <c r="H1521" s="231" t="str">
        <f>data_olah!H683</f>
        <v>TELKOMSEL</v>
      </c>
      <c r="I1521" s="231" t="str">
        <f>data_olah!I683</f>
        <v>INDIHOME</v>
      </c>
      <c r="J1521" s="231" t="str">
        <f>data_olah!J683</f>
        <v>TERPASANG</v>
      </c>
      <c r="K1521" s="231" t="str">
        <f>data_olah!N683</f>
        <v/>
      </c>
      <c r="L1521" s="231" t="str">
        <f>data_olah!U683</f>
        <v>TIDAK OPTIMAL</v>
      </c>
    </row>
    <row r="1522">
      <c r="A1522" s="230">
        <v>2025.0</v>
      </c>
      <c r="B1522" s="230" t="s">
        <v>3551</v>
      </c>
      <c r="C1522" s="231" t="str">
        <f>data_olah!B684</f>
        <v>PASER</v>
      </c>
      <c r="D1522" s="231" t="str">
        <f>data_olah!C684</f>
        <v>BATU ENGAU</v>
      </c>
      <c r="E1522" s="231" t="str">
        <f>data_olah!D684</f>
        <v>TEMPAKAN</v>
      </c>
      <c r="F1522" s="232" t="str">
        <f>data_olah!F684</f>
        <v>-2.2631832230948943</v>
      </c>
      <c r="G1522" s="232" t="str">
        <f>data_olah!G684</f>
        <v>116.1282646758943</v>
      </c>
      <c r="H1522" s="231" t="str">
        <f>data_olah!H684</f>
        <v>TELKOMSEL</v>
      </c>
      <c r="I1522" s="231" t="str">
        <f>data_olah!I684</f>
        <v>INDIHOME</v>
      </c>
      <c r="J1522" s="231" t="str">
        <f>data_olah!J684</f>
        <v>TERPASANG</v>
      </c>
      <c r="K1522" s="231" t="str">
        <f>data_olah!N684</f>
        <v/>
      </c>
      <c r="L1522" s="231" t="str">
        <f>data_olah!U684</f>
        <v>TIDAK OPTIMAL</v>
      </c>
    </row>
    <row r="1523">
      <c r="A1523" s="230">
        <v>2025.0</v>
      </c>
      <c r="B1523" s="230" t="s">
        <v>3551</v>
      </c>
      <c r="C1523" s="231" t="str">
        <f>data_olah!B685</f>
        <v>PASER</v>
      </c>
      <c r="D1523" s="231" t="str">
        <f>data_olah!C685</f>
        <v>BATU ENGAU</v>
      </c>
      <c r="E1523" s="231" t="str">
        <f>data_olah!D685</f>
        <v>KERANG DAYO</v>
      </c>
      <c r="F1523" s="232" t="str">
        <f>data_olah!F685</f>
        <v>-2.283551182379634</v>
      </c>
      <c r="G1523" s="232" t="str">
        <f>data_olah!G685</f>
        <v>116.04458404648751</v>
      </c>
      <c r="H1523" s="231" t="str">
        <f>data_olah!H685</f>
        <v>ICON+</v>
      </c>
      <c r="I1523" s="231" t="str">
        <f>data_olah!I685</f>
        <v> Broadband + I-WIN</v>
      </c>
      <c r="J1523" s="231" t="str">
        <f>data_olah!J685</f>
        <v>TERPASANG</v>
      </c>
      <c r="K1523" s="231" t="str">
        <f>data_olah!N685</f>
        <v>&lt;= 200GB</v>
      </c>
      <c r="L1523" s="231" t="str">
        <f>data_olah!U685</f>
        <v>KURANG OPTIMAL</v>
      </c>
    </row>
    <row r="1524">
      <c r="A1524" s="230">
        <v>2025.0</v>
      </c>
      <c r="B1524" s="230" t="s">
        <v>3551</v>
      </c>
      <c r="C1524" s="231" t="str">
        <f>data_olah!B686</f>
        <v>PASER</v>
      </c>
      <c r="D1524" s="231" t="str">
        <f>data_olah!C686</f>
        <v>BATU ENGAU</v>
      </c>
      <c r="E1524" s="231" t="str">
        <f>data_olah!D686</f>
        <v>SAING PRUPUK</v>
      </c>
      <c r="F1524" s="232" t="str">
        <f>data_olah!F686</f>
        <v>-2.053976157540722</v>
      </c>
      <c r="G1524" s="232" t="str">
        <f>data_olah!G686</f>
        <v>116.12064386845046</v>
      </c>
      <c r="H1524" s="231" t="str">
        <f>data_olah!H686</f>
        <v>ICON+</v>
      </c>
      <c r="I1524" s="231" t="str">
        <f>data_olah!I686</f>
        <v> Broadband + I-WIN</v>
      </c>
      <c r="J1524" s="231" t="str">
        <f>data_olah!J686</f>
        <v>TERPASANG</v>
      </c>
      <c r="K1524" s="231" t="str">
        <f>data_olah!N686</f>
        <v>&lt;= 200GB</v>
      </c>
      <c r="L1524" s="231" t="str">
        <f>data_olah!U686</f>
        <v>KURANG OPTIMAL</v>
      </c>
    </row>
    <row r="1525">
      <c r="A1525" s="230">
        <v>2025.0</v>
      </c>
      <c r="B1525" s="230" t="s">
        <v>3551</v>
      </c>
      <c r="C1525" s="231" t="str">
        <f>data_olah!B687</f>
        <v>PASER</v>
      </c>
      <c r="D1525" s="231" t="str">
        <f>data_olah!C687</f>
        <v>BATU ENGAU</v>
      </c>
      <c r="E1525" s="231" t="str">
        <f>data_olah!D687</f>
        <v>BAI JAYA</v>
      </c>
      <c r="F1525" s="232" t="str">
        <f>data_olah!F687</f>
        <v>-2.1110119953828397</v>
      </c>
      <c r="G1525" s="232" t="str">
        <f>data_olah!G687</f>
        <v>116.2349073239969</v>
      </c>
      <c r="H1525" s="231" t="str">
        <f>data_olah!H687</f>
        <v>TELKOMSEL</v>
      </c>
      <c r="I1525" s="231" t="str">
        <f>data_olah!I687</f>
        <v>ORBIT</v>
      </c>
      <c r="J1525" s="231" t="str">
        <f>data_olah!J687</f>
        <v>TERPASANG</v>
      </c>
      <c r="K1525" s="231" t="str">
        <f>data_olah!N687</f>
        <v>BELUM TERPASANG</v>
      </c>
      <c r="L1525" s="231" t="str">
        <f>data_olah!U687</f>
        <v>TIDAK TERDETEKSI</v>
      </c>
    </row>
    <row r="1526">
      <c r="A1526" s="230">
        <v>2025.0</v>
      </c>
      <c r="B1526" s="230" t="s">
        <v>3551</v>
      </c>
      <c r="C1526" s="231" t="str">
        <f>data_olah!B688</f>
        <v>PASER</v>
      </c>
      <c r="D1526" s="231" t="str">
        <f>data_olah!C688</f>
        <v>BATU ENGAU</v>
      </c>
      <c r="E1526" s="231" t="str">
        <f>data_olah!D688</f>
        <v>PENGGUREN JAYA</v>
      </c>
      <c r="F1526" s="232" t="str">
        <f>data_olah!F688</f>
        <v>-2.3341851099454516</v>
      </c>
      <c r="G1526" s="232" t="str">
        <f>data_olah!G688</f>
        <v>116.3282576385538</v>
      </c>
      <c r="H1526" s="231" t="str">
        <f>data_olah!H688</f>
        <v>ICON+</v>
      </c>
      <c r="I1526" s="231" t="str">
        <f>data_olah!I688</f>
        <v> Broadband + I-WIN</v>
      </c>
      <c r="J1526" s="231" t="str">
        <f>data_olah!J688</f>
        <v>TERPASANG</v>
      </c>
      <c r="K1526" s="231" t="str">
        <f>data_olah!N688</f>
        <v>&lt;= 200GB</v>
      </c>
      <c r="L1526" s="231" t="str">
        <f>data_olah!U688</f>
        <v>KURANG OPTIMAL</v>
      </c>
    </row>
    <row r="1527">
      <c r="A1527" s="230">
        <v>2025.0</v>
      </c>
      <c r="B1527" s="230" t="s">
        <v>3551</v>
      </c>
      <c r="C1527" s="231" t="str">
        <f>data_olah!B689</f>
        <v>PASER</v>
      </c>
      <c r="D1527" s="231" t="str">
        <f>data_olah!C689</f>
        <v>BATU ENGAU</v>
      </c>
      <c r="E1527" s="231" t="str">
        <f>data_olah!D689</f>
        <v>TEBRU PASER DAMAI</v>
      </c>
      <c r="F1527" s="232" t="str">
        <f>data_olah!F689</f>
        <v>-2.1586449538556183</v>
      </c>
      <c r="G1527" s="232" t="str">
        <f>data_olah!G689</f>
        <v>116.10812314886934</v>
      </c>
      <c r="H1527" s="231" t="str">
        <f>data_olah!H689</f>
        <v>TELKOMSEL</v>
      </c>
      <c r="I1527" s="231" t="str">
        <f>data_olah!I689</f>
        <v>INDIHOME</v>
      </c>
      <c r="J1527" s="231" t="str">
        <f>data_olah!J689</f>
        <v>TERPASANG</v>
      </c>
      <c r="K1527" s="231" t="str">
        <f>data_olah!N689</f>
        <v/>
      </c>
      <c r="L1527" s="231" t="str">
        <f>data_olah!U689</f>
        <v>TIDAK OPTIMAL</v>
      </c>
    </row>
    <row r="1528">
      <c r="A1528" s="230">
        <v>2025.0</v>
      </c>
      <c r="B1528" s="230" t="s">
        <v>3551</v>
      </c>
      <c r="C1528" s="231" t="str">
        <f>data_olah!B690</f>
        <v>PASER</v>
      </c>
      <c r="D1528" s="231" t="str">
        <f>data_olah!C690</f>
        <v>BATU SOPANG</v>
      </c>
      <c r="E1528" s="231" t="str">
        <f>data_olah!D690</f>
        <v>SAMURANGAU</v>
      </c>
      <c r="F1528" s="232" t="str">
        <f>data_olah!F690</f>
        <v>-1.9048538650924653</v>
      </c>
      <c r="G1528" s="232" t="str">
        <f>data_olah!G690</f>
        <v>115.93400801953022</v>
      </c>
      <c r="H1528" s="231" t="str">
        <f>data_olah!H690</f>
        <v>ICON+</v>
      </c>
      <c r="I1528" s="231" t="str">
        <f>data_olah!I690</f>
        <v> Broadband + I-WIN</v>
      </c>
      <c r="J1528" s="231" t="str">
        <f>data_olah!J690</f>
        <v>TERPASANG</v>
      </c>
      <c r="K1528" s="231" t="str">
        <f>data_olah!N690</f>
        <v>&lt;= 200GB</v>
      </c>
      <c r="L1528" s="231" t="str">
        <f>data_olah!U690</f>
        <v>KURANG OPTIMAL</v>
      </c>
    </row>
    <row r="1529">
      <c r="A1529" s="230">
        <v>2025.0</v>
      </c>
      <c r="B1529" s="230" t="s">
        <v>3551</v>
      </c>
      <c r="C1529" s="231" t="str">
        <f>data_olah!B691</f>
        <v>PASER</v>
      </c>
      <c r="D1529" s="231" t="str">
        <f>data_olah!C691</f>
        <v>BATU SOPANG</v>
      </c>
      <c r="E1529" s="231" t="str">
        <f>data_olah!D691</f>
        <v>BUSUI</v>
      </c>
      <c r="F1529" s="232" t="str">
        <f>data_olah!F691</f>
        <v>-1.7379575091232700</v>
      </c>
      <c r="G1529" s="232" t="str">
        <f>data_olah!G691</f>
        <v>115.8305680071020</v>
      </c>
      <c r="H1529" s="231" t="str">
        <f>data_olah!H691</f>
        <v>TELKOMSEL</v>
      </c>
      <c r="I1529" s="231" t="str">
        <f>data_olah!I691</f>
        <v>INDIHOME</v>
      </c>
      <c r="J1529" s="231" t="str">
        <f>data_olah!J691</f>
        <v>TERPASANG</v>
      </c>
      <c r="K1529" s="231" t="str">
        <f>data_olah!N691</f>
        <v/>
      </c>
      <c r="L1529" s="231" t="str">
        <f>data_olah!U691</f>
        <v>KURANG OPTIMAL</v>
      </c>
    </row>
    <row r="1530">
      <c r="A1530" s="230">
        <v>2025.0</v>
      </c>
      <c r="B1530" s="230" t="s">
        <v>3551</v>
      </c>
      <c r="C1530" s="231" t="str">
        <f>data_olah!B692</f>
        <v>PASER</v>
      </c>
      <c r="D1530" s="231" t="str">
        <f>data_olah!C692</f>
        <v>BATU SOPANG</v>
      </c>
      <c r="E1530" s="231" t="str">
        <f>data_olah!D692</f>
        <v>BATU KAJANG</v>
      </c>
      <c r="F1530" s="232" t="str">
        <f>data_olah!F692</f>
        <v>-1.8259178170820100</v>
      </c>
      <c r="G1530" s="232" t="str">
        <f>data_olah!G692</f>
        <v>115.92001649877500</v>
      </c>
      <c r="H1530" s="231" t="str">
        <f>data_olah!H692</f>
        <v>TELKOM</v>
      </c>
      <c r="I1530" s="231" t="str">
        <f>data_olah!I692</f>
        <v>WMS</v>
      </c>
      <c r="J1530" s="231" t="str">
        <f>data_olah!J692</f>
        <v>TERPASANG</v>
      </c>
      <c r="K1530" s="231" t="str">
        <f>data_olah!N692</f>
        <v>BELUM TERPASANG</v>
      </c>
      <c r="L1530" s="231" t="str">
        <f>data_olah!U692</f>
        <v>TIDAK OPTIMAL</v>
      </c>
    </row>
    <row r="1531">
      <c r="A1531" s="230">
        <v>2025.0</v>
      </c>
      <c r="B1531" s="230" t="s">
        <v>3551</v>
      </c>
      <c r="C1531" s="231" t="str">
        <f>data_olah!B693</f>
        <v>PASER</v>
      </c>
      <c r="D1531" s="231" t="str">
        <f>data_olah!C693</f>
        <v>BATU SOPANG</v>
      </c>
      <c r="E1531" s="231" t="str">
        <f>data_olah!D693</f>
        <v>LEGAI</v>
      </c>
      <c r="F1531" s="232" t="str">
        <f>data_olah!F693</f>
        <v>-1.868.716.280.554.300</v>
      </c>
      <c r="G1531" s="232" t="str">
        <f>data_olah!G693</f>
        <v>115.93.253551312800</v>
      </c>
      <c r="H1531" s="231" t="str">
        <f>data_olah!H693</f>
        <v>TELKOMSEL</v>
      </c>
      <c r="I1531" s="231" t="str">
        <f>data_olah!I693</f>
        <v>INDIHOME</v>
      </c>
      <c r="J1531" s="231" t="str">
        <f>data_olah!J693</f>
        <v>TERPASANG</v>
      </c>
      <c r="K1531" s="231" t="str">
        <f>data_olah!N693</f>
        <v/>
      </c>
      <c r="L1531" s="231" t="str">
        <f>data_olah!U693</f>
        <v>TIDAK OPTIMAL</v>
      </c>
    </row>
    <row r="1532">
      <c r="A1532" s="230">
        <v>2025.0</v>
      </c>
      <c r="B1532" s="230" t="s">
        <v>3551</v>
      </c>
      <c r="C1532" s="231" t="str">
        <f>data_olah!B694</f>
        <v>PASER</v>
      </c>
      <c r="D1532" s="231" t="str">
        <f>data_olah!C694</f>
        <v>BATU SOPANG</v>
      </c>
      <c r="E1532" s="231" t="str">
        <f>data_olah!D694</f>
        <v>SUNGAI TERIK</v>
      </c>
      <c r="F1532" s="232" t="str">
        <f>data_olah!F694</f>
        <v>-1.8349566551748637</v>
      </c>
      <c r="G1532" s="232" t="str">
        <f>data_olah!G694</f>
        <v>115.947517861357</v>
      </c>
      <c r="H1532" s="231" t="str">
        <f>data_olah!H694</f>
        <v>TELKOMSEL</v>
      </c>
      <c r="I1532" s="231" t="str">
        <f>data_olah!I694</f>
        <v>INDIHOME</v>
      </c>
      <c r="J1532" s="231" t="str">
        <f>data_olah!J694</f>
        <v>TERPASANG</v>
      </c>
      <c r="K1532" s="231" t="str">
        <f>data_olah!N694</f>
        <v/>
      </c>
      <c r="L1532" s="231" t="str">
        <f>data_olah!U694</f>
        <v>KURANG OPTIMAL</v>
      </c>
    </row>
    <row r="1533">
      <c r="A1533" s="230">
        <v>2025.0</v>
      </c>
      <c r="B1533" s="230" t="s">
        <v>3551</v>
      </c>
      <c r="C1533" s="231" t="str">
        <f>data_olah!B695</f>
        <v>PASER</v>
      </c>
      <c r="D1533" s="231" t="str">
        <f>data_olah!C695</f>
        <v>BATU SOPANG</v>
      </c>
      <c r="E1533" s="231" t="str">
        <f>data_olah!D695</f>
        <v>KASUNGAI</v>
      </c>
      <c r="F1533" s="232" t="str">
        <f>data_olah!F695</f>
        <v>-1.807876984652584</v>
      </c>
      <c r="G1533" s="232" t="str">
        <f>data_olah!G695</f>
        <v>115.9175425402551</v>
      </c>
      <c r="H1533" s="231" t="str">
        <f>data_olah!H695</f>
        <v>TELKOM</v>
      </c>
      <c r="I1533" s="231" t="str">
        <f>data_olah!I695</f>
        <v>WMS</v>
      </c>
      <c r="J1533" s="231" t="str">
        <f>data_olah!J695</f>
        <v>TERPASANG</v>
      </c>
      <c r="K1533" s="231" t="str">
        <f>data_olah!N695</f>
        <v>BELUM TERPASANG</v>
      </c>
      <c r="L1533" s="231" t="str">
        <f>data_olah!U695</f>
        <v>TIDAK OPTIMAL</v>
      </c>
    </row>
    <row r="1534">
      <c r="A1534" s="230">
        <v>2025.0</v>
      </c>
      <c r="B1534" s="230" t="s">
        <v>3551</v>
      </c>
      <c r="C1534" s="231" t="str">
        <f>data_olah!B696</f>
        <v>PASER</v>
      </c>
      <c r="D1534" s="231" t="str">
        <f>data_olah!C696</f>
        <v>BATU SOPANG</v>
      </c>
      <c r="E1534" s="231" t="str">
        <f>data_olah!D696</f>
        <v>RANTAU BUTA</v>
      </c>
      <c r="F1534" s="232" t="str">
        <f>data_olah!F696</f>
        <v>-1.7415296479243139</v>
      </c>
      <c r="G1534" s="232" t="str">
        <f>data_olah!G696</f>
        <v>115.9617832473535</v>
      </c>
      <c r="H1534" s="231" t="str">
        <f>data_olah!H696</f>
        <v>ICON+</v>
      </c>
      <c r="I1534" s="231" t="str">
        <f>data_olah!I696</f>
        <v>STARLINK</v>
      </c>
      <c r="J1534" s="231" t="str">
        <f>data_olah!J696</f>
        <v>TERPASANG</v>
      </c>
      <c r="K1534" s="231" t="str">
        <f>data_olah!N696</f>
        <v/>
      </c>
      <c r="L1534" s="231" t="str">
        <f>data_olah!U696</f>
        <v>KURANG OPTIMAL</v>
      </c>
    </row>
    <row r="1535">
      <c r="A1535" s="230">
        <v>2025.0</v>
      </c>
      <c r="B1535" s="230" t="s">
        <v>3551</v>
      </c>
      <c r="C1535" s="231" t="str">
        <f>data_olah!B697</f>
        <v>PASER</v>
      </c>
      <c r="D1535" s="231" t="str">
        <f>data_olah!C697</f>
        <v>BATU SOPANG</v>
      </c>
      <c r="E1535" s="231" t="str">
        <f>data_olah!D697</f>
        <v>RANTAU LAYUNG</v>
      </c>
      <c r="F1535" s="232" t="str">
        <f>data_olah!F697</f>
        <v>-1.6197934546885955</v>
      </c>
      <c r="G1535" s="232" t="str">
        <f>data_olah!G697</f>
        <v>116.00060052564983</v>
      </c>
      <c r="H1535" s="231" t="str">
        <f>data_olah!H697</f>
        <v>ICON+</v>
      </c>
      <c r="I1535" s="231" t="str">
        <f>data_olah!I697</f>
        <v>STARLINK</v>
      </c>
      <c r="J1535" s="231" t="str">
        <f>data_olah!J697</f>
        <v>TERPASANG</v>
      </c>
      <c r="K1535" s="231" t="str">
        <f>data_olah!N697</f>
        <v/>
      </c>
      <c r="L1535" s="231" t="str">
        <f>data_olah!U697</f>
        <v>KURANG OPTIMAL</v>
      </c>
    </row>
    <row r="1536">
      <c r="A1536" s="230">
        <v>2025.0</v>
      </c>
      <c r="B1536" s="230" t="s">
        <v>3551</v>
      </c>
      <c r="C1536" s="231" t="str">
        <f>data_olah!B698</f>
        <v>PASER</v>
      </c>
      <c r="D1536" s="231" t="str">
        <f>data_olah!C698</f>
        <v>BATU SOPANG</v>
      </c>
      <c r="E1536" s="231" t="str">
        <f>data_olah!D698</f>
        <v>SONGKA</v>
      </c>
      <c r="F1536" s="232" t="str">
        <f>data_olah!F698</f>
        <v>-1.828394559104346</v>
      </c>
      <c r="G1536" s="232" t="str">
        <f>data_olah!G698</f>
        <v>115.88398208083335</v>
      </c>
      <c r="H1536" s="231" t="str">
        <f>data_olah!H698</f>
        <v>TELKOMSEL</v>
      </c>
      <c r="I1536" s="231" t="str">
        <f>data_olah!I698</f>
        <v>INDIHOME</v>
      </c>
      <c r="J1536" s="231" t="str">
        <f>data_olah!J698</f>
        <v>TERPASANG</v>
      </c>
      <c r="K1536" s="231" t="str">
        <f>data_olah!N698</f>
        <v/>
      </c>
      <c r="L1536" s="231" t="str">
        <f>data_olah!U698</f>
        <v>TIDAK OPTIMAL</v>
      </c>
    </row>
    <row r="1537">
      <c r="A1537" s="230">
        <v>2025.0</v>
      </c>
      <c r="B1537" s="230" t="s">
        <v>3551</v>
      </c>
      <c r="C1537" s="231" t="str">
        <f>data_olah!B699</f>
        <v>PASER</v>
      </c>
      <c r="D1537" s="231" t="str">
        <f>data_olah!C699</f>
        <v>KUARO</v>
      </c>
      <c r="E1537" s="231" t="str">
        <f>data_olah!D699</f>
        <v>LOLO</v>
      </c>
      <c r="F1537" s="232" t="str">
        <f>data_olah!F699</f>
        <v>-1.878927625607862</v>
      </c>
      <c r="G1537" s="232" t="str">
        <f>data_olah!G699</f>
        <v>116.08415294203698</v>
      </c>
      <c r="H1537" s="231" t="str">
        <f>data_olah!H699</f>
        <v/>
      </c>
      <c r="I1537" s="231" t="str">
        <f>data_olah!I699</f>
        <v/>
      </c>
      <c r="J1537" s="231" t="str">
        <f>data_olah!J699</f>
        <v/>
      </c>
      <c r="K1537" s="231" t="str">
        <f>data_olah!N699</f>
        <v>BELUM TERPASANG</v>
      </c>
      <c r="L1537" s="231" t="str">
        <f>data_olah!U699</f>
        <v>BELUM TERPASANG</v>
      </c>
    </row>
    <row r="1538">
      <c r="A1538" s="230">
        <v>2025.0</v>
      </c>
      <c r="B1538" s="230" t="s">
        <v>3551</v>
      </c>
      <c r="C1538" s="231" t="str">
        <f>data_olah!B700</f>
        <v>PASER</v>
      </c>
      <c r="D1538" s="231" t="str">
        <f>data_olah!C700</f>
        <v>KUARO</v>
      </c>
      <c r="E1538" s="231" t="str">
        <f>data_olah!D700</f>
        <v>SANDELEY</v>
      </c>
      <c r="F1538" s="232" t="str">
        <f>data_olah!F700</f>
        <v>-1.6925902484951292</v>
      </c>
      <c r="G1538" s="232" t="str">
        <f>data_olah!G700</f>
        <v>116.14310495226897</v>
      </c>
      <c r="H1538" s="231" t="str">
        <f>data_olah!H700</f>
        <v>TELKOMSEL</v>
      </c>
      <c r="I1538" s="231" t="str">
        <f>data_olah!I700</f>
        <v>INDIHOME</v>
      </c>
      <c r="J1538" s="231" t="str">
        <f>data_olah!J700</f>
        <v>TERPASANG</v>
      </c>
      <c r="K1538" s="231" t="str">
        <f>data_olah!N700</f>
        <v/>
      </c>
      <c r="L1538" s="231" t="str">
        <f>data_olah!U700</f>
        <v>KURANG OPTIMAL</v>
      </c>
    </row>
    <row r="1539">
      <c r="A1539" s="230">
        <v>2025.0</v>
      </c>
      <c r="B1539" s="230" t="s">
        <v>3551</v>
      </c>
      <c r="C1539" s="231" t="str">
        <f>data_olah!B701</f>
        <v>PASER</v>
      </c>
      <c r="D1539" s="231" t="str">
        <f>data_olah!C701</f>
        <v>KUARO</v>
      </c>
      <c r="E1539" s="231" t="str">
        <f>data_olah!D701</f>
        <v>HARAPAN BARU</v>
      </c>
      <c r="F1539" s="232" t="str">
        <f>data_olah!F701</f>
        <v>-1.7724950449635755</v>
      </c>
      <c r="G1539" s="232" t="str">
        <f>data_olah!G701</f>
        <v>116.41822688368462</v>
      </c>
      <c r="H1539" s="231" t="str">
        <f>data_olah!H701</f>
        <v>ICON+</v>
      </c>
      <c r="I1539" s="231" t="str">
        <f>data_olah!I701</f>
        <v>STARLINK</v>
      </c>
      <c r="J1539" s="231" t="str">
        <f>data_olah!J701</f>
        <v>TERPASANG</v>
      </c>
      <c r="K1539" s="231" t="str">
        <f>data_olah!N701</f>
        <v/>
      </c>
      <c r="L1539" s="231" t="str">
        <f>data_olah!U701</f>
        <v>KURANG OPTIMAL</v>
      </c>
    </row>
    <row r="1540">
      <c r="A1540" s="230">
        <v>2025.0</v>
      </c>
      <c r="B1540" s="230" t="s">
        <v>3551</v>
      </c>
      <c r="C1540" s="231" t="str">
        <f>data_olah!B702</f>
        <v>PASER</v>
      </c>
      <c r="D1540" s="231" t="str">
        <f>data_olah!C702</f>
        <v>KUARO</v>
      </c>
      <c r="E1540" s="231" t="str">
        <f>data_olah!D702</f>
        <v>RANGAN</v>
      </c>
      <c r="F1540" s="232" t="str">
        <f>data_olah!F702</f>
        <v>-1.7945887067011579</v>
      </c>
      <c r="G1540" s="232" t="str">
        <f>data_olah!G702</f>
        <v>116.09888801294683</v>
      </c>
      <c r="H1540" s="231" t="str">
        <f>data_olah!H702</f>
        <v>PSN</v>
      </c>
      <c r="I1540" s="231" t="str">
        <f>data_olah!I702</f>
        <v>VSAT</v>
      </c>
      <c r="J1540" s="231" t="str">
        <f>data_olah!J702</f>
        <v>TERPASANG</v>
      </c>
      <c r="K1540" s="231" t="str">
        <f>data_olah!N702</f>
        <v/>
      </c>
      <c r="L1540" s="231" t="str">
        <f>data_olah!U702</f>
        <v>TIDAK OPTIMAL</v>
      </c>
    </row>
    <row r="1541">
      <c r="A1541" s="230">
        <v>2025.0</v>
      </c>
      <c r="B1541" s="230" t="s">
        <v>3551</v>
      </c>
      <c r="C1541" s="231" t="str">
        <f>data_olah!B703</f>
        <v>PASER</v>
      </c>
      <c r="D1541" s="231" t="str">
        <f>data_olah!C703</f>
        <v>KUARO</v>
      </c>
      <c r="E1541" s="231" t="str">
        <f>data_olah!D703</f>
        <v>MODANG</v>
      </c>
      <c r="F1541" s="232" t="str">
        <f>data_olah!F703</f>
        <v>-1.7257166623425586</v>
      </c>
      <c r="G1541" s="232" t="str">
        <f>data_olah!G703</f>
        <v>116.13249381937091</v>
      </c>
      <c r="H1541" s="231" t="str">
        <f>data_olah!H703</f>
        <v>TELKOMSEL</v>
      </c>
      <c r="I1541" s="231" t="str">
        <f>data_olah!I703</f>
        <v>INDIHOME</v>
      </c>
      <c r="J1541" s="231" t="str">
        <f>data_olah!J703</f>
        <v>TERPASANG</v>
      </c>
      <c r="K1541" s="231" t="str">
        <f>data_olah!N703</f>
        <v/>
      </c>
      <c r="L1541" s="231" t="str">
        <f>data_olah!U703</f>
        <v>KURANG OPTIMAL</v>
      </c>
    </row>
    <row r="1542">
      <c r="A1542" s="230">
        <v>2025.0</v>
      </c>
      <c r="B1542" s="230" t="s">
        <v>3551</v>
      </c>
      <c r="C1542" s="231" t="str">
        <f>data_olah!B704</f>
        <v>PASER</v>
      </c>
      <c r="D1542" s="231" t="str">
        <f>data_olah!C704</f>
        <v>KUARO</v>
      </c>
      <c r="E1542" s="231" t="str">
        <f>data_olah!D704</f>
        <v>PASIR MAYANG</v>
      </c>
      <c r="F1542" s="232" t="str">
        <f>data_olah!F704</f>
        <v>-1.7742966776106361</v>
      </c>
      <c r="G1542" s="232" t="str">
        <f>data_olah!G704</f>
        <v>116.21831469799247</v>
      </c>
      <c r="H1542" s="231" t="str">
        <f>data_olah!H704</f>
        <v>TELKOMSEL</v>
      </c>
      <c r="I1542" s="231" t="str">
        <f>data_olah!I704</f>
        <v>INDIHOME</v>
      </c>
      <c r="J1542" s="231" t="str">
        <f>data_olah!J704</f>
        <v>TERPASANG</v>
      </c>
      <c r="K1542" s="231" t="str">
        <f>data_olah!N704</f>
        <v/>
      </c>
      <c r="L1542" s="231" t="str">
        <f>data_olah!U704</f>
        <v>KURANG OPTIMAL</v>
      </c>
    </row>
    <row r="1543">
      <c r="A1543" s="230">
        <v>2025.0</v>
      </c>
      <c r="B1543" s="230" t="s">
        <v>3551</v>
      </c>
      <c r="C1543" s="231" t="str">
        <f>data_olah!B705</f>
        <v>PASER</v>
      </c>
      <c r="D1543" s="231" t="str">
        <f>data_olah!C705</f>
        <v>KUARO</v>
      </c>
      <c r="E1543" s="231" t="str">
        <f>data_olah!D705</f>
        <v>KERTA BUMI</v>
      </c>
      <c r="F1543" s="232" t="str">
        <f>data_olah!F705</f>
        <v>-1.7432164851684002</v>
      </c>
      <c r="G1543" s="232" t="str">
        <f>data_olah!G705</f>
        <v>116.07489760774699</v>
      </c>
      <c r="H1543" s="231" t="str">
        <f>data_olah!H705</f>
        <v>TELKOMSEL</v>
      </c>
      <c r="I1543" s="231" t="str">
        <f>data_olah!I705</f>
        <v>INDIHOME</v>
      </c>
      <c r="J1543" s="231" t="str">
        <f>data_olah!J705</f>
        <v>TERPASANG</v>
      </c>
      <c r="K1543" s="231" t="str">
        <f>data_olah!N705</f>
        <v/>
      </c>
      <c r="L1543" s="231" t="str">
        <f>data_olah!U705</f>
        <v>TIDAK OPTIMAL</v>
      </c>
    </row>
    <row r="1544">
      <c r="A1544" s="230">
        <v>2025.0</v>
      </c>
      <c r="B1544" s="230" t="s">
        <v>3551</v>
      </c>
      <c r="C1544" s="231" t="str">
        <f>data_olah!B706</f>
        <v>PASER</v>
      </c>
      <c r="D1544" s="231" t="str">
        <f>data_olah!C706</f>
        <v>KUARO</v>
      </c>
      <c r="E1544" s="231" t="str">
        <f>data_olah!D706</f>
        <v>PONDONG BARU</v>
      </c>
      <c r="F1544" s="232" t="str">
        <f>data_olah!F706</f>
        <v>-1.8137985837934292</v>
      </c>
      <c r="G1544" s="232" t="str">
        <f>data_olah!G706</f>
        <v>116.2385207365896</v>
      </c>
      <c r="H1544" s="231" t="str">
        <f>data_olah!H706</f>
        <v>PSN</v>
      </c>
      <c r="I1544" s="231" t="str">
        <f>data_olah!I706</f>
        <v>VSAT</v>
      </c>
      <c r="J1544" s="231" t="str">
        <f>data_olah!J706</f>
        <v>TERPASANG</v>
      </c>
      <c r="K1544" s="231" t="str">
        <f>data_olah!N706</f>
        <v/>
      </c>
      <c r="L1544" s="231" t="str">
        <f>data_olah!U706</f>
        <v>TIDAK OPTIMAL</v>
      </c>
    </row>
    <row r="1545">
      <c r="A1545" s="230">
        <v>2025.0</v>
      </c>
      <c r="B1545" s="230" t="s">
        <v>3551</v>
      </c>
      <c r="C1545" s="231" t="str">
        <f>data_olah!B707</f>
        <v>PASER</v>
      </c>
      <c r="D1545" s="231" t="str">
        <f>data_olah!C707</f>
        <v>KUARO</v>
      </c>
      <c r="E1545" s="231" t="str">
        <f>data_olah!D707</f>
        <v>PADANG JAYA</v>
      </c>
      <c r="F1545" s="232" t="str">
        <f>data_olah!F707</f>
        <v>-1.7940861886798762</v>
      </c>
      <c r="G1545" s="232" t="str">
        <f>data_olah!G707</f>
        <v>116.05789232105396</v>
      </c>
      <c r="H1545" s="231" t="str">
        <f>data_olah!H707</f>
        <v/>
      </c>
      <c r="I1545" s="231" t="str">
        <f>data_olah!I707</f>
        <v/>
      </c>
      <c r="J1545" s="231" t="str">
        <f>data_olah!J707</f>
        <v/>
      </c>
      <c r="K1545" s="231" t="str">
        <f>data_olah!N707</f>
        <v>BELUM TERPASANG</v>
      </c>
      <c r="L1545" s="231" t="str">
        <f>data_olah!U707</f>
        <v>BELUM TERPASANG</v>
      </c>
    </row>
    <row r="1546">
      <c r="A1546" s="230">
        <v>2025.0</v>
      </c>
      <c r="B1546" s="230" t="s">
        <v>3551</v>
      </c>
      <c r="C1546" s="231" t="str">
        <f>data_olah!B708</f>
        <v>PASER</v>
      </c>
      <c r="D1546" s="231" t="str">
        <f>data_olah!C708</f>
        <v>KUARO</v>
      </c>
      <c r="E1546" s="231" t="str">
        <f>data_olah!D708</f>
        <v>KENDAROM</v>
      </c>
      <c r="F1546" s="232" t="str">
        <f>data_olah!F708</f>
        <v>-1.7770045228437874</v>
      </c>
      <c r="G1546" s="232" t="str">
        <f>data_olah!G708</f>
        <v>116.09993248742362</v>
      </c>
      <c r="H1546" s="231" t="str">
        <f>data_olah!H708</f>
        <v>TELKOMSEL</v>
      </c>
      <c r="I1546" s="231" t="str">
        <f>data_olah!I708</f>
        <v>INDIHOME</v>
      </c>
      <c r="J1546" s="231" t="str">
        <f>data_olah!J708</f>
        <v>TERPASANG</v>
      </c>
      <c r="K1546" s="231" t="str">
        <f>data_olah!N708</f>
        <v/>
      </c>
      <c r="L1546" s="231" t="str">
        <f>data_olah!U708</f>
        <v>TIDAK OPTIMAL</v>
      </c>
    </row>
    <row r="1547">
      <c r="A1547" s="230">
        <v>2025.0</v>
      </c>
      <c r="B1547" s="230" t="s">
        <v>3551</v>
      </c>
      <c r="C1547" s="231" t="str">
        <f>data_olah!B709</f>
        <v>PASER</v>
      </c>
      <c r="D1547" s="231" t="str">
        <f>data_olah!C709</f>
        <v>KUARO</v>
      </c>
      <c r="E1547" s="231" t="str">
        <f>data_olah!D709</f>
        <v>KLEMPANG SARI</v>
      </c>
      <c r="F1547" s="232" t="str">
        <f>data_olah!F709</f>
        <v>-1.834691217212868</v>
      </c>
      <c r="G1547" s="232" t="str">
        <f>data_olah!G709</f>
        <v>116.09478046435623</v>
      </c>
      <c r="H1547" s="231" t="str">
        <f>data_olah!H709</f>
        <v>TELKOMSEL</v>
      </c>
      <c r="I1547" s="231" t="str">
        <f>data_olah!I709</f>
        <v>INDIHOME</v>
      </c>
      <c r="J1547" s="231" t="str">
        <f>data_olah!J709</f>
        <v>TERPASANG</v>
      </c>
      <c r="K1547" s="231" t="str">
        <f>data_olah!N709</f>
        <v/>
      </c>
      <c r="L1547" s="231" t="str">
        <f>data_olah!U709</f>
        <v>TIDAK OPTIMAL</v>
      </c>
    </row>
    <row r="1548">
      <c r="A1548" s="230">
        <v>2025.0</v>
      </c>
      <c r="B1548" s="230" t="s">
        <v>3551</v>
      </c>
      <c r="C1548" s="231" t="str">
        <f>data_olah!B710</f>
        <v>PASER</v>
      </c>
      <c r="D1548" s="231" t="str">
        <f>data_olah!C710</f>
        <v>KUARO</v>
      </c>
      <c r="E1548" s="231" t="str">
        <f>data_olah!D710</f>
        <v>KELUANG PASER JAYA</v>
      </c>
      <c r="F1548" s="232" t="str">
        <f>data_olah!F710</f>
        <v>-1.8794991115598447</v>
      </c>
      <c r="G1548" s="232" t="str">
        <f>data_olah!G710</f>
        <v>116.1260405989016</v>
      </c>
      <c r="H1548" s="231" t="str">
        <f>data_olah!H710</f>
        <v/>
      </c>
      <c r="I1548" s="231" t="str">
        <f>data_olah!I710</f>
        <v/>
      </c>
      <c r="J1548" s="231" t="str">
        <f>data_olah!J710</f>
        <v/>
      </c>
      <c r="K1548" s="231" t="str">
        <f>data_olah!N710</f>
        <v>BELUM TERPASANG</v>
      </c>
      <c r="L1548" s="231" t="str">
        <f>data_olah!U710</f>
        <v>BELUM TERPASANG</v>
      </c>
    </row>
    <row r="1549">
      <c r="A1549" s="230">
        <v>2025.0</v>
      </c>
      <c r="B1549" s="230" t="s">
        <v>3551</v>
      </c>
      <c r="C1549" s="231" t="str">
        <f>data_olah!B711</f>
        <v>PASER</v>
      </c>
      <c r="D1549" s="231" t="str">
        <f>data_olah!C711</f>
        <v>LONG IKIS</v>
      </c>
      <c r="E1549" s="231" t="str">
        <f>data_olah!D711</f>
        <v>MUARA ADANG</v>
      </c>
      <c r="F1549" s="232" t="str">
        <f>data_olah!F711</f>
        <v>-1.6699922008416643</v>
      </c>
      <c r="G1549" s="232" t="str">
        <f>data_olah!G711</f>
        <v>116.31009043389574</v>
      </c>
      <c r="H1549" s="231" t="str">
        <f>data_olah!H711</f>
        <v>ICON+</v>
      </c>
      <c r="I1549" s="231" t="str">
        <f>data_olah!I711</f>
        <v> Broadband + I-WIN</v>
      </c>
      <c r="J1549" s="231" t="str">
        <f>data_olah!J711</f>
        <v>TERPASANG</v>
      </c>
      <c r="K1549" s="231" t="str">
        <f>data_olah!N711</f>
        <v/>
      </c>
      <c r="L1549" s="231" t="str">
        <f>data_olah!U711</f>
        <v>KURANG OPTIMAL</v>
      </c>
    </row>
    <row r="1550">
      <c r="A1550" s="230">
        <v>2025.0</v>
      </c>
      <c r="B1550" s="230" t="s">
        <v>3551</v>
      </c>
      <c r="C1550" s="231" t="str">
        <f>data_olah!B712</f>
        <v>PASER</v>
      </c>
      <c r="D1550" s="231" t="str">
        <f>data_olah!C712</f>
        <v>LONG IKIS</v>
      </c>
      <c r="E1550" s="231" t="str">
        <f>data_olah!D712</f>
        <v>TELUK WARU</v>
      </c>
      <c r="F1550" s="232" t="str">
        <f>data_olah!F712</f>
        <v>-1.6523418071730815</v>
      </c>
      <c r="G1550" s="232" t="str">
        <f>data_olah!G712</f>
        <v>116.29561338262076</v>
      </c>
      <c r="H1550" s="231" t="str">
        <f>data_olah!H712</f>
        <v>ICON+</v>
      </c>
      <c r="I1550" s="231" t="str">
        <f>data_olah!I712</f>
        <v>STARLINK</v>
      </c>
      <c r="J1550" s="231" t="str">
        <f>data_olah!J712</f>
        <v>TERPASANG</v>
      </c>
      <c r="K1550" s="231" t="str">
        <f>data_olah!N712</f>
        <v/>
      </c>
      <c r="L1550" s="231" t="str">
        <f>data_olah!U712</f>
        <v>KURANG OPTIMAL</v>
      </c>
    </row>
    <row r="1551">
      <c r="A1551" s="230">
        <v>2025.0</v>
      </c>
      <c r="B1551" s="230" t="s">
        <v>3551</v>
      </c>
      <c r="C1551" s="231" t="str">
        <f>data_olah!B713</f>
        <v>PASER</v>
      </c>
      <c r="D1551" s="231" t="str">
        <f>data_olah!C713</f>
        <v>LONG IKIS</v>
      </c>
      <c r="E1551" s="231" t="str">
        <f>data_olah!D713</f>
        <v>TAJUR</v>
      </c>
      <c r="F1551" s="232" t="str">
        <f>data_olah!F713</f>
        <v>-1.6309064247004614</v>
      </c>
      <c r="G1551" s="232" t="str">
        <f>data_olah!G713</f>
        <v>116.19986514903162</v>
      </c>
      <c r="H1551" s="231" t="str">
        <f>data_olah!H713</f>
        <v>TELKOMSEL</v>
      </c>
      <c r="I1551" s="231" t="str">
        <f>data_olah!I713</f>
        <v>INDIHOME</v>
      </c>
      <c r="J1551" s="231" t="str">
        <f>data_olah!J713</f>
        <v>TERPASANG</v>
      </c>
      <c r="K1551" s="231" t="str">
        <f>data_olah!N713</f>
        <v/>
      </c>
      <c r="L1551" s="231" t="str">
        <f>data_olah!U713</f>
        <v>KURANG OPTIMAL</v>
      </c>
    </row>
    <row r="1552">
      <c r="A1552" s="230">
        <v>2025.0</v>
      </c>
      <c r="B1552" s="230" t="s">
        <v>3551</v>
      </c>
      <c r="C1552" s="231" t="str">
        <f>data_olah!B714</f>
        <v>PASER</v>
      </c>
      <c r="D1552" s="231" t="str">
        <f>data_olah!C714</f>
        <v>LONG IKIS</v>
      </c>
      <c r="E1552" s="231" t="str">
        <f>data_olah!D714</f>
        <v>SEMUNTAI</v>
      </c>
      <c r="F1552" s="232" t="str">
        <f>data_olah!F714</f>
        <v>-1.6469735808698045</v>
      </c>
      <c r="G1552" s="232" t="str">
        <f>data_olah!G714</f>
        <v>116.15412711991836</v>
      </c>
      <c r="H1552" s="231" t="str">
        <f>data_olah!H714</f>
        <v>TELKOMSEL</v>
      </c>
      <c r="I1552" s="231" t="str">
        <f>data_olah!I714</f>
        <v>INDIHOME</v>
      </c>
      <c r="J1552" s="231" t="str">
        <f>data_olah!J714</f>
        <v>TERPASANG</v>
      </c>
      <c r="K1552" s="231" t="str">
        <f>data_olah!N714</f>
        <v/>
      </c>
      <c r="L1552" s="231" t="str">
        <f>data_olah!U714</f>
        <v>TIDAK OPTIMAL</v>
      </c>
    </row>
    <row r="1553">
      <c r="A1553" s="230">
        <v>2025.0</v>
      </c>
      <c r="B1553" s="230" t="s">
        <v>3551</v>
      </c>
      <c r="C1553" s="231" t="str">
        <f>data_olah!B715</f>
        <v>PASER</v>
      </c>
      <c r="D1553" s="231" t="str">
        <f>data_olah!C715</f>
        <v>LONG IKIS</v>
      </c>
      <c r="E1553" s="231" t="str">
        <f>data_olah!D715</f>
        <v>LOMBOK</v>
      </c>
      <c r="F1553" s="232" t="str">
        <f>data_olah!F715</f>
        <v>-1.6141819885294506</v>
      </c>
      <c r="G1553" s="232" t="str">
        <f>data_olah!G715</f>
        <v>116.15853070646948</v>
      </c>
      <c r="H1553" s="231" t="str">
        <f>data_olah!H715</f>
        <v/>
      </c>
      <c r="I1553" s="231" t="str">
        <f>data_olah!I715</f>
        <v/>
      </c>
      <c r="J1553" s="231" t="str">
        <f>data_olah!J715</f>
        <v/>
      </c>
      <c r="K1553" s="231" t="str">
        <f>data_olah!N715</f>
        <v>BELUM TERPASANG</v>
      </c>
      <c r="L1553" s="231" t="str">
        <f>data_olah!U715</f>
        <v>BELUM TERPASANG</v>
      </c>
    </row>
    <row r="1554">
      <c r="A1554" s="230">
        <v>2025.0</v>
      </c>
      <c r="B1554" s="230" t="s">
        <v>3551</v>
      </c>
      <c r="C1554" s="231" t="str">
        <f>data_olah!B716</f>
        <v>PASER</v>
      </c>
      <c r="D1554" s="231" t="str">
        <f>data_olah!C716</f>
        <v>LONG IKIS</v>
      </c>
      <c r="E1554" s="231" t="str">
        <f>data_olah!D716</f>
        <v>PAIT</v>
      </c>
      <c r="F1554" s="232" t="str">
        <f>data_olah!F716</f>
        <v>-1.6014545418072847</v>
      </c>
      <c r="G1554" s="232" t="str">
        <f>data_olah!G716</f>
        <v>116.16740499494628</v>
      </c>
      <c r="H1554" s="231" t="str">
        <f>data_olah!H716</f>
        <v>TELKOMSEL</v>
      </c>
      <c r="I1554" s="231" t="str">
        <f>data_olah!I716</f>
        <v>INDIHOME</v>
      </c>
      <c r="J1554" s="231" t="str">
        <f>data_olah!J716</f>
        <v>TERPASANG</v>
      </c>
      <c r="K1554" s="231" t="str">
        <f>data_olah!N716</f>
        <v/>
      </c>
      <c r="L1554" s="231" t="str">
        <f>data_olah!U716</f>
        <v>KURANG OPTIMAL</v>
      </c>
    </row>
    <row r="1555">
      <c r="A1555" s="230">
        <v>2025.0</v>
      </c>
      <c r="B1555" s="230" t="s">
        <v>3551</v>
      </c>
      <c r="C1555" s="231" t="str">
        <f>data_olah!B717</f>
        <v>PASER</v>
      </c>
      <c r="D1555" s="231" t="str">
        <f>data_olah!C717</f>
        <v>LONG IKIS</v>
      </c>
      <c r="E1555" s="231" t="str">
        <f>data_olah!D717</f>
        <v>OLUNG</v>
      </c>
      <c r="F1555" s="232" t="str">
        <f>data_olah!F717</f>
        <v>-1.5685277515506266</v>
      </c>
      <c r="G1555" s="232" t="str">
        <f>data_olah!G717</f>
        <v>116.19778817448889</v>
      </c>
      <c r="H1555" s="231" t="str">
        <f>data_olah!H717</f>
        <v>TELKOMSEL</v>
      </c>
      <c r="I1555" s="231" t="str">
        <f>data_olah!I717</f>
        <v>INDIHOME</v>
      </c>
      <c r="J1555" s="231" t="str">
        <f>data_olah!J717</f>
        <v>TERPASANG</v>
      </c>
      <c r="K1555" s="231" t="str">
        <f>data_olah!N717</f>
        <v/>
      </c>
      <c r="L1555" s="231" t="str">
        <f>data_olah!U717</f>
        <v>KURANG OPTIMAL</v>
      </c>
    </row>
    <row r="1556">
      <c r="A1556" s="230">
        <v>2025.0</v>
      </c>
      <c r="B1556" s="230" t="s">
        <v>3551</v>
      </c>
      <c r="C1556" s="231" t="str">
        <f>data_olah!B718</f>
        <v>PASER</v>
      </c>
      <c r="D1556" s="231" t="str">
        <f>data_olah!C718</f>
        <v>LONG IKIS</v>
      </c>
      <c r="E1556" s="231" t="str">
        <f>data_olah!D718</f>
        <v>KAYUNGO</v>
      </c>
      <c r="F1556" s="232" t="str">
        <f>data_olah!F718</f>
        <v>-1.5686501543069038</v>
      </c>
      <c r="G1556" s="232" t="str">
        <f>data_olah!G718</f>
        <v>116.21660748777335</v>
      </c>
      <c r="H1556" s="231" t="str">
        <f>data_olah!H718</f>
        <v>TELKOM</v>
      </c>
      <c r="I1556" s="231" t="str">
        <f>data_olah!I718</f>
        <v>WMS</v>
      </c>
      <c r="J1556" s="231" t="str">
        <f>data_olah!J718</f>
        <v>TERPASANG</v>
      </c>
      <c r="K1556" s="231" t="str">
        <f>data_olah!N718</f>
        <v>BELUM TERPASANG</v>
      </c>
      <c r="L1556" s="231" t="str">
        <f>data_olah!U718</f>
        <v>KURANG OPTIMAL</v>
      </c>
    </row>
    <row r="1557">
      <c r="A1557" s="230">
        <v>2025.0</v>
      </c>
      <c r="B1557" s="230" t="s">
        <v>3551</v>
      </c>
      <c r="C1557" s="231" t="str">
        <f>data_olah!B719</f>
        <v>PASER</v>
      </c>
      <c r="D1557" s="231" t="str">
        <f>data_olah!C719</f>
        <v>LONG IKIS</v>
      </c>
      <c r="E1557" s="231" t="str">
        <f>data_olah!D719</f>
        <v>JEMPARING</v>
      </c>
      <c r="F1557" s="232" t="str">
        <f>data_olah!F719</f>
        <v>-1.5601010666921133</v>
      </c>
      <c r="G1557" s="232" t="str">
        <f>data_olah!G719</f>
        <v>116.2586440203081</v>
      </c>
      <c r="H1557" s="231" t="str">
        <f>data_olah!H719</f>
        <v>TELKOM</v>
      </c>
      <c r="I1557" s="231" t="str">
        <f>data_olah!I719</f>
        <v>WMS</v>
      </c>
      <c r="J1557" s="231" t="str">
        <f>data_olah!J719</f>
        <v>TERPASANG</v>
      </c>
      <c r="K1557" s="231" t="str">
        <f>data_olah!N719</f>
        <v>BELUM TERPASANG</v>
      </c>
      <c r="L1557" s="231" t="str">
        <f>data_olah!U719</f>
        <v>TIDAK OPTIMAL</v>
      </c>
    </row>
    <row r="1558">
      <c r="A1558" s="230">
        <v>2025.0</v>
      </c>
      <c r="B1558" s="230" t="s">
        <v>3551</v>
      </c>
      <c r="C1558" s="231" t="str">
        <f>data_olah!B720</f>
        <v>PASER</v>
      </c>
      <c r="D1558" s="231" t="str">
        <f>data_olah!C720</f>
        <v>LONG IKIS</v>
      </c>
      <c r="E1558" s="231" t="str">
        <f>data_olah!D720</f>
        <v>TIWEI</v>
      </c>
      <c r="F1558" s="232" t="str">
        <f>data_olah!F720</f>
        <v>-1.484029133469726</v>
      </c>
      <c r="G1558" s="232" t="str">
        <f>data_olah!G720</f>
        <v>116.142187748303</v>
      </c>
      <c r="H1558" s="231" t="str">
        <f>data_olah!H720</f>
        <v>ICON+</v>
      </c>
      <c r="I1558" s="231" t="str">
        <f>data_olah!I720</f>
        <v> Broadband + I-WIN</v>
      </c>
      <c r="J1558" s="231" t="str">
        <f>data_olah!J720</f>
        <v>TERPASANG</v>
      </c>
      <c r="K1558" s="231" t="str">
        <f>data_olah!N720</f>
        <v>&lt;= 200GB</v>
      </c>
      <c r="L1558" s="231" t="str">
        <f>data_olah!U720</f>
        <v>KURANG OPTIMAL</v>
      </c>
    </row>
    <row r="1559">
      <c r="A1559" s="230">
        <v>2025.0</v>
      </c>
      <c r="B1559" s="230" t="s">
        <v>3551</v>
      </c>
      <c r="C1559" s="231" t="str">
        <f>data_olah!B721</f>
        <v>PASER</v>
      </c>
      <c r="D1559" s="231" t="str">
        <f>data_olah!C721</f>
        <v>LONG IKIS</v>
      </c>
      <c r="E1559" s="231" t="str">
        <f>data_olah!D721</f>
        <v>BELIMBING</v>
      </c>
      <c r="F1559" s="232" t="str">
        <f>data_olah!F721</f>
        <v>-1.4124686310988268</v>
      </c>
      <c r="G1559" s="232" t="str">
        <f>data_olah!G721</f>
        <v>116.17023687440356</v>
      </c>
      <c r="H1559" s="231" t="str">
        <f>data_olah!H721</f>
        <v>TELKOMSEL</v>
      </c>
      <c r="I1559" s="231" t="str">
        <f>data_olah!I721</f>
        <v>ORBIT</v>
      </c>
      <c r="J1559" s="231" t="str">
        <f>data_olah!J721</f>
        <v>TERPASANG</v>
      </c>
      <c r="K1559" s="231" t="str">
        <f>data_olah!N721</f>
        <v>BELUM TERPASANG</v>
      </c>
      <c r="L1559" s="231" t="str">
        <f>data_olah!U721</f>
        <v>TIDAK TERDETEKSI</v>
      </c>
    </row>
    <row r="1560">
      <c r="A1560" s="230">
        <v>2025.0</v>
      </c>
      <c r="B1560" s="230" t="s">
        <v>3551</v>
      </c>
      <c r="C1560" s="231" t="str">
        <f>data_olah!B722</f>
        <v>PASER</v>
      </c>
      <c r="D1560" s="231" t="str">
        <f>data_olah!C722</f>
        <v>LONG IKIS</v>
      </c>
      <c r="E1560" s="231" t="str">
        <f>data_olah!D722</f>
        <v>LONG GELANG</v>
      </c>
      <c r="F1560" s="232" t="str">
        <f>data_olah!F722</f>
        <v>-1.5178038605552124</v>
      </c>
      <c r="G1560" s="232" t="str">
        <f>data_olah!G722</f>
        <v>116.14649934678394</v>
      </c>
      <c r="H1560" s="231" t="str">
        <f>data_olah!H722</f>
        <v>TELKOMSEL</v>
      </c>
      <c r="I1560" s="231" t="str">
        <f>data_olah!I722</f>
        <v>INDIHOME</v>
      </c>
      <c r="J1560" s="231" t="str">
        <f>data_olah!J722</f>
        <v>TERPASANG</v>
      </c>
      <c r="K1560" s="231" t="str">
        <f>data_olah!N722</f>
        <v/>
      </c>
      <c r="L1560" s="231" t="str">
        <f>data_olah!U722</f>
        <v>TIDAK OPTIMAL</v>
      </c>
    </row>
    <row r="1561">
      <c r="A1561" s="230">
        <v>2025.0</v>
      </c>
      <c r="B1561" s="230" t="s">
        <v>3551</v>
      </c>
      <c r="C1561" s="231" t="str">
        <f>data_olah!B723</f>
        <v>PASER</v>
      </c>
      <c r="D1561" s="231" t="str">
        <f>data_olah!C723</f>
        <v>LONG IKIS</v>
      </c>
      <c r="E1561" s="231" t="str">
        <f>data_olah!D723</f>
        <v>KRAYAN JAYA</v>
      </c>
      <c r="F1561" s="232" t="str">
        <f>data_olah!F723</f>
        <v>-1.582165438636806</v>
      </c>
      <c r="G1561" s="232" t="str">
        <f>data_olah!G723</f>
        <v>116.2590088101344</v>
      </c>
      <c r="H1561" s="231" t="str">
        <f>data_olah!H723</f>
        <v>ICON+</v>
      </c>
      <c r="I1561" s="231" t="str">
        <f>data_olah!I723</f>
        <v> Broadband + I-WIN</v>
      </c>
      <c r="J1561" s="231" t="str">
        <f>data_olah!J723</f>
        <v>TERPASANG</v>
      </c>
      <c r="K1561" s="231" t="str">
        <f>data_olah!N723</f>
        <v>&lt;= 200GB</v>
      </c>
      <c r="L1561" s="231" t="str">
        <f>data_olah!U723</f>
        <v>KURANG OPTIMAL</v>
      </c>
    </row>
    <row r="1562">
      <c r="A1562" s="230">
        <v>2025.0</v>
      </c>
      <c r="B1562" s="230" t="s">
        <v>3551</v>
      </c>
      <c r="C1562" s="231" t="str">
        <f>data_olah!B724</f>
        <v>PASER</v>
      </c>
      <c r="D1562" s="231" t="str">
        <f>data_olah!C724</f>
        <v>LONG IKIS</v>
      </c>
      <c r="E1562" s="231" t="str">
        <f>data_olah!D724</f>
        <v>BUKIT SALOKA</v>
      </c>
      <c r="F1562" s="232" t="str">
        <f>data_olah!F724</f>
        <v>-1.6176379304835413</v>
      </c>
      <c r="G1562" s="232" t="str">
        <f>data_olah!G724</f>
        <v>116.26188643599902</v>
      </c>
      <c r="H1562" s="231" t="str">
        <f>data_olah!H724</f>
        <v>TELKOMSEL</v>
      </c>
      <c r="I1562" s="231" t="str">
        <f>data_olah!I724</f>
        <v>INDIHOME</v>
      </c>
      <c r="J1562" s="231" t="str">
        <f>data_olah!J724</f>
        <v>TERPASANG</v>
      </c>
      <c r="K1562" s="231" t="str">
        <f>data_olah!N724</f>
        <v/>
      </c>
      <c r="L1562" s="231" t="str">
        <f>data_olah!U724</f>
        <v>KURANG OPTIMAL</v>
      </c>
    </row>
    <row r="1563">
      <c r="A1563" s="230">
        <v>2025.0</v>
      </c>
      <c r="B1563" s="230" t="s">
        <v>3551</v>
      </c>
      <c r="C1563" s="231" t="str">
        <f>data_olah!B725</f>
        <v>PASER</v>
      </c>
      <c r="D1563" s="231" t="str">
        <f>data_olah!C725</f>
        <v>LONG IKIS</v>
      </c>
      <c r="E1563" s="231" t="str">
        <f>data_olah!D725</f>
        <v>KRAYAN SENTOSA</v>
      </c>
      <c r="F1563" s="232" t="str">
        <f>data_olah!F725</f>
        <v>-1.600562379601574</v>
      </c>
      <c r="G1563" s="232" t="str">
        <f>data_olah!G725</f>
        <v>116.26305182878943</v>
      </c>
      <c r="H1563" s="231" t="str">
        <f>data_olah!H725</f>
        <v>TELKOMSEL</v>
      </c>
      <c r="I1563" s="231" t="str">
        <f>data_olah!I725</f>
        <v>INDIHOME</v>
      </c>
      <c r="J1563" s="231" t="str">
        <f>data_olah!J725</f>
        <v>TERPASANG</v>
      </c>
      <c r="K1563" s="231" t="str">
        <f>data_olah!N725</f>
        <v/>
      </c>
      <c r="L1563" s="231" t="str">
        <f>data_olah!U725</f>
        <v>TIDAK OPTIMAL</v>
      </c>
    </row>
    <row r="1564">
      <c r="A1564" s="230">
        <v>2025.0</v>
      </c>
      <c r="B1564" s="230" t="s">
        <v>3551</v>
      </c>
      <c r="C1564" s="231" t="str">
        <f>data_olah!B726</f>
        <v>PASER</v>
      </c>
      <c r="D1564" s="231" t="str">
        <f>data_olah!C726</f>
        <v>LONG IKIS</v>
      </c>
      <c r="E1564" s="231" t="str">
        <f>data_olah!D726</f>
        <v>KRAYAN MAKMUR</v>
      </c>
      <c r="F1564" s="232" t="str">
        <f>data_olah!F726</f>
        <v>-1.6155006851311575</v>
      </c>
      <c r="G1564" s="232" t="str">
        <f>data_olah!G726</f>
        <v>116.23971890807695</v>
      </c>
      <c r="H1564" s="231" t="str">
        <f>data_olah!H726</f>
        <v>TELKOMSEL</v>
      </c>
      <c r="I1564" s="231" t="str">
        <f>data_olah!I726</f>
        <v>ORBIT</v>
      </c>
      <c r="J1564" s="231" t="str">
        <f>data_olah!J726</f>
        <v>TERPASANG</v>
      </c>
      <c r="K1564" s="231" t="str">
        <f>data_olah!N726</f>
        <v>BELUM TERPASANG</v>
      </c>
      <c r="L1564" s="231" t="str">
        <f>data_olah!U726</f>
        <v>TIDAK TERDETEKSI</v>
      </c>
    </row>
    <row r="1565">
      <c r="A1565" s="230">
        <v>2025.0</v>
      </c>
      <c r="B1565" s="230" t="s">
        <v>3551</v>
      </c>
      <c r="C1565" s="231" t="str">
        <f>data_olah!B727</f>
        <v>PASER</v>
      </c>
      <c r="D1565" s="231" t="str">
        <f>data_olah!C727</f>
        <v>LONG IKIS</v>
      </c>
      <c r="E1565" s="231" t="str">
        <f>data_olah!D727</f>
        <v>KAYUNGO SARI</v>
      </c>
      <c r="F1565" s="232" t="str">
        <f>data_olah!F727</f>
        <v>-1.5351123707783323</v>
      </c>
      <c r="G1565" s="232" t="str">
        <f>data_olah!G727</f>
        <v>116.19353802398331</v>
      </c>
      <c r="H1565" s="231" t="str">
        <f>data_olah!H727</f>
        <v>ICON+</v>
      </c>
      <c r="I1565" s="231" t="str">
        <f>data_olah!I727</f>
        <v> Broadband + I-WIN</v>
      </c>
      <c r="J1565" s="231" t="str">
        <f>data_olah!J727</f>
        <v>TERPASANG</v>
      </c>
      <c r="K1565" s="231" t="str">
        <f>data_olah!N727</f>
        <v/>
      </c>
      <c r="L1565" s="231" t="str">
        <f>data_olah!U727</f>
        <v>KURANG OPTIMAL</v>
      </c>
    </row>
    <row r="1566">
      <c r="A1566" s="230">
        <v>2025.0</v>
      </c>
      <c r="B1566" s="230" t="s">
        <v>3551</v>
      </c>
      <c r="C1566" s="231" t="str">
        <f>data_olah!B728</f>
        <v>PASER</v>
      </c>
      <c r="D1566" s="231" t="str">
        <f>data_olah!C728</f>
        <v>LONG IKIS</v>
      </c>
      <c r="E1566" s="231" t="str">
        <f>data_olah!D728</f>
        <v>KRAYAN BAHAGIA</v>
      </c>
      <c r="F1566" s="232" t="str">
        <f>data_olah!F728</f>
        <v>-1.5860181771117912</v>
      </c>
      <c r="G1566" s="232" t="str">
        <f>data_olah!G728</f>
        <v>116.20651252179249</v>
      </c>
      <c r="H1566" s="231" t="str">
        <f>data_olah!H728</f>
        <v>TELKOMSEL</v>
      </c>
      <c r="I1566" s="231" t="str">
        <f>data_olah!I728</f>
        <v>INDIHOME</v>
      </c>
      <c r="J1566" s="231" t="str">
        <f>data_olah!J728</f>
        <v>TERPASANG</v>
      </c>
      <c r="K1566" s="231" t="str">
        <f>data_olah!N728</f>
        <v/>
      </c>
      <c r="L1566" s="231" t="str">
        <f>data_olah!U728</f>
        <v>TIDAK OPTIMAL</v>
      </c>
    </row>
    <row r="1567">
      <c r="A1567" s="230">
        <v>2025.0</v>
      </c>
      <c r="B1567" s="230" t="s">
        <v>3551</v>
      </c>
      <c r="C1567" s="231" t="str">
        <f>data_olah!B729</f>
        <v>PASER</v>
      </c>
      <c r="D1567" s="231" t="str">
        <f>data_olah!C729</f>
        <v>LONG IKIS</v>
      </c>
      <c r="E1567" s="231" t="str">
        <f>data_olah!D729</f>
        <v>SAWIT JAYA</v>
      </c>
      <c r="F1567" s="232" t="str">
        <f>data_olah!F729</f>
        <v>-1.5864424701402697</v>
      </c>
      <c r="G1567" s="232" t="str">
        <f>data_olah!G729</f>
        <v>116.1571807716035</v>
      </c>
      <c r="H1567" s="231" t="str">
        <f>data_olah!H729</f>
        <v>TELKOMSEL</v>
      </c>
      <c r="I1567" s="231" t="str">
        <f>data_olah!I729</f>
        <v>INDIHOME</v>
      </c>
      <c r="J1567" s="231" t="str">
        <f>data_olah!J729</f>
        <v>TERPASANG</v>
      </c>
      <c r="K1567" s="231" t="str">
        <f>data_olah!N729</f>
        <v/>
      </c>
      <c r="L1567" s="231" t="str">
        <f>data_olah!U729</f>
        <v>TIDAK AKTIF</v>
      </c>
    </row>
    <row r="1568">
      <c r="A1568" s="230">
        <v>2025.0</v>
      </c>
      <c r="B1568" s="230" t="s">
        <v>3551</v>
      </c>
      <c r="C1568" s="231" t="str">
        <f>data_olah!B730</f>
        <v>PASER</v>
      </c>
      <c r="D1568" s="231" t="str">
        <f>data_olah!C730</f>
        <v>LONG IKIS</v>
      </c>
      <c r="E1568" s="231" t="str">
        <f>data_olah!D730</f>
        <v>SEKUROU JAYA</v>
      </c>
      <c r="F1568" s="232" t="str">
        <f>data_olah!F730</f>
        <v>-1.5615568020907897</v>
      </c>
      <c r="G1568" s="232" t="str">
        <f>data_olah!G730</f>
        <v>116.14049146416359</v>
      </c>
      <c r="H1568" s="231" t="str">
        <f>data_olah!H730</f>
        <v>TELKOMSEL</v>
      </c>
      <c r="I1568" s="231" t="str">
        <f>data_olah!I730</f>
        <v>INDIHOME</v>
      </c>
      <c r="J1568" s="231" t="str">
        <f>data_olah!J730</f>
        <v>TERPASANG</v>
      </c>
      <c r="K1568" s="231" t="str">
        <f>data_olah!N730</f>
        <v/>
      </c>
      <c r="L1568" s="231" t="str">
        <f>data_olah!U730</f>
        <v>TIDAK OPTIMAL</v>
      </c>
    </row>
    <row r="1569">
      <c r="A1569" s="230">
        <v>2025.0</v>
      </c>
      <c r="B1569" s="230" t="s">
        <v>3551</v>
      </c>
      <c r="C1569" s="231" t="str">
        <f>data_olah!B731</f>
        <v>PASER</v>
      </c>
      <c r="D1569" s="231" t="str">
        <f>data_olah!C731</f>
        <v>LONG IKIS</v>
      </c>
      <c r="E1569" s="231" t="str">
        <f>data_olah!D731</f>
        <v>KERTA BHAKTI</v>
      </c>
      <c r="F1569" s="232" t="str">
        <f>data_olah!F731</f>
        <v>-1.5424373481795448</v>
      </c>
      <c r="G1569" s="232" t="str">
        <f>data_olah!G731</f>
        <v>116.16092527230121</v>
      </c>
      <c r="H1569" s="231" t="str">
        <f>data_olah!H731</f>
        <v/>
      </c>
      <c r="I1569" s="231" t="str">
        <f>data_olah!I731</f>
        <v/>
      </c>
      <c r="J1569" s="231" t="str">
        <f>data_olah!J731</f>
        <v/>
      </c>
      <c r="K1569" s="231" t="str">
        <f>data_olah!N731</f>
        <v>BELUM TERPASANG</v>
      </c>
      <c r="L1569" s="231" t="str">
        <f>data_olah!U731</f>
        <v>BELUM TERPASANG</v>
      </c>
    </row>
    <row r="1570">
      <c r="A1570" s="230">
        <v>2025.0</v>
      </c>
      <c r="B1570" s="230" t="s">
        <v>3551</v>
      </c>
      <c r="C1570" s="231" t="str">
        <f>data_olah!B732</f>
        <v>PASER</v>
      </c>
      <c r="D1570" s="231" t="str">
        <f>data_olah!C732</f>
        <v>LONG IKIS</v>
      </c>
      <c r="E1570" s="231" t="str">
        <f>data_olah!D732</f>
        <v>ADANG JAYA</v>
      </c>
      <c r="F1570" s="232" t="str">
        <f>data_olah!F732</f>
        <v>-1.6383764611247895</v>
      </c>
      <c r="G1570" s="232" t="str">
        <f>data_olah!G732</f>
        <v>116.33232720325648</v>
      </c>
      <c r="H1570" s="231" t="str">
        <f>data_olah!H732</f>
        <v>ICON+</v>
      </c>
      <c r="I1570" s="231" t="str">
        <f>data_olah!I732</f>
        <v> Broadband + I-WIN</v>
      </c>
      <c r="J1570" s="231" t="str">
        <f>data_olah!J732</f>
        <v>TERPASANG</v>
      </c>
      <c r="K1570" s="231" t="str">
        <f>data_olah!N732</f>
        <v/>
      </c>
      <c r="L1570" s="231" t="str">
        <f>data_olah!U732</f>
        <v>KURANG OPTIMAL</v>
      </c>
    </row>
    <row r="1571">
      <c r="A1571" s="230">
        <v>2025.0</v>
      </c>
      <c r="B1571" s="230" t="s">
        <v>3551</v>
      </c>
      <c r="C1571" s="231" t="str">
        <f>data_olah!B733</f>
        <v>PASER</v>
      </c>
      <c r="D1571" s="231" t="str">
        <f>data_olah!C733</f>
        <v>LONG IKIS</v>
      </c>
      <c r="E1571" s="231" t="str">
        <f>data_olah!D733</f>
        <v>TAJER MULYA</v>
      </c>
      <c r="F1571" s="232" t="str">
        <f>data_olah!F733</f>
        <v>-1.550267827612046</v>
      </c>
      <c r="G1571" s="232" t="str">
        <f>data_olah!G733</f>
        <v>116.24587459934338</v>
      </c>
      <c r="H1571" s="231" t="str">
        <f>data_olah!H733</f>
        <v>TELKOMSEL</v>
      </c>
      <c r="I1571" s="231" t="str">
        <f>data_olah!I733</f>
        <v>INDIHOME</v>
      </c>
      <c r="J1571" s="231" t="str">
        <f>data_olah!J733</f>
        <v>TERPASANG</v>
      </c>
      <c r="K1571" s="231" t="str">
        <f>data_olah!N733</f>
        <v/>
      </c>
      <c r="L1571" s="231" t="str">
        <f>data_olah!U733</f>
        <v>KURANG OPTIMAL</v>
      </c>
    </row>
    <row r="1572">
      <c r="A1572" s="230">
        <v>2025.0</v>
      </c>
      <c r="B1572" s="230" t="s">
        <v>3551</v>
      </c>
      <c r="C1572" s="231" t="str">
        <f>data_olah!B734</f>
        <v>PASER</v>
      </c>
      <c r="D1572" s="231" t="str">
        <f>data_olah!C734</f>
        <v>LONG IKIS</v>
      </c>
      <c r="E1572" s="231" t="str">
        <f>data_olah!D734</f>
        <v>BREWE</v>
      </c>
      <c r="F1572" s="232" t="str">
        <f>data_olah!F734</f>
        <v>-1.561181803819036</v>
      </c>
      <c r="G1572" s="232" t="str">
        <f>data_olah!G734</f>
        <v>116.1219182838604</v>
      </c>
      <c r="H1572" s="231" t="str">
        <f>data_olah!H734</f>
        <v>ICON+</v>
      </c>
      <c r="I1572" s="231" t="str">
        <f>data_olah!I734</f>
        <v> Broadband + I-WIN</v>
      </c>
      <c r="J1572" s="231" t="str">
        <f>data_olah!J734</f>
        <v>TERPASANG</v>
      </c>
      <c r="K1572" s="231" t="str">
        <f>data_olah!N734</f>
        <v/>
      </c>
      <c r="L1572" s="231" t="str">
        <f>data_olah!U734</f>
        <v>KURANG OPTIMAL</v>
      </c>
    </row>
    <row r="1573">
      <c r="A1573" s="230">
        <v>2025.0</v>
      </c>
      <c r="B1573" s="230" t="s">
        <v>3551</v>
      </c>
      <c r="C1573" s="231" t="str">
        <f>data_olah!B735</f>
        <v>PASER</v>
      </c>
      <c r="D1573" s="231" t="str">
        <f>data_olah!C735</f>
        <v>LONG IKIS</v>
      </c>
      <c r="E1573" s="231" t="str">
        <f>data_olah!D735</f>
        <v>ATANG PAIT</v>
      </c>
      <c r="F1573" s="232" t="str">
        <f>data_olah!F735</f>
        <v>-1.6115590176202572</v>
      </c>
      <c r="G1573" s="232" t="str">
        <f>data_olah!G735</f>
        <v>116.19032465421428</v>
      </c>
      <c r="H1573" s="231" t="str">
        <f>data_olah!H735</f>
        <v>TELKOMSEL</v>
      </c>
      <c r="I1573" s="231" t="str">
        <f>data_olah!I735</f>
        <v>INDIHOME</v>
      </c>
      <c r="J1573" s="231" t="str">
        <f>data_olah!J735</f>
        <v>TERPASANG</v>
      </c>
      <c r="K1573" s="231" t="str">
        <f>data_olah!N735</f>
        <v/>
      </c>
      <c r="L1573" s="231" t="str">
        <f>data_olah!U735</f>
        <v>TIDAK OPTIMAL</v>
      </c>
    </row>
    <row r="1574">
      <c r="A1574" s="230">
        <v>2025.0</v>
      </c>
      <c r="B1574" s="230" t="s">
        <v>3551</v>
      </c>
      <c r="C1574" s="231" t="str">
        <f>data_olah!B736</f>
        <v>PASER</v>
      </c>
      <c r="D1574" s="231" t="str">
        <f>data_olah!C736</f>
        <v>LONG KALI</v>
      </c>
      <c r="E1574" s="231" t="str">
        <f>data_olah!D736</f>
        <v>MUARA TELAKE</v>
      </c>
      <c r="F1574" s="232" t="str">
        <f>data_olah!F736</f>
        <v>-1.619331586497307</v>
      </c>
      <c r="G1574" s="232" t="str">
        <f>data_olah!G736</f>
        <v>116.51161637653172</v>
      </c>
      <c r="H1574" s="231" t="str">
        <f>data_olah!H736</f>
        <v>TELKOMSEL</v>
      </c>
      <c r="I1574" s="231" t="str">
        <f>data_olah!I736</f>
        <v>ORBIT</v>
      </c>
      <c r="J1574" s="231" t="str">
        <f>data_olah!J736</f>
        <v>TERPASANG</v>
      </c>
      <c r="K1574" s="231" t="str">
        <f>data_olah!N736</f>
        <v>BELUM TERPASANG</v>
      </c>
      <c r="L1574" s="231" t="str">
        <f>data_olah!U736</f>
        <v>TIDAK TERDETEKSI</v>
      </c>
    </row>
    <row r="1575">
      <c r="A1575" s="230">
        <v>2025.0</v>
      </c>
      <c r="B1575" s="230" t="s">
        <v>3551</v>
      </c>
      <c r="C1575" s="231" t="str">
        <f>data_olah!B737</f>
        <v>PASER</v>
      </c>
      <c r="D1575" s="231" t="str">
        <f>data_olah!C737</f>
        <v>LONG KALI</v>
      </c>
      <c r="E1575" s="231" t="str">
        <f>data_olah!D737</f>
        <v>SEBAKUNG</v>
      </c>
      <c r="F1575" s="232" t="str">
        <f>data_olah!F737</f>
        <v>-1.5590520404093835</v>
      </c>
      <c r="G1575" s="232" t="str">
        <f>data_olah!G737</f>
        <v>116.33868483094787</v>
      </c>
      <c r="H1575" s="231" t="str">
        <f>data_olah!H737</f>
        <v>ICON+</v>
      </c>
      <c r="I1575" s="231" t="str">
        <f>data_olah!I737</f>
        <v>STARLINK</v>
      </c>
      <c r="J1575" s="231" t="str">
        <f>data_olah!J737</f>
        <v>TERPASANG</v>
      </c>
      <c r="K1575" s="231" t="str">
        <f>data_olah!N737</f>
        <v/>
      </c>
      <c r="L1575" s="231" t="str">
        <f>data_olah!U737</f>
        <v>KURANG OPTIMAL</v>
      </c>
    </row>
    <row r="1576">
      <c r="A1576" s="230">
        <v>2025.0</v>
      </c>
      <c r="B1576" s="230" t="s">
        <v>3551</v>
      </c>
      <c r="C1576" s="231" t="str">
        <f>data_olah!B738</f>
        <v>PASER</v>
      </c>
      <c r="D1576" s="231" t="str">
        <f>data_olah!C738</f>
        <v>LONG KALI</v>
      </c>
      <c r="E1576" s="231" t="str">
        <f>data_olah!D738</f>
        <v>BENTE TUALAN</v>
      </c>
      <c r="F1576" s="232" t="str">
        <f>data_olah!F738</f>
        <v>-1.462622224262994</v>
      </c>
      <c r="G1576" s="232" t="str">
        <f>data_olah!G738</f>
        <v>116.33299255659576</v>
      </c>
      <c r="H1576" s="231" t="str">
        <f>data_olah!H738</f>
        <v>ICON+</v>
      </c>
      <c r="I1576" s="231" t="str">
        <f>data_olah!I738</f>
        <v> Broadband + I-WIN</v>
      </c>
      <c r="J1576" s="231" t="str">
        <f>data_olah!J738</f>
        <v>TERPASANG</v>
      </c>
      <c r="K1576" s="231" t="str">
        <f>data_olah!N738</f>
        <v/>
      </c>
      <c r="L1576" s="231" t="str">
        <f>data_olah!U738</f>
        <v>KURANG OPTIMAL</v>
      </c>
    </row>
    <row r="1577">
      <c r="A1577" s="230">
        <v>2025.0</v>
      </c>
      <c r="B1577" s="230" t="s">
        <v>3551</v>
      </c>
      <c r="C1577" s="231" t="str">
        <f>data_olah!B739</f>
        <v>PASER</v>
      </c>
      <c r="D1577" s="231" t="str">
        <f>data_olah!C739</f>
        <v>LONG KALI</v>
      </c>
      <c r="E1577" s="231" t="str">
        <f>data_olah!D739</f>
        <v>MENDIK</v>
      </c>
      <c r="F1577" s="232" t="str">
        <f>data_olah!F739</f>
        <v>-1.4476101127610883</v>
      </c>
      <c r="G1577" s="232" t="str">
        <f>data_olah!G739</f>
        <v>116.31655047447941</v>
      </c>
      <c r="H1577" s="231" t="str">
        <f>data_olah!H739</f>
        <v>PSN</v>
      </c>
      <c r="I1577" s="231" t="str">
        <f>data_olah!I739</f>
        <v>VSAT</v>
      </c>
      <c r="J1577" s="231" t="str">
        <f>data_olah!J739</f>
        <v>TERPASANG</v>
      </c>
      <c r="K1577" s="231" t="str">
        <f>data_olah!N739</f>
        <v/>
      </c>
      <c r="L1577" s="231" t="str">
        <f>data_olah!U739</f>
        <v>TIDAK OPTIMAL</v>
      </c>
    </row>
    <row r="1578">
      <c r="A1578" s="230">
        <v>2025.0</v>
      </c>
      <c r="B1578" s="230" t="s">
        <v>3551</v>
      </c>
      <c r="C1578" s="231" t="str">
        <f>data_olah!B740</f>
        <v>PASER</v>
      </c>
      <c r="D1578" s="231" t="str">
        <f>data_olah!C740</f>
        <v>LONG KALI</v>
      </c>
      <c r="E1578" s="231" t="str">
        <f>data_olah!D740</f>
        <v>MUNGGU</v>
      </c>
      <c r="F1578" s="232" t="str">
        <f>data_olah!F740</f>
        <v>-1.4108292144102974</v>
      </c>
      <c r="G1578" s="232" t="str">
        <f>data_olah!G740</f>
        <v>116.26745335912892</v>
      </c>
      <c r="H1578" s="231" t="str">
        <f>data_olah!H740</f>
        <v>ICON+</v>
      </c>
      <c r="I1578" s="231" t="str">
        <f>data_olah!I740</f>
        <v>STARLINK</v>
      </c>
      <c r="J1578" s="231" t="str">
        <f>data_olah!J740</f>
        <v>TERPASANG</v>
      </c>
      <c r="K1578" s="231" t="str">
        <f>data_olah!N740</f>
        <v/>
      </c>
      <c r="L1578" s="231" t="str">
        <f>data_olah!U740</f>
        <v>TIDAK OPTIMAL</v>
      </c>
    </row>
    <row r="1579">
      <c r="A1579" s="230">
        <v>2025.0</v>
      </c>
      <c r="B1579" s="230" t="s">
        <v>3551</v>
      </c>
      <c r="C1579" s="231" t="str">
        <f>data_olah!B741</f>
        <v>PASER</v>
      </c>
      <c r="D1579" s="231" t="str">
        <f>data_olah!C741</f>
        <v>LONG KALI</v>
      </c>
      <c r="E1579" s="231" t="str">
        <f>data_olah!D741</f>
        <v>MUARA PIAS</v>
      </c>
      <c r="F1579" s="232" t="str">
        <f>data_olah!F741</f>
        <v>-1.3861178972004542</v>
      </c>
      <c r="G1579" s="232" t="str">
        <f>data_olah!G741</f>
        <v>116.26914368950933</v>
      </c>
      <c r="H1579" s="231" t="str">
        <f>data_olah!H741</f>
        <v>ICON+</v>
      </c>
      <c r="I1579" s="231" t="str">
        <f>data_olah!I741</f>
        <v>STARLINK</v>
      </c>
      <c r="J1579" s="231" t="str">
        <f>data_olah!J741</f>
        <v>TERPASANG</v>
      </c>
      <c r="K1579" s="231" t="str">
        <f>data_olah!N741</f>
        <v/>
      </c>
      <c r="L1579" s="231" t="str">
        <f>data_olah!U741</f>
        <v>KURANG OPTIMAL</v>
      </c>
    </row>
    <row r="1580">
      <c r="A1580" s="230">
        <v>2025.0</v>
      </c>
      <c r="B1580" s="230" t="s">
        <v>3551</v>
      </c>
      <c r="C1580" s="231" t="str">
        <f>data_olah!B742</f>
        <v>PASER</v>
      </c>
      <c r="D1580" s="231" t="str">
        <f>data_olah!C742</f>
        <v>LONG KALI</v>
      </c>
      <c r="E1580" s="231" t="str">
        <f>data_olah!D742</f>
        <v>MUARA TOYU</v>
      </c>
      <c r="F1580" s="232" t="str">
        <f>data_olah!F742</f>
        <v>-1.337380694997229</v>
      </c>
      <c r="G1580" s="232" t="str">
        <f>data_olah!G742</f>
        <v>116.27572389312449</v>
      </c>
      <c r="H1580" s="231" t="str">
        <f>data_olah!H742</f>
        <v>ICON+</v>
      </c>
      <c r="I1580" s="231" t="str">
        <f>data_olah!I742</f>
        <v>STARLINK</v>
      </c>
      <c r="J1580" s="231" t="str">
        <f>data_olah!J742</f>
        <v>TERPASANG</v>
      </c>
      <c r="K1580" s="231" t="str">
        <f>data_olah!N742</f>
        <v/>
      </c>
      <c r="L1580" s="231" t="str">
        <f>data_olah!U742</f>
        <v>KURANG OPTIMAL</v>
      </c>
    </row>
    <row r="1581">
      <c r="A1581" s="230">
        <v>2025.0</v>
      </c>
      <c r="B1581" s="230" t="s">
        <v>3551</v>
      </c>
      <c r="C1581" s="231" t="str">
        <f>data_olah!B743</f>
        <v>PASER</v>
      </c>
      <c r="D1581" s="231" t="str">
        <f>data_olah!C743</f>
        <v>LONG KALI</v>
      </c>
      <c r="E1581" s="231" t="str">
        <f>data_olah!D743</f>
        <v>PERKUWEN</v>
      </c>
      <c r="F1581" s="232" t="str">
        <f>data_olah!F743</f>
        <v>-1.3295554581757978</v>
      </c>
      <c r="G1581" s="232" t="str">
        <f>data_olah!G743</f>
        <v>116.15415885150873</v>
      </c>
      <c r="H1581" s="231" t="str">
        <f>data_olah!H743</f>
        <v>ICON+</v>
      </c>
      <c r="I1581" s="231" t="str">
        <f>data_olah!I743</f>
        <v> Broadband + I-WIN</v>
      </c>
      <c r="J1581" s="231" t="str">
        <f>data_olah!J743</f>
        <v>TERPASANG</v>
      </c>
      <c r="K1581" s="231" t="str">
        <f>data_olah!N743</f>
        <v/>
      </c>
      <c r="L1581" s="231" t="str">
        <f>data_olah!U743</f>
        <v>KURANG OPTIMAL</v>
      </c>
    </row>
    <row r="1582">
      <c r="A1582" s="230">
        <v>2025.0</v>
      </c>
      <c r="B1582" s="230" t="s">
        <v>3551</v>
      </c>
      <c r="C1582" s="231" t="str">
        <f>data_olah!B744</f>
        <v>PASER</v>
      </c>
      <c r="D1582" s="231" t="str">
        <f>data_olah!C744</f>
        <v>LONG KALI</v>
      </c>
      <c r="E1582" s="231" t="str">
        <f>data_olah!D744</f>
        <v>PINANG JATUS</v>
      </c>
      <c r="F1582" s="232" t="str">
        <f>data_olah!F744</f>
        <v>-1.381427097230078</v>
      </c>
      <c r="G1582" s="232" t="str">
        <f>data_olah!G744</f>
        <v>116.14818356008242</v>
      </c>
      <c r="H1582" s="231" t="str">
        <f>data_olah!H744</f>
        <v>ICON+</v>
      </c>
      <c r="I1582" s="231" t="str">
        <f>data_olah!I744</f>
        <v> Broadband + I-WIN</v>
      </c>
      <c r="J1582" s="231" t="str">
        <f>data_olah!J744</f>
        <v>TERPASANG</v>
      </c>
      <c r="K1582" s="231" t="str">
        <f>data_olah!N744</f>
        <v>&lt;= 200GB</v>
      </c>
      <c r="L1582" s="231" t="str">
        <f>data_olah!U744</f>
        <v>KURANG OPTIMAL</v>
      </c>
    </row>
    <row r="1583">
      <c r="A1583" s="230">
        <v>2025.0</v>
      </c>
      <c r="B1583" s="230" t="s">
        <v>3551</v>
      </c>
      <c r="C1583" s="231" t="str">
        <f>data_olah!B745</f>
        <v>PASER</v>
      </c>
      <c r="D1583" s="231" t="str">
        <f>data_olah!C745</f>
        <v>LONG KALI</v>
      </c>
      <c r="E1583" s="231" t="str">
        <f>data_olah!D745</f>
        <v>MUARA LAMBAKAN</v>
      </c>
      <c r="F1583" s="232" t="str">
        <f>data_olah!F745</f>
        <v>-1.2881086277506004</v>
      </c>
      <c r="G1583" s="232" t="str">
        <f>data_olah!G745</f>
        <v>116.11773044246445</v>
      </c>
      <c r="H1583" s="231" t="str">
        <f>data_olah!H745</f>
        <v>ICON+</v>
      </c>
      <c r="I1583" s="231" t="str">
        <f>data_olah!I745</f>
        <v> Broadband + I-WIN</v>
      </c>
      <c r="J1583" s="231" t="str">
        <f>data_olah!J745</f>
        <v>TERPASANG</v>
      </c>
      <c r="K1583" s="231" t="str">
        <f>data_olah!N745</f>
        <v/>
      </c>
      <c r="L1583" s="231" t="str">
        <f>data_olah!U745</f>
        <v>KURANG OPTIMAL</v>
      </c>
    </row>
    <row r="1584">
      <c r="A1584" s="230">
        <v>2025.0</v>
      </c>
      <c r="B1584" s="230" t="s">
        <v>3551</v>
      </c>
      <c r="C1584" s="231" t="str">
        <f>data_olah!B746</f>
        <v>PASER</v>
      </c>
      <c r="D1584" s="231" t="str">
        <f>data_olah!C746</f>
        <v>LONG KALI</v>
      </c>
      <c r="E1584" s="231" t="str">
        <f>data_olah!D746</f>
        <v>KEPALA TELAKE</v>
      </c>
      <c r="F1584" s="232" t="str">
        <f>data_olah!F746</f>
        <v>-1.2375</v>
      </c>
      <c r="G1584" s="232" t="str">
        <f>data_olah!G746</f>
        <v>115.9572</v>
      </c>
      <c r="H1584" s="231" t="str">
        <f>data_olah!H746</f>
        <v>ICON+</v>
      </c>
      <c r="I1584" s="231" t="str">
        <f>data_olah!I746</f>
        <v>STARLINK</v>
      </c>
      <c r="J1584" s="231" t="str">
        <f>data_olah!J746</f>
        <v>TERPASANG</v>
      </c>
      <c r="K1584" s="231" t="str">
        <f>data_olah!N746</f>
        <v/>
      </c>
      <c r="L1584" s="231" t="str">
        <f>data_olah!U746</f>
        <v>KURANG OPTIMAL</v>
      </c>
    </row>
    <row r="1585">
      <c r="A1585" s="230">
        <v>2025.0</v>
      </c>
      <c r="B1585" s="230" t="s">
        <v>3551</v>
      </c>
      <c r="C1585" s="231" t="str">
        <f>data_olah!B747</f>
        <v>PASER</v>
      </c>
      <c r="D1585" s="231" t="str">
        <f>data_olah!C747</f>
        <v>LONG KALI</v>
      </c>
      <c r="E1585" s="231" t="str">
        <f>data_olah!D747</f>
        <v>MENDIK MAKMUR</v>
      </c>
      <c r="F1585" s="232" t="str">
        <f>data_olah!F747</f>
        <v>-1.4626906783413545</v>
      </c>
      <c r="G1585" s="232" t="str">
        <f>data_olah!G747</f>
        <v>116.26995935217819</v>
      </c>
      <c r="H1585" s="231" t="str">
        <f>data_olah!H747</f>
        <v>TELKOMSEL</v>
      </c>
      <c r="I1585" s="231" t="str">
        <f>data_olah!I747</f>
        <v>ORBIT</v>
      </c>
      <c r="J1585" s="231" t="str">
        <f>data_olah!J747</f>
        <v>TERPASANG</v>
      </c>
      <c r="K1585" s="231" t="str">
        <f>data_olah!N747</f>
        <v>BELUM TERPASANG</v>
      </c>
      <c r="L1585" s="231" t="str">
        <f>data_olah!U747</f>
        <v>TIDAK TERDETEKSI</v>
      </c>
    </row>
    <row r="1586">
      <c r="A1586" s="230">
        <v>2025.0</v>
      </c>
      <c r="B1586" s="230" t="s">
        <v>3551</v>
      </c>
      <c r="C1586" s="231" t="str">
        <f>data_olah!B748</f>
        <v>PASER</v>
      </c>
      <c r="D1586" s="231" t="str">
        <f>data_olah!C748</f>
        <v>LONG KALI</v>
      </c>
      <c r="E1586" s="231" t="str">
        <f>data_olah!D748</f>
        <v>MENDIK KARYA</v>
      </c>
      <c r="F1586" s="232" t="str">
        <f>data_olah!F748</f>
        <v>-1.4263275155095152</v>
      </c>
      <c r="G1586" s="232" t="str">
        <f>data_olah!G748</f>
        <v>116.26473886097946</v>
      </c>
      <c r="H1586" s="231" t="str">
        <f>data_olah!H748</f>
        <v>TELKOMSEL</v>
      </c>
      <c r="I1586" s="231" t="str">
        <f>data_olah!I748</f>
        <v>ORBIT</v>
      </c>
      <c r="J1586" s="231" t="str">
        <f>data_olah!J748</f>
        <v>TERPASANG</v>
      </c>
      <c r="K1586" s="231" t="str">
        <f>data_olah!N748</f>
        <v>BELUM TERPASANG</v>
      </c>
      <c r="L1586" s="231" t="str">
        <f>data_olah!U748</f>
        <v>TIDAK TERDETEKSI</v>
      </c>
    </row>
    <row r="1587">
      <c r="A1587" s="230">
        <v>2025.0</v>
      </c>
      <c r="B1587" s="230" t="s">
        <v>3551</v>
      </c>
      <c r="C1587" s="231" t="str">
        <f>data_olah!B749</f>
        <v>PASER</v>
      </c>
      <c r="D1587" s="231" t="str">
        <f>data_olah!C749</f>
        <v>LONG KALI</v>
      </c>
      <c r="E1587" s="231" t="str">
        <f>data_olah!D749</f>
        <v>MENDIK BHAKTI</v>
      </c>
      <c r="F1587" s="232" t="str">
        <f>data_olah!F749</f>
        <v>-1.4488898011900355</v>
      </c>
      <c r="G1587" s="232" t="str">
        <f>data_olah!G749</f>
        <v>116.24406566573357</v>
      </c>
      <c r="H1587" s="231" t="str">
        <f>data_olah!H749</f>
        <v>ICON+</v>
      </c>
      <c r="I1587" s="231" t="str">
        <f>data_olah!I749</f>
        <v>STARLINK</v>
      </c>
      <c r="J1587" s="231" t="str">
        <f>data_olah!J749</f>
        <v>TERPASANG</v>
      </c>
      <c r="K1587" s="231" t="str">
        <f>data_olah!N749</f>
        <v/>
      </c>
      <c r="L1587" s="231" t="str">
        <f>data_olah!U749</f>
        <v>KURANG OPTIMAL</v>
      </c>
    </row>
    <row r="1588">
      <c r="A1588" s="230">
        <v>2025.0</v>
      </c>
      <c r="B1588" s="230" t="s">
        <v>3551</v>
      </c>
      <c r="C1588" s="231" t="str">
        <f>data_olah!B750</f>
        <v>PASER</v>
      </c>
      <c r="D1588" s="231" t="str">
        <f>data_olah!C750</f>
        <v>LONG KALI</v>
      </c>
      <c r="E1588" s="231" t="str">
        <f>data_olah!D750</f>
        <v>SEBAKUNG TAKA</v>
      </c>
      <c r="F1588" s="232" t="str">
        <f>data_olah!F750</f>
        <v>-1.58134065129979</v>
      </c>
      <c r="G1588" s="232" t="str">
        <f>data_olah!G750</f>
        <v>116.42756444115314</v>
      </c>
      <c r="H1588" s="231" t="str">
        <f>data_olah!H750</f>
        <v>ICON+</v>
      </c>
      <c r="I1588" s="231" t="str">
        <f>data_olah!I750</f>
        <v> Broadband + I-WIN</v>
      </c>
      <c r="J1588" s="231" t="str">
        <f>data_olah!J750</f>
        <v>TERPASANG</v>
      </c>
      <c r="K1588" s="231" t="str">
        <f>data_olah!N750</f>
        <v/>
      </c>
      <c r="L1588" s="231" t="str">
        <f>data_olah!U750</f>
        <v>KURANG OPTIMAL</v>
      </c>
    </row>
    <row r="1589">
      <c r="A1589" s="230">
        <v>2025.0</v>
      </c>
      <c r="B1589" s="230" t="s">
        <v>3551</v>
      </c>
      <c r="C1589" s="231" t="str">
        <f>data_olah!B751</f>
        <v>PASER</v>
      </c>
      <c r="D1589" s="231" t="str">
        <f>data_olah!C751</f>
        <v>LONG KALI</v>
      </c>
      <c r="E1589" s="231" t="str">
        <f>data_olah!D751</f>
        <v>MARUAT</v>
      </c>
      <c r="F1589" s="232" t="str">
        <f>data_olah!F751</f>
        <v>-1.5824730717803626</v>
      </c>
      <c r="G1589" s="232" t="str">
        <f>data_olah!G751</f>
        <v>116.50083032754519</v>
      </c>
      <c r="H1589" s="231" t="str">
        <f>data_olah!H751</f>
        <v>ICON+</v>
      </c>
      <c r="I1589" s="231" t="str">
        <f>data_olah!I751</f>
        <v> Broadband + I-WIN</v>
      </c>
      <c r="J1589" s="231" t="str">
        <f>data_olah!J751</f>
        <v>TERPASANG</v>
      </c>
      <c r="K1589" s="231" t="str">
        <f>data_olah!N751</f>
        <v/>
      </c>
      <c r="L1589" s="231" t="str">
        <f>data_olah!U751</f>
        <v>KURANG OPTIMAL</v>
      </c>
    </row>
    <row r="1590">
      <c r="A1590" s="230">
        <v>2025.0</v>
      </c>
      <c r="B1590" s="230" t="s">
        <v>3551</v>
      </c>
      <c r="C1590" s="231" t="str">
        <f>data_olah!B752</f>
        <v>PASER</v>
      </c>
      <c r="D1590" s="231" t="str">
        <f>data_olah!C752</f>
        <v>LONG KALI</v>
      </c>
      <c r="E1590" s="231" t="str">
        <f>data_olah!D752</f>
        <v>SEBAKUNG MAKMUR</v>
      </c>
      <c r="F1590" s="232" t="str">
        <f>data_olah!F752</f>
        <v>-1.5673846546240897</v>
      </c>
      <c r="G1590" s="232" t="str">
        <f>data_olah!G752</f>
        <v>116.3853984515906</v>
      </c>
      <c r="H1590" s="231" t="str">
        <f>data_olah!H752</f>
        <v>ICON+</v>
      </c>
      <c r="I1590" s="231" t="str">
        <f>data_olah!I752</f>
        <v> Broadband + I-WIN</v>
      </c>
      <c r="J1590" s="231" t="str">
        <f>data_olah!J752</f>
        <v>TERPASANG</v>
      </c>
      <c r="K1590" s="231" t="str">
        <f>data_olah!N752</f>
        <v/>
      </c>
      <c r="L1590" s="231" t="str">
        <f>data_olah!U752</f>
        <v>KURANG OPTIMAL</v>
      </c>
    </row>
    <row r="1591">
      <c r="A1591" s="230">
        <v>2025.0</v>
      </c>
      <c r="B1591" s="230" t="s">
        <v>3551</v>
      </c>
      <c r="C1591" s="231" t="str">
        <f>data_olah!B753</f>
        <v>PASER</v>
      </c>
      <c r="D1591" s="231" t="str">
        <f>data_olah!C753</f>
        <v>LONG KALI</v>
      </c>
      <c r="E1591" s="231" t="str">
        <f>data_olah!D753</f>
        <v>PETIKU</v>
      </c>
      <c r="F1591" s="232" t="str">
        <f>data_olah!F753</f>
        <v>-1.612497278479321</v>
      </c>
      <c r="G1591" s="232" t="str">
        <f>data_olah!G753</f>
        <v>116.45917438104699</v>
      </c>
      <c r="H1591" s="231" t="str">
        <f>data_olah!H753</f>
        <v>ICON+</v>
      </c>
      <c r="I1591" s="231" t="str">
        <f>data_olah!I753</f>
        <v> Broadband + I-WIN</v>
      </c>
      <c r="J1591" s="231" t="str">
        <f>data_olah!J753</f>
        <v>TERPASANG</v>
      </c>
      <c r="K1591" s="231" t="str">
        <f>data_olah!N753</f>
        <v>&lt;= 200GB</v>
      </c>
      <c r="L1591" s="231" t="str">
        <f>data_olah!U753</f>
        <v>KURANG OPTIMAL</v>
      </c>
    </row>
    <row r="1592">
      <c r="A1592" s="230">
        <v>2025.0</v>
      </c>
      <c r="B1592" s="230" t="s">
        <v>3551</v>
      </c>
      <c r="C1592" s="231" t="str">
        <f>data_olah!B754</f>
        <v>PASER</v>
      </c>
      <c r="D1592" s="231" t="str">
        <f>data_olah!C754</f>
        <v>LONG KALI</v>
      </c>
      <c r="E1592" s="231" t="str">
        <f>data_olah!D754</f>
        <v>MUARA ADANG II</v>
      </c>
      <c r="F1592" s="232" t="str">
        <f>data_olah!F754</f>
        <v>-1.6319643193101914</v>
      </c>
      <c r="G1592" s="232" t="str">
        <f>data_olah!G754</f>
        <v>116.36843267949426</v>
      </c>
      <c r="H1592" s="231" t="str">
        <f>data_olah!H754</f>
        <v>ICON+</v>
      </c>
      <c r="I1592" s="231" t="str">
        <f>data_olah!I754</f>
        <v> Broadband + I-WIN</v>
      </c>
      <c r="J1592" s="231" t="str">
        <f>data_olah!J754</f>
        <v>TERPASANG</v>
      </c>
      <c r="K1592" s="231" t="str">
        <f>data_olah!N754</f>
        <v/>
      </c>
      <c r="L1592" s="231" t="str">
        <f>data_olah!U754</f>
        <v>KURANG OPTIMAL</v>
      </c>
    </row>
    <row r="1593">
      <c r="A1593" s="230">
        <v>2025.0</v>
      </c>
      <c r="B1593" s="230" t="s">
        <v>3551</v>
      </c>
      <c r="C1593" s="231" t="str">
        <f>data_olah!B755</f>
        <v>PASER</v>
      </c>
      <c r="D1593" s="231" t="str">
        <f>data_olah!C755</f>
        <v>LONG KALI</v>
      </c>
      <c r="E1593" s="231" t="str">
        <f>data_olah!D755</f>
        <v>MAKMUR JAYA</v>
      </c>
      <c r="F1593" s="232" t="str">
        <f>data_olah!F755</f>
        <v>-1.4626984797564322</v>
      </c>
      <c r="G1593" s="232" t="str">
        <f>data_olah!G755</f>
        <v>116.26995792278304</v>
      </c>
      <c r="H1593" s="231" t="str">
        <f>data_olah!H755</f>
        <v>TELKOMSEL</v>
      </c>
      <c r="I1593" s="231" t="str">
        <f>data_olah!I755</f>
        <v>ORBIT</v>
      </c>
      <c r="J1593" s="231" t="str">
        <f>data_olah!J755</f>
        <v>TERPASANG</v>
      </c>
      <c r="K1593" s="231" t="str">
        <f>data_olah!N755</f>
        <v>BELUM TERPASANG</v>
      </c>
      <c r="L1593" s="231" t="str">
        <f>data_olah!U755</f>
        <v>TIDAK TERDETEKSI</v>
      </c>
    </row>
    <row r="1594">
      <c r="A1594" s="230">
        <v>2025.0</v>
      </c>
      <c r="B1594" s="230" t="s">
        <v>3551</v>
      </c>
      <c r="C1594" s="231" t="str">
        <f>data_olah!B756</f>
        <v>PASER</v>
      </c>
      <c r="D1594" s="231" t="str">
        <f>data_olah!C756</f>
        <v>LONG KALI</v>
      </c>
      <c r="E1594" s="231" t="str">
        <f>data_olah!D756</f>
        <v>GUNUNG PUTAR</v>
      </c>
      <c r="F1594" s="232" t="str">
        <f>data_olah!F756</f>
        <v>-1.4972799193804507</v>
      </c>
      <c r="G1594" s="232" t="str">
        <f>data_olah!G756</f>
        <v>116.37426681718442</v>
      </c>
      <c r="H1594" s="231" t="str">
        <f>data_olah!H756</f>
        <v>TELKOM</v>
      </c>
      <c r="I1594" s="231" t="str">
        <f>data_olah!I756</f>
        <v>WMS</v>
      </c>
      <c r="J1594" s="231" t="str">
        <f>data_olah!J756</f>
        <v>TERPASANG</v>
      </c>
      <c r="K1594" s="231" t="str">
        <f>data_olah!N756</f>
        <v>&lt;= 50GB</v>
      </c>
      <c r="L1594" s="231" t="str">
        <f>data_olah!U756</f>
        <v>TIDAK OPTIMAL</v>
      </c>
    </row>
    <row r="1595">
      <c r="A1595" s="230">
        <v>2025.0</v>
      </c>
      <c r="B1595" s="230" t="s">
        <v>3551</v>
      </c>
      <c r="C1595" s="231" t="str">
        <f>data_olah!B757</f>
        <v>PASER</v>
      </c>
      <c r="D1595" s="231" t="str">
        <f>data_olah!C757</f>
        <v>LONG KALI</v>
      </c>
      <c r="E1595" s="231" t="str">
        <f>data_olah!D757</f>
        <v>PUTANG</v>
      </c>
      <c r="F1595" s="232" t="str">
        <f>data_olah!F757</f>
        <v>-1.5406407711001724</v>
      </c>
      <c r="G1595" s="232" t="str">
        <f>data_olah!G757</f>
        <v>116.2865928748019</v>
      </c>
      <c r="H1595" s="231" t="str">
        <f>data_olah!H757</f>
        <v>TELKOMSEL</v>
      </c>
      <c r="I1595" s="231" t="str">
        <f>data_olah!I757</f>
        <v>INDIHOME</v>
      </c>
      <c r="J1595" s="231" t="str">
        <f>data_olah!J757</f>
        <v>TERPASANG</v>
      </c>
      <c r="K1595" s="231" t="str">
        <f>data_olah!N757</f>
        <v/>
      </c>
      <c r="L1595" s="231" t="str">
        <f>data_olah!U757</f>
        <v>TIDAK OPTIMAL</v>
      </c>
    </row>
    <row r="1596">
      <c r="A1596" s="230">
        <v>2025.0</v>
      </c>
      <c r="B1596" s="230" t="s">
        <v>3551</v>
      </c>
      <c r="C1596" s="231" t="str">
        <f>data_olah!B758</f>
        <v>PASER</v>
      </c>
      <c r="D1596" s="231" t="str">
        <f>data_olah!C758</f>
        <v>MUARA KOMAM</v>
      </c>
      <c r="E1596" s="231" t="str">
        <f>data_olah!D758</f>
        <v>BATU BOTUK</v>
      </c>
      <c r="F1596" s="232" t="str">
        <f>data_olah!F758</f>
        <v>-1.7034057102846756</v>
      </c>
      <c r="G1596" s="232" t="str">
        <f>data_olah!G758</f>
        <v>115.8197007487619</v>
      </c>
      <c r="H1596" s="231" t="str">
        <f>data_olah!H758</f>
        <v>TELKOMSEL</v>
      </c>
      <c r="I1596" s="231" t="str">
        <f>data_olah!I758</f>
        <v>INDIHOME</v>
      </c>
      <c r="J1596" s="231" t="str">
        <f>data_olah!J758</f>
        <v>TERPASANG</v>
      </c>
      <c r="K1596" s="231" t="str">
        <f>data_olah!N758</f>
        <v/>
      </c>
      <c r="L1596" s="231" t="str">
        <f>data_olah!U758</f>
        <v>TIDAK OPTIMAL</v>
      </c>
    </row>
    <row r="1597">
      <c r="A1597" s="230">
        <v>2025.0</v>
      </c>
      <c r="B1597" s="230" t="s">
        <v>3551</v>
      </c>
      <c r="C1597" s="231" t="str">
        <f>data_olah!B759</f>
        <v>PASER</v>
      </c>
      <c r="D1597" s="231" t="str">
        <f>data_olah!C759</f>
        <v>MUARA KOMAM</v>
      </c>
      <c r="E1597" s="231" t="str">
        <f>data_olah!D759</f>
        <v>UKO</v>
      </c>
      <c r="F1597" s="232" t="str">
        <f>data_olah!F759</f>
        <v>-1.6725214836206002</v>
      </c>
      <c r="G1597" s="232" t="str">
        <f>data_olah!G759</f>
        <v>115.82198427433167</v>
      </c>
      <c r="H1597" s="231" t="str">
        <f>data_olah!H759</f>
        <v>TELKOMSEL</v>
      </c>
      <c r="I1597" s="231" t="str">
        <f>data_olah!I759</f>
        <v>ORBIT</v>
      </c>
      <c r="J1597" s="231" t="str">
        <f>data_olah!J759</f>
        <v>TERPASANG</v>
      </c>
      <c r="K1597" s="231" t="str">
        <f>data_olah!N759</f>
        <v>BELUM TERPASANG</v>
      </c>
      <c r="L1597" s="231" t="str">
        <f>data_olah!U759</f>
        <v>TIDAK TERDETEKSI</v>
      </c>
    </row>
    <row r="1598">
      <c r="A1598" s="230">
        <v>2025.0</v>
      </c>
      <c r="B1598" s="230" t="s">
        <v>3551</v>
      </c>
      <c r="C1598" s="231" t="str">
        <f>data_olah!B760</f>
        <v>PASER</v>
      </c>
      <c r="D1598" s="231" t="str">
        <f>data_olah!C760</f>
        <v>MUARA KOMAM</v>
      </c>
      <c r="E1598" s="231" t="str">
        <f>data_olah!D760</f>
        <v>MUARA LANGON</v>
      </c>
      <c r="F1598" s="232" t="str">
        <f>data_olah!F760</f>
        <v>-1.6654138106377614</v>
      </c>
      <c r="G1598" s="232" t="str">
        <f>data_olah!G760</f>
        <v>115.7549273526978</v>
      </c>
      <c r="H1598" s="231" t="str">
        <f>data_olah!H760</f>
        <v>TELKOM</v>
      </c>
      <c r="I1598" s="231" t="str">
        <f>data_olah!I760</f>
        <v>WMS</v>
      </c>
      <c r="J1598" s="231" t="str">
        <f>data_olah!J760</f>
        <v>TERPASANG</v>
      </c>
      <c r="K1598" s="231" t="str">
        <f>data_olah!N760</f>
        <v>BELUM TERPASANG</v>
      </c>
      <c r="L1598" s="231" t="str">
        <f>data_olah!U760</f>
        <v>TIDAK OPTIMAL</v>
      </c>
    </row>
    <row r="1599">
      <c r="A1599" s="230">
        <v>2025.0</v>
      </c>
      <c r="B1599" s="230" t="s">
        <v>3551</v>
      </c>
      <c r="C1599" s="231" t="str">
        <f>data_olah!B761</f>
        <v>PASER</v>
      </c>
      <c r="D1599" s="231" t="str">
        <f>data_olah!C761</f>
        <v>MUARA KOMAM</v>
      </c>
      <c r="E1599" s="231" t="str">
        <f>data_olah!D761</f>
        <v>BINANGON</v>
      </c>
      <c r="F1599" s="232" t="str">
        <f>data_olah!F761</f>
        <v>-1.6150631172209207</v>
      </c>
      <c r="G1599" s="232" t="str">
        <f>data_olah!G761</f>
        <v>115.75877244246769</v>
      </c>
      <c r="H1599" s="231" t="str">
        <f>data_olah!H761</f>
        <v>TELKOMSEL</v>
      </c>
      <c r="I1599" s="231" t="str">
        <f>data_olah!I761</f>
        <v>ORBIT</v>
      </c>
      <c r="J1599" s="231" t="str">
        <f>data_olah!J761</f>
        <v>TERPASANG</v>
      </c>
      <c r="K1599" s="231" t="str">
        <f>data_olah!N761</f>
        <v>BELUM TERPASANG</v>
      </c>
      <c r="L1599" s="231" t="str">
        <f>data_olah!U761</f>
        <v>TIDAK TERDETEKSI</v>
      </c>
    </row>
    <row r="1600">
      <c r="A1600" s="230">
        <v>2025.0</v>
      </c>
      <c r="B1600" s="230" t="s">
        <v>3551</v>
      </c>
      <c r="C1600" s="231" t="str">
        <f>data_olah!B762</f>
        <v>PASER</v>
      </c>
      <c r="D1600" s="231" t="str">
        <f>data_olah!C762</f>
        <v>MUARA KOMAM</v>
      </c>
      <c r="E1600" s="231" t="str">
        <f>data_olah!D762</f>
        <v>MUARA KUARO</v>
      </c>
      <c r="F1600" s="232" t="str">
        <f>data_olah!F762</f>
        <v>-1.6295626483698558</v>
      </c>
      <c r="G1600" s="232" t="str">
        <f>data_olah!G762</f>
        <v>115.80506662940455</v>
      </c>
      <c r="H1600" s="231" t="str">
        <f>data_olah!H762</f>
        <v>ICON+</v>
      </c>
      <c r="I1600" s="231" t="str">
        <f>data_olah!I762</f>
        <v> Broadband + I-WIN</v>
      </c>
      <c r="J1600" s="231" t="str">
        <f>data_olah!J762</f>
        <v>TERPASANG</v>
      </c>
      <c r="K1600" s="231" t="str">
        <f>data_olah!N762</f>
        <v>&lt;= 200GB</v>
      </c>
      <c r="L1600" s="231" t="str">
        <f>data_olah!U762</f>
        <v>KURANG OPTIMAL</v>
      </c>
    </row>
    <row r="1601">
      <c r="A1601" s="230">
        <v>2025.0</v>
      </c>
      <c r="B1601" s="230" t="s">
        <v>3551</v>
      </c>
      <c r="C1601" s="231" t="str">
        <f>data_olah!B763</f>
        <v>PASER</v>
      </c>
      <c r="D1601" s="231" t="str">
        <f>data_olah!C763</f>
        <v>MUARA KOMAM</v>
      </c>
      <c r="E1601" s="231" t="str">
        <f>data_olah!D763</f>
        <v>PRAYON</v>
      </c>
      <c r="F1601" s="232" t="str">
        <f>data_olah!F763</f>
        <v>-1.6162710954189885</v>
      </c>
      <c r="G1601" s="232" t="str">
        <f>data_olah!G763</f>
        <v>115.83280279922981</v>
      </c>
      <c r="H1601" s="231" t="str">
        <f>data_olah!H763</f>
        <v>ICON+</v>
      </c>
      <c r="I1601" s="231" t="str">
        <f>data_olah!I763</f>
        <v> Broadband + I-WIN</v>
      </c>
      <c r="J1601" s="231" t="str">
        <f>data_olah!J763</f>
        <v>TERPASANG</v>
      </c>
      <c r="K1601" s="231" t="str">
        <f>data_olah!N763</f>
        <v>&lt;= 200GB</v>
      </c>
      <c r="L1601" s="231" t="str">
        <f>data_olah!U763</f>
        <v>KURANG OPTIMAL</v>
      </c>
    </row>
    <row r="1602">
      <c r="A1602" s="230">
        <v>2025.0</v>
      </c>
      <c r="B1602" s="230" t="s">
        <v>3551</v>
      </c>
      <c r="C1602" s="231" t="str">
        <f>data_olah!B764</f>
        <v>PASER</v>
      </c>
      <c r="D1602" s="231" t="str">
        <f>data_olah!C764</f>
        <v>MUARA KOMAM</v>
      </c>
      <c r="E1602" s="231" t="str">
        <f>data_olah!D764</f>
        <v>LONG SAYO</v>
      </c>
      <c r="F1602" s="232" t="str">
        <f>data_olah!F764</f>
        <v>-1.5314589734371646</v>
      </c>
      <c r="G1602" s="232" t="str">
        <f>data_olah!G764</f>
        <v>115.86554491030961</v>
      </c>
      <c r="H1602" s="231" t="str">
        <f>data_olah!H764</f>
        <v>ICON+</v>
      </c>
      <c r="I1602" s="231" t="str">
        <f>data_olah!I764</f>
        <v> Broadband + I-WIN</v>
      </c>
      <c r="J1602" s="231" t="str">
        <f>data_olah!J764</f>
        <v>TERPASANG</v>
      </c>
      <c r="K1602" s="231" t="str">
        <f>data_olah!N764</f>
        <v/>
      </c>
      <c r="L1602" s="231" t="str">
        <f>data_olah!U764</f>
        <v>KURANG OPTIMAL</v>
      </c>
    </row>
    <row r="1603">
      <c r="A1603" s="230">
        <v>2025.0</v>
      </c>
      <c r="B1603" s="230" t="s">
        <v>3551</v>
      </c>
      <c r="C1603" s="231" t="str">
        <f>data_olah!B765</f>
        <v>PASER</v>
      </c>
      <c r="D1603" s="231" t="str">
        <f>data_olah!C765</f>
        <v>MUARA KOMAM</v>
      </c>
      <c r="E1603" s="231" t="str">
        <f>data_olah!D765</f>
        <v>MUARA PAYANG</v>
      </c>
      <c r="F1603" s="232" t="str">
        <f>data_olah!F765</f>
        <v>-1.5289117440718887</v>
      </c>
      <c r="G1603" s="232" t="str">
        <f>data_olah!G765</f>
        <v>115.83310834021425</v>
      </c>
      <c r="H1603" s="231" t="str">
        <f>data_olah!H765</f>
        <v>ICON+</v>
      </c>
      <c r="I1603" s="231" t="str">
        <f>data_olah!I765</f>
        <v> Broadband + I-WIN</v>
      </c>
      <c r="J1603" s="231" t="str">
        <f>data_olah!J765</f>
        <v>TERPASANG</v>
      </c>
      <c r="K1603" s="231" t="str">
        <f>data_olah!N765</f>
        <v/>
      </c>
      <c r="L1603" s="231" t="str">
        <f>data_olah!U765</f>
        <v>KURANG OPTIMAL</v>
      </c>
    </row>
    <row r="1604">
      <c r="A1604" s="230">
        <v>2025.0</v>
      </c>
      <c r="B1604" s="230" t="s">
        <v>3551</v>
      </c>
      <c r="C1604" s="231" t="str">
        <f>data_olah!B766</f>
        <v>PASER</v>
      </c>
      <c r="D1604" s="231" t="str">
        <f>data_olah!C766</f>
        <v>MUARA KOMAM</v>
      </c>
      <c r="E1604" s="231" t="str">
        <f>data_olah!D766</f>
        <v>LUSAN</v>
      </c>
      <c r="F1604" s="232" t="str">
        <f>data_olah!F766</f>
        <v>-1.5280874969272338</v>
      </c>
      <c r="G1604" s="232" t="str">
        <f>data_olah!G766</f>
        <v>115.74459037118982</v>
      </c>
      <c r="H1604" s="231" t="str">
        <f>data_olah!H766</f>
        <v>ICON+</v>
      </c>
      <c r="I1604" s="231" t="str">
        <f>data_olah!I766</f>
        <v> Broadband + I-WIN</v>
      </c>
      <c r="J1604" s="231" t="str">
        <f>data_olah!J766</f>
        <v>TERPASANG</v>
      </c>
      <c r="K1604" s="231" t="str">
        <f>data_olah!N766</f>
        <v/>
      </c>
      <c r="L1604" s="231" t="str">
        <f>data_olah!U766</f>
        <v>KURANG OPTIMAL</v>
      </c>
    </row>
    <row r="1605">
      <c r="A1605" s="230">
        <v>2025.0</v>
      </c>
      <c r="B1605" s="230" t="s">
        <v>3551</v>
      </c>
      <c r="C1605" s="231" t="str">
        <f>data_olah!B767</f>
        <v>PASER</v>
      </c>
      <c r="D1605" s="231" t="str">
        <f>data_olah!C767</f>
        <v>MUARA KOMAM</v>
      </c>
      <c r="E1605" s="231" t="str">
        <f>data_olah!D767</f>
        <v>SWAN SLUTUNG</v>
      </c>
      <c r="F1605" s="232" t="str">
        <f>data_olah!F767</f>
        <v>-1.4036181971755917</v>
      </c>
      <c r="G1605" s="232" t="str">
        <f>data_olah!G767</f>
        <v>115.87651158208072</v>
      </c>
      <c r="H1605" s="231" t="str">
        <f>data_olah!H767</f>
        <v>ICON+</v>
      </c>
      <c r="I1605" s="231" t="str">
        <f>data_olah!I767</f>
        <v>STARLINK</v>
      </c>
      <c r="J1605" s="231" t="str">
        <f>data_olah!J767</f>
        <v>TERPASANG</v>
      </c>
      <c r="K1605" s="231" t="str">
        <f>data_olah!N767</f>
        <v/>
      </c>
      <c r="L1605" s="231" t="str">
        <f>data_olah!U767</f>
        <v>TIDAK OPTIMAL</v>
      </c>
    </row>
    <row r="1606">
      <c r="A1606" s="230">
        <v>2025.0</v>
      </c>
      <c r="B1606" s="230" t="s">
        <v>3551</v>
      </c>
      <c r="C1606" s="231" t="str">
        <f>data_olah!B768</f>
        <v>PASER</v>
      </c>
      <c r="D1606" s="231" t="str">
        <f>data_olah!C768</f>
        <v>MUARA KOMAM</v>
      </c>
      <c r="E1606" s="231" t="str">
        <f>data_olah!D768</f>
        <v>SEKUAN MAKMUR</v>
      </c>
      <c r="F1606" s="232" t="str">
        <f>data_olah!F768</f>
        <v>-1.635215707657686</v>
      </c>
      <c r="G1606" s="232" t="str">
        <f>data_olah!G768</f>
        <v>115.70934203586711</v>
      </c>
      <c r="H1606" s="231" t="str">
        <f>data_olah!H768</f>
        <v>ICON+</v>
      </c>
      <c r="I1606" s="231" t="str">
        <f>data_olah!I768</f>
        <v> Broadband + I-WIN</v>
      </c>
      <c r="J1606" s="231" t="str">
        <f>data_olah!J768</f>
        <v>TERPASANG</v>
      </c>
      <c r="K1606" s="231" t="str">
        <f>data_olah!N768</f>
        <v/>
      </c>
      <c r="L1606" s="231" t="str">
        <f>data_olah!U768</f>
        <v>KURANG OPTIMAL</v>
      </c>
    </row>
    <row r="1607">
      <c r="A1607" s="230">
        <v>2025.0</v>
      </c>
      <c r="B1607" s="230" t="s">
        <v>3551</v>
      </c>
      <c r="C1607" s="231" t="str">
        <f>data_olah!B769</f>
        <v>PASER</v>
      </c>
      <c r="D1607" s="231" t="str">
        <f>data_olah!C769</f>
        <v>MUARA KOMAM</v>
      </c>
      <c r="E1607" s="231" t="str">
        <f>data_olah!D769</f>
        <v>SELERONG</v>
      </c>
      <c r="F1607" s="232" t="str">
        <f>data_olah!F769</f>
        <v>-0.3230315829685971</v>
      </c>
      <c r="G1607" s="232" t="str">
        <f>data_olah!G769</f>
        <v>116.80692083086892</v>
      </c>
      <c r="H1607" s="231" t="str">
        <f>data_olah!H769</f>
        <v>TELKOM</v>
      </c>
      <c r="I1607" s="231" t="str">
        <f>data_olah!I769</f>
        <v>WMS</v>
      </c>
      <c r="J1607" s="231" t="str">
        <f>data_olah!J769</f>
        <v>TERPASANG</v>
      </c>
      <c r="K1607" s="231" t="str">
        <f>data_olah!N769</f>
        <v>BELUM TERPASANG</v>
      </c>
      <c r="L1607" s="231" t="str">
        <f>data_olah!U769</f>
        <v>KURANG OPTIMAL</v>
      </c>
    </row>
    <row r="1608">
      <c r="A1608" s="230">
        <v>2025.0</v>
      </c>
      <c r="B1608" s="230" t="s">
        <v>3551</v>
      </c>
      <c r="C1608" s="231" t="str">
        <f>data_olah!B770</f>
        <v>PASER</v>
      </c>
      <c r="D1608" s="231" t="str">
        <f>data_olah!C770</f>
        <v>MUARA SAMU</v>
      </c>
      <c r="E1608" s="231" t="str">
        <f>data_olah!D770</f>
        <v>TANJUNG PINANG</v>
      </c>
      <c r="F1608" s="232" t="str">
        <f>data_olah!F770</f>
        <v>-2.160723152097389</v>
      </c>
      <c r="G1608" s="232" t="str">
        <f>data_olah!G770</f>
        <v>115.92350481871226</v>
      </c>
      <c r="H1608" s="231" t="str">
        <f>data_olah!H770</f>
        <v>ICON+</v>
      </c>
      <c r="I1608" s="231" t="str">
        <f>data_olah!I770</f>
        <v> Broadband + I-WIN</v>
      </c>
      <c r="J1608" s="231" t="str">
        <f>data_olah!J770</f>
        <v>TERPASANG</v>
      </c>
      <c r="K1608" s="231" t="str">
        <f>data_olah!N770</f>
        <v>&lt;= 200GB</v>
      </c>
      <c r="L1608" s="231" t="str">
        <f>data_olah!U770</f>
        <v>KURANG OPTIMAL</v>
      </c>
    </row>
    <row r="1609">
      <c r="A1609" s="230">
        <v>2025.0</v>
      </c>
      <c r="B1609" s="230" t="s">
        <v>3551</v>
      </c>
      <c r="C1609" s="231" t="str">
        <f>data_olah!B771</f>
        <v>PASER</v>
      </c>
      <c r="D1609" s="231" t="str">
        <f>data_olah!C771</f>
        <v>MUARA SAMU</v>
      </c>
      <c r="E1609" s="231" t="str">
        <f>data_olah!D771</f>
        <v>RANTAU ATAS</v>
      </c>
      <c r="F1609" s="232" t="str">
        <f>data_olah!F771</f>
        <v>-2.1479976090621653</v>
      </c>
      <c r="G1609" s="232" t="str">
        <f>data_olah!G771</f>
        <v>115.91843213323102</v>
      </c>
      <c r="H1609" s="231" t="str">
        <f>data_olah!H771</f>
        <v>ICON+</v>
      </c>
      <c r="I1609" s="231" t="str">
        <f>data_olah!I771</f>
        <v> Broadband + I-WIN</v>
      </c>
      <c r="J1609" s="231" t="str">
        <f>data_olah!J771</f>
        <v>TERPASANG</v>
      </c>
      <c r="K1609" s="231" t="str">
        <f>data_olah!N771</f>
        <v>&lt;= 200GB</v>
      </c>
      <c r="L1609" s="231" t="str">
        <f>data_olah!U771</f>
        <v>KURANG OPTIMAL</v>
      </c>
    </row>
    <row r="1610">
      <c r="A1610" s="230">
        <v>2025.0</v>
      </c>
      <c r="B1610" s="230" t="s">
        <v>3551</v>
      </c>
      <c r="C1610" s="231" t="str">
        <f>data_olah!B772</f>
        <v>PASER</v>
      </c>
      <c r="D1610" s="231" t="str">
        <f>data_olah!C772</f>
        <v>MUARA SAMU</v>
      </c>
      <c r="E1610" s="231" t="str">
        <f>data_olah!D772</f>
        <v>LIBUR DINDING</v>
      </c>
      <c r="F1610" s="232" t="str">
        <f>data_olah!F772</f>
        <v>-2.084124507650663</v>
      </c>
      <c r="G1610" s="232" t="str">
        <f>data_olah!G772</f>
        <v>115.92559576187203</v>
      </c>
      <c r="H1610" s="231" t="str">
        <f>data_olah!H772</f>
        <v>TELKOMSEL</v>
      </c>
      <c r="I1610" s="231" t="str">
        <f>data_olah!I772</f>
        <v>ORBIT</v>
      </c>
      <c r="J1610" s="231" t="str">
        <f>data_olah!J772</f>
        <v>TERPASANG</v>
      </c>
      <c r="K1610" s="231" t="str">
        <f>data_olah!N772</f>
        <v>BELUM TERPASANG</v>
      </c>
      <c r="L1610" s="231" t="str">
        <f>data_olah!U772</f>
        <v>TIDAK TERDETEKSI</v>
      </c>
    </row>
    <row r="1611">
      <c r="A1611" s="230">
        <v>2025.0</v>
      </c>
      <c r="B1611" s="230" t="s">
        <v>3551</v>
      </c>
      <c r="C1611" s="231" t="str">
        <f>data_olah!B773</f>
        <v>PASER</v>
      </c>
      <c r="D1611" s="231" t="str">
        <f>data_olah!C773</f>
        <v>MUARA SAMU</v>
      </c>
      <c r="E1611" s="231" t="str">
        <f>data_olah!D773</f>
        <v>LUAN</v>
      </c>
      <c r="F1611" s="232" t="str">
        <f>data_olah!F773</f>
        <v>-1.9611794074767523</v>
      </c>
      <c r="G1611" s="232" t="str">
        <f>data_olah!G773</f>
        <v>115.99717010835151</v>
      </c>
      <c r="H1611" s="231" t="str">
        <f>data_olah!H773</f>
        <v>ICON+</v>
      </c>
      <c r="I1611" s="231" t="str">
        <f>data_olah!I773</f>
        <v> Broadband + I-WIN</v>
      </c>
      <c r="J1611" s="231" t="str">
        <f>data_olah!J773</f>
        <v>TERPASANG</v>
      </c>
      <c r="K1611" s="231" t="str">
        <f>data_olah!N773</f>
        <v>&lt;= 200GB</v>
      </c>
      <c r="L1611" s="231" t="str">
        <f>data_olah!U773</f>
        <v>KURANG OPTIMAL</v>
      </c>
    </row>
    <row r="1612">
      <c r="A1612" s="230">
        <v>2025.0</v>
      </c>
      <c r="B1612" s="230" t="s">
        <v>3551</v>
      </c>
      <c r="C1612" s="231" t="str">
        <f>data_olah!B774</f>
        <v>PASER</v>
      </c>
      <c r="D1612" s="231" t="str">
        <f>data_olah!C774</f>
        <v>MUARA SAMU</v>
      </c>
      <c r="E1612" s="231" t="str">
        <f>data_olah!D774</f>
        <v>SUWETO</v>
      </c>
      <c r="F1612" s="232" t="str">
        <f>data_olah!F774</f>
        <v>-1.9963846995665087</v>
      </c>
      <c r="G1612" s="232" t="str">
        <f>data_olah!G774</f>
        <v>115.95778184722843</v>
      </c>
      <c r="H1612" s="231" t="str">
        <f>data_olah!H774</f>
        <v>ICON+</v>
      </c>
      <c r="I1612" s="231" t="str">
        <f>data_olah!I774</f>
        <v> Broadband + I-WIN</v>
      </c>
      <c r="J1612" s="231" t="str">
        <f>data_olah!J774</f>
        <v>TERPASANG</v>
      </c>
      <c r="K1612" s="231" t="str">
        <f>data_olah!N774</f>
        <v/>
      </c>
      <c r="L1612" s="231" t="str">
        <f>data_olah!U774</f>
        <v>KURANG OPTIMAL</v>
      </c>
    </row>
    <row r="1613">
      <c r="A1613" s="230">
        <v>2025.0</v>
      </c>
      <c r="B1613" s="230" t="s">
        <v>3551</v>
      </c>
      <c r="C1613" s="231" t="str">
        <f>data_olah!B775</f>
        <v>PASER</v>
      </c>
      <c r="D1613" s="231" t="str">
        <f>data_olah!C775</f>
        <v>MUARA SAMU</v>
      </c>
      <c r="E1613" s="231" t="str">
        <f>data_olah!D775</f>
        <v>MUSER</v>
      </c>
      <c r="F1613" s="232" t="str">
        <f>data_olah!F775</f>
        <v>-2.016064751913785</v>
      </c>
      <c r="G1613" s="232" t="str">
        <f>data_olah!G775</f>
        <v>115.93485587170215</v>
      </c>
      <c r="H1613" s="231" t="str">
        <f>data_olah!H775</f>
        <v>ICON+</v>
      </c>
      <c r="I1613" s="231" t="str">
        <f>data_olah!I775</f>
        <v> Broadband + I-WIN</v>
      </c>
      <c r="J1613" s="231" t="str">
        <f>data_olah!J775</f>
        <v>TERPASANG</v>
      </c>
      <c r="K1613" s="231" t="str">
        <f>data_olah!N775</f>
        <v>&lt;= 200GB</v>
      </c>
      <c r="L1613" s="231" t="str">
        <f>data_olah!U775</f>
        <v>KURANG OPTIMAL</v>
      </c>
    </row>
    <row r="1614">
      <c r="A1614" s="230">
        <v>2025.0</v>
      </c>
      <c r="B1614" s="230" t="s">
        <v>3551</v>
      </c>
      <c r="C1614" s="231" t="str">
        <f>data_olah!B776</f>
        <v>PASER</v>
      </c>
      <c r="D1614" s="231" t="str">
        <f>data_olah!C776</f>
        <v>MUARA SAMU</v>
      </c>
      <c r="E1614" s="231" t="str">
        <f>data_olah!D776</f>
        <v>BIU</v>
      </c>
      <c r="F1614" s="232" t="str">
        <f>data_olah!F776</f>
        <v>-1.989320141214283</v>
      </c>
      <c r="G1614" s="232" t="str">
        <f>data_olah!G776</f>
        <v>115.93103140589774</v>
      </c>
      <c r="H1614" s="231" t="str">
        <f>data_olah!H776</f>
        <v>ICON+</v>
      </c>
      <c r="I1614" s="231" t="str">
        <f>data_olah!I776</f>
        <v> Broadband + I-WIN</v>
      </c>
      <c r="J1614" s="231" t="str">
        <f>data_olah!J776</f>
        <v>TERPASANG</v>
      </c>
      <c r="K1614" s="231" t="str">
        <f>data_olah!N776</f>
        <v>&lt;= 200GB</v>
      </c>
      <c r="L1614" s="231" t="str">
        <f>data_olah!U776</f>
        <v>KURANG OPTIMAL</v>
      </c>
    </row>
    <row r="1615">
      <c r="A1615" s="230">
        <v>2025.0</v>
      </c>
      <c r="B1615" s="230" t="s">
        <v>3551</v>
      </c>
      <c r="C1615" s="231" t="str">
        <f>data_olah!B777</f>
        <v>PASER</v>
      </c>
      <c r="D1615" s="231" t="str">
        <f>data_olah!C777</f>
        <v>MUARA SAMU</v>
      </c>
      <c r="E1615" s="231" t="str">
        <f>data_olah!D777</f>
        <v>RANTAU BINTUNGAN</v>
      </c>
      <c r="F1615" s="232" t="str">
        <f>data_olah!F777</f>
        <v>-1.9441458205709494</v>
      </c>
      <c r="G1615" s="232" t="str">
        <f>data_olah!G777</f>
        <v>115.93419740401374</v>
      </c>
      <c r="H1615" s="231" t="str">
        <f>data_olah!H777</f>
        <v>ICON+</v>
      </c>
      <c r="I1615" s="231" t="str">
        <f>data_olah!I777</f>
        <v> Broadband + I-WIN</v>
      </c>
      <c r="J1615" s="231" t="str">
        <f>data_olah!J777</f>
        <v>TERPASANG</v>
      </c>
      <c r="K1615" s="231" t="str">
        <f>data_olah!N777</f>
        <v>&lt;= 200GB</v>
      </c>
      <c r="L1615" s="231" t="str">
        <f>data_olah!U777</f>
        <v>KURANG OPTIMAL</v>
      </c>
    </row>
    <row r="1616">
      <c r="A1616" s="230">
        <v>2025.0</v>
      </c>
      <c r="B1616" s="230" t="s">
        <v>3551</v>
      </c>
      <c r="C1616" s="231" t="str">
        <f>data_olah!B778</f>
        <v>PASER</v>
      </c>
      <c r="D1616" s="231" t="str">
        <f>data_olah!C778</f>
        <v>MUARA SAMU</v>
      </c>
      <c r="E1616" s="231" t="str">
        <f>data_olah!D778</f>
        <v>MUARA ANDEH</v>
      </c>
      <c r="F1616" s="232" t="str">
        <f>data_olah!F778</f>
        <v>-2.261921536289015</v>
      </c>
      <c r="G1616" s="232" t="str">
        <f>data_olah!G778</f>
        <v>115.90301756256548</v>
      </c>
      <c r="H1616" s="231" t="str">
        <f>data_olah!H778</f>
        <v>ICON+</v>
      </c>
      <c r="I1616" s="231" t="str">
        <f>data_olah!I778</f>
        <v> Broadband + I-WIN</v>
      </c>
      <c r="J1616" s="231" t="str">
        <f>data_olah!J778</f>
        <v>TERPASANG</v>
      </c>
      <c r="K1616" s="231" t="str">
        <f>data_olah!N778</f>
        <v>&lt;= 200GB</v>
      </c>
      <c r="L1616" s="231" t="str">
        <f>data_olah!U778</f>
        <v>KURANG OPTIMAL</v>
      </c>
    </row>
    <row r="1617">
      <c r="A1617" s="230">
        <v>2025.0</v>
      </c>
      <c r="B1617" s="230" t="s">
        <v>3551</v>
      </c>
      <c r="C1617" s="231" t="str">
        <f>data_olah!B779</f>
        <v>PASER</v>
      </c>
      <c r="D1617" s="231" t="str">
        <f>data_olah!C779</f>
        <v>PASER BELENGKONG</v>
      </c>
      <c r="E1617" s="231" t="str">
        <f>data_olah!D779</f>
        <v>LEMPESU</v>
      </c>
      <c r="F1617" s="232" t="str">
        <f>data_olah!F779</f>
        <v>-1.9616783832956295</v>
      </c>
      <c r="G1617" s="232" t="str">
        <f>data_olah!G779</f>
        <v>116.06387258426147</v>
      </c>
      <c r="H1617" s="231" t="str">
        <f>data_olah!H779</f>
        <v>TELKOMSEL</v>
      </c>
      <c r="I1617" s="231" t="str">
        <f>data_olah!I779</f>
        <v>ORBIT</v>
      </c>
      <c r="J1617" s="231" t="str">
        <f>data_olah!J779</f>
        <v>TERPASANG</v>
      </c>
      <c r="K1617" s="231" t="str">
        <f>data_olah!N779</f>
        <v>BELUM TERPASANG</v>
      </c>
      <c r="L1617" s="231" t="str">
        <f>data_olah!U779</f>
        <v>TIDAK TERDETEKSI</v>
      </c>
    </row>
    <row r="1618">
      <c r="A1618" s="230">
        <v>2025.0</v>
      </c>
      <c r="B1618" s="230" t="s">
        <v>3551</v>
      </c>
      <c r="C1618" s="231" t="str">
        <f>data_olah!B780</f>
        <v>PASER</v>
      </c>
      <c r="D1618" s="231" t="str">
        <f>data_olah!C780</f>
        <v>PASER BELENGKONG</v>
      </c>
      <c r="E1618" s="231" t="str">
        <f>data_olah!D780</f>
        <v>BEKOSO</v>
      </c>
      <c r="F1618" s="232" t="str">
        <f>data_olah!F780</f>
        <v>-1.9409062734195344</v>
      </c>
      <c r="G1618" s="232" t="str">
        <f>data_olah!G780</f>
        <v>116.10098884208566</v>
      </c>
      <c r="H1618" s="231" t="str">
        <f>data_olah!H780</f>
        <v>TELKOMSEL</v>
      </c>
      <c r="I1618" s="231" t="str">
        <f>data_olah!I780</f>
        <v>INDIHOME</v>
      </c>
      <c r="J1618" s="231" t="str">
        <f>data_olah!J780</f>
        <v>TERPASANG</v>
      </c>
      <c r="K1618" s="231" t="str">
        <f>data_olah!N780</f>
        <v/>
      </c>
      <c r="L1618" s="231" t="str">
        <f>data_olah!U780</f>
        <v>KURANG OPTIMAL</v>
      </c>
    </row>
    <row r="1619">
      <c r="A1619" s="230">
        <v>2025.0</v>
      </c>
      <c r="B1619" s="230" t="s">
        <v>3551</v>
      </c>
      <c r="C1619" s="231" t="str">
        <f>data_olah!B781</f>
        <v>PASER</v>
      </c>
      <c r="D1619" s="231" t="str">
        <f>data_olah!C781</f>
        <v>PASER BELENGKONG</v>
      </c>
      <c r="E1619" s="231" t="str">
        <f>data_olah!D781</f>
        <v>DAMIT</v>
      </c>
      <c r="F1619" s="232" t="str">
        <f>data_olah!F781</f>
        <v>-1.9319930050768854</v>
      </c>
      <c r="G1619" s="232" t="str">
        <f>data_olah!G781</f>
        <v>116.16512732867265</v>
      </c>
      <c r="H1619" s="231" t="str">
        <f>data_olah!H781</f>
        <v>TELKOMSEL</v>
      </c>
      <c r="I1619" s="231" t="str">
        <f>data_olah!I781</f>
        <v>INDIHOME</v>
      </c>
      <c r="J1619" s="231" t="str">
        <f>data_olah!J781</f>
        <v>TERPASANG</v>
      </c>
      <c r="K1619" s="231" t="str">
        <f>data_olah!N781</f>
        <v/>
      </c>
      <c r="L1619" s="231" t="str">
        <f>data_olah!U781</f>
        <v>KURANG OPTIMAL</v>
      </c>
    </row>
    <row r="1620">
      <c r="A1620" s="230">
        <v>2025.0</v>
      </c>
      <c r="B1620" s="230" t="s">
        <v>3551</v>
      </c>
      <c r="C1620" s="231" t="str">
        <f>data_olah!B782</f>
        <v>PASER</v>
      </c>
      <c r="D1620" s="231" t="str">
        <f>data_olah!C782</f>
        <v>PASER BELENGKONG</v>
      </c>
      <c r="E1620" s="231" t="str">
        <f>data_olah!D782</f>
        <v>SUATANG</v>
      </c>
      <c r="F1620" s="232" t="str">
        <f>data_olah!F782</f>
        <v>-2.0170974001684576</v>
      </c>
      <c r="G1620" s="232" t="str">
        <f>data_olah!G782</f>
        <v>116.14341795142875</v>
      </c>
      <c r="H1620" s="231" t="str">
        <f>data_olah!H782</f>
        <v>TELKOMSEL</v>
      </c>
      <c r="I1620" s="231" t="str">
        <f>data_olah!I782</f>
        <v>INDIHOME</v>
      </c>
      <c r="J1620" s="231" t="str">
        <f>data_olah!J782</f>
        <v>TERPASANG</v>
      </c>
      <c r="K1620" s="231" t="str">
        <f>data_olah!N782</f>
        <v/>
      </c>
      <c r="L1620" s="231" t="str">
        <f>data_olah!U782</f>
        <v>TIDAK OPTIMAL</v>
      </c>
    </row>
    <row r="1621">
      <c r="A1621" s="230">
        <v>2025.0</v>
      </c>
      <c r="B1621" s="230" t="s">
        <v>3551</v>
      </c>
      <c r="C1621" s="231" t="str">
        <f>data_olah!B783</f>
        <v>PASER</v>
      </c>
      <c r="D1621" s="231" t="str">
        <f>data_olah!C783</f>
        <v>PASER BELENGKONG</v>
      </c>
      <c r="E1621" s="231" t="str">
        <f>data_olah!D783</f>
        <v>SULILIRAN</v>
      </c>
      <c r="F1621" s="232" t="str">
        <f>data_olah!F783</f>
        <v>-1.9616529165986663</v>
      </c>
      <c r="G1621" s="232" t="str">
        <f>data_olah!G783</f>
        <v>116.24342666854639</v>
      </c>
      <c r="H1621" s="231" t="str">
        <f>data_olah!H783</f>
        <v>TELKOM</v>
      </c>
      <c r="I1621" s="231" t="str">
        <f>data_olah!I783</f>
        <v>WMS</v>
      </c>
      <c r="J1621" s="231" t="str">
        <f>data_olah!J783</f>
        <v>TERPASANG</v>
      </c>
      <c r="K1621" s="231" t="str">
        <f>data_olah!N783</f>
        <v>BELUM TERPASANG</v>
      </c>
      <c r="L1621" s="231" t="str">
        <f>data_olah!U783</f>
        <v>TIDAK OPTIMAL</v>
      </c>
    </row>
    <row r="1622">
      <c r="A1622" s="230">
        <v>2025.0</v>
      </c>
      <c r="B1622" s="230" t="s">
        <v>3551</v>
      </c>
      <c r="C1622" s="231" t="str">
        <f>data_olah!B784</f>
        <v>PASER</v>
      </c>
      <c r="D1622" s="231" t="str">
        <f>data_olah!C784</f>
        <v>PASER BELENGKONG</v>
      </c>
      <c r="E1622" s="231" t="str">
        <f>data_olah!D784</f>
        <v>PASIR BELENGKONG</v>
      </c>
      <c r="F1622" s="232" t="str">
        <f>data_olah!F784</f>
        <v>-1.9562329721523763</v>
      </c>
      <c r="G1622" s="232" t="str">
        <f>data_olah!G784</f>
        <v>116.2091131287821</v>
      </c>
      <c r="H1622" s="231" t="str">
        <f>data_olah!H784</f>
        <v>TELKOMSEL</v>
      </c>
      <c r="I1622" s="231" t="str">
        <f>data_olah!I784</f>
        <v>INDIHOME</v>
      </c>
      <c r="J1622" s="231" t="str">
        <f>data_olah!J784</f>
        <v>TERPASANG</v>
      </c>
      <c r="K1622" s="231" t="str">
        <f>data_olah!N784</f>
        <v/>
      </c>
      <c r="L1622" s="231" t="str">
        <f>data_olah!U784</f>
        <v>KURANG OPTIMAL</v>
      </c>
    </row>
    <row r="1623">
      <c r="A1623" s="230">
        <v>2025.0</v>
      </c>
      <c r="B1623" s="230" t="s">
        <v>3551</v>
      </c>
      <c r="C1623" s="231" t="str">
        <f>data_olah!B785</f>
        <v>PASER</v>
      </c>
      <c r="D1623" s="231" t="str">
        <f>data_olah!C785</f>
        <v>PASER BELENGKONG</v>
      </c>
      <c r="E1623" s="231" t="str">
        <f>data_olah!D785</f>
        <v>SANGKURIMAN</v>
      </c>
      <c r="F1623" s="232" t="str">
        <f>data_olah!F785</f>
        <v>-1.937700652161545</v>
      </c>
      <c r="G1623" s="232" t="str">
        <f>data_olah!G785</f>
        <v>116.17839300396841</v>
      </c>
      <c r="H1623" s="231" t="str">
        <f>data_olah!H785</f>
        <v>TELKOMSEL</v>
      </c>
      <c r="I1623" s="231" t="str">
        <f>data_olah!I785</f>
        <v>INDIHOME</v>
      </c>
      <c r="J1623" s="231" t="str">
        <f>data_olah!J785</f>
        <v>TERPASANG</v>
      </c>
      <c r="K1623" s="231" t="str">
        <f>data_olah!N785</f>
        <v/>
      </c>
      <c r="L1623" s="231" t="str">
        <f>data_olah!U785</f>
        <v>KURANG OPTIMAL</v>
      </c>
    </row>
    <row r="1624">
      <c r="A1624" s="230">
        <v>2025.0</v>
      </c>
      <c r="B1624" s="230" t="s">
        <v>3551</v>
      </c>
      <c r="C1624" s="231" t="str">
        <f>data_olah!B786</f>
        <v>PASER</v>
      </c>
      <c r="D1624" s="231" t="str">
        <f>data_olah!C786</f>
        <v>PASER BELENGKONG</v>
      </c>
      <c r="E1624" s="231" t="str">
        <f>data_olah!D786</f>
        <v>LABURAN</v>
      </c>
      <c r="F1624" s="232" t="str">
        <f>data_olah!F786</f>
        <v>-1.998489005594358</v>
      </c>
      <c r="G1624" s="232" t="str">
        <f>data_olah!G786</f>
        <v>116.33796445237279</v>
      </c>
      <c r="H1624" s="231" t="str">
        <f>data_olah!H786</f>
        <v>TELKOMSEL</v>
      </c>
      <c r="I1624" s="231" t="str">
        <f>data_olah!I786</f>
        <v>INDIHOME</v>
      </c>
      <c r="J1624" s="231" t="str">
        <f>data_olah!J786</f>
        <v>TERPASANG</v>
      </c>
      <c r="K1624" s="231" t="str">
        <f>data_olah!N786</f>
        <v/>
      </c>
      <c r="L1624" s="231" t="str">
        <f>data_olah!U786</f>
        <v>TIDAK OPTIMAL</v>
      </c>
    </row>
    <row r="1625">
      <c r="A1625" s="230">
        <v>2025.0</v>
      </c>
      <c r="B1625" s="230" t="s">
        <v>3551</v>
      </c>
      <c r="C1625" s="231" t="str">
        <f>data_olah!B787</f>
        <v>PASER</v>
      </c>
      <c r="D1625" s="231" t="str">
        <f>data_olah!C787</f>
        <v>PASER BELENGKONG</v>
      </c>
      <c r="E1625" s="231" t="str">
        <f>data_olah!D787</f>
        <v>SULILIRAN BARU</v>
      </c>
      <c r="F1625" s="232" t="str">
        <f>data_olah!F787</f>
        <v>-1.9856237441420965</v>
      </c>
      <c r="G1625" s="232" t="str">
        <f>data_olah!G787</f>
        <v>116.25504363370408</v>
      </c>
      <c r="H1625" s="231" t="str">
        <f>data_olah!H787</f>
        <v>TELKOMSEL</v>
      </c>
      <c r="I1625" s="231" t="str">
        <f>data_olah!I787</f>
        <v>INDIHOME</v>
      </c>
      <c r="J1625" s="231" t="str">
        <f>data_olah!J787</f>
        <v>TERPASANG</v>
      </c>
      <c r="K1625" s="231" t="str">
        <f>data_olah!N787</f>
        <v/>
      </c>
      <c r="L1625" s="231" t="str">
        <f>data_olah!U787</f>
        <v>KURANG OPTIMAL</v>
      </c>
    </row>
    <row r="1626">
      <c r="A1626" s="230">
        <v>2025.0</v>
      </c>
      <c r="B1626" s="230" t="s">
        <v>3551</v>
      </c>
      <c r="C1626" s="231" t="str">
        <f>data_olah!B788</f>
        <v>PASER</v>
      </c>
      <c r="D1626" s="231" t="str">
        <f>data_olah!C788</f>
        <v>PASER BELENGKONG</v>
      </c>
      <c r="E1626" s="231" t="str">
        <f>data_olah!D788</f>
        <v>KERESIK BURA</v>
      </c>
      <c r="F1626" s="232" t="str">
        <f>data_olah!F788</f>
        <v>-1.9906835306499866</v>
      </c>
      <c r="G1626" s="232" t="str">
        <f>data_olah!G788</f>
        <v>116.18655269816401</v>
      </c>
      <c r="H1626" s="231" t="str">
        <f>data_olah!H788</f>
        <v>TELKOMSEL</v>
      </c>
      <c r="I1626" s="231" t="str">
        <f>data_olah!I788</f>
        <v>INDIHOME</v>
      </c>
      <c r="J1626" s="231" t="str">
        <f>data_olah!J788</f>
        <v>TERPASANG</v>
      </c>
      <c r="K1626" s="231" t="str">
        <f>data_olah!N788</f>
        <v/>
      </c>
      <c r="L1626" s="231" t="str">
        <f>data_olah!U788</f>
        <v>KURANG OPTIMAL</v>
      </c>
    </row>
    <row r="1627">
      <c r="A1627" s="230">
        <v>2025.0</v>
      </c>
      <c r="B1627" s="230" t="s">
        <v>3551</v>
      </c>
      <c r="C1627" s="231" t="str">
        <f>data_olah!B789</f>
        <v>PASER</v>
      </c>
      <c r="D1627" s="231" t="str">
        <f>data_olah!C789</f>
        <v>PASER BELENGKONG</v>
      </c>
      <c r="E1627" s="231" t="str">
        <f>data_olah!D789</f>
        <v>LABURAN BARU</v>
      </c>
      <c r="F1627" s="232" t="str">
        <f>data_olah!F789</f>
        <v>-1.9663372607428697</v>
      </c>
      <c r="G1627" s="232" t="str">
        <f>data_olah!G789</f>
        <v>116.30899843258884</v>
      </c>
      <c r="H1627" s="231" t="str">
        <f>data_olah!H789</f>
        <v>TELKOM</v>
      </c>
      <c r="I1627" s="231" t="str">
        <f>data_olah!I789</f>
        <v>WMS</v>
      </c>
      <c r="J1627" s="231" t="str">
        <f>data_olah!J789</f>
        <v>TERPASANG</v>
      </c>
      <c r="K1627" s="231" t="str">
        <f>data_olah!N789</f>
        <v>BELUM TERPASANG</v>
      </c>
      <c r="L1627" s="231" t="str">
        <f>data_olah!U789</f>
        <v>TIDAK AKTIF</v>
      </c>
    </row>
    <row r="1628">
      <c r="A1628" s="230">
        <v>2025.0</v>
      </c>
      <c r="B1628" s="230" t="s">
        <v>3551</v>
      </c>
      <c r="C1628" s="231" t="str">
        <f>data_olah!B790</f>
        <v>PASER</v>
      </c>
      <c r="D1628" s="231" t="str">
        <f>data_olah!C790</f>
        <v>PASER BELENGKONG</v>
      </c>
      <c r="E1628" s="231" t="str">
        <f>data_olah!D790</f>
        <v>SENIUNG JAYA</v>
      </c>
      <c r="F1628" s="232" t="str">
        <f>data_olah!F790</f>
        <v>-2.0211541310926338</v>
      </c>
      <c r="G1628" s="232" t="str">
        <f>data_olah!G790</f>
        <v>116.2244435432435</v>
      </c>
      <c r="H1628" s="231" t="str">
        <f>data_olah!H790</f>
        <v>TELKOMSEL</v>
      </c>
      <c r="I1628" s="231" t="str">
        <f>data_olah!I790</f>
        <v>INDIHOME</v>
      </c>
      <c r="J1628" s="231" t="str">
        <f>data_olah!J790</f>
        <v>TERPASANG</v>
      </c>
      <c r="K1628" s="231" t="str">
        <f>data_olah!N790</f>
        <v/>
      </c>
      <c r="L1628" s="231" t="str">
        <f>data_olah!U790</f>
        <v>TIDAK OPTIMAL</v>
      </c>
    </row>
    <row r="1629">
      <c r="A1629" s="230">
        <v>2025.0</v>
      </c>
      <c r="B1629" s="230" t="s">
        <v>3551</v>
      </c>
      <c r="C1629" s="231" t="str">
        <f>data_olah!B791</f>
        <v>PASER</v>
      </c>
      <c r="D1629" s="231" t="str">
        <f>data_olah!C791</f>
        <v>PASER BELENGKONG</v>
      </c>
      <c r="E1629" s="231" t="str">
        <f>data_olah!D791</f>
        <v>SUNGE BATU</v>
      </c>
      <c r="F1629" s="232" t="str">
        <f>data_olah!F791</f>
        <v>-1.9565165960888462</v>
      </c>
      <c r="G1629" s="232" t="str">
        <f>data_olah!G791</f>
        <v>116.43442341528404</v>
      </c>
      <c r="H1629" s="231" t="str">
        <f>data_olah!H791</f>
        <v>ICON+</v>
      </c>
      <c r="I1629" s="231" t="str">
        <f>data_olah!I791</f>
        <v>STARLINK</v>
      </c>
      <c r="J1629" s="231" t="str">
        <f>data_olah!J791</f>
        <v>TERPASANG</v>
      </c>
      <c r="K1629" s="231" t="str">
        <f>data_olah!N791</f>
        <v/>
      </c>
      <c r="L1629" s="231" t="str">
        <f>data_olah!U791</f>
        <v>TIDAK OPTIMAL</v>
      </c>
    </row>
    <row r="1630">
      <c r="A1630" s="230">
        <v>2025.0</v>
      </c>
      <c r="B1630" s="230" t="s">
        <v>3551</v>
      </c>
      <c r="C1630" s="231" t="str">
        <f>data_olah!B792</f>
        <v>PASER</v>
      </c>
      <c r="D1630" s="231" t="str">
        <f>data_olah!C792</f>
        <v>PASER BELENGKONG</v>
      </c>
      <c r="E1630" s="231" t="str">
        <f>data_olah!D792</f>
        <v>OLONG PINANG</v>
      </c>
      <c r="F1630" s="232" t="str">
        <f>data_olah!F792</f>
        <v>-1.9333299074015808</v>
      </c>
      <c r="G1630" s="232" t="str">
        <f>data_olah!G792</f>
        <v>116.12514388060131</v>
      </c>
      <c r="H1630" s="231" t="str">
        <f>data_olah!H792</f>
        <v>TELKOMSEL</v>
      </c>
      <c r="I1630" s="231" t="str">
        <f>data_olah!I792</f>
        <v>INDIHOME</v>
      </c>
      <c r="J1630" s="231" t="str">
        <f>data_olah!J792</f>
        <v>TERPASANG</v>
      </c>
      <c r="K1630" s="231" t="str">
        <f>data_olah!N792</f>
        <v/>
      </c>
      <c r="L1630" s="231" t="str">
        <f>data_olah!U792</f>
        <v>TIDAK OPTIMAL</v>
      </c>
    </row>
    <row r="1631">
      <c r="A1631" s="230">
        <v>2025.0</v>
      </c>
      <c r="B1631" s="230" t="s">
        <v>3551</v>
      </c>
      <c r="C1631" s="231" t="str">
        <f>data_olah!B793</f>
        <v>PASER</v>
      </c>
      <c r="D1631" s="231" t="str">
        <f>data_olah!C793</f>
        <v>PASER BELENGKONG</v>
      </c>
      <c r="E1631" s="231" t="str">
        <f>data_olah!D793</f>
        <v>SUATANG KETEBAN</v>
      </c>
      <c r="F1631" s="232" t="str">
        <f>data_olah!F793</f>
        <v>-1.9578051297508525</v>
      </c>
      <c r="G1631" s="232" t="str">
        <f>data_olah!G793</f>
        <v>116.19380753057833</v>
      </c>
      <c r="H1631" s="231" t="str">
        <f>data_olah!H793</f>
        <v>ICON+</v>
      </c>
      <c r="I1631" s="231" t="str">
        <f>data_olah!I793</f>
        <v> Broadband + I-WIN</v>
      </c>
      <c r="J1631" s="231" t="str">
        <f>data_olah!J793</f>
        <v>TERPASANG</v>
      </c>
      <c r="K1631" s="231" t="str">
        <f>data_olah!N793</f>
        <v/>
      </c>
      <c r="L1631" s="231" t="str">
        <f>data_olah!U793</f>
        <v>KURANG OPTIMAL</v>
      </c>
    </row>
    <row r="1632">
      <c r="A1632" s="230">
        <v>2025.0</v>
      </c>
      <c r="B1632" s="230" t="s">
        <v>3551</v>
      </c>
      <c r="C1632" s="231" t="str">
        <f>data_olah!B794</f>
        <v>PASER</v>
      </c>
      <c r="D1632" s="231" t="str">
        <f>data_olah!C794</f>
        <v>TANAH GROGOT</v>
      </c>
      <c r="E1632" s="231" t="str">
        <f>data_olah!D794</f>
        <v>JANJU</v>
      </c>
      <c r="F1632" s="232" t="str">
        <f>data_olah!F794</f>
        <v>-1.8502472717006477</v>
      </c>
      <c r="G1632" s="232" t="str">
        <f>data_olah!G794</f>
        <v>116.14975303738923</v>
      </c>
      <c r="H1632" s="231" t="str">
        <f>data_olah!H794</f>
        <v/>
      </c>
      <c r="I1632" s="231" t="str">
        <f>data_olah!I794</f>
        <v/>
      </c>
      <c r="J1632" s="231" t="str">
        <f>data_olah!J794</f>
        <v/>
      </c>
      <c r="K1632" s="231" t="str">
        <f>data_olah!N794</f>
        <v>BELUM TERPASANG</v>
      </c>
      <c r="L1632" s="231" t="str">
        <f>data_olah!U794</f>
        <v>BELUM TERPASANG</v>
      </c>
    </row>
    <row r="1633">
      <c r="A1633" s="230">
        <v>2025.0</v>
      </c>
      <c r="B1633" s="230" t="s">
        <v>3551</v>
      </c>
      <c r="C1633" s="231" t="str">
        <f>data_olah!B795</f>
        <v>PASER</v>
      </c>
      <c r="D1633" s="231" t="str">
        <f>data_olah!C795</f>
        <v>TANAH GROGOT</v>
      </c>
      <c r="E1633" s="231" t="str">
        <f>data_olah!D795</f>
        <v>TEPIAN BATANG</v>
      </c>
      <c r="F1633" s="232" t="str">
        <f>data_olah!F795</f>
        <v>-1.8868645192689073</v>
      </c>
      <c r="G1633" s="232" t="str">
        <f>data_olah!G795</f>
        <v>116.17685556261382</v>
      </c>
      <c r="H1633" s="231" t="str">
        <f>data_olah!H795</f>
        <v>TELKOMSEL</v>
      </c>
      <c r="I1633" s="231" t="str">
        <f>data_olah!I795</f>
        <v>INDIHOME</v>
      </c>
      <c r="J1633" s="231" t="str">
        <f>data_olah!J795</f>
        <v>TERPASANG</v>
      </c>
      <c r="K1633" s="231" t="str">
        <f>data_olah!N795</f>
        <v/>
      </c>
      <c r="L1633" s="231" t="str">
        <f>data_olah!U795</f>
        <v>TIDAK OPTIMAL</v>
      </c>
    </row>
    <row r="1634">
      <c r="A1634" s="230">
        <v>2025.0</v>
      </c>
      <c r="B1634" s="230" t="s">
        <v>3551</v>
      </c>
      <c r="C1634" s="231" t="str">
        <f>data_olah!B796</f>
        <v>PASER</v>
      </c>
      <c r="D1634" s="231" t="str">
        <f>data_olah!C796</f>
        <v>TANAH GROGOT</v>
      </c>
      <c r="E1634" s="231" t="str">
        <f>data_olah!D796</f>
        <v>TANAH PERIUK</v>
      </c>
      <c r="F1634" s="232" t="str">
        <f>data_olah!F796</f>
        <v>-1.9302393192259897</v>
      </c>
      <c r="G1634" s="232" t="str">
        <f>data_olah!G796</f>
        <v>116.20254813615416</v>
      </c>
      <c r="H1634" s="231" t="str">
        <f>data_olah!H796</f>
        <v>TELKOMSEL</v>
      </c>
      <c r="I1634" s="231" t="str">
        <f>data_olah!I796</f>
        <v>INDIHOME</v>
      </c>
      <c r="J1634" s="231" t="str">
        <f>data_olah!J796</f>
        <v>TERPASANG</v>
      </c>
      <c r="K1634" s="231" t="str">
        <f>data_olah!N796</f>
        <v/>
      </c>
      <c r="L1634" s="231" t="str">
        <f>data_olah!U796</f>
        <v>TIDAK OPTIMAL</v>
      </c>
    </row>
    <row r="1635">
      <c r="A1635" s="230">
        <v>2025.0</v>
      </c>
      <c r="B1635" s="230" t="s">
        <v>3551</v>
      </c>
      <c r="C1635" s="231" t="str">
        <f>data_olah!B797</f>
        <v>PASER</v>
      </c>
      <c r="D1635" s="231" t="str">
        <f>data_olah!C797</f>
        <v>TANAH GROGOT</v>
      </c>
      <c r="E1635" s="231" t="str">
        <f>data_olah!D797</f>
        <v>PEPARA</v>
      </c>
      <c r="F1635" s="232" t="str">
        <f>data_olah!F797</f>
        <v>-1.9294925964921217</v>
      </c>
      <c r="G1635" s="232" t="str">
        <f>data_olah!G797</f>
        <v>116.23184131070094</v>
      </c>
      <c r="H1635" s="231" t="str">
        <f>data_olah!H797</f>
        <v>ICON+</v>
      </c>
      <c r="I1635" s="231" t="str">
        <f>data_olah!I797</f>
        <v> Broadband + I-WIN</v>
      </c>
      <c r="J1635" s="231" t="str">
        <f>data_olah!J797</f>
        <v>TERPASANG</v>
      </c>
      <c r="K1635" s="231" t="str">
        <f>data_olah!N797</f>
        <v>&lt;= 200GB</v>
      </c>
      <c r="L1635" s="231" t="str">
        <f>data_olah!U797</f>
        <v>KURANG OPTIMAL</v>
      </c>
    </row>
    <row r="1636">
      <c r="A1636" s="230">
        <v>2025.0</v>
      </c>
      <c r="B1636" s="230" t="s">
        <v>3551</v>
      </c>
      <c r="C1636" s="231" t="str">
        <f>data_olah!B798</f>
        <v>PASER</v>
      </c>
      <c r="D1636" s="231" t="str">
        <f>data_olah!C798</f>
        <v>TANAH GROGOT</v>
      </c>
      <c r="E1636" s="231" t="str">
        <f>data_olah!D798</f>
        <v>SUNGAI TUAK</v>
      </c>
      <c r="F1636" s="232" t="str">
        <f>data_olah!F798</f>
        <v>-1.919619555505882</v>
      </c>
      <c r="G1636" s="232" t="str">
        <f>data_olah!G798</f>
        <v>116.20543437501081</v>
      </c>
      <c r="H1636" s="231" t="str">
        <f>data_olah!H798</f>
        <v>TELKOMSEL</v>
      </c>
      <c r="I1636" s="231" t="str">
        <f>data_olah!I798</f>
        <v>INDIHOME</v>
      </c>
      <c r="J1636" s="231" t="str">
        <f>data_olah!J798</f>
        <v>TERPASANG</v>
      </c>
      <c r="K1636" s="231" t="str">
        <f>data_olah!N798</f>
        <v/>
      </c>
      <c r="L1636" s="231" t="str">
        <f>data_olah!U798</f>
        <v>KURANG OPTIMAL</v>
      </c>
    </row>
    <row r="1637">
      <c r="A1637" s="230">
        <v>2025.0</v>
      </c>
      <c r="B1637" s="230" t="s">
        <v>3551</v>
      </c>
      <c r="C1637" s="231" t="str">
        <f>data_olah!B799</f>
        <v>PASER</v>
      </c>
      <c r="D1637" s="231" t="str">
        <f>data_olah!C799</f>
        <v>TANAH GROGOT</v>
      </c>
      <c r="E1637" s="231" t="str">
        <f>data_olah!D799</f>
        <v>SEMPULANG</v>
      </c>
      <c r="F1637" s="232" t="str">
        <f>data_olah!F799</f>
        <v>-1.8577497266586103</v>
      </c>
      <c r="G1637" s="232" t="str">
        <f>data_olah!G799</f>
        <v>116.15274259714187</v>
      </c>
      <c r="H1637" s="231" t="str">
        <f>data_olah!H799</f>
        <v>TELKOMSEL</v>
      </c>
      <c r="I1637" s="231" t="str">
        <f>data_olah!I799</f>
        <v>INDIHOME</v>
      </c>
      <c r="J1637" s="231" t="str">
        <f>data_olah!J799</f>
        <v>TERPASANG</v>
      </c>
      <c r="K1637" s="231" t="str">
        <f>data_olah!N799</f>
        <v/>
      </c>
      <c r="L1637" s="231" t="str">
        <f>data_olah!U799</f>
        <v>TIDAK OPTIMAL</v>
      </c>
    </row>
    <row r="1638">
      <c r="A1638" s="230">
        <v>2025.0</v>
      </c>
      <c r="B1638" s="230" t="s">
        <v>3551</v>
      </c>
      <c r="C1638" s="231" t="str">
        <f>data_olah!B800</f>
        <v>PASER</v>
      </c>
      <c r="D1638" s="231" t="str">
        <f>data_olah!C800</f>
        <v>TANAH GROGOT</v>
      </c>
      <c r="E1638" s="231" t="str">
        <f>data_olah!D800</f>
        <v>JONE</v>
      </c>
      <c r="F1638" s="232" t="str">
        <f>data_olah!F800</f>
        <v>-1.8988702728393294</v>
      </c>
      <c r="G1638" s="232" t="str">
        <f>data_olah!G800</f>
        <v>116.20966701440553</v>
      </c>
      <c r="H1638" s="231" t="str">
        <f>data_olah!H800</f>
        <v/>
      </c>
      <c r="I1638" s="231" t="str">
        <f>data_olah!I800</f>
        <v/>
      </c>
      <c r="J1638" s="231" t="str">
        <f>data_olah!J800</f>
        <v/>
      </c>
      <c r="K1638" s="231" t="str">
        <f>data_olah!N800</f>
        <v>BELUM TERPASANG</v>
      </c>
      <c r="L1638" s="231" t="str">
        <f>data_olah!U800</f>
        <v>BELUM TERPASANG</v>
      </c>
    </row>
    <row r="1639">
      <c r="A1639" s="230">
        <v>2025.0</v>
      </c>
      <c r="B1639" s="230" t="s">
        <v>3551</v>
      </c>
      <c r="C1639" s="231" t="str">
        <f>data_olah!B801</f>
        <v>PASER</v>
      </c>
      <c r="D1639" s="231" t="str">
        <f>data_olah!C801</f>
        <v>TANAH GROGOT</v>
      </c>
      <c r="E1639" s="231" t="str">
        <f>data_olah!D801</f>
        <v>RANTAU PANJANG</v>
      </c>
      <c r="F1639" s="232" t="str">
        <f>data_olah!F801</f>
        <v>-1.9079342545477127</v>
      </c>
      <c r="G1639" s="232" t="str">
        <f>data_olah!G801</f>
        <v>116.25287388141214</v>
      </c>
      <c r="H1639" s="231" t="str">
        <f>data_olah!H801</f>
        <v>ICON+</v>
      </c>
      <c r="I1639" s="231" t="str">
        <f>data_olah!I801</f>
        <v> Broadband + I-WIN</v>
      </c>
      <c r="J1639" s="231" t="str">
        <f>data_olah!J801</f>
        <v>TERPASANG</v>
      </c>
      <c r="K1639" s="231" t="str">
        <f>data_olah!N801</f>
        <v>&lt;= 200GB</v>
      </c>
      <c r="L1639" s="231" t="str">
        <f>data_olah!U801</f>
        <v>KURANG OPTIMAL</v>
      </c>
    </row>
    <row r="1640">
      <c r="A1640" s="230">
        <v>2025.0</v>
      </c>
      <c r="B1640" s="230" t="s">
        <v>3551</v>
      </c>
      <c r="C1640" s="231" t="str">
        <f>data_olah!B802</f>
        <v>PASER</v>
      </c>
      <c r="D1640" s="231" t="str">
        <f>data_olah!C802</f>
        <v>TANAH GROGOT</v>
      </c>
      <c r="E1640" s="231" t="str">
        <f>data_olah!D802</f>
        <v>MUARA PASIR</v>
      </c>
      <c r="F1640" s="232" t="str">
        <f>data_olah!F802</f>
        <v>-1.8718023097857008</v>
      </c>
      <c r="G1640" s="232" t="str">
        <f>data_olah!G802</f>
        <v>116.3939181424543</v>
      </c>
      <c r="H1640" s="231" t="str">
        <f>data_olah!H802</f>
        <v>TELKOM</v>
      </c>
      <c r="I1640" s="231" t="str">
        <f>data_olah!I802</f>
        <v>WMS</v>
      </c>
      <c r="J1640" s="231" t="str">
        <f>data_olah!J802</f>
        <v>TERPASANG</v>
      </c>
      <c r="K1640" s="231" t="str">
        <f>data_olah!N802</f>
        <v>BELUM TERPASANG</v>
      </c>
      <c r="L1640" s="231" t="str">
        <f>data_olah!U802</f>
        <v>KURANG OPTIMAL</v>
      </c>
    </row>
    <row r="1641">
      <c r="A1641" s="230">
        <v>2025.0</v>
      </c>
      <c r="B1641" s="230" t="s">
        <v>3551</v>
      </c>
      <c r="C1641" s="231" t="str">
        <f>data_olah!B803</f>
        <v>PASER</v>
      </c>
      <c r="D1641" s="231" t="str">
        <f>data_olah!C803</f>
        <v>TANAH GROGOT</v>
      </c>
      <c r="E1641" s="231" t="str">
        <f>data_olah!D803</f>
        <v>PADANG PENGRAPAT</v>
      </c>
      <c r="F1641" s="232" t="str">
        <f>data_olah!F803</f>
        <v>-1.8414053109664559</v>
      </c>
      <c r="G1641" s="232" t="str">
        <f>data_olah!G803</f>
        <v>116.23388780659856</v>
      </c>
      <c r="H1641" s="231" t="str">
        <f>data_olah!H803</f>
        <v>TELKOMSEL</v>
      </c>
      <c r="I1641" s="231" t="str">
        <f>data_olah!I803</f>
        <v>INDIHOME</v>
      </c>
      <c r="J1641" s="231" t="str">
        <f>data_olah!J803</f>
        <v>TERPASANG</v>
      </c>
      <c r="K1641" s="231" t="str">
        <f>data_olah!N803</f>
        <v/>
      </c>
      <c r="L1641" s="231" t="str">
        <f>data_olah!U803</f>
        <v>KURANG OPTIMAL</v>
      </c>
    </row>
    <row r="1642">
      <c r="A1642" s="230">
        <v>2025.0</v>
      </c>
      <c r="B1642" s="230" t="s">
        <v>3551</v>
      </c>
      <c r="C1642" s="231" t="str">
        <f>data_olah!B804</f>
        <v>PASER</v>
      </c>
      <c r="D1642" s="231" t="str">
        <f>data_olah!C804</f>
        <v>TANAH GROGOT</v>
      </c>
      <c r="E1642" s="231" t="str">
        <f>data_olah!D804</f>
        <v>PEREPAT</v>
      </c>
      <c r="F1642" s="232" t="str">
        <f>data_olah!F804</f>
        <v>-1.9895387374565319</v>
      </c>
      <c r="G1642" s="232" t="str">
        <f>data_olah!G804</f>
        <v>116.44596327271961</v>
      </c>
      <c r="H1642" s="231" t="str">
        <f>data_olah!H804</f>
        <v>ICON+</v>
      </c>
      <c r="I1642" s="231" t="str">
        <f>data_olah!I804</f>
        <v>STARLINK</v>
      </c>
      <c r="J1642" s="231" t="str">
        <f>data_olah!J804</f>
        <v>TERPASANG</v>
      </c>
      <c r="K1642" s="231" t="str">
        <f>data_olah!N804</f>
        <v/>
      </c>
      <c r="L1642" s="231" t="str">
        <f>data_olah!U804</f>
        <v>KURANG OPTIMAL</v>
      </c>
    </row>
    <row r="1643">
      <c r="A1643" s="230">
        <v>2025.0</v>
      </c>
      <c r="B1643" s="230" t="s">
        <v>3551</v>
      </c>
      <c r="C1643" s="231" t="str">
        <f>data_olah!B805</f>
        <v>PASER</v>
      </c>
      <c r="D1643" s="231" t="str">
        <f>data_olah!C805</f>
        <v>TANAH GROGOT</v>
      </c>
      <c r="E1643" s="231" t="str">
        <f>data_olah!D805</f>
        <v>PULAU RANTAU</v>
      </c>
      <c r="F1643" s="232" t="str">
        <f>data_olah!F805</f>
        <v>-1.9111609715950473</v>
      </c>
      <c r="G1643" s="232" t="str">
        <f>data_olah!G805</f>
        <v>116.26639760299807</v>
      </c>
      <c r="H1643" s="231" t="str">
        <f>data_olah!H805</f>
        <v>ICON+</v>
      </c>
      <c r="I1643" s="231" t="str">
        <f>data_olah!I805</f>
        <v> Broadband + I-WIN</v>
      </c>
      <c r="J1643" s="231" t="str">
        <f>data_olah!J805</f>
        <v>TERPASANG</v>
      </c>
      <c r="K1643" s="231" t="str">
        <f>data_olah!N805</f>
        <v>&lt;= 200GB</v>
      </c>
      <c r="L1643" s="231" t="str">
        <f>data_olah!U805</f>
        <v>KURANG OPTIMAL</v>
      </c>
    </row>
    <row r="1644">
      <c r="A1644" s="230">
        <v>2025.0</v>
      </c>
      <c r="B1644" s="230" t="s">
        <v>3551</v>
      </c>
      <c r="C1644" s="231" t="str">
        <f>data_olah!B806</f>
        <v>PASER</v>
      </c>
      <c r="D1644" s="231" t="str">
        <f>data_olah!C806</f>
        <v>TANAH GROGOT</v>
      </c>
      <c r="E1644" s="231" t="str">
        <f>data_olah!D806</f>
        <v>SUNGAI LANGIR</v>
      </c>
      <c r="F1644" s="232" t="str">
        <f>data_olah!F806</f>
        <v>-2.012529837714802</v>
      </c>
      <c r="G1644" s="232" t="str">
        <f>data_olah!G806</f>
        <v>116.43795426190859</v>
      </c>
      <c r="H1644" s="231" t="str">
        <f>data_olah!H806</f>
        <v>ICON+</v>
      </c>
      <c r="I1644" s="231" t="str">
        <f>data_olah!I806</f>
        <v>STARLINK</v>
      </c>
      <c r="J1644" s="231" t="str">
        <f>data_olah!J806</f>
        <v>TERPASANG</v>
      </c>
      <c r="K1644" s="231" t="str">
        <f>data_olah!N806</f>
        <v/>
      </c>
      <c r="L1644" s="231" t="str">
        <f>data_olah!U806</f>
        <v>KURANG OPTIMAL</v>
      </c>
    </row>
    <row r="1645">
      <c r="A1645" s="230">
        <v>2025.0</v>
      </c>
      <c r="B1645" s="230" t="s">
        <v>3551</v>
      </c>
      <c r="C1645" s="231" t="str">
        <f>data_olah!B807</f>
        <v>PASER</v>
      </c>
      <c r="D1645" s="231" t="str">
        <f>data_olah!C807</f>
        <v>TANAH GROGOT</v>
      </c>
      <c r="E1645" s="231" t="str">
        <f>data_olah!D807</f>
        <v>TAPIS</v>
      </c>
      <c r="F1645" s="232" t="str">
        <f>data_olah!F807</f>
        <v>-1.8758994662430106</v>
      </c>
      <c r="G1645" s="232" t="str">
        <f>data_olah!G807</f>
        <v>116.19478076699384</v>
      </c>
      <c r="H1645" s="231" t="str">
        <f>data_olah!H807</f>
        <v>TELKOMSEL</v>
      </c>
      <c r="I1645" s="231" t="str">
        <f>data_olah!I807</f>
        <v>INDIHOME</v>
      </c>
      <c r="J1645" s="231" t="str">
        <f>data_olah!J807</f>
        <v>TERPASANG</v>
      </c>
      <c r="K1645" s="231" t="str">
        <f>data_olah!N807</f>
        <v/>
      </c>
      <c r="L1645" s="231" t="str">
        <f>data_olah!U807</f>
        <v>TIDAK OPTIMAL</v>
      </c>
    </row>
    <row r="1646">
      <c r="A1646" s="230">
        <v>2025.0</v>
      </c>
      <c r="B1646" s="230" t="s">
        <v>3551</v>
      </c>
      <c r="C1646" s="231" t="str">
        <f>data_olah!B808</f>
        <v>PASER</v>
      </c>
      <c r="D1646" s="231" t="str">
        <f>data_olah!C808</f>
        <v>TANAH GROGOT</v>
      </c>
      <c r="E1646" s="231" t="str">
        <f>data_olah!D808</f>
        <v>SENAKEN</v>
      </c>
      <c r="F1646" s="232" t="str">
        <f>data_olah!F808</f>
        <v>-1.8988795891265444</v>
      </c>
      <c r="G1646" s="232" t="str">
        <f>data_olah!G808</f>
        <v>116.20965681601184</v>
      </c>
      <c r="H1646" s="231" t="str">
        <f>data_olah!H808</f>
        <v/>
      </c>
      <c r="I1646" s="231" t="str">
        <f>data_olah!I808</f>
        <v/>
      </c>
      <c r="J1646" s="231" t="str">
        <f>data_olah!J808</f>
        <v/>
      </c>
      <c r="K1646" s="231" t="str">
        <f>data_olah!N808</f>
        <v>BELUM TERPASANG</v>
      </c>
      <c r="L1646" s="231" t="str">
        <f>data_olah!U808</f>
        <v>BELUM TERPASANG</v>
      </c>
    </row>
    <row r="1647">
      <c r="A1647" s="230">
        <v>2025.0</v>
      </c>
      <c r="B1647" s="230" t="s">
        <v>3551</v>
      </c>
      <c r="C1647" s="231" t="str">
        <f>data_olah!B809</f>
        <v>PASER</v>
      </c>
      <c r="D1647" s="231" t="str">
        <f>data_olah!C809</f>
        <v>TANJUNG HARAPAN</v>
      </c>
      <c r="E1647" s="231" t="str">
        <f>data_olah!D809</f>
        <v>KELADEN</v>
      </c>
      <c r="F1647" s="232" t="str">
        <f>data_olah!F809</f>
        <v>-2.3317641205645128</v>
      </c>
      <c r="G1647" s="232" t="str">
        <f>data_olah!G809</f>
        <v>116.44767700068918</v>
      </c>
      <c r="H1647" s="231" t="str">
        <f>data_olah!H809</f>
        <v>ICON+</v>
      </c>
      <c r="I1647" s="231" t="str">
        <f>data_olah!I809</f>
        <v>STARLINK</v>
      </c>
      <c r="J1647" s="231" t="str">
        <f>data_olah!J809</f>
        <v>TERPASANG</v>
      </c>
      <c r="K1647" s="231" t="str">
        <f>data_olah!N809</f>
        <v/>
      </c>
      <c r="L1647" s="231" t="str">
        <f>data_olah!U809</f>
        <v>KURANG OPTIMAL</v>
      </c>
    </row>
    <row r="1648">
      <c r="A1648" s="230">
        <v>2025.0</v>
      </c>
      <c r="B1648" s="230" t="s">
        <v>3551</v>
      </c>
      <c r="C1648" s="231" t="str">
        <f>data_olah!B810</f>
        <v>PASER</v>
      </c>
      <c r="D1648" s="231" t="str">
        <f>data_olah!C810</f>
        <v>TANJUNG HARAPAN</v>
      </c>
      <c r="E1648" s="231" t="str">
        <f>data_olah!D810</f>
        <v>TANJUNG ARU</v>
      </c>
      <c r="F1648" s="232" t="str">
        <f>data_olah!F810</f>
        <v>-2.2459771119232905</v>
      </c>
      <c r="G1648" s="232" t="str">
        <f>data_olah!G810</f>
        <v>116.52549641400073</v>
      </c>
      <c r="H1648" s="231" t="str">
        <f>data_olah!H810</f>
        <v>ICON+</v>
      </c>
      <c r="I1648" s="231" t="str">
        <f>data_olah!I810</f>
        <v>STARLINK</v>
      </c>
      <c r="J1648" s="231" t="str">
        <f>data_olah!J810</f>
        <v>TERPASANG</v>
      </c>
      <c r="K1648" s="231" t="str">
        <f>data_olah!N810</f>
        <v/>
      </c>
      <c r="L1648" s="231" t="str">
        <f>data_olah!U810</f>
        <v>KURANG OPTIMAL</v>
      </c>
    </row>
    <row r="1649">
      <c r="A1649" s="230">
        <v>2025.0</v>
      </c>
      <c r="B1649" s="230" t="s">
        <v>3551</v>
      </c>
      <c r="C1649" s="231" t="str">
        <f>data_olah!B811</f>
        <v>PASER</v>
      </c>
      <c r="D1649" s="231" t="str">
        <f>data_olah!C811</f>
        <v>TANJUNG HARAPAN</v>
      </c>
      <c r="E1649" s="231" t="str">
        <f>data_olah!D811</f>
        <v>LABUANGKALLO</v>
      </c>
      <c r="F1649" s="232" t="str">
        <f>data_olah!F811</f>
        <v>-2.1202553887634465</v>
      </c>
      <c r="G1649" s="232" t="str">
        <f>data_olah!G811</f>
        <v>116.49330012341893</v>
      </c>
      <c r="H1649" s="231" t="str">
        <f>data_olah!H811</f>
        <v>ICON+</v>
      </c>
      <c r="I1649" s="231" t="str">
        <f>data_olah!I811</f>
        <v>STARLINK</v>
      </c>
      <c r="J1649" s="231" t="str">
        <f>data_olah!J811</f>
        <v>TERPASANG</v>
      </c>
      <c r="K1649" s="231" t="str">
        <f>data_olah!N811</f>
        <v/>
      </c>
      <c r="L1649" s="231" t="str">
        <f>data_olah!U811</f>
        <v>KURANG OPTIMAL</v>
      </c>
    </row>
    <row r="1650">
      <c r="A1650" s="230">
        <v>2025.0</v>
      </c>
      <c r="B1650" s="230" t="s">
        <v>3551</v>
      </c>
      <c r="C1650" s="231" t="str">
        <f>data_olah!B812</f>
        <v>PASER</v>
      </c>
      <c r="D1650" s="231" t="str">
        <f>data_olah!C812</f>
        <v>TANJUNG HARAPAN</v>
      </c>
      <c r="E1650" s="231" t="str">
        <f>data_olah!D812</f>
        <v>LORI</v>
      </c>
      <c r="F1650" s="232" t="str">
        <f>data_olah!F812</f>
        <v>-2.0715853942808535</v>
      </c>
      <c r="G1650" s="232" t="str">
        <f>data_olah!G812</f>
        <v>116.38397168897147</v>
      </c>
      <c r="H1650" s="231" t="str">
        <f>data_olah!H812</f>
        <v>ICON+</v>
      </c>
      <c r="I1650" s="231" t="str">
        <f>data_olah!I812</f>
        <v> Broadband + I-WIN</v>
      </c>
      <c r="J1650" s="231" t="str">
        <f>data_olah!J812</f>
        <v>TERPASANG</v>
      </c>
      <c r="K1650" s="231" t="str">
        <f>data_olah!N812</f>
        <v/>
      </c>
      <c r="L1650" s="231" t="str">
        <f>data_olah!U812</f>
        <v>KURANG OPTIMAL</v>
      </c>
    </row>
    <row r="1651">
      <c r="A1651" s="230">
        <v>2025.0</v>
      </c>
      <c r="B1651" s="230" t="s">
        <v>3551</v>
      </c>
      <c r="C1651" s="231" t="str">
        <f>data_olah!B813</f>
        <v>PASER</v>
      </c>
      <c r="D1651" s="231" t="str">
        <f>data_olah!C813</f>
        <v>TANJUNG HARAPAN</v>
      </c>
      <c r="E1651" s="231" t="str">
        <f>data_olah!D813</f>
        <v>SELENGOT</v>
      </c>
      <c r="F1651" s="232" t="str">
        <f>data_olah!F813</f>
        <v>-2.1716729697461017</v>
      </c>
      <c r="G1651" s="232" t="str">
        <f>data_olah!G813</f>
        <v>116.44876387873396</v>
      </c>
      <c r="H1651" s="231" t="str">
        <f>data_olah!H813</f>
        <v>ICON+</v>
      </c>
      <c r="I1651" s="231" t="str">
        <f>data_olah!I813</f>
        <v>STARLINK</v>
      </c>
      <c r="J1651" s="231" t="str">
        <f>data_olah!J813</f>
        <v>TERPASANG</v>
      </c>
      <c r="K1651" s="231" t="str">
        <f>data_olah!N813</f>
        <v/>
      </c>
      <c r="L1651" s="231" t="str">
        <f>data_olah!U813</f>
        <v>KURANG OPTIMAL</v>
      </c>
    </row>
    <row r="1652">
      <c r="A1652" s="230">
        <v>2025.0</v>
      </c>
      <c r="B1652" s="230" t="s">
        <v>3551</v>
      </c>
      <c r="C1652" s="231" t="str">
        <f>data_olah!B814</f>
        <v>PASER</v>
      </c>
      <c r="D1652" s="231" t="str">
        <f>data_olah!C814</f>
        <v>TANJUNG HARAPAN</v>
      </c>
      <c r="E1652" s="231" t="str">
        <f>data_olah!D814</f>
        <v>RANDOM</v>
      </c>
      <c r="F1652" s="232" t="str">
        <f>data_olah!F814</f>
        <v>-2.3525418927535147</v>
      </c>
      <c r="G1652" s="232" t="str">
        <f>data_olah!G814</f>
        <v>116.51834595293889</v>
      </c>
      <c r="H1652" s="231" t="str">
        <f>data_olah!H814</f>
        <v>ICON+</v>
      </c>
      <c r="I1652" s="231" t="str">
        <f>data_olah!I814</f>
        <v>STARLINK</v>
      </c>
      <c r="J1652" s="231" t="str">
        <f>data_olah!J814</f>
        <v>TERPASANG</v>
      </c>
      <c r="K1652" s="231" t="str">
        <f>data_olah!N814</f>
        <v/>
      </c>
      <c r="L1652" s="231" t="str">
        <f>data_olah!U814</f>
        <v>KURANG OPTIMAL</v>
      </c>
    </row>
    <row r="1653">
      <c r="A1653" s="230">
        <v>2025.0</v>
      </c>
      <c r="B1653" s="230" t="s">
        <v>3551</v>
      </c>
      <c r="C1653" s="231" t="str">
        <f>data_olah!B815</f>
        <v>PASER</v>
      </c>
      <c r="D1653" s="231" t="str">
        <f>data_olah!C815</f>
        <v>TANJUNG HARAPAN</v>
      </c>
      <c r="E1653" s="231" t="str">
        <f>data_olah!D815</f>
        <v>SENIPAH</v>
      </c>
      <c r="F1653" s="232" t="str">
        <f>data_olah!F815</f>
        <v>-2.388212645367012</v>
      </c>
      <c r="G1653" s="232" t="str">
        <f>data_olah!G815</f>
        <v>116.55065679782771</v>
      </c>
      <c r="H1653" s="231" t="str">
        <f>data_olah!H815</f>
        <v>ICON+</v>
      </c>
      <c r="I1653" s="231" t="str">
        <f>data_olah!I815</f>
        <v>STARLINK</v>
      </c>
      <c r="J1653" s="231" t="str">
        <f>data_olah!J815</f>
        <v>TERPASANG</v>
      </c>
      <c r="K1653" s="231" t="str">
        <f>data_olah!N815</f>
        <v/>
      </c>
      <c r="L1653" s="231" t="str">
        <f>data_olah!U815</f>
        <v>TIDAK OPTIMAL</v>
      </c>
    </row>
    <row r="1654">
      <c r="A1654" s="230">
        <v>2025.0</v>
      </c>
      <c r="B1654" s="230" t="s">
        <v>3551</v>
      </c>
      <c r="C1654" s="231" t="str">
        <f>data_olah!B816</f>
        <v>PENAJAM PASER UTARA</v>
      </c>
      <c r="D1654" s="231" t="str">
        <f>data_olah!C816</f>
        <v>BABULU</v>
      </c>
      <c r="E1654" s="231" t="str">
        <f>data_olah!D816</f>
        <v>BABULU DARAT</v>
      </c>
      <c r="F1654" s="232" t="str">
        <f>data_olah!F816</f>
        <v>-1.5074992805908936</v>
      </c>
      <c r="G1654" s="232" t="str">
        <f>data_olah!G816</f>
        <v>116.44762880125614</v>
      </c>
      <c r="H1654" s="231" t="str">
        <f>data_olah!H816</f>
        <v>TELKOMSEL</v>
      </c>
      <c r="I1654" s="231" t="str">
        <f>data_olah!I816</f>
        <v>INDIHOME</v>
      </c>
      <c r="J1654" s="231" t="str">
        <f>data_olah!J816</f>
        <v>TERPASANG</v>
      </c>
      <c r="K1654" s="231" t="str">
        <f>data_olah!N816</f>
        <v/>
      </c>
      <c r="L1654" s="231" t="str">
        <f>data_olah!U816</f>
        <v>KURANG OPTIMAL</v>
      </c>
    </row>
    <row r="1655">
      <c r="A1655" s="230">
        <v>2025.0</v>
      </c>
      <c r="B1655" s="230" t="s">
        <v>3551</v>
      </c>
      <c r="C1655" s="231" t="str">
        <f>data_olah!B817</f>
        <v>PENAJAM PASER UTARA</v>
      </c>
      <c r="D1655" s="231" t="str">
        <f>data_olah!C817</f>
        <v>BABULU</v>
      </c>
      <c r="E1655" s="231" t="str">
        <f>data_olah!D817</f>
        <v>LABANGKA</v>
      </c>
      <c r="F1655" s="232" t="str">
        <f>data_olah!F817</f>
        <v>-1.4649429701815924</v>
      </c>
      <c r="G1655" s="232" t="str">
        <f>data_olah!G817</f>
        <v>116.50273163615996</v>
      </c>
      <c r="H1655" s="231" t="str">
        <f>data_olah!H817</f>
        <v>TELKOMSEL</v>
      </c>
      <c r="I1655" s="231" t="str">
        <f>data_olah!I817</f>
        <v>INDIHOME</v>
      </c>
      <c r="J1655" s="231" t="str">
        <f>data_olah!J817</f>
        <v>TERPASANG</v>
      </c>
      <c r="K1655" s="231" t="str">
        <f>data_olah!N817</f>
        <v/>
      </c>
      <c r="L1655" s="231" t="str">
        <f>data_olah!U817</f>
        <v>KURANG OPTIMAL</v>
      </c>
    </row>
    <row r="1656">
      <c r="A1656" s="230">
        <v>2025.0</v>
      </c>
      <c r="B1656" s="230" t="s">
        <v>3551</v>
      </c>
      <c r="C1656" s="231" t="str">
        <f>data_olah!B818</f>
        <v>PENAJAM PASER UTARA</v>
      </c>
      <c r="D1656" s="231" t="str">
        <f>data_olah!C818</f>
        <v>BABULU</v>
      </c>
      <c r="E1656" s="231" t="str">
        <f>data_olah!D818</f>
        <v>BABULU LAUT</v>
      </c>
      <c r="F1656" s="232" t="str">
        <f>data_olah!F818</f>
        <v>-1.5219282513440955</v>
      </c>
      <c r="G1656" s="232" t="str">
        <f>data_olah!G818</f>
        <v>116.5148442961303</v>
      </c>
      <c r="H1656" s="231" t="str">
        <f>data_olah!H818</f>
        <v>TELKOMSEL</v>
      </c>
      <c r="I1656" s="231" t="str">
        <f>data_olah!I818</f>
        <v>ORBIT</v>
      </c>
      <c r="J1656" s="231" t="str">
        <f>data_olah!J818</f>
        <v>TERPASANG</v>
      </c>
      <c r="K1656" s="231" t="str">
        <f>data_olah!N818</f>
        <v>BELUM TERPASANG</v>
      </c>
      <c r="L1656" s="231" t="str">
        <f>data_olah!U818</f>
        <v>TIDAK TERDETEKSI</v>
      </c>
    </row>
    <row r="1657">
      <c r="A1657" s="230">
        <v>2025.0</v>
      </c>
      <c r="B1657" s="230" t="s">
        <v>3551</v>
      </c>
      <c r="C1657" s="231" t="str">
        <f>data_olah!B819</f>
        <v>PENAJAM PASER UTARA</v>
      </c>
      <c r="D1657" s="231" t="str">
        <f>data_olah!C819</f>
        <v>BABULU</v>
      </c>
      <c r="E1657" s="231" t="str">
        <f>data_olah!D819</f>
        <v>GUNUNG INTAN</v>
      </c>
      <c r="F1657" s="232" t="str">
        <f>data_olah!F819</f>
        <v>-1.5170429622051,</v>
      </c>
      <c r="G1657" s="232" t="str">
        <f>data_olah!G819</f>
        <v>116.41489905188129</v>
      </c>
      <c r="H1657" s="231" t="str">
        <f>data_olah!H819</f>
        <v>TELKOMSEL</v>
      </c>
      <c r="I1657" s="231" t="str">
        <f>data_olah!I819</f>
        <v>INDIHOME</v>
      </c>
      <c r="J1657" s="231" t="str">
        <f>data_olah!J819</f>
        <v>TERPASANG</v>
      </c>
      <c r="K1657" s="231" t="str">
        <f>data_olah!N819</f>
        <v/>
      </c>
      <c r="L1657" s="231" t="str">
        <f>data_olah!U819</f>
        <v>KURANG OPTIMAL</v>
      </c>
    </row>
    <row r="1658">
      <c r="A1658" s="230">
        <v>2025.0</v>
      </c>
      <c r="B1658" s="230" t="s">
        <v>3551</v>
      </c>
      <c r="C1658" s="231" t="str">
        <f>data_olah!B820</f>
        <v>PENAJAM PASER UTARA</v>
      </c>
      <c r="D1658" s="231" t="str">
        <f>data_olah!C820</f>
        <v>BABULU</v>
      </c>
      <c r="E1658" s="231" t="str">
        <f>data_olah!D820</f>
        <v>GUNUNG MAKMUR</v>
      </c>
      <c r="F1658" s="232" t="str">
        <f>data_olah!F820</f>
        <v>-1.5289024698084035</v>
      </c>
      <c r="G1658" s="232" t="str">
        <f>data_olah!G820</f>
        <v>116.39379261968433</v>
      </c>
      <c r="H1658" s="231" t="str">
        <f>data_olah!H820</f>
        <v>ICON+</v>
      </c>
      <c r="I1658" s="231" t="str">
        <f>data_olah!I820</f>
        <v> Broadband + I-WIN</v>
      </c>
      <c r="J1658" s="231" t="str">
        <f>data_olah!J820</f>
        <v>TERPASANG</v>
      </c>
      <c r="K1658" s="231" t="str">
        <f>data_olah!N820</f>
        <v/>
      </c>
      <c r="L1658" s="231" t="str">
        <f>data_olah!U820</f>
        <v>KURANG OPTIMAL</v>
      </c>
    </row>
    <row r="1659">
      <c r="A1659" s="230">
        <v>2025.0</v>
      </c>
      <c r="B1659" s="230" t="s">
        <v>3551</v>
      </c>
      <c r="C1659" s="231" t="str">
        <f>data_olah!B821</f>
        <v>PENAJAM PASER UTARA</v>
      </c>
      <c r="D1659" s="231" t="str">
        <f>data_olah!C821</f>
        <v>BABULU</v>
      </c>
      <c r="E1659" s="231" t="str">
        <f>data_olah!D821</f>
        <v>SEBAKUNG JAYA</v>
      </c>
      <c r="F1659" s="232" t="str">
        <f>data_olah!F821</f>
        <v>-1.5417131785676625</v>
      </c>
      <c r="G1659" s="232" t="str">
        <f>data_olah!G821</f>
        <v>116.46144522460655</v>
      </c>
      <c r="H1659" s="231" t="str">
        <f>data_olah!H821</f>
        <v>TELKOMSEL</v>
      </c>
      <c r="I1659" s="231" t="str">
        <f>data_olah!I821</f>
        <v>INDIHOME</v>
      </c>
      <c r="J1659" s="231" t="str">
        <f>data_olah!J821</f>
        <v>TERPASANG</v>
      </c>
      <c r="K1659" s="231" t="str">
        <f>data_olah!N821</f>
        <v/>
      </c>
      <c r="L1659" s="231" t="str">
        <f>data_olah!U821</f>
        <v>TIDAK OPTIMAL</v>
      </c>
    </row>
    <row r="1660">
      <c r="A1660" s="230">
        <v>2025.0</v>
      </c>
      <c r="B1660" s="230" t="s">
        <v>3551</v>
      </c>
      <c r="C1660" s="231" t="str">
        <f>data_olah!B822</f>
        <v>PENAJAM PASER UTARA</v>
      </c>
      <c r="D1660" s="231" t="str">
        <f>data_olah!C822</f>
        <v>BABULU</v>
      </c>
      <c r="E1660" s="231" t="str">
        <f>data_olah!D822</f>
        <v>RAWA MULIA</v>
      </c>
      <c r="F1660" s="232" t="str">
        <f>data_olah!F822</f>
        <v>-1.5674280709209893</v>
      </c>
      <c r="G1660" s="232" t="str">
        <f>data_olah!G822</f>
        <v>116.47618636943854</v>
      </c>
      <c r="H1660" s="231" t="str">
        <f>data_olah!H822</f>
        <v>TELKOMSEL</v>
      </c>
      <c r="I1660" s="231" t="str">
        <f>data_olah!I822</f>
        <v>ORBIT</v>
      </c>
      <c r="J1660" s="231" t="str">
        <f>data_olah!J822</f>
        <v>TERPASANG</v>
      </c>
      <c r="K1660" s="231" t="str">
        <f>data_olah!N822</f>
        <v>BELUM TERPASANG</v>
      </c>
      <c r="L1660" s="231" t="str">
        <f>data_olah!U822</f>
        <v>TIDAK TERDETEKSI</v>
      </c>
    </row>
    <row r="1661">
      <c r="A1661" s="230">
        <v>2025.0</v>
      </c>
      <c r="B1661" s="230" t="s">
        <v>3551</v>
      </c>
      <c r="C1661" s="231" t="str">
        <f>data_olah!B823</f>
        <v>PENAJAM PASER UTARA</v>
      </c>
      <c r="D1661" s="231" t="str">
        <f>data_olah!C823</f>
        <v>BABULU</v>
      </c>
      <c r="E1661" s="231" t="str">
        <f>data_olah!D823</f>
        <v>SRI RAHARJA</v>
      </c>
      <c r="F1661" s="232" t="str">
        <f>data_olah!F823</f>
        <v>-1.5664702305131002</v>
      </c>
      <c r="G1661" s="232" t="str">
        <f>data_olah!G823</f>
        <v>116.45562609737834</v>
      </c>
      <c r="H1661" s="231" t="str">
        <f>data_olah!H823</f>
        <v>ICON+</v>
      </c>
      <c r="I1661" s="231" t="str">
        <f>data_olah!I823</f>
        <v> Broadband + I-WIN</v>
      </c>
      <c r="J1661" s="231" t="str">
        <f>data_olah!J823</f>
        <v>TERPASANG</v>
      </c>
      <c r="K1661" s="231" t="str">
        <f>data_olah!N823</f>
        <v/>
      </c>
      <c r="L1661" s="231" t="str">
        <f>data_olah!U823</f>
        <v>KURANG OPTIMAL</v>
      </c>
    </row>
    <row r="1662">
      <c r="A1662" s="230">
        <v>2025.0</v>
      </c>
      <c r="B1662" s="230" t="s">
        <v>3551</v>
      </c>
      <c r="C1662" s="231" t="str">
        <f>data_olah!B824</f>
        <v>PENAJAM PASER UTARA</v>
      </c>
      <c r="D1662" s="231" t="str">
        <f>data_olah!C824</f>
        <v>BABULU</v>
      </c>
      <c r="E1662" s="231" t="str">
        <f>data_olah!D824</f>
        <v>SUMBER SARI</v>
      </c>
      <c r="F1662" s="232" t="str">
        <f>data_olah!F824</f>
        <v>-1.5612763124664082</v>
      </c>
      <c r="G1662" s="232" t="str">
        <f>data_olah!G824</f>
        <v>116.42753414488323</v>
      </c>
      <c r="H1662" s="231" t="str">
        <f>data_olah!H824</f>
        <v>TELKOMSEL</v>
      </c>
      <c r="I1662" s="231" t="str">
        <f>data_olah!I824</f>
        <v>INDIHOME</v>
      </c>
      <c r="J1662" s="231" t="str">
        <f>data_olah!J824</f>
        <v>TERPASANG</v>
      </c>
      <c r="K1662" s="231" t="str">
        <f>data_olah!N824</f>
        <v/>
      </c>
      <c r="L1662" s="231" t="str">
        <f>data_olah!U824</f>
        <v>KURANG OPTIMAL</v>
      </c>
    </row>
    <row r="1663">
      <c r="A1663" s="230">
        <v>2025.0</v>
      </c>
      <c r="B1663" s="230" t="s">
        <v>3551</v>
      </c>
      <c r="C1663" s="231" t="str">
        <f>data_olah!B825</f>
        <v>PENAJAM PASER UTARA</v>
      </c>
      <c r="D1663" s="231" t="str">
        <f>data_olah!C825</f>
        <v>BABULU</v>
      </c>
      <c r="E1663" s="231" t="str">
        <f>data_olah!D825</f>
        <v>RINTIK</v>
      </c>
      <c r="F1663" s="232" t="str">
        <f>data_olah!F825</f>
        <v>-1.5007708539145097</v>
      </c>
      <c r="G1663" s="232" t="str">
        <f>data_olah!G825</f>
        <v>116.38959756952544</v>
      </c>
      <c r="H1663" s="231" t="str">
        <f>data_olah!H825</f>
        <v>TELKOMSEL</v>
      </c>
      <c r="I1663" s="231" t="str">
        <f>data_olah!I825</f>
        <v>INDIHOME</v>
      </c>
      <c r="J1663" s="231" t="str">
        <f>data_olah!J825</f>
        <v>TERPASANG</v>
      </c>
      <c r="K1663" s="231" t="str">
        <f>data_olah!N825</f>
        <v/>
      </c>
      <c r="L1663" s="231" t="str">
        <f>data_olah!U825</f>
        <v>KURANG OPTIMAL</v>
      </c>
    </row>
    <row r="1664">
      <c r="A1664" s="230">
        <v>2025.0</v>
      </c>
      <c r="B1664" s="230" t="s">
        <v>3551</v>
      </c>
      <c r="C1664" s="231" t="str">
        <f>data_olah!B826</f>
        <v>PENAJAM PASER UTARA</v>
      </c>
      <c r="D1664" s="231" t="str">
        <f>data_olah!C826</f>
        <v>BABULU</v>
      </c>
      <c r="E1664" s="231" t="str">
        <f>data_olah!D826</f>
        <v>GUNUNG MULIA</v>
      </c>
      <c r="F1664" s="232" t="str">
        <f>data_olah!F826</f>
        <v>-1.5298222456724369</v>
      </c>
      <c r="G1664" s="232" t="str">
        <f>data_olah!G826</f>
        <v>116.41077643035374</v>
      </c>
      <c r="H1664" s="231" t="str">
        <f>data_olah!H826</f>
        <v>TELKOMSEL</v>
      </c>
      <c r="I1664" s="231" t="str">
        <f>data_olah!I826</f>
        <v>INDIHOME</v>
      </c>
      <c r="J1664" s="231" t="str">
        <f>data_olah!J826</f>
        <v>TERPASANG</v>
      </c>
      <c r="K1664" s="231" t="str">
        <f>data_olah!N826</f>
        <v/>
      </c>
      <c r="L1664" s="231" t="str">
        <f>data_olah!U826</f>
        <v>KURANG OPTIMAL</v>
      </c>
    </row>
    <row r="1665">
      <c r="A1665" s="230">
        <v>2025.0</v>
      </c>
      <c r="B1665" s="230" t="s">
        <v>3551</v>
      </c>
      <c r="C1665" s="231" t="str">
        <f>data_olah!B827</f>
        <v>PENAJAM PASER UTARA</v>
      </c>
      <c r="D1665" s="231" t="str">
        <f>data_olah!C827</f>
        <v>BABULU</v>
      </c>
      <c r="E1665" s="231" t="str">
        <f>data_olah!D827</f>
        <v>LABANGKA BARAT</v>
      </c>
      <c r="F1665" s="232" t="str">
        <f>data_olah!F827</f>
        <v>-1.4792232904735316</v>
      </c>
      <c r="G1665" s="232" t="str">
        <f>data_olah!G827</f>
        <v>116.49518350112714</v>
      </c>
      <c r="H1665" s="231" t="str">
        <f>data_olah!H827</f>
        <v>TELKOMSEL</v>
      </c>
      <c r="I1665" s="231" t="str">
        <f>data_olah!I827</f>
        <v>INDIHOME</v>
      </c>
      <c r="J1665" s="231" t="str">
        <f>data_olah!J827</f>
        <v>TERPASANG</v>
      </c>
      <c r="K1665" s="231" t="str">
        <f>data_olah!N827</f>
        <v/>
      </c>
      <c r="L1665" s="231" t="str">
        <f>data_olah!U827</f>
        <v>TIDAK OPTIMAL</v>
      </c>
    </row>
    <row r="1666">
      <c r="A1666" s="230">
        <v>2025.0</v>
      </c>
      <c r="B1666" s="230" t="s">
        <v>3551</v>
      </c>
      <c r="C1666" s="231" t="str">
        <f>data_olah!B828</f>
        <v>PENAJAM PASER UTARA</v>
      </c>
      <c r="D1666" s="231" t="str">
        <f>data_olah!C828</f>
        <v>PENAJAM</v>
      </c>
      <c r="E1666" s="231" t="str">
        <f>data_olah!D828</f>
        <v>GIRI MUKTI</v>
      </c>
      <c r="F1666" s="232" t="str">
        <f>data_olah!F828</f>
        <v>-1.3407962385310774</v>
      </c>
      <c r="G1666" s="232" t="str">
        <f>data_olah!G828</f>
        <v>116.68395615216211</v>
      </c>
      <c r="H1666" s="231" t="str">
        <f>data_olah!H828</f>
        <v>TELKOMSEL</v>
      </c>
      <c r="I1666" s="231" t="str">
        <f>data_olah!I828</f>
        <v>INDIHOME</v>
      </c>
      <c r="J1666" s="231" t="str">
        <f>data_olah!J828</f>
        <v>TERPASANG</v>
      </c>
      <c r="K1666" s="231" t="str">
        <f>data_olah!N828</f>
        <v/>
      </c>
      <c r="L1666" s="231" t="str">
        <f>data_olah!U828</f>
        <v>KURANG OPTIMAL</v>
      </c>
    </row>
    <row r="1667">
      <c r="A1667" s="230">
        <v>2025.0</v>
      </c>
      <c r="B1667" s="230" t="s">
        <v>3551</v>
      </c>
      <c r="C1667" s="231" t="str">
        <f>data_olah!B829</f>
        <v>PENAJAM PASER UTARA</v>
      </c>
      <c r="D1667" s="231" t="str">
        <f>data_olah!C829</f>
        <v>PENAJAM</v>
      </c>
      <c r="E1667" s="231" t="str">
        <f>data_olah!D829</f>
        <v>BUKIT SUBUR</v>
      </c>
      <c r="F1667" s="232" t="str">
        <f>data_olah!F829</f>
        <v>-1.1337999411094175</v>
      </c>
      <c r="G1667" s="232" t="str">
        <f>data_olah!G829</f>
        <v>116.54956054894534</v>
      </c>
      <c r="H1667" s="231" t="str">
        <f>data_olah!H829</f>
        <v>TELKOMSEL</v>
      </c>
      <c r="I1667" s="231" t="str">
        <f>data_olah!I829</f>
        <v>ORBIT</v>
      </c>
      <c r="J1667" s="231" t="str">
        <f>data_olah!J829</f>
        <v>TERPASANG</v>
      </c>
      <c r="K1667" s="231" t="str">
        <f>data_olah!N829</f>
        <v>BELUM TERPASANG</v>
      </c>
      <c r="L1667" s="231" t="str">
        <f>data_olah!U829</f>
        <v>TIDAK TERDETEKSI</v>
      </c>
    </row>
    <row r="1668">
      <c r="A1668" s="230">
        <v>2025.0</v>
      </c>
      <c r="B1668" s="230" t="s">
        <v>3551</v>
      </c>
      <c r="C1668" s="231" t="str">
        <f>data_olah!B830</f>
        <v>PENAJAM PASER UTARA</v>
      </c>
      <c r="D1668" s="231" t="str">
        <f>data_olah!C830</f>
        <v>PENAJAM</v>
      </c>
      <c r="E1668" s="231" t="str">
        <f>data_olah!D830</f>
        <v>SIDOREJO</v>
      </c>
      <c r="F1668" s="232" t="str">
        <f>data_olah!F830</f>
        <v>-1.3643841423168386</v>
      </c>
      <c r="G1668" s="232" t="str">
        <f>data_olah!G830</f>
        <v>116.68404087130745</v>
      </c>
      <c r="H1668" s="231" t="str">
        <f>data_olah!H830</f>
        <v>TELKOMSEL</v>
      </c>
      <c r="I1668" s="231" t="str">
        <f>data_olah!I830</f>
        <v>INDIHOME</v>
      </c>
      <c r="J1668" s="231" t="str">
        <f>data_olah!J830</f>
        <v>TERPASANG</v>
      </c>
      <c r="K1668" s="231" t="str">
        <f>data_olah!N830</f>
        <v/>
      </c>
      <c r="L1668" s="231" t="str">
        <f>data_olah!U830</f>
        <v>KURANG OPTIMAL</v>
      </c>
    </row>
    <row r="1669">
      <c r="A1669" s="230">
        <v>2025.0</v>
      </c>
      <c r="B1669" s="230" t="s">
        <v>3551</v>
      </c>
      <c r="C1669" s="231" t="str">
        <f>data_olah!B831</f>
        <v>PENAJAM PASER UTARA</v>
      </c>
      <c r="D1669" s="231" t="str">
        <f>data_olah!C831</f>
        <v>PENAJAM</v>
      </c>
      <c r="E1669" s="231" t="str">
        <f>data_olah!D831</f>
        <v>GIRI PURWA</v>
      </c>
      <c r="F1669" s="232" t="str">
        <f>data_olah!F831</f>
        <v>-1.3429234297036627</v>
      </c>
      <c r="G1669" s="232" t="str">
        <f>data_olah!G831</f>
        <v>116.66228681519418</v>
      </c>
      <c r="H1669" s="231" t="str">
        <f>data_olah!H831</f>
        <v>TELKOMSEL</v>
      </c>
      <c r="I1669" s="231" t="str">
        <f>data_olah!I831</f>
        <v>INDIHOME</v>
      </c>
      <c r="J1669" s="231" t="str">
        <f>data_olah!J831</f>
        <v>TERPASANG</v>
      </c>
      <c r="K1669" s="231" t="str">
        <f>data_olah!N831</f>
        <v/>
      </c>
      <c r="L1669" s="231" t="str">
        <f>data_olah!U831</f>
        <v>KURANG OPTIMAL</v>
      </c>
    </row>
    <row r="1670">
      <c r="A1670" s="230">
        <v>2025.0</v>
      </c>
      <c r="B1670" s="230" t="s">
        <v>3551</v>
      </c>
      <c r="C1670" s="231" t="str">
        <f>data_olah!B832</f>
        <v>PENAJAM PASER UTARA</v>
      </c>
      <c r="D1670" s="231" t="str">
        <f>data_olah!C832</f>
        <v>SEPAKU</v>
      </c>
      <c r="E1670" s="231" t="str">
        <f>data_olah!D832</f>
        <v>TENGIN BARU</v>
      </c>
      <c r="F1670" s="232" t="str">
        <f>data_olah!F832</f>
        <v>-0.9128004924093935</v>
      </c>
      <c r="G1670" s="232" t="str">
        <f>data_olah!G832</f>
        <v>116.8166969963485</v>
      </c>
      <c r="H1670" s="231" t="str">
        <f>data_olah!H832</f>
        <v>TELKOMSEL</v>
      </c>
      <c r="I1670" s="231" t="str">
        <f>data_olah!I832</f>
        <v>INDIHOME</v>
      </c>
      <c r="J1670" s="231" t="str">
        <f>data_olah!J832</f>
        <v>TERPASANG</v>
      </c>
      <c r="K1670" s="231" t="str">
        <f>data_olah!N832</f>
        <v/>
      </c>
      <c r="L1670" s="231" t="str">
        <f>data_olah!U832</f>
        <v>KURANG OPTIMAL</v>
      </c>
    </row>
    <row r="1671">
      <c r="A1671" s="230">
        <v>2025.0</v>
      </c>
      <c r="B1671" s="230" t="s">
        <v>3551</v>
      </c>
      <c r="C1671" s="231" t="str">
        <f>data_olah!B833</f>
        <v>PENAJAM PASER UTARA</v>
      </c>
      <c r="D1671" s="231" t="str">
        <f>data_olah!C833</f>
        <v>SEPAKU</v>
      </c>
      <c r="E1671" s="231" t="str">
        <f>data_olah!D833</f>
        <v>BUKIT RAYA</v>
      </c>
      <c r="F1671" s="232" t="str">
        <f>data_olah!F833</f>
        <v>-0.9082974007935432</v>
      </c>
      <c r="G1671" s="232" t="str">
        <f>data_olah!G833</f>
        <v>116.76340411226785</v>
      </c>
      <c r="H1671" s="231" t="str">
        <f>data_olah!H833</f>
        <v>TELKOMSEL</v>
      </c>
      <c r="I1671" s="231" t="str">
        <f>data_olah!I833</f>
        <v>INDIHOME</v>
      </c>
      <c r="J1671" s="231" t="str">
        <f>data_olah!J833</f>
        <v>TERPASANG</v>
      </c>
      <c r="K1671" s="231" t="str">
        <f>data_olah!N833</f>
        <v/>
      </c>
      <c r="L1671" s="231" t="str">
        <f>data_olah!U833</f>
        <v>KURANG OPTIMAL</v>
      </c>
    </row>
    <row r="1672">
      <c r="A1672" s="230">
        <v>2025.0</v>
      </c>
      <c r="B1672" s="230" t="s">
        <v>3551</v>
      </c>
      <c r="C1672" s="231" t="str">
        <f>data_olah!B834</f>
        <v>PENAJAM PASER UTARA</v>
      </c>
      <c r="D1672" s="231" t="str">
        <f>data_olah!C834</f>
        <v>SEPAKU</v>
      </c>
      <c r="E1672" s="231" t="str">
        <f>data_olah!D834</f>
        <v>SUKA RAJA</v>
      </c>
      <c r="F1672" s="232" t="str">
        <f>data_olah!F834</f>
        <v>-0.911407683378866</v>
      </c>
      <c r="G1672" s="232" t="str">
        <f>data_olah!G834</f>
        <v>116.78756301601246</v>
      </c>
      <c r="H1672" s="231" t="str">
        <f>data_olah!H834</f>
        <v>TELKOMSEL</v>
      </c>
      <c r="I1672" s="231" t="str">
        <f>data_olah!I834</f>
        <v>INDIHOME</v>
      </c>
      <c r="J1672" s="231" t="str">
        <f>data_olah!J834</f>
        <v>TERPASANG</v>
      </c>
      <c r="K1672" s="231" t="str">
        <f>data_olah!N834</f>
        <v/>
      </c>
      <c r="L1672" s="231" t="str">
        <f>data_olah!U834</f>
        <v>KURANG OPTIMAL</v>
      </c>
    </row>
    <row r="1673">
      <c r="A1673" s="230">
        <v>2025.0</v>
      </c>
      <c r="B1673" s="230" t="s">
        <v>3551</v>
      </c>
      <c r="C1673" s="231" t="str">
        <f>data_olah!B835</f>
        <v>PENAJAM PASER UTARA</v>
      </c>
      <c r="D1673" s="231" t="str">
        <f>data_olah!C835</f>
        <v>SEPAKU</v>
      </c>
      <c r="E1673" s="231" t="str">
        <f>data_olah!D835</f>
        <v>BUMI HARAPAN</v>
      </c>
      <c r="F1673" s="232" t="str">
        <f>data_olah!F835</f>
        <v>-0.9527656164872707</v>
      </c>
      <c r="G1673" s="232" t="str">
        <f>data_olah!G835</f>
        <v>116.73853184236134</v>
      </c>
      <c r="H1673" s="231" t="str">
        <f>data_olah!H835</f>
        <v>TELKOMSEL</v>
      </c>
      <c r="I1673" s="231" t="str">
        <f>data_olah!I835</f>
        <v>INDIHOME</v>
      </c>
      <c r="J1673" s="231" t="str">
        <f>data_olah!J835</f>
        <v>TERPASANG</v>
      </c>
      <c r="K1673" s="231" t="str">
        <f>data_olah!N835</f>
        <v/>
      </c>
      <c r="L1673" s="231" t="str">
        <f>data_olah!U835</f>
        <v>TIDAK OPTIMAL</v>
      </c>
    </row>
    <row r="1674">
      <c r="A1674" s="230">
        <v>2025.0</v>
      </c>
      <c r="B1674" s="230" t="s">
        <v>3551</v>
      </c>
      <c r="C1674" s="231" t="str">
        <f>data_olah!B836</f>
        <v>PENAJAM PASER UTARA</v>
      </c>
      <c r="D1674" s="231" t="str">
        <f>data_olah!C836</f>
        <v>SEPAKU</v>
      </c>
      <c r="E1674" s="231" t="str">
        <f>data_olah!D836</f>
        <v>ARGO MULYO</v>
      </c>
      <c r="F1674" s="232" t="str">
        <f>data_olah!F836</f>
        <v>-0.927166660526177</v>
      </c>
      <c r="G1674" s="232" t="str">
        <f>data_olah!G836</f>
        <v>116.85095146197267</v>
      </c>
      <c r="H1674" s="231" t="str">
        <f>data_olah!H836</f>
        <v>TELKOMSEL</v>
      </c>
      <c r="I1674" s="231" t="str">
        <f>data_olah!I836</f>
        <v>INDIHOME</v>
      </c>
      <c r="J1674" s="231" t="str">
        <f>data_olah!J836</f>
        <v>TERPASANG</v>
      </c>
      <c r="K1674" s="231" t="str">
        <f>data_olah!N836</f>
        <v/>
      </c>
      <c r="L1674" s="231" t="str">
        <f>data_olah!U836</f>
        <v>TIDAK OPTIMAL</v>
      </c>
    </row>
    <row r="1675">
      <c r="A1675" s="230">
        <v>2025.0</v>
      </c>
      <c r="B1675" s="230" t="s">
        <v>3551</v>
      </c>
      <c r="C1675" s="231" t="str">
        <f>data_olah!B837</f>
        <v>PENAJAM PASER UTARA</v>
      </c>
      <c r="D1675" s="231" t="str">
        <f>data_olah!C837</f>
        <v>SEPAKU</v>
      </c>
      <c r="E1675" s="231" t="str">
        <f>data_olah!D837</f>
        <v>SEMOI DUA</v>
      </c>
      <c r="F1675" s="232" t="str">
        <f>data_olah!F837</f>
        <v>-0.943825171095773</v>
      </c>
      <c r="G1675" s="232" t="str">
        <f>data_olah!G837</f>
        <v>116.88012675730904</v>
      </c>
      <c r="H1675" s="231" t="str">
        <f>data_olah!H837</f>
        <v>TELKOMSEL</v>
      </c>
      <c r="I1675" s="231" t="str">
        <f>data_olah!I837</f>
        <v>INDIHOME</v>
      </c>
      <c r="J1675" s="231" t="str">
        <f>data_olah!J837</f>
        <v>TERPASANG</v>
      </c>
      <c r="K1675" s="231" t="str">
        <f>data_olah!N837</f>
        <v/>
      </c>
      <c r="L1675" s="231" t="str">
        <f>data_olah!U837</f>
        <v>TIDAK OPTIMAL</v>
      </c>
    </row>
    <row r="1676">
      <c r="A1676" s="230">
        <v>2025.0</v>
      </c>
      <c r="B1676" s="230" t="s">
        <v>3551</v>
      </c>
      <c r="C1676" s="231" t="str">
        <f>data_olah!B838</f>
        <v>PENAJAM PASER UTARA</v>
      </c>
      <c r="D1676" s="231" t="str">
        <f>data_olah!C838</f>
        <v>SEPAKU</v>
      </c>
      <c r="E1676" s="231" t="str">
        <f>data_olah!D838</f>
        <v>SUKO MULYO</v>
      </c>
      <c r="F1676" s="232" t="str">
        <f>data_olah!F838</f>
        <v>-0.9124387450139725</v>
      </c>
      <c r="G1676" s="232" t="str">
        <f>data_olah!G838</f>
        <v>116.88445601728564</v>
      </c>
      <c r="H1676" s="231" t="str">
        <f>data_olah!H838</f>
        <v>TELKOMSEL</v>
      </c>
      <c r="I1676" s="231" t="str">
        <f>data_olah!I838</f>
        <v>INDIHOME</v>
      </c>
      <c r="J1676" s="231" t="str">
        <f>data_olah!J838</f>
        <v>TERPASANG</v>
      </c>
      <c r="K1676" s="231" t="str">
        <f>data_olah!N838</f>
        <v/>
      </c>
      <c r="L1676" s="231" t="str">
        <f>data_olah!U838</f>
        <v>TIDAK OPTIMAL</v>
      </c>
    </row>
    <row r="1677">
      <c r="A1677" s="230">
        <v>2025.0</v>
      </c>
      <c r="B1677" s="230" t="s">
        <v>3551</v>
      </c>
      <c r="C1677" s="231" t="str">
        <f>data_olah!B839</f>
        <v>PENAJAM PASER UTARA</v>
      </c>
      <c r="D1677" s="231" t="str">
        <f>data_olah!C839</f>
        <v>SEPAKU</v>
      </c>
      <c r="E1677" s="231" t="str">
        <f>data_olah!D839</f>
        <v>WONO SARI</v>
      </c>
      <c r="F1677" s="232" t="str">
        <f>data_olah!F839</f>
        <v>-0.9644479903438136</v>
      </c>
      <c r="G1677" s="232" t="str">
        <f>data_olah!G839</f>
        <v>116.81795229553809</v>
      </c>
      <c r="H1677" s="231" t="str">
        <f>data_olah!H839</f>
        <v>TELKOMSEL</v>
      </c>
      <c r="I1677" s="231" t="str">
        <f>data_olah!I839</f>
        <v>INDIHOME</v>
      </c>
      <c r="J1677" s="231" t="str">
        <f>data_olah!J839</f>
        <v>TERPASANG</v>
      </c>
      <c r="K1677" s="231" t="str">
        <f>data_olah!N839</f>
        <v/>
      </c>
      <c r="L1677" s="231" t="str">
        <f>data_olah!U839</f>
        <v>TIDAK OPTIMAL</v>
      </c>
    </row>
    <row r="1678">
      <c r="A1678" s="230">
        <v>2025.0</v>
      </c>
      <c r="B1678" s="230" t="s">
        <v>3551</v>
      </c>
      <c r="C1678" s="231" t="str">
        <f>data_olah!B840</f>
        <v>PENAJAM PASER UTARA</v>
      </c>
      <c r="D1678" s="231" t="str">
        <f>data_olah!C840</f>
        <v>SEPAKU</v>
      </c>
      <c r="E1678" s="231" t="str">
        <f>data_olah!D840</f>
        <v>KARANG JINAWI</v>
      </c>
      <c r="F1678" s="232" t="str">
        <f>data_olah!F840</f>
        <v>-0.8609747312767477</v>
      </c>
      <c r="G1678" s="232" t="str">
        <f>data_olah!G840</f>
        <v>116.79374064277728</v>
      </c>
      <c r="H1678" s="231" t="str">
        <f>data_olah!H840</f>
        <v>TELKOMSEL</v>
      </c>
      <c r="I1678" s="231" t="str">
        <f>data_olah!I840</f>
        <v>INDIHOME</v>
      </c>
      <c r="J1678" s="231" t="str">
        <f>data_olah!J840</f>
        <v>TERPASANG</v>
      </c>
      <c r="K1678" s="231" t="str">
        <f>data_olah!N840</f>
        <v/>
      </c>
      <c r="L1678" s="231" t="str">
        <f>data_olah!U840</f>
        <v>TIDAK OPTIMAL</v>
      </c>
    </row>
    <row r="1679">
      <c r="A1679" s="230">
        <v>2025.0</v>
      </c>
      <c r="B1679" s="230" t="s">
        <v>3551</v>
      </c>
      <c r="C1679" s="231" t="str">
        <f>data_olah!B841</f>
        <v>PENAJAM PASER UTARA</v>
      </c>
      <c r="D1679" s="231" t="str">
        <f>data_olah!C841</f>
        <v>SEPAKU</v>
      </c>
      <c r="E1679" s="231" t="str">
        <f>data_olah!D841</f>
        <v>BINUANG</v>
      </c>
      <c r="F1679" s="232" t="str">
        <f>data_olah!F841</f>
        <v>-1.0730883753592557</v>
      </c>
      <c r="G1679" s="232" t="str">
        <f>data_olah!G841</f>
        <v>116.66285640942908</v>
      </c>
      <c r="H1679" s="231" t="str">
        <f>data_olah!H841</f>
        <v>ICON+</v>
      </c>
      <c r="I1679" s="231" t="str">
        <f>data_olah!I841</f>
        <v> Broadband + I-WIN</v>
      </c>
      <c r="J1679" s="231" t="str">
        <f>data_olah!J841</f>
        <v>TERPASANG</v>
      </c>
      <c r="K1679" s="231" t="str">
        <f>data_olah!N841</f>
        <v/>
      </c>
      <c r="L1679" s="231" t="str">
        <f>data_olah!U841</f>
        <v>KURANG OPTIMAL</v>
      </c>
    </row>
    <row r="1680">
      <c r="A1680" s="230">
        <v>2025.0</v>
      </c>
      <c r="B1680" s="230" t="s">
        <v>3551</v>
      </c>
      <c r="C1680" s="231" t="str">
        <f>data_olah!B842</f>
        <v>PENAJAM PASER UTARA</v>
      </c>
      <c r="D1680" s="231" t="str">
        <f>data_olah!C842</f>
        <v>SEPAKU</v>
      </c>
      <c r="E1680" s="231" t="str">
        <f>data_olah!D842</f>
        <v>TELEMOW</v>
      </c>
      <c r="F1680" s="232" t="str">
        <f>data_olah!F842</f>
        <v>-1.0797516563037615</v>
      </c>
      <c r="G1680" s="232" t="str">
        <f>data_olah!G842</f>
        <v>116.68986095610101</v>
      </c>
      <c r="H1680" s="231" t="str">
        <f>data_olah!H842</f>
        <v>PSN</v>
      </c>
      <c r="I1680" s="231" t="str">
        <f>data_olah!I842</f>
        <v>VSAT</v>
      </c>
      <c r="J1680" s="231" t="str">
        <f>data_olah!J842</f>
        <v>TERPASANG</v>
      </c>
      <c r="K1680" s="231" t="str">
        <f>data_olah!N842</f>
        <v/>
      </c>
      <c r="L1680" s="231" t="str">
        <f>data_olah!U842</f>
        <v>TIDAK OPTIMAL</v>
      </c>
    </row>
    <row r="1681">
      <c r="A1681" s="230">
        <v>2025.0</v>
      </c>
      <c r="B1681" s="230" t="s">
        <v>3551</v>
      </c>
      <c r="C1681" s="231" t="str">
        <f>data_olah!B843</f>
        <v>PENAJAM PASER UTARA</v>
      </c>
      <c r="D1681" s="231" t="str">
        <f>data_olah!C843</f>
        <v>WARU</v>
      </c>
      <c r="E1681" s="231" t="str">
        <f>data_olah!D843</f>
        <v>API-API</v>
      </c>
      <c r="F1681" s="232" t="str">
        <f>data_olah!F843</f>
        <v>-1.4214057817608796</v>
      </c>
      <c r="G1681" s="232" t="str">
        <f>data_olah!G843</f>
        <v>116.56012800255627</v>
      </c>
      <c r="H1681" s="231" t="str">
        <f>data_olah!H843</f>
        <v>ICON+</v>
      </c>
      <c r="I1681" s="231" t="str">
        <f>data_olah!I843</f>
        <v> Broadband + I-WIN</v>
      </c>
      <c r="J1681" s="231" t="str">
        <f>data_olah!J843</f>
        <v>TERPASANG</v>
      </c>
      <c r="K1681" s="231" t="str">
        <f>data_olah!N843</f>
        <v/>
      </c>
      <c r="L1681" s="231" t="str">
        <f>data_olah!U843</f>
        <v>KURANG OPTIMAL</v>
      </c>
    </row>
    <row r="1682">
      <c r="A1682" s="230">
        <v>2025.0</v>
      </c>
      <c r="B1682" s="230" t="s">
        <v>3551</v>
      </c>
      <c r="C1682" s="231" t="str">
        <f>data_olah!B844</f>
        <v>PENAJAM PASER UTARA</v>
      </c>
      <c r="D1682" s="231" t="str">
        <f>data_olah!C844</f>
        <v>WARU</v>
      </c>
      <c r="E1682" s="231" t="str">
        <f>data_olah!D844</f>
        <v>SESULU</v>
      </c>
      <c r="F1682" s="232" t="str">
        <f>data_olah!F844</f>
        <v>-1.4066619202165243</v>
      </c>
      <c r="G1682" s="232" t="str">
        <f>data_olah!G844</f>
        <v>116.59907825819504</v>
      </c>
      <c r="H1682" s="231" t="str">
        <f>data_olah!H844</f>
        <v>TELKOMSEL</v>
      </c>
      <c r="I1682" s="231" t="str">
        <f>data_olah!I844</f>
        <v>INDIHOME</v>
      </c>
      <c r="J1682" s="231" t="str">
        <f>data_olah!J844</f>
        <v>TERPASANG</v>
      </c>
      <c r="K1682" s="231" t="str">
        <f>data_olah!N844</f>
        <v/>
      </c>
      <c r="L1682" s="231" t="str">
        <f>data_olah!U844</f>
        <v>KURANG OPTIMAL</v>
      </c>
    </row>
    <row r="1683">
      <c r="A1683" s="230">
        <v>2025.0</v>
      </c>
      <c r="B1683" s="230" t="s">
        <v>3551</v>
      </c>
      <c r="C1683" s="231" t="str">
        <f>data_olah!B845</f>
        <v>PENAJAM PASER UTARA</v>
      </c>
      <c r="D1683" s="231" t="str">
        <f>data_olah!C845</f>
        <v>WARU</v>
      </c>
      <c r="E1683" s="231" t="str">
        <f>data_olah!D845</f>
        <v>BANGUN MULYA</v>
      </c>
      <c r="F1683" s="232" t="str">
        <f>data_olah!F845</f>
        <v>-1.3763069567845647</v>
      </c>
      <c r="G1683" s="232" t="str">
        <f>data_olah!G845</f>
        <v>116.60997463813322</v>
      </c>
      <c r="H1683" s="231" t="str">
        <f>data_olah!H845</f>
        <v>TELKOMSEL</v>
      </c>
      <c r="I1683" s="231" t="str">
        <f>data_olah!I845</f>
        <v>INDIHOME</v>
      </c>
      <c r="J1683" s="231" t="str">
        <f>data_olah!J845</f>
        <v>TERPASANG</v>
      </c>
      <c r="K1683" s="231" t="str">
        <f>data_olah!N845</f>
        <v/>
      </c>
      <c r="L1683" s="231" t="str">
        <f>data_olah!U845</f>
        <v>TIDAK OPTIMAL</v>
      </c>
    </row>
    <row r="1684">
      <c r="A1684" s="245">
        <v>2025.0</v>
      </c>
      <c r="B1684" s="245" t="s">
        <v>3597</v>
      </c>
      <c r="C1684" s="246" t="str">
        <f>data_olah!B5</f>
        <v>BERAU</v>
      </c>
      <c r="D1684" s="246" t="str">
        <f>data_olah!C5</f>
        <v>BATU PUTIH</v>
      </c>
      <c r="E1684" s="246" t="str">
        <f>data_olah!D5</f>
        <v>TEMBUDAN</v>
      </c>
      <c r="F1684" s="247" t="str">
        <f>data_olah!F5</f>
        <v>1.4114940697991807</v>
      </c>
      <c r="G1684" s="247" t="str">
        <f>data_olah!G5</f>
        <v>118.35868228189355</v>
      </c>
      <c r="H1684" s="246" t="str">
        <f>data_olah!H5</f>
        <v>TELKOMSEL</v>
      </c>
      <c r="I1684" s="246" t="str">
        <f>data_olah!I5</f>
        <v>INDIHOME</v>
      </c>
      <c r="J1684" s="246" t="str">
        <f>data_olah!J5</f>
        <v>TERPASANG</v>
      </c>
      <c r="K1684" s="246" t="str">
        <f>data_olah!O5</f>
        <v>&lt;= 100GB</v>
      </c>
      <c r="L1684" s="246" t="str">
        <f>data_olah!U5</f>
        <v>TIDAK OPTIMAL</v>
      </c>
      <c r="M1684" s="248" t="s">
        <v>20</v>
      </c>
    </row>
    <row r="1685">
      <c r="A1685" s="245">
        <v>2025.0</v>
      </c>
      <c r="B1685" s="245" t="s">
        <v>3597</v>
      </c>
      <c r="C1685" s="246" t="str">
        <f>data_olah!B6</f>
        <v>BERAU</v>
      </c>
      <c r="D1685" s="246" t="str">
        <f>data_olah!C6</f>
        <v>BATU PUTIH</v>
      </c>
      <c r="E1685" s="246" t="str">
        <f>data_olah!D6</f>
        <v>KAYU INDAH</v>
      </c>
      <c r="F1685" s="247" t="str">
        <f>data_olah!F6</f>
        <v>1.4322942440867155</v>
      </c>
      <c r="G1685" s="247" t="str">
        <f>data_olah!G6</f>
        <v>118.31393952860488</v>
      </c>
      <c r="H1685" s="246" t="str">
        <f>data_olah!H6</f>
        <v>TELKOMSEL</v>
      </c>
      <c r="I1685" s="246" t="str">
        <f>data_olah!I6</f>
        <v>ORBIT</v>
      </c>
      <c r="J1685" s="246" t="str">
        <f>data_olah!J6</f>
        <v>TERPASANG</v>
      </c>
      <c r="K1685" s="246" t="str">
        <f>data_olah!O6</f>
        <v>BELUM TERPASANG</v>
      </c>
      <c r="L1685" s="246" t="str">
        <f>data_olah!U6</f>
        <v>TIDAK TERDETEKSI</v>
      </c>
    </row>
    <row r="1686">
      <c r="A1686" s="245">
        <v>2025.0</v>
      </c>
      <c r="B1686" s="245" t="s">
        <v>3597</v>
      </c>
      <c r="C1686" s="246" t="str">
        <f>data_olah!B7</f>
        <v>BERAU</v>
      </c>
      <c r="D1686" s="246" t="str">
        <f>data_olah!C7</f>
        <v>BATU PUTIH</v>
      </c>
      <c r="E1686" s="246" t="str">
        <f>data_olah!D7</f>
        <v>BATU PUTIH</v>
      </c>
      <c r="F1686" s="247" t="str">
        <f>data_olah!F7</f>
        <v>1.3724255224541961</v>
      </c>
      <c r="G1686" s="247" t="str">
        <f>data_olah!G7</f>
        <v>118.43450953203936</v>
      </c>
      <c r="H1686" s="246" t="str">
        <f>data_olah!H7</f>
        <v>TELKOMSEL</v>
      </c>
      <c r="I1686" s="246" t="str">
        <f>data_olah!I7</f>
        <v>INDIHOME</v>
      </c>
      <c r="J1686" s="246" t="str">
        <f>data_olah!J7</f>
        <v>TERPASANG</v>
      </c>
      <c r="K1686" s="246" t="str">
        <f>data_olah!O7</f>
        <v>&lt;= 200GB</v>
      </c>
      <c r="L1686" s="246" t="str">
        <f>data_olah!U7</f>
        <v>KURANG OPTIMAL</v>
      </c>
    </row>
    <row r="1687">
      <c r="A1687" s="245">
        <v>2025.0</v>
      </c>
      <c r="B1687" s="245" t="s">
        <v>3597</v>
      </c>
      <c r="C1687" s="246" t="str">
        <f>data_olah!B8</f>
        <v>BERAU</v>
      </c>
      <c r="D1687" s="246" t="str">
        <f>data_olah!C8</f>
        <v>BATU PUTIH</v>
      </c>
      <c r="E1687" s="246" t="str">
        <f>data_olah!D8</f>
        <v>LOBANG KELATAK</v>
      </c>
      <c r="F1687" s="247" t="str">
        <f>data_olah!F8</f>
        <v>1.3696535243221635</v>
      </c>
      <c r="G1687" s="247" t="str">
        <f>data_olah!G8</f>
        <v>118.43360512047137</v>
      </c>
      <c r="H1687" s="246" t="str">
        <f>data_olah!H8</f>
        <v>TELKOMSAT</v>
      </c>
      <c r="I1687" s="246" t="str">
        <f>data_olah!I8</f>
        <v>STARLINK</v>
      </c>
      <c r="J1687" s="246" t="str">
        <f>data_olah!J8</f>
        <v>TERPASANG</v>
      </c>
      <c r="K1687" s="246" t="str">
        <f>data_olah!O8</f>
        <v>BELUM TERPASANG</v>
      </c>
      <c r="L1687" s="246" t="str">
        <f>data_olah!U8</f>
        <v>OPTIMAL</v>
      </c>
    </row>
    <row r="1688">
      <c r="A1688" s="245">
        <v>2025.0</v>
      </c>
      <c r="B1688" s="245" t="s">
        <v>3597</v>
      </c>
      <c r="C1688" s="246" t="str">
        <f>data_olah!B9</f>
        <v>BERAU</v>
      </c>
      <c r="D1688" s="246" t="str">
        <f>data_olah!C9</f>
        <v>BATU PUTIH</v>
      </c>
      <c r="E1688" s="246" t="str">
        <f>data_olah!D9</f>
        <v>AMPEN MEDANG</v>
      </c>
      <c r="F1688" s="247" t="str">
        <f>data_olah!F9</f>
        <v>1.336828851288219</v>
      </c>
      <c r="G1688" s="247" t="str">
        <f>data_olah!G9</f>
        <v>118.47551684091498</v>
      </c>
      <c r="H1688" s="246" t="str">
        <f>data_olah!H9</f>
        <v>TELKOMSEL</v>
      </c>
      <c r="I1688" s="246" t="str">
        <f>data_olah!I9</f>
        <v>ORBIT</v>
      </c>
      <c r="J1688" s="246" t="str">
        <f>data_olah!J9</f>
        <v>TERPASANG</v>
      </c>
      <c r="K1688" s="246" t="str">
        <f>data_olah!O9</f>
        <v>BELUM TERPASANG</v>
      </c>
      <c r="L1688" s="246" t="str">
        <f>data_olah!U9</f>
        <v>TIDAK TERDETEKSI</v>
      </c>
    </row>
    <row r="1689">
      <c r="A1689" s="245">
        <v>2025.0</v>
      </c>
      <c r="B1689" s="245" t="s">
        <v>3597</v>
      </c>
      <c r="C1689" s="246" t="str">
        <f>data_olah!B10</f>
        <v>BERAU</v>
      </c>
      <c r="D1689" s="246" t="str">
        <f>data_olah!C10</f>
        <v>BATU PUTIH</v>
      </c>
      <c r="E1689" s="246" t="str">
        <f>data_olah!D10</f>
        <v>BALIKUKUP</v>
      </c>
      <c r="F1689" s="247" t="str">
        <f>data_olah!F10</f>
        <v>1.417831510111881</v>
      </c>
      <c r="G1689" s="247" t="str">
        <f>data_olah!G10</f>
        <v>118.48055756225688</v>
      </c>
      <c r="H1689" s="246" t="str">
        <f>data_olah!H10</f>
        <v>COMTELINDO</v>
      </c>
      <c r="I1689" s="246" t="str">
        <f>data_olah!I10</f>
        <v>WMS</v>
      </c>
      <c r="J1689" s="246" t="str">
        <f>data_olah!J10</f>
        <v>TERPASANG</v>
      </c>
      <c r="K1689" s="246" t="str">
        <f>data_olah!O10</f>
        <v>TIDAK TERDETEKSI</v>
      </c>
      <c r="L1689" s="246" t="str">
        <f>data_olah!U10</f>
        <v>SANGAT OPTIMAL</v>
      </c>
    </row>
    <row r="1690">
      <c r="A1690" s="245">
        <v>2025.0</v>
      </c>
      <c r="B1690" s="245" t="s">
        <v>3597</v>
      </c>
      <c r="C1690" s="246" t="str">
        <f>data_olah!B11</f>
        <v>BERAU</v>
      </c>
      <c r="D1690" s="246" t="str">
        <f>data_olah!C11</f>
        <v>BATU PUTIH</v>
      </c>
      <c r="E1690" s="246" t="str">
        <f>data_olah!D11</f>
        <v>SUMBER AGUNG</v>
      </c>
      <c r="F1690" s="247" t="str">
        <f>data_olah!F11</f>
        <v>1.4578195365757132</v>
      </c>
      <c r="G1690" s="247" t="str">
        <f>data_olah!G11</f>
        <v>118.31199995866533</v>
      </c>
      <c r="H1690" s="246" t="str">
        <f>data_olah!H11</f>
        <v>TELKOMSEL</v>
      </c>
      <c r="I1690" s="246" t="str">
        <f>data_olah!I11</f>
        <v>ORBIT</v>
      </c>
      <c r="J1690" s="246" t="str">
        <f>data_olah!J11</f>
        <v>TERPASANG</v>
      </c>
      <c r="K1690" s="246" t="str">
        <f>data_olah!O11</f>
        <v>BELUM TERPASANG</v>
      </c>
      <c r="L1690" s="246" t="str">
        <f>data_olah!U11</f>
        <v>TIDAK TERDETEKSI</v>
      </c>
    </row>
    <row r="1691">
      <c r="A1691" s="245">
        <v>2025.0</v>
      </c>
      <c r="B1691" s="245" t="s">
        <v>3597</v>
      </c>
      <c r="C1691" s="246" t="str">
        <f>data_olah!B12</f>
        <v>BERAU</v>
      </c>
      <c r="D1691" s="246" t="str">
        <f>data_olah!C12</f>
        <v>BIATAN</v>
      </c>
      <c r="E1691" s="246" t="str">
        <f>data_olah!D12</f>
        <v>BIATAN ULU</v>
      </c>
      <c r="F1691" s="247" t="str">
        <f>data_olah!F12</f>
        <v>1.335551728209252</v>
      </c>
      <c r="G1691" s="247" t="str">
        <f>data_olah!G12</f>
        <v>117.91302325587445</v>
      </c>
      <c r="H1691" s="246" t="str">
        <f>data_olah!H12</f>
        <v>COMTELINDO</v>
      </c>
      <c r="I1691" s="246" t="str">
        <f>data_olah!I12</f>
        <v>WMS</v>
      </c>
      <c r="J1691" s="246" t="str">
        <f>data_olah!J12</f>
        <v>TERPASANG</v>
      </c>
      <c r="K1691" s="246" t="str">
        <f>data_olah!O12</f>
        <v>TIDAK TERDETEKSI</v>
      </c>
      <c r="L1691" s="246" t="str">
        <f>data_olah!U12</f>
        <v>SANGAT OPTIMAL</v>
      </c>
    </row>
    <row r="1692">
      <c r="A1692" s="245">
        <v>2025.0</v>
      </c>
      <c r="B1692" s="245" t="s">
        <v>3597</v>
      </c>
      <c r="C1692" s="246" t="str">
        <f>data_olah!B13</f>
        <v>BERAU</v>
      </c>
      <c r="D1692" s="246" t="str">
        <f>data_olah!C13</f>
        <v>BIATAN</v>
      </c>
      <c r="E1692" s="246" t="str">
        <f>data_olah!D13</f>
        <v>BIATAN ILIR</v>
      </c>
      <c r="F1692" s="247" t="str">
        <f>data_olah!F13</f>
        <v>1.6642044191360845</v>
      </c>
      <c r="G1692" s="247" t="str">
        <f>data_olah!G13</f>
        <v>118.05895755623887</v>
      </c>
      <c r="H1692" s="246" t="str">
        <f>data_olah!H13</f>
        <v/>
      </c>
      <c r="I1692" s="246" t="str">
        <f>data_olah!I13</f>
        <v/>
      </c>
      <c r="J1692" s="246" t="str">
        <f>data_olah!J13</f>
        <v/>
      </c>
      <c r="K1692" s="246" t="str">
        <f>data_olah!O13</f>
        <v>BELUM TERPASANG</v>
      </c>
      <c r="L1692" s="246" t="str">
        <f>data_olah!U13</f>
        <v>BELUM TERPASANG</v>
      </c>
    </row>
    <row r="1693">
      <c r="A1693" s="245">
        <v>2025.0</v>
      </c>
      <c r="B1693" s="245" t="s">
        <v>3597</v>
      </c>
      <c r="C1693" s="246" t="str">
        <f>data_olah!B14</f>
        <v>BERAU</v>
      </c>
      <c r="D1693" s="246" t="str">
        <f>data_olah!C14</f>
        <v>BIATAN</v>
      </c>
      <c r="E1693" s="246" t="str">
        <f>data_olah!D14</f>
        <v>KARANGAN</v>
      </c>
      <c r="F1693" s="247" t="str">
        <f>data_olah!F14</f>
        <v>1.664768</v>
      </c>
      <c r="G1693" s="247" t="str">
        <f>data_olah!G14</f>
        <v>118.055052</v>
      </c>
      <c r="H1693" s="246" t="str">
        <f>data_olah!H14</f>
        <v>BESTCAMP</v>
      </c>
      <c r="I1693" s="246" t="str">
        <f>data_olah!I14</f>
        <v>STARLINK</v>
      </c>
      <c r="J1693" s="246" t="str">
        <f>data_olah!J14</f>
        <v>TERPASANG</v>
      </c>
      <c r="K1693" s="246" t="str">
        <f>data_olah!O14</f>
        <v>BELUM TERPASANG</v>
      </c>
      <c r="L1693" s="246" t="str">
        <f>data_olah!U14</f>
        <v>OPTIMAL</v>
      </c>
    </row>
    <row r="1694">
      <c r="A1694" s="245">
        <v>2025.0</v>
      </c>
      <c r="B1694" s="245" t="s">
        <v>3597</v>
      </c>
      <c r="C1694" s="246" t="str">
        <f>data_olah!B15</f>
        <v>BERAU</v>
      </c>
      <c r="D1694" s="246" t="str">
        <f>data_olah!C15</f>
        <v>BIATAN</v>
      </c>
      <c r="E1694" s="246" t="str">
        <f>data_olah!D15</f>
        <v>BIATAN LEMPAKE</v>
      </c>
      <c r="F1694" s="247" t="str">
        <f>data_olah!F15</f>
        <v>1.6636596092541116</v>
      </c>
      <c r="G1694" s="247" t="str">
        <f>data_olah!G15</f>
        <v>118.02909364298678</v>
      </c>
      <c r="H1694" s="246" t="str">
        <f>data_olah!H15</f>
        <v>TELKOM</v>
      </c>
      <c r="I1694" s="246" t="str">
        <f>data_olah!I15</f>
        <v>WMS</v>
      </c>
      <c r="J1694" s="246" t="str">
        <f>data_olah!J15</f>
        <v>TERPASANG</v>
      </c>
      <c r="K1694" s="246" t="str">
        <f>data_olah!O15</f>
        <v>&lt;= 150GB</v>
      </c>
      <c r="L1694" s="246" t="str">
        <f>data_olah!U15</f>
        <v>KURANG OPTIMAL</v>
      </c>
    </row>
    <row r="1695">
      <c r="A1695" s="245">
        <v>2025.0</v>
      </c>
      <c r="B1695" s="245" t="s">
        <v>3597</v>
      </c>
      <c r="C1695" s="246" t="str">
        <f>data_olah!B16</f>
        <v>BERAU</v>
      </c>
      <c r="D1695" s="246" t="str">
        <f>data_olah!C16</f>
        <v>BIATAN</v>
      </c>
      <c r="E1695" s="246" t="str">
        <f>data_olah!D16</f>
        <v>MANUNGGAL JAYA</v>
      </c>
      <c r="F1695" s="247" t="str">
        <f>data_olah!F16</f>
        <v>1.68341854814553</v>
      </c>
      <c r="G1695" s="247" t="str">
        <f>data_olah!G16</f>
        <v>118.0118597</v>
      </c>
      <c r="H1695" s="246" t="str">
        <f>data_olah!H16</f>
        <v>TELKOM</v>
      </c>
      <c r="I1695" s="246" t="str">
        <f>data_olah!I16</f>
        <v>WMS</v>
      </c>
      <c r="J1695" s="246" t="str">
        <f>data_olah!J16</f>
        <v>TERPASANG</v>
      </c>
      <c r="K1695" s="246" t="str">
        <f>data_olah!O16</f>
        <v>TIDAK AKTIF</v>
      </c>
      <c r="L1695" s="246" t="str">
        <f>data_olah!U16</f>
        <v>TIDAK AKTIF</v>
      </c>
    </row>
    <row r="1696">
      <c r="A1696" s="245">
        <v>2025.0</v>
      </c>
      <c r="B1696" s="245" t="s">
        <v>3597</v>
      </c>
      <c r="C1696" s="246" t="str">
        <f>data_olah!B17</f>
        <v>BERAU</v>
      </c>
      <c r="D1696" s="246" t="str">
        <f>data_olah!C17</f>
        <v>BIATAN</v>
      </c>
      <c r="E1696" s="246" t="str">
        <f>data_olah!D17</f>
        <v>BIATAN BAPINANG</v>
      </c>
      <c r="F1696" s="247" t="str">
        <f>data_olah!F17</f>
        <v>1.714376961620032</v>
      </c>
      <c r="G1696" s="247" t="str">
        <f>data_olah!G17</f>
        <v>117.98620198580738</v>
      </c>
      <c r="H1696" s="246" t="str">
        <f>data_olah!H17</f>
        <v>TELKOMSEL</v>
      </c>
      <c r="I1696" s="246" t="str">
        <f>data_olah!I17</f>
        <v>ORBIT</v>
      </c>
      <c r="J1696" s="246" t="str">
        <f>data_olah!J17</f>
        <v>TERPASANG</v>
      </c>
      <c r="K1696" s="246" t="str">
        <f>data_olah!O17</f>
        <v>BELUM TERPASANG</v>
      </c>
      <c r="L1696" s="246" t="str">
        <f>data_olah!U17</f>
        <v>TIDAK TERDETEKSI</v>
      </c>
    </row>
    <row r="1697">
      <c r="A1697" s="245">
        <v>2025.0</v>
      </c>
      <c r="B1697" s="245" t="s">
        <v>3597</v>
      </c>
      <c r="C1697" s="246" t="str">
        <f>data_olah!B18</f>
        <v>BERAU</v>
      </c>
      <c r="D1697" s="246" t="str">
        <f>data_olah!C18</f>
        <v>BIATAN</v>
      </c>
      <c r="E1697" s="246" t="str">
        <f>data_olah!D18</f>
        <v>BIATAN BARU</v>
      </c>
      <c r="F1697" s="247" t="str">
        <f>data_olah!F18</f>
        <v>1.5776146865362355</v>
      </c>
      <c r="G1697" s="247" t="str">
        <f>data_olah!G18</f>
        <v>117.98254060131111</v>
      </c>
      <c r="H1697" s="246" t="str">
        <f>data_olah!H18</f>
        <v>COMTELINDO</v>
      </c>
      <c r="I1697" s="246" t="str">
        <f>data_olah!I18</f>
        <v>WMS</v>
      </c>
      <c r="J1697" s="246" t="str">
        <f>data_olah!J18</f>
        <v>TERPASANG</v>
      </c>
      <c r="K1697" s="246" t="str">
        <f>data_olah!O18</f>
        <v>TIDAK TERDETEKSI</v>
      </c>
      <c r="L1697" s="246" t="str">
        <f>data_olah!U18</f>
        <v>SANGAT OPTIMAL</v>
      </c>
    </row>
    <row r="1698">
      <c r="A1698" s="245">
        <v>2025.0</v>
      </c>
      <c r="B1698" s="245" t="s">
        <v>3597</v>
      </c>
      <c r="C1698" s="246" t="str">
        <f>data_olah!B19</f>
        <v>BERAU</v>
      </c>
      <c r="D1698" s="246" t="str">
        <f>data_olah!C19</f>
        <v>BIATAN</v>
      </c>
      <c r="E1698" s="246" t="str">
        <f>data_olah!D19</f>
        <v>BUKIT MAKMUR JAYA</v>
      </c>
      <c r="F1698" s="247" t="str">
        <f>data_olah!F19</f>
        <v>1.6436982211065871</v>
      </c>
      <c r="G1698" s="247" t="str">
        <f>data_olah!G19</f>
        <v>117.9270624998015</v>
      </c>
      <c r="H1698" s="246" t="str">
        <f>data_olah!H19</f>
        <v>COMTELINDO</v>
      </c>
      <c r="I1698" s="246" t="str">
        <f>data_olah!I19</f>
        <v>WMS</v>
      </c>
      <c r="J1698" s="246" t="str">
        <f>data_olah!J19</f>
        <v>TERPASANG</v>
      </c>
      <c r="K1698" s="246" t="str">
        <f>data_olah!O19</f>
        <v>TIDAK TERDETEKSI</v>
      </c>
      <c r="L1698" s="246" t="str">
        <f>data_olah!U19</f>
        <v>SANGAT OPTIMAL</v>
      </c>
    </row>
    <row r="1699">
      <c r="A1699" s="245">
        <v>2025.0</v>
      </c>
      <c r="B1699" s="245" t="s">
        <v>3597</v>
      </c>
      <c r="C1699" s="246" t="str">
        <f>data_olah!B20</f>
        <v>BERAU</v>
      </c>
      <c r="D1699" s="246" t="str">
        <f>data_olah!C20</f>
        <v>BIDUK-BIDUK</v>
      </c>
      <c r="E1699" s="246" t="str">
        <f>data_olah!D20</f>
        <v>BIDUK-BIDUK</v>
      </c>
      <c r="F1699" s="247" t="str">
        <f>data_olah!F20</f>
        <v>1.3102393782348722</v>
      </c>
      <c r="G1699" s="247" t="str">
        <f>data_olah!G20</f>
        <v>118.62564678631931</v>
      </c>
      <c r="H1699" s="246" t="str">
        <f>data_olah!H20</f>
        <v>TELKOMSEL</v>
      </c>
      <c r="I1699" s="246" t="str">
        <f>data_olah!I20</f>
        <v>ORBIT</v>
      </c>
      <c r="J1699" s="246" t="str">
        <f>data_olah!J20</f>
        <v>TERPASANG</v>
      </c>
      <c r="K1699" s="246" t="str">
        <f>data_olah!O20</f>
        <v>BELUM TERPASANG</v>
      </c>
      <c r="L1699" s="246" t="str">
        <f>data_olah!U20</f>
        <v>TIDAK TERDETEKSI</v>
      </c>
    </row>
    <row r="1700">
      <c r="A1700" s="245">
        <v>2025.0</v>
      </c>
      <c r="B1700" s="245" t="s">
        <v>3597</v>
      </c>
      <c r="C1700" s="246" t="str">
        <f>data_olah!B21</f>
        <v>BERAU</v>
      </c>
      <c r="D1700" s="246" t="str">
        <f>data_olah!C21</f>
        <v>BIDUK-BIDUK</v>
      </c>
      <c r="E1700" s="246" t="str">
        <f>data_olah!D21</f>
        <v>PANTAI HARAPAN</v>
      </c>
      <c r="F1700" s="247" t="str">
        <f>data_olah!F21</f>
        <v>1.2859061874501128</v>
      </c>
      <c r="G1700" s="247" t="str">
        <f>data_olah!G21</f>
        <v>118.65429730385846</v>
      </c>
      <c r="H1700" s="246" t="str">
        <f>data_olah!H21</f>
        <v>TELKOM</v>
      </c>
      <c r="I1700" s="246" t="str">
        <f>data_olah!I21</f>
        <v>WMS</v>
      </c>
      <c r="J1700" s="246" t="str">
        <f>data_olah!J21</f>
        <v>TERPASANG</v>
      </c>
      <c r="K1700" s="246" t="str">
        <f>data_olah!O21</f>
        <v>&lt;= 10GB</v>
      </c>
      <c r="L1700" s="246" t="str">
        <f>data_olah!U21</f>
        <v>TIDAK OPTIMAL</v>
      </c>
    </row>
    <row r="1701">
      <c r="A1701" s="245">
        <v>2025.0</v>
      </c>
      <c r="B1701" s="245" t="s">
        <v>3597</v>
      </c>
      <c r="C1701" s="246" t="str">
        <f>data_olah!B22</f>
        <v>BERAU</v>
      </c>
      <c r="D1701" s="246" t="str">
        <f>data_olah!C22</f>
        <v>BIDUK-BIDUK</v>
      </c>
      <c r="E1701" s="246" t="str">
        <f>data_olah!D22</f>
        <v>TANJUNG PREPAT</v>
      </c>
      <c r="F1701" s="247" t="str">
        <f>data_olah!F22</f>
        <v>1.3110253879927252</v>
      </c>
      <c r="G1701" s="247" t="str">
        <f>data_olah!G22</f>
        <v>118.62600528299706</v>
      </c>
      <c r="H1701" s="246" t="str">
        <f>data_olah!H22</f>
        <v>TELKOM</v>
      </c>
      <c r="I1701" s="246" t="str">
        <f>data_olah!I22</f>
        <v>WMS</v>
      </c>
      <c r="J1701" s="246" t="str">
        <f>data_olah!J22</f>
        <v>TERPASANG</v>
      </c>
      <c r="K1701" s="246" t="str">
        <f>data_olah!O22</f>
        <v>BELUM TERPASANG</v>
      </c>
      <c r="L1701" s="246" t="str">
        <f>data_olah!U22</f>
        <v>TIDAK OPTIMAL</v>
      </c>
    </row>
    <row r="1702">
      <c r="A1702" s="245">
        <v>2025.0</v>
      </c>
      <c r="B1702" s="245" t="s">
        <v>3597</v>
      </c>
      <c r="C1702" s="246" t="str">
        <f>data_olah!B23</f>
        <v>BERAU</v>
      </c>
      <c r="D1702" s="246" t="str">
        <f>data_olah!C23</f>
        <v>BIDUK-BIDUK</v>
      </c>
      <c r="E1702" s="246" t="str">
        <f>data_olah!D23</f>
        <v>TELUK SUMBANG</v>
      </c>
      <c r="F1702" s="247" t="str">
        <f>data_olah!F23</f>
        <v>1.047659997887953</v>
      </c>
      <c r="G1702" s="247" t="str">
        <f>data_olah!G23</f>
        <v>118.82834512867876</v>
      </c>
      <c r="H1702" s="246" t="str">
        <f>data_olah!H23</f>
        <v>COMTELINDO</v>
      </c>
      <c r="I1702" s="246" t="str">
        <f>data_olah!I23</f>
        <v>WMS</v>
      </c>
      <c r="J1702" s="246" t="str">
        <f>data_olah!J23</f>
        <v>TERPASANG</v>
      </c>
      <c r="K1702" s="246" t="str">
        <f>data_olah!O23</f>
        <v>TIDAK TERDETEKSI</v>
      </c>
      <c r="L1702" s="246" t="str">
        <f>data_olah!U23</f>
        <v>TIDAK TERDETEKSI</v>
      </c>
    </row>
    <row r="1703">
      <c r="A1703" s="245">
        <v>2025.0</v>
      </c>
      <c r="B1703" s="245" t="s">
        <v>3597</v>
      </c>
      <c r="C1703" s="246" t="str">
        <f>data_olah!B24</f>
        <v>BERAU</v>
      </c>
      <c r="D1703" s="246" t="str">
        <f>data_olah!C24</f>
        <v>BIDUK-BIDUK</v>
      </c>
      <c r="E1703" s="246" t="str">
        <f>data_olah!D24</f>
        <v>TELUK SULAIMAN</v>
      </c>
      <c r="F1703" s="247" t="str">
        <f>data_olah!F24</f>
        <v>1.1749437584216023</v>
      </c>
      <c r="G1703" s="247" t="str">
        <f>data_olah!G24</f>
        <v>118.76764368946284</v>
      </c>
      <c r="H1703" s="246" t="str">
        <f>data_olah!H24</f>
        <v>TELKOMSEL</v>
      </c>
      <c r="I1703" s="246" t="str">
        <f>data_olah!I24</f>
        <v>INDIHOME</v>
      </c>
      <c r="J1703" s="246" t="str">
        <f>data_olah!J24</f>
        <v>TERPASANG</v>
      </c>
      <c r="K1703" s="246" t="str">
        <f>data_olah!O24</f>
        <v>&lt;= 50GB</v>
      </c>
      <c r="L1703" s="246" t="str">
        <f>data_olah!U24</f>
        <v>TIDAK OPTIMAL</v>
      </c>
    </row>
    <row r="1704">
      <c r="A1704" s="245">
        <v>2025.0</v>
      </c>
      <c r="B1704" s="245" t="s">
        <v>3597</v>
      </c>
      <c r="C1704" s="246" t="str">
        <f>data_olah!B25</f>
        <v>BERAU</v>
      </c>
      <c r="D1704" s="246" t="str">
        <f>data_olah!C25</f>
        <v>BIDUK-BIDUK</v>
      </c>
      <c r="E1704" s="246" t="str">
        <f>data_olah!D25</f>
        <v>GIRING-GIRING</v>
      </c>
      <c r="F1704" s="247" t="str">
        <f>data_olah!F25</f>
        <v>1.2077694200696352</v>
      </c>
      <c r="G1704" s="247" t="str">
        <f>data_olah!G25</f>
        <v>118.7571945097419</v>
      </c>
      <c r="H1704" s="246" t="str">
        <f>data_olah!H25</f>
        <v>TELKOMSEL</v>
      </c>
      <c r="I1704" s="246" t="str">
        <f>data_olah!I25</f>
        <v>INDIHOME</v>
      </c>
      <c r="J1704" s="246" t="str">
        <f>data_olah!J25</f>
        <v>TERPASANG</v>
      </c>
      <c r="K1704" s="246" t="str">
        <f>data_olah!O25</f>
        <v>&gt; 200GB</v>
      </c>
      <c r="L1704" s="246" t="str">
        <f>data_olah!U25</f>
        <v>KURANG OPTIMAL</v>
      </c>
    </row>
    <row r="1705">
      <c r="A1705" s="245">
        <v>2025.0</v>
      </c>
      <c r="B1705" s="245" t="s">
        <v>3597</v>
      </c>
      <c r="C1705" s="246" t="str">
        <f>data_olah!B26</f>
        <v>BERAU</v>
      </c>
      <c r="D1705" s="246" t="str">
        <f>data_olah!C26</f>
        <v>GUNUNG TABUR</v>
      </c>
      <c r="E1705" s="246" t="str">
        <f>data_olah!D26</f>
        <v>TASUK</v>
      </c>
      <c r="F1705" s="247" t="str">
        <f>data_olah!F26</f>
        <v>2.1750301997960673</v>
      </c>
      <c r="G1705" s="247" t="str">
        <f>data_olah!G26</f>
        <v>117.41736049437013</v>
      </c>
      <c r="H1705" s="246" t="str">
        <f>data_olah!H26</f>
        <v>COMTELINDO</v>
      </c>
      <c r="I1705" s="246" t="str">
        <f>data_olah!I26</f>
        <v>WMS</v>
      </c>
      <c r="J1705" s="246" t="str">
        <f>data_olah!J26</f>
        <v>TERPASANG</v>
      </c>
      <c r="K1705" s="246" t="str">
        <f>data_olah!O26</f>
        <v>TIDAK TERDETEKSI</v>
      </c>
      <c r="L1705" s="246" t="str">
        <f>data_olah!U26</f>
        <v>SANGAT OPTIMAL</v>
      </c>
    </row>
    <row r="1706">
      <c r="A1706" s="245">
        <v>2025.0</v>
      </c>
      <c r="B1706" s="245" t="s">
        <v>3597</v>
      </c>
      <c r="C1706" s="246" t="str">
        <f>data_olah!B27</f>
        <v>BERAU</v>
      </c>
      <c r="D1706" s="246" t="str">
        <f>data_olah!C27</f>
        <v>GUNUNG TABUR</v>
      </c>
      <c r="E1706" s="246" t="str">
        <f>data_olah!D27</f>
        <v>BIRANG</v>
      </c>
      <c r="F1706" s="247" t="str">
        <f>data_olah!F27</f>
        <v>2.203806</v>
      </c>
      <c r="G1706" s="247" t="str">
        <f>data_olah!G27</f>
        <v>117.468896</v>
      </c>
      <c r="H1706" s="246" t="str">
        <f>data_olah!H27</f>
        <v>BESTCAMP</v>
      </c>
      <c r="I1706" s="246" t="str">
        <f>data_olah!I27</f>
        <v>STARLINK</v>
      </c>
      <c r="J1706" s="246" t="str">
        <f>data_olah!J27</f>
        <v>TERPASANG</v>
      </c>
      <c r="K1706" s="246" t="str">
        <f>data_olah!O27</f>
        <v>BELUM TERPASANG</v>
      </c>
      <c r="L1706" s="246" t="str">
        <f>data_olah!U27</f>
        <v>TIDAK OPTIMAL</v>
      </c>
    </row>
    <row r="1707">
      <c r="A1707" s="245">
        <v>2025.0</v>
      </c>
      <c r="B1707" s="245" t="s">
        <v>3597</v>
      </c>
      <c r="C1707" s="246" t="str">
        <f>data_olah!B28</f>
        <v>BERAU</v>
      </c>
      <c r="D1707" s="246" t="str">
        <f>data_olah!C28</f>
        <v>GUNUNG TABUR</v>
      </c>
      <c r="E1707" s="246" t="str">
        <f>data_olah!D28</f>
        <v>MALUANG</v>
      </c>
      <c r="F1707" s="247" t="str">
        <f>data_olah!F28</f>
        <v>2.181368287478703</v>
      </c>
      <c r="G1707" s="247" t="str">
        <f>data_olah!G28</f>
        <v>117.51845002865578</v>
      </c>
      <c r="H1707" s="246" t="str">
        <f>data_olah!H28</f>
        <v>TELKOM</v>
      </c>
      <c r="I1707" s="246" t="str">
        <f>data_olah!I28</f>
        <v>WMS</v>
      </c>
      <c r="J1707" s="246" t="str">
        <f>data_olah!J28</f>
        <v>TERPASANG</v>
      </c>
      <c r="K1707" s="246" t="str">
        <f>data_olah!O28</f>
        <v>BELUM TERPASANG</v>
      </c>
      <c r="L1707" s="246" t="str">
        <f>data_olah!U28</f>
        <v>KURANG OPTIMAL</v>
      </c>
    </row>
    <row r="1708">
      <c r="A1708" s="245">
        <v>2025.0</v>
      </c>
      <c r="B1708" s="245" t="s">
        <v>3597</v>
      </c>
      <c r="C1708" s="246" t="str">
        <f>data_olah!B29</f>
        <v>BERAU</v>
      </c>
      <c r="D1708" s="246" t="str">
        <f>data_olah!C29</f>
        <v>GUNUNG TABUR</v>
      </c>
      <c r="E1708" s="246" t="str">
        <f>data_olah!D29</f>
        <v>SAMBURAKAT</v>
      </c>
      <c r="F1708" s="247" t="str">
        <f>data_olah!F29</f>
        <v>2.1752313283484317</v>
      </c>
      <c r="G1708" s="247" t="str">
        <f>data_olah!G29</f>
        <v>117.54850596824551</v>
      </c>
      <c r="H1708" s="246" t="str">
        <f>data_olah!H29</f>
        <v>TELKOMSEL</v>
      </c>
      <c r="I1708" s="246" t="str">
        <f>data_olah!I29</f>
        <v>INDIHOME</v>
      </c>
      <c r="J1708" s="246" t="str">
        <f>data_olah!J29</f>
        <v>TERPASANG</v>
      </c>
      <c r="K1708" s="246" t="str">
        <f>data_olah!O29</f>
        <v>&lt;= 50GB</v>
      </c>
      <c r="L1708" s="246" t="str">
        <f>data_olah!U29</f>
        <v>TIDAK OPTIMAL</v>
      </c>
    </row>
    <row r="1709">
      <c r="A1709" s="245">
        <v>2025.0</v>
      </c>
      <c r="B1709" s="245" t="s">
        <v>3597</v>
      </c>
      <c r="C1709" s="246" t="str">
        <f>data_olah!B30</f>
        <v>BERAU</v>
      </c>
      <c r="D1709" s="246" t="str">
        <f>data_olah!C30</f>
        <v>GUNUNG TABUR</v>
      </c>
      <c r="E1709" s="246" t="str">
        <f>data_olah!D30</f>
        <v>SAMBAKUNGAN</v>
      </c>
      <c r="F1709" s="247" t="str">
        <f>data_olah!F30</f>
        <v>2.21464690198614</v>
      </c>
      <c r="G1709" s="247" t="str">
        <f>data_olah!G30</f>
        <v>117.59864440813938</v>
      </c>
      <c r="H1709" s="246" t="str">
        <f>data_olah!H30</f>
        <v>TELKOMSEL</v>
      </c>
      <c r="I1709" s="246" t="str">
        <f>data_olah!I30</f>
        <v>INDIHOME</v>
      </c>
      <c r="J1709" s="246" t="str">
        <f>data_olah!J30</f>
        <v>TERPASANG</v>
      </c>
      <c r="K1709" s="246" t="str">
        <f>data_olah!O30</f>
        <v>&lt;= 10GB</v>
      </c>
      <c r="L1709" s="246" t="str">
        <f>data_olah!U30</f>
        <v>TIDAK OPTIMAL</v>
      </c>
    </row>
    <row r="1710">
      <c r="A1710" s="245">
        <v>2025.0</v>
      </c>
      <c r="B1710" s="245" t="s">
        <v>3597</v>
      </c>
      <c r="C1710" s="246" t="str">
        <f>data_olah!B31</f>
        <v>BERAU</v>
      </c>
      <c r="D1710" s="246" t="str">
        <f>data_olah!C31</f>
        <v>GUNUNG TABUR</v>
      </c>
      <c r="E1710" s="246" t="str">
        <f>data_olah!D31</f>
        <v>MERANCANG ULU</v>
      </c>
      <c r="F1710" s="247" t="str">
        <f>data_olah!F31</f>
        <v>2.2055231147736314</v>
      </c>
      <c r="G1710" s="247" t="str">
        <f>data_olah!G31</f>
        <v>117.66521933715202</v>
      </c>
      <c r="H1710" s="246" t="str">
        <f>data_olah!H31</f>
        <v>TELKOMSEL</v>
      </c>
      <c r="I1710" s="246" t="str">
        <f>data_olah!I31</f>
        <v>INDIHOME</v>
      </c>
      <c r="J1710" s="246" t="str">
        <f>data_olah!J31</f>
        <v>TERPASANG</v>
      </c>
      <c r="K1710" s="246" t="str">
        <f>data_olah!O31</f>
        <v>&lt;= 100GB</v>
      </c>
      <c r="L1710" s="246" t="str">
        <f>data_olah!U31</f>
        <v>TIDAK OPTIMAL</v>
      </c>
    </row>
    <row r="1711">
      <c r="A1711" s="245">
        <v>2025.0</v>
      </c>
      <c r="B1711" s="245" t="s">
        <v>3597</v>
      </c>
      <c r="C1711" s="246" t="str">
        <f>data_olah!B32</f>
        <v>BERAU</v>
      </c>
      <c r="D1711" s="246" t="str">
        <f>data_olah!C32</f>
        <v>GUNUNG TABUR</v>
      </c>
      <c r="E1711" s="246" t="str">
        <f>data_olah!D32</f>
        <v>MERANCANG ILIR</v>
      </c>
      <c r="F1711" s="247" t="str">
        <f>data_olah!F32</f>
        <v>2.2077451652035602</v>
      </c>
      <c r="G1711" s="247" t="str">
        <f>data_olah!G32</f>
        <v>117.67821572730058</v>
      </c>
      <c r="H1711" s="246" t="str">
        <f>data_olah!H32</f>
        <v>COMTELINDO</v>
      </c>
      <c r="I1711" s="246" t="str">
        <f>data_olah!I32</f>
        <v>WMS</v>
      </c>
      <c r="J1711" s="246" t="str">
        <f>data_olah!J32</f>
        <v>TERPASANG</v>
      </c>
      <c r="K1711" s="246" t="str">
        <f>data_olah!O32</f>
        <v>TIDAK TERDETEKSI</v>
      </c>
      <c r="L1711" s="246" t="str">
        <f>data_olah!U32</f>
        <v>SANGAT OPTIMAL</v>
      </c>
    </row>
    <row r="1712">
      <c r="A1712" s="245">
        <v>2025.0</v>
      </c>
      <c r="B1712" s="245" t="s">
        <v>3597</v>
      </c>
      <c r="C1712" s="246" t="str">
        <f>data_olah!B33</f>
        <v>BERAU</v>
      </c>
      <c r="D1712" s="246" t="str">
        <f>data_olah!C33</f>
        <v>GUNUNG TABUR</v>
      </c>
      <c r="E1712" s="246" t="str">
        <f>data_olah!D33</f>
        <v>PULAU BESING</v>
      </c>
      <c r="F1712" s="247" t="str">
        <f>data_olah!F33</f>
        <v>2.196157985452608</v>
      </c>
      <c r="G1712" s="247" t="str">
        <f>data_olah!G33</f>
        <v>117.66001871418263</v>
      </c>
      <c r="H1712" s="246" t="str">
        <f>data_olah!H33</f>
        <v>COMTELINDO</v>
      </c>
      <c r="I1712" s="246" t="str">
        <f>data_olah!I33</f>
        <v>WMS</v>
      </c>
      <c r="J1712" s="246" t="str">
        <f>data_olah!J33</f>
        <v>TERPASANG</v>
      </c>
      <c r="K1712" s="246" t="str">
        <f>data_olah!O33</f>
        <v>TIDAK TERDETEKSI</v>
      </c>
      <c r="L1712" s="246" t="str">
        <f>data_olah!U33</f>
        <v>SANGAT OPTIMAL</v>
      </c>
    </row>
    <row r="1713">
      <c r="A1713" s="245">
        <v>2025.0</v>
      </c>
      <c r="B1713" s="245" t="s">
        <v>3597</v>
      </c>
      <c r="C1713" s="246" t="str">
        <f>data_olah!B34</f>
        <v>BERAU</v>
      </c>
      <c r="D1713" s="246" t="str">
        <f>data_olah!C34</f>
        <v>GUNUNG TABUR</v>
      </c>
      <c r="E1713" s="246" t="str">
        <f>data_olah!D34</f>
        <v>MELATI JAYA</v>
      </c>
      <c r="F1713" s="247" t="str">
        <f>data_olah!F34</f>
        <v>2.310769889243056</v>
      </c>
      <c r="G1713" s="247" t="str">
        <f>data_olah!G34</f>
        <v>117.67866987853196</v>
      </c>
      <c r="H1713" s="246" t="str">
        <f>data_olah!H34</f>
        <v>TELKOMSEL</v>
      </c>
      <c r="I1713" s="246" t="str">
        <f>data_olah!I34</f>
        <v>ORBIT</v>
      </c>
      <c r="J1713" s="246" t="str">
        <f>data_olah!J34</f>
        <v>TERPASANG</v>
      </c>
      <c r="K1713" s="246" t="str">
        <f>data_olah!O34</f>
        <v>BELUM TERPASANG</v>
      </c>
      <c r="L1713" s="246" t="str">
        <f>data_olah!U34</f>
        <v>TIDAK TERDETEKSI</v>
      </c>
    </row>
    <row r="1714">
      <c r="A1714" s="245">
        <v>2025.0</v>
      </c>
      <c r="B1714" s="245" t="s">
        <v>3597</v>
      </c>
      <c r="C1714" s="246" t="str">
        <f>data_olah!B35</f>
        <v>BERAU</v>
      </c>
      <c r="D1714" s="246" t="str">
        <f>data_olah!C35</f>
        <v>GUNUNG TABUR</v>
      </c>
      <c r="E1714" s="246" t="str">
        <f>data_olah!D35</f>
        <v>BATU-BATU</v>
      </c>
      <c r="F1714" s="247" t="str">
        <f>data_olah!F35</f>
        <v>2.190497</v>
      </c>
      <c r="G1714" s="247" t="str">
        <f>data_olah!G35</f>
        <v>117.726881</v>
      </c>
      <c r="H1714" s="246" t="str">
        <f>data_olah!H35</f>
        <v>BESTCAMP</v>
      </c>
      <c r="I1714" s="246" t="str">
        <f>data_olah!I35</f>
        <v>STARLINK</v>
      </c>
      <c r="J1714" s="246" t="str">
        <f>data_olah!J35</f>
        <v>TERPASANG</v>
      </c>
      <c r="K1714" s="246" t="str">
        <f>data_olah!O35</f>
        <v>BELUM TERPASANG</v>
      </c>
      <c r="L1714" s="246" t="str">
        <f>data_olah!U35</f>
        <v>SANGAT OPTIMAL</v>
      </c>
    </row>
    <row r="1715">
      <c r="A1715" s="245">
        <v>2025.0</v>
      </c>
      <c r="B1715" s="245" t="s">
        <v>3597</v>
      </c>
      <c r="C1715" s="246" t="str">
        <f>data_olah!B36</f>
        <v>BERAU</v>
      </c>
      <c r="D1715" s="246" t="str">
        <f>data_olah!C36</f>
        <v>KELAY</v>
      </c>
      <c r="E1715" s="246" t="str">
        <f>data_olah!D36</f>
        <v>MERABU</v>
      </c>
      <c r="F1715" s="247" t="str">
        <f>data_olah!F36</f>
        <v>1.5059370720888037</v>
      </c>
      <c r="G1715" s="247" t="str">
        <f>data_olah!G36</f>
        <v>117.27349770574065</v>
      </c>
      <c r="H1715" s="246" t="str">
        <f>data_olah!H36</f>
        <v>COMTELINDO</v>
      </c>
      <c r="I1715" s="246" t="str">
        <f>data_olah!I36</f>
        <v>WMS</v>
      </c>
      <c r="J1715" s="246" t="str">
        <f>data_olah!J36</f>
        <v>TERPASANG</v>
      </c>
      <c r="K1715" s="246" t="str">
        <f>data_olah!O36</f>
        <v>TIDAK TERDETEKSI</v>
      </c>
      <c r="L1715" s="246" t="str">
        <f>data_olah!U36</f>
        <v>SANGAT OPTIMAL</v>
      </c>
    </row>
    <row r="1716">
      <c r="A1716" s="245">
        <v>2025.0</v>
      </c>
      <c r="B1716" s="245" t="s">
        <v>3597</v>
      </c>
      <c r="C1716" s="246" t="str">
        <f>data_olah!B37</f>
        <v>BERAU</v>
      </c>
      <c r="D1716" s="246" t="str">
        <f>data_olah!C37</f>
        <v>KELAY</v>
      </c>
      <c r="E1716" s="246" t="str">
        <f>data_olah!D37</f>
        <v>PANAAN</v>
      </c>
      <c r="F1716" s="247" t="str">
        <f>data_olah!F37</f>
        <v>1.5755555460826707</v>
      </c>
      <c r="G1716" s="247" t="str">
        <f>data_olah!G37</f>
        <v>117.30576330763839</v>
      </c>
      <c r="H1716" s="246" t="str">
        <f>data_olah!H37</f>
        <v>COMTELINDO</v>
      </c>
      <c r="I1716" s="246" t="str">
        <f>data_olah!I37</f>
        <v>WMS</v>
      </c>
      <c r="J1716" s="246" t="str">
        <f>data_olah!J37</f>
        <v>TERPASANG</v>
      </c>
      <c r="K1716" s="246" t="str">
        <f>data_olah!O37</f>
        <v>TIDAK TERDETEKSI</v>
      </c>
      <c r="L1716" s="246" t="str">
        <f>data_olah!U37</f>
        <v>SANGAT OPTIMAL</v>
      </c>
    </row>
    <row r="1717">
      <c r="A1717" s="245">
        <v>2025.0</v>
      </c>
      <c r="B1717" s="245" t="s">
        <v>3597</v>
      </c>
      <c r="C1717" s="246" t="str">
        <f>data_olah!B38</f>
        <v>BERAU</v>
      </c>
      <c r="D1717" s="246" t="str">
        <f>data_olah!C38</f>
        <v>KELAY</v>
      </c>
      <c r="E1717" s="246" t="str">
        <f>data_olah!D38</f>
        <v>MERAPUN</v>
      </c>
      <c r="F1717" s="247" t="str">
        <f>data_olah!F38</f>
        <v>1.4572588294024136</v>
      </c>
      <c r="G1717" s="247" t="str">
        <f>data_olah!G38</f>
        <v>117.12644980952493</v>
      </c>
      <c r="H1717" s="246" t="str">
        <f>data_olah!H38</f>
        <v>COMTELINDO</v>
      </c>
      <c r="I1717" s="246" t="str">
        <f>data_olah!I38</f>
        <v>WMS</v>
      </c>
      <c r="J1717" s="246" t="str">
        <f>data_olah!J38</f>
        <v>TERPASANG</v>
      </c>
      <c r="K1717" s="246" t="str">
        <f>data_olah!O38</f>
        <v>TIDAK TERDETEKSI</v>
      </c>
      <c r="L1717" s="246" t="str">
        <f>data_olah!U38</f>
        <v>TIDAK TERDETEKSI</v>
      </c>
    </row>
    <row r="1718">
      <c r="A1718" s="245">
        <v>2025.0</v>
      </c>
      <c r="B1718" s="245" t="s">
        <v>3597</v>
      </c>
      <c r="C1718" s="246" t="str">
        <f>data_olah!B39</f>
        <v>BERAU</v>
      </c>
      <c r="D1718" s="246" t="str">
        <f>data_olah!C39</f>
        <v>KELAY</v>
      </c>
      <c r="E1718" s="246" t="str">
        <f>data_olah!D39</f>
        <v>MUARA LESAN</v>
      </c>
      <c r="F1718" s="247" t="str">
        <f>data_olah!F39</f>
        <v>1.708500</v>
      </c>
      <c r="G1718" s="247" t="str">
        <f>data_olah!G39</f>
        <v>117.172200</v>
      </c>
      <c r="H1718" s="246" t="str">
        <f>data_olah!H39</f>
        <v>BESTCAMP</v>
      </c>
      <c r="I1718" s="246" t="str">
        <f>data_olah!I39</f>
        <v>STARLINK</v>
      </c>
      <c r="J1718" s="246" t="str">
        <f>data_olah!J39</f>
        <v>TERPASANG</v>
      </c>
      <c r="K1718" s="246" t="str">
        <f>data_olah!O39</f>
        <v>BELUM TERPASANG</v>
      </c>
      <c r="L1718" s="246" t="str">
        <f>data_olah!U39</f>
        <v>KURANG OPTIMAL</v>
      </c>
    </row>
    <row r="1719">
      <c r="A1719" s="245">
        <v>2025.0</v>
      </c>
      <c r="B1719" s="245" t="s">
        <v>3597</v>
      </c>
      <c r="C1719" s="246" t="str">
        <f>data_olah!B40</f>
        <v>BERAU</v>
      </c>
      <c r="D1719" s="246" t="str">
        <f>data_olah!C40</f>
        <v>KELAY</v>
      </c>
      <c r="E1719" s="246" t="str">
        <f>data_olah!D40</f>
        <v>MERASA</v>
      </c>
      <c r="F1719" s="247" t="str">
        <f>data_olah!F40</f>
        <v>1.8097161662037253</v>
      </c>
      <c r="G1719" s="247" t="str">
        <f>data_olah!G40</f>
        <v>117.2386936813596</v>
      </c>
      <c r="H1719" s="246" t="str">
        <f>data_olah!H40</f>
        <v>TELKOMSEL</v>
      </c>
      <c r="I1719" s="246" t="str">
        <f>data_olah!I40</f>
        <v>ORBIT</v>
      </c>
      <c r="J1719" s="246" t="str">
        <f>data_olah!J40</f>
        <v>TERPASANG</v>
      </c>
      <c r="K1719" s="246" t="str">
        <f>data_olah!O40</f>
        <v>BELUM TERPASANG</v>
      </c>
      <c r="L1719" s="246" t="str">
        <f>data_olah!U40</f>
        <v>TIDAK TERDETEKSI</v>
      </c>
    </row>
    <row r="1720">
      <c r="A1720" s="245">
        <v>2025.0</v>
      </c>
      <c r="B1720" s="245" t="s">
        <v>3597</v>
      </c>
      <c r="C1720" s="246" t="str">
        <f>data_olah!B41</f>
        <v>BERAU</v>
      </c>
      <c r="D1720" s="246" t="str">
        <f>data_olah!C41</f>
        <v>KELAY</v>
      </c>
      <c r="E1720" s="246" t="str">
        <f>data_olah!D41</f>
        <v>LESAN DAYAK</v>
      </c>
      <c r="F1720" s="247" t="str">
        <f>data_olah!F41</f>
        <v>1.6132229842246952</v>
      </c>
      <c r="G1720" s="247" t="str">
        <f>data_olah!G41</f>
        <v>117.1493566892495</v>
      </c>
      <c r="H1720" s="246" t="str">
        <f>data_olah!H41</f>
        <v>COMTELINDO</v>
      </c>
      <c r="I1720" s="246" t="str">
        <f>data_olah!I41</f>
        <v>WMS</v>
      </c>
      <c r="J1720" s="246" t="str">
        <f>data_olah!J41</f>
        <v>TERPASANG</v>
      </c>
      <c r="K1720" s="246" t="str">
        <f>data_olah!O41</f>
        <v>TIDAK TERDETEKSI</v>
      </c>
      <c r="L1720" s="246" t="str">
        <f>data_olah!U41</f>
        <v>SANGAT OPTIMAL</v>
      </c>
    </row>
    <row r="1721">
      <c r="A1721" s="245">
        <v>2025.0</v>
      </c>
      <c r="B1721" s="245" t="s">
        <v>3597</v>
      </c>
      <c r="C1721" s="246" t="str">
        <f>data_olah!B42</f>
        <v>BERAU</v>
      </c>
      <c r="D1721" s="246" t="str">
        <f>data_olah!C42</f>
        <v>KELAY</v>
      </c>
      <c r="E1721" s="246" t="str">
        <f>data_olah!D42</f>
        <v>LONG BELIU</v>
      </c>
      <c r="F1721" s="247" t="str">
        <f>data_olah!F42</f>
        <v>1.715464</v>
      </c>
      <c r="G1721" s="247" t="str">
        <f>data_olah!G42</f>
        <v>117.061552</v>
      </c>
      <c r="H1721" s="246" t="str">
        <f>data_olah!H42</f>
        <v>BESTCAMP</v>
      </c>
      <c r="I1721" s="246" t="str">
        <f>data_olah!I42</f>
        <v>STARLINK</v>
      </c>
      <c r="J1721" s="246" t="str">
        <f>data_olah!J42</f>
        <v>TERPASANG</v>
      </c>
      <c r="K1721" s="246" t="str">
        <f>data_olah!O42</f>
        <v>BELUM TERPASANG</v>
      </c>
      <c r="L1721" s="246" t="str">
        <f>data_olah!U42</f>
        <v>SANGAT OPTIMAL</v>
      </c>
    </row>
    <row r="1722">
      <c r="A1722" s="245">
        <v>2025.0</v>
      </c>
      <c r="B1722" s="245" t="s">
        <v>3597</v>
      </c>
      <c r="C1722" s="246" t="str">
        <f>data_olah!B43</f>
        <v>BERAU</v>
      </c>
      <c r="D1722" s="246" t="str">
        <f>data_olah!C43</f>
        <v>KELAY</v>
      </c>
      <c r="E1722" s="246" t="str">
        <f>data_olah!D43</f>
        <v>LONG DUHUNG</v>
      </c>
      <c r="F1722" s="247" t="str">
        <f>data_olah!F43</f>
        <v>1.8540528929313205</v>
      </c>
      <c r="G1722" s="247" t="str">
        <f>data_olah!G43</f>
        <v>116.9542680208929</v>
      </c>
      <c r="H1722" s="246" t="str">
        <f>data_olah!H43</f>
        <v>COMTELINDO</v>
      </c>
      <c r="I1722" s="246" t="str">
        <f>data_olah!I43</f>
        <v>WMS</v>
      </c>
      <c r="J1722" s="246" t="str">
        <f>data_olah!J43</f>
        <v>TERPASANG</v>
      </c>
      <c r="K1722" s="246" t="str">
        <f>data_olah!O43</f>
        <v>TIDAK TERDETEKSI</v>
      </c>
      <c r="L1722" s="246" t="str">
        <f>data_olah!U43</f>
        <v>TIDAK OPTIMAL</v>
      </c>
    </row>
    <row r="1723">
      <c r="A1723" s="245">
        <v>2025.0</v>
      </c>
      <c r="B1723" s="245" t="s">
        <v>3597</v>
      </c>
      <c r="C1723" s="246" t="str">
        <f>data_olah!B44</f>
        <v>BERAU</v>
      </c>
      <c r="D1723" s="246" t="str">
        <f>data_olah!C44</f>
        <v>KELAY</v>
      </c>
      <c r="E1723" s="246" t="str">
        <f>data_olah!D44</f>
        <v>LONG LAMCIN</v>
      </c>
      <c r="F1723" s="247" t="str">
        <f>data_olah!F44</f>
        <v>1.8235248001715347</v>
      </c>
      <c r="G1723" s="247" t="str">
        <f>data_olah!G44</f>
        <v>116.57737965429632</v>
      </c>
      <c r="H1723" s="246" t="str">
        <f>data_olah!H44</f>
        <v>COMTELINDO</v>
      </c>
      <c r="I1723" s="246" t="str">
        <f>data_olah!I44</f>
        <v>WMS</v>
      </c>
      <c r="J1723" s="246" t="str">
        <f>data_olah!J44</f>
        <v>TERPASANG</v>
      </c>
      <c r="K1723" s="246" t="str">
        <f>data_olah!O44</f>
        <v>TIDAK TERDETEKSI</v>
      </c>
      <c r="L1723" s="246" t="str">
        <f>data_olah!U44</f>
        <v>SANGAT OPTIMAL</v>
      </c>
    </row>
    <row r="1724">
      <c r="A1724" s="245">
        <v>2025.0</v>
      </c>
      <c r="B1724" s="245" t="s">
        <v>3597</v>
      </c>
      <c r="C1724" s="246" t="str">
        <f>data_olah!B45</f>
        <v>BERAU</v>
      </c>
      <c r="D1724" s="246" t="str">
        <f>data_olah!C45</f>
        <v>KELAY</v>
      </c>
      <c r="E1724" s="246" t="str">
        <f>data_olah!D45</f>
        <v>LONG KELUH</v>
      </c>
      <c r="F1724" s="247" t="str">
        <f>data_olah!F45</f>
        <v>1.8380224022560088</v>
      </c>
      <c r="G1724" s="247" t="str">
        <f>data_olah!G45</f>
        <v>116.86963311457009</v>
      </c>
      <c r="H1724" s="246" t="str">
        <f>data_olah!H45</f>
        <v>COMTELINDO</v>
      </c>
      <c r="I1724" s="246" t="str">
        <f>data_olah!I45</f>
        <v>WMS</v>
      </c>
      <c r="J1724" s="246" t="str">
        <f>data_olah!J45</f>
        <v>TERPASANG</v>
      </c>
      <c r="K1724" s="246" t="str">
        <f>data_olah!O45</f>
        <v>TIDAK TERDETEKSI</v>
      </c>
      <c r="L1724" s="246" t="str">
        <f>data_olah!U45</f>
        <v>OPTIMAL</v>
      </c>
    </row>
    <row r="1725">
      <c r="A1725" s="245">
        <v>2025.0</v>
      </c>
      <c r="B1725" s="245" t="s">
        <v>3597</v>
      </c>
      <c r="C1725" s="246" t="str">
        <f>data_olah!B46</f>
        <v>BERAU</v>
      </c>
      <c r="D1725" s="246" t="str">
        <f>data_olah!C46</f>
        <v>KELAY</v>
      </c>
      <c r="E1725" s="246" t="str">
        <f>data_olah!D46</f>
        <v>LONG PELAY</v>
      </c>
      <c r="F1725" s="247" t="str">
        <f>data_olah!F46</f>
        <v>1.933708</v>
      </c>
      <c r="G1725" s="247" t="str">
        <f>data_olah!G46</f>
        <v>116.696689</v>
      </c>
      <c r="H1725" s="246" t="str">
        <f>data_olah!H46</f>
        <v>BESTCAMP</v>
      </c>
      <c r="I1725" s="246" t="str">
        <f>data_olah!I46</f>
        <v>STARLINK</v>
      </c>
      <c r="J1725" s="246" t="str">
        <f>data_olah!J46</f>
        <v>TERPASANG</v>
      </c>
      <c r="K1725" s="246" t="str">
        <f>data_olah!O46</f>
        <v>BELUM TERPASANG</v>
      </c>
      <c r="L1725" s="246" t="str">
        <f>data_olah!U46</f>
        <v>KURANG OPTIMAL</v>
      </c>
    </row>
    <row r="1726">
      <c r="A1726" s="245">
        <v>2025.0</v>
      </c>
      <c r="B1726" s="245" t="s">
        <v>3597</v>
      </c>
      <c r="C1726" s="246" t="str">
        <f>data_olah!B47</f>
        <v>BERAU</v>
      </c>
      <c r="D1726" s="246" t="str">
        <f>data_olah!C47</f>
        <v>KELAY</v>
      </c>
      <c r="E1726" s="246" t="str">
        <f>data_olah!D47</f>
        <v>MAPULU</v>
      </c>
      <c r="F1726" s="247" t="str">
        <f>data_olah!F47</f>
        <v>1.6123031940272745</v>
      </c>
      <c r="G1726" s="247" t="str">
        <f>data_olah!G47</f>
        <v>117.33778683724711</v>
      </c>
      <c r="H1726" s="246" t="str">
        <f>data_olah!H47</f>
        <v>COMTELINDO</v>
      </c>
      <c r="I1726" s="246" t="str">
        <f>data_olah!I47</f>
        <v>WMS</v>
      </c>
      <c r="J1726" s="246" t="str">
        <f>data_olah!J47</f>
        <v>TERPASANG</v>
      </c>
      <c r="K1726" s="246" t="str">
        <f>data_olah!O47</f>
        <v>TIDAK TERDETEKSI</v>
      </c>
      <c r="L1726" s="246" t="str">
        <f>data_olah!U47</f>
        <v>SANGAT OPTIMAL</v>
      </c>
    </row>
    <row r="1727">
      <c r="A1727" s="245">
        <v>2025.0</v>
      </c>
      <c r="B1727" s="245" t="s">
        <v>3597</v>
      </c>
      <c r="C1727" s="246" t="str">
        <f>data_olah!B48</f>
        <v>BERAU</v>
      </c>
      <c r="D1727" s="246" t="str">
        <f>data_olah!C48</f>
        <v>KELAY</v>
      </c>
      <c r="E1727" s="246" t="str">
        <f>data_olah!D48</f>
        <v>LONG SULUI</v>
      </c>
      <c r="F1727" s="247" t="str">
        <f>data_olah!F48</f>
        <v>1.9792056058038743</v>
      </c>
      <c r="G1727" s="247" t="str">
        <f>data_olah!G48</f>
        <v>116.53299217088261</v>
      </c>
      <c r="H1727" s="246" t="str">
        <f>data_olah!H48</f>
        <v>COMTELINDO</v>
      </c>
      <c r="I1727" s="246" t="str">
        <f>data_olah!I48</f>
        <v>WMS</v>
      </c>
      <c r="J1727" s="246" t="str">
        <f>data_olah!J48</f>
        <v>TERPASANG</v>
      </c>
      <c r="K1727" s="246" t="str">
        <f>data_olah!O48</f>
        <v>TIDAK TERDETEKSI</v>
      </c>
      <c r="L1727" s="246" t="str">
        <f>data_olah!U48</f>
        <v>SANGAT OPTIMAL</v>
      </c>
    </row>
    <row r="1728">
      <c r="A1728" s="245">
        <v>2025.0</v>
      </c>
      <c r="B1728" s="245" t="s">
        <v>3597</v>
      </c>
      <c r="C1728" s="246" t="str">
        <f>data_olah!B49</f>
        <v>BERAU</v>
      </c>
      <c r="D1728" s="246" t="str">
        <f>data_olah!C49</f>
        <v>KELAY</v>
      </c>
      <c r="E1728" s="246" t="str">
        <f>data_olah!D49</f>
        <v>SIDO BANGEN</v>
      </c>
      <c r="F1728" s="247" t="str">
        <f>data_olah!F49</f>
        <v>1.6837199251098383</v>
      </c>
      <c r="G1728" s="247" t="str">
        <f>data_olah!G49</f>
        <v>117.07768268089117</v>
      </c>
      <c r="H1728" s="246" t="str">
        <f>data_olah!H49</f>
        <v>TELKOMSEL</v>
      </c>
      <c r="I1728" s="246" t="str">
        <f>data_olah!I49</f>
        <v>ORBIT</v>
      </c>
      <c r="J1728" s="246" t="str">
        <f>data_olah!J49</f>
        <v>TERPASANG</v>
      </c>
      <c r="K1728" s="246" t="str">
        <f>data_olah!O49</f>
        <v>BELUM TERPASANG</v>
      </c>
      <c r="L1728" s="246" t="str">
        <f>data_olah!U49</f>
        <v>TIDAK TERDETEKSI</v>
      </c>
    </row>
    <row r="1729">
      <c r="A1729" s="245">
        <v>2025.0</v>
      </c>
      <c r="B1729" s="245" t="s">
        <v>3597</v>
      </c>
      <c r="C1729" s="246" t="str">
        <f>data_olah!B50</f>
        <v>BERAU</v>
      </c>
      <c r="D1729" s="246" t="str">
        <f>data_olah!C50</f>
        <v>MARATUA</v>
      </c>
      <c r="E1729" s="246" t="str">
        <f>data_olah!D50</f>
        <v>BOHE SILIAN</v>
      </c>
      <c r="F1729" s="247" t="str">
        <f>data_olah!F50</f>
        <v>2.184867</v>
      </c>
      <c r="G1729" s="247" t="str">
        <f>data_olah!G50</f>
        <v>118.629255</v>
      </c>
      <c r="H1729" s="246" t="str">
        <f>data_olah!H50</f>
        <v>BESTCAMP</v>
      </c>
      <c r="I1729" s="246" t="str">
        <f>data_olah!I50</f>
        <v>STARLINK</v>
      </c>
      <c r="J1729" s="246" t="str">
        <f>data_olah!J50</f>
        <v>TERPASANG</v>
      </c>
      <c r="K1729" s="246" t="str">
        <f>data_olah!O50</f>
        <v>BELUM TERPASANG</v>
      </c>
      <c r="L1729" s="246" t="str">
        <f>data_olah!U50</f>
        <v>SANGAT OPTIMAL</v>
      </c>
    </row>
    <row r="1730">
      <c r="A1730" s="245">
        <v>2025.0</v>
      </c>
      <c r="B1730" s="245" t="s">
        <v>3597</v>
      </c>
      <c r="C1730" s="246" t="str">
        <f>data_olah!B51</f>
        <v>BERAU</v>
      </c>
      <c r="D1730" s="246" t="str">
        <f>data_olah!C51</f>
        <v>MARATUA</v>
      </c>
      <c r="E1730" s="246" t="str">
        <f>data_olah!D51</f>
        <v>PAYUNG-PAYUNG</v>
      </c>
      <c r="F1730" s="247" t="str">
        <f>data_olah!F51</f>
        <v>2.1957777536222016</v>
      </c>
      <c r="G1730" s="247" t="str">
        <f>data_olah!G51</f>
        <v>118.5974885708768</v>
      </c>
      <c r="H1730" s="246" t="str">
        <f>data_olah!H51</f>
        <v>TELKOMSEL</v>
      </c>
      <c r="I1730" s="246" t="str">
        <f>data_olah!I51</f>
        <v>ORBIT</v>
      </c>
      <c r="J1730" s="246" t="str">
        <f>data_olah!J51</f>
        <v>TERPASANG</v>
      </c>
      <c r="K1730" s="246" t="str">
        <f>data_olah!O51</f>
        <v>BELUM TERPASANG</v>
      </c>
      <c r="L1730" s="246" t="str">
        <f>data_olah!U51</f>
        <v>TIDAK TERDETEKSI</v>
      </c>
    </row>
    <row r="1731">
      <c r="A1731" s="245">
        <v>2025.0</v>
      </c>
      <c r="B1731" s="245" t="s">
        <v>3597</v>
      </c>
      <c r="C1731" s="246" t="str">
        <f>data_olah!B52</f>
        <v>BERAU</v>
      </c>
      <c r="D1731" s="246" t="str">
        <f>data_olah!C52</f>
        <v>MARATUA</v>
      </c>
      <c r="E1731" s="246" t="str">
        <f>data_olah!D52</f>
        <v>TELUK ALULU</v>
      </c>
      <c r="F1731" s="247" t="str">
        <f>data_olah!F52</f>
        <v>2.266887830377776</v>
      </c>
      <c r="G1731" s="247" t="str">
        <f>data_olah!G52</f>
        <v>118.60609019928911</v>
      </c>
      <c r="H1731" s="246" t="str">
        <f>data_olah!H52</f>
        <v>COMTELINDO</v>
      </c>
      <c r="I1731" s="246" t="str">
        <f>data_olah!I52</f>
        <v>WMS</v>
      </c>
      <c r="J1731" s="246" t="str">
        <f>data_olah!J52</f>
        <v>TERPASANG</v>
      </c>
      <c r="K1731" s="246" t="str">
        <f>data_olah!O52</f>
        <v>TIDAK TERDETEKSI</v>
      </c>
      <c r="L1731" s="246" t="str">
        <f>data_olah!U52</f>
        <v>SANGAT OPTIMAL</v>
      </c>
    </row>
    <row r="1732">
      <c r="A1732" s="245">
        <v>2025.0</v>
      </c>
      <c r="B1732" s="245" t="s">
        <v>3597</v>
      </c>
      <c r="C1732" s="246" t="str">
        <f>data_olah!B53</f>
        <v>BERAU</v>
      </c>
      <c r="D1732" s="246" t="str">
        <f>data_olah!C53</f>
        <v>MARATUA</v>
      </c>
      <c r="E1732" s="246" t="str">
        <f>data_olah!D53</f>
        <v>TELUK HARAPAN</v>
      </c>
      <c r="F1732" s="247" t="str">
        <f>data_olah!F53</f>
        <v>2.2482914307667574</v>
      </c>
      <c r="G1732" s="247" t="str">
        <f>data_olah!G53</f>
        <v>118.56399702121716</v>
      </c>
      <c r="H1732" s="246" t="str">
        <f>data_olah!H53</f>
        <v>TELKOMSEL</v>
      </c>
      <c r="I1732" s="246" t="str">
        <f>data_olah!I53</f>
        <v>ORBIT</v>
      </c>
      <c r="J1732" s="246" t="str">
        <f>data_olah!J53</f>
        <v>TERPASANG</v>
      </c>
      <c r="K1732" s="246" t="str">
        <f>data_olah!O53</f>
        <v>BELUM TERPASANG</v>
      </c>
      <c r="L1732" s="246" t="str">
        <f>data_olah!U53</f>
        <v>TIDAK TERDETEKSI</v>
      </c>
    </row>
    <row r="1733">
      <c r="A1733" s="245">
        <v>2025.0</v>
      </c>
      <c r="B1733" s="245" t="s">
        <v>3597</v>
      </c>
      <c r="C1733" s="246" t="str">
        <f>data_olah!B54</f>
        <v>BERAU</v>
      </c>
      <c r="D1733" s="246" t="str">
        <f>data_olah!C54</f>
        <v>PULAU DERAWAN</v>
      </c>
      <c r="E1733" s="246" t="str">
        <f>data_olah!D54</f>
        <v>PEGAT BATUMBUK</v>
      </c>
      <c r="F1733" s="247" t="str">
        <f>data_olah!F54</f>
        <v>2.109561581392743</v>
      </c>
      <c r="G1733" s="247" t="str">
        <f>data_olah!G54</f>
        <v>117.81717140217421</v>
      </c>
      <c r="H1733" s="246" t="str">
        <f>data_olah!H54</f>
        <v>COMTELINDO</v>
      </c>
      <c r="I1733" s="246" t="str">
        <f>data_olah!I54</f>
        <v>WMS</v>
      </c>
      <c r="J1733" s="246" t="str">
        <f>data_olah!J54</f>
        <v>TERPASANG</v>
      </c>
      <c r="K1733" s="246" t="str">
        <f>data_olah!O54</f>
        <v>TIDAK TERDETEKSI</v>
      </c>
      <c r="L1733" s="246" t="str">
        <f>data_olah!U54</f>
        <v>SANGAT OPTIMAL</v>
      </c>
    </row>
    <row r="1734">
      <c r="A1734" s="245">
        <v>2025.0</v>
      </c>
      <c r="B1734" s="245" t="s">
        <v>3597</v>
      </c>
      <c r="C1734" s="246" t="str">
        <f>data_olah!B55</f>
        <v>BERAU</v>
      </c>
      <c r="D1734" s="246" t="str">
        <f>data_olah!C55</f>
        <v>PULAU DERAWAN</v>
      </c>
      <c r="E1734" s="246" t="str">
        <f>data_olah!D55</f>
        <v>TELUK SEMANTING</v>
      </c>
      <c r="F1734" s="247" t="str">
        <f>data_olah!F55</f>
        <v>2.187748107594705</v>
      </c>
      <c r="G1734" s="247" t="str">
        <f>data_olah!G55</f>
        <v>117.95524405907229</v>
      </c>
      <c r="H1734" s="246" t="str">
        <f>data_olah!H55</f>
        <v>COMTELINDO</v>
      </c>
      <c r="I1734" s="246" t="str">
        <f>data_olah!I55</f>
        <v>WMS</v>
      </c>
      <c r="J1734" s="246" t="str">
        <f>data_olah!J55</f>
        <v>TERPASANG</v>
      </c>
      <c r="K1734" s="246" t="str">
        <f>data_olah!O55</f>
        <v>TIDAK TERDETEKSI</v>
      </c>
      <c r="L1734" s="246" t="str">
        <f>data_olah!U55</f>
        <v>SANGAT OPTIMAL</v>
      </c>
    </row>
    <row r="1735">
      <c r="A1735" s="245">
        <v>2025.0</v>
      </c>
      <c r="B1735" s="245" t="s">
        <v>3597</v>
      </c>
      <c r="C1735" s="246" t="str">
        <f>data_olah!B56</f>
        <v>BERAU</v>
      </c>
      <c r="D1735" s="246" t="str">
        <f>data_olah!C56</f>
        <v>PULAU DERAWAN</v>
      </c>
      <c r="E1735" s="246" t="str">
        <f>data_olah!D56</f>
        <v>TANJUNG BATU</v>
      </c>
      <c r="F1735" s="247" t="str">
        <f>data_olah!F56</f>
        <v>2.2759643557721607</v>
      </c>
      <c r="G1735" s="247" t="str">
        <f>data_olah!G56</f>
        <v>118.08743388814307</v>
      </c>
      <c r="H1735" s="246" t="str">
        <f>data_olah!H56</f>
        <v>TELKOM</v>
      </c>
      <c r="I1735" s="246" t="str">
        <f>data_olah!I56</f>
        <v>WMS</v>
      </c>
      <c r="J1735" s="246" t="str">
        <f>data_olah!J56</f>
        <v>TERPASANG</v>
      </c>
      <c r="K1735" s="246" t="str">
        <f>data_olah!O56</f>
        <v>&gt; 200GB</v>
      </c>
      <c r="L1735" s="246" t="str">
        <f>data_olah!U56</f>
        <v>KURANG OPTIMAL</v>
      </c>
    </row>
    <row r="1736">
      <c r="A1736" s="245">
        <v>2025.0</v>
      </c>
      <c r="B1736" s="245" t="s">
        <v>3597</v>
      </c>
      <c r="C1736" s="246" t="str">
        <f>data_olah!B57</f>
        <v>BERAU</v>
      </c>
      <c r="D1736" s="246" t="str">
        <f>data_olah!C57</f>
        <v>PULAU DERAWAN</v>
      </c>
      <c r="E1736" s="246" t="str">
        <f>data_olah!D57</f>
        <v>PULAU DERAWAN</v>
      </c>
      <c r="F1736" s="247" t="str">
        <f>data_olah!F57</f>
        <v>2.2839292454228177</v>
      </c>
      <c r="G1736" s="247" t="str">
        <f>data_olah!G57</f>
        <v>118.24162940941439</v>
      </c>
      <c r="H1736" s="246" t="str">
        <f>data_olah!H57</f>
        <v>TELKOM</v>
      </c>
      <c r="I1736" s="246" t="str">
        <f>data_olah!I57</f>
        <v>WMS</v>
      </c>
      <c r="J1736" s="246" t="str">
        <f>data_olah!J57</f>
        <v>TERPASANG</v>
      </c>
      <c r="K1736" s="246" t="str">
        <f>data_olah!O57</f>
        <v>TIDAK AKTIF</v>
      </c>
      <c r="L1736" s="246" t="str">
        <f>data_olah!U57</f>
        <v>TIDAK AKTIF</v>
      </c>
    </row>
    <row r="1737">
      <c r="A1737" s="245">
        <v>2025.0</v>
      </c>
      <c r="B1737" s="245" t="s">
        <v>3597</v>
      </c>
      <c r="C1737" s="246" t="str">
        <f>data_olah!B58</f>
        <v>BERAU</v>
      </c>
      <c r="D1737" s="246" t="str">
        <f>data_olah!C58</f>
        <v>PULAU DERAWAN</v>
      </c>
      <c r="E1737" s="246" t="str">
        <f>data_olah!D58</f>
        <v>KASAI</v>
      </c>
      <c r="F1737" s="247" t="str">
        <f>data_olah!F58</f>
        <v>2.2064717360875186</v>
      </c>
      <c r="G1737" s="247" t="str">
        <f>data_olah!G58</f>
        <v>117.91785116734594</v>
      </c>
      <c r="H1737" s="246" t="str">
        <f>data_olah!H58</f>
        <v>TELKOMSEL</v>
      </c>
      <c r="I1737" s="246" t="str">
        <f>data_olah!I58</f>
        <v>ORBIT</v>
      </c>
      <c r="J1737" s="246" t="str">
        <f>data_olah!J58</f>
        <v>TERPASANG</v>
      </c>
      <c r="K1737" s="246" t="str">
        <f>data_olah!O58</f>
        <v>BELUM TERPASANG</v>
      </c>
      <c r="L1737" s="246" t="str">
        <f>data_olah!U58</f>
        <v>TIDAK TERDETEKSI</v>
      </c>
    </row>
    <row r="1738">
      <c r="A1738" s="245">
        <v>2025.0</v>
      </c>
      <c r="B1738" s="245" t="s">
        <v>3597</v>
      </c>
      <c r="C1738" s="246" t="str">
        <f>data_olah!B59</f>
        <v>BERAU</v>
      </c>
      <c r="D1738" s="246" t="str">
        <f>data_olah!C59</f>
        <v>SAMBALIUNG</v>
      </c>
      <c r="E1738" s="246" t="str">
        <f>data_olah!D59</f>
        <v>LONG LANUK</v>
      </c>
      <c r="F1738" s="247" t="str">
        <f>data_olah!F59</f>
        <v>1.9643583335074712</v>
      </c>
      <c r="G1738" s="247" t="str">
        <f>data_olah!G59</f>
        <v>117.33777180141443</v>
      </c>
      <c r="H1738" s="246" t="str">
        <f>data_olah!H59</f>
        <v>TELKOMSEL</v>
      </c>
      <c r="I1738" s="246" t="str">
        <f>data_olah!I59</f>
        <v>ORBIT</v>
      </c>
      <c r="J1738" s="246" t="str">
        <f>data_olah!J59</f>
        <v>TERPASANG</v>
      </c>
      <c r="K1738" s="246" t="str">
        <f>data_olah!O59</f>
        <v>BELUM TERPASANG</v>
      </c>
      <c r="L1738" s="246" t="str">
        <f>data_olah!U59</f>
        <v>TIDAK TERDETEKSI</v>
      </c>
    </row>
    <row r="1739">
      <c r="A1739" s="245">
        <v>2025.0</v>
      </c>
      <c r="B1739" s="245" t="s">
        <v>3597</v>
      </c>
      <c r="C1739" s="246" t="str">
        <f>data_olah!B60</f>
        <v>BERAU</v>
      </c>
      <c r="D1739" s="246" t="str">
        <f>data_olah!C60</f>
        <v>SAMBALIUNG</v>
      </c>
      <c r="E1739" s="246" t="str">
        <f>data_olah!D60</f>
        <v>TUMBIT DAYAK</v>
      </c>
      <c r="F1739" s="247" t="str">
        <f>data_olah!F60</f>
        <v>1.992112</v>
      </c>
      <c r="G1739" s="247" t="str">
        <f>data_olah!G60</f>
        <v>117.322373</v>
      </c>
      <c r="H1739" s="246" t="str">
        <f>data_olah!H60</f>
        <v>BESTCAMP</v>
      </c>
      <c r="I1739" s="246" t="str">
        <f>data_olah!I60</f>
        <v>STARLINK</v>
      </c>
      <c r="J1739" s="246" t="str">
        <f>data_olah!J60</f>
        <v>TERPASANG</v>
      </c>
      <c r="K1739" s="246" t="str">
        <f>data_olah!O60</f>
        <v>BELUM TERPASANG</v>
      </c>
      <c r="L1739" s="246" t="str">
        <f>data_olah!U60</f>
        <v>OPTIMAL</v>
      </c>
    </row>
    <row r="1740">
      <c r="A1740" s="245">
        <v>2025.0</v>
      </c>
      <c r="B1740" s="245" t="s">
        <v>3597</v>
      </c>
      <c r="C1740" s="246" t="str">
        <f>data_olah!B61</f>
        <v>BERAU</v>
      </c>
      <c r="D1740" s="246" t="str">
        <f>data_olah!C61</f>
        <v>SAMBALIUNG</v>
      </c>
      <c r="E1740" s="246" t="str">
        <f>data_olah!D61</f>
        <v>INARAN</v>
      </c>
      <c r="F1740" s="247" t="str">
        <f>data_olah!F61</f>
        <v>2.03918605261871</v>
      </c>
      <c r="G1740" s="247" t="str">
        <f>data_olah!G61</f>
        <v>117.41921549859174</v>
      </c>
      <c r="H1740" s="246" t="str">
        <f>data_olah!H61</f>
        <v>TELKOMSAT</v>
      </c>
      <c r="I1740" s="246" t="str">
        <f>data_olah!I61</f>
        <v>STARLINK</v>
      </c>
      <c r="J1740" s="246" t="str">
        <f>data_olah!J61</f>
        <v>TERPASANG</v>
      </c>
      <c r="K1740" s="246" t="str">
        <f>data_olah!O61</f>
        <v>BELUM TERPASANG</v>
      </c>
      <c r="L1740" s="246" t="str">
        <f>data_olah!U61</f>
        <v>KURANG OPTIMAL</v>
      </c>
    </row>
    <row r="1741">
      <c r="A1741" s="245">
        <v>2025.0</v>
      </c>
      <c r="B1741" s="245" t="s">
        <v>3597</v>
      </c>
      <c r="C1741" s="246" t="str">
        <f>data_olah!B62</f>
        <v>BERAU</v>
      </c>
      <c r="D1741" s="246" t="str">
        <f>data_olah!C62</f>
        <v>SAMBALIUNG</v>
      </c>
      <c r="E1741" s="246" t="str">
        <f>data_olah!D62</f>
        <v>PEGAT BUKUR</v>
      </c>
      <c r="F1741" s="247" t="str">
        <f>data_olah!F62</f>
        <v>2.034322059110328</v>
      </c>
      <c r="G1741" s="247" t="str">
        <f>data_olah!G62</f>
        <v>117.46738450711992</v>
      </c>
      <c r="H1741" s="246" t="str">
        <f>data_olah!H62</f>
        <v>COMTELINDO</v>
      </c>
      <c r="I1741" s="246" t="str">
        <f>data_olah!I62</f>
        <v>WMS</v>
      </c>
      <c r="J1741" s="246" t="str">
        <f>data_olah!J62</f>
        <v>TERPASANG</v>
      </c>
      <c r="K1741" s="246" t="str">
        <f>data_olah!O62</f>
        <v>TIDAK TERDETEKSI</v>
      </c>
      <c r="L1741" s="246" t="str">
        <f>data_olah!U62</f>
        <v>OPTIMAL</v>
      </c>
    </row>
    <row r="1742">
      <c r="A1742" s="245">
        <v>2025.0</v>
      </c>
      <c r="B1742" s="245" t="s">
        <v>3597</v>
      </c>
      <c r="C1742" s="246" t="str">
        <f>data_olah!B63</f>
        <v>BERAU</v>
      </c>
      <c r="D1742" s="246" t="str">
        <f>data_olah!C63</f>
        <v>SAMBALIUNG</v>
      </c>
      <c r="E1742" s="246" t="str">
        <f>data_olah!D63</f>
        <v>RANTAU PANJANG</v>
      </c>
      <c r="F1742" s="247" t="str">
        <f>data_olah!F63</f>
        <v>2.106266152543877</v>
      </c>
      <c r="G1742" s="247" t="str">
        <f>data_olah!G63</f>
        <v>117.45075007086871</v>
      </c>
      <c r="H1742" s="246" t="str">
        <f>data_olah!H63</f>
        <v>TELKOMSAT</v>
      </c>
      <c r="I1742" s="246" t="str">
        <f>data_olah!I63</f>
        <v>STARLINK</v>
      </c>
      <c r="J1742" s="246" t="str">
        <f>data_olah!J63</f>
        <v>TERPASANG</v>
      </c>
      <c r="K1742" s="246" t="str">
        <f>data_olah!O63</f>
        <v>BELUM TERPASANG</v>
      </c>
      <c r="L1742" s="246" t="str">
        <f>data_olah!U63</f>
        <v>OPTIMAL</v>
      </c>
    </row>
    <row r="1743">
      <c r="A1743" s="245">
        <v>2025.0</v>
      </c>
      <c r="B1743" s="245" t="s">
        <v>3597</v>
      </c>
      <c r="C1743" s="246" t="str">
        <f>data_olah!B64</f>
        <v>BERAU</v>
      </c>
      <c r="D1743" s="246" t="str">
        <f>data_olah!C64</f>
        <v>SAMBALIUNG</v>
      </c>
      <c r="E1743" s="246" t="str">
        <f>data_olah!D64</f>
        <v>SUARAN</v>
      </c>
      <c r="F1743" s="247" t="str">
        <f>data_olah!F64</f>
        <v>2.019076654088608</v>
      </c>
      <c r="G1743" s="247" t="str">
        <f>data_olah!G64</f>
        <v>117.6398920161547</v>
      </c>
      <c r="H1743" s="246" t="str">
        <f>data_olah!H64</f>
        <v>TELKOM</v>
      </c>
      <c r="I1743" s="246" t="str">
        <f>data_olah!I64</f>
        <v>WMS</v>
      </c>
      <c r="J1743" s="246" t="str">
        <f>data_olah!J64</f>
        <v>TERPASANG</v>
      </c>
      <c r="K1743" s="246" t="str">
        <f>data_olah!O64</f>
        <v>&lt;= 150GB</v>
      </c>
      <c r="L1743" s="246" t="str">
        <f>data_olah!U64</f>
        <v>KURANG OPTIMAL</v>
      </c>
    </row>
    <row r="1744">
      <c r="A1744" s="245">
        <v>2025.0</v>
      </c>
      <c r="B1744" s="245" t="s">
        <v>3597</v>
      </c>
      <c r="C1744" s="246" t="str">
        <f>data_olah!B65</f>
        <v>BERAU</v>
      </c>
      <c r="D1744" s="246" t="str">
        <f>data_olah!C65</f>
        <v>SAMBALIUNG</v>
      </c>
      <c r="E1744" s="246" t="str">
        <f>data_olah!D65</f>
        <v>PILANJAU</v>
      </c>
      <c r="F1744" s="247" t="str">
        <f>data_olah!F65</f>
        <v>1.996835</v>
      </c>
      <c r="G1744" s="247" t="str">
        <f>data_olah!G65</f>
        <v>117.753414</v>
      </c>
      <c r="H1744" s="246" t="str">
        <f>data_olah!H65</f>
        <v>BESTCAMP</v>
      </c>
      <c r="I1744" s="246" t="str">
        <f>data_olah!I65</f>
        <v>STARLINK</v>
      </c>
      <c r="J1744" s="246" t="str">
        <f>data_olah!J65</f>
        <v>TERPASANG</v>
      </c>
      <c r="K1744" s="246" t="str">
        <f>data_olah!O65</f>
        <v>BELUM TERPASANG</v>
      </c>
      <c r="L1744" s="246" t="str">
        <f>data_olah!U65</f>
        <v>TIDAK OPTIMAL</v>
      </c>
    </row>
    <row r="1745">
      <c r="A1745" s="245">
        <v>2025.0</v>
      </c>
      <c r="B1745" s="245" t="s">
        <v>3597</v>
      </c>
      <c r="C1745" s="246" t="str">
        <f>data_olah!B66</f>
        <v>BERAU</v>
      </c>
      <c r="D1745" s="246" t="str">
        <f>data_olah!C66</f>
        <v>SAMBALIUNG</v>
      </c>
      <c r="E1745" s="246" t="str">
        <f>data_olah!D66</f>
        <v>PESAYAN</v>
      </c>
      <c r="F1745" s="247" t="str">
        <f>data_olah!F66</f>
        <v>2.010643707442536</v>
      </c>
      <c r="G1745" s="247" t="str">
        <f>data_olah!G66</f>
        <v>117.67712714168361</v>
      </c>
      <c r="H1745" s="246" t="str">
        <f>data_olah!H66</f>
        <v>TELKOMSAT</v>
      </c>
      <c r="I1745" s="246" t="str">
        <f>data_olah!I66</f>
        <v>STARLINK</v>
      </c>
      <c r="J1745" s="246" t="str">
        <f>data_olah!J66</f>
        <v>TERPASANG</v>
      </c>
      <c r="K1745" s="246" t="str">
        <f>data_olah!O66</f>
        <v>BELUM TERPASANG</v>
      </c>
      <c r="L1745" s="246" t="str">
        <f>data_olah!U66</f>
        <v>OPTIMAL</v>
      </c>
    </row>
    <row r="1746">
      <c r="A1746" s="245">
        <v>2025.0</v>
      </c>
      <c r="B1746" s="245" t="s">
        <v>3597</v>
      </c>
      <c r="C1746" s="246" t="str">
        <f>data_olah!B67</f>
        <v>BERAU</v>
      </c>
      <c r="D1746" s="246" t="str">
        <f>data_olah!C67</f>
        <v>SAMBALIUNG</v>
      </c>
      <c r="E1746" s="246" t="str">
        <f>data_olah!D67</f>
        <v>SEI BEBANIR BANGUN</v>
      </c>
      <c r="F1746" s="247" t="str">
        <f>data_olah!F67</f>
        <v>2.1607765728302026</v>
      </c>
      <c r="G1746" s="247" t="str">
        <f>data_olah!G67</f>
        <v>117.57026003194227</v>
      </c>
      <c r="H1746" s="246" t="str">
        <f>data_olah!H67</f>
        <v>TELKOM</v>
      </c>
      <c r="I1746" s="246" t="str">
        <f>data_olah!I67</f>
        <v>WMS</v>
      </c>
      <c r="J1746" s="246" t="str">
        <f>data_olah!J67</f>
        <v>TERPASANG</v>
      </c>
      <c r="K1746" s="246" t="str">
        <f>data_olah!O67</f>
        <v>TIDAK AKTIF</v>
      </c>
      <c r="L1746" s="246" t="str">
        <f>data_olah!U67</f>
        <v>TIDAK AKTIF</v>
      </c>
    </row>
    <row r="1747">
      <c r="A1747" s="245">
        <v>2025.0</v>
      </c>
      <c r="B1747" s="245" t="s">
        <v>3597</v>
      </c>
      <c r="C1747" s="246" t="str">
        <f>data_olah!B68</f>
        <v>BERAU</v>
      </c>
      <c r="D1747" s="246" t="str">
        <f>data_olah!C68</f>
        <v>SAMBALIUNG</v>
      </c>
      <c r="E1747" s="246" t="str">
        <f>data_olah!D68</f>
        <v>GURIMBANG</v>
      </c>
      <c r="F1747" s="247" t="str">
        <f>data_olah!F68</f>
        <v>2.186041920715036</v>
      </c>
      <c r="G1747" s="247" t="str">
        <f>data_olah!G68</f>
        <v>117.60141022343434</v>
      </c>
      <c r="H1747" s="246" t="str">
        <f>data_olah!H68</f>
        <v>TELKOM</v>
      </c>
      <c r="I1747" s="246" t="str">
        <f>data_olah!I68</f>
        <v>WMS</v>
      </c>
      <c r="J1747" s="246" t="str">
        <f>data_olah!J68</f>
        <v>TERPASANG</v>
      </c>
      <c r="K1747" s="246" t="str">
        <f>data_olah!O68</f>
        <v>TIDAK AKTIF</v>
      </c>
      <c r="L1747" s="246" t="str">
        <f>data_olah!U68</f>
        <v>KURANG OPTIMAL</v>
      </c>
    </row>
    <row r="1748">
      <c r="A1748" s="245">
        <v>2025.0</v>
      </c>
      <c r="B1748" s="245" t="s">
        <v>3597</v>
      </c>
      <c r="C1748" s="246" t="str">
        <f>data_olah!B69</f>
        <v>BERAU</v>
      </c>
      <c r="D1748" s="246" t="str">
        <f>data_olah!C69</f>
        <v>SAMBALIUNG</v>
      </c>
      <c r="E1748" s="246" t="str">
        <f>data_olah!D69</f>
        <v>SUKAN TENGAH</v>
      </c>
      <c r="F1748" s="247" t="str">
        <f>data_olah!F69</f>
        <v>2.175837171043414</v>
      </c>
      <c r="G1748" s="247" t="str">
        <f>data_olah!G69</f>
        <v>117.65689018989184</v>
      </c>
      <c r="H1748" s="246" t="str">
        <f>data_olah!H69</f>
        <v>TELKOM</v>
      </c>
      <c r="I1748" s="246" t="str">
        <f>data_olah!I69</f>
        <v>WMS</v>
      </c>
      <c r="J1748" s="246" t="str">
        <f>data_olah!J69</f>
        <v>TERPASANG</v>
      </c>
      <c r="K1748" s="246" t="str">
        <f>data_olah!O69</f>
        <v>BELUM TERPASANG</v>
      </c>
      <c r="L1748" s="246" t="str">
        <f>data_olah!U69</f>
        <v>TIDAK OPTIMAL</v>
      </c>
    </row>
    <row r="1749">
      <c r="A1749" s="245">
        <v>2025.0</v>
      </c>
      <c r="B1749" s="245" t="s">
        <v>3597</v>
      </c>
      <c r="C1749" s="246" t="str">
        <f>data_olah!B70</f>
        <v>BERAU</v>
      </c>
      <c r="D1749" s="246" t="str">
        <f>data_olah!C70</f>
        <v>SAMBALIUNG</v>
      </c>
      <c r="E1749" s="246" t="str">
        <f>data_olah!D70</f>
        <v>TANJUNG PERANGAT</v>
      </c>
      <c r="F1749" s="247" t="str">
        <f>data_olah!F70</f>
        <v>2.208433</v>
      </c>
      <c r="G1749" s="247" t="str">
        <f>data_olah!G70</f>
        <v>117.611750</v>
      </c>
      <c r="H1749" s="246" t="str">
        <f>data_olah!H70</f>
        <v>BESTCAMP</v>
      </c>
      <c r="I1749" s="246" t="str">
        <f>data_olah!I70</f>
        <v>STARLINK</v>
      </c>
      <c r="J1749" s="246" t="str">
        <f>data_olah!J70</f>
        <v>TERPASANG</v>
      </c>
      <c r="K1749" s="246" t="str">
        <f>data_olah!O70</f>
        <v>BELUM TERPASANG</v>
      </c>
      <c r="L1749" s="246" t="str">
        <f>data_olah!U70</f>
        <v>TIDAK OPTIMAL</v>
      </c>
    </row>
    <row r="1750">
      <c r="A1750" s="245">
        <v>2025.0</v>
      </c>
      <c r="B1750" s="245" t="s">
        <v>3597</v>
      </c>
      <c r="C1750" s="246" t="str">
        <f>data_olah!B71</f>
        <v>BERAU</v>
      </c>
      <c r="D1750" s="246" t="str">
        <f>data_olah!C71</f>
        <v>SAMBALIUNG</v>
      </c>
      <c r="E1750" s="246" t="str">
        <f>data_olah!D71</f>
        <v>BENA BARU</v>
      </c>
      <c r="F1750" s="247" t="str">
        <f>data_olah!F71</f>
        <v>2.0400403991450413</v>
      </c>
      <c r="G1750" s="247" t="str">
        <f>data_olah!G71</f>
        <v>117.39633430856777</v>
      </c>
      <c r="H1750" s="246" t="str">
        <f>data_olah!H71</f>
        <v>TELKOM</v>
      </c>
      <c r="I1750" s="246" t="str">
        <f>data_olah!I71</f>
        <v>WMS</v>
      </c>
      <c r="J1750" s="246" t="str">
        <f>data_olah!J71</f>
        <v>TERPASANG</v>
      </c>
      <c r="K1750" s="246" t="str">
        <f>data_olah!O71</f>
        <v>&gt; 200GB</v>
      </c>
      <c r="L1750" s="246" t="str">
        <f>data_olah!U71</f>
        <v>KURANG OPTIMAL</v>
      </c>
    </row>
    <row r="1751">
      <c r="A1751" s="245">
        <v>2025.0</v>
      </c>
      <c r="B1751" s="245" t="s">
        <v>3597</v>
      </c>
      <c r="C1751" s="246" t="str">
        <f>data_olah!B72</f>
        <v>BERAU</v>
      </c>
      <c r="D1751" s="246" t="str">
        <f>data_olah!C72</f>
        <v>SEGAH</v>
      </c>
      <c r="E1751" s="246" t="str">
        <f>data_olah!D72</f>
        <v>LONG LA'AI</v>
      </c>
      <c r="F1751" s="247" t="str">
        <f>data_olah!F72</f>
        <v>2.162181925537826</v>
      </c>
      <c r="G1751" s="247" t="str">
        <f>data_olah!G72</f>
        <v>116.74914293126034</v>
      </c>
      <c r="H1751" s="246" t="str">
        <f>data_olah!H72</f>
        <v>COMTELINDO</v>
      </c>
      <c r="I1751" s="246" t="str">
        <f>data_olah!I72</f>
        <v>WMS</v>
      </c>
      <c r="J1751" s="246" t="str">
        <f>data_olah!J72</f>
        <v>TERPASANG</v>
      </c>
      <c r="K1751" s="246" t="str">
        <f>data_olah!O72</f>
        <v>TIDAK TERDETEKSI</v>
      </c>
      <c r="L1751" s="246" t="str">
        <f>data_olah!U72</f>
        <v>TIDAK TERDETEKSI</v>
      </c>
    </row>
    <row r="1752">
      <c r="A1752" s="245">
        <v>2025.0</v>
      </c>
      <c r="B1752" s="245" t="s">
        <v>3597</v>
      </c>
      <c r="C1752" s="246" t="str">
        <f>data_olah!B73</f>
        <v>BERAU</v>
      </c>
      <c r="D1752" s="246" t="str">
        <f>data_olah!C73</f>
        <v>SEGAH</v>
      </c>
      <c r="E1752" s="246" t="str">
        <f>data_olah!D73</f>
        <v>PUNAN SEGAH</v>
      </c>
      <c r="F1752" s="247" t="str">
        <f>data_olah!F73</f>
        <v>2.3764425889855696</v>
      </c>
      <c r="G1752" s="247" t="str">
        <f>data_olah!G73</f>
        <v>116.65596483779778</v>
      </c>
      <c r="H1752" s="246" t="str">
        <f>data_olah!H73</f>
        <v>COMTELINDO</v>
      </c>
      <c r="I1752" s="246" t="str">
        <f>data_olah!I73</f>
        <v>WMS</v>
      </c>
      <c r="J1752" s="246" t="str">
        <f>data_olah!J73</f>
        <v>TERPASANG</v>
      </c>
      <c r="K1752" s="246" t="str">
        <f>data_olah!O73</f>
        <v>TIDAK TERDETEKSI</v>
      </c>
      <c r="L1752" s="246" t="str">
        <f>data_olah!U73</f>
        <v>OPTIMAL</v>
      </c>
    </row>
    <row r="1753">
      <c r="A1753" s="245">
        <v>2025.0</v>
      </c>
      <c r="B1753" s="245" t="s">
        <v>3597</v>
      </c>
      <c r="C1753" s="246" t="str">
        <f>data_olah!B74</f>
        <v>BERAU</v>
      </c>
      <c r="D1753" s="246" t="str">
        <f>data_olah!C74</f>
        <v>SEGAH</v>
      </c>
      <c r="E1753" s="246" t="str">
        <f>data_olah!D74</f>
        <v>LONG AYAP</v>
      </c>
      <c r="F1753" s="247" t="str">
        <f>data_olah!F74</f>
        <v>2.307972</v>
      </c>
      <c r="G1753" s="247" t="str">
        <f>data_olah!G74</f>
        <v>116.840627</v>
      </c>
      <c r="H1753" s="246" t="str">
        <f>data_olah!H74</f>
        <v>BESTCAMP</v>
      </c>
      <c r="I1753" s="246" t="str">
        <f>data_olah!I74</f>
        <v>STARLINK</v>
      </c>
      <c r="J1753" s="246" t="str">
        <f>data_olah!J74</f>
        <v>TERPASANG</v>
      </c>
      <c r="K1753" s="246" t="str">
        <f>data_olah!O74</f>
        <v>BELUM TERPASANG</v>
      </c>
      <c r="L1753" s="246" t="str">
        <f>data_olah!U74</f>
        <v>OPTIMAL</v>
      </c>
    </row>
    <row r="1754">
      <c r="A1754" s="245">
        <v>2025.0</v>
      </c>
      <c r="B1754" s="245" t="s">
        <v>3597</v>
      </c>
      <c r="C1754" s="246" t="str">
        <f>data_olah!B75</f>
        <v>BERAU</v>
      </c>
      <c r="D1754" s="246" t="str">
        <f>data_olah!C75</f>
        <v>SEGAH</v>
      </c>
      <c r="E1754" s="246" t="str">
        <f>data_olah!D75</f>
        <v>LONG AYAN</v>
      </c>
      <c r="F1754" s="247" t="str">
        <f>data_olah!F75</f>
        <v>2.2805719018571105</v>
      </c>
      <c r="G1754" s="247" t="str">
        <f>data_olah!G75</f>
        <v>116.95454534891914</v>
      </c>
      <c r="H1754" s="246" t="str">
        <f>data_olah!H75</f>
        <v>COMTELINDO</v>
      </c>
      <c r="I1754" s="246" t="str">
        <f>data_olah!I75</f>
        <v>WMS</v>
      </c>
      <c r="J1754" s="246" t="str">
        <f>data_olah!J75</f>
        <v>TERPASANG</v>
      </c>
      <c r="K1754" s="246" t="str">
        <f>data_olah!O75</f>
        <v>TIDAK TERDETEKSI</v>
      </c>
      <c r="L1754" s="246" t="str">
        <f>data_olah!U75</f>
        <v>OPTIMAL</v>
      </c>
    </row>
    <row r="1755">
      <c r="A1755" s="245">
        <v>2025.0</v>
      </c>
      <c r="B1755" s="245" t="s">
        <v>3597</v>
      </c>
      <c r="C1755" s="246" t="str">
        <f>data_olah!B76</f>
        <v>BERAU</v>
      </c>
      <c r="D1755" s="246" t="str">
        <f>data_olah!C76</f>
        <v>SEGAH</v>
      </c>
      <c r="E1755" s="246" t="str">
        <f>data_olah!D76</f>
        <v>PUNAN MALINAU</v>
      </c>
      <c r="F1755" s="247" t="str">
        <f>data_olah!F76</f>
        <v>2.2562891776758964</v>
      </c>
      <c r="G1755" s="247" t="str">
        <f>data_olah!G76</f>
        <v>117.03110451346126</v>
      </c>
      <c r="H1755" s="246" t="str">
        <f>data_olah!H76</f>
        <v>TELKOMSEL</v>
      </c>
      <c r="I1755" s="246" t="str">
        <f>data_olah!I76</f>
        <v>ORBIT</v>
      </c>
      <c r="J1755" s="246" t="str">
        <f>data_olah!J76</f>
        <v>TERPASANG</v>
      </c>
      <c r="K1755" s="246" t="str">
        <f>data_olah!O76</f>
        <v>BELUM TERPASANG</v>
      </c>
      <c r="L1755" s="246" t="str">
        <f>data_olah!U76</f>
        <v>TIDAK TERDETEKSI</v>
      </c>
    </row>
    <row r="1756">
      <c r="A1756" s="245">
        <v>2025.0</v>
      </c>
      <c r="B1756" s="245" t="s">
        <v>3597</v>
      </c>
      <c r="C1756" s="246" t="str">
        <f>data_olah!B77</f>
        <v>BERAU</v>
      </c>
      <c r="D1756" s="246" t="str">
        <f>data_olah!C77</f>
        <v>SEGAH</v>
      </c>
      <c r="E1756" s="246" t="str">
        <f>data_olah!D77</f>
        <v>PUNAN MAHKAM</v>
      </c>
      <c r="F1756" s="247" t="str">
        <f>data_olah!F77</f>
        <v>2.321488677372123</v>
      </c>
      <c r="G1756" s="247" t="str">
        <f>data_olah!G77</f>
        <v>116.58781035240611</v>
      </c>
      <c r="H1756" s="246" t="str">
        <f>data_olah!H77</f>
        <v>COMTELINDO</v>
      </c>
      <c r="I1756" s="246" t="str">
        <f>data_olah!I77</f>
        <v>WMS</v>
      </c>
      <c r="J1756" s="246" t="str">
        <f>data_olah!J77</f>
        <v>TERPASANG</v>
      </c>
      <c r="K1756" s="246" t="str">
        <f>data_olah!O77</f>
        <v>TIDAK TERDETEKSI</v>
      </c>
      <c r="L1756" s="246" t="str">
        <f>data_olah!U77</f>
        <v>TIDAK OPTIMAL</v>
      </c>
    </row>
    <row r="1757">
      <c r="A1757" s="245">
        <v>2025.0</v>
      </c>
      <c r="B1757" s="245" t="s">
        <v>3597</v>
      </c>
      <c r="C1757" s="246" t="str">
        <f>data_olah!B78</f>
        <v>BERAU</v>
      </c>
      <c r="D1757" s="246" t="str">
        <f>data_olah!C78</f>
        <v>SEGAH</v>
      </c>
      <c r="E1757" s="246" t="str">
        <f>data_olah!D78</f>
        <v>GUNUNG SARI</v>
      </c>
      <c r="F1757" s="247" t="str">
        <f>data_olah!F78</f>
        <v>2.190839054636443</v>
      </c>
      <c r="G1757" s="247" t="str">
        <f>data_olah!G78</f>
        <v>117.11320951660349</v>
      </c>
      <c r="H1757" s="246" t="str">
        <f>data_olah!H78</f>
        <v>TELKOM</v>
      </c>
      <c r="I1757" s="246" t="str">
        <f>data_olah!I78</f>
        <v>WMS</v>
      </c>
      <c r="J1757" s="246" t="str">
        <f>data_olah!J78</f>
        <v>TERPASANG</v>
      </c>
      <c r="K1757" s="246" t="str">
        <f>data_olah!O78</f>
        <v>&lt;= 100GB</v>
      </c>
      <c r="L1757" s="246" t="str">
        <f>data_olah!U78</f>
        <v>TIDAK OPTIMAL</v>
      </c>
    </row>
    <row r="1758">
      <c r="A1758" s="245">
        <v>2025.0</v>
      </c>
      <c r="B1758" s="245" t="s">
        <v>3597</v>
      </c>
      <c r="C1758" s="246" t="str">
        <f>data_olah!B79</f>
        <v>BERAU</v>
      </c>
      <c r="D1758" s="246" t="str">
        <f>data_olah!C79</f>
        <v>SEGAH</v>
      </c>
      <c r="E1758" s="246" t="str">
        <f>data_olah!D79</f>
        <v>PANDAN SARI</v>
      </c>
      <c r="F1758" s="247" t="str">
        <f>data_olah!F79</f>
        <v>2.0774877630806916</v>
      </c>
      <c r="G1758" s="247" t="str">
        <f>data_olah!G79</f>
        <v>117.234147339748</v>
      </c>
      <c r="H1758" s="246" t="str">
        <f>data_olah!H79</f>
        <v>TELKOMSEL</v>
      </c>
      <c r="I1758" s="246" t="str">
        <f>data_olah!I79</f>
        <v>ORBIT</v>
      </c>
      <c r="J1758" s="246" t="str">
        <f>data_olah!J79</f>
        <v>TERPASANG</v>
      </c>
      <c r="K1758" s="246" t="str">
        <f>data_olah!O79</f>
        <v>BELUM TERPASANG</v>
      </c>
      <c r="L1758" s="246" t="str">
        <f>data_olah!U79</f>
        <v>TIDAK TERDETEKSI</v>
      </c>
    </row>
    <row r="1759">
      <c r="A1759" s="245">
        <v>2025.0</v>
      </c>
      <c r="B1759" s="245" t="s">
        <v>3597</v>
      </c>
      <c r="C1759" s="246" t="str">
        <f>data_olah!B80</f>
        <v>BERAU</v>
      </c>
      <c r="D1759" s="246" t="str">
        <f>data_olah!C80</f>
        <v>SEGAH</v>
      </c>
      <c r="E1759" s="246" t="str">
        <f>data_olah!D80</f>
        <v>BUKIT MAKMUR</v>
      </c>
      <c r="F1759" s="247" t="str">
        <f>data_olah!F80</f>
        <v>2.087653738487665</v>
      </c>
      <c r="G1759" s="247" t="str">
        <f>data_olah!G80</f>
        <v>117.19828377380585</v>
      </c>
      <c r="H1759" s="246" t="str">
        <f>data_olah!H80</f>
        <v>TELKOM</v>
      </c>
      <c r="I1759" s="246" t="str">
        <f>data_olah!I80</f>
        <v>WMS</v>
      </c>
      <c r="J1759" s="246" t="str">
        <f>data_olah!J80</f>
        <v>TERPASANG</v>
      </c>
      <c r="K1759" s="246" t="str">
        <f>data_olah!O80</f>
        <v>TIDAK AKTIF</v>
      </c>
      <c r="L1759" s="246" t="str">
        <f>data_olah!U80</f>
        <v>TIDAK AKTIF</v>
      </c>
    </row>
    <row r="1760">
      <c r="A1760" s="245">
        <v>2025.0</v>
      </c>
      <c r="B1760" s="245" t="s">
        <v>3597</v>
      </c>
      <c r="C1760" s="246" t="str">
        <f>data_olah!B81</f>
        <v>BERAU</v>
      </c>
      <c r="D1760" s="246" t="str">
        <f>data_olah!C81</f>
        <v>SEGAH</v>
      </c>
      <c r="E1760" s="246" t="str">
        <f>data_olah!D81</f>
        <v>HARAPAN JAYA</v>
      </c>
      <c r="F1760" s="247" t="str">
        <f>data_olah!F81</f>
        <v>2.1458485120244988</v>
      </c>
      <c r="G1760" s="247" t="str">
        <f>data_olah!G81</f>
        <v>117.11288820154698</v>
      </c>
      <c r="H1760" s="246" t="str">
        <f>data_olah!H81</f>
        <v>TELKOMSEL</v>
      </c>
      <c r="I1760" s="246" t="str">
        <f>data_olah!I81</f>
        <v>ORBIT</v>
      </c>
      <c r="J1760" s="246" t="str">
        <f>data_olah!J81</f>
        <v>TERPASANG</v>
      </c>
      <c r="K1760" s="246" t="str">
        <f>data_olah!O81</f>
        <v>BELUM TERPASANG</v>
      </c>
      <c r="L1760" s="246" t="str">
        <f>data_olah!U81</f>
        <v>TIDAK TERDETEKSI</v>
      </c>
    </row>
    <row r="1761">
      <c r="A1761" s="245">
        <v>2025.0</v>
      </c>
      <c r="B1761" s="245" t="s">
        <v>3597</v>
      </c>
      <c r="C1761" s="246" t="str">
        <f>data_olah!B82</f>
        <v>BERAU</v>
      </c>
      <c r="D1761" s="246" t="str">
        <f>data_olah!C82</f>
        <v>SEGAH</v>
      </c>
      <c r="E1761" s="246" t="str">
        <f>data_olah!D82</f>
        <v>TEPIAN BUAH</v>
      </c>
      <c r="F1761" s="247" t="str">
        <f>data_olah!F82</f>
        <v>2.185965795557908</v>
      </c>
      <c r="G1761" s="247" t="str">
        <f>data_olah!G82</f>
        <v>117.1011026776948</v>
      </c>
      <c r="H1761" s="246" t="str">
        <f>data_olah!H82</f>
        <v>TELKOM</v>
      </c>
      <c r="I1761" s="246" t="str">
        <f>data_olah!I82</f>
        <v>WMS</v>
      </c>
      <c r="J1761" s="246" t="str">
        <f>data_olah!J82</f>
        <v>TERPASANG</v>
      </c>
      <c r="K1761" s="246" t="str">
        <f>data_olah!O82</f>
        <v>TIDAK AKTIF</v>
      </c>
      <c r="L1761" s="246" t="str">
        <f>data_olah!U82</f>
        <v>TIDAK OPTIMAL</v>
      </c>
    </row>
    <row r="1762">
      <c r="A1762" s="245">
        <v>2025.0</v>
      </c>
      <c r="B1762" s="245" t="s">
        <v>3597</v>
      </c>
      <c r="C1762" s="246" t="str">
        <f>data_olah!B83</f>
        <v>BERAU</v>
      </c>
      <c r="D1762" s="246" t="str">
        <f>data_olah!C83</f>
        <v>SEGAH</v>
      </c>
      <c r="E1762" s="246" t="str">
        <f>data_olah!D83</f>
        <v>BATU RAJANG</v>
      </c>
      <c r="F1762" s="247" t="str">
        <f>data_olah!F83</f>
        <v>2.0349462513630576</v>
      </c>
      <c r="G1762" s="247" t="str">
        <f>data_olah!G83</f>
        <v>117.08464388764158</v>
      </c>
      <c r="H1762" s="246" t="str">
        <f>data_olah!H83</f>
        <v>TELKOMSEL</v>
      </c>
      <c r="I1762" s="246" t="str">
        <f>data_olah!I83</f>
        <v>ORBIT</v>
      </c>
      <c r="J1762" s="246" t="str">
        <f>data_olah!J83</f>
        <v>TERPASANG</v>
      </c>
      <c r="K1762" s="246" t="str">
        <f>data_olah!O83</f>
        <v>BELUM TERPASANG</v>
      </c>
      <c r="L1762" s="246" t="str">
        <f>data_olah!U83</f>
        <v>TIDAK TERDETEKSI</v>
      </c>
    </row>
    <row r="1763">
      <c r="A1763" s="245">
        <v>2025.0</v>
      </c>
      <c r="B1763" s="245" t="s">
        <v>3597</v>
      </c>
      <c r="C1763" s="246" t="str">
        <f>data_olah!B84</f>
        <v>BERAU</v>
      </c>
      <c r="D1763" s="246" t="str">
        <f>data_olah!C84</f>
        <v>SEGAH</v>
      </c>
      <c r="E1763" s="246" t="str">
        <f>data_olah!D84</f>
        <v>SIDUUNG INDAH</v>
      </c>
      <c r="F1763" s="247" t="str">
        <f>data_olah!F84</f>
        <v>1.9916472195893689</v>
      </c>
      <c r="G1763" s="247" t="str">
        <f>data_olah!G84</f>
        <v>117.17629643022153</v>
      </c>
      <c r="H1763" s="246" t="str">
        <f>data_olah!H84</f>
        <v>COMTELINDO</v>
      </c>
      <c r="I1763" s="246" t="str">
        <f>data_olah!I84</f>
        <v>WMS</v>
      </c>
      <c r="J1763" s="246" t="str">
        <f>data_olah!J84</f>
        <v>TERPASANG</v>
      </c>
      <c r="K1763" s="246" t="str">
        <f>data_olah!O84</f>
        <v>TIDAK TERDETEKSI</v>
      </c>
      <c r="L1763" s="246" t="str">
        <f>data_olah!U84</f>
        <v>TIDAK TERDETEKSI</v>
      </c>
    </row>
    <row r="1764">
      <c r="A1764" s="245">
        <v>2025.0</v>
      </c>
      <c r="B1764" s="245" t="s">
        <v>3597</v>
      </c>
      <c r="C1764" s="246" t="str">
        <f>data_olah!B85</f>
        <v>BERAU</v>
      </c>
      <c r="D1764" s="246" t="str">
        <f>data_olah!C85</f>
        <v>TABALAR</v>
      </c>
      <c r="E1764" s="246" t="str">
        <f>data_olah!D85</f>
        <v>TABALAR MUARA</v>
      </c>
      <c r="F1764" s="247" t="str">
        <f>data_olah!F85</f>
        <v>1.7551738488066142</v>
      </c>
      <c r="G1764" s="247" t="str">
        <f>data_olah!G85</f>
        <v>117.97345249976799</v>
      </c>
      <c r="H1764" s="246" t="str">
        <f>data_olah!H85</f>
        <v>TELKOMSEL</v>
      </c>
      <c r="I1764" s="246" t="str">
        <f>data_olah!I85</f>
        <v>ORBIT</v>
      </c>
      <c r="J1764" s="246" t="str">
        <f>data_olah!J85</f>
        <v>TERPASANG</v>
      </c>
      <c r="K1764" s="246" t="str">
        <f>data_olah!O85</f>
        <v>BELUM TERPASANG</v>
      </c>
      <c r="L1764" s="246" t="str">
        <f>data_olah!U85</f>
        <v>TIDAK TERDETEKSI</v>
      </c>
    </row>
    <row r="1765">
      <c r="A1765" s="245">
        <v>2025.0</v>
      </c>
      <c r="B1765" s="245" t="s">
        <v>3597</v>
      </c>
      <c r="C1765" s="246" t="str">
        <f>data_olah!B86</f>
        <v>BERAU</v>
      </c>
      <c r="D1765" s="246" t="str">
        <f>data_olah!C86</f>
        <v>TABALAR</v>
      </c>
      <c r="E1765" s="246" t="str">
        <f>data_olah!D86</f>
        <v>TUBAAN</v>
      </c>
      <c r="F1765" s="247" t="str">
        <f>data_olah!F86</f>
        <v>2.1516317285238875</v>
      </c>
      <c r="G1765" s="247" t="str">
        <f>data_olah!G86</f>
        <v>117.5045858142565</v>
      </c>
      <c r="H1765" s="246" t="str">
        <f>data_olah!H86</f>
        <v>TELKOMSEL</v>
      </c>
      <c r="I1765" s="246" t="str">
        <f>data_olah!I86</f>
        <v>ORBIT</v>
      </c>
      <c r="J1765" s="246" t="str">
        <f>data_olah!J86</f>
        <v>TERPASANG</v>
      </c>
      <c r="K1765" s="246" t="str">
        <f>data_olah!O86</f>
        <v>BELUM TERPASANG</v>
      </c>
      <c r="L1765" s="246" t="str">
        <f>data_olah!U86</f>
        <v>TIDAK TERDETEKSI</v>
      </c>
    </row>
    <row r="1766">
      <c r="A1766" s="245">
        <v>2025.0</v>
      </c>
      <c r="B1766" s="245" t="s">
        <v>3597</v>
      </c>
      <c r="C1766" s="246" t="str">
        <f>data_olah!B87</f>
        <v>BERAU</v>
      </c>
      <c r="D1766" s="246" t="str">
        <f>data_olah!C87</f>
        <v>TABALAR</v>
      </c>
      <c r="E1766" s="246" t="str">
        <f>data_olah!D87</f>
        <v>TABALAR ULU</v>
      </c>
      <c r="F1766" s="247" t="str">
        <f>data_olah!F87</f>
        <v>1.766720753417623</v>
      </c>
      <c r="G1766" s="247" t="str">
        <f>data_olah!G87</f>
        <v>117.85411391274891</v>
      </c>
      <c r="H1766" s="246" t="str">
        <f>data_olah!H87</f>
        <v>COMTELINDO</v>
      </c>
      <c r="I1766" s="246" t="str">
        <f>data_olah!I87</f>
        <v>WMS</v>
      </c>
      <c r="J1766" s="246" t="str">
        <f>data_olah!J87</f>
        <v>TERPASANG</v>
      </c>
      <c r="K1766" s="246" t="str">
        <f>data_olah!O87</f>
        <v>TIDAK TERDETEKSI</v>
      </c>
      <c r="L1766" s="246" t="str">
        <f>data_olah!U87</f>
        <v>TIDAK OPTIMAL</v>
      </c>
    </row>
    <row r="1767">
      <c r="A1767" s="245">
        <v>2025.0</v>
      </c>
      <c r="B1767" s="245" t="s">
        <v>3597</v>
      </c>
      <c r="C1767" s="246" t="str">
        <f>data_olah!B88</f>
        <v>BERAU</v>
      </c>
      <c r="D1767" s="246" t="str">
        <f>data_olah!C88</f>
        <v>TABALAR</v>
      </c>
      <c r="E1767" s="246" t="str">
        <f>data_olah!D88</f>
        <v>SEMURUT</v>
      </c>
      <c r="F1767" s="247" t="str">
        <f>data_olah!F88</f>
        <v>1.8534333304490074</v>
      </c>
      <c r="G1767" s="247" t="str">
        <f>data_olah!G88</f>
        <v>117.82397594022412</v>
      </c>
      <c r="H1767" s="246" t="str">
        <f>data_olah!H88</f>
        <v>TELKOMSAT</v>
      </c>
      <c r="I1767" s="246" t="str">
        <f>data_olah!I88</f>
        <v>STARLINK</v>
      </c>
      <c r="J1767" s="246" t="str">
        <f>data_olah!J88</f>
        <v>TERPASANG</v>
      </c>
      <c r="K1767" s="246" t="str">
        <f>data_olah!O88</f>
        <v>BELUM TERPASANG</v>
      </c>
      <c r="L1767" s="246" t="str">
        <f>data_olah!U88</f>
        <v>SANGAT OPTIMAL</v>
      </c>
    </row>
    <row r="1768">
      <c r="A1768" s="245">
        <v>2025.0</v>
      </c>
      <c r="B1768" s="245" t="s">
        <v>3597</v>
      </c>
      <c r="C1768" s="246" t="str">
        <f>data_olah!B89</f>
        <v>BERAU</v>
      </c>
      <c r="D1768" s="246" t="str">
        <f>data_olah!C89</f>
        <v>TABALAR</v>
      </c>
      <c r="E1768" s="246" t="str">
        <f>data_olah!D89</f>
        <v>BUYUNG-BUYUNG</v>
      </c>
      <c r="F1768" s="247" t="str">
        <f>data_olah!F89</f>
        <v>1.83731660281421</v>
      </c>
      <c r="G1768" s="247" t="str">
        <f>data_olah!G89</f>
        <v>117.77251957837314</v>
      </c>
      <c r="H1768" s="246" t="str">
        <f>data_olah!H89</f>
        <v>TELKOMSEL</v>
      </c>
      <c r="I1768" s="246" t="str">
        <f>data_olah!I89</f>
        <v>ORBIT</v>
      </c>
      <c r="J1768" s="246" t="str">
        <f>data_olah!J89</f>
        <v>TERPASANG</v>
      </c>
      <c r="K1768" s="246" t="str">
        <f>data_olah!O89</f>
        <v>BELUM TERPASANG</v>
      </c>
      <c r="L1768" s="246" t="str">
        <f>data_olah!U89</f>
        <v>TIDAK TERDETEKSI</v>
      </c>
    </row>
    <row r="1769">
      <c r="A1769" s="245">
        <v>2025.0</v>
      </c>
      <c r="B1769" s="245" t="s">
        <v>3597</v>
      </c>
      <c r="C1769" s="246" t="str">
        <f>data_olah!B90</f>
        <v>BERAU</v>
      </c>
      <c r="D1769" s="246" t="str">
        <f>data_olah!C90</f>
        <v>TABALAR</v>
      </c>
      <c r="E1769" s="246" t="str">
        <f>data_olah!D90</f>
        <v>HARAPAN MAJU</v>
      </c>
      <c r="F1769" s="247" t="str">
        <f>data_olah!F90</f>
        <v>1.7162356801101053</v>
      </c>
      <c r="G1769" s="247" t="str">
        <f>data_olah!G90</f>
        <v>117.96059472866186</v>
      </c>
      <c r="H1769" s="246" t="str">
        <f>data_olah!H90</f>
        <v>TELKOMSEL</v>
      </c>
      <c r="I1769" s="246" t="str">
        <f>data_olah!I90</f>
        <v>ORBIT</v>
      </c>
      <c r="J1769" s="246" t="str">
        <f>data_olah!J90</f>
        <v>TERPASANG</v>
      </c>
      <c r="K1769" s="246" t="str">
        <f>data_olah!O90</f>
        <v>BELUM TERPASANG</v>
      </c>
      <c r="L1769" s="246" t="str">
        <f>data_olah!U90</f>
        <v>TIDAK TERDETEKSI</v>
      </c>
    </row>
    <row r="1770">
      <c r="A1770" s="245">
        <v>2025.0</v>
      </c>
      <c r="B1770" s="245" t="s">
        <v>3597</v>
      </c>
      <c r="C1770" s="246" t="str">
        <f>data_olah!B91</f>
        <v>BERAU</v>
      </c>
      <c r="D1770" s="246" t="str">
        <f>data_olah!C91</f>
        <v>TALISAYAN</v>
      </c>
      <c r="E1770" s="246" t="str">
        <f>data_olah!D91</f>
        <v>DUMARING</v>
      </c>
      <c r="F1770" s="247" t="str">
        <f>data_olah!F91</f>
        <v>1.5755710743570372</v>
      </c>
      <c r="G1770" s="247" t="str">
        <f>data_olah!G91</f>
        <v>118.20004078682504</v>
      </c>
      <c r="H1770" s="246" t="str">
        <f>data_olah!H91</f>
        <v>TELKOM</v>
      </c>
      <c r="I1770" s="246" t="str">
        <f>data_olah!I91</f>
        <v>WMS</v>
      </c>
      <c r="J1770" s="246" t="str">
        <f>data_olah!J91</f>
        <v>TERPASANG</v>
      </c>
      <c r="K1770" s="246" t="str">
        <f>data_olah!O91</f>
        <v>&gt; 200GB</v>
      </c>
      <c r="L1770" s="246" t="str">
        <f>data_olah!U91</f>
        <v>KURANG OPTIMAL</v>
      </c>
    </row>
    <row r="1771">
      <c r="A1771" s="245">
        <v>2025.0</v>
      </c>
      <c r="B1771" s="245" t="s">
        <v>3597</v>
      </c>
      <c r="C1771" s="246" t="str">
        <f>data_olah!B92</f>
        <v>BERAU</v>
      </c>
      <c r="D1771" s="246" t="str">
        <f>data_olah!C92</f>
        <v>TALISAYAN</v>
      </c>
      <c r="E1771" s="246" t="str">
        <f>data_olah!D92</f>
        <v>TALISAYAN</v>
      </c>
      <c r="F1771" s="247" t="str">
        <f>data_olah!F92</f>
        <v>1.608891584550344</v>
      </c>
      <c r="G1771" s="247" t="str">
        <f>data_olah!G92</f>
        <v>118.17352026957002</v>
      </c>
      <c r="H1771" s="246" t="str">
        <f>data_olah!H92</f>
        <v>TELKOM</v>
      </c>
      <c r="I1771" s="246" t="str">
        <f>data_olah!I92</f>
        <v>WMS</v>
      </c>
      <c r="J1771" s="246" t="str">
        <f>data_olah!J92</f>
        <v>TERPASANG</v>
      </c>
      <c r="K1771" s="246" t="str">
        <f>data_olah!O92</f>
        <v>&gt; 200GB</v>
      </c>
      <c r="L1771" s="246" t="str">
        <f>data_olah!U92</f>
        <v>KURANG OPTIMAL</v>
      </c>
    </row>
    <row r="1772">
      <c r="A1772" s="245">
        <v>2025.0</v>
      </c>
      <c r="B1772" s="245" t="s">
        <v>3597</v>
      </c>
      <c r="C1772" s="246" t="str">
        <f>data_olah!B93</f>
        <v>BERAU</v>
      </c>
      <c r="D1772" s="246" t="str">
        <f>data_olah!C93</f>
        <v>TALISAYAN</v>
      </c>
      <c r="E1772" s="246" t="str">
        <f>data_olah!D93</f>
        <v>CAMPUR SARI</v>
      </c>
      <c r="F1772" s="247" t="str">
        <f>data_olah!F93</f>
        <v>1.5118652617223163</v>
      </c>
      <c r="G1772" s="247" t="str">
        <f>data_olah!G93</f>
        <v>118.15905613103631</v>
      </c>
      <c r="H1772" s="246" t="str">
        <f>data_olah!H93</f>
        <v>COMTELINDO</v>
      </c>
      <c r="I1772" s="246" t="str">
        <f>data_olah!I93</f>
        <v>WMS</v>
      </c>
      <c r="J1772" s="246" t="str">
        <f>data_olah!J93</f>
        <v>TERPASANG</v>
      </c>
      <c r="K1772" s="246" t="str">
        <f>data_olah!O93</f>
        <v>TIDAK TERDETEKSI</v>
      </c>
      <c r="L1772" s="246" t="str">
        <f>data_olah!U93</f>
        <v>OPTIMAL</v>
      </c>
    </row>
    <row r="1773">
      <c r="A1773" s="245">
        <v>2025.0</v>
      </c>
      <c r="B1773" s="245" t="s">
        <v>3597</v>
      </c>
      <c r="C1773" s="246" t="str">
        <f>data_olah!B94</f>
        <v>BERAU</v>
      </c>
      <c r="D1773" s="246" t="str">
        <f>data_olah!C94</f>
        <v>TALISAYAN</v>
      </c>
      <c r="E1773" s="246" t="str">
        <f>data_olah!D94</f>
        <v>BUMI JAYA</v>
      </c>
      <c r="F1773" s="247" t="str">
        <f>data_olah!F94</f>
        <v>1.519415125867297</v>
      </c>
      <c r="G1773" s="247" t="str">
        <f>data_olah!G94</f>
        <v>118.24096079019951</v>
      </c>
      <c r="H1773" s="246" t="str">
        <f>data_olah!H94</f>
        <v>TELKOMSAT</v>
      </c>
      <c r="I1773" s="246" t="str">
        <f>data_olah!I94</f>
        <v>STARLINK</v>
      </c>
      <c r="J1773" s="246" t="str">
        <f>data_olah!J94</f>
        <v>TERPASANG</v>
      </c>
      <c r="K1773" s="246" t="str">
        <f>data_olah!O94</f>
        <v>BELUM TERPASANG</v>
      </c>
      <c r="L1773" s="246" t="str">
        <f>data_olah!U94</f>
        <v>TIDAK OPTIMAL</v>
      </c>
    </row>
    <row r="1774">
      <c r="A1774" s="245">
        <v>2025.0</v>
      </c>
      <c r="B1774" s="245" t="s">
        <v>3597</v>
      </c>
      <c r="C1774" s="246" t="str">
        <f>data_olah!B95</f>
        <v>BERAU</v>
      </c>
      <c r="D1774" s="246" t="str">
        <f>data_olah!C95</f>
        <v>TALISAYAN</v>
      </c>
      <c r="E1774" s="246" t="str">
        <f>data_olah!D95</f>
        <v>TUNGGAL BUMI</v>
      </c>
      <c r="F1774" s="247" t="str">
        <f>data_olah!F95</f>
        <v>1.3658876609538448</v>
      </c>
      <c r="G1774" s="247" t="str">
        <f>data_olah!G95</f>
        <v>118.17032245492811</v>
      </c>
      <c r="H1774" s="246" t="str">
        <f>data_olah!H95</f>
        <v>COMTELINDO</v>
      </c>
      <c r="I1774" s="246" t="str">
        <f>data_olah!I95</f>
        <v>WMS</v>
      </c>
      <c r="J1774" s="246" t="str">
        <f>data_olah!J95</f>
        <v>TERPASANG</v>
      </c>
      <c r="K1774" s="246" t="str">
        <f>data_olah!O95</f>
        <v>TIDAK TERDETEKSI</v>
      </c>
      <c r="L1774" s="246" t="str">
        <f>data_olah!U95</f>
        <v>TIDAK OPTIMAL</v>
      </c>
    </row>
    <row r="1775">
      <c r="A1775" s="245">
        <v>2025.0</v>
      </c>
      <c r="B1775" s="245" t="s">
        <v>3597</v>
      </c>
      <c r="C1775" s="246" t="str">
        <f>data_olah!B96</f>
        <v>BERAU</v>
      </c>
      <c r="D1775" s="246" t="str">
        <f>data_olah!C96</f>
        <v>TALISAYAN</v>
      </c>
      <c r="E1775" s="246" t="str">
        <f>data_olah!D96</f>
        <v>SUMBER MULYA</v>
      </c>
      <c r="F1775" s="247" t="str">
        <f>data_olah!F96</f>
        <v>1.5602747619757795</v>
      </c>
      <c r="G1775" s="247" t="str">
        <f>data_olah!G96</f>
        <v>118.09134669206769</v>
      </c>
      <c r="H1775" s="246" t="str">
        <f>data_olah!H96</f>
        <v>TELKOMSEL</v>
      </c>
      <c r="I1775" s="246" t="str">
        <f>data_olah!I96</f>
        <v>ORBIT</v>
      </c>
      <c r="J1775" s="246" t="str">
        <f>data_olah!J96</f>
        <v>TERPASANG</v>
      </c>
      <c r="K1775" s="246" t="str">
        <f>data_olah!O96</f>
        <v>BELUM TERPASANG</v>
      </c>
      <c r="L1775" s="246" t="str">
        <f>data_olah!U96</f>
        <v>TIDAK TERDETEKSI</v>
      </c>
    </row>
    <row r="1776">
      <c r="A1776" s="245">
        <v>2025.0</v>
      </c>
      <c r="B1776" s="245" t="s">
        <v>3597</v>
      </c>
      <c r="C1776" s="246" t="str">
        <f>data_olah!B97</f>
        <v>BERAU</v>
      </c>
      <c r="D1776" s="246" t="str">
        <f>data_olah!C97</f>
        <v>TALISAYAN</v>
      </c>
      <c r="E1776" s="246" t="str">
        <f>data_olah!D97</f>
        <v>SUKA MURYA</v>
      </c>
      <c r="F1776" s="247" t="str">
        <f>data_olah!F97</f>
        <v>1.5682111757449444</v>
      </c>
      <c r="G1776" s="247" t="str">
        <f>data_olah!G97</f>
        <v>118.16108497319644</v>
      </c>
      <c r="H1776" s="246" t="str">
        <f>data_olah!H97</f>
        <v>TELKOMSEL</v>
      </c>
      <c r="I1776" s="246" t="str">
        <f>data_olah!I97</f>
        <v>ORBIT</v>
      </c>
      <c r="J1776" s="246" t="str">
        <f>data_olah!J97</f>
        <v>TERPASANG</v>
      </c>
      <c r="K1776" s="246" t="str">
        <f>data_olah!O97</f>
        <v>BELUM TERPASANG</v>
      </c>
      <c r="L1776" s="246" t="str">
        <f>data_olah!U97</f>
        <v>TIDAK TERDETEKSI</v>
      </c>
    </row>
    <row r="1777">
      <c r="A1777" s="245">
        <v>2025.0</v>
      </c>
      <c r="B1777" s="245" t="s">
        <v>3597</v>
      </c>
      <c r="C1777" s="246" t="str">
        <f>data_olah!B98</f>
        <v>BERAU</v>
      </c>
      <c r="D1777" s="246" t="str">
        <f>data_olah!C98</f>
        <v>TALISAYAN</v>
      </c>
      <c r="E1777" s="246" t="str">
        <f>data_olah!D98</f>
        <v>PURNA SARI JAYA</v>
      </c>
      <c r="F1777" s="247" t="str">
        <f>data_olah!F98</f>
        <v>1.5370194218828523</v>
      </c>
      <c r="G1777" s="247" t="str">
        <f>data_olah!G98</f>
        <v>118.13954425753559</v>
      </c>
      <c r="H1777" s="246" t="str">
        <f>data_olah!H98</f>
        <v>TELKOMSEL</v>
      </c>
      <c r="I1777" s="246" t="str">
        <f>data_olah!I98</f>
        <v>ORBIT</v>
      </c>
      <c r="J1777" s="246" t="str">
        <f>data_olah!J98</f>
        <v>TERPASANG</v>
      </c>
      <c r="K1777" s="246" t="str">
        <f>data_olah!O98</f>
        <v>BELUM TERPASANG</v>
      </c>
      <c r="L1777" s="246" t="str">
        <f>data_olah!U98</f>
        <v>TIDAK TERDETEKSI</v>
      </c>
    </row>
    <row r="1778">
      <c r="A1778" s="245">
        <v>2025.0</v>
      </c>
      <c r="B1778" s="245" t="s">
        <v>3597</v>
      </c>
      <c r="C1778" s="246" t="str">
        <f>data_olah!B99</f>
        <v>BERAU</v>
      </c>
      <c r="D1778" s="246" t="str">
        <f>data_olah!C99</f>
        <v>TALISAYAN</v>
      </c>
      <c r="E1778" s="246" t="str">
        <f>data_olah!D99</f>
        <v>EKA SAPTA</v>
      </c>
      <c r="F1778" s="247" t="str">
        <f>data_olah!F99</f>
        <v>1.5564191470714022</v>
      </c>
      <c r="G1778" s="247" t="str">
        <f>data_olah!G99</f>
        <v>118.10209687087696</v>
      </c>
      <c r="H1778" s="246" t="str">
        <f>data_olah!H99</f>
        <v>TELKOMSEL</v>
      </c>
      <c r="I1778" s="246" t="str">
        <f>data_olah!I99</f>
        <v>ORBIT</v>
      </c>
      <c r="J1778" s="246" t="str">
        <f>data_olah!J99</f>
        <v>TERPASANG</v>
      </c>
      <c r="K1778" s="246" t="str">
        <f>data_olah!O99</f>
        <v>BELUM TERPASANG</v>
      </c>
      <c r="L1778" s="246" t="str">
        <f>data_olah!U99</f>
        <v>TIDAK TERDETEKSI</v>
      </c>
    </row>
    <row r="1779">
      <c r="A1779" s="245">
        <v>2025.0</v>
      </c>
      <c r="B1779" s="245" t="s">
        <v>3597</v>
      </c>
      <c r="C1779" s="246" t="str">
        <f>data_olah!B100</f>
        <v>BERAU</v>
      </c>
      <c r="D1779" s="246" t="str">
        <f>data_olah!C100</f>
        <v>TALISAYAN</v>
      </c>
      <c r="E1779" s="246" t="str">
        <f>data_olah!D100</f>
        <v>CAPUAK</v>
      </c>
      <c r="F1779" s="247" t="str">
        <f>data_olah!F100</f>
        <v>1.534799</v>
      </c>
      <c r="G1779" s="247" t="str">
        <f>data_olah!G100</f>
        <v>118.239795</v>
      </c>
      <c r="H1779" s="246" t="str">
        <f>data_olah!H100</f>
        <v>BESTCAMP</v>
      </c>
      <c r="I1779" s="246" t="str">
        <f>data_olah!I100</f>
        <v>STARLINK</v>
      </c>
      <c r="J1779" s="246" t="str">
        <f>data_olah!J100</f>
        <v>TERPASANG</v>
      </c>
      <c r="K1779" s="246" t="str">
        <f>data_olah!O100</f>
        <v>BELUM TERPASANG</v>
      </c>
      <c r="L1779" s="246" t="str">
        <f>data_olah!U100</f>
        <v>KURANG OPTIMAL</v>
      </c>
    </row>
    <row r="1780">
      <c r="A1780" s="245">
        <v>2025.0</v>
      </c>
      <c r="B1780" s="245" t="s">
        <v>3597</v>
      </c>
      <c r="C1780" s="246" t="str">
        <f>data_olah!B101</f>
        <v>BERAU</v>
      </c>
      <c r="D1780" s="246" t="str">
        <f>data_olah!C101</f>
        <v>TELUK BAYUR</v>
      </c>
      <c r="E1780" s="246" t="str">
        <f>data_olah!D101</f>
        <v>TUMBIT MELAYU</v>
      </c>
      <c r="F1780" s="247" t="str">
        <f>data_olah!F101</f>
        <v>2.014899955449577</v>
      </c>
      <c r="G1780" s="247" t="str">
        <f>data_olah!G101</f>
        <v>117.33547037108995</v>
      </c>
      <c r="H1780" s="246" t="str">
        <f>data_olah!H101</f>
        <v>TELKOM</v>
      </c>
      <c r="I1780" s="246" t="str">
        <f>data_olah!I101</f>
        <v>WMS</v>
      </c>
      <c r="J1780" s="246" t="str">
        <f>data_olah!J101</f>
        <v>TERPASANG</v>
      </c>
      <c r="K1780" s="246" t="str">
        <f>data_olah!O101</f>
        <v>TIDAK AKTIF</v>
      </c>
      <c r="L1780" s="246" t="str">
        <f>data_olah!U101</f>
        <v>TIDAK AKTIF</v>
      </c>
    </row>
    <row r="1781">
      <c r="A1781" s="245">
        <v>2025.0</v>
      </c>
      <c r="B1781" s="245" t="s">
        <v>3597</v>
      </c>
      <c r="C1781" s="246" t="str">
        <f>data_olah!B102</f>
        <v>BERAU</v>
      </c>
      <c r="D1781" s="246" t="str">
        <f>data_olah!C102</f>
        <v>TELUK BAYUR</v>
      </c>
      <c r="E1781" s="246" t="str">
        <f>data_olah!D102</f>
        <v>LABANAN JAYA</v>
      </c>
      <c r="F1781" s="247" t="str">
        <f>data_olah!F102</f>
        <v>2.066518948026063</v>
      </c>
      <c r="G1781" s="247" t="str">
        <f>data_olah!G102</f>
        <v>117.30302651568128</v>
      </c>
      <c r="H1781" s="246" t="str">
        <f>data_olah!H102</f>
        <v>TELKOM</v>
      </c>
      <c r="I1781" s="246" t="str">
        <f>data_olah!I102</f>
        <v>WMS</v>
      </c>
      <c r="J1781" s="246" t="str">
        <f>data_olah!J102</f>
        <v>TERPASANG</v>
      </c>
      <c r="K1781" s="246" t="str">
        <f>data_olah!O102</f>
        <v>BELUM TERPASANG</v>
      </c>
      <c r="L1781" s="246" t="str">
        <f>data_olah!U102</f>
        <v>TIDAK OPTIMAL</v>
      </c>
    </row>
    <row r="1782">
      <c r="A1782" s="245">
        <v>2025.0</v>
      </c>
      <c r="B1782" s="245" t="s">
        <v>3597</v>
      </c>
      <c r="C1782" s="246" t="str">
        <f>data_olah!B103</f>
        <v>BERAU</v>
      </c>
      <c r="D1782" s="246" t="str">
        <f>data_olah!C103</f>
        <v>TELUK BAYUR</v>
      </c>
      <c r="E1782" s="246" t="str">
        <f>data_olah!D103</f>
        <v>LABANAN MAKMUR</v>
      </c>
      <c r="F1782" s="247" t="str">
        <f>data_olah!F103</f>
        <v>2.0659115243405277</v>
      </c>
      <c r="G1782" s="247" t="str">
        <f>data_olah!G103</f>
        <v>117.30369450682096</v>
      </c>
      <c r="H1782" s="246" t="str">
        <f>data_olah!H103</f>
        <v>TELKOMSEL</v>
      </c>
      <c r="I1782" s="246" t="str">
        <f>data_olah!I103</f>
        <v>INDIHOME</v>
      </c>
      <c r="J1782" s="246" t="str">
        <f>data_olah!J103</f>
        <v>TERPASANG</v>
      </c>
      <c r="K1782" s="246" t="str">
        <f>data_olah!O103</f>
        <v>&lt;= 150GB</v>
      </c>
      <c r="L1782" s="246" t="str">
        <f>data_olah!U103</f>
        <v>KURANG OPTIMAL</v>
      </c>
    </row>
    <row r="1783">
      <c r="A1783" s="245">
        <v>2025.0</v>
      </c>
      <c r="B1783" s="245" t="s">
        <v>3597</v>
      </c>
      <c r="C1783" s="246" t="str">
        <f>data_olah!B104</f>
        <v>BERAU</v>
      </c>
      <c r="D1783" s="246" t="str">
        <f>data_olah!C104</f>
        <v>TELUK BAYUR</v>
      </c>
      <c r="E1783" s="246" t="str">
        <f>data_olah!D104</f>
        <v>LABANAN MAKARTI</v>
      </c>
      <c r="F1783" s="247" t="str">
        <f>data_olah!F104</f>
        <v>2.053083720117688</v>
      </c>
      <c r="G1783" s="247" t="str">
        <f>data_olah!G104</f>
        <v>, 117.27343517922085</v>
      </c>
      <c r="H1783" s="246" t="str">
        <f>data_olah!H104</f>
        <v>TELKOM</v>
      </c>
      <c r="I1783" s="246" t="str">
        <f>data_olah!I104</f>
        <v>WMS</v>
      </c>
      <c r="J1783" s="246" t="str">
        <f>data_olah!J104</f>
        <v>TERPASANG</v>
      </c>
      <c r="K1783" s="246" t="str">
        <f>data_olah!O104</f>
        <v>BELUM TERPASANG</v>
      </c>
      <c r="L1783" s="246" t="str">
        <f>data_olah!U104</f>
        <v>TIDAK AKTIF</v>
      </c>
    </row>
    <row r="1784">
      <c r="A1784" s="245">
        <v>2025.0</v>
      </c>
      <c r="B1784" s="245" t="s">
        <v>3597</v>
      </c>
      <c r="C1784" s="246" t="str">
        <f>data_olah!B105</f>
        <v>KUTAI BARAT</v>
      </c>
      <c r="D1784" s="246" t="str">
        <f>data_olah!C105</f>
        <v>BARONG TONGKOK</v>
      </c>
      <c r="E1784" s="246" t="str">
        <f>data_olah!D105</f>
        <v>MENCIMAI</v>
      </c>
      <c r="F1784" s="247" t="str">
        <f>data_olah!F105</f>
        <v>-0.2813150783592161</v>
      </c>
      <c r="G1784" s="247" t="str">
        <f>data_olah!G105</f>
        <v>115.6717725280097</v>
      </c>
      <c r="H1784" s="246" t="str">
        <f>data_olah!H105</f>
        <v>TELKOM</v>
      </c>
      <c r="I1784" s="246" t="str">
        <f>data_olah!I105</f>
        <v>Astinet</v>
      </c>
      <c r="J1784" s="246" t="str">
        <f>data_olah!J105</f>
        <v>TERPASANG</v>
      </c>
      <c r="K1784" s="246" t="str">
        <f>data_olah!O105</f>
        <v>TIDAK TERDETEKSI</v>
      </c>
      <c r="L1784" s="246" t="str">
        <f>data_olah!U105</f>
        <v>TIDAK TERDETEKSI</v>
      </c>
    </row>
    <row r="1785">
      <c r="A1785" s="245">
        <v>2025.0</v>
      </c>
      <c r="B1785" s="245" t="s">
        <v>3597</v>
      </c>
      <c r="C1785" s="246" t="str">
        <f>data_olah!B106</f>
        <v>KUTAI BARAT</v>
      </c>
      <c r="D1785" s="246" t="str">
        <f>data_olah!C106</f>
        <v>BARONG TONGKOK</v>
      </c>
      <c r="E1785" s="246" t="str">
        <f>data_olah!D106</f>
        <v>ENGKUNI PASEK</v>
      </c>
      <c r="F1785" s="247" t="str">
        <f>data_olah!F106</f>
        <v>-0.3104591798120373</v>
      </c>
      <c r="G1785" s="247" t="str">
        <f>data_olah!G106</f>
        <v>115.64765401386627</v>
      </c>
      <c r="H1785" s="246" t="str">
        <f>data_olah!H106</f>
        <v>BESTCAMP</v>
      </c>
      <c r="I1785" s="246" t="str">
        <f>data_olah!I106</f>
        <v>STARLINK</v>
      </c>
      <c r="J1785" s="246" t="str">
        <f>data_olah!J106</f>
        <v>TERPASANG</v>
      </c>
      <c r="K1785" s="246" t="str">
        <f>data_olah!O106</f>
        <v>BELUM TERPASANG</v>
      </c>
      <c r="L1785" s="246" t="str">
        <f>data_olah!U106</f>
        <v>TIDAK OPTIMAL</v>
      </c>
    </row>
    <row r="1786">
      <c r="A1786" s="245">
        <v>2025.0</v>
      </c>
      <c r="B1786" s="245" t="s">
        <v>3597</v>
      </c>
      <c r="C1786" s="246" t="str">
        <f>data_olah!B107</f>
        <v>KUTAI BARAT</v>
      </c>
      <c r="D1786" s="246" t="str">
        <f>data_olah!C107</f>
        <v>BARONG TONGKOK</v>
      </c>
      <c r="E1786" s="246" t="str">
        <f>data_olah!D107</f>
        <v>PEPAS EHENG</v>
      </c>
      <c r="F1786" s="247" t="str">
        <f>data_olah!F107</f>
        <v>-0.28163155702530107</v>
      </c>
      <c r="G1786" s="247" t="str">
        <f>data_olah!G107</f>
        <v>115.60985498706191</v>
      </c>
      <c r="H1786" s="246" t="str">
        <f>data_olah!H107</f>
        <v>TELKOMSEL</v>
      </c>
      <c r="I1786" s="246" t="str">
        <f>data_olah!I107</f>
        <v>ORBIT</v>
      </c>
      <c r="J1786" s="246" t="str">
        <f>data_olah!J107</f>
        <v>TERPASANG</v>
      </c>
      <c r="K1786" s="246" t="str">
        <f>data_olah!O107</f>
        <v>BELUM TERPASANG</v>
      </c>
      <c r="L1786" s="246" t="str">
        <f>data_olah!U107</f>
        <v>TIDAK TERDETEKSI</v>
      </c>
    </row>
    <row r="1787">
      <c r="A1787" s="245">
        <v>2025.0</v>
      </c>
      <c r="B1787" s="245" t="s">
        <v>3597</v>
      </c>
      <c r="C1787" s="246" t="str">
        <f>data_olah!B108</f>
        <v>KUTAI BARAT</v>
      </c>
      <c r="D1787" s="246" t="str">
        <f>data_olah!C108</f>
        <v>BARONG TONGKOK</v>
      </c>
      <c r="E1787" s="246" t="str">
        <f>data_olah!D108</f>
        <v>JUHAN ASA</v>
      </c>
      <c r="F1787" s="247" t="str">
        <f>data_olah!F108</f>
        <v>-0.19629182061140568</v>
      </c>
      <c r="G1787" s="247" t="str">
        <f>data_olah!G108</f>
        <v>115.60821740305036</v>
      </c>
      <c r="H1787" s="246" t="str">
        <f>data_olah!H108</f>
        <v>TELKOM</v>
      </c>
      <c r="I1787" s="246" t="str">
        <f>data_olah!I108</f>
        <v>WMS</v>
      </c>
      <c r="J1787" s="246" t="str">
        <f>data_olah!J108</f>
        <v>TERPASANG</v>
      </c>
      <c r="K1787" s="246" t="str">
        <f>data_olah!O108</f>
        <v>&gt; 200GB</v>
      </c>
      <c r="L1787" s="246" t="str">
        <f>data_olah!U108</f>
        <v>KURANG OPTIMAL</v>
      </c>
    </row>
    <row r="1788">
      <c r="A1788" s="245">
        <v>2025.0</v>
      </c>
      <c r="B1788" s="245" t="s">
        <v>3597</v>
      </c>
      <c r="C1788" s="246" t="str">
        <f>data_olah!B109</f>
        <v>KUTAI BARAT</v>
      </c>
      <c r="D1788" s="246" t="str">
        <f>data_olah!C109</f>
        <v>BARONG TONGKOK</v>
      </c>
      <c r="E1788" s="246" t="str">
        <f>data_olah!D109</f>
        <v>ASA</v>
      </c>
      <c r="F1788" s="247" t="str">
        <f>data_olah!F109</f>
        <v>-0.204935343102523</v>
      </c>
      <c r="G1788" s="247" t="str">
        <f>data_olah!G109</f>
        <v>115.67127516143881</v>
      </c>
      <c r="H1788" s="246" t="str">
        <f>data_olah!H109</f>
        <v>TELKOM</v>
      </c>
      <c r="I1788" s="246" t="str">
        <f>data_olah!I109</f>
        <v>WMS</v>
      </c>
      <c r="J1788" s="246" t="str">
        <f>data_olah!J109</f>
        <v>TERPASANG</v>
      </c>
      <c r="K1788" s="246" t="str">
        <f>data_olah!O109</f>
        <v>&gt; 200GB</v>
      </c>
      <c r="L1788" s="246" t="str">
        <f>data_olah!U109</f>
        <v>KURANG OPTIMAL</v>
      </c>
    </row>
    <row r="1789">
      <c r="A1789" s="245">
        <v>2025.0</v>
      </c>
      <c r="B1789" s="245" t="s">
        <v>3597</v>
      </c>
      <c r="C1789" s="246" t="str">
        <f>data_olah!B110</f>
        <v>KUTAI BARAT</v>
      </c>
      <c r="D1789" s="246" t="str">
        <f>data_olah!C110</f>
        <v>BARONG TONGKOK</v>
      </c>
      <c r="E1789" s="246" t="str">
        <f>data_olah!D110</f>
        <v>PEPES ASA</v>
      </c>
      <c r="F1789" s="247" t="str">
        <f>data_olah!F110</f>
        <v>-0.16708560523873905</v>
      </c>
      <c r="G1789" s="247" t="str">
        <f>data_olah!G110</f>
        <v>115.68779596327703</v>
      </c>
      <c r="H1789" s="246" t="str">
        <f>data_olah!H110</f>
        <v>COMTELINDO</v>
      </c>
      <c r="I1789" s="246" t="str">
        <f>data_olah!I110</f>
        <v>WMS</v>
      </c>
      <c r="J1789" s="246" t="str">
        <f>data_olah!J110</f>
        <v>TERPASANG</v>
      </c>
      <c r="K1789" s="246" t="str">
        <f>data_olah!O110</f>
        <v>TIDAK TERDETEKSI</v>
      </c>
      <c r="L1789" s="246" t="str">
        <f>data_olah!U110</f>
        <v>KURANG OPTIMAL</v>
      </c>
    </row>
    <row r="1790">
      <c r="A1790" s="245">
        <v>2025.0</v>
      </c>
      <c r="B1790" s="245" t="s">
        <v>3597</v>
      </c>
      <c r="C1790" s="246" t="str">
        <f>data_olah!B111</f>
        <v>KUTAI BARAT</v>
      </c>
      <c r="D1790" s="246" t="str">
        <f>data_olah!C111</f>
        <v>BARONG TONGKOK</v>
      </c>
      <c r="E1790" s="246" t="str">
        <f>data_olah!D111</f>
        <v>MUARA ASA</v>
      </c>
      <c r="F1790" s="247" t="str">
        <f>data_olah!F111</f>
        <v>-0.130291341949828</v>
      </c>
      <c r="G1790" s="247" t="str">
        <f>data_olah!G111</f>
        <v>115.71415613407514</v>
      </c>
      <c r="H1790" s="246" t="str">
        <f>data_olah!H111</f>
        <v>BESTCAMP</v>
      </c>
      <c r="I1790" s="246" t="str">
        <f>data_olah!I111</f>
        <v>STARLINK</v>
      </c>
      <c r="J1790" s="246" t="str">
        <f>data_olah!J111</f>
        <v>TERPASANG</v>
      </c>
      <c r="K1790" s="246" t="str">
        <f>data_olah!O111</f>
        <v>BELUM TERPASANG</v>
      </c>
      <c r="L1790" s="246" t="str">
        <f>data_olah!U111</f>
        <v>TIDAK OPTIMAL</v>
      </c>
    </row>
    <row r="1791">
      <c r="A1791" s="245">
        <v>2025.0</v>
      </c>
      <c r="B1791" s="245" t="s">
        <v>3597</v>
      </c>
      <c r="C1791" s="246" t="str">
        <f>data_olah!B112</f>
        <v>KUTAI BARAT</v>
      </c>
      <c r="D1791" s="246" t="str">
        <f>data_olah!C112</f>
        <v>BARONG TONGKOK</v>
      </c>
      <c r="E1791" s="246" t="str">
        <f>data_olah!D112</f>
        <v>ONGKO ASA</v>
      </c>
      <c r="F1791" s="247" t="str">
        <f>data_olah!F112</f>
        <v>-0.17041179692585853</v>
      </c>
      <c r="G1791" s="247" t="str">
        <f>data_olah!G112</f>
        <v>115.69567156313413</v>
      </c>
      <c r="H1791" s="246" t="str">
        <f>data_olah!H112</f>
        <v>BESTCAMP</v>
      </c>
      <c r="I1791" s="246" t="str">
        <f>data_olah!I112</f>
        <v>STARLINK</v>
      </c>
      <c r="J1791" s="246" t="str">
        <f>data_olah!J112</f>
        <v>TERPASANG</v>
      </c>
      <c r="K1791" s="246" t="str">
        <f>data_olah!O112</f>
        <v>BELUM TERPASANG</v>
      </c>
      <c r="L1791" s="246" t="str">
        <f>data_olah!U112</f>
        <v>OPTIMAL</v>
      </c>
    </row>
    <row r="1792">
      <c r="A1792" s="245">
        <v>2025.0</v>
      </c>
      <c r="B1792" s="245" t="s">
        <v>3597</v>
      </c>
      <c r="C1792" s="246" t="str">
        <f>data_olah!B113</f>
        <v>KUTAI BARAT</v>
      </c>
      <c r="D1792" s="246" t="str">
        <f>data_olah!C113</f>
        <v>BARONG TONGKOK</v>
      </c>
      <c r="E1792" s="246" t="str">
        <f>data_olah!D113</f>
        <v>JUAQ ASA</v>
      </c>
      <c r="F1792" s="247" t="str">
        <f>data_olah!F113</f>
        <v>-0.17887505723404634</v>
      </c>
      <c r="G1792" s="247" t="str">
        <f>data_olah!G113</f>
        <v>115.67922205757701</v>
      </c>
      <c r="H1792" s="246" t="str">
        <f>data_olah!H113</f>
        <v>TELKOM</v>
      </c>
      <c r="I1792" s="246" t="str">
        <f>data_olah!I113</f>
        <v>WMS</v>
      </c>
      <c r="J1792" s="246" t="str">
        <f>data_olah!J113</f>
        <v>TERPASANG</v>
      </c>
      <c r="K1792" s="246" t="str">
        <f>data_olah!O113</f>
        <v>&gt; 200GB</v>
      </c>
      <c r="L1792" s="246" t="str">
        <f>data_olah!U113</f>
        <v>KURANG OPTIMAL</v>
      </c>
    </row>
    <row r="1793">
      <c r="A1793" s="245">
        <v>2025.0</v>
      </c>
      <c r="B1793" s="245" t="s">
        <v>3597</v>
      </c>
      <c r="C1793" s="246" t="str">
        <f>data_olah!B114</f>
        <v>KUTAI BARAT</v>
      </c>
      <c r="D1793" s="246" t="str">
        <f>data_olah!C114</f>
        <v>BARONG TONGKOK</v>
      </c>
      <c r="E1793" s="246" t="str">
        <f>data_olah!D114</f>
        <v>OMBAU ASA</v>
      </c>
      <c r="F1793" s="247" t="str">
        <f>data_olah!F114</f>
        <v>-0.191838885987442</v>
      </c>
      <c r="G1793" s="247" t="str">
        <f>data_olah!G114</f>
        <v>115.71663257092645</v>
      </c>
      <c r="H1793" s="246" t="str">
        <f>data_olah!H114</f>
        <v>TELKOM</v>
      </c>
      <c r="I1793" s="246" t="str">
        <f>data_olah!I114</f>
        <v>Astinet</v>
      </c>
      <c r="J1793" s="246" t="str">
        <f>data_olah!J114</f>
        <v>TERPASANG</v>
      </c>
      <c r="K1793" s="246" t="str">
        <f>data_olah!O114</f>
        <v>TIDAK TERDETEKSI</v>
      </c>
      <c r="L1793" s="246" t="str">
        <f>data_olah!U114</f>
        <v>TIDAK TERDETEKSI</v>
      </c>
    </row>
    <row r="1794">
      <c r="A1794" s="245">
        <v>2025.0</v>
      </c>
      <c r="B1794" s="245" t="s">
        <v>3597</v>
      </c>
      <c r="C1794" s="246" t="str">
        <f>data_olah!B115</f>
        <v>KUTAI BARAT</v>
      </c>
      <c r="D1794" s="246" t="str">
        <f>data_olah!C115</f>
        <v>BARONG TONGKOK</v>
      </c>
      <c r="E1794" s="246" t="str">
        <f>data_olah!D115</f>
        <v>NGENYAN ASA</v>
      </c>
      <c r="F1794" s="247" t="str">
        <f>data_olah!F115</f>
        <v>-0.21607552833560312</v>
      </c>
      <c r="G1794" s="247" t="str">
        <f>data_olah!G115</f>
        <v>115.7277197286916</v>
      </c>
      <c r="H1794" s="246" t="str">
        <f>data_olah!H115</f>
        <v>TELKOM</v>
      </c>
      <c r="I1794" s="246" t="str">
        <f>data_olah!I115</f>
        <v>WMS</v>
      </c>
      <c r="J1794" s="246" t="str">
        <f>data_olah!J115</f>
        <v>TERPASANG</v>
      </c>
      <c r="K1794" s="246" t="str">
        <f>data_olah!O115</f>
        <v>&gt; 200GB</v>
      </c>
      <c r="L1794" s="246" t="str">
        <f>data_olah!U115</f>
        <v>KURANG OPTIMAL</v>
      </c>
    </row>
    <row r="1795">
      <c r="A1795" s="245">
        <v>2025.0</v>
      </c>
      <c r="B1795" s="245" t="s">
        <v>3597</v>
      </c>
      <c r="C1795" s="246" t="str">
        <f>data_olah!B116</f>
        <v>KUTAI BARAT</v>
      </c>
      <c r="D1795" s="246" t="str">
        <f>data_olah!C116</f>
        <v>BARONG TONGKOK</v>
      </c>
      <c r="E1795" s="246" t="str">
        <f>data_olah!D116</f>
        <v>GEMUHAN ASA</v>
      </c>
      <c r="F1795" s="247" t="str">
        <f>data_olah!F116</f>
        <v>-0.1865940407850733</v>
      </c>
      <c r="G1795" s="247" t="str">
        <f>data_olah!G116</f>
        <v>115.77478736076023</v>
      </c>
      <c r="H1795" s="246" t="str">
        <f>data_olah!H116</f>
        <v>TELKOMSEL</v>
      </c>
      <c r="I1795" s="246" t="str">
        <f>data_olah!I116</f>
        <v>INDIHOME</v>
      </c>
      <c r="J1795" s="246" t="str">
        <f>data_olah!J116</f>
        <v>TERPASANG</v>
      </c>
      <c r="K1795" s="246" t="str">
        <f>data_olah!O116</f>
        <v/>
      </c>
      <c r="L1795" s="246" t="str">
        <f>data_olah!U116</f>
        <v>KURANG OPTIMAL</v>
      </c>
    </row>
    <row r="1796">
      <c r="A1796" s="245">
        <v>2025.0</v>
      </c>
      <c r="B1796" s="245" t="s">
        <v>3597</v>
      </c>
      <c r="C1796" s="246" t="str">
        <f>data_olah!B117</f>
        <v>KUTAI BARAT</v>
      </c>
      <c r="D1796" s="246" t="str">
        <f>data_olah!C117</f>
        <v>BARONG TONGKOK</v>
      </c>
      <c r="E1796" s="246" t="str">
        <f>data_olah!D117</f>
        <v>GELEO BARU</v>
      </c>
      <c r="F1796" s="247" t="str">
        <f>data_olah!F117</f>
        <v>-0.17444422795683048</v>
      </c>
      <c r="G1796" s="247" t="str">
        <f>data_olah!G117</f>
        <v>115.74867481430151</v>
      </c>
      <c r="H1796" s="246" t="str">
        <f>data_olah!H117</f>
        <v>TELKOMSEL</v>
      </c>
      <c r="I1796" s="246" t="str">
        <f>data_olah!I117</f>
        <v>INDIHOME</v>
      </c>
      <c r="J1796" s="246" t="str">
        <f>data_olah!J117</f>
        <v>TERPASANG</v>
      </c>
      <c r="K1796" s="246" t="str">
        <f>data_olah!O117</f>
        <v/>
      </c>
      <c r="L1796" s="246" t="str">
        <f>data_olah!U117</f>
        <v>KURANG OPTIMAL</v>
      </c>
    </row>
    <row r="1797">
      <c r="A1797" s="245">
        <v>2025.0</v>
      </c>
      <c r="B1797" s="245" t="s">
        <v>3597</v>
      </c>
      <c r="C1797" s="246" t="str">
        <f>data_olah!B118</f>
        <v>KUTAI BARAT</v>
      </c>
      <c r="D1797" s="246" t="str">
        <f>data_olah!C118</f>
        <v>BARONG TONGKOK</v>
      </c>
      <c r="E1797" s="246" t="str">
        <f>data_olah!D118</f>
        <v>GELEO ASA</v>
      </c>
      <c r="F1797" s="247" t="str">
        <f>data_olah!F118</f>
        <v>-0.1572131914729909</v>
      </c>
      <c r="G1797" s="247" t="str">
        <f>data_olah!G118</f>
        <v>115.74240559667388</v>
      </c>
      <c r="H1797" s="246" t="str">
        <f>data_olah!H118</f>
        <v>TELKOM</v>
      </c>
      <c r="I1797" s="246" t="str">
        <f>data_olah!I118</f>
        <v>WMS</v>
      </c>
      <c r="J1797" s="246" t="str">
        <f>data_olah!J118</f>
        <v>TERPASANG</v>
      </c>
      <c r="K1797" s="246" t="str">
        <f>data_olah!O118</f>
        <v>TIDAK AKTIF</v>
      </c>
      <c r="L1797" s="246" t="str">
        <f>data_olah!U118</f>
        <v>KURANG OPTIMAL</v>
      </c>
    </row>
    <row r="1798">
      <c r="A1798" s="245">
        <v>2025.0</v>
      </c>
      <c r="B1798" s="245" t="s">
        <v>3597</v>
      </c>
      <c r="C1798" s="246" t="str">
        <f>data_olah!B119</f>
        <v>KUTAI BARAT</v>
      </c>
      <c r="D1798" s="246" t="str">
        <f>data_olah!C119</f>
        <v>BARONG TONGKOK</v>
      </c>
      <c r="E1798" s="246" t="str">
        <f>data_olah!D119</f>
        <v>REJO BASUKI</v>
      </c>
      <c r="F1798" s="247" t="str">
        <f>data_olah!F119</f>
        <v>-0.2696440984378218</v>
      </c>
      <c r="G1798" s="247" t="str">
        <f>data_olah!G119</f>
        <v>115.67661951113836</v>
      </c>
      <c r="H1798" s="246" t="str">
        <f>data_olah!H119</f>
        <v>TELKOMSEL</v>
      </c>
      <c r="I1798" s="246" t="str">
        <f>data_olah!I119</f>
        <v>INDIHOME</v>
      </c>
      <c r="J1798" s="246" t="str">
        <f>data_olah!J119</f>
        <v>TERPASANG</v>
      </c>
      <c r="K1798" s="246" t="str">
        <f>data_olah!O119</f>
        <v/>
      </c>
      <c r="L1798" s="246" t="str">
        <f>data_olah!U119</f>
        <v>TIDAK OPTIMAL</v>
      </c>
    </row>
    <row r="1799">
      <c r="A1799" s="245">
        <v>2025.0</v>
      </c>
      <c r="B1799" s="245" t="s">
        <v>3597</v>
      </c>
      <c r="C1799" s="246" t="str">
        <f>data_olah!B120</f>
        <v>KUTAI BARAT</v>
      </c>
      <c r="D1799" s="246" t="str">
        <f>data_olah!C120</f>
        <v>BARONG TONGKOK</v>
      </c>
      <c r="E1799" s="246" t="str">
        <f>data_olah!D120</f>
        <v>SUMBER SARI</v>
      </c>
      <c r="F1799" s="247" t="str">
        <f>data_olah!F120</f>
        <v>-0.23818464861862707</v>
      </c>
      <c r="G1799" s="247" t="str">
        <f>data_olah!G120</f>
        <v>115.71903218811187</v>
      </c>
      <c r="H1799" s="246" t="str">
        <f>data_olah!H120</f>
        <v>TELKOMSEL</v>
      </c>
      <c r="I1799" s="246" t="str">
        <f>data_olah!I120</f>
        <v>INDIHOME</v>
      </c>
      <c r="J1799" s="246" t="str">
        <f>data_olah!J120</f>
        <v>TERPASANG</v>
      </c>
      <c r="K1799" s="246" t="str">
        <f>data_olah!O120</f>
        <v/>
      </c>
      <c r="L1799" s="246" t="str">
        <f>data_olah!U120</f>
        <v>KURANG OPTIMAL</v>
      </c>
    </row>
    <row r="1800">
      <c r="A1800" s="245">
        <v>2025.0</v>
      </c>
      <c r="B1800" s="245" t="s">
        <v>3597</v>
      </c>
      <c r="C1800" s="246" t="str">
        <f>data_olah!B121</f>
        <v>KUTAI BARAT</v>
      </c>
      <c r="D1800" s="246" t="str">
        <f>data_olah!C121</f>
        <v>BARONG TONGKOK</v>
      </c>
      <c r="E1800" s="246" t="str">
        <f>data_olah!D121</f>
        <v>SENDAWAR</v>
      </c>
      <c r="F1800" s="247" t="str">
        <f>data_olah!F121</f>
        <v>-0.213830</v>
      </c>
      <c r="G1800" s="247" t="str">
        <f>data_olah!G121</f>
        <v>115.781577</v>
      </c>
      <c r="H1800" s="246" t="str">
        <f>data_olah!H121</f>
        <v>TELKOM</v>
      </c>
      <c r="I1800" s="246" t="str">
        <f>data_olah!I121</f>
        <v>Astinet</v>
      </c>
      <c r="J1800" s="246" t="str">
        <f>data_olah!J121</f>
        <v>TERPASANG</v>
      </c>
      <c r="K1800" s="246" t="str">
        <f>data_olah!O121</f>
        <v>TIDAK TERDETEKSI</v>
      </c>
      <c r="L1800" s="246" t="str">
        <f>data_olah!U121</f>
        <v>TIDAK TERDETEKSI</v>
      </c>
    </row>
    <row r="1801">
      <c r="A1801" s="245">
        <v>2025.0</v>
      </c>
      <c r="B1801" s="245" t="s">
        <v>3597</v>
      </c>
      <c r="C1801" s="246" t="str">
        <f>data_olah!B122</f>
        <v>KUTAI BARAT</v>
      </c>
      <c r="D1801" s="246" t="str">
        <f>data_olah!C122</f>
        <v>BARONG TONGKOK</v>
      </c>
      <c r="E1801" s="246" t="str">
        <f>data_olah!D122</f>
        <v>BALOK ASA</v>
      </c>
      <c r="F1801" s="247" t="str">
        <f>data_olah!F122</f>
        <v>-0.21272149956816314</v>
      </c>
      <c r="G1801" s="247" t="str">
        <f>data_olah!G122</f>
        <v>115.64039769220865</v>
      </c>
      <c r="H1801" s="246" t="str">
        <f>data_olah!H122</f>
        <v>PSN</v>
      </c>
      <c r="I1801" s="246" t="str">
        <f>data_olah!I122</f>
        <v>VSAT</v>
      </c>
      <c r="J1801" s="246" t="str">
        <f>data_olah!J122</f>
        <v>TERPASANG</v>
      </c>
      <c r="K1801" s="246" t="str">
        <f>data_olah!O122</f>
        <v/>
      </c>
      <c r="L1801" s="246" t="str">
        <f>data_olah!U122</f>
        <v>TIDAK OPTIMAL</v>
      </c>
    </row>
    <row r="1802">
      <c r="A1802" s="245">
        <v>2025.0</v>
      </c>
      <c r="B1802" s="245" t="s">
        <v>3597</v>
      </c>
      <c r="C1802" s="246" t="str">
        <f>data_olah!B123</f>
        <v>KUTAI BARAT</v>
      </c>
      <c r="D1802" s="246" t="str">
        <f>data_olah!C123</f>
        <v>BARONG TONGKOK</v>
      </c>
      <c r="E1802" s="246" t="str">
        <f>data_olah!D123</f>
        <v>BELEMPUNG ULAQ</v>
      </c>
      <c r="F1802" s="247" t="str">
        <f>data_olah!F123</f>
        <v>-0.22734207228667713</v>
      </c>
      <c r="G1802" s="247" t="str">
        <f>data_olah!G123</f>
        <v>115.74720937264836</v>
      </c>
      <c r="H1802" s="246" t="str">
        <f>data_olah!H123</f>
        <v>COMTELINDO</v>
      </c>
      <c r="I1802" s="246" t="str">
        <f>data_olah!I123</f>
        <v>WMS</v>
      </c>
      <c r="J1802" s="246" t="str">
        <f>data_olah!J123</f>
        <v>TERPASANG</v>
      </c>
      <c r="K1802" s="246" t="str">
        <f>data_olah!O123</f>
        <v>TIDAK TERDETEKSI</v>
      </c>
      <c r="L1802" s="246" t="str">
        <f>data_olah!U123</f>
        <v>SANGAT OPTIMAL</v>
      </c>
    </row>
    <row r="1803">
      <c r="A1803" s="245">
        <v>2025.0</v>
      </c>
      <c r="B1803" s="245" t="s">
        <v>3597</v>
      </c>
      <c r="C1803" s="246" t="str">
        <f>data_olah!B124</f>
        <v>KUTAI BARAT</v>
      </c>
      <c r="D1803" s="246" t="str">
        <f>data_olah!C124</f>
        <v>BENTIAN BESAR</v>
      </c>
      <c r="E1803" s="246" t="str">
        <f>data_olah!D124</f>
        <v>RANDA EMPAS</v>
      </c>
      <c r="F1803" s="247" t="str">
        <f>data_olah!F124</f>
        <v>-1.0574766817369508</v>
      </c>
      <c r="G1803" s="247" t="str">
        <f>data_olah!G124</f>
        <v>115.75151086867604</v>
      </c>
      <c r="H1803" s="246" t="str">
        <f>data_olah!H124</f>
        <v>TELKOMSAT</v>
      </c>
      <c r="I1803" s="246" t="str">
        <f>data_olah!I124</f>
        <v>STARLINK</v>
      </c>
      <c r="J1803" s="246" t="str">
        <f>data_olah!J124</f>
        <v>TERPASANG</v>
      </c>
      <c r="K1803" s="246" t="str">
        <f>data_olah!O124</f>
        <v>BELUM TERPASANG</v>
      </c>
      <c r="L1803" s="246" t="str">
        <f>data_olah!U124</f>
        <v>OPTIMAL</v>
      </c>
    </row>
    <row r="1804">
      <c r="A1804" s="245">
        <v>2025.0</v>
      </c>
      <c r="B1804" s="245" t="s">
        <v>3597</v>
      </c>
      <c r="C1804" s="246" t="str">
        <f>data_olah!B125</f>
        <v>KUTAI BARAT</v>
      </c>
      <c r="D1804" s="246" t="str">
        <f>data_olah!C125</f>
        <v>BENTIAN BESAR</v>
      </c>
      <c r="E1804" s="246" t="str">
        <f>data_olah!D125</f>
        <v>TUKUQ</v>
      </c>
      <c r="F1804" s="247" t="str">
        <f>data_olah!F125</f>
        <v>-1.0606688788822483</v>
      </c>
      <c r="G1804" s="247" t="str">
        <f>data_olah!G125</f>
        <v>115.73646642873628</v>
      </c>
      <c r="H1804" s="246" t="str">
        <f>data_olah!H125</f>
        <v>TELKOMSAT</v>
      </c>
      <c r="I1804" s="246" t="str">
        <f>data_olah!I125</f>
        <v>STARLINK</v>
      </c>
      <c r="J1804" s="246" t="str">
        <f>data_olah!J125</f>
        <v>TERPASANG</v>
      </c>
      <c r="K1804" s="246" t="str">
        <f>data_olah!O125</f>
        <v>BELUM TERPASANG</v>
      </c>
      <c r="L1804" s="246" t="str">
        <f>data_olah!U125</f>
        <v>SANGAT OPTIMAL</v>
      </c>
    </row>
    <row r="1805">
      <c r="A1805" s="245">
        <v>2025.0</v>
      </c>
      <c r="B1805" s="245" t="s">
        <v>3597</v>
      </c>
      <c r="C1805" s="246" t="str">
        <f>data_olah!B126</f>
        <v>KUTAI BARAT</v>
      </c>
      <c r="D1805" s="246" t="str">
        <f>data_olah!C126</f>
        <v>BENTIAN BESAR</v>
      </c>
      <c r="E1805" s="246" t="str">
        <f>data_olah!D126</f>
        <v>TENDE</v>
      </c>
      <c r="F1805" s="247" t="str">
        <f>data_olah!F126</f>
        <v>-1.0574441252606084</v>
      </c>
      <c r="G1805" s="247" t="str">
        <f>data_olah!G126</f>
        <v>115.78149414540037</v>
      </c>
      <c r="H1805" s="246" t="str">
        <f>data_olah!H126</f>
        <v>BESTCAMP</v>
      </c>
      <c r="I1805" s="246" t="str">
        <f>data_olah!I126</f>
        <v>STARLINK</v>
      </c>
      <c r="J1805" s="246" t="str">
        <f>data_olah!J126</f>
        <v>TERPASANG</v>
      </c>
      <c r="K1805" s="246" t="str">
        <f>data_olah!O126</f>
        <v>BELUM TERPASANG</v>
      </c>
      <c r="L1805" s="246" t="str">
        <f>data_olah!U126</f>
        <v>SANGAT OPTIMAL</v>
      </c>
    </row>
    <row r="1806">
      <c r="A1806" s="245">
        <v>2025.0</v>
      </c>
      <c r="B1806" s="245" t="s">
        <v>3597</v>
      </c>
      <c r="C1806" s="246" t="str">
        <f>data_olah!B127</f>
        <v>KUTAI BARAT</v>
      </c>
      <c r="D1806" s="246" t="str">
        <f>data_olah!C127</f>
        <v>BENTIAN BESAR</v>
      </c>
      <c r="E1806" s="246" t="str">
        <f>data_olah!D127</f>
        <v>SAMBUNG</v>
      </c>
      <c r="F1806" s="247" t="str">
        <f>data_olah!F127</f>
        <v>-0.999391784911418</v>
      </c>
      <c r="G1806" s="247" t="str">
        <f>data_olah!G127</f>
        <v>115.74315145221495</v>
      </c>
      <c r="H1806" s="246" t="str">
        <f>data_olah!H127</f>
        <v>ICON+</v>
      </c>
      <c r="I1806" s="246" t="str">
        <f>data_olah!I127</f>
        <v>STARLINK</v>
      </c>
      <c r="J1806" s="246" t="str">
        <f>data_olah!J127</f>
        <v>TERPASANG</v>
      </c>
      <c r="K1806" s="246" t="str">
        <f>data_olah!O127</f>
        <v/>
      </c>
      <c r="L1806" s="246" t="str">
        <f>data_olah!U127</f>
        <v>KURANG OPTIMAL</v>
      </c>
    </row>
    <row r="1807">
      <c r="A1807" s="245">
        <v>2025.0</v>
      </c>
      <c r="B1807" s="245" t="s">
        <v>3597</v>
      </c>
      <c r="C1807" s="246" t="str">
        <f>data_olah!B128</f>
        <v>KUTAI BARAT</v>
      </c>
      <c r="D1807" s="246" t="str">
        <f>data_olah!C128</f>
        <v>BENTIAN BESAR</v>
      </c>
      <c r="E1807" s="246" t="str">
        <f>data_olah!D128</f>
        <v>ANAN JAYA</v>
      </c>
      <c r="F1807" s="247" t="str">
        <f>data_olah!F128</f>
        <v>-0.9021270885289268</v>
      </c>
      <c r="G1807" s="247" t="str">
        <f>data_olah!G128</f>
        <v>115.6862917939674</v>
      </c>
      <c r="H1807" s="246" t="str">
        <f>data_olah!H128</f>
        <v>TELKOMSEL</v>
      </c>
      <c r="I1807" s="246" t="str">
        <f>data_olah!I128</f>
        <v>ORBIT</v>
      </c>
      <c r="J1807" s="246" t="str">
        <f>data_olah!J128</f>
        <v>TERPASANG</v>
      </c>
      <c r="K1807" s="246" t="str">
        <f>data_olah!O128</f>
        <v>BELUM TERPASANG</v>
      </c>
      <c r="L1807" s="246" t="str">
        <f>data_olah!U128</f>
        <v>TIDAK TERDETEKSI</v>
      </c>
    </row>
    <row r="1808">
      <c r="A1808" s="245">
        <v>2025.0</v>
      </c>
      <c r="B1808" s="245" t="s">
        <v>3597</v>
      </c>
      <c r="C1808" s="246" t="str">
        <f>data_olah!B129</f>
        <v>KUTAI BARAT</v>
      </c>
      <c r="D1808" s="246" t="str">
        <f>data_olah!C129</f>
        <v>BENTIAN BESAR</v>
      </c>
      <c r="E1808" s="246" t="str">
        <f>data_olah!D129</f>
        <v>JELMU SIBAK</v>
      </c>
      <c r="F1808" s="247" t="str">
        <f>data_olah!F129</f>
        <v>-0.8786543998607228</v>
      </c>
      <c r="G1808" s="247" t="str">
        <f>data_olah!G129</f>
        <v>115.7456375291888</v>
      </c>
      <c r="H1808" s="246" t="str">
        <f>data_olah!H129</f>
        <v>TELKOMSEL</v>
      </c>
      <c r="I1808" s="246" t="str">
        <f>data_olah!I129</f>
        <v>ORBIT</v>
      </c>
      <c r="J1808" s="246" t="str">
        <f>data_olah!J129</f>
        <v>TERPASANG</v>
      </c>
      <c r="K1808" s="246" t="str">
        <f>data_olah!O129</f>
        <v>BELUM TERPASANG</v>
      </c>
      <c r="L1808" s="246" t="str">
        <f>data_olah!U129</f>
        <v>TIDAK TERDETEKSI</v>
      </c>
    </row>
    <row r="1809">
      <c r="A1809" s="245">
        <v>2025.0</v>
      </c>
      <c r="B1809" s="245" t="s">
        <v>3597</v>
      </c>
      <c r="C1809" s="246" t="str">
        <f>data_olah!B130</f>
        <v>KUTAI BARAT</v>
      </c>
      <c r="D1809" s="246" t="str">
        <f>data_olah!C130</f>
        <v>BENTIAN BESAR</v>
      </c>
      <c r="E1809" s="246" t="str">
        <f>data_olah!D130</f>
        <v>SUAKONG</v>
      </c>
      <c r="F1809" s="247" t="str">
        <f>data_olah!F130</f>
        <v>-0.7777228541435675</v>
      </c>
      <c r="G1809" s="247" t="str">
        <f>data_olah!G130</f>
        <v>115.76754982870969</v>
      </c>
      <c r="H1809" s="246" t="str">
        <f>data_olah!H130</f>
        <v>TELKOMSEL</v>
      </c>
      <c r="I1809" s="246" t="str">
        <f>data_olah!I130</f>
        <v>ORBIT</v>
      </c>
      <c r="J1809" s="246" t="str">
        <f>data_olah!J130</f>
        <v>TERPASANG</v>
      </c>
      <c r="K1809" s="246" t="str">
        <f>data_olah!O130</f>
        <v>BELUM TERPASANG</v>
      </c>
      <c r="L1809" s="246" t="str">
        <f>data_olah!U130</f>
        <v>TIDAK TERDETEKSI</v>
      </c>
    </row>
    <row r="1810">
      <c r="A1810" s="245">
        <v>2025.0</v>
      </c>
      <c r="B1810" s="245" t="s">
        <v>3597</v>
      </c>
      <c r="C1810" s="246" t="str">
        <f>data_olah!B131</f>
        <v>KUTAI BARAT</v>
      </c>
      <c r="D1810" s="246" t="str">
        <f>data_olah!C131</f>
        <v>BENTIAN BESAR</v>
      </c>
      <c r="E1810" s="246" t="str">
        <f>data_olah!D131</f>
        <v>PENARUNG</v>
      </c>
      <c r="F1810" s="247" t="str">
        <f>data_olah!F131</f>
        <v>-0.6529620986760182</v>
      </c>
      <c r="G1810" s="247" t="str">
        <f>data_olah!G131</f>
        <v>115.72201479986926</v>
      </c>
      <c r="H1810" s="246" t="str">
        <f>data_olah!H131</f>
        <v>BESTCAMP</v>
      </c>
      <c r="I1810" s="246" t="str">
        <f>data_olah!I131</f>
        <v>STARLINK</v>
      </c>
      <c r="J1810" s="246" t="str">
        <f>data_olah!J131</f>
        <v>TERPASANG</v>
      </c>
      <c r="K1810" s="246" t="str">
        <f>data_olah!O131</f>
        <v>BELUM TERPASANG</v>
      </c>
      <c r="L1810" s="246" t="str">
        <f>data_olah!U131</f>
        <v>KURANG OPTIMAL</v>
      </c>
    </row>
    <row r="1811">
      <c r="A1811" s="245">
        <v>2025.0</v>
      </c>
      <c r="B1811" s="245" t="s">
        <v>3597</v>
      </c>
      <c r="C1811" s="246" t="str">
        <f>data_olah!B132</f>
        <v>KUTAI BARAT</v>
      </c>
      <c r="D1811" s="246" t="str">
        <f>data_olah!C132</f>
        <v>BENTIAN BESAR</v>
      </c>
      <c r="E1811" s="246" t="str">
        <f>data_olah!D132</f>
        <v>DILANG PUTI</v>
      </c>
      <c r="F1811" s="247" t="str">
        <f>data_olah!F132</f>
        <v>-0.7113638600819848</v>
      </c>
      <c r="G1811" s="247" t="str">
        <f>data_olah!G132</f>
        <v>115.76679645736847</v>
      </c>
      <c r="H1811" s="246" t="str">
        <f>data_olah!H132</f>
        <v>TELKOMSEL</v>
      </c>
      <c r="I1811" s="246" t="str">
        <f>data_olah!I132</f>
        <v>ORBIT</v>
      </c>
      <c r="J1811" s="246" t="str">
        <f>data_olah!J132</f>
        <v>TERPASANG</v>
      </c>
      <c r="K1811" s="246" t="str">
        <f>data_olah!O132</f>
        <v>BELUM TERPASANG</v>
      </c>
      <c r="L1811" s="246" t="str">
        <f>data_olah!U132</f>
        <v>TIDAK TERDETEKSI</v>
      </c>
    </row>
    <row r="1812">
      <c r="A1812" s="245">
        <v>2025.0</v>
      </c>
      <c r="B1812" s="245" t="s">
        <v>3597</v>
      </c>
      <c r="C1812" s="246" t="str">
        <f>data_olah!B133</f>
        <v>KUTAI BARAT</v>
      </c>
      <c r="D1812" s="246" t="str">
        <f>data_olah!C133</f>
        <v>BONGAN</v>
      </c>
      <c r="E1812" s="246" t="str">
        <f>data_olah!D133</f>
        <v>GERUNGUNG</v>
      </c>
      <c r="F1812" s="247" t="str">
        <f>data_olah!F133</f>
        <v>-1.0031204138417809</v>
      </c>
      <c r="G1812" s="247" t="str">
        <f>data_olah!G133</f>
        <v>116.10534835358968</v>
      </c>
      <c r="H1812" s="246" t="str">
        <f>data_olah!H133</f>
        <v>TELKOMSAT</v>
      </c>
      <c r="I1812" s="246" t="str">
        <f>data_olah!I133</f>
        <v>STARLINK</v>
      </c>
      <c r="J1812" s="246" t="str">
        <f>data_olah!J133</f>
        <v>TERPASANG</v>
      </c>
      <c r="K1812" s="246" t="str">
        <f>data_olah!O133</f>
        <v>BELUM TERPASANG</v>
      </c>
      <c r="L1812" s="246" t="str">
        <f>data_olah!U133</f>
        <v>OPTIMAL</v>
      </c>
    </row>
    <row r="1813">
      <c r="A1813" s="245">
        <v>2025.0</v>
      </c>
      <c r="B1813" s="245" t="s">
        <v>3597</v>
      </c>
      <c r="C1813" s="246" t="str">
        <f>data_olah!B134</f>
        <v>KUTAI BARAT</v>
      </c>
      <c r="D1813" s="246" t="str">
        <f>data_olah!C134</f>
        <v>BONGAN</v>
      </c>
      <c r="E1813" s="246" t="str">
        <f>data_olah!D134</f>
        <v>PERENG TALIQ</v>
      </c>
      <c r="F1813" s="247" t="str">
        <f>data_olah!F134</f>
        <v>-0.8163408121446062</v>
      </c>
      <c r="G1813" s="247" t="str">
        <f>data_olah!G134</f>
        <v>116.25914389453153</v>
      </c>
      <c r="H1813" s="246" t="str">
        <f>data_olah!H134</f>
        <v>BESTCAMP</v>
      </c>
      <c r="I1813" s="246" t="str">
        <f>data_olah!I134</f>
        <v>STARLINK</v>
      </c>
      <c r="J1813" s="246" t="str">
        <f>data_olah!J134</f>
        <v>TERPASANG</v>
      </c>
      <c r="K1813" s="246" t="str">
        <f>data_olah!O134</f>
        <v>BELUM TERPASANG</v>
      </c>
      <c r="L1813" s="246" t="str">
        <f>data_olah!U134</f>
        <v>SANGAT OPTIMAL</v>
      </c>
    </row>
    <row r="1814">
      <c r="A1814" s="245">
        <v>2025.0</v>
      </c>
      <c r="B1814" s="245" t="s">
        <v>3597</v>
      </c>
      <c r="C1814" s="246" t="str">
        <f>data_olah!B135</f>
        <v>KUTAI BARAT</v>
      </c>
      <c r="D1814" s="246" t="str">
        <f>data_olah!C135</f>
        <v>BONGAN</v>
      </c>
      <c r="E1814" s="246" t="str">
        <f>data_olah!D135</f>
        <v>TANJUNG SOKE</v>
      </c>
      <c r="F1814" s="247" t="str">
        <f>data_olah!F135</f>
        <v>-0.9853883718734402</v>
      </c>
      <c r="G1814" s="247" t="str">
        <f>data_olah!G135</f>
        <v>116.14852985986349</v>
      </c>
      <c r="H1814" s="246" t="str">
        <f>data_olah!H135</f>
        <v>ICON+</v>
      </c>
      <c r="I1814" s="246" t="str">
        <f>data_olah!I135</f>
        <v>STARLINK</v>
      </c>
      <c r="J1814" s="246" t="str">
        <f>data_olah!J135</f>
        <v>TERPASANG</v>
      </c>
      <c r="K1814" s="246" t="str">
        <f>data_olah!O135</f>
        <v/>
      </c>
      <c r="L1814" s="246" t="str">
        <f>data_olah!U135</f>
        <v>KURANG OPTIMAL</v>
      </c>
    </row>
    <row r="1815">
      <c r="A1815" s="245">
        <v>2025.0</v>
      </c>
      <c r="B1815" s="245" t="s">
        <v>3597</v>
      </c>
      <c r="C1815" s="246" t="str">
        <f>data_olah!B136</f>
        <v>KUTAI BARAT</v>
      </c>
      <c r="D1815" s="246" t="str">
        <f>data_olah!C136</f>
        <v>BONGAN</v>
      </c>
      <c r="E1815" s="246" t="str">
        <f>data_olah!D136</f>
        <v>DERAYA</v>
      </c>
      <c r="F1815" s="247" t="str">
        <f>data_olah!F136</f>
        <v>-0.938584246222064</v>
      </c>
      <c r="G1815" s="247" t="str">
        <f>data_olah!G136</f>
        <v>116.15222580606046</v>
      </c>
      <c r="H1815" s="246" t="str">
        <f>data_olah!H136</f>
        <v>TELKOMSAT</v>
      </c>
      <c r="I1815" s="246" t="str">
        <f>data_olah!I136</f>
        <v>STARLINK</v>
      </c>
      <c r="J1815" s="246" t="str">
        <f>data_olah!J136</f>
        <v>TERPASANG</v>
      </c>
      <c r="K1815" s="246" t="str">
        <f>data_olah!O136</f>
        <v>BELUM TERPASANG</v>
      </c>
      <c r="L1815" s="246" t="str">
        <f>data_olah!U136</f>
        <v>SANGAT OPTIMAL</v>
      </c>
    </row>
    <row r="1816">
      <c r="A1816" s="245">
        <v>2025.0</v>
      </c>
      <c r="B1816" s="245" t="s">
        <v>3597</v>
      </c>
      <c r="C1816" s="246" t="str">
        <f>data_olah!B137</f>
        <v>KUTAI BARAT</v>
      </c>
      <c r="D1816" s="246" t="str">
        <f>data_olah!C137</f>
        <v>BONGAN</v>
      </c>
      <c r="E1816" s="246" t="str">
        <f>data_olah!D137</f>
        <v>LEMPER</v>
      </c>
      <c r="F1816" s="247" t="str">
        <f>data_olah!F137</f>
        <v>-0.8795249640388523</v>
      </c>
      <c r="G1816" s="247" t="str">
        <f>data_olah!G137</f>
        <v>116.1608955367482</v>
      </c>
      <c r="H1816" s="246" t="str">
        <f>data_olah!H137</f>
        <v/>
      </c>
      <c r="I1816" s="246" t="str">
        <f>data_olah!I137</f>
        <v/>
      </c>
      <c r="J1816" s="246" t="str">
        <f>data_olah!J137</f>
        <v/>
      </c>
      <c r="K1816" s="246" t="str">
        <f>data_olah!O137</f>
        <v>BELUM TERPASANG</v>
      </c>
      <c r="L1816" s="246" t="str">
        <f>data_olah!U137</f>
        <v>BELUM TERPASANG</v>
      </c>
    </row>
    <row r="1817">
      <c r="A1817" s="245">
        <v>2025.0</v>
      </c>
      <c r="B1817" s="245" t="s">
        <v>3597</v>
      </c>
      <c r="C1817" s="246" t="str">
        <f>data_olah!B138</f>
        <v>KUTAI BARAT</v>
      </c>
      <c r="D1817" s="246" t="str">
        <f>data_olah!C138</f>
        <v>BONGAN</v>
      </c>
      <c r="E1817" s="246" t="str">
        <f>data_olah!D138</f>
        <v>MUARA SIRAM</v>
      </c>
      <c r="F1817" s="247" t="str">
        <f>data_olah!F138</f>
        <v>-0.7477491579546033</v>
      </c>
      <c r="G1817" s="247" t="str">
        <f>data_olah!G138</f>
        <v>116.17935450017545</v>
      </c>
      <c r="H1817" s="246" t="str">
        <f>data_olah!H138</f>
        <v>TELKOMSEL</v>
      </c>
      <c r="I1817" s="246" t="str">
        <f>data_olah!I138</f>
        <v>ORBIT</v>
      </c>
      <c r="J1817" s="246" t="str">
        <f>data_olah!J138</f>
        <v>TERPASANG</v>
      </c>
      <c r="K1817" s="246" t="str">
        <f>data_olah!O138</f>
        <v>BELUM TERPASANG</v>
      </c>
      <c r="L1817" s="246" t="str">
        <f>data_olah!U138</f>
        <v>TIDAK TERDETEKSI</v>
      </c>
    </row>
    <row r="1818">
      <c r="A1818" s="245">
        <v>2025.0</v>
      </c>
      <c r="B1818" s="245" t="s">
        <v>3597</v>
      </c>
      <c r="C1818" s="246" t="str">
        <f>data_olah!B139</f>
        <v>KUTAI BARAT</v>
      </c>
      <c r="D1818" s="246" t="str">
        <f>data_olah!C139</f>
        <v>BONGAN</v>
      </c>
      <c r="E1818" s="246" t="str">
        <f>data_olah!D139</f>
        <v>RESAK</v>
      </c>
      <c r="F1818" s="247" t="str">
        <f>data_olah!F139</f>
        <v>-0.6955631937719908</v>
      </c>
      <c r="G1818" s="247" t="str">
        <f>data_olah!G139</f>
        <v>116.17910510223835</v>
      </c>
      <c r="H1818" s="246" t="str">
        <f>data_olah!H139</f>
        <v>BESTCAMP</v>
      </c>
      <c r="I1818" s="246" t="str">
        <f>data_olah!I139</f>
        <v>STARLINK</v>
      </c>
      <c r="J1818" s="246" t="str">
        <f>data_olah!J139</f>
        <v>TERPASANG</v>
      </c>
      <c r="K1818" s="246" t="str">
        <f>data_olah!O139</f>
        <v>BELUM TERPASANG</v>
      </c>
      <c r="L1818" s="246" t="str">
        <f>data_olah!U139</f>
        <v>OPTIMAL</v>
      </c>
    </row>
    <row r="1819">
      <c r="A1819" s="245">
        <v>2025.0</v>
      </c>
      <c r="B1819" s="245" t="s">
        <v>3597</v>
      </c>
      <c r="C1819" s="246" t="str">
        <f>data_olah!B140</f>
        <v>KUTAI BARAT</v>
      </c>
      <c r="D1819" s="246" t="str">
        <f>data_olah!C140</f>
        <v>BONGAN</v>
      </c>
      <c r="E1819" s="246" t="str">
        <f>data_olah!D140</f>
        <v>JAMBUK</v>
      </c>
      <c r="F1819" s="247" t="str">
        <f>data_olah!F140</f>
        <v>-0.7000684148042612</v>
      </c>
      <c r="G1819" s="247" t="str">
        <f>data_olah!G140</f>
        <v>116.3082341603849</v>
      </c>
      <c r="H1819" s="246" t="str">
        <f>data_olah!H140</f>
        <v>BESTCAMP</v>
      </c>
      <c r="I1819" s="246" t="str">
        <f>data_olah!I140</f>
        <v>STARLINK</v>
      </c>
      <c r="J1819" s="246" t="str">
        <f>data_olah!J140</f>
        <v>TERPASANG</v>
      </c>
      <c r="K1819" s="246" t="str">
        <f>data_olah!O140</f>
        <v>BELUM TERPASANG</v>
      </c>
      <c r="L1819" s="246" t="str">
        <f>data_olah!U140</f>
        <v>OPTIMAL</v>
      </c>
    </row>
    <row r="1820">
      <c r="A1820" s="245">
        <v>2025.0</v>
      </c>
      <c r="B1820" s="245" t="s">
        <v>3597</v>
      </c>
      <c r="C1820" s="246" t="str">
        <f>data_olah!B141</f>
        <v>KUTAI BARAT</v>
      </c>
      <c r="D1820" s="246" t="str">
        <f>data_olah!C141</f>
        <v>BONGAN</v>
      </c>
      <c r="E1820" s="246" t="str">
        <f>data_olah!D141</f>
        <v>MUARA GUSIK</v>
      </c>
      <c r="F1820" s="247" t="str">
        <f>data_olah!F141</f>
        <v>-0.6929360504835211</v>
      </c>
      <c r="G1820" s="247" t="str">
        <f>data_olah!G141</f>
        <v>116.315001168786</v>
      </c>
      <c r="H1820" s="246" t="str">
        <f>data_olah!H141</f>
        <v>TELKOMSEL</v>
      </c>
      <c r="I1820" s="246" t="str">
        <f>data_olah!I141</f>
        <v>INDIHOME</v>
      </c>
      <c r="J1820" s="246" t="str">
        <f>data_olah!J141</f>
        <v>TERPASANG</v>
      </c>
      <c r="K1820" s="246" t="str">
        <f>data_olah!O141</f>
        <v/>
      </c>
      <c r="L1820" s="246" t="str">
        <f>data_olah!U141</f>
        <v>TIDAK OPTIMAL</v>
      </c>
    </row>
    <row r="1821">
      <c r="A1821" s="245">
        <v>2025.0</v>
      </c>
      <c r="B1821" s="245" t="s">
        <v>3597</v>
      </c>
      <c r="C1821" s="246" t="str">
        <f>data_olah!B142</f>
        <v>KUTAI BARAT</v>
      </c>
      <c r="D1821" s="246" t="str">
        <f>data_olah!C142</f>
        <v>BONGAN</v>
      </c>
      <c r="E1821" s="246" t="str">
        <f>data_olah!D142</f>
        <v>PENAWAI</v>
      </c>
      <c r="F1821" s="247" t="str">
        <f>data_olah!F142</f>
        <v>-0.6580835705183522</v>
      </c>
      <c r="G1821" s="247" t="str">
        <f>data_olah!G142</f>
        <v>116.2357720287439</v>
      </c>
      <c r="H1821" s="246" t="str">
        <f>data_olah!H142</f>
        <v>TELKOMSEL</v>
      </c>
      <c r="I1821" s="246" t="str">
        <f>data_olah!I142</f>
        <v>ORBIT</v>
      </c>
      <c r="J1821" s="246" t="str">
        <f>data_olah!J142</f>
        <v>TERPASANG</v>
      </c>
      <c r="K1821" s="246" t="str">
        <f>data_olah!O142</f>
        <v>BELUM TERPASANG</v>
      </c>
      <c r="L1821" s="246" t="str">
        <f>data_olah!U142</f>
        <v>TIDAK TERDETEKSI</v>
      </c>
    </row>
    <row r="1822">
      <c r="A1822" s="245">
        <v>2025.0</v>
      </c>
      <c r="B1822" s="245" t="s">
        <v>3597</v>
      </c>
      <c r="C1822" s="246" t="str">
        <f>data_olah!B143</f>
        <v>KUTAI BARAT</v>
      </c>
      <c r="D1822" s="246" t="str">
        <f>data_olah!C143</f>
        <v>BONGAN</v>
      </c>
      <c r="E1822" s="246" t="str">
        <f>data_olah!D143</f>
        <v>MUARA KEDANG</v>
      </c>
      <c r="F1822" s="247" t="str">
        <f>data_olah!F143</f>
        <v>-0.5698681970915376</v>
      </c>
      <c r="G1822" s="247" t="str">
        <f>data_olah!G143</f>
        <v>116.2982305844134</v>
      </c>
      <c r="H1822" s="246" t="str">
        <f>data_olah!H143</f>
        <v>TELKOM</v>
      </c>
      <c r="I1822" s="246" t="str">
        <f>data_olah!I143</f>
        <v>Astinet</v>
      </c>
      <c r="J1822" s="246" t="str">
        <f>data_olah!J143</f>
        <v>TERPASANG</v>
      </c>
      <c r="K1822" s="246" t="str">
        <f>data_olah!O143</f>
        <v>TIDAK AKTIF</v>
      </c>
      <c r="L1822" s="246" t="str">
        <f>data_olah!U143</f>
        <v>TIDAK AKTIF</v>
      </c>
    </row>
    <row r="1823">
      <c r="A1823" s="245">
        <v>2025.0</v>
      </c>
      <c r="B1823" s="245" t="s">
        <v>3597</v>
      </c>
      <c r="C1823" s="246" t="str">
        <f>data_olah!B144</f>
        <v>KUTAI BARAT</v>
      </c>
      <c r="D1823" s="246" t="str">
        <f>data_olah!C144</f>
        <v>BONGAN</v>
      </c>
      <c r="E1823" s="246" t="str">
        <f>data_olah!D144</f>
        <v>JAMBUK MAKMUR</v>
      </c>
      <c r="F1823" s="247" t="str">
        <f>data_olah!F144</f>
        <v>-0.738275526454982</v>
      </c>
      <c r="G1823" s="247" t="str">
        <f>data_olah!G144</f>
        <v>116.26907182875816</v>
      </c>
      <c r="H1823" s="246" t="str">
        <f>data_olah!H144</f>
        <v>TELKOM</v>
      </c>
      <c r="I1823" s="246" t="str">
        <f>data_olah!I144</f>
        <v>WMS</v>
      </c>
      <c r="J1823" s="246" t="str">
        <f>data_olah!J144</f>
        <v>TERPASANG</v>
      </c>
      <c r="K1823" s="246" t="str">
        <f>data_olah!O144</f>
        <v>&gt; 200GB</v>
      </c>
      <c r="L1823" s="246" t="str">
        <f>data_olah!U144</f>
        <v>KURANG OPTIMAL</v>
      </c>
    </row>
    <row r="1824">
      <c r="A1824" s="245">
        <v>2025.0</v>
      </c>
      <c r="B1824" s="245" t="s">
        <v>3597</v>
      </c>
      <c r="C1824" s="246" t="str">
        <f>data_olah!B145</f>
        <v>KUTAI BARAT</v>
      </c>
      <c r="D1824" s="246" t="str">
        <f>data_olah!C145</f>
        <v>BONGAN</v>
      </c>
      <c r="E1824" s="246" t="str">
        <f>data_olah!D145</f>
        <v>SIRAM MAKMUR</v>
      </c>
      <c r="F1824" s="247" t="str">
        <f>data_olah!F145</f>
        <v>-0.7565127912832366</v>
      </c>
      <c r="G1824" s="247" t="str">
        <f>data_olah!G145</f>
        <v>116.22185826490798</v>
      </c>
      <c r="H1824" s="246" t="str">
        <f>data_olah!H145</f>
        <v>BESTCAMP</v>
      </c>
      <c r="I1824" s="246" t="str">
        <f>data_olah!I145</f>
        <v>STARLINK</v>
      </c>
      <c r="J1824" s="246" t="str">
        <f>data_olah!J145</f>
        <v>TERPASANG</v>
      </c>
      <c r="K1824" s="246" t="str">
        <f>data_olah!O145</f>
        <v>BELUM TERPASANG</v>
      </c>
      <c r="L1824" s="246" t="str">
        <f>data_olah!U145</f>
        <v>TIDAK OPTIMAL</v>
      </c>
    </row>
    <row r="1825">
      <c r="A1825" s="245">
        <v>2025.0</v>
      </c>
      <c r="B1825" s="245" t="s">
        <v>3597</v>
      </c>
      <c r="C1825" s="246" t="str">
        <f>data_olah!B146</f>
        <v>KUTAI BARAT</v>
      </c>
      <c r="D1825" s="246" t="str">
        <f>data_olah!C146</f>
        <v>BONGAN</v>
      </c>
      <c r="E1825" s="246" t="str">
        <f>data_olah!D146</f>
        <v>SIRAM JAYA</v>
      </c>
      <c r="F1825" s="247" t="str">
        <f>data_olah!F146</f>
        <v>-0.7488600264271243</v>
      </c>
      <c r="G1825" s="247" t="str">
        <f>data_olah!G146</f>
        <v>116.20777934213777</v>
      </c>
      <c r="H1825" s="246" t="str">
        <f>data_olah!H146</f>
        <v>BESTCAMP</v>
      </c>
      <c r="I1825" s="246" t="str">
        <f>data_olah!I146</f>
        <v>STARLINK</v>
      </c>
      <c r="J1825" s="246" t="str">
        <f>data_olah!J146</f>
        <v>TERPASANG</v>
      </c>
      <c r="K1825" s="246" t="str">
        <f>data_olah!O146</f>
        <v>BELUM TERPASANG</v>
      </c>
      <c r="L1825" s="246" t="str">
        <f>data_olah!U146</f>
        <v>OPTIMAL</v>
      </c>
    </row>
    <row r="1826">
      <c r="A1826" s="245">
        <v>2025.0</v>
      </c>
      <c r="B1826" s="245" t="s">
        <v>3597</v>
      </c>
      <c r="C1826" s="246" t="str">
        <f>data_olah!B147</f>
        <v>KUTAI BARAT</v>
      </c>
      <c r="D1826" s="246" t="str">
        <f>data_olah!C147</f>
        <v>BONGAN</v>
      </c>
      <c r="E1826" s="246" t="str">
        <f>data_olah!D147</f>
        <v>BUKIT HARAPAN</v>
      </c>
      <c r="F1826" s="247" t="str">
        <f>data_olah!F147</f>
        <v>-0.7648380657449214</v>
      </c>
      <c r="G1826" s="247" t="str">
        <f>data_olah!G147</f>
        <v>116.24509843726754</v>
      </c>
      <c r="H1826" s="246" t="str">
        <f>data_olah!H147</f>
        <v>BESTCAMP</v>
      </c>
      <c r="I1826" s="246" t="str">
        <f>data_olah!I147</f>
        <v>STARLINK</v>
      </c>
      <c r="J1826" s="246" t="str">
        <f>data_olah!J147</f>
        <v>TERPASANG</v>
      </c>
      <c r="K1826" s="246" t="str">
        <f>data_olah!O147</f>
        <v>BELUM TERPASANG</v>
      </c>
      <c r="L1826" s="246" t="str">
        <f>data_olah!U147</f>
        <v>TIDAK OPTIMAL</v>
      </c>
    </row>
    <row r="1827">
      <c r="A1827" s="245">
        <v>2025.0</v>
      </c>
      <c r="B1827" s="245" t="s">
        <v>3597</v>
      </c>
      <c r="C1827" s="246" t="str">
        <f>data_olah!B148</f>
        <v>KUTAI BARAT</v>
      </c>
      <c r="D1827" s="246" t="str">
        <f>data_olah!C148</f>
        <v>BONGAN</v>
      </c>
      <c r="E1827" s="246" t="str">
        <f>data_olah!D148</f>
        <v>TANJUNG SARI</v>
      </c>
      <c r="F1827" s="247" t="str">
        <f>data_olah!F148</f>
        <v>-0.7024891537355281</v>
      </c>
      <c r="G1827" s="247" t="str">
        <f>data_olah!G148</f>
        <v>116.24377896046042</v>
      </c>
      <c r="H1827" s="246" t="str">
        <f>data_olah!H148</f>
        <v>BESTCAMP</v>
      </c>
      <c r="I1827" s="246" t="str">
        <f>data_olah!I148</f>
        <v>STARLINK</v>
      </c>
      <c r="J1827" s="246" t="str">
        <f>data_olah!J148</f>
        <v>TERPASANG</v>
      </c>
      <c r="K1827" s="246" t="str">
        <f>data_olah!O148</f>
        <v>BELUM TERPASANG</v>
      </c>
      <c r="L1827" s="246" t="str">
        <f>data_olah!U148</f>
        <v>OPTIMAL</v>
      </c>
    </row>
    <row r="1828">
      <c r="A1828" s="245">
        <v>2025.0</v>
      </c>
      <c r="B1828" s="245" t="s">
        <v>3597</v>
      </c>
      <c r="C1828" s="246" t="str">
        <f>data_olah!B149</f>
        <v>KUTAI BARAT</v>
      </c>
      <c r="D1828" s="246" t="str">
        <f>data_olah!C149</f>
        <v>DAMAI</v>
      </c>
      <c r="E1828" s="246" t="str">
        <f>data_olah!D149</f>
        <v>BESIQ</v>
      </c>
      <c r="F1828" s="247" t="str">
        <f>data_olah!F149</f>
        <v>-0.5536025543447121</v>
      </c>
      <c r="G1828" s="247" t="str">
        <f>data_olah!G149</f>
        <v>115.55952441057008</v>
      </c>
      <c r="H1828" s="246" t="str">
        <f>data_olah!H149</f>
        <v>TELKOMSAT</v>
      </c>
      <c r="I1828" s="246" t="str">
        <f>data_olah!I149</f>
        <v>STARLINK</v>
      </c>
      <c r="J1828" s="246" t="str">
        <f>data_olah!J149</f>
        <v>TERPASANG</v>
      </c>
      <c r="K1828" s="246" t="str">
        <f>data_olah!O149</f>
        <v>BELUM TERPASANG</v>
      </c>
      <c r="L1828" s="246" t="str">
        <f>data_olah!U149</f>
        <v>TIDAK OPTIMAL</v>
      </c>
    </row>
    <row r="1829">
      <c r="A1829" s="245">
        <v>2025.0</v>
      </c>
      <c r="B1829" s="245" t="s">
        <v>3597</v>
      </c>
      <c r="C1829" s="246" t="str">
        <f>data_olah!B150</f>
        <v>KUTAI BARAT</v>
      </c>
      <c r="D1829" s="246" t="str">
        <f>data_olah!C150</f>
        <v>DAMAI</v>
      </c>
      <c r="E1829" s="246" t="str">
        <f>data_olah!D150</f>
        <v>BERMAI</v>
      </c>
      <c r="F1829" s="247" t="str">
        <f>data_olah!F150</f>
        <v>-0.5524798431867345</v>
      </c>
      <c r="G1829" s="247" t="str">
        <f>data_olah!G150</f>
        <v>115.56560990621567</v>
      </c>
      <c r="H1829" s="246" t="str">
        <f>data_olah!H150</f>
        <v>TELKOMSAT</v>
      </c>
      <c r="I1829" s="246" t="str">
        <f>data_olah!I150</f>
        <v>STARLINK</v>
      </c>
      <c r="J1829" s="246" t="str">
        <f>data_olah!J150</f>
        <v>TERPASANG</v>
      </c>
      <c r="K1829" s="246" t="str">
        <f>data_olah!O150</f>
        <v>BELUM TERPASANG</v>
      </c>
      <c r="L1829" s="246" t="str">
        <f>data_olah!U150</f>
        <v>TIDAK OPTIMAL</v>
      </c>
    </row>
    <row r="1830">
      <c r="A1830" s="245">
        <v>2025.0</v>
      </c>
      <c r="B1830" s="245" t="s">
        <v>3597</v>
      </c>
      <c r="C1830" s="246" t="str">
        <f>data_olah!B151</f>
        <v>KUTAI BARAT</v>
      </c>
      <c r="D1830" s="246" t="str">
        <f>data_olah!C151</f>
        <v>DAMAI</v>
      </c>
      <c r="E1830" s="246" t="str">
        <f>data_olah!D151</f>
        <v>MUARA NILIQ</v>
      </c>
      <c r="F1830" s="247" t="str">
        <f>data_olah!F151</f>
        <v>-0.6028470831468913</v>
      </c>
      <c r="G1830" s="247" t="str">
        <f>data_olah!G151</f>
        <v>115.41988047565825</v>
      </c>
      <c r="H1830" s="246" t="str">
        <f>data_olah!H151</f>
        <v>BESTCAMP</v>
      </c>
      <c r="I1830" s="246" t="str">
        <f>data_olah!I151</f>
        <v>STARLINK</v>
      </c>
      <c r="J1830" s="246" t="str">
        <f>data_olah!J151</f>
        <v>TERPASANG</v>
      </c>
      <c r="K1830" s="246" t="str">
        <f>data_olah!O151</f>
        <v>BELUM TERPASANG</v>
      </c>
      <c r="L1830" s="246" t="str">
        <f>data_olah!U151</f>
        <v>SANGAT OPTIMAL</v>
      </c>
    </row>
    <row r="1831">
      <c r="A1831" s="245">
        <v>2025.0</v>
      </c>
      <c r="B1831" s="245" t="s">
        <v>3597</v>
      </c>
      <c r="C1831" s="246" t="str">
        <f>data_olah!B152</f>
        <v>KUTAI BARAT</v>
      </c>
      <c r="D1831" s="246" t="str">
        <f>data_olah!C152</f>
        <v>DAMAI</v>
      </c>
      <c r="E1831" s="246" t="str">
        <f>data_olah!D152</f>
        <v>MANTAR</v>
      </c>
      <c r="F1831" s="247" t="str">
        <f>data_olah!F152</f>
        <v>-0.4902939730748614</v>
      </c>
      <c r="G1831" s="247" t="str">
        <f>data_olah!G152</f>
        <v>115.60466894947547</v>
      </c>
      <c r="H1831" s="246" t="str">
        <f>data_olah!H152</f>
        <v>TELKOMSAT</v>
      </c>
      <c r="I1831" s="246" t="str">
        <f>data_olah!I152</f>
        <v>STARLINK</v>
      </c>
      <c r="J1831" s="246" t="str">
        <f>data_olah!J152</f>
        <v>TERPASANG</v>
      </c>
      <c r="K1831" s="246" t="str">
        <f>data_olah!O152</f>
        <v>BELUM TERPASANG</v>
      </c>
      <c r="L1831" s="246" t="str">
        <f>data_olah!U152</f>
        <v>SANGAT OPTIMAL</v>
      </c>
    </row>
    <row r="1832">
      <c r="A1832" s="245">
        <v>2025.0</v>
      </c>
      <c r="B1832" s="245" t="s">
        <v>3597</v>
      </c>
      <c r="C1832" s="246" t="str">
        <f>data_olah!B153</f>
        <v>KUTAI BARAT</v>
      </c>
      <c r="D1832" s="246" t="str">
        <f>data_olah!C153</f>
        <v>DAMAI</v>
      </c>
      <c r="E1832" s="246" t="str">
        <f>data_olah!D153</f>
        <v>MUARA BOMBOY</v>
      </c>
      <c r="F1832" s="247" t="str">
        <f>data_olah!F153</f>
        <v>-0.46607559906067936</v>
      </c>
      <c r="G1832" s="247" t="str">
        <f>data_olah!G153</f>
        <v>115.67932585231426</v>
      </c>
      <c r="H1832" s="246" t="str">
        <f>data_olah!H153</f>
        <v>BESTCAMP</v>
      </c>
      <c r="I1832" s="246" t="str">
        <f>data_olah!I153</f>
        <v>STARLINK</v>
      </c>
      <c r="J1832" s="246" t="str">
        <f>data_olah!J153</f>
        <v>TERPASANG</v>
      </c>
      <c r="K1832" s="246" t="str">
        <f>data_olah!O153</f>
        <v>BELUM TERPASANG</v>
      </c>
      <c r="L1832" s="246" t="str">
        <f>data_olah!U153</f>
        <v>SANGAT OPTIMAL</v>
      </c>
    </row>
    <row r="1833">
      <c r="A1833" s="245">
        <v>2025.0</v>
      </c>
      <c r="B1833" s="245" t="s">
        <v>3597</v>
      </c>
      <c r="C1833" s="246" t="str">
        <f>data_olah!B154</f>
        <v>KUTAI BARAT</v>
      </c>
      <c r="D1833" s="246" t="str">
        <f>data_olah!C154</f>
        <v>DAMAI</v>
      </c>
      <c r="E1833" s="246" t="str">
        <f>data_olah!D154</f>
        <v>DAMAI SEBERANG</v>
      </c>
      <c r="F1833" s="247" t="str">
        <f>data_olah!F154</f>
        <v>-0.4544938092908436</v>
      </c>
      <c r="G1833" s="247" t="str">
        <f>data_olah!G154</f>
        <v>115.69434709227086</v>
      </c>
      <c r="H1833" s="246" t="str">
        <f>data_olah!H154</f>
        <v>TELKOMSEL</v>
      </c>
      <c r="I1833" s="246" t="str">
        <f>data_olah!I154</f>
        <v>ORBIT</v>
      </c>
      <c r="J1833" s="246" t="str">
        <f>data_olah!J154</f>
        <v>TERPASANG</v>
      </c>
      <c r="K1833" s="246" t="str">
        <f>data_olah!O154</f>
        <v>BELUM TERPASANG</v>
      </c>
      <c r="L1833" s="246" t="str">
        <f>data_olah!U154</f>
        <v>TIDAK TERDETEKSI</v>
      </c>
    </row>
    <row r="1834">
      <c r="A1834" s="245">
        <v>2025.0</v>
      </c>
      <c r="B1834" s="245" t="s">
        <v>3597</v>
      </c>
      <c r="C1834" s="246" t="str">
        <f>data_olah!B155</f>
        <v>KUTAI BARAT</v>
      </c>
      <c r="D1834" s="246" t="str">
        <f>data_olah!C155</f>
        <v>DAMAI</v>
      </c>
      <c r="E1834" s="246" t="str">
        <f>data_olah!D155</f>
        <v>MENDIKA</v>
      </c>
      <c r="F1834" s="247" t="str">
        <f>data_olah!F155</f>
        <v>-0.45344245896128726</v>
      </c>
      <c r="G1834" s="247" t="str">
        <f>data_olah!G155</f>
        <v>115.71461969165752</v>
      </c>
      <c r="H1834" s="246" t="str">
        <f>data_olah!H155</f>
        <v>BESTCAMP</v>
      </c>
      <c r="I1834" s="246" t="str">
        <f>data_olah!I155</f>
        <v>STARLINK</v>
      </c>
      <c r="J1834" s="246" t="str">
        <f>data_olah!J155</f>
        <v>TERPASANG</v>
      </c>
      <c r="K1834" s="246" t="str">
        <f>data_olah!O155</f>
        <v>BELUM TERPASANG</v>
      </c>
      <c r="L1834" s="246" t="str">
        <f>data_olah!U155</f>
        <v>TIDAK OPTIMAL</v>
      </c>
    </row>
    <row r="1835">
      <c r="A1835" s="245">
        <v>2025.0</v>
      </c>
      <c r="B1835" s="245" t="s">
        <v>3597</v>
      </c>
      <c r="C1835" s="246" t="str">
        <f>data_olah!B156</f>
        <v>KUTAI BARAT</v>
      </c>
      <c r="D1835" s="246" t="str">
        <f>data_olah!C156</f>
        <v>DAMAI</v>
      </c>
      <c r="E1835" s="246" t="str">
        <f>data_olah!D156</f>
        <v>DAMAI KOTA</v>
      </c>
      <c r="F1835" s="247" t="str">
        <f>data_olah!F156</f>
        <v>-0.45429404189752765</v>
      </c>
      <c r="G1835" s="247" t="str">
        <f>data_olah!G156</f>
        <v>115.70109057786327</v>
      </c>
      <c r="H1835" s="246" t="str">
        <f>data_olah!H156</f>
        <v>TELKOMSEL</v>
      </c>
      <c r="I1835" s="246" t="str">
        <f>data_olah!I156</f>
        <v>ORBIT</v>
      </c>
      <c r="J1835" s="246" t="str">
        <f>data_olah!J156</f>
        <v>TERPASANG</v>
      </c>
      <c r="K1835" s="246" t="str">
        <f>data_olah!O156</f>
        <v>BELUM TERPASANG</v>
      </c>
      <c r="L1835" s="246" t="str">
        <f>data_olah!U156</f>
        <v>TIDAK TERDETEKSI</v>
      </c>
    </row>
    <row r="1836">
      <c r="A1836" s="245">
        <v>2025.0</v>
      </c>
      <c r="B1836" s="245" t="s">
        <v>3597</v>
      </c>
      <c r="C1836" s="246" t="str">
        <f>data_olah!B157</f>
        <v>KUTAI BARAT</v>
      </c>
      <c r="D1836" s="246" t="str">
        <f>data_olah!C157</f>
        <v>DAMAI</v>
      </c>
      <c r="E1836" s="246" t="str">
        <f>data_olah!D157</f>
        <v>LUMPAT DAHUQ</v>
      </c>
      <c r="F1836" s="247" t="str">
        <f>data_olah!F157</f>
        <v>-0.4395320446393444</v>
      </c>
      <c r="G1836" s="247" t="str">
        <f>data_olah!G157</f>
        <v>115.63824379769461</v>
      </c>
      <c r="H1836" s="246" t="str">
        <f>data_olah!H157</f>
        <v>BESTCAMP</v>
      </c>
      <c r="I1836" s="246" t="str">
        <f>data_olah!I157</f>
        <v>STARLINK</v>
      </c>
      <c r="J1836" s="246" t="str">
        <f>data_olah!J157</f>
        <v>TERPASANG</v>
      </c>
      <c r="K1836" s="246" t="str">
        <f>data_olah!O157</f>
        <v>BELUM TERPASANG</v>
      </c>
      <c r="L1836" s="246" t="str">
        <f>data_olah!U157</f>
        <v>TIDAK OPTIMAL</v>
      </c>
    </row>
    <row r="1837">
      <c r="A1837" s="245">
        <v>2025.0</v>
      </c>
      <c r="B1837" s="245" t="s">
        <v>3597</v>
      </c>
      <c r="C1837" s="246" t="str">
        <f>data_olah!B158</f>
        <v>KUTAI BARAT</v>
      </c>
      <c r="D1837" s="246" t="str">
        <f>data_olah!C158</f>
        <v>DAMAI</v>
      </c>
      <c r="E1837" s="246" t="str">
        <f>data_olah!D158</f>
        <v>MUARA TOKONG</v>
      </c>
      <c r="F1837" s="247" t="str">
        <f>data_olah!F158</f>
        <v>-0.4007704281301065</v>
      </c>
      <c r="G1837" s="247" t="str">
        <f>data_olah!G158</f>
        <v>115.63306416613305</v>
      </c>
      <c r="H1837" s="246" t="str">
        <f>data_olah!H158</f>
        <v>BESTCAMP</v>
      </c>
      <c r="I1837" s="246" t="str">
        <f>data_olah!I158</f>
        <v>STARLINK</v>
      </c>
      <c r="J1837" s="246" t="str">
        <f>data_olah!J158</f>
        <v>TERPASANG</v>
      </c>
      <c r="K1837" s="246" t="str">
        <f>data_olah!O158</f>
        <v>BELUM TERPASANG</v>
      </c>
      <c r="L1837" s="246" t="str">
        <f>data_olah!U158</f>
        <v>SANGAT OPTIMAL</v>
      </c>
    </row>
    <row r="1838">
      <c r="A1838" s="245">
        <v>2025.0</v>
      </c>
      <c r="B1838" s="245" t="s">
        <v>3597</v>
      </c>
      <c r="C1838" s="246" t="str">
        <f>data_olah!B159</f>
        <v>KUTAI BARAT</v>
      </c>
      <c r="D1838" s="246" t="str">
        <f>data_olah!C159</f>
        <v>DAMAI</v>
      </c>
      <c r="E1838" s="246" t="str">
        <f>data_olah!D159</f>
        <v>JENGAN DANUM</v>
      </c>
      <c r="F1838" s="247" t="str">
        <f>data_olah!F159</f>
        <v>-0.3711556992533069</v>
      </c>
      <c r="G1838" s="247" t="str">
        <f>data_olah!G159</f>
        <v>115.70656604211338</v>
      </c>
      <c r="H1838" s="246" t="str">
        <f>data_olah!H159</f>
        <v>TELKOM</v>
      </c>
      <c r="I1838" s="246" t="str">
        <f>data_olah!I159</f>
        <v>WMS</v>
      </c>
      <c r="J1838" s="246" t="str">
        <f>data_olah!J159</f>
        <v>TERPASANG</v>
      </c>
      <c r="K1838" s="246" t="str">
        <f>data_olah!O159</f>
        <v>&gt; 200GB</v>
      </c>
      <c r="L1838" s="246" t="str">
        <f>data_olah!U159</f>
        <v>KURANG OPTIMAL</v>
      </c>
    </row>
    <row r="1839">
      <c r="A1839" s="245">
        <v>2025.0</v>
      </c>
      <c r="B1839" s="245" t="s">
        <v>3597</v>
      </c>
      <c r="C1839" s="246" t="str">
        <f>data_olah!B160</f>
        <v>KUTAI BARAT</v>
      </c>
      <c r="D1839" s="246" t="str">
        <f>data_olah!C160</f>
        <v>DAMAI</v>
      </c>
      <c r="E1839" s="246" t="str">
        <f>data_olah!D160</f>
        <v>KEAY</v>
      </c>
      <c r="F1839" s="247" t="str">
        <f>data_olah!F160</f>
        <v>-0.33154445666956217</v>
      </c>
      <c r="G1839" s="247" t="str">
        <f>data_olah!G160</f>
        <v>115.704118028698</v>
      </c>
      <c r="H1839" s="246" t="str">
        <f>data_olah!H160</f>
        <v>TELKOM</v>
      </c>
      <c r="I1839" s="246" t="str">
        <f>data_olah!I160</f>
        <v>WMS</v>
      </c>
      <c r="J1839" s="246" t="str">
        <f>data_olah!J160</f>
        <v>TERPASANG</v>
      </c>
      <c r="K1839" s="246" t="str">
        <f>data_olah!O160</f>
        <v>&lt;= 50GB</v>
      </c>
      <c r="L1839" s="246" t="str">
        <f>data_olah!U160</f>
        <v>KURANG OPTIMAL</v>
      </c>
    </row>
    <row r="1840">
      <c r="A1840" s="245">
        <v>2025.0</v>
      </c>
      <c r="B1840" s="245" t="s">
        <v>3597</v>
      </c>
      <c r="C1840" s="246" t="str">
        <f>data_olah!B161</f>
        <v>KUTAI BARAT</v>
      </c>
      <c r="D1840" s="246" t="str">
        <f>data_olah!C161</f>
        <v>DAMAI</v>
      </c>
      <c r="E1840" s="246" t="str">
        <f>data_olah!D161</f>
        <v>TAPULANG</v>
      </c>
      <c r="F1840" s="247" t="str">
        <f>data_olah!F161</f>
        <v>-0.3561164522013427</v>
      </c>
      <c r="G1840" s="247" t="str">
        <f>data_olah!G161</f>
        <v>115.68279217161934</v>
      </c>
      <c r="H1840" s="246" t="str">
        <f>data_olah!H161</f>
        <v>BESTCAMP</v>
      </c>
      <c r="I1840" s="246" t="str">
        <f>data_olah!I161</f>
        <v>STARLINK</v>
      </c>
      <c r="J1840" s="246" t="str">
        <f>data_olah!J161</f>
        <v>TERPASANG</v>
      </c>
      <c r="K1840" s="246" t="str">
        <f>data_olah!O161</f>
        <v>BELUM TERPASANG</v>
      </c>
      <c r="L1840" s="246" t="str">
        <f>data_olah!U161</f>
        <v>SANGAT OPTIMAL</v>
      </c>
    </row>
    <row r="1841">
      <c r="A1841" s="245">
        <v>2025.0</v>
      </c>
      <c r="B1841" s="245" t="s">
        <v>3597</v>
      </c>
      <c r="C1841" s="246" t="str">
        <f>data_olah!B162</f>
        <v>KUTAI BARAT</v>
      </c>
      <c r="D1841" s="246" t="str">
        <f>data_olah!C162</f>
        <v>DAMAI</v>
      </c>
      <c r="E1841" s="246" t="str">
        <f>data_olah!D162</f>
        <v>BENUNG</v>
      </c>
      <c r="F1841" s="247" t="str">
        <f>data_olah!F162</f>
        <v>-0.3460147568351544</v>
      </c>
      <c r="G1841" s="247" t="str">
        <f>data_olah!G162</f>
        <v>115.66270532496432</v>
      </c>
      <c r="H1841" s="246" t="str">
        <f>data_olah!H162</f>
        <v>BESTCAMP</v>
      </c>
      <c r="I1841" s="246" t="str">
        <f>data_olah!I162</f>
        <v>STARLINK</v>
      </c>
      <c r="J1841" s="246" t="str">
        <f>data_olah!J162</f>
        <v>TERPASANG</v>
      </c>
      <c r="K1841" s="246" t="str">
        <f>data_olah!O162</f>
        <v>BELUM TERPASANG</v>
      </c>
      <c r="L1841" s="246" t="str">
        <f>data_olah!U162</f>
        <v>OPTIMAL</v>
      </c>
    </row>
    <row r="1842">
      <c r="A1842" s="245">
        <v>2025.0</v>
      </c>
      <c r="B1842" s="245" t="s">
        <v>3597</v>
      </c>
      <c r="C1842" s="246" t="str">
        <f>data_olah!B163</f>
        <v>KUTAI BARAT</v>
      </c>
      <c r="D1842" s="246" t="str">
        <f>data_olah!C163</f>
        <v>DAMAI</v>
      </c>
      <c r="E1842" s="246" t="str">
        <f>data_olah!D163</f>
        <v>MUARA NYAHING</v>
      </c>
      <c r="F1842" s="247" t="str">
        <f>data_olah!F163</f>
        <v>-0.4678913988261402</v>
      </c>
      <c r="G1842" s="247" t="str">
        <f>data_olah!G163</f>
        <v>115.61217954922085</v>
      </c>
      <c r="H1842" s="246" t="str">
        <f>data_olah!H163</f>
        <v>BESTCAMP</v>
      </c>
      <c r="I1842" s="246" t="str">
        <f>data_olah!I163</f>
        <v>STARLINK</v>
      </c>
      <c r="J1842" s="246" t="str">
        <f>data_olah!J163</f>
        <v>TERPASANG</v>
      </c>
      <c r="K1842" s="246" t="str">
        <f>data_olah!O163</f>
        <v>BELUM TERPASANG</v>
      </c>
      <c r="L1842" s="246" t="str">
        <f>data_olah!U163</f>
        <v>OPTIMAL</v>
      </c>
    </row>
    <row r="1843">
      <c r="A1843" s="245">
        <v>2025.0</v>
      </c>
      <c r="B1843" s="245" t="s">
        <v>3597</v>
      </c>
      <c r="C1843" s="246" t="str">
        <f>data_olah!B164</f>
        <v>KUTAI BARAT</v>
      </c>
      <c r="D1843" s="246" t="str">
        <f>data_olah!C164</f>
        <v>DAMAI</v>
      </c>
      <c r="E1843" s="246" t="str">
        <f>data_olah!D164</f>
        <v>SEMPATN</v>
      </c>
      <c r="F1843" s="247" t="str">
        <f>data_olah!F164</f>
        <v>-0.44376056622020876</v>
      </c>
      <c r="G1843" s="247" t="str">
        <f>data_olah!G164</f>
        <v>115.69330922919225</v>
      </c>
      <c r="H1843" s="246" t="str">
        <f>data_olah!H164</f>
        <v>TELKOMSEL</v>
      </c>
      <c r="I1843" s="246" t="str">
        <f>data_olah!I164</f>
        <v>ORBIT</v>
      </c>
      <c r="J1843" s="246" t="str">
        <f>data_olah!J164</f>
        <v>TERPASANG</v>
      </c>
      <c r="K1843" s="246" t="str">
        <f>data_olah!O164</f>
        <v>BELUM TERPASANG</v>
      </c>
      <c r="L1843" s="246" t="str">
        <f>data_olah!U164</f>
        <v>TIDAK TERDETEKSI</v>
      </c>
    </row>
    <row r="1844">
      <c r="A1844" s="245">
        <v>2025.0</v>
      </c>
      <c r="B1844" s="245" t="s">
        <v>3597</v>
      </c>
      <c r="C1844" s="246" t="str">
        <f>data_olah!B165</f>
        <v>KUTAI BARAT</v>
      </c>
      <c r="D1844" s="246" t="str">
        <f>data_olah!C165</f>
        <v>DAMAI</v>
      </c>
      <c r="E1844" s="246" t="str">
        <f>data_olah!D165</f>
        <v>KELIAN</v>
      </c>
      <c r="F1844" s="247" t="str">
        <f>data_olah!F165</f>
        <v>-0.38859586627433457</v>
      </c>
      <c r="G1844" s="247" t="str">
        <f>data_olah!G165</f>
        <v>115.59230427491029</v>
      </c>
      <c r="H1844" s="246" t="str">
        <f>data_olah!H165</f>
        <v>ICON+</v>
      </c>
      <c r="I1844" s="246" t="str">
        <f>data_olah!I165</f>
        <v>STARLINK</v>
      </c>
      <c r="J1844" s="246" t="str">
        <f>data_olah!J165</f>
        <v>TERPASANG</v>
      </c>
      <c r="K1844" s="246" t="str">
        <f>data_olah!O165</f>
        <v/>
      </c>
      <c r="L1844" s="246" t="str">
        <f>data_olah!U165</f>
        <v>KURANG OPTIMAL</v>
      </c>
    </row>
    <row r="1845">
      <c r="A1845" s="245">
        <v>2025.0</v>
      </c>
      <c r="B1845" s="245" t="s">
        <v>3597</v>
      </c>
      <c r="C1845" s="246" t="str">
        <f>data_olah!B166</f>
        <v>KUTAI BARAT</v>
      </c>
      <c r="D1845" s="246" t="str">
        <f>data_olah!C166</f>
        <v>JEMPANG</v>
      </c>
      <c r="E1845" s="246" t="str">
        <f>data_olah!D166</f>
        <v>PENTAT</v>
      </c>
      <c r="F1845" s="247" t="str">
        <f>data_olah!F166</f>
        <v>-0.576128898831272</v>
      </c>
      <c r="G1845" s="247" t="str">
        <f>data_olah!G166</f>
        <v>116.09122349981216</v>
      </c>
      <c r="H1845" s="246" t="str">
        <f>data_olah!H166</f>
        <v>TELKOM</v>
      </c>
      <c r="I1845" s="246" t="str">
        <f>data_olah!I166</f>
        <v>WMS</v>
      </c>
      <c r="J1845" s="246" t="str">
        <f>data_olah!J166</f>
        <v>TERPASANG</v>
      </c>
      <c r="K1845" s="246" t="str">
        <f>data_olah!O166</f>
        <v>&gt; 200GB</v>
      </c>
      <c r="L1845" s="246" t="str">
        <f>data_olah!U166</f>
        <v>KURANG OPTIMAL</v>
      </c>
    </row>
    <row r="1846">
      <c r="A1846" s="245">
        <v>2025.0</v>
      </c>
      <c r="B1846" s="245" t="s">
        <v>3597</v>
      </c>
      <c r="C1846" s="246" t="str">
        <f>data_olah!B167</f>
        <v>KUTAI BARAT</v>
      </c>
      <c r="D1846" s="246" t="str">
        <f>data_olah!C167</f>
        <v>JEMPANG</v>
      </c>
      <c r="E1846" s="246" t="str">
        <f>data_olah!D167</f>
        <v>LEMBONAH</v>
      </c>
      <c r="F1846" s="247" t="str">
        <f>data_olah!F167</f>
        <v>-0.5741708271509535</v>
      </c>
      <c r="G1846" s="247" t="str">
        <f>data_olah!G167</f>
        <v>116.08292327101539</v>
      </c>
      <c r="H1846" s="246" t="str">
        <f>data_olah!H167</f>
        <v>TELKOM</v>
      </c>
      <c r="I1846" s="246" t="str">
        <f>data_olah!I167</f>
        <v>WMS</v>
      </c>
      <c r="J1846" s="246" t="str">
        <f>data_olah!J167</f>
        <v>TERPASANG</v>
      </c>
      <c r="K1846" s="246" t="str">
        <f>data_olah!O167</f>
        <v>&lt;= 150GB</v>
      </c>
      <c r="L1846" s="246" t="str">
        <f>data_olah!U167</f>
        <v>KURANG OPTIMAL</v>
      </c>
    </row>
    <row r="1847">
      <c r="A1847" s="245">
        <v>2025.0</v>
      </c>
      <c r="B1847" s="245" t="s">
        <v>3597</v>
      </c>
      <c r="C1847" s="246" t="str">
        <f>data_olah!B168</f>
        <v>KUTAI BARAT</v>
      </c>
      <c r="D1847" s="246" t="str">
        <f>data_olah!C168</f>
        <v>JEMPANG</v>
      </c>
      <c r="E1847" s="246" t="str">
        <f>data_olah!D168</f>
        <v>MUARA NAYAN</v>
      </c>
      <c r="F1847" s="247" t="str">
        <f>data_olah!F168</f>
        <v>-0.565550655510813</v>
      </c>
      <c r="G1847" s="247" t="str">
        <f>data_olah!G168</f>
        <v>116.08777937099507</v>
      </c>
      <c r="H1847" s="246" t="str">
        <f>data_olah!H168</f>
        <v>TELKOM</v>
      </c>
      <c r="I1847" s="246" t="str">
        <f>data_olah!I168</f>
        <v>WMS</v>
      </c>
      <c r="J1847" s="246" t="str">
        <f>data_olah!J168</f>
        <v>TERPASANG</v>
      </c>
      <c r="K1847" s="246" t="str">
        <f>data_olah!O168</f>
        <v>&gt; 200GB</v>
      </c>
      <c r="L1847" s="246" t="str">
        <f>data_olah!U168</f>
        <v>KURANG OPTIMAL</v>
      </c>
    </row>
    <row r="1848">
      <c r="A1848" s="245">
        <v>2025.0</v>
      </c>
      <c r="B1848" s="245" t="s">
        <v>3597</v>
      </c>
      <c r="C1848" s="246" t="str">
        <f>data_olah!B169</f>
        <v>KUTAI BARAT</v>
      </c>
      <c r="D1848" s="246" t="str">
        <f>data_olah!C169</f>
        <v>JEMPANG</v>
      </c>
      <c r="E1848" s="246" t="str">
        <f>data_olah!D169</f>
        <v>MANCONG</v>
      </c>
      <c r="F1848" s="247" t="str">
        <f>data_olah!F169</f>
        <v>-0.5337092705199454</v>
      </c>
      <c r="G1848" s="247" t="str">
        <f>data_olah!G169</f>
        <v>116.08002688648288</v>
      </c>
      <c r="H1848" s="246" t="str">
        <f>data_olah!H169</f>
        <v>BESTCAMP</v>
      </c>
      <c r="I1848" s="246" t="str">
        <f>data_olah!I169</f>
        <v>STARLINK</v>
      </c>
      <c r="J1848" s="246" t="str">
        <f>data_olah!J169</f>
        <v>TERPASANG</v>
      </c>
      <c r="K1848" s="246" t="str">
        <f>data_olah!O169</f>
        <v>BELUM TERPASANG</v>
      </c>
      <c r="L1848" s="246" t="str">
        <f>data_olah!U169</f>
        <v>KURANG OPTIMAL</v>
      </c>
    </row>
    <row r="1849">
      <c r="A1849" s="245">
        <v>2025.0</v>
      </c>
      <c r="B1849" s="245" t="s">
        <v>3597</v>
      </c>
      <c r="C1849" s="246" t="str">
        <f>data_olah!B170</f>
        <v>KUTAI BARAT</v>
      </c>
      <c r="D1849" s="246" t="str">
        <f>data_olah!C170</f>
        <v>JEMPANG</v>
      </c>
      <c r="E1849" s="246" t="str">
        <f>data_olah!D170</f>
        <v>PERIGIQ</v>
      </c>
      <c r="F1849" s="247" t="str">
        <f>data_olah!F170</f>
        <v>-0.49437799899309964</v>
      </c>
      <c r="G1849" s="247" t="str">
        <f>data_olah!G170</f>
        <v>116.06263202869552</v>
      </c>
      <c r="H1849" s="246" t="str">
        <f>data_olah!H170</f>
        <v>BESTCAMP</v>
      </c>
      <c r="I1849" s="246" t="str">
        <f>data_olah!I170</f>
        <v>STARLINK</v>
      </c>
      <c r="J1849" s="246" t="str">
        <f>data_olah!J170</f>
        <v>TERPASANG</v>
      </c>
      <c r="K1849" s="246" t="str">
        <f>data_olah!O170</f>
        <v>BELUM TERPASANG</v>
      </c>
      <c r="L1849" s="246" t="str">
        <f>data_olah!U170</f>
        <v>TIDAK OPTIMAL</v>
      </c>
    </row>
    <row r="1850">
      <c r="A1850" s="245">
        <v>2025.0</v>
      </c>
      <c r="B1850" s="245" t="s">
        <v>3597</v>
      </c>
      <c r="C1850" s="246" t="str">
        <f>data_olah!B171</f>
        <v>KUTAI BARAT</v>
      </c>
      <c r="D1850" s="246" t="str">
        <f>data_olah!C171</f>
        <v>JEMPANG</v>
      </c>
      <c r="E1850" s="246" t="str">
        <f>data_olah!D171</f>
        <v>MUARA OHONG</v>
      </c>
      <c r="F1850" s="247" t="str">
        <f>data_olah!F171</f>
        <v>-0.4318361947070967</v>
      </c>
      <c r="G1850" s="247" t="str">
        <f>data_olah!G171</f>
        <v>116.11084088446462</v>
      </c>
      <c r="H1850" s="246" t="str">
        <f>data_olah!H171</f>
        <v/>
      </c>
      <c r="I1850" s="246" t="str">
        <f>data_olah!I171</f>
        <v/>
      </c>
      <c r="J1850" s="246" t="str">
        <f>data_olah!J171</f>
        <v/>
      </c>
      <c r="K1850" s="246" t="str">
        <f>data_olah!O171</f>
        <v>BELUM TERPASANG</v>
      </c>
      <c r="L1850" s="246" t="str">
        <f>data_olah!U171</f>
        <v>BELUM TERPASANG</v>
      </c>
    </row>
    <row r="1851">
      <c r="A1851" s="245">
        <v>2025.0</v>
      </c>
      <c r="B1851" s="245" t="s">
        <v>3597</v>
      </c>
      <c r="C1851" s="246" t="str">
        <f>data_olah!B172</f>
        <v>KUTAI BARAT</v>
      </c>
      <c r="D1851" s="246" t="str">
        <f>data_olah!C172</f>
        <v>JEMPANG</v>
      </c>
      <c r="E1851" s="246" t="str">
        <f>data_olah!D172</f>
        <v>TANJUNG JONE</v>
      </c>
      <c r="F1851" s="247" t="str">
        <f>data_olah!F172</f>
        <v>-0.4629164902076247</v>
      </c>
      <c r="G1851" s="247" t="str">
        <f>data_olah!G172</f>
        <v>116.14678123907382</v>
      </c>
      <c r="H1851" s="246" t="str">
        <f>data_olah!H172</f>
        <v>BESTCAMP</v>
      </c>
      <c r="I1851" s="246" t="str">
        <f>data_olah!I172</f>
        <v>STARLINK</v>
      </c>
      <c r="J1851" s="246" t="str">
        <f>data_olah!J172</f>
        <v>TERPASANG</v>
      </c>
      <c r="K1851" s="246" t="str">
        <f>data_olah!O172</f>
        <v>BELUM TERPASANG</v>
      </c>
      <c r="L1851" s="246" t="str">
        <f>data_olah!U172</f>
        <v>TIDAK OPTIMAL</v>
      </c>
    </row>
    <row r="1852">
      <c r="A1852" s="245">
        <v>2025.0</v>
      </c>
      <c r="B1852" s="245" t="s">
        <v>3597</v>
      </c>
      <c r="C1852" s="246" t="str">
        <f>data_olah!B173</f>
        <v>KUTAI BARAT</v>
      </c>
      <c r="D1852" s="246" t="str">
        <f>data_olah!C173</f>
        <v>JEMPANG</v>
      </c>
      <c r="E1852" s="246" t="str">
        <f>data_olah!D173</f>
        <v>TANJUNG ISUY</v>
      </c>
      <c r="F1852" s="247" t="str">
        <f>data_olah!F173</f>
        <v>-0.5150004710898157</v>
      </c>
      <c r="G1852" s="247" t="str">
        <f>data_olah!G173</f>
        <v>116.13897618945853</v>
      </c>
      <c r="H1852" s="246" t="str">
        <f>data_olah!H173</f>
        <v>TELKOM</v>
      </c>
      <c r="I1852" s="246" t="str">
        <f>data_olah!I173</f>
        <v>Astinet</v>
      </c>
      <c r="J1852" s="246" t="str">
        <f>data_olah!J173</f>
        <v>TERPASANG</v>
      </c>
      <c r="K1852" s="246" t="str">
        <f>data_olah!O173</f>
        <v>TIDAK AKTIF</v>
      </c>
      <c r="L1852" s="246" t="str">
        <f>data_olah!U173</f>
        <v>TIDAK TERDETEKSI</v>
      </c>
    </row>
    <row r="1853">
      <c r="A1853" s="245">
        <v>2025.0</v>
      </c>
      <c r="B1853" s="245" t="s">
        <v>3597</v>
      </c>
      <c r="C1853" s="246" t="str">
        <f>data_olah!B174</f>
        <v>KUTAI BARAT</v>
      </c>
      <c r="D1853" s="246" t="str">
        <f>data_olah!C174</f>
        <v>JEMPANG</v>
      </c>
      <c r="E1853" s="246" t="str">
        <f>data_olah!D174</f>
        <v>TANJUNG JAN</v>
      </c>
      <c r="F1853" s="247" t="str">
        <f>data_olah!F174</f>
        <v>-0.5218896482024631</v>
      </c>
      <c r="G1853" s="247" t="str">
        <f>data_olah!G174</f>
        <v>116.1677406510386</v>
      </c>
      <c r="H1853" s="246" t="str">
        <f>data_olah!H174</f>
        <v>BESTCAMP</v>
      </c>
      <c r="I1853" s="246" t="str">
        <f>data_olah!I174</f>
        <v>STARLINK</v>
      </c>
      <c r="J1853" s="246" t="str">
        <f>data_olah!J174</f>
        <v>TERPASANG</v>
      </c>
      <c r="K1853" s="246" t="str">
        <f>data_olah!O174</f>
        <v>BELUM TERPASANG</v>
      </c>
      <c r="L1853" s="246" t="str">
        <f>data_olah!U174</f>
        <v>TIDAK OPTIMAL</v>
      </c>
    </row>
    <row r="1854">
      <c r="A1854" s="245">
        <v>2025.0</v>
      </c>
      <c r="B1854" s="245" t="s">
        <v>3597</v>
      </c>
      <c r="C1854" s="246" t="str">
        <f>data_olah!B175</f>
        <v>KUTAI BARAT</v>
      </c>
      <c r="D1854" s="246" t="str">
        <f>data_olah!C175</f>
        <v>JEMPANG</v>
      </c>
      <c r="E1854" s="246" t="str">
        <f>data_olah!D175</f>
        <v>PULAU LANTING</v>
      </c>
      <c r="F1854" s="247" t="str">
        <f>data_olah!F175</f>
        <v>-0.49978484979519755</v>
      </c>
      <c r="G1854" s="247" t="str">
        <f>data_olah!G175</f>
        <v>116.18454089868337</v>
      </c>
      <c r="H1854" s="246" t="str">
        <f>data_olah!H175</f>
        <v>TELKOMSEL</v>
      </c>
      <c r="I1854" s="246" t="str">
        <f>data_olah!I175</f>
        <v>INDIHOME</v>
      </c>
      <c r="J1854" s="246" t="str">
        <f>data_olah!J175</f>
        <v>TERPASANG</v>
      </c>
      <c r="K1854" s="246" t="str">
        <f>data_olah!O175</f>
        <v/>
      </c>
      <c r="L1854" s="246" t="str">
        <f>data_olah!U175</f>
        <v>TIDAK OPTIMAL</v>
      </c>
    </row>
    <row r="1855">
      <c r="A1855" s="245">
        <v>2025.0</v>
      </c>
      <c r="B1855" s="245" t="s">
        <v>3597</v>
      </c>
      <c r="C1855" s="246" t="str">
        <f>data_olah!B176</f>
        <v>KUTAI BARAT</v>
      </c>
      <c r="D1855" s="246" t="str">
        <f>data_olah!C176</f>
        <v>JEMPANG</v>
      </c>
      <c r="E1855" s="246" t="str">
        <f>data_olah!D176</f>
        <v>MUARA TAE</v>
      </c>
      <c r="F1855" s="247" t="str">
        <f>data_olah!F176</f>
        <v>-0.5913837820663428</v>
      </c>
      <c r="G1855" s="247" t="str">
        <f>data_olah!G176</f>
        <v>116.01291400502159</v>
      </c>
      <c r="H1855" s="246" t="str">
        <f>data_olah!H176</f>
        <v>TELKOM</v>
      </c>
      <c r="I1855" s="246" t="str">
        <f>data_olah!I176</f>
        <v>WMS</v>
      </c>
      <c r="J1855" s="246" t="str">
        <f>data_olah!J176</f>
        <v>TERPASANG</v>
      </c>
      <c r="K1855" s="246" t="str">
        <f>data_olah!O176</f>
        <v>&gt; 200GB</v>
      </c>
      <c r="L1855" s="246" t="str">
        <f>data_olah!U176</f>
        <v>KURANG OPTIMAL</v>
      </c>
    </row>
    <row r="1856">
      <c r="A1856" s="245">
        <v>2025.0</v>
      </c>
      <c r="B1856" s="245" t="s">
        <v>3597</v>
      </c>
      <c r="C1856" s="246" t="str">
        <f>data_olah!B177</f>
        <v>KUTAI BARAT</v>
      </c>
      <c r="D1856" s="246" t="str">
        <f>data_olah!C177</f>
        <v>JEMPANG</v>
      </c>
      <c r="E1856" s="246" t="str">
        <f>data_olah!D177</f>
        <v>BEKOKONG MAKMUR</v>
      </c>
      <c r="F1856" s="247" t="str">
        <f>data_olah!F177</f>
        <v>-0.649136286362228</v>
      </c>
      <c r="G1856" s="247" t="str">
        <f>data_olah!G177</f>
        <v>116.12618728068873</v>
      </c>
      <c r="H1856" s="246" t="str">
        <f>data_olah!H177</f>
        <v>TELKOMSEL</v>
      </c>
      <c r="I1856" s="246" t="str">
        <f>data_olah!I177</f>
        <v>ORBIT</v>
      </c>
      <c r="J1856" s="246" t="str">
        <f>data_olah!J177</f>
        <v>TERPASANG</v>
      </c>
      <c r="K1856" s="246" t="str">
        <f>data_olah!O177</f>
        <v>BELUM TERPASANG</v>
      </c>
      <c r="L1856" s="246" t="str">
        <f>data_olah!U177</f>
        <v>TIDAK TERDETEKSI</v>
      </c>
    </row>
    <row r="1857">
      <c r="A1857" s="245">
        <v>2025.0</v>
      </c>
      <c r="B1857" s="245" t="s">
        <v>3597</v>
      </c>
      <c r="C1857" s="246" t="str">
        <f>data_olah!B178</f>
        <v>KUTAI BARAT</v>
      </c>
      <c r="D1857" s="246" t="str">
        <f>data_olah!C178</f>
        <v>LINGGANG BIGUNG</v>
      </c>
      <c r="E1857" s="246" t="str">
        <f>data_olah!D178</f>
        <v>LINGGANG MELAPEH BARU</v>
      </c>
      <c r="F1857" s="247" t="str">
        <f>data_olah!F178</f>
        <v>-0.14356069971007637</v>
      </c>
      <c r="G1857" s="247" t="str">
        <f>data_olah!G178</f>
        <v>115.56618537099042</v>
      </c>
      <c r="H1857" s="246" t="str">
        <f>data_olah!H178</f>
        <v>TELKOMSEL</v>
      </c>
      <c r="I1857" s="246" t="str">
        <f>data_olah!I178</f>
        <v>INDIHOME</v>
      </c>
      <c r="J1857" s="246" t="str">
        <f>data_olah!J178</f>
        <v>TERPASANG</v>
      </c>
      <c r="K1857" s="246" t="str">
        <f>data_olah!O178</f>
        <v/>
      </c>
      <c r="L1857" s="246" t="str">
        <f>data_olah!U178</f>
        <v>KURANG OPTIMAL</v>
      </c>
    </row>
    <row r="1858">
      <c r="A1858" s="245">
        <v>2025.0</v>
      </c>
      <c r="B1858" s="245" t="s">
        <v>3597</v>
      </c>
      <c r="C1858" s="246" t="str">
        <f>data_olah!B179</f>
        <v>KUTAI BARAT</v>
      </c>
      <c r="D1858" s="246" t="str">
        <f>data_olah!C179</f>
        <v>LINGGANG BIGUNG</v>
      </c>
      <c r="E1858" s="246" t="str">
        <f>data_olah!D179</f>
        <v>LINGGANG BIGUNG BARU</v>
      </c>
      <c r="F1858" s="247">
        <f>data_olah!F179</f>
        <v>-0.142638023</v>
      </c>
      <c r="G1858" s="247">
        <f>data_olah!G179</f>
        <v>115.5661103</v>
      </c>
      <c r="H1858" s="246" t="str">
        <f>data_olah!H179</f>
        <v>BESTCAMP</v>
      </c>
      <c r="I1858" s="246" t="str">
        <f>data_olah!I179</f>
        <v>STARLINK</v>
      </c>
      <c r="J1858" s="246" t="str">
        <f>data_olah!J179</f>
        <v>TERPASANG</v>
      </c>
      <c r="K1858" s="246" t="str">
        <f>data_olah!O179</f>
        <v>BELUM TERPASANG</v>
      </c>
      <c r="L1858" s="246" t="str">
        <f>data_olah!U179</f>
        <v>OPTIMAL</v>
      </c>
    </row>
    <row r="1859">
      <c r="A1859" s="245">
        <v>2025.0</v>
      </c>
      <c r="B1859" s="245" t="s">
        <v>3597</v>
      </c>
      <c r="C1859" s="246" t="str">
        <f>data_olah!B180</f>
        <v>KUTAI BARAT</v>
      </c>
      <c r="D1859" s="246" t="str">
        <f>data_olah!C180</f>
        <v>LINGGANG BIGUNG</v>
      </c>
      <c r="E1859" s="246" t="str">
        <f>data_olah!D180</f>
        <v>LINGGANG TUTUNG</v>
      </c>
      <c r="F1859" s="247" t="str">
        <f>data_olah!F180</f>
        <v>-0.08340520112962524</v>
      </c>
      <c r="G1859" s="247" t="str">
        <f>data_olah!G180</f>
        <v>115.4552373114897</v>
      </c>
      <c r="H1859" s="246" t="str">
        <f>data_olah!H180</f>
        <v>TELKOMSAT</v>
      </c>
      <c r="I1859" s="246" t="str">
        <f>data_olah!I180</f>
        <v>STARLINK</v>
      </c>
      <c r="J1859" s="246" t="str">
        <f>data_olah!J180</f>
        <v>TERPASANG</v>
      </c>
      <c r="K1859" s="246" t="str">
        <f>data_olah!O180</f>
        <v>BELUM TERPASANG</v>
      </c>
      <c r="L1859" s="246" t="str">
        <f>data_olah!U180</f>
        <v>TIDAK OPTIMAL</v>
      </c>
    </row>
    <row r="1860">
      <c r="A1860" s="245">
        <v>2025.0</v>
      </c>
      <c r="B1860" s="245" t="s">
        <v>3597</v>
      </c>
      <c r="C1860" s="246" t="str">
        <f>data_olah!B181</f>
        <v>KUTAI BARAT</v>
      </c>
      <c r="D1860" s="246" t="str">
        <f>data_olah!C181</f>
        <v>LINGGANG BIGUNG</v>
      </c>
      <c r="E1860" s="246" t="str">
        <f>data_olah!D181</f>
        <v>LINGGANG MELAPEH</v>
      </c>
      <c r="F1860" s="247" t="str">
        <f>data_olah!F181</f>
        <v>-0.1608131220907429</v>
      </c>
      <c r="G1860" s="247" t="str">
        <f>data_olah!G181</f>
        <v>115.5873729368373</v>
      </c>
      <c r="H1860" s="246" t="str">
        <f>data_olah!H181</f>
        <v>BESTCAMP</v>
      </c>
      <c r="I1860" s="246" t="str">
        <f>data_olah!I181</f>
        <v>STARLINK</v>
      </c>
      <c r="J1860" s="246" t="str">
        <f>data_olah!J181</f>
        <v>TERPASANG</v>
      </c>
      <c r="K1860" s="246" t="str">
        <f>data_olah!O181</f>
        <v>BELUM TERPASANG</v>
      </c>
      <c r="L1860" s="246" t="str">
        <f>data_olah!U181</f>
        <v>TIDAK OPTIMAL</v>
      </c>
    </row>
    <row r="1861">
      <c r="A1861" s="245">
        <v>2025.0</v>
      </c>
      <c r="B1861" s="245" t="s">
        <v>3597</v>
      </c>
      <c r="C1861" s="246" t="str">
        <f>data_olah!B182</f>
        <v>KUTAI BARAT</v>
      </c>
      <c r="D1861" s="246" t="str">
        <f>data_olah!C182</f>
        <v>LINGGANG BIGUNG</v>
      </c>
      <c r="E1861" s="246" t="str">
        <f>data_olah!D182</f>
        <v>LINGGANG MAPAN</v>
      </c>
      <c r="F1861" s="247" t="str">
        <f>data_olah!F182</f>
        <v>-0.16948249965054873</v>
      </c>
      <c r="G1861" s="247" t="str">
        <f>data_olah!G182</f>
        <v>115.62155321537713</v>
      </c>
      <c r="H1861" s="246" t="str">
        <f>data_olah!H182</f>
        <v>TELKOMSEL</v>
      </c>
      <c r="I1861" s="246" t="str">
        <f>data_olah!I182</f>
        <v>INDIHOME</v>
      </c>
      <c r="J1861" s="246" t="str">
        <f>data_olah!J182</f>
        <v>TERPASANG</v>
      </c>
      <c r="K1861" s="246" t="str">
        <f>data_olah!O182</f>
        <v/>
      </c>
      <c r="L1861" s="246" t="str">
        <f>data_olah!U182</f>
        <v>KURANG OPTIMAL</v>
      </c>
    </row>
    <row r="1862">
      <c r="A1862" s="245">
        <v>2025.0</v>
      </c>
      <c r="B1862" s="245" t="s">
        <v>3597</v>
      </c>
      <c r="C1862" s="246" t="str">
        <f>data_olah!B183</f>
        <v>KUTAI BARAT</v>
      </c>
      <c r="D1862" s="246" t="str">
        <f>data_olah!C183</f>
        <v>LINGGANG BIGUNG</v>
      </c>
      <c r="E1862" s="246" t="str">
        <f>data_olah!D183</f>
        <v>LINGGANG BIGUNG</v>
      </c>
      <c r="F1862" s="247" t="str">
        <f>data_olah!F183</f>
        <v>-0.14362577926461434</v>
      </c>
      <c r="G1862" s="247" t="str">
        <f>data_olah!G183</f>
        <v>115.6229566950905</v>
      </c>
      <c r="H1862" s="246" t="str">
        <f>data_olah!H183</f>
        <v>TELKOM</v>
      </c>
      <c r="I1862" s="246" t="str">
        <f>data_olah!I183</f>
        <v>WMS</v>
      </c>
      <c r="J1862" s="246" t="str">
        <f>data_olah!J183</f>
        <v>TERPASANG</v>
      </c>
      <c r="K1862" s="246" t="str">
        <f>data_olah!O183</f>
        <v>&gt; 200GB</v>
      </c>
      <c r="L1862" s="246" t="str">
        <f>data_olah!U183</f>
        <v>KURANG OPTIMAL</v>
      </c>
    </row>
    <row r="1863">
      <c r="A1863" s="245">
        <v>2025.0</v>
      </c>
      <c r="B1863" s="245" t="s">
        <v>3597</v>
      </c>
      <c r="C1863" s="246" t="str">
        <f>data_olah!B184</f>
        <v>KUTAI BARAT</v>
      </c>
      <c r="D1863" s="246" t="str">
        <f>data_olah!C184</f>
        <v>LINGGANG BIGUNG</v>
      </c>
      <c r="E1863" s="246" t="str">
        <f>data_olah!D184</f>
        <v>LINGGANG AMER</v>
      </c>
      <c r="F1863" s="247" t="str">
        <f>data_olah!F184</f>
        <v>-0.14545867645066915</v>
      </c>
      <c r="G1863" s="247" t="str">
        <f>data_olah!G184</f>
        <v>115.65352480305597</v>
      </c>
      <c r="H1863" s="246" t="str">
        <f>data_olah!H184</f>
        <v>TELKOM</v>
      </c>
      <c r="I1863" s="246" t="str">
        <f>data_olah!I184</f>
        <v>WMS</v>
      </c>
      <c r="J1863" s="246" t="str">
        <f>data_olah!J184</f>
        <v>TERPASANG</v>
      </c>
      <c r="K1863" s="246" t="str">
        <f>data_olah!O184</f>
        <v>BELUM TERPASANG</v>
      </c>
      <c r="L1863" s="246" t="str">
        <f>data_olah!U184</f>
        <v>TIDAK OPTIMAL</v>
      </c>
    </row>
    <row r="1864">
      <c r="A1864" s="245">
        <v>2025.0</v>
      </c>
      <c r="B1864" s="245" t="s">
        <v>3597</v>
      </c>
      <c r="C1864" s="246" t="str">
        <f>data_olah!B185</f>
        <v>KUTAI BARAT</v>
      </c>
      <c r="D1864" s="246" t="str">
        <f>data_olah!C185</f>
        <v>LINGGANG BIGUNG</v>
      </c>
      <c r="E1864" s="246" t="str">
        <f>data_olah!D185</f>
        <v>LINGGANG BANGUNSARI</v>
      </c>
      <c r="F1864" s="247" t="str">
        <f>data_olah!F185</f>
        <v>-0.1478207390887691</v>
      </c>
      <c r="G1864" s="247" t="str">
        <f>data_olah!G185</f>
        <v>115.642642737589</v>
      </c>
      <c r="H1864" s="246" t="str">
        <f>data_olah!H185</f>
        <v>TELKOM</v>
      </c>
      <c r="I1864" s="246" t="str">
        <f>data_olah!I185</f>
        <v>WMS</v>
      </c>
      <c r="J1864" s="246" t="str">
        <f>data_olah!J185</f>
        <v>TERPASANG</v>
      </c>
      <c r="K1864" s="246" t="str">
        <f>data_olah!O185</f>
        <v>BELUM TERPASANG</v>
      </c>
      <c r="L1864" s="246" t="str">
        <f>data_olah!U185</f>
        <v>TIDAK OPTIMAL</v>
      </c>
    </row>
    <row r="1865">
      <c r="A1865" s="245">
        <v>2025.0</v>
      </c>
      <c r="B1865" s="245" t="s">
        <v>3597</v>
      </c>
      <c r="C1865" s="246" t="str">
        <f>data_olah!B186</f>
        <v>KUTAI BARAT</v>
      </c>
      <c r="D1865" s="246" t="str">
        <f>data_olah!C186</f>
        <v>LINGGANG BIGUNG</v>
      </c>
      <c r="E1865" s="246" t="str">
        <f>data_olah!D186</f>
        <v>LINGGANG PURWODADI</v>
      </c>
      <c r="F1865" s="247" t="str">
        <f>data_olah!F186</f>
        <v>-0.1453228659666651</v>
      </c>
      <c r="G1865" s="247" t="str">
        <f>data_olah!G186</f>
        <v>115.60856979330372</v>
      </c>
      <c r="H1865" s="246" t="str">
        <f>data_olah!H186</f>
        <v>TELKOMSEL</v>
      </c>
      <c r="I1865" s="246" t="str">
        <f>data_olah!I186</f>
        <v>INDIHOME</v>
      </c>
      <c r="J1865" s="246" t="str">
        <f>data_olah!J186</f>
        <v>TERPASANG</v>
      </c>
      <c r="K1865" s="246" t="str">
        <f>data_olah!O186</f>
        <v/>
      </c>
      <c r="L1865" s="246" t="str">
        <f>data_olah!U186</f>
        <v>KURANG OPTIMAL</v>
      </c>
    </row>
    <row r="1866">
      <c r="A1866" s="245">
        <v>2025.0</v>
      </c>
      <c r="B1866" s="245" t="s">
        <v>3597</v>
      </c>
      <c r="C1866" s="246" t="str">
        <f>data_olah!B187</f>
        <v>KUTAI BARAT</v>
      </c>
      <c r="D1866" s="246" t="str">
        <f>data_olah!C187</f>
        <v>LINGGANG BIGUNG</v>
      </c>
      <c r="E1866" s="246" t="str">
        <f>data_olah!D187</f>
        <v>LINGGANG MENCELEW</v>
      </c>
      <c r="F1866" s="247" t="str">
        <f>data_olah!F187</f>
        <v>-0.10969078390728415</v>
      </c>
      <c r="G1866" s="247" t="str">
        <f>data_olah!G187</f>
        <v>115.65419209609944</v>
      </c>
      <c r="H1866" s="246" t="str">
        <f>data_olah!H187</f>
        <v>BESTCAMP</v>
      </c>
      <c r="I1866" s="246" t="str">
        <f>data_olah!I187</f>
        <v>STARLINK</v>
      </c>
      <c r="J1866" s="246" t="str">
        <f>data_olah!J187</f>
        <v>TERPASANG</v>
      </c>
      <c r="K1866" s="246" t="str">
        <f>data_olah!O187</f>
        <v>BELUM TERPASANG</v>
      </c>
      <c r="L1866" s="246" t="str">
        <f>data_olah!U187</f>
        <v>KURANG OPTIMAL</v>
      </c>
    </row>
    <row r="1867">
      <c r="A1867" s="245">
        <v>2025.0</v>
      </c>
      <c r="B1867" s="245" t="s">
        <v>3597</v>
      </c>
      <c r="C1867" s="246" t="str">
        <f>data_olah!B188</f>
        <v>KUTAI BARAT</v>
      </c>
      <c r="D1867" s="246" t="str">
        <f>data_olah!C188</f>
        <v>LINGGANG BIGUNG</v>
      </c>
      <c r="E1867" s="246" t="str">
        <f>data_olah!D188</f>
        <v>LINGGANG KEBUT</v>
      </c>
      <c r="F1867" s="247" t="str">
        <f>data_olah!F188</f>
        <v>-0.11990584028474943</v>
      </c>
      <c r="G1867" s="247" t="str">
        <f>data_olah!G188</f>
        <v>115.64146393007199</v>
      </c>
      <c r="H1867" s="246" t="str">
        <f>data_olah!H188</f>
        <v>BESTCAMP</v>
      </c>
      <c r="I1867" s="246" t="str">
        <f>data_olah!I188</f>
        <v>STARLINK</v>
      </c>
      <c r="J1867" s="246" t="str">
        <f>data_olah!J188</f>
        <v>TERPASANG</v>
      </c>
      <c r="K1867" s="246" t="str">
        <f>data_olah!O188</f>
        <v>BELUM TERPASANG</v>
      </c>
      <c r="L1867" s="246" t="str">
        <f>data_olah!U188</f>
        <v>SANGAT OPTIMAL</v>
      </c>
    </row>
    <row r="1868">
      <c r="A1868" s="245">
        <v>2025.0</v>
      </c>
      <c r="B1868" s="245" t="s">
        <v>3597</v>
      </c>
      <c r="C1868" s="246" t="str">
        <f>data_olah!B189</f>
        <v>KUTAI BARAT</v>
      </c>
      <c r="D1868" s="246" t="str">
        <f>data_olah!C189</f>
        <v>LONG IRAM</v>
      </c>
      <c r="E1868" s="246" t="str">
        <f>data_olah!D189</f>
        <v>LINGGANG MUARA LEBAN</v>
      </c>
      <c r="F1868" s="247" t="str">
        <f>data_olah!F189</f>
        <v>-0.029448097951342084</v>
      </c>
      <c r="G1868" s="247" t="str">
        <f>data_olah!G189</f>
        <v>115.58580302766681</v>
      </c>
      <c r="H1868" s="246" t="str">
        <f>data_olah!H189</f>
        <v>BESTCAMP</v>
      </c>
      <c r="I1868" s="246" t="str">
        <f>data_olah!I189</f>
        <v>STARLINK</v>
      </c>
      <c r="J1868" s="246" t="str">
        <f>data_olah!J189</f>
        <v>TERPASANG</v>
      </c>
      <c r="K1868" s="246" t="str">
        <f>data_olah!O189</f>
        <v>BELUM TERPASANG</v>
      </c>
      <c r="L1868" s="246" t="str">
        <f>data_olah!U189</f>
        <v>SANGAT OPTIMAL</v>
      </c>
    </row>
    <row r="1869">
      <c r="A1869" s="245">
        <v>2025.0</v>
      </c>
      <c r="B1869" s="245" t="s">
        <v>3597</v>
      </c>
      <c r="C1869" s="246" t="str">
        <f>data_olah!B190</f>
        <v>KUTAI BARAT</v>
      </c>
      <c r="D1869" s="246" t="str">
        <f>data_olah!C190</f>
        <v>LONG IRAM</v>
      </c>
      <c r="E1869" s="246" t="str">
        <f>data_olah!D190</f>
        <v>LONG IRAM SEBERANG</v>
      </c>
      <c r="F1869" s="247" t="str">
        <f>data_olah!F190</f>
        <v>-0.02915837117519891</v>
      </c>
      <c r="G1869" s="247" t="str">
        <f>data_olah!G190</f>
        <v>115.61410129478227</v>
      </c>
      <c r="H1869" s="246" t="str">
        <f>data_olah!H190</f>
        <v>BESTCAMP</v>
      </c>
      <c r="I1869" s="246" t="str">
        <f>data_olah!I190</f>
        <v>STARLINK</v>
      </c>
      <c r="J1869" s="246" t="str">
        <f>data_olah!J190</f>
        <v>TERPASANG</v>
      </c>
      <c r="K1869" s="246" t="str">
        <f>data_olah!O190</f>
        <v>BELUM TERPASANG</v>
      </c>
      <c r="L1869" s="246" t="str">
        <f>data_olah!U190</f>
        <v>OPTIMAL</v>
      </c>
    </row>
    <row r="1870">
      <c r="A1870" s="245">
        <v>2025.0</v>
      </c>
      <c r="B1870" s="245" t="s">
        <v>3597</v>
      </c>
      <c r="C1870" s="246" t="str">
        <f>data_olah!B191</f>
        <v>KUTAI BARAT</v>
      </c>
      <c r="D1870" s="246" t="str">
        <f>data_olah!C191</f>
        <v>LONG IRAM</v>
      </c>
      <c r="E1870" s="246" t="str">
        <f>data_olah!D191</f>
        <v>LONG IRAM ILIR</v>
      </c>
      <c r="F1870" s="247" t="str">
        <f>data_olah!F191</f>
        <v>-0.026995672565834117</v>
      </c>
      <c r="G1870" s="247" t="str">
        <f>data_olah!G191</f>
        <v>115.61633827379782</v>
      </c>
      <c r="H1870" s="246" t="str">
        <f>data_olah!H191</f>
        <v>BESTCAMP</v>
      </c>
      <c r="I1870" s="246" t="str">
        <f>data_olah!I191</f>
        <v>STARLINK</v>
      </c>
      <c r="J1870" s="246" t="str">
        <f>data_olah!J191</f>
        <v>TERPASANG</v>
      </c>
      <c r="K1870" s="246" t="str">
        <f>data_olah!O191</f>
        <v>BELUM TERPASANG</v>
      </c>
      <c r="L1870" s="246" t="str">
        <f>data_olah!U191</f>
        <v>TIDAK OPTIMAL</v>
      </c>
    </row>
    <row r="1871">
      <c r="A1871" s="245">
        <v>2025.0</v>
      </c>
      <c r="B1871" s="245" t="s">
        <v>3597</v>
      </c>
      <c r="C1871" s="246" t="str">
        <f>data_olah!B192</f>
        <v>KUTAI BARAT</v>
      </c>
      <c r="D1871" s="246" t="str">
        <f>data_olah!C192</f>
        <v>LONG IRAM</v>
      </c>
      <c r="E1871" s="246" t="str">
        <f>data_olah!D192</f>
        <v>ANAH</v>
      </c>
      <c r="F1871" s="247" t="str">
        <f>data_olah!F192</f>
        <v>-0.03719725691306401</v>
      </c>
      <c r="G1871" s="247" t="str">
        <f>data_olah!G192</f>
        <v>115.60471765382022</v>
      </c>
      <c r="H1871" s="246" t="str">
        <f>data_olah!H192</f>
        <v>BESTCAMP</v>
      </c>
      <c r="I1871" s="246" t="str">
        <f>data_olah!I192</f>
        <v>STARLINK</v>
      </c>
      <c r="J1871" s="246" t="str">
        <f>data_olah!J192</f>
        <v>TERPASANG</v>
      </c>
      <c r="K1871" s="246" t="str">
        <f>data_olah!O192</f>
        <v>BELUM TERPASANG</v>
      </c>
      <c r="L1871" s="246" t="str">
        <f>data_olah!U192</f>
        <v>SANGAT OPTIMAL</v>
      </c>
    </row>
    <row r="1872">
      <c r="A1872" s="245">
        <v>2025.0</v>
      </c>
      <c r="B1872" s="245" t="s">
        <v>3597</v>
      </c>
      <c r="C1872" s="246" t="str">
        <f>data_olah!B193</f>
        <v>KUTAI BARAT</v>
      </c>
      <c r="D1872" s="246" t="str">
        <f>data_olah!C193</f>
        <v>LONG IRAM</v>
      </c>
      <c r="E1872" s="246" t="str">
        <f>data_olah!D193</f>
        <v>LONG DALIQ</v>
      </c>
      <c r="F1872" s="247" t="str">
        <f>data_olah!F193</f>
        <v>0.016384909030622848</v>
      </c>
      <c r="G1872" s="247" t="str">
        <f>data_olah!G193</f>
        <v>115.6127505819265</v>
      </c>
      <c r="H1872" s="246" t="str">
        <f>data_olah!H193</f>
        <v>TELKOMSEL</v>
      </c>
      <c r="I1872" s="246" t="str">
        <f>data_olah!I193</f>
        <v>ORBIT</v>
      </c>
      <c r="J1872" s="246" t="str">
        <f>data_olah!J193</f>
        <v>TERPASANG</v>
      </c>
      <c r="K1872" s="246" t="str">
        <f>data_olah!O193</f>
        <v>BELUM TERPASANG</v>
      </c>
      <c r="L1872" s="246" t="str">
        <f>data_olah!U193</f>
        <v>TIDAK TERDETEKSI</v>
      </c>
    </row>
    <row r="1873">
      <c r="A1873" s="245">
        <v>2025.0</v>
      </c>
      <c r="B1873" s="245" t="s">
        <v>3597</v>
      </c>
      <c r="C1873" s="246" t="str">
        <f>data_olah!B194</f>
        <v>KUTAI BARAT</v>
      </c>
      <c r="D1873" s="246" t="str">
        <f>data_olah!C194</f>
        <v>LONG IRAM</v>
      </c>
      <c r="E1873" s="246" t="str">
        <f>data_olah!D194</f>
        <v>LONG IRAM KOTA</v>
      </c>
      <c r="F1873" s="247" t="str">
        <f>data_olah!F194</f>
        <v>-0.019215258017838348</v>
      </c>
      <c r="G1873" s="247" t="str">
        <f>data_olah!G194</f>
        <v>115.62432677589499</v>
      </c>
      <c r="H1873" s="246" t="str">
        <f>data_olah!H194</f>
        <v>TELKOMSEL</v>
      </c>
      <c r="I1873" s="246" t="str">
        <f>data_olah!I194</f>
        <v>ORBIT</v>
      </c>
      <c r="J1873" s="246" t="str">
        <f>data_olah!J194</f>
        <v>TERPASANG</v>
      </c>
      <c r="K1873" s="246" t="str">
        <f>data_olah!O194</f>
        <v>BELUM TERPASANG</v>
      </c>
      <c r="L1873" s="246" t="str">
        <f>data_olah!U194</f>
        <v>TIDAK TERDETEKSI</v>
      </c>
    </row>
    <row r="1874">
      <c r="A1874" s="245">
        <v>2025.0</v>
      </c>
      <c r="B1874" s="245" t="s">
        <v>3597</v>
      </c>
      <c r="C1874" s="246" t="str">
        <f>data_olah!B195</f>
        <v>KUTAI BARAT</v>
      </c>
      <c r="D1874" s="246" t="str">
        <f>data_olah!C195</f>
        <v>LONG IRAM</v>
      </c>
      <c r="E1874" s="246" t="str">
        <f>data_olah!D195</f>
        <v>LONG IRAM BAYAN</v>
      </c>
      <c r="F1874" s="247" t="str">
        <f>data_olah!F195</f>
        <v>-0.012605543579852033</v>
      </c>
      <c r="G1874" s="247" t="str">
        <f>data_olah!G195</f>
        <v>115.60952735545595</v>
      </c>
      <c r="H1874" s="246" t="str">
        <f>data_olah!H195</f>
        <v/>
      </c>
      <c r="I1874" s="246" t="str">
        <f>data_olah!I195</f>
        <v/>
      </c>
      <c r="J1874" s="246" t="str">
        <f>data_olah!J195</f>
        <v/>
      </c>
      <c r="K1874" s="246" t="str">
        <f>data_olah!O195</f>
        <v>BELUM TERPASANG</v>
      </c>
      <c r="L1874" s="246" t="str">
        <f>data_olah!U195</f>
        <v>BELUM TERPASANG</v>
      </c>
    </row>
    <row r="1875">
      <c r="A1875" s="245">
        <v>2025.0</v>
      </c>
      <c r="B1875" s="245" t="s">
        <v>3597</v>
      </c>
      <c r="C1875" s="246" t="str">
        <f>data_olah!B196</f>
        <v>KUTAI BARAT</v>
      </c>
      <c r="D1875" s="246" t="str">
        <f>data_olah!C196</f>
        <v>LONG IRAM</v>
      </c>
      <c r="E1875" s="246" t="str">
        <f>data_olah!D196</f>
        <v>KELIWAI</v>
      </c>
      <c r="F1875" s="247" t="str">
        <f>data_olah!F196</f>
        <v>0.01248163926079269</v>
      </c>
      <c r="G1875" s="247" t="str">
        <f>data_olah!G196</f>
        <v>115.60977467632213</v>
      </c>
      <c r="H1875" s="246" t="str">
        <f>data_olah!H196</f>
        <v>BESTCAMP</v>
      </c>
      <c r="I1875" s="246" t="str">
        <f>data_olah!I196</f>
        <v>STARLINK</v>
      </c>
      <c r="J1875" s="246" t="str">
        <f>data_olah!J196</f>
        <v>TERPASANG</v>
      </c>
      <c r="K1875" s="246" t="str">
        <f>data_olah!O196</f>
        <v>BELUM TERPASANG</v>
      </c>
      <c r="L1875" s="246" t="str">
        <f>data_olah!U196</f>
        <v>OPTIMAL</v>
      </c>
    </row>
    <row r="1876">
      <c r="A1876" s="245">
        <v>2025.0</v>
      </c>
      <c r="B1876" s="245" t="s">
        <v>3597</v>
      </c>
      <c r="C1876" s="246" t="str">
        <f>data_olah!B197</f>
        <v>KUTAI BARAT</v>
      </c>
      <c r="D1876" s="246" t="str">
        <f>data_olah!C197</f>
        <v>LONG IRAM</v>
      </c>
      <c r="E1876" s="246" t="str">
        <f>data_olah!D197</f>
        <v>UJOH HALANG</v>
      </c>
      <c r="F1876" s="247" t="str">
        <f>data_olah!F197</f>
        <v>0.023309240862239695</v>
      </c>
      <c r="G1876" s="247" t="str">
        <f>data_olah!G197</f>
        <v>115.55137665595919</v>
      </c>
      <c r="H1876" s="246" t="str">
        <f>data_olah!H197</f>
        <v/>
      </c>
      <c r="I1876" s="246" t="str">
        <f>data_olah!I197</f>
        <v/>
      </c>
      <c r="J1876" s="246" t="str">
        <f>data_olah!J197</f>
        <v/>
      </c>
      <c r="K1876" s="246" t="str">
        <f>data_olah!O197</f>
        <v>BELUM TERPASANG</v>
      </c>
      <c r="L1876" s="246" t="str">
        <f>data_olah!U197</f>
        <v>BELUM TERPASANG</v>
      </c>
    </row>
    <row r="1877">
      <c r="A1877" s="245">
        <v>2025.0</v>
      </c>
      <c r="B1877" s="245" t="s">
        <v>3597</v>
      </c>
      <c r="C1877" s="246" t="str">
        <f>data_olah!B198</f>
        <v>KUTAI BARAT</v>
      </c>
      <c r="D1877" s="246" t="str">
        <f>data_olah!C198</f>
        <v>LONG IRAM</v>
      </c>
      <c r="E1877" s="246" t="str">
        <f>data_olah!D198</f>
        <v>KELIAN LUAR</v>
      </c>
      <c r="F1877" s="247" t="str">
        <f>data_olah!F198</f>
        <v>0.017210620811727636</v>
      </c>
      <c r="G1877" s="247" t="str">
        <f>data_olah!G198</f>
        <v>115.52981720139931</v>
      </c>
      <c r="H1877" s="246" t="str">
        <f>data_olah!H198</f>
        <v>BESTCAMP</v>
      </c>
      <c r="I1877" s="246" t="str">
        <f>data_olah!I198</f>
        <v>STARLINK</v>
      </c>
      <c r="J1877" s="246" t="str">
        <f>data_olah!J198</f>
        <v>TERPASANG</v>
      </c>
      <c r="K1877" s="246" t="str">
        <f>data_olah!O198</f>
        <v>BELUM TERPASANG</v>
      </c>
      <c r="L1877" s="246" t="str">
        <f>data_olah!U198</f>
        <v>SANGAT OPTIMAL</v>
      </c>
    </row>
    <row r="1878">
      <c r="A1878" s="245">
        <v>2025.0</v>
      </c>
      <c r="B1878" s="245" t="s">
        <v>3597</v>
      </c>
      <c r="C1878" s="246" t="str">
        <f>data_olah!B199</f>
        <v>KUTAI BARAT</v>
      </c>
      <c r="D1878" s="246" t="str">
        <f>data_olah!C199</f>
        <v>LONG IRAM</v>
      </c>
      <c r="E1878" s="246" t="str">
        <f>data_olah!D199</f>
        <v>SUKOMULYO</v>
      </c>
      <c r="F1878" s="247" t="str">
        <f>data_olah!F199</f>
        <v>-0.005623936612332269</v>
      </c>
      <c r="G1878" s="247" t="str">
        <f>data_olah!G199</f>
        <v>115.6447615669779</v>
      </c>
      <c r="H1878" s="246" t="str">
        <f>data_olah!H199</f>
        <v>TELKOMSEL</v>
      </c>
      <c r="I1878" s="246" t="str">
        <f>data_olah!I199</f>
        <v>ORBIT</v>
      </c>
      <c r="J1878" s="246" t="str">
        <f>data_olah!J199</f>
        <v>TERPASANG</v>
      </c>
      <c r="K1878" s="246" t="str">
        <f>data_olah!O199</f>
        <v>BELUM TERPASANG</v>
      </c>
      <c r="L1878" s="246" t="str">
        <f>data_olah!U199</f>
        <v>TIDAK TERDETEKSI</v>
      </c>
    </row>
    <row r="1879">
      <c r="A1879" s="245">
        <v>2025.0</v>
      </c>
      <c r="B1879" s="245" t="s">
        <v>3597</v>
      </c>
      <c r="C1879" s="246" t="str">
        <f>data_olah!B200</f>
        <v>KUTAI BARAT</v>
      </c>
      <c r="D1879" s="246" t="str">
        <f>data_olah!C200</f>
        <v>MELAK</v>
      </c>
      <c r="E1879" s="246" t="str">
        <f>data_olah!D200</f>
        <v>EMPAS</v>
      </c>
      <c r="F1879" s="247" t="str">
        <f>data_olah!F200</f>
        <v>-0.30145329939462834</v>
      </c>
      <c r="G1879" s="247" t="str">
        <f>data_olah!G200</f>
        <v>115.77311443441594</v>
      </c>
      <c r="H1879" s="246" t="str">
        <f>data_olah!H200</f>
        <v>TELKOM</v>
      </c>
      <c r="I1879" s="246" t="str">
        <f>data_olah!I200</f>
        <v>WMS</v>
      </c>
      <c r="J1879" s="246" t="str">
        <f>data_olah!J200</f>
        <v>TERPASANG</v>
      </c>
      <c r="K1879" s="246" t="str">
        <f>data_olah!O200</f>
        <v>TIDAK AKTIF</v>
      </c>
      <c r="L1879" s="246" t="str">
        <f>data_olah!U200</f>
        <v>TIDAK AKTIF</v>
      </c>
    </row>
    <row r="1880">
      <c r="A1880" s="245">
        <v>2025.0</v>
      </c>
      <c r="B1880" s="245" t="s">
        <v>3597</v>
      </c>
      <c r="C1880" s="246" t="str">
        <f>data_olah!B201</f>
        <v>KUTAI BARAT</v>
      </c>
      <c r="D1880" s="246" t="str">
        <f>data_olah!C201</f>
        <v>MELAK</v>
      </c>
      <c r="E1880" s="246" t="str">
        <f>data_olah!D201</f>
        <v>EMPAKUQ</v>
      </c>
      <c r="F1880" s="247" t="str">
        <f>data_olah!F201</f>
        <v>-0.28237281542165</v>
      </c>
      <c r="G1880" s="247" t="str">
        <f>data_olah!G201</f>
        <v>115.85707213404496</v>
      </c>
      <c r="H1880" s="246" t="str">
        <f>data_olah!H201</f>
        <v>TELKOM</v>
      </c>
      <c r="I1880" s="246" t="str">
        <f>data_olah!I201</f>
        <v>WMS</v>
      </c>
      <c r="J1880" s="246" t="str">
        <f>data_olah!J201</f>
        <v>TERPASANG</v>
      </c>
      <c r="K1880" s="246" t="str">
        <f>data_olah!O201</f>
        <v>&gt; 200GB</v>
      </c>
      <c r="L1880" s="246" t="str">
        <f>data_olah!U201</f>
        <v>KURANG OPTIMAL</v>
      </c>
    </row>
    <row r="1881">
      <c r="A1881" s="245">
        <v>2025.0</v>
      </c>
      <c r="B1881" s="245" t="s">
        <v>3597</v>
      </c>
      <c r="C1881" s="246" t="str">
        <f>data_olah!B202</f>
        <v>KUTAI BARAT</v>
      </c>
      <c r="D1881" s="246" t="str">
        <f>data_olah!C202</f>
        <v>MELAK</v>
      </c>
      <c r="E1881" s="246" t="str">
        <f>data_olah!D202</f>
        <v>MUARA BUNYUT</v>
      </c>
      <c r="F1881" s="247" t="str">
        <f>data_olah!F202</f>
        <v>-0.2977923887551979</v>
      </c>
      <c r="G1881" s="247" t="str">
        <f>data_olah!G202</f>
        <v>115.85210232993627</v>
      </c>
      <c r="H1881" s="246" t="str">
        <f>data_olah!H202</f>
        <v>TELKOM</v>
      </c>
      <c r="I1881" s="246" t="str">
        <f>data_olah!I202</f>
        <v>WMS</v>
      </c>
      <c r="J1881" s="246" t="str">
        <f>data_olah!J202</f>
        <v>TERPASANG</v>
      </c>
      <c r="K1881" s="246" t="str">
        <f>data_olah!O202</f>
        <v>&gt; 200GB</v>
      </c>
      <c r="L1881" s="246" t="str">
        <f>data_olah!U202</f>
        <v>KURANG OPTIMAL</v>
      </c>
    </row>
    <row r="1882">
      <c r="A1882" s="245">
        <v>2025.0</v>
      </c>
      <c r="B1882" s="245" t="s">
        <v>3597</v>
      </c>
      <c r="C1882" s="246" t="str">
        <f>data_olah!B203</f>
        <v>KUTAI BARAT</v>
      </c>
      <c r="D1882" s="246" t="str">
        <f>data_olah!C203</f>
        <v>MELAK</v>
      </c>
      <c r="E1882" s="246" t="str">
        <f>data_olah!D203</f>
        <v>MUARA BENANGAQ</v>
      </c>
      <c r="F1882" s="247" t="str">
        <f>data_olah!F203</f>
        <v>-0.1358079674186709</v>
      </c>
      <c r="G1882" s="247" t="str">
        <f>data_olah!G203</f>
        <v>115.7657258953076</v>
      </c>
      <c r="H1882" s="246" t="str">
        <f>data_olah!H203</f>
        <v>BESTCAMP</v>
      </c>
      <c r="I1882" s="246" t="str">
        <f>data_olah!I203</f>
        <v>STARLINK</v>
      </c>
      <c r="J1882" s="246" t="str">
        <f>data_olah!J203</f>
        <v>TERPASANG</v>
      </c>
      <c r="K1882" s="246" t="str">
        <f>data_olah!O203</f>
        <v>BELUM TERPASANG</v>
      </c>
      <c r="L1882" s="246" t="str">
        <f>data_olah!U203</f>
        <v>OPTIMAL</v>
      </c>
    </row>
    <row r="1883">
      <c r="A1883" s="245">
        <v>2025.0</v>
      </c>
      <c r="B1883" s="245" t="s">
        <v>3597</v>
      </c>
      <c r="C1883" s="246" t="str">
        <f>data_olah!B204</f>
        <v>KUTAI BARAT</v>
      </c>
      <c r="D1883" s="246" t="str">
        <f>data_olah!C204</f>
        <v>MOOK MANAAR BULATN</v>
      </c>
      <c r="E1883" s="246" t="str">
        <f>data_olah!D204</f>
        <v>SAKAQ LOTOQ</v>
      </c>
      <c r="F1883" s="247" t="str">
        <f>data_olah!F204</f>
        <v>-0.18147799963151978</v>
      </c>
      <c r="G1883" s="247" t="str">
        <f>data_olah!G204</f>
        <v>115.89587269980473</v>
      </c>
      <c r="H1883" s="246" t="str">
        <f>data_olah!H204</f>
        <v>TELKOMSAT</v>
      </c>
      <c r="I1883" s="246" t="str">
        <f>data_olah!I204</f>
        <v>STARLINK</v>
      </c>
      <c r="J1883" s="246" t="str">
        <f>data_olah!J204</f>
        <v>TERPASANG</v>
      </c>
      <c r="K1883" s="246" t="str">
        <f>data_olah!O204</f>
        <v>BELUM TERPASANG</v>
      </c>
      <c r="L1883" s="246" t="str">
        <f>data_olah!U204</f>
        <v>TIDAK OPTIMAL</v>
      </c>
    </row>
    <row r="1884">
      <c r="A1884" s="245">
        <v>2025.0</v>
      </c>
      <c r="B1884" s="245" t="s">
        <v>3597</v>
      </c>
      <c r="C1884" s="246" t="str">
        <f>data_olah!B205</f>
        <v>KUTAI BARAT</v>
      </c>
      <c r="D1884" s="246" t="str">
        <f>data_olah!C205</f>
        <v>MOOK MANAAR BULATN</v>
      </c>
      <c r="E1884" s="246" t="str">
        <f>data_olah!D205</f>
        <v>SAKAQ TADA</v>
      </c>
      <c r="F1884" s="247" t="str">
        <f>data_olah!F205</f>
        <v>-0.2476223994973876</v>
      </c>
      <c r="G1884" s="247" t="str">
        <f>data_olah!G205</f>
        <v>115.88328819979738</v>
      </c>
      <c r="H1884" s="246" t="str">
        <f>data_olah!H205</f>
        <v>COMTELINDO</v>
      </c>
      <c r="I1884" s="246" t="str">
        <f>data_olah!I205</f>
        <v>WMS</v>
      </c>
      <c r="J1884" s="246" t="str">
        <f>data_olah!J205</f>
        <v>TERPASANG</v>
      </c>
      <c r="K1884" s="246" t="str">
        <f>data_olah!O205</f>
        <v>TIDAK TERDETEKSI</v>
      </c>
      <c r="L1884" s="246" t="str">
        <f>data_olah!U205</f>
        <v>TIDAK OPTIMAL</v>
      </c>
    </row>
    <row r="1885">
      <c r="A1885" s="245">
        <v>2025.0</v>
      </c>
      <c r="B1885" s="245" t="s">
        <v>3597</v>
      </c>
      <c r="C1885" s="246" t="str">
        <f>data_olah!B206</f>
        <v>KUTAI BARAT</v>
      </c>
      <c r="D1885" s="246" t="str">
        <f>data_olah!C206</f>
        <v>MOOK MANAAR BULATN</v>
      </c>
      <c r="E1885" s="246" t="str">
        <f>data_olah!D206</f>
        <v>GEMURUH</v>
      </c>
      <c r="F1885" s="247" t="str">
        <f>data_olah!F206</f>
        <v>-0.20651727079286186</v>
      </c>
      <c r="G1885" s="247" t="str">
        <f>data_olah!G206</f>
        <v>115.87396748646397</v>
      </c>
      <c r="H1885" s="246" t="str">
        <f>data_olah!H206</f>
        <v>COMTELINDO</v>
      </c>
      <c r="I1885" s="246" t="str">
        <f>data_olah!I206</f>
        <v>WMS</v>
      </c>
      <c r="J1885" s="246" t="str">
        <f>data_olah!J206</f>
        <v>TERPASANG</v>
      </c>
      <c r="K1885" s="246" t="str">
        <f>data_olah!O206</f>
        <v>TIDAK TERDETEKSI</v>
      </c>
      <c r="L1885" s="246" t="str">
        <f>data_olah!U206</f>
        <v>SANGAT OPTIMAL</v>
      </c>
    </row>
    <row r="1886">
      <c r="A1886" s="245">
        <v>2025.0</v>
      </c>
      <c r="B1886" s="245" t="s">
        <v>3597</v>
      </c>
      <c r="C1886" s="246" t="str">
        <f>data_olah!B207</f>
        <v>KUTAI BARAT</v>
      </c>
      <c r="D1886" s="246" t="str">
        <f>data_olah!C207</f>
        <v>MOOK MANAAR BULATN</v>
      </c>
      <c r="E1886" s="246" t="str">
        <f>data_olah!D207</f>
        <v>KARANGAN</v>
      </c>
      <c r="F1886" s="247" t="str">
        <f>data_olah!F207</f>
        <v>-0.16741008814868197</v>
      </c>
      <c r="G1886" s="247" t="str">
        <f>data_olah!G207</f>
        <v>115.75003978519115</v>
      </c>
      <c r="H1886" s="246" t="str">
        <f>data_olah!H207</f>
        <v>PSN</v>
      </c>
      <c r="I1886" s="246" t="str">
        <f>data_olah!I207</f>
        <v>VSAT</v>
      </c>
      <c r="J1886" s="246" t="str">
        <f>data_olah!J207</f>
        <v>TERPASANG</v>
      </c>
      <c r="K1886" s="246" t="str">
        <f>data_olah!O207</f>
        <v/>
      </c>
      <c r="L1886" s="246" t="str">
        <f>data_olah!U207</f>
        <v>TIDAK OPTIMAL</v>
      </c>
    </row>
    <row r="1887">
      <c r="A1887" s="245">
        <v>2025.0</v>
      </c>
      <c r="B1887" s="245" t="s">
        <v>3597</v>
      </c>
      <c r="C1887" s="246" t="str">
        <f>data_olah!B208</f>
        <v>KUTAI BARAT</v>
      </c>
      <c r="D1887" s="246" t="str">
        <f>data_olah!C208</f>
        <v>MOOK MANAAR BULATN</v>
      </c>
      <c r="E1887" s="246" t="str">
        <f>data_olah!D208</f>
        <v>MERAYAQ</v>
      </c>
      <c r="F1887" s="247" t="str">
        <f>data_olah!F208</f>
        <v>-0.13742964991336454</v>
      </c>
      <c r="G1887" s="247" t="str">
        <f>data_olah!G208</f>
        <v>115.8160478903606</v>
      </c>
      <c r="H1887" s="246" t="str">
        <f>data_olah!H208</f>
        <v>COMTELINDO</v>
      </c>
      <c r="I1887" s="246" t="str">
        <f>data_olah!I208</f>
        <v>WMS</v>
      </c>
      <c r="J1887" s="246" t="str">
        <f>data_olah!J208</f>
        <v>TERPASANG</v>
      </c>
      <c r="K1887" s="246" t="str">
        <f>data_olah!O208</f>
        <v>TIDAK TERDETEKSI</v>
      </c>
      <c r="L1887" s="246" t="str">
        <f>data_olah!U208</f>
        <v>TIDAK TERDETEKSI</v>
      </c>
    </row>
    <row r="1888">
      <c r="A1888" s="245">
        <v>2025.0</v>
      </c>
      <c r="B1888" s="245" t="s">
        <v>3597</v>
      </c>
      <c r="C1888" s="246" t="str">
        <f>data_olah!B209</f>
        <v>KUTAI BARAT</v>
      </c>
      <c r="D1888" s="246" t="str">
        <f>data_olah!C209</f>
        <v>MOOK MANAAR BULATN</v>
      </c>
      <c r="E1888" s="246" t="str">
        <f>data_olah!D209</f>
        <v>LINGGANG MARIMUN</v>
      </c>
      <c r="F1888" s="247" t="str">
        <f>data_olah!F209</f>
        <v>-0.07297415753918389</v>
      </c>
      <c r="G1888" s="247" t="str">
        <f>data_olah!G209</f>
        <v>115.773775213154</v>
      </c>
      <c r="H1888" s="246" t="str">
        <f>data_olah!H209</f>
        <v>COMTELINDO</v>
      </c>
      <c r="I1888" s="246" t="str">
        <f>data_olah!I209</f>
        <v>WMS</v>
      </c>
      <c r="J1888" s="246" t="str">
        <f>data_olah!J209</f>
        <v>TERPASANG</v>
      </c>
      <c r="K1888" s="246" t="str">
        <f>data_olah!O209</f>
        <v>TIDAK TERDETEKSI</v>
      </c>
      <c r="L1888" s="246" t="str">
        <f>data_olah!U209</f>
        <v>TIDAK TERDETEKSI</v>
      </c>
    </row>
    <row r="1889">
      <c r="A1889" s="245">
        <v>2025.0</v>
      </c>
      <c r="B1889" s="245" t="s">
        <v>3597</v>
      </c>
      <c r="C1889" s="246" t="str">
        <f>data_olah!B210</f>
        <v>KUTAI BARAT</v>
      </c>
      <c r="D1889" s="246" t="str">
        <f>data_olah!C210</f>
        <v>MOOK MANAAR BULATN</v>
      </c>
      <c r="E1889" s="246" t="str">
        <f>data_olah!D210</f>
        <v>KELUMPANG</v>
      </c>
      <c r="F1889" s="247" t="str">
        <f>data_olah!F210</f>
        <v>-0.1595701284876552</v>
      </c>
      <c r="G1889" s="247" t="str">
        <f>data_olah!G210</f>
        <v>115.81987607092617</v>
      </c>
      <c r="H1889" s="246" t="str">
        <f>data_olah!H210</f>
        <v>COMTELINDO</v>
      </c>
      <c r="I1889" s="246" t="str">
        <f>data_olah!I210</f>
        <v>WMS</v>
      </c>
      <c r="J1889" s="246" t="str">
        <f>data_olah!J210</f>
        <v>TERPASANG</v>
      </c>
      <c r="K1889" s="246" t="str">
        <f>data_olah!O210</f>
        <v>TIDAK TERDETEKSI</v>
      </c>
      <c r="L1889" s="246" t="str">
        <f>data_olah!U210</f>
        <v>KURANG OPTIMAL</v>
      </c>
    </row>
    <row r="1890">
      <c r="A1890" s="245">
        <v>2025.0</v>
      </c>
      <c r="B1890" s="245" t="s">
        <v>3597</v>
      </c>
      <c r="C1890" s="246" t="str">
        <f>data_olah!B211</f>
        <v>KUTAI BARAT</v>
      </c>
      <c r="D1890" s="246" t="str">
        <f>data_olah!C211</f>
        <v>MOOK MANAAR BULATN</v>
      </c>
      <c r="E1890" s="246" t="str">
        <f>data_olah!D211</f>
        <v>GADUR</v>
      </c>
      <c r="F1890" s="247" t="str">
        <f>data_olah!F211</f>
        <v>-0.27041735941823736</v>
      </c>
      <c r="G1890" s="247" t="str">
        <f>data_olah!G211</f>
        <v>115.90284173841835</v>
      </c>
      <c r="H1890" s="246" t="str">
        <f>data_olah!H211</f>
        <v>COMTELINDO</v>
      </c>
      <c r="I1890" s="246" t="str">
        <f>data_olah!I211</f>
        <v>WMS</v>
      </c>
      <c r="J1890" s="246" t="str">
        <f>data_olah!J211</f>
        <v>TERPASANG</v>
      </c>
      <c r="K1890" s="246" t="str">
        <f>data_olah!O211</f>
        <v>TIDAK TERDETEKSI</v>
      </c>
      <c r="L1890" s="246" t="str">
        <f>data_olah!U211</f>
        <v>TIDAK TERDETEKSI</v>
      </c>
    </row>
    <row r="1891">
      <c r="A1891" s="245">
        <v>2025.0</v>
      </c>
      <c r="B1891" s="245" t="s">
        <v>3597</v>
      </c>
      <c r="C1891" s="246" t="str">
        <f>data_olah!B212</f>
        <v>KUTAI BARAT</v>
      </c>
      <c r="D1891" s="246" t="str">
        <f>data_olah!C212</f>
        <v>MOOK MANAAR BULATN</v>
      </c>
      <c r="E1891" s="246" t="str">
        <f>data_olah!D212</f>
        <v>LINGGANG MUARA BATUQ</v>
      </c>
      <c r="F1891" s="247" t="str">
        <f>data_olah!F212</f>
        <v>-0.35395420878429495</v>
      </c>
      <c r="G1891" s="247" t="str">
        <f>data_olah!G212</f>
        <v>116.32871351481086</v>
      </c>
      <c r="H1891" s="246" t="str">
        <f>data_olah!H212</f>
        <v>TELKOMSEL</v>
      </c>
      <c r="I1891" s="246" t="str">
        <f>data_olah!I212</f>
        <v>ORBIT</v>
      </c>
      <c r="J1891" s="246" t="str">
        <f>data_olah!J212</f>
        <v>TERPASANG</v>
      </c>
      <c r="K1891" s="246" t="str">
        <f>data_olah!O212</f>
        <v>BELUM TERPASANG</v>
      </c>
      <c r="L1891" s="246" t="str">
        <f>data_olah!U212</f>
        <v>TIDAK TERDETEKSI</v>
      </c>
    </row>
    <row r="1892">
      <c r="A1892" s="245">
        <v>2025.0</v>
      </c>
      <c r="B1892" s="245" t="s">
        <v>3597</v>
      </c>
      <c r="C1892" s="246" t="str">
        <f>data_olah!B213</f>
        <v>KUTAI BARAT</v>
      </c>
      <c r="D1892" s="246" t="str">
        <f>data_olah!C213</f>
        <v>MOOK MANAAR BULATN</v>
      </c>
      <c r="E1892" s="246" t="str">
        <f>data_olah!D213</f>
        <v>MUARA JAWAQ</v>
      </c>
      <c r="F1892" s="247" t="str">
        <f>data_olah!F213</f>
        <v>-0.2567102055148475</v>
      </c>
      <c r="G1892" s="247" t="str">
        <f>data_olah!G213</f>
        <v>115.9408367682142</v>
      </c>
      <c r="H1892" s="246" t="str">
        <f>data_olah!H213</f>
        <v>TELKOMSEL</v>
      </c>
      <c r="I1892" s="246" t="str">
        <f>data_olah!I213</f>
        <v>ORBIT</v>
      </c>
      <c r="J1892" s="246" t="str">
        <f>data_olah!J213</f>
        <v>TERPASANG</v>
      </c>
      <c r="K1892" s="246" t="str">
        <f>data_olah!O213</f>
        <v>BELUM TERPASANG</v>
      </c>
      <c r="L1892" s="246" t="str">
        <f>data_olah!U213</f>
        <v>TIDAK TERDETEKSI</v>
      </c>
    </row>
    <row r="1893">
      <c r="A1893" s="245">
        <v>2025.0</v>
      </c>
      <c r="B1893" s="245" t="s">
        <v>3597</v>
      </c>
      <c r="C1893" s="246" t="str">
        <f>data_olah!B214</f>
        <v>KUTAI BARAT</v>
      </c>
      <c r="D1893" s="246" t="str">
        <f>data_olah!C214</f>
        <v>MOOK MANAAR BULATN</v>
      </c>
      <c r="E1893" s="246" t="str">
        <f>data_olah!D214</f>
        <v>ABIT</v>
      </c>
      <c r="F1893" s="247" t="str">
        <f>data_olah!F214</f>
        <v>-0.23616410837683982</v>
      </c>
      <c r="G1893" s="247" t="str">
        <f>data_olah!G214</f>
        <v>116.01032000886134</v>
      </c>
      <c r="H1893" s="246" t="str">
        <f>data_olah!H214</f>
        <v/>
      </c>
      <c r="I1893" s="246" t="str">
        <f>data_olah!I214</f>
        <v/>
      </c>
      <c r="J1893" s="246" t="str">
        <f>data_olah!J214</f>
        <v/>
      </c>
      <c r="K1893" s="246" t="str">
        <f>data_olah!O214</f>
        <v>BELUM TERPASANG</v>
      </c>
      <c r="L1893" s="246" t="str">
        <f>data_olah!U214</f>
        <v>BELUM TERPASANG</v>
      </c>
    </row>
    <row r="1894">
      <c r="A1894" s="245">
        <v>2025.0</v>
      </c>
      <c r="B1894" s="245" t="s">
        <v>3597</v>
      </c>
      <c r="C1894" s="246" t="str">
        <f>data_olah!B215</f>
        <v>KUTAI BARAT</v>
      </c>
      <c r="D1894" s="246" t="str">
        <f>data_olah!C215</f>
        <v>MOOK MANAAR BULATN</v>
      </c>
      <c r="E1894" s="246" t="str">
        <f>data_olah!D215</f>
        <v>REMBAYAN</v>
      </c>
      <c r="F1894" s="247" t="str">
        <f>data_olah!F215</f>
        <v>-0.27306750165100596</v>
      </c>
      <c r="G1894" s="247" t="str">
        <f>data_olah!G215</f>
        <v>115.92187008995018</v>
      </c>
      <c r="H1894" s="246" t="str">
        <f>data_olah!H215</f>
        <v>TELKOMSEL</v>
      </c>
      <c r="I1894" s="246" t="str">
        <f>data_olah!I215</f>
        <v>ORBIT</v>
      </c>
      <c r="J1894" s="246" t="str">
        <f>data_olah!J215</f>
        <v>TERPASANG</v>
      </c>
      <c r="K1894" s="246" t="str">
        <f>data_olah!O215</f>
        <v>BELUM TERPASANG</v>
      </c>
      <c r="L1894" s="246" t="str">
        <f>data_olah!U215</f>
        <v>TIDAK TERDETEKSI</v>
      </c>
    </row>
    <row r="1895">
      <c r="A1895" s="245">
        <v>2025.0</v>
      </c>
      <c r="B1895" s="245" t="s">
        <v>3597</v>
      </c>
      <c r="C1895" s="246" t="str">
        <f>data_olah!B216</f>
        <v>KUTAI BARAT</v>
      </c>
      <c r="D1895" s="246" t="str">
        <f>data_olah!C216</f>
        <v>MOOK MANAAR BULATN</v>
      </c>
      <c r="E1895" s="246" t="str">
        <f>data_olah!D216</f>
        <v>GUNUNG RAMPAH</v>
      </c>
      <c r="F1895" s="247" t="str">
        <f>data_olah!F216</f>
        <v>-0.16890788015692948</v>
      </c>
      <c r="G1895" s="247" t="str">
        <f>data_olah!G216</f>
        <v>115.88790839494463</v>
      </c>
      <c r="H1895" s="246" t="str">
        <f>data_olah!H216</f>
        <v>TELKOMSEL</v>
      </c>
      <c r="I1895" s="246" t="str">
        <f>data_olah!I216</f>
        <v>ORBIT</v>
      </c>
      <c r="J1895" s="246" t="str">
        <f>data_olah!J216</f>
        <v>TERPASANG</v>
      </c>
      <c r="K1895" s="246" t="str">
        <f>data_olah!O216</f>
        <v>BELUM TERPASANG</v>
      </c>
      <c r="L1895" s="246" t="str">
        <f>data_olah!U216</f>
        <v>TIDAK TERDETEKSI</v>
      </c>
    </row>
    <row r="1896">
      <c r="A1896" s="245">
        <v>2025.0</v>
      </c>
      <c r="B1896" s="245" t="s">
        <v>3597</v>
      </c>
      <c r="C1896" s="246" t="str">
        <f>data_olah!B217</f>
        <v>KUTAI BARAT</v>
      </c>
      <c r="D1896" s="246" t="str">
        <f>data_olah!C217</f>
        <v>MOOK MANAAR BULATN</v>
      </c>
      <c r="E1896" s="246" t="str">
        <f>data_olah!D217</f>
        <v>JENGAN</v>
      </c>
      <c r="F1896" s="247" t="str">
        <f>data_olah!F217</f>
        <v>-0.37100549907350056</v>
      </c>
      <c r="G1896" s="247" t="str">
        <f>data_olah!G217</f>
        <v>115.70727414179862</v>
      </c>
      <c r="H1896" s="246" t="str">
        <f>data_olah!H217</f>
        <v>TELKOM</v>
      </c>
      <c r="I1896" s="246" t="str">
        <f>data_olah!I217</f>
        <v>WMS</v>
      </c>
      <c r="J1896" s="246" t="str">
        <f>data_olah!J217</f>
        <v>TERPASANG</v>
      </c>
      <c r="K1896" s="246" t="str">
        <f>data_olah!O217</f>
        <v>TIDAK TERDETEKSI</v>
      </c>
      <c r="L1896" s="246" t="str">
        <f>data_olah!U217</f>
        <v>TIDAK OPTIMAL</v>
      </c>
    </row>
    <row r="1897">
      <c r="A1897" s="245">
        <v>2025.0</v>
      </c>
      <c r="B1897" s="245" t="s">
        <v>3597</v>
      </c>
      <c r="C1897" s="246" t="str">
        <f>data_olah!B218</f>
        <v>KUTAI BARAT</v>
      </c>
      <c r="D1897" s="246" t="str">
        <f>data_olah!C218</f>
        <v>MOOK MANAAR BULATN</v>
      </c>
      <c r="E1897" s="246" t="str">
        <f>data_olah!D218</f>
        <v>MUARA KALAQ</v>
      </c>
      <c r="F1897" s="247" t="str">
        <f>data_olah!F218</f>
        <v>-0.1034398256484514</v>
      </c>
      <c r="G1897" s="247" t="str">
        <f>data_olah!G218</f>
        <v>115.77321482065024</v>
      </c>
      <c r="H1897" s="246" t="str">
        <f>data_olah!H218</f>
        <v>COMTELINDO</v>
      </c>
      <c r="I1897" s="246" t="str">
        <f>data_olah!I218</f>
        <v>WMS</v>
      </c>
      <c r="J1897" s="246" t="str">
        <f>data_olah!J218</f>
        <v>TERPASANG</v>
      </c>
      <c r="K1897" s="246" t="str">
        <f>data_olah!O218</f>
        <v>TIDAK TERDETEKSI</v>
      </c>
      <c r="L1897" s="246" t="str">
        <f>data_olah!U218</f>
        <v>TIDAK TERDETEKSI</v>
      </c>
    </row>
    <row r="1898">
      <c r="A1898" s="245">
        <v>2025.0</v>
      </c>
      <c r="B1898" s="245" t="s">
        <v>3597</v>
      </c>
      <c r="C1898" s="246" t="str">
        <f>data_olah!B219</f>
        <v>KUTAI BARAT</v>
      </c>
      <c r="D1898" s="246" t="str">
        <f>data_olah!C219</f>
        <v>MOOK MANAAR BULATN</v>
      </c>
      <c r="E1898" s="246" t="str">
        <f>data_olah!D219</f>
        <v>TONDOH</v>
      </c>
      <c r="F1898" s="247" t="str">
        <f>data_olah!F219</f>
        <v>-0.25581593380052053</v>
      </c>
      <c r="G1898" s="247" t="str">
        <f>data_olah!G219</f>
        <v>115.93366708899252</v>
      </c>
      <c r="H1898" s="246" t="str">
        <f>data_olah!H219</f>
        <v>TELKOMSEL</v>
      </c>
      <c r="I1898" s="246" t="str">
        <f>data_olah!I219</f>
        <v>ORBIT</v>
      </c>
      <c r="J1898" s="246" t="str">
        <f>data_olah!J219</f>
        <v>TERPASANG</v>
      </c>
      <c r="K1898" s="246" t="str">
        <f>data_olah!O219</f>
        <v>BELUM TERPASANG</v>
      </c>
      <c r="L1898" s="246" t="str">
        <f>data_olah!U219</f>
        <v>TIDAK TERDETEKSI</v>
      </c>
    </row>
    <row r="1899">
      <c r="A1899" s="245">
        <v>2025.0</v>
      </c>
      <c r="B1899" s="245" t="s">
        <v>3597</v>
      </c>
      <c r="C1899" s="246" t="str">
        <f>data_olah!B220</f>
        <v>KUTAI BARAT</v>
      </c>
      <c r="D1899" s="246" t="str">
        <f>data_olah!C220</f>
        <v>MUARA LAWA</v>
      </c>
      <c r="E1899" s="246" t="str">
        <f>data_olah!D220</f>
        <v>MUARA BEGAI</v>
      </c>
      <c r="F1899" s="247" t="str">
        <f>data_olah!F220</f>
        <v>-0.5837256067032629</v>
      </c>
      <c r="G1899" s="247" t="str">
        <f>data_olah!G220</f>
        <v>115.71010773336087</v>
      </c>
      <c r="H1899" s="246" t="str">
        <f>data_olah!H220</f>
        <v>TELKOMSEL</v>
      </c>
      <c r="I1899" s="246" t="str">
        <f>data_olah!I220</f>
        <v>ORBIT</v>
      </c>
      <c r="J1899" s="246" t="str">
        <f>data_olah!J220</f>
        <v>TERPASANG</v>
      </c>
      <c r="K1899" s="246" t="str">
        <f>data_olah!O220</f>
        <v>BELUM TERPASANG</v>
      </c>
      <c r="L1899" s="246" t="str">
        <f>data_olah!U220</f>
        <v>TIDAK TERDETEKSI</v>
      </c>
    </row>
    <row r="1900">
      <c r="A1900" s="245">
        <v>2025.0</v>
      </c>
      <c r="B1900" s="245" t="s">
        <v>3597</v>
      </c>
      <c r="C1900" s="246" t="str">
        <f>data_olah!B221</f>
        <v>KUTAI BARAT</v>
      </c>
      <c r="D1900" s="246" t="str">
        <f>data_olah!C221</f>
        <v>MUARA LAWA</v>
      </c>
      <c r="E1900" s="246" t="str">
        <f>data_olah!D221</f>
        <v>LOTAQ</v>
      </c>
      <c r="F1900" s="247" t="str">
        <f>data_olah!F221</f>
        <v>-0.5253636557322696</v>
      </c>
      <c r="G1900" s="247" t="str">
        <f>data_olah!G221</f>
        <v>115.75938212871448</v>
      </c>
      <c r="H1900" s="246" t="str">
        <f>data_olah!H221</f>
        <v>BESTCAMP</v>
      </c>
      <c r="I1900" s="246" t="str">
        <f>data_olah!I221</f>
        <v>STARLINK</v>
      </c>
      <c r="J1900" s="246" t="str">
        <f>data_olah!J221</f>
        <v>TERPASANG</v>
      </c>
      <c r="K1900" s="246" t="str">
        <f>data_olah!O221</f>
        <v>BELUM TERPASANG</v>
      </c>
      <c r="L1900" s="246" t="str">
        <f>data_olah!U221</f>
        <v>OPTIMAL</v>
      </c>
    </row>
    <row r="1901">
      <c r="A1901" s="245">
        <v>2025.0</v>
      </c>
      <c r="B1901" s="245" t="s">
        <v>3597</v>
      </c>
      <c r="C1901" s="246" t="str">
        <f>data_olah!B222</f>
        <v>KUTAI BARAT</v>
      </c>
      <c r="D1901" s="246" t="str">
        <f>data_olah!C222</f>
        <v>MUARA LAWA</v>
      </c>
      <c r="E1901" s="246" t="str">
        <f>data_olah!D222</f>
        <v>PAYANG</v>
      </c>
      <c r="F1901" s="247" t="str">
        <f>data_olah!F222</f>
        <v>-0.5091662877618678</v>
      </c>
      <c r="G1901" s="247" t="str">
        <f>data_olah!G222</f>
        <v>115.75652311698357</v>
      </c>
      <c r="H1901" s="246" t="str">
        <f>data_olah!H222</f>
        <v>TELKOM</v>
      </c>
      <c r="I1901" s="246" t="str">
        <f>data_olah!I222</f>
        <v>WMS</v>
      </c>
      <c r="J1901" s="246" t="str">
        <f>data_olah!J222</f>
        <v>TERPASANG</v>
      </c>
      <c r="K1901" s="246" t="str">
        <f>data_olah!O222</f>
        <v>&lt;= 50GB</v>
      </c>
      <c r="L1901" s="246" t="str">
        <f>data_olah!U222</f>
        <v>TIDAK OPTIMAL</v>
      </c>
    </row>
    <row r="1902">
      <c r="A1902" s="245">
        <v>2025.0</v>
      </c>
      <c r="B1902" s="245" t="s">
        <v>3597</v>
      </c>
      <c r="C1902" s="246" t="str">
        <f>data_olah!B223</f>
        <v>KUTAI BARAT</v>
      </c>
      <c r="D1902" s="246" t="str">
        <f>data_olah!C223</f>
        <v>MUARA LAWA</v>
      </c>
      <c r="E1902" s="246" t="str">
        <f>data_olah!D223</f>
        <v>DINGIN</v>
      </c>
      <c r="F1902" s="247" t="str">
        <f>data_olah!F223</f>
        <v>-0.47642520711286424</v>
      </c>
      <c r="G1902" s="247" t="str">
        <f>data_olah!G223</f>
        <v>115.79760301834777</v>
      </c>
      <c r="H1902" s="246" t="str">
        <f>data_olah!H223</f>
        <v>BESTCAMP</v>
      </c>
      <c r="I1902" s="246" t="str">
        <f>data_olah!I223</f>
        <v>STARLINK</v>
      </c>
      <c r="J1902" s="246" t="str">
        <f>data_olah!J223</f>
        <v>TERPASANG</v>
      </c>
      <c r="K1902" s="246" t="str">
        <f>data_olah!O223</f>
        <v>BELUM TERPASANG</v>
      </c>
      <c r="L1902" s="246" t="str">
        <f>data_olah!U223</f>
        <v>TIDAK OPTIMAL</v>
      </c>
    </row>
    <row r="1903">
      <c r="A1903" s="245">
        <v>2025.0</v>
      </c>
      <c r="B1903" s="245" t="s">
        <v>3597</v>
      </c>
      <c r="C1903" s="246" t="str">
        <f>data_olah!B224</f>
        <v>KUTAI BARAT</v>
      </c>
      <c r="D1903" s="246" t="str">
        <f>data_olah!C224</f>
        <v>MUARA LAWA</v>
      </c>
      <c r="E1903" s="246" t="str">
        <f>data_olah!D224</f>
        <v>MUARA LAWA</v>
      </c>
      <c r="F1903" s="247" t="str">
        <f>data_olah!F224</f>
        <v>-0.46654088374742564</v>
      </c>
      <c r="G1903" s="247" t="str">
        <f>data_olah!G224</f>
        <v>115.76034557505287</v>
      </c>
      <c r="H1903" s="246" t="str">
        <f>data_olah!H224</f>
        <v>TELKOM</v>
      </c>
      <c r="I1903" s="246" t="str">
        <f>data_olah!I224</f>
        <v>Astinet</v>
      </c>
      <c r="J1903" s="246" t="str">
        <f>data_olah!J224</f>
        <v>TERPASANG</v>
      </c>
      <c r="K1903" s="246" t="str">
        <f>data_olah!O224</f>
        <v>TIDAK TERDETEKSI</v>
      </c>
      <c r="L1903" s="246" t="str">
        <f>data_olah!U224</f>
        <v>TIDAK TERDETEKSI</v>
      </c>
    </row>
    <row r="1904">
      <c r="A1904" s="245">
        <v>2025.0</v>
      </c>
      <c r="B1904" s="245" t="s">
        <v>3597</v>
      </c>
      <c r="C1904" s="246" t="str">
        <f>data_olah!B225</f>
        <v>KUTAI BARAT</v>
      </c>
      <c r="D1904" s="246" t="str">
        <f>data_olah!C225</f>
        <v>MUARA LAWA</v>
      </c>
      <c r="E1904" s="246" t="str">
        <f>data_olah!D225</f>
        <v>LAMBING</v>
      </c>
      <c r="F1904" s="247" t="str">
        <f>data_olah!F225</f>
        <v>-0.46108100801578944</v>
      </c>
      <c r="G1904" s="247" t="str">
        <f>data_olah!G225</f>
        <v>115.75940351841768</v>
      </c>
      <c r="H1904" s="246" t="str">
        <f>data_olah!H225</f>
        <v>TELKOM</v>
      </c>
      <c r="I1904" s="246" t="str">
        <f>data_olah!I225</f>
        <v>WMS</v>
      </c>
      <c r="J1904" s="246" t="str">
        <f>data_olah!J225</f>
        <v>TERPASANG</v>
      </c>
      <c r="K1904" s="246" t="str">
        <f>data_olah!O225</f>
        <v>&gt; 200GB</v>
      </c>
      <c r="L1904" s="246" t="str">
        <f>data_olah!U225</f>
        <v>KURANG OPTIMAL</v>
      </c>
    </row>
    <row r="1905">
      <c r="A1905" s="245">
        <v>2025.0</v>
      </c>
      <c r="B1905" s="245" t="s">
        <v>3597</v>
      </c>
      <c r="C1905" s="246" t="str">
        <f>data_olah!B226</f>
        <v>KUTAI BARAT</v>
      </c>
      <c r="D1905" s="246" t="str">
        <f>data_olah!C226</f>
        <v>MUARA LAWA</v>
      </c>
      <c r="E1905" s="246" t="str">
        <f>data_olah!D226</f>
        <v>BENGGERIS</v>
      </c>
      <c r="F1905" s="247" t="str">
        <f>data_olah!F226</f>
        <v>-0.4507747445193205</v>
      </c>
      <c r="G1905" s="247" t="str">
        <f>data_olah!G226</f>
        <v>115.742364061595</v>
      </c>
      <c r="H1905" s="246" t="str">
        <f>data_olah!H226</f>
        <v>BESTCAMP</v>
      </c>
      <c r="I1905" s="246" t="str">
        <f>data_olah!I226</f>
        <v>STARLINK</v>
      </c>
      <c r="J1905" s="246" t="str">
        <f>data_olah!J226</f>
        <v>TERPASANG</v>
      </c>
      <c r="K1905" s="246" t="str">
        <f>data_olah!O226</f>
        <v>BELUM TERPASANG</v>
      </c>
      <c r="L1905" s="246" t="str">
        <f>data_olah!U226</f>
        <v>TIDAK OPTIMAL</v>
      </c>
    </row>
    <row r="1906">
      <c r="A1906" s="245">
        <v>2025.0</v>
      </c>
      <c r="B1906" s="245" t="s">
        <v>3597</v>
      </c>
      <c r="C1906" s="246" t="str">
        <f>data_olah!B227</f>
        <v>KUTAI BARAT</v>
      </c>
      <c r="D1906" s="246" t="str">
        <f>data_olah!C227</f>
        <v>MUARA LAWA</v>
      </c>
      <c r="E1906" s="246" t="str">
        <f>data_olah!D227</f>
        <v>CEMPEDES</v>
      </c>
      <c r="F1906" s="247" t="str">
        <f>data_olah!F227</f>
        <v>-0.4836535120151724</v>
      </c>
      <c r="G1906" s="247" t="str">
        <f>data_olah!G227</f>
        <v>115.7534360654109</v>
      </c>
      <c r="H1906" s="246" t="str">
        <f>data_olah!H227</f>
        <v>TELKOM</v>
      </c>
      <c r="I1906" s="246" t="str">
        <f>data_olah!I227</f>
        <v>WMS</v>
      </c>
      <c r="J1906" s="246" t="str">
        <f>data_olah!J227</f>
        <v>TERPASANG</v>
      </c>
      <c r="K1906" s="246" t="str">
        <f>data_olah!O227</f>
        <v>&gt; 200GB</v>
      </c>
      <c r="L1906" s="246" t="str">
        <f>data_olah!U227</f>
        <v>KURANG OPTIMAL</v>
      </c>
    </row>
    <row r="1907">
      <c r="A1907" s="245">
        <v>2025.0</v>
      </c>
      <c r="B1907" s="245" t="s">
        <v>3597</v>
      </c>
      <c r="C1907" s="246" t="str">
        <f>data_olah!B228</f>
        <v>KUTAI BARAT</v>
      </c>
      <c r="D1907" s="246" t="str">
        <f>data_olah!C228</f>
        <v>MUARA PAHU</v>
      </c>
      <c r="E1907" s="246" t="str">
        <f>data_olah!D228</f>
        <v>JERANG DAYAK</v>
      </c>
      <c r="F1907" s="247" t="str">
        <f>data_olah!F228</f>
        <v>-0.45559708831702117</v>
      </c>
      <c r="G1907" s="247" t="str">
        <f>data_olah!G228</f>
        <v>115.85222809882785</v>
      </c>
      <c r="H1907" s="246" t="str">
        <f>data_olah!H228</f>
        <v>COMTELINDO</v>
      </c>
      <c r="I1907" s="246" t="str">
        <f>data_olah!I228</f>
        <v>WMS</v>
      </c>
      <c r="J1907" s="246" t="str">
        <f>data_olah!J228</f>
        <v>TERPASANG</v>
      </c>
      <c r="K1907" s="246" t="str">
        <f>data_olah!O228</f>
        <v>TIDAK TERDETEKSI</v>
      </c>
      <c r="L1907" s="246" t="str">
        <f>data_olah!U228</f>
        <v>OPTIMAL</v>
      </c>
    </row>
    <row r="1908">
      <c r="A1908" s="245">
        <v>2025.0</v>
      </c>
      <c r="B1908" s="245" t="s">
        <v>3597</v>
      </c>
      <c r="C1908" s="246" t="str">
        <f>data_olah!B229</f>
        <v>KUTAI BARAT</v>
      </c>
      <c r="D1908" s="246" t="str">
        <f>data_olah!C229</f>
        <v>MUARA PAHU</v>
      </c>
      <c r="E1908" s="246" t="str">
        <f>data_olah!D229</f>
        <v>MENDUNG</v>
      </c>
      <c r="F1908" s="247" t="str">
        <f>data_olah!F229</f>
        <v>-0.4332937186548794</v>
      </c>
      <c r="G1908" s="247" t="str">
        <f>data_olah!G229</f>
        <v>115.87071487929751</v>
      </c>
      <c r="H1908" s="246" t="str">
        <f>data_olah!H229</f>
        <v>PSN</v>
      </c>
      <c r="I1908" s="246" t="str">
        <f>data_olah!I229</f>
        <v>VSAT</v>
      </c>
      <c r="J1908" s="246" t="str">
        <f>data_olah!J229</f>
        <v>TERPASANG</v>
      </c>
      <c r="K1908" s="246" t="str">
        <f>data_olah!O229</f>
        <v/>
      </c>
      <c r="L1908" s="246" t="str">
        <f>data_olah!U229</f>
        <v>TIDAK OPTIMAL</v>
      </c>
    </row>
    <row r="1909">
      <c r="A1909" s="245">
        <v>2025.0</v>
      </c>
      <c r="B1909" s="245" t="s">
        <v>3597</v>
      </c>
      <c r="C1909" s="246" t="str">
        <f>data_olah!B230</f>
        <v>KUTAI BARAT</v>
      </c>
      <c r="D1909" s="246" t="str">
        <f>data_olah!C230</f>
        <v>MUARA PAHU</v>
      </c>
      <c r="E1909" s="246" t="str">
        <f>data_olah!D230</f>
        <v>JERANG MELAYU</v>
      </c>
      <c r="F1909" s="247" t="str">
        <f>data_olah!F230</f>
        <v>-0.41813887781035275</v>
      </c>
      <c r="G1909" s="247" t="str">
        <f>data_olah!G230</f>
        <v>115.8741187250241</v>
      </c>
      <c r="H1909" s="246" t="str">
        <f>data_olah!H230</f>
        <v>COMTELINDO</v>
      </c>
      <c r="I1909" s="246" t="str">
        <f>data_olah!I230</f>
        <v>WMS</v>
      </c>
      <c r="J1909" s="246" t="str">
        <f>data_olah!J230</f>
        <v>TERPASANG</v>
      </c>
      <c r="K1909" s="246" t="str">
        <f>data_olah!O230</f>
        <v>TIDAK TERDETEKSI</v>
      </c>
      <c r="L1909" s="246" t="str">
        <f>data_olah!U230</f>
        <v>TIDAK OPTIMAL</v>
      </c>
    </row>
    <row r="1910">
      <c r="A1910" s="245">
        <v>2025.0</v>
      </c>
      <c r="B1910" s="245" t="s">
        <v>3597</v>
      </c>
      <c r="C1910" s="246" t="str">
        <f>data_olah!B231</f>
        <v>KUTAI BARAT</v>
      </c>
      <c r="D1910" s="246" t="str">
        <f>data_olah!C231</f>
        <v>MUARA PAHU</v>
      </c>
      <c r="E1910" s="246" t="str">
        <f>data_olah!D231</f>
        <v>DASAQ</v>
      </c>
      <c r="F1910" s="247" t="str">
        <f>data_olah!F231</f>
        <v>-0.4086051663050523</v>
      </c>
      <c r="G1910" s="247" t="str">
        <f>data_olah!G231</f>
        <v>115.90498342980663</v>
      </c>
      <c r="H1910" s="246" t="str">
        <f>data_olah!H231</f>
        <v/>
      </c>
      <c r="I1910" s="246" t="str">
        <f>data_olah!I231</f>
        <v/>
      </c>
      <c r="J1910" s="246" t="str">
        <f>data_olah!J231</f>
        <v/>
      </c>
      <c r="K1910" s="246" t="str">
        <f>data_olah!O231</f>
        <v>BELUM TERPASANG</v>
      </c>
      <c r="L1910" s="246" t="str">
        <f>data_olah!U231</f>
        <v>BELUM TERPASANG</v>
      </c>
    </row>
    <row r="1911">
      <c r="A1911" s="245">
        <v>2025.0</v>
      </c>
      <c r="B1911" s="245" t="s">
        <v>3597</v>
      </c>
      <c r="C1911" s="246" t="str">
        <f>data_olah!B232</f>
        <v>KUTAI BARAT</v>
      </c>
      <c r="D1911" s="246" t="str">
        <f>data_olah!C232</f>
        <v>MUARA PAHU</v>
      </c>
      <c r="E1911" s="246" t="str">
        <f>data_olah!D232</f>
        <v>TEPIAN ULAQ</v>
      </c>
      <c r="F1911" s="247" t="str">
        <f>data_olah!F232</f>
        <v>-0.33895882025946483</v>
      </c>
      <c r="G1911" s="247" t="str">
        <f>data_olah!G232</f>
        <v>116.08675565698219</v>
      </c>
      <c r="H1911" s="246" t="str">
        <f>data_olah!H232</f>
        <v>BESTCAMP</v>
      </c>
      <c r="I1911" s="246" t="str">
        <f>data_olah!I232</f>
        <v>STARLINK</v>
      </c>
      <c r="J1911" s="246" t="str">
        <f>data_olah!J232</f>
        <v>TERPASANG</v>
      </c>
      <c r="K1911" s="246" t="str">
        <f>data_olah!O232</f>
        <v>BELUM TERPASANG</v>
      </c>
      <c r="L1911" s="246" t="str">
        <f>data_olah!U232</f>
        <v>TIDAK OPTIMAL</v>
      </c>
    </row>
    <row r="1912">
      <c r="A1912" s="245">
        <v>2025.0</v>
      </c>
      <c r="B1912" s="245" t="s">
        <v>3597</v>
      </c>
      <c r="C1912" s="246" t="str">
        <f>data_olah!B233</f>
        <v>KUTAI BARAT</v>
      </c>
      <c r="D1912" s="246" t="str">
        <f>data_olah!C233</f>
        <v>MUARA PAHU</v>
      </c>
      <c r="E1912" s="246" t="str">
        <f>data_olah!D233</f>
        <v>SEBELANG</v>
      </c>
      <c r="F1912" s="247" t="str">
        <f>data_olah!F233</f>
        <v>-0.31707121422913337</v>
      </c>
      <c r="G1912" s="247" t="str">
        <f>data_olah!G233</f>
        <v>116.06820371475754</v>
      </c>
      <c r="H1912" s="246" t="str">
        <f>data_olah!H233</f>
        <v>BESTCAMP</v>
      </c>
      <c r="I1912" s="246" t="str">
        <f>data_olah!I233</f>
        <v>STARLINK</v>
      </c>
      <c r="J1912" s="246" t="str">
        <f>data_olah!J233</f>
        <v>TERPASANG</v>
      </c>
      <c r="K1912" s="246" t="str">
        <f>data_olah!O233</f>
        <v>BELUM TERPASANG</v>
      </c>
      <c r="L1912" s="246" t="str">
        <f>data_olah!U233</f>
        <v>OPTIMAL</v>
      </c>
    </row>
    <row r="1913">
      <c r="A1913" s="245">
        <v>2025.0</v>
      </c>
      <c r="B1913" s="245" t="s">
        <v>3597</v>
      </c>
      <c r="C1913" s="246" t="str">
        <f>data_olah!B234</f>
        <v>KUTAI BARAT</v>
      </c>
      <c r="D1913" s="246" t="str">
        <f>data_olah!C234</f>
        <v>MUARA PAHU</v>
      </c>
      <c r="E1913" s="246" t="str">
        <f>data_olah!D234</f>
        <v>MUARA BAROH</v>
      </c>
      <c r="F1913" s="247" t="str">
        <f>data_olah!F234</f>
        <v>-0.3219076757358829</v>
      </c>
      <c r="G1913" s="247" t="str">
        <f>data_olah!G234</f>
        <v>116.06779114355413</v>
      </c>
      <c r="H1913" s="246" t="str">
        <f>data_olah!H234</f>
        <v>COMTELINDO</v>
      </c>
      <c r="I1913" s="246" t="str">
        <f>data_olah!I234</f>
        <v>WMS</v>
      </c>
      <c r="J1913" s="246" t="str">
        <f>data_olah!J234</f>
        <v>TERPASANG</v>
      </c>
      <c r="K1913" s="246" t="str">
        <f>data_olah!O234</f>
        <v>TIDAK TERDETEKSI</v>
      </c>
      <c r="L1913" s="246" t="str">
        <f>data_olah!U234</f>
        <v>KURANG OPTIMAL</v>
      </c>
    </row>
    <row r="1914">
      <c r="A1914" s="245">
        <v>2025.0</v>
      </c>
      <c r="B1914" s="245" t="s">
        <v>3597</v>
      </c>
      <c r="C1914" s="246" t="str">
        <f>data_olah!B235</f>
        <v>KUTAI BARAT</v>
      </c>
      <c r="D1914" s="246" t="str">
        <f>data_olah!C235</f>
        <v>MUARA PAHU</v>
      </c>
      <c r="E1914" s="246" t="str">
        <f>data_olah!D235</f>
        <v>TELUK TEMPUDAU</v>
      </c>
      <c r="F1914" s="247" t="str">
        <f>data_olah!F235</f>
        <v>-0.3257418118792319</v>
      </c>
      <c r="G1914" s="247" t="str">
        <f>data_olah!G235</f>
        <v>116.06340057194899</v>
      </c>
      <c r="H1914" s="246" t="str">
        <f>data_olah!H235</f>
        <v>COMTELINDO</v>
      </c>
      <c r="I1914" s="246" t="str">
        <f>data_olah!I235</f>
        <v>WMS</v>
      </c>
      <c r="J1914" s="246" t="str">
        <f>data_olah!J235</f>
        <v>TERPASANG</v>
      </c>
      <c r="K1914" s="246" t="str">
        <f>data_olah!O235</f>
        <v>TIDAK TERDETEKSI</v>
      </c>
      <c r="L1914" s="246" t="str">
        <f>data_olah!U235</f>
        <v>SANGAT OPTIMAL</v>
      </c>
    </row>
    <row r="1915">
      <c r="A1915" s="245">
        <v>2025.0</v>
      </c>
      <c r="B1915" s="245" t="s">
        <v>3597</v>
      </c>
      <c r="C1915" s="246" t="str">
        <f>data_olah!B236</f>
        <v>KUTAI BARAT</v>
      </c>
      <c r="D1915" s="246" t="str">
        <f>data_olah!C236</f>
        <v>MUARA PAHU</v>
      </c>
      <c r="E1915" s="246" t="str">
        <f>data_olah!D236</f>
        <v>TANJUNG LAONG</v>
      </c>
      <c r="F1915" s="247" t="str">
        <f>data_olah!F236</f>
        <v>-0.32654143095361443</v>
      </c>
      <c r="G1915" s="247" t="str">
        <f>data_olah!G236</f>
        <v>116.05529927745273</v>
      </c>
      <c r="H1915" s="246" t="str">
        <f>data_olah!H236</f>
        <v>COMTELINDO</v>
      </c>
      <c r="I1915" s="246" t="str">
        <f>data_olah!I236</f>
        <v>WMS</v>
      </c>
      <c r="J1915" s="246" t="str">
        <f>data_olah!J236</f>
        <v>TERPASANG</v>
      </c>
      <c r="K1915" s="246" t="str">
        <f>data_olah!O236</f>
        <v>TIDAK TERDETEKSI</v>
      </c>
      <c r="L1915" s="246" t="str">
        <f>data_olah!U236</f>
        <v>SANGAT OPTIMAL</v>
      </c>
    </row>
    <row r="1916">
      <c r="A1916" s="245">
        <v>2025.0</v>
      </c>
      <c r="B1916" s="245" t="s">
        <v>3597</v>
      </c>
      <c r="C1916" s="246" t="str">
        <f>data_olah!B237</f>
        <v>KUTAI BARAT</v>
      </c>
      <c r="D1916" s="246" t="str">
        <f>data_olah!C237</f>
        <v>MUARA PAHU</v>
      </c>
      <c r="E1916" s="246" t="str">
        <f>data_olah!D237</f>
        <v>TANJUNG PAGAR</v>
      </c>
      <c r="F1916" s="247" t="str">
        <f>data_olah!F237</f>
        <v>-0.2965379170144335</v>
      </c>
      <c r="G1916" s="247" t="str">
        <f>data_olah!G237</f>
        <v>115.98368555051157</v>
      </c>
      <c r="H1916" s="246" t="str">
        <f>data_olah!H237</f>
        <v/>
      </c>
      <c r="I1916" s="246" t="str">
        <f>data_olah!I237</f>
        <v/>
      </c>
      <c r="J1916" s="246" t="str">
        <f>data_olah!J237</f>
        <v/>
      </c>
      <c r="K1916" s="246" t="str">
        <f>data_olah!O237</f>
        <v>BELUM TERPASANG</v>
      </c>
      <c r="L1916" s="246" t="str">
        <f>data_olah!U237</f>
        <v>BELUM TERPASANG</v>
      </c>
    </row>
    <row r="1917">
      <c r="A1917" s="245">
        <v>2025.0</v>
      </c>
      <c r="B1917" s="245" t="s">
        <v>3597</v>
      </c>
      <c r="C1917" s="246" t="str">
        <f>data_olah!B238</f>
        <v>KUTAI BARAT</v>
      </c>
      <c r="D1917" s="246" t="str">
        <f>data_olah!C238</f>
        <v>MUARA PAHU</v>
      </c>
      <c r="E1917" s="246" t="str">
        <f>data_olah!D238</f>
        <v>GUNUNG BAYAN</v>
      </c>
      <c r="F1917" s="247" t="str">
        <f>data_olah!F238</f>
        <v>-0.3975042277904405</v>
      </c>
      <c r="G1917" s="247" t="str">
        <f>data_olah!G238</f>
        <v>115.96978067093954</v>
      </c>
      <c r="H1917" s="246" t="str">
        <f>data_olah!H238</f>
        <v>COMTELINDO</v>
      </c>
      <c r="I1917" s="246" t="str">
        <f>data_olah!I238</f>
        <v>WMS</v>
      </c>
      <c r="J1917" s="246" t="str">
        <f>data_olah!J238</f>
        <v>TERPASANG</v>
      </c>
      <c r="K1917" s="246" t="str">
        <f>data_olah!O238</f>
        <v>TIDAK TERDETEKSI</v>
      </c>
      <c r="L1917" s="246" t="str">
        <f>data_olah!U238</f>
        <v>KURANG OPTIMAL</v>
      </c>
    </row>
    <row r="1918">
      <c r="A1918" s="245">
        <v>2025.0</v>
      </c>
      <c r="B1918" s="245" t="s">
        <v>3597</v>
      </c>
      <c r="C1918" s="246" t="str">
        <f>data_olah!B239</f>
        <v>KUTAI BARAT</v>
      </c>
      <c r="D1918" s="246" t="str">
        <f>data_olah!C239</f>
        <v>MUARA PAHU</v>
      </c>
      <c r="E1918" s="246" t="str">
        <f>data_olah!D239</f>
        <v>MUARA BELOAN</v>
      </c>
      <c r="F1918" s="247" t="str">
        <f>data_olah!F239</f>
        <v>-0.33061656127579064</v>
      </c>
      <c r="G1918" s="247" t="str">
        <f>data_olah!G239</f>
        <v>115.93439465059578</v>
      </c>
      <c r="H1918" s="246" t="str">
        <f>data_olah!H239</f>
        <v/>
      </c>
      <c r="I1918" s="246" t="str">
        <f>data_olah!I239</f>
        <v/>
      </c>
      <c r="J1918" s="246" t="str">
        <f>data_olah!J239</f>
        <v/>
      </c>
      <c r="K1918" s="246" t="str">
        <f>data_olah!O239</f>
        <v>BELUM TERPASANG</v>
      </c>
      <c r="L1918" s="246" t="str">
        <f>data_olah!U239</f>
        <v>BELUM TERPASANG</v>
      </c>
    </row>
    <row r="1919">
      <c r="A1919" s="245">
        <v>2025.0</v>
      </c>
      <c r="B1919" s="245" t="s">
        <v>3597</v>
      </c>
      <c r="C1919" s="246" t="str">
        <f>data_olah!B240</f>
        <v>KUTAI BARAT</v>
      </c>
      <c r="D1919" s="246" t="str">
        <f>data_olah!C240</f>
        <v>NYUATAN</v>
      </c>
      <c r="E1919" s="246" t="str">
        <f>data_olah!D240</f>
        <v>DEMPAR</v>
      </c>
      <c r="F1919" s="247" t="str">
        <f>data_olah!F240</f>
        <v>-0.34671166731563857</v>
      </c>
      <c r="G1919" s="247" t="str">
        <f>data_olah!G240</f>
        <v>115.51092295128537</v>
      </c>
      <c r="H1919" s="246" t="str">
        <f>data_olah!H240</f>
        <v>BESTCAMP</v>
      </c>
      <c r="I1919" s="246" t="str">
        <f>data_olah!I240</f>
        <v>STARLINK</v>
      </c>
      <c r="J1919" s="246" t="str">
        <f>data_olah!J240</f>
        <v>TERPASANG</v>
      </c>
      <c r="K1919" s="246" t="str">
        <f>data_olah!O240</f>
        <v>BELUM TERPASANG</v>
      </c>
      <c r="L1919" s="246" t="str">
        <f>data_olah!U240</f>
        <v>TIDAK OPTIMAL</v>
      </c>
    </row>
    <row r="1920">
      <c r="A1920" s="245">
        <v>2025.0</v>
      </c>
      <c r="B1920" s="245" t="s">
        <v>3597</v>
      </c>
      <c r="C1920" s="246" t="str">
        <f>data_olah!B241</f>
        <v>KUTAI BARAT</v>
      </c>
      <c r="D1920" s="246" t="str">
        <f>data_olah!C241</f>
        <v>NYUATAN</v>
      </c>
      <c r="E1920" s="246" t="str">
        <f>data_olah!D241</f>
        <v>TEMULA</v>
      </c>
      <c r="F1920" s="247" t="str">
        <f>data_olah!F241</f>
        <v>-0.3032210460262744</v>
      </c>
      <c r="G1920" s="247" t="str">
        <f>data_olah!G241</f>
        <v>115.52630751366925</v>
      </c>
      <c r="H1920" s="246" t="str">
        <f>data_olah!H241</f>
        <v>BESTCAMP</v>
      </c>
      <c r="I1920" s="246" t="str">
        <f>data_olah!I241</f>
        <v>STARLINK</v>
      </c>
      <c r="J1920" s="246" t="str">
        <f>data_olah!J241</f>
        <v>TERPASANG</v>
      </c>
      <c r="K1920" s="246" t="str">
        <f>data_olah!O241</f>
        <v>BELUM TERPASANG</v>
      </c>
      <c r="L1920" s="246" t="str">
        <f>data_olah!U241</f>
        <v>SANGAT OPTIMAL</v>
      </c>
    </row>
    <row r="1921">
      <c r="A1921" s="245">
        <v>2025.0</v>
      </c>
      <c r="B1921" s="245" t="s">
        <v>3597</v>
      </c>
      <c r="C1921" s="246" t="str">
        <f>data_olah!B242</f>
        <v>KUTAI BARAT</v>
      </c>
      <c r="D1921" s="246" t="str">
        <f>data_olah!C242</f>
        <v>NYUATAN</v>
      </c>
      <c r="E1921" s="246" t="str">
        <f>data_olah!D242</f>
        <v>JONTAI</v>
      </c>
      <c r="F1921" s="247" t="str">
        <f>data_olah!F242</f>
        <v>-0.3374576027115749</v>
      </c>
      <c r="G1921" s="247" t="str">
        <f>data_olah!G242</f>
        <v>115.49461616912319</v>
      </c>
      <c r="H1921" s="246" t="str">
        <f>data_olah!H242</f>
        <v>BESTCAMP</v>
      </c>
      <c r="I1921" s="246" t="str">
        <f>data_olah!I242</f>
        <v>STARLINK</v>
      </c>
      <c r="J1921" s="246" t="str">
        <f>data_olah!J242</f>
        <v>TERPASANG</v>
      </c>
      <c r="K1921" s="246" t="str">
        <f>data_olah!O242</f>
        <v>BELUM TERPASANG</v>
      </c>
      <c r="L1921" s="246" t="str">
        <f>data_olah!U242</f>
        <v>OPTIMAL</v>
      </c>
    </row>
    <row r="1922">
      <c r="A1922" s="245">
        <v>2025.0</v>
      </c>
      <c r="B1922" s="245" t="s">
        <v>3597</v>
      </c>
      <c r="C1922" s="246" t="str">
        <f>data_olah!B243</f>
        <v>KUTAI BARAT</v>
      </c>
      <c r="D1922" s="246" t="str">
        <f>data_olah!C243</f>
        <v>NYUATAN</v>
      </c>
      <c r="E1922" s="246" t="str">
        <f>data_olah!D243</f>
        <v>SEMBUAN</v>
      </c>
      <c r="F1922" s="247" t="str">
        <f>data_olah!F243</f>
        <v>-0.3255008993474723</v>
      </c>
      <c r="G1922" s="247" t="str">
        <f>data_olah!G243</f>
        <v>115.48618761316402</v>
      </c>
      <c r="H1922" s="246" t="str">
        <f>data_olah!H243</f>
        <v>BESTCAMP</v>
      </c>
      <c r="I1922" s="246" t="str">
        <f>data_olah!I243</f>
        <v>STARLINK</v>
      </c>
      <c r="J1922" s="246" t="str">
        <f>data_olah!J243</f>
        <v>TERPASANG</v>
      </c>
      <c r="K1922" s="246" t="str">
        <f>data_olah!O243</f>
        <v>BELUM TERPASANG</v>
      </c>
      <c r="L1922" s="246" t="str">
        <f>data_olah!U243</f>
        <v>SANGAT OPTIMAL</v>
      </c>
    </row>
    <row r="1923">
      <c r="A1923" s="245">
        <v>2025.0</v>
      </c>
      <c r="B1923" s="245" t="s">
        <v>3597</v>
      </c>
      <c r="C1923" s="246" t="str">
        <f>data_olah!B244</f>
        <v>KUTAI BARAT</v>
      </c>
      <c r="D1923" s="246" t="str">
        <f>data_olah!C244</f>
        <v>NYUATAN</v>
      </c>
      <c r="E1923" s="246" t="str">
        <f>data_olah!D244</f>
        <v>INTU LINGAU</v>
      </c>
      <c r="F1923" s="247" t="str">
        <f>data_olah!F244</f>
        <v>-0.23124705705999024</v>
      </c>
      <c r="G1923" s="247" t="str">
        <f>data_olah!G244</f>
        <v>115.34594709982203</v>
      </c>
      <c r="H1923" s="246" t="str">
        <f>data_olah!H244</f>
        <v>TELKOMSAT</v>
      </c>
      <c r="I1923" s="246" t="str">
        <f>data_olah!I244</f>
        <v>STARLINK</v>
      </c>
      <c r="J1923" s="246" t="str">
        <f>data_olah!J244</f>
        <v>TERPASANG</v>
      </c>
      <c r="K1923" s="246" t="str">
        <f>data_olah!O244</f>
        <v>BELUM TERPASANG</v>
      </c>
      <c r="L1923" s="246" t="str">
        <f>data_olah!U244</f>
        <v>TIDAK TERDETEKSI</v>
      </c>
    </row>
    <row r="1924">
      <c r="A1924" s="245">
        <v>2025.0</v>
      </c>
      <c r="B1924" s="245" t="s">
        <v>3597</v>
      </c>
      <c r="C1924" s="246" t="str">
        <f>data_olah!B245</f>
        <v>KUTAI BARAT</v>
      </c>
      <c r="D1924" s="246" t="str">
        <f>data_olah!C245</f>
        <v>NYUATAN</v>
      </c>
      <c r="E1924" s="246" t="str">
        <f>data_olah!D245</f>
        <v>MU'UT</v>
      </c>
      <c r="F1924" s="247" t="str">
        <f>data_olah!F245</f>
        <v>-0.2765460568948477</v>
      </c>
      <c r="G1924" s="247" t="str">
        <f>data_olah!G245</f>
        <v>115.58823277092678</v>
      </c>
      <c r="H1924" s="246" t="str">
        <f>data_olah!H245</f>
        <v>TELKOMSAT</v>
      </c>
      <c r="I1924" s="246" t="str">
        <f>data_olah!I245</f>
        <v>STARLINK</v>
      </c>
      <c r="J1924" s="246" t="str">
        <f>data_olah!J245</f>
        <v>TERPASANG</v>
      </c>
      <c r="K1924" s="246" t="str">
        <f>data_olah!O245</f>
        <v>BELUM TERPASANG</v>
      </c>
      <c r="L1924" s="246" t="str">
        <f>data_olah!U245</f>
        <v>TIDAK OPTIMAL</v>
      </c>
    </row>
    <row r="1925">
      <c r="A1925" s="245">
        <v>2025.0</v>
      </c>
      <c r="B1925" s="245" t="s">
        <v>3597</v>
      </c>
      <c r="C1925" s="246" t="str">
        <f>data_olah!B246</f>
        <v>KUTAI BARAT</v>
      </c>
      <c r="D1925" s="246" t="str">
        <f>data_olah!C246</f>
        <v>NYUATAN</v>
      </c>
      <c r="E1925" s="246" t="str">
        <f>data_olah!D246</f>
        <v>TERAJUK</v>
      </c>
      <c r="F1925" s="247" t="str">
        <f>data_olah!F246</f>
        <v>-0.36343460377453124</v>
      </c>
      <c r="G1925" s="247" t="str">
        <f>data_olah!G246</f>
        <v>115.60360004031091</v>
      </c>
      <c r="H1925" s="246" t="str">
        <f>data_olah!H246</f>
        <v>BESTCAMP</v>
      </c>
      <c r="I1925" s="246" t="str">
        <f>data_olah!I246</f>
        <v>STARLINK</v>
      </c>
      <c r="J1925" s="246" t="str">
        <f>data_olah!J246</f>
        <v>TERPASANG</v>
      </c>
      <c r="K1925" s="246" t="str">
        <f>data_olah!O246</f>
        <v>BELUM TERPASANG</v>
      </c>
      <c r="L1925" s="246" t="str">
        <f>data_olah!U246</f>
        <v>OPTIMAL</v>
      </c>
    </row>
    <row r="1926">
      <c r="A1926" s="245">
        <v>2025.0</v>
      </c>
      <c r="B1926" s="245" t="s">
        <v>3597</v>
      </c>
      <c r="C1926" s="246" t="str">
        <f>data_olah!B247</f>
        <v>KUTAI BARAT</v>
      </c>
      <c r="D1926" s="246" t="str">
        <f>data_olah!C247</f>
        <v>NYUATAN</v>
      </c>
      <c r="E1926" s="246" t="str">
        <f>data_olah!D247</f>
        <v>LAKAN BILEM</v>
      </c>
      <c r="F1926" s="247" t="str">
        <f>data_olah!F247</f>
        <v>-0.13753295736382146</v>
      </c>
      <c r="G1926" s="247" t="str">
        <f>data_olah!G247</f>
        <v>115.41265567092712</v>
      </c>
      <c r="H1926" s="246" t="str">
        <f>data_olah!H247</f>
        <v>BESTCAMP</v>
      </c>
      <c r="I1926" s="246" t="str">
        <f>data_olah!I247</f>
        <v>STARLINK</v>
      </c>
      <c r="J1926" s="246" t="str">
        <f>data_olah!J247</f>
        <v>TERPASANG</v>
      </c>
      <c r="K1926" s="246" t="str">
        <f>data_olah!O247</f>
        <v>BELUM TERPASANG</v>
      </c>
      <c r="L1926" s="246" t="str">
        <f>data_olah!U247</f>
        <v>SANGAT OPTIMAL</v>
      </c>
    </row>
    <row r="1927">
      <c r="A1927" s="245">
        <v>2025.0</v>
      </c>
      <c r="B1927" s="245" t="s">
        <v>3597</v>
      </c>
      <c r="C1927" s="246" t="str">
        <f>data_olah!B248</f>
        <v>KUTAI BARAT</v>
      </c>
      <c r="D1927" s="246" t="str">
        <f>data_olah!C248</f>
        <v>NYUATAN</v>
      </c>
      <c r="E1927" s="246" t="str">
        <f>data_olah!D248</f>
        <v>SENTALAR</v>
      </c>
      <c r="F1927" s="247" t="str">
        <f>data_olah!F248</f>
        <v>-0.38156052371007215</v>
      </c>
      <c r="G1927" s="247" t="str">
        <f>data_olah!G248</f>
        <v>115.53666234386264</v>
      </c>
      <c r="H1927" s="246" t="str">
        <f>data_olah!H248</f>
        <v>TELKOMSAT</v>
      </c>
      <c r="I1927" s="246" t="str">
        <f>data_olah!I248</f>
        <v>STARLINK</v>
      </c>
      <c r="J1927" s="246" t="str">
        <f>data_olah!J248</f>
        <v>TERPASANG</v>
      </c>
      <c r="K1927" s="246" t="str">
        <f>data_olah!O248</f>
        <v>BELUM TERPASANG</v>
      </c>
      <c r="L1927" s="246" t="str">
        <f>data_olah!U248</f>
        <v>TIDAK OPTIMAL</v>
      </c>
    </row>
    <row r="1928">
      <c r="A1928" s="245">
        <v>2025.0</v>
      </c>
      <c r="B1928" s="245" t="s">
        <v>3597</v>
      </c>
      <c r="C1928" s="246" t="str">
        <f>data_olah!B249</f>
        <v>KUTAI BARAT</v>
      </c>
      <c r="D1928" s="246" t="str">
        <f>data_olah!C249</f>
        <v>NYUATAN</v>
      </c>
      <c r="E1928" s="246" t="str">
        <f>data_olah!D249</f>
        <v>AWAI</v>
      </c>
      <c r="F1928" s="247" t="str">
        <f>data_olah!F249</f>
        <v>-0.25053791034339934</v>
      </c>
      <c r="G1928" s="247" t="str">
        <f>data_olah!G249</f>
        <v>115.58590757708852</v>
      </c>
      <c r="H1928" s="246" t="str">
        <f>data_olah!H249</f>
        <v>BESTCAMP</v>
      </c>
      <c r="I1928" s="246" t="str">
        <f>data_olah!I249</f>
        <v>STARLINK</v>
      </c>
      <c r="J1928" s="246" t="str">
        <f>data_olah!J249</f>
        <v>TERPASANG</v>
      </c>
      <c r="K1928" s="246" t="str">
        <f>data_olah!O249</f>
        <v>BELUM TERPASANG</v>
      </c>
      <c r="L1928" s="246" t="str">
        <f>data_olah!U249</f>
        <v>TIDAK OPTIMAL</v>
      </c>
    </row>
    <row r="1929">
      <c r="A1929" s="245">
        <v>2025.0</v>
      </c>
      <c r="B1929" s="245" t="s">
        <v>3597</v>
      </c>
      <c r="C1929" s="246" t="str">
        <f>data_olah!B250</f>
        <v>KUTAI BARAT</v>
      </c>
      <c r="D1929" s="246" t="str">
        <f>data_olah!C250</f>
        <v>PENYINGGAHAN</v>
      </c>
      <c r="E1929" s="246" t="str">
        <f>data_olah!D250</f>
        <v>LOA DERAS</v>
      </c>
      <c r="F1929" s="247" t="str">
        <f>data_olah!F250</f>
        <v>-0.3655335904272587</v>
      </c>
      <c r="G1929" s="247" t="str">
        <f>data_olah!G250</f>
        <v>116.29152665051967</v>
      </c>
      <c r="H1929" s="246" t="str">
        <f>data_olah!H250</f>
        <v>BESTCAMP</v>
      </c>
      <c r="I1929" s="246" t="str">
        <f>data_olah!I250</f>
        <v>STARLINK</v>
      </c>
      <c r="J1929" s="246" t="str">
        <f>data_olah!J250</f>
        <v>TERPASANG</v>
      </c>
      <c r="K1929" s="246" t="str">
        <f>data_olah!O250</f>
        <v>BELUM TERPASANG</v>
      </c>
      <c r="L1929" s="246" t="str">
        <f>data_olah!U250</f>
        <v>KURANG OPTIMAL</v>
      </c>
    </row>
    <row r="1930">
      <c r="A1930" s="245">
        <v>2025.0</v>
      </c>
      <c r="B1930" s="245" t="s">
        <v>3597</v>
      </c>
      <c r="C1930" s="246" t="str">
        <f>data_olah!B251</f>
        <v>KUTAI BARAT</v>
      </c>
      <c r="D1930" s="246" t="str">
        <f>data_olah!C251</f>
        <v>PENYINGGAHAN</v>
      </c>
      <c r="E1930" s="246" t="str">
        <f>data_olah!D251</f>
        <v>MINTA</v>
      </c>
      <c r="F1930" s="247" t="str">
        <f>data_olah!F251</f>
        <v>-0.3683584706222913</v>
      </c>
      <c r="G1930" s="247" t="str">
        <f>data_olah!G251</f>
        <v>116.26079629980102</v>
      </c>
      <c r="H1930" s="246" t="str">
        <f>data_olah!H251</f>
        <v>TELKOMSEL</v>
      </c>
      <c r="I1930" s="246" t="str">
        <f>data_olah!I251</f>
        <v>ORBIT</v>
      </c>
      <c r="J1930" s="246" t="str">
        <f>data_olah!J251</f>
        <v>TERPASANG</v>
      </c>
      <c r="K1930" s="246" t="str">
        <f>data_olah!O251</f>
        <v>BELUM TERPASANG</v>
      </c>
      <c r="L1930" s="246" t="str">
        <f>data_olah!U251</f>
        <v>TIDAK TERDETEKSI</v>
      </c>
    </row>
    <row r="1931">
      <c r="A1931" s="245">
        <v>2025.0</v>
      </c>
      <c r="B1931" s="245" t="s">
        <v>3597</v>
      </c>
      <c r="C1931" s="246" t="str">
        <f>data_olah!B252</f>
        <v>KUTAI BARAT</v>
      </c>
      <c r="D1931" s="246" t="str">
        <f>data_olah!C252</f>
        <v>PENYINGGAHAN</v>
      </c>
      <c r="E1931" s="246" t="str">
        <f>data_olah!D252</f>
        <v>TANJUNG HAUR</v>
      </c>
      <c r="F1931" s="247" t="str">
        <f>data_olah!F252</f>
        <v>-0.40264372782806285</v>
      </c>
      <c r="G1931" s="247" t="str">
        <f>data_olah!G252</f>
        <v>116.22233315027437</v>
      </c>
      <c r="H1931" s="246" t="str">
        <f>data_olah!H252</f>
        <v>BESTCAMP</v>
      </c>
      <c r="I1931" s="246" t="str">
        <f>data_olah!I252</f>
        <v>STARLINK</v>
      </c>
      <c r="J1931" s="246" t="str">
        <f>data_olah!J252</f>
        <v>TERPASANG</v>
      </c>
      <c r="K1931" s="246" t="str">
        <f>data_olah!O252</f>
        <v>BELUM TERPASANG</v>
      </c>
      <c r="L1931" s="246" t="str">
        <f>data_olah!U252</f>
        <v>TIDAK OPTIMAL</v>
      </c>
    </row>
    <row r="1932">
      <c r="A1932" s="245">
        <v>2025.0</v>
      </c>
      <c r="B1932" s="245" t="s">
        <v>3597</v>
      </c>
      <c r="C1932" s="246" t="str">
        <f>data_olah!B253</f>
        <v>KUTAI BARAT</v>
      </c>
      <c r="D1932" s="246" t="str">
        <f>data_olah!C253</f>
        <v>PENYINGGAHAN</v>
      </c>
      <c r="E1932" s="246" t="str">
        <f>data_olah!D253</f>
        <v>PENYINGGAHAN ILIR</v>
      </c>
      <c r="F1932" s="247" t="str">
        <f>data_olah!F253</f>
        <v>-0.38757752959247443</v>
      </c>
      <c r="G1932" s="247" t="str">
        <f>data_olah!G253</f>
        <v>116.22397616483573</v>
      </c>
      <c r="H1932" s="246" t="str">
        <f>data_olah!H253</f>
        <v>TELKOMSEL</v>
      </c>
      <c r="I1932" s="246" t="str">
        <f>data_olah!I253</f>
        <v>ORBIT</v>
      </c>
      <c r="J1932" s="246" t="str">
        <f>data_olah!J253</f>
        <v>TERPASANG</v>
      </c>
      <c r="K1932" s="246" t="str">
        <f>data_olah!O253</f>
        <v>BELUM TERPASANG</v>
      </c>
      <c r="L1932" s="246" t="str">
        <f>data_olah!U253</f>
        <v>TIDAK TERDETEKSI</v>
      </c>
    </row>
    <row r="1933">
      <c r="A1933" s="245">
        <v>2025.0</v>
      </c>
      <c r="B1933" s="245" t="s">
        <v>3597</v>
      </c>
      <c r="C1933" s="246" t="str">
        <f>data_olah!B254</f>
        <v>KUTAI BARAT</v>
      </c>
      <c r="D1933" s="246" t="str">
        <f>data_olah!C254</f>
        <v>PENYINGGAHAN</v>
      </c>
      <c r="E1933" s="246" t="str">
        <f>data_olah!D254</f>
        <v>PENYINGGAHAN ULU</v>
      </c>
      <c r="F1933" s="247" t="str">
        <f>data_olah!F254</f>
        <v>-0.3807539285053537</v>
      </c>
      <c r="G1933" s="247" t="str">
        <f>data_olah!G254</f>
        <v>116.22152399970584</v>
      </c>
      <c r="H1933" s="246" t="str">
        <f>data_olah!H254</f>
        <v>TELKOMSEL</v>
      </c>
      <c r="I1933" s="246" t="str">
        <f>data_olah!I254</f>
        <v>ORBIT</v>
      </c>
      <c r="J1933" s="246" t="str">
        <f>data_olah!J254</f>
        <v>TERPASANG</v>
      </c>
      <c r="K1933" s="246" t="str">
        <f>data_olah!O254</f>
        <v>BELUM TERPASANG</v>
      </c>
      <c r="L1933" s="246" t="str">
        <f>data_olah!U254</f>
        <v>TIDAK TERDETEKSI</v>
      </c>
    </row>
    <row r="1934">
      <c r="A1934" s="245">
        <v>2025.0</v>
      </c>
      <c r="B1934" s="245" t="s">
        <v>3597</v>
      </c>
      <c r="C1934" s="246" t="str">
        <f>data_olah!B255</f>
        <v>KUTAI BARAT</v>
      </c>
      <c r="D1934" s="246" t="str">
        <f>data_olah!C255</f>
        <v>PENYINGGAHAN</v>
      </c>
      <c r="E1934" s="246" t="str">
        <f>data_olah!D255</f>
        <v>BAKUNG</v>
      </c>
      <c r="F1934" s="247" t="str">
        <f>data_olah!F255</f>
        <v>-0.38428606862352954</v>
      </c>
      <c r="G1934" s="247" t="str">
        <f>data_olah!G255</f>
        <v>116.280454644264</v>
      </c>
      <c r="H1934" s="246" t="str">
        <f>data_olah!H255</f>
        <v>BESTCAMP</v>
      </c>
      <c r="I1934" s="246" t="str">
        <f>data_olah!I255</f>
        <v>STARLINK</v>
      </c>
      <c r="J1934" s="246" t="str">
        <f>data_olah!J255</f>
        <v>TERPASANG</v>
      </c>
      <c r="K1934" s="246" t="str">
        <f>data_olah!O255</f>
        <v>BELUM TERPASANG</v>
      </c>
      <c r="L1934" s="246" t="str">
        <f>data_olah!U255</f>
        <v>TIDAK OPTIMAL</v>
      </c>
    </row>
    <row r="1935">
      <c r="A1935" s="245">
        <v>2025.0</v>
      </c>
      <c r="B1935" s="245" t="s">
        <v>3597</v>
      </c>
      <c r="C1935" s="246" t="str">
        <f>data_olah!B256</f>
        <v>KUTAI BARAT</v>
      </c>
      <c r="D1935" s="246" t="str">
        <f>data_olah!C256</f>
        <v>SEKOLAQ DARAT</v>
      </c>
      <c r="E1935" s="246" t="str">
        <f>data_olah!D256</f>
        <v>SEKOLAQ JOLEQ</v>
      </c>
      <c r="F1935" s="247" t="str">
        <f>data_olah!F256</f>
        <v>-0.2617304569472354</v>
      </c>
      <c r="G1935" s="247" t="str">
        <f>data_olah!G256</f>
        <v>115.73020402870684</v>
      </c>
      <c r="H1935" s="246" t="str">
        <f>data_olah!H256</f>
        <v>BESTCAMP</v>
      </c>
      <c r="I1935" s="246" t="str">
        <f>data_olah!I256</f>
        <v>STARLINK</v>
      </c>
      <c r="J1935" s="246" t="str">
        <f>data_olah!J256</f>
        <v>TERPASANG</v>
      </c>
      <c r="K1935" s="246" t="str">
        <f>data_olah!O256</f>
        <v>BELUM TERPASANG</v>
      </c>
      <c r="L1935" s="246" t="str">
        <f>data_olah!U256</f>
        <v>OPTIMAL</v>
      </c>
    </row>
    <row r="1936">
      <c r="A1936" s="245">
        <v>2025.0</v>
      </c>
      <c r="B1936" s="245" t="s">
        <v>3597</v>
      </c>
      <c r="C1936" s="246" t="str">
        <f>data_olah!B257</f>
        <v>KUTAI BARAT</v>
      </c>
      <c r="D1936" s="246" t="str">
        <f>data_olah!C257</f>
        <v>SEKOLAQ DARAT</v>
      </c>
      <c r="E1936" s="246" t="str">
        <f>data_olah!D257</f>
        <v>SEKOLAQ MULIAQ</v>
      </c>
      <c r="F1936" s="247" t="str">
        <f>data_olah!F257</f>
        <v>-0.25285397064899506</v>
      </c>
      <c r="G1936" s="247" t="str">
        <f>data_olah!G257</f>
        <v>115.77578756831792</v>
      </c>
      <c r="H1936" s="246" t="str">
        <f>data_olah!H257</f>
        <v>TELKOM</v>
      </c>
      <c r="I1936" s="246" t="str">
        <f>data_olah!I257</f>
        <v>WMS</v>
      </c>
      <c r="J1936" s="246" t="str">
        <f>data_olah!J257</f>
        <v>TERPASANG</v>
      </c>
      <c r="K1936" s="246" t="str">
        <f>data_olah!O257</f>
        <v>&gt; 200GB</v>
      </c>
      <c r="L1936" s="246" t="str">
        <f>data_olah!U257</f>
        <v>KURANG OPTIMAL</v>
      </c>
    </row>
    <row r="1937">
      <c r="A1937" s="245">
        <v>2025.0</v>
      </c>
      <c r="B1937" s="245" t="s">
        <v>3597</v>
      </c>
      <c r="C1937" s="246" t="str">
        <f>data_olah!B258</f>
        <v>KUTAI BARAT</v>
      </c>
      <c r="D1937" s="246" t="str">
        <f>data_olah!C258</f>
        <v>SEKOLAQ DARAT</v>
      </c>
      <c r="E1937" s="246" t="str">
        <f>data_olah!D258</f>
        <v>SEKOLAQ ODAY</v>
      </c>
      <c r="F1937" s="247" t="str">
        <f>data_olah!F258</f>
        <v>-0.23198291456729975</v>
      </c>
      <c r="G1937" s="247" t="str">
        <f>data_olah!G258</f>
        <v>115.76894534426303</v>
      </c>
      <c r="H1937" s="246" t="str">
        <f>data_olah!H258</f>
        <v>TELKOM</v>
      </c>
      <c r="I1937" s="246" t="str">
        <f>data_olah!I258</f>
        <v>WMS</v>
      </c>
      <c r="J1937" s="246" t="str">
        <f>data_olah!J258</f>
        <v>TERPASANG</v>
      </c>
      <c r="K1937" s="246" t="str">
        <f>data_olah!O258</f>
        <v>&lt;= 200GB</v>
      </c>
      <c r="L1937" s="246" t="str">
        <f>data_olah!U258</f>
        <v>KURANG OPTIMAL</v>
      </c>
    </row>
    <row r="1938">
      <c r="A1938" s="245">
        <v>2025.0</v>
      </c>
      <c r="B1938" s="245" t="s">
        <v>3597</v>
      </c>
      <c r="C1938" s="246" t="str">
        <f>data_olah!B259</f>
        <v>KUTAI BARAT</v>
      </c>
      <c r="D1938" s="246" t="str">
        <f>data_olah!C259</f>
        <v>SEKOLAQ DARAT</v>
      </c>
      <c r="E1938" s="246" t="str">
        <f>data_olah!D259</f>
        <v>SRIMULYO</v>
      </c>
      <c r="F1938" s="247" t="str">
        <f>data_olah!F259</f>
        <v>-0.2778837690752929</v>
      </c>
      <c r="G1938" s="247" t="str">
        <f>data_olah!G259</f>
        <v>115.75823086481047</v>
      </c>
      <c r="H1938" s="246" t="str">
        <f>data_olah!H259</f>
        <v>TELKOM</v>
      </c>
      <c r="I1938" s="246" t="str">
        <f>data_olah!I259</f>
        <v>WMS</v>
      </c>
      <c r="J1938" s="246" t="str">
        <f>data_olah!J259</f>
        <v>TERPASANG</v>
      </c>
      <c r="K1938" s="246" t="str">
        <f>data_olah!O259</f>
        <v>&lt;= 100GB</v>
      </c>
      <c r="L1938" s="246" t="str">
        <f>data_olah!U259</f>
        <v>KURANG OPTIMAL</v>
      </c>
    </row>
    <row r="1939">
      <c r="A1939" s="245">
        <v>2025.0</v>
      </c>
      <c r="B1939" s="245" t="s">
        <v>3597</v>
      </c>
      <c r="C1939" s="246" t="str">
        <f>data_olah!B260</f>
        <v>KUTAI BARAT</v>
      </c>
      <c r="D1939" s="246" t="str">
        <f>data_olah!C260</f>
        <v>SEKOLAQ DARAT</v>
      </c>
      <c r="E1939" s="246" t="str">
        <f>data_olah!D260</f>
        <v>SUMBER BANGUN</v>
      </c>
      <c r="F1939" s="247" t="str">
        <f>data_olah!F260</f>
        <v>-0.24691702825311973,</v>
      </c>
      <c r="G1939" s="247" t="str">
        <f>data_olah!G260</f>
        <v>115.72141117091593</v>
      </c>
      <c r="H1939" s="246" t="str">
        <f>data_olah!H260</f>
        <v>TELKOM</v>
      </c>
      <c r="I1939" s="246" t="str">
        <f>data_olah!I260</f>
        <v>Astinet</v>
      </c>
      <c r="J1939" s="246" t="str">
        <f>data_olah!J260</f>
        <v>TERPASANG</v>
      </c>
      <c r="K1939" s="246" t="str">
        <f>data_olah!O260</f>
        <v>TIDAK TERDETEKSI</v>
      </c>
      <c r="L1939" s="246" t="str">
        <f>data_olah!U260</f>
        <v>TIDAK TERDETEKSI</v>
      </c>
    </row>
    <row r="1940">
      <c r="A1940" s="245">
        <v>2025.0</v>
      </c>
      <c r="B1940" s="245" t="s">
        <v>3597</v>
      </c>
      <c r="C1940" s="246" t="str">
        <f>data_olah!B261</f>
        <v>KUTAI BARAT</v>
      </c>
      <c r="D1940" s="246" t="str">
        <f>data_olah!C261</f>
        <v>SEKOLAQ DARAT</v>
      </c>
      <c r="E1940" s="246" t="str">
        <f>data_olah!D261</f>
        <v>SUMBER REJO</v>
      </c>
      <c r="F1940" s="247" t="str">
        <f>data_olah!F261</f>
        <v>-0.29199772057284096</v>
      </c>
      <c r="G1940" s="247" t="str">
        <f>data_olah!G261</f>
        <v>115.76753960191469</v>
      </c>
      <c r="H1940" s="246" t="str">
        <f>data_olah!H261</f>
        <v>TELKOM</v>
      </c>
      <c r="I1940" s="246" t="str">
        <f>data_olah!I261</f>
        <v>WMS</v>
      </c>
      <c r="J1940" s="246" t="str">
        <f>data_olah!J261</f>
        <v>TERPASANG</v>
      </c>
      <c r="K1940" s="246" t="str">
        <f>data_olah!O261</f>
        <v>&lt;= 50GB</v>
      </c>
      <c r="L1940" s="246" t="str">
        <f>data_olah!U261</f>
        <v>TIDAK OPTIMAL</v>
      </c>
    </row>
    <row r="1941">
      <c r="A1941" s="245">
        <v>2025.0</v>
      </c>
      <c r="B1941" s="245" t="s">
        <v>3597</v>
      </c>
      <c r="C1941" s="246" t="str">
        <f>data_olah!B262</f>
        <v>KUTAI BARAT</v>
      </c>
      <c r="D1941" s="246" t="str">
        <f>data_olah!C262</f>
        <v>SEKOLAQ DARAT</v>
      </c>
      <c r="E1941" s="246" t="str">
        <f>data_olah!D262</f>
        <v>SEKOLAQ DARAT</v>
      </c>
      <c r="F1941" s="247" t="str">
        <f>data_olah!F262</f>
        <v>-0.2843185855811046</v>
      </c>
      <c r="G1941" s="247" t="str">
        <f>data_olah!G262</f>
        <v>115.74888952870394</v>
      </c>
      <c r="H1941" s="246" t="str">
        <f>data_olah!H262</f>
        <v>BESTCAMP</v>
      </c>
      <c r="I1941" s="246" t="str">
        <f>data_olah!I262</f>
        <v>STARLINK</v>
      </c>
      <c r="J1941" s="246" t="str">
        <f>data_olah!J262</f>
        <v>TERPASANG</v>
      </c>
      <c r="K1941" s="246" t="str">
        <f>data_olah!O262</f>
        <v>BELUM TERPASANG</v>
      </c>
      <c r="L1941" s="246" t="str">
        <f>data_olah!U262</f>
        <v>TIDAK OPTIMAL</v>
      </c>
    </row>
    <row r="1942">
      <c r="A1942" s="245">
        <v>2025.0</v>
      </c>
      <c r="B1942" s="245" t="s">
        <v>3597</v>
      </c>
      <c r="C1942" s="246" t="str">
        <f>data_olah!B263</f>
        <v>KUTAI BARAT</v>
      </c>
      <c r="D1942" s="246" t="str">
        <f>data_olah!C263</f>
        <v>SEKOLAQ DARAT</v>
      </c>
      <c r="E1942" s="246" t="str">
        <f>data_olah!D263</f>
        <v>LELENG</v>
      </c>
      <c r="F1942" s="247" t="str">
        <f>data_olah!F263</f>
        <v>-0.252989509705614</v>
      </c>
      <c r="G1942" s="247" t="str">
        <f>data_olah!G263</f>
        <v>115.80395888330176</v>
      </c>
      <c r="H1942" s="246" t="str">
        <f>data_olah!H263</f>
        <v>BESTCAMP</v>
      </c>
      <c r="I1942" s="246" t="str">
        <f>data_olah!I263</f>
        <v>STARLINK</v>
      </c>
      <c r="J1942" s="246" t="str">
        <f>data_olah!J263</f>
        <v>TERPASANG</v>
      </c>
      <c r="K1942" s="246" t="str">
        <f>data_olah!O263</f>
        <v>BELUM TERPASANG</v>
      </c>
      <c r="L1942" s="246" t="str">
        <f>data_olah!U263</f>
        <v>SANGAT OPTIMAL</v>
      </c>
    </row>
    <row r="1943">
      <c r="A1943" s="245">
        <v>2025.0</v>
      </c>
      <c r="B1943" s="245" t="s">
        <v>3597</v>
      </c>
      <c r="C1943" s="246" t="str">
        <f>data_olah!B264</f>
        <v>KUTAI BARAT</v>
      </c>
      <c r="D1943" s="246" t="str">
        <f>data_olah!C264</f>
        <v>SILUQ NGURAI</v>
      </c>
      <c r="E1943" s="246" t="str">
        <f>data_olah!D264</f>
        <v>TEBISAQ</v>
      </c>
      <c r="F1943" s="247" t="str">
        <f>data_olah!F264</f>
        <v>-0.4532306472872104</v>
      </c>
      <c r="G1943" s="247" t="str">
        <f>data_olah!G264</f>
        <v>115.947385478815</v>
      </c>
      <c r="H1943" s="246" t="str">
        <f>data_olah!H264</f>
        <v>BESTCAMP</v>
      </c>
      <c r="I1943" s="246" t="str">
        <f>data_olah!I264</f>
        <v>STARLINK</v>
      </c>
      <c r="J1943" s="246" t="str">
        <f>data_olah!J264</f>
        <v>TERPASANG</v>
      </c>
      <c r="K1943" s="246" t="str">
        <f>data_olah!O264</f>
        <v>BELUM TERPASANG</v>
      </c>
      <c r="L1943" s="246" t="str">
        <f>data_olah!U264</f>
        <v>OPTIMAL</v>
      </c>
    </row>
    <row r="1944">
      <c r="A1944" s="245">
        <v>2025.0</v>
      </c>
      <c r="B1944" s="245" t="s">
        <v>3597</v>
      </c>
      <c r="C1944" s="246" t="str">
        <f>data_olah!B265</f>
        <v>KUTAI BARAT</v>
      </c>
      <c r="D1944" s="246" t="str">
        <f>data_olah!C265</f>
        <v>SILUQ NGURAI</v>
      </c>
      <c r="E1944" s="246" t="str">
        <f>data_olah!D265</f>
        <v>KALIQ</v>
      </c>
      <c r="F1944" s="247" t="str">
        <f>data_olah!F265</f>
        <v>-0.48509955848935166</v>
      </c>
      <c r="G1944" s="247" t="str">
        <f>data_olah!G265</f>
        <v>115.92618028783285</v>
      </c>
      <c r="H1944" s="246" t="str">
        <f>data_olah!H265</f>
        <v>TELKOMSEL</v>
      </c>
      <c r="I1944" s="246" t="str">
        <f>data_olah!I265</f>
        <v>ORBIT</v>
      </c>
      <c r="J1944" s="246" t="str">
        <f>data_olah!J265</f>
        <v>TERPASANG</v>
      </c>
      <c r="K1944" s="246" t="str">
        <f>data_olah!O265</f>
        <v>BELUM TERPASANG</v>
      </c>
      <c r="L1944" s="246" t="str">
        <f>data_olah!U265</f>
        <v>TIDAK TERDETEKSI</v>
      </c>
    </row>
    <row r="1945">
      <c r="A1945" s="245">
        <v>2025.0</v>
      </c>
      <c r="B1945" s="245" t="s">
        <v>3597</v>
      </c>
      <c r="C1945" s="246" t="str">
        <f>data_olah!B266</f>
        <v>KUTAI BARAT</v>
      </c>
      <c r="D1945" s="246" t="str">
        <f>data_olah!C266</f>
        <v>SILUQ NGURAI</v>
      </c>
      <c r="E1945" s="246" t="str">
        <f>data_olah!D266</f>
        <v>TANAH MEA</v>
      </c>
      <c r="F1945" s="247" t="str">
        <f>data_olah!F266</f>
        <v>-0.4515143276099126</v>
      </c>
      <c r="G1945" s="247" t="str">
        <f>data_olah!G266</f>
        <v>115.95270134204554</v>
      </c>
      <c r="H1945" s="246" t="str">
        <f>data_olah!H266</f>
        <v>BESTCAMP</v>
      </c>
      <c r="I1945" s="246" t="str">
        <f>data_olah!I266</f>
        <v>STARLINK</v>
      </c>
      <c r="J1945" s="246" t="str">
        <f>data_olah!J266</f>
        <v>TERPASANG</v>
      </c>
      <c r="K1945" s="246" t="str">
        <f>data_olah!O266</f>
        <v>BELUM TERPASANG</v>
      </c>
      <c r="L1945" s="246" t="str">
        <f>data_olah!U266</f>
        <v>SANGAT OPTIMAL</v>
      </c>
    </row>
    <row r="1946">
      <c r="A1946" s="245">
        <v>2025.0</v>
      </c>
      <c r="B1946" s="245" t="s">
        <v>3597</v>
      </c>
      <c r="C1946" s="246" t="str">
        <f>data_olah!B267</f>
        <v>KUTAI BARAT</v>
      </c>
      <c r="D1946" s="246" t="str">
        <f>data_olah!C267</f>
        <v>SILUQ NGURAI</v>
      </c>
      <c r="E1946" s="246" t="str">
        <f>data_olah!D267</f>
        <v>SANG-SANG</v>
      </c>
      <c r="F1946" s="247" t="str">
        <f>data_olah!F267</f>
        <v>-0.4998733441528804</v>
      </c>
      <c r="G1946" s="247" t="str">
        <f>data_olah!G267</f>
        <v>, 115.91245583077236</v>
      </c>
      <c r="H1946" s="246" t="str">
        <f>data_olah!H267</f>
        <v>BESTCAMP</v>
      </c>
      <c r="I1946" s="246" t="str">
        <f>data_olah!I267</f>
        <v>STARLINK</v>
      </c>
      <c r="J1946" s="246" t="str">
        <f>data_olah!J267</f>
        <v>TERPASANG</v>
      </c>
      <c r="K1946" s="246" t="str">
        <f>data_olah!O267</f>
        <v>BELUM TERPASANG</v>
      </c>
      <c r="L1946" s="246" t="str">
        <f>data_olah!U267</f>
        <v>TIDAK OPTIMAL</v>
      </c>
    </row>
    <row r="1947">
      <c r="A1947" s="245">
        <v>2025.0</v>
      </c>
      <c r="B1947" s="245" t="s">
        <v>3597</v>
      </c>
      <c r="C1947" s="246" t="str">
        <f>data_olah!B268</f>
        <v>KUTAI BARAT</v>
      </c>
      <c r="D1947" s="246" t="str">
        <f>data_olah!C268</f>
        <v>SILUQ NGURAI</v>
      </c>
      <c r="E1947" s="246" t="str">
        <f>data_olah!D268</f>
        <v>MUHUR</v>
      </c>
      <c r="F1947" s="247" t="str">
        <f>data_olah!F268</f>
        <v>-0.5377147556683696</v>
      </c>
      <c r="G1947" s="247" t="str">
        <f>data_olah!G268</f>
        <v>115.91261479982205</v>
      </c>
      <c r="H1947" s="246" t="str">
        <f>data_olah!H268</f>
        <v>TELKOMSEL</v>
      </c>
      <c r="I1947" s="246" t="str">
        <f>data_olah!I268</f>
        <v>INDIHOME</v>
      </c>
      <c r="J1947" s="246" t="str">
        <f>data_olah!J268</f>
        <v>TERPASANG</v>
      </c>
      <c r="K1947" s="246" t="str">
        <f>data_olah!O268</f>
        <v/>
      </c>
      <c r="L1947" s="246" t="str">
        <f>data_olah!U268</f>
        <v>KURANG OPTIMAL</v>
      </c>
    </row>
    <row r="1948">
      <c r="A1948" s="245">
        <v>2025.0</v>
      </c>
      <c r="B1948" s="245" t="s">
        <v>3597</v>
      </c>
      <c r="C1948" s="246" t="str">
        <f>data_olah!B269</f>
        <v>KUTAI BARAT</v>
      </c>
      <c r="D1948" s="246" t="str">
        <f>data_olah!C269</f>
        <v>SILUQ NGURAI</v>
      </c>
      <c r="E1948" s="246" t="str">
        <f>data_olah!D269</f>
        <v>MUARA KELAWIT</v>
      </c>
      <c r="F1948" s="247" t="str">
        <f>data_olah!F269</f>
        <v>-0.5709682898462748</v>
      </c>
      <c r="G1948" s="247" t="str">
        <f>data_olah!G269</f>
        <v>115.89557172925909</v>
      </c>
      <c r="H1948" s="246" t="str">
        <f>data_olah!H269</f>
        <v/>
      </c>
      <c r="I1948" s="246" t="str">
        <f>data_olah!I269</f>
        <v/>
      </c>
      <c r="J1948" s="246" t="str">
        <f>data_olah!J269</f>
        <v/>
      </c>
      <c r="K1948" s="246" t="str">
        <f>data_olah!O269</f>
        <v>BELUM TERPASANG</v>
      </c>
      <c r="L1948" s="246" t="str">
        <f>data_olah!U269</f>
        <v>BELUM TERPASANG</v>
      </c>
    </row>
    <row r="1949">
      <c r="A1949" s="245">
        <v>2025.0</v>
      </c>
      <c r="B1949" s="245" t="s">
        <v>3597</v>
      </c>
      <c r="C1949" s="246" t="str">
        <f>data_olah!B270</f>
        <v>KUTAI BARAT</v>
      </c>
      <c r="D1949" s="246" t="str">
        <f>data_olah!C270</f>
        <v>SILUQ NGURAI</v>
      </c>
      <c r="E1949" s="246" t="str">
        <f>data_olah!D270</f>
        <v>BENTAS</v>
      </c>
      <c r="F1949" s="247" t="str">
        <f>data_olah!F270</f>
        <v>-0.5745531413922524</v>
      </c>
      <c r="G1949" s="247" t="str">
        <f>data_olah!G270</f>
        <v>115.88155583398233</v>
      </c>
      <c r="H1949" s="246" t="str">
        <f>data_olah!H270</f>
        <v/>
      </c>
      <c r="I1949" s="246" t="str">
        <f>data_olah!I270</f>
        <v/>
      </c>
      <c r="J1949" s="246" t="str">
        <f>data_olah!J270</f>
        <v/>
      </c>
      <c r="K1949" s="246" t="str">
        <f>data_olah!O270</f>
        <v>BELUM TERPASANG</v>
      </c>
      <c r="L1949" s="246" t="str">
        <f>data_olah!U270</f>
        <v>BELUM TERPASANG</v>
      </c>
    </row>
    <row r="1950">
      <c r="A1950" s="245">
        <v>2025.0</v>
      </c>
      <c r="B1950" s="245" t="s">
        <v>3597</v>
      </c>
      <c r="C1950" s="246" t="str">
        <f>data_olah!B271</f>
        <v>KUTAI BARAT</v>
      </c>
      <c r="D1950" s="246" t="str">
        <f>data_olah!C271</f>
        <v>SILUQ NGURAI</v>
      </c>
      <c r="E1950" s="246" t="str">
        <f>data_olah!D271</f>
        <v>BETUNG</v>
      </c>
      <c r="F1950" s="247" t="str">
        <f>data_olah!F271</f>
        <v>-0.6511324705367738</v>
      </c>
      <c r="G1950" s="247" t="str">
        <f>data_olah!G271</f>
        <v>115.86239541315328</v>
      </c>
      <c r="H1950" s="246" t="str">
        <f>data_olah!H271</f>
        <v/>
      </c>
      <c r="I1950" s="246" t="str">
        <f>data_olah!I271</f>
        <v/>
      </c>
      <c r="J1950" s="246" t="str">
        <f>data_olah!J271</f>
        <v/>
      </c>
      <c r="K1950" s="246" t="str">
        <f>data_olah!O271</f>
        <v>BELUM TERPASANG</v>
      </c>
      <c r="L1950" s="246" t="str">
        <f>data_olah!U271</f>
        <v>BELUM TERPASANG</v>
      </c>
    </row>
    <row r="1951">
      <c r="A1951" s="245">
        <v>2025.0</v>
      </c>
      <c r="B1951" s="245" t="s">
        <v>3597</v>
      </c>
      <c r="C1951" s="246" t="str">
        <f>data_olah!B272</f>
        <v>KUTAI BARAT</v>
      </c>
      <c r="D1951" s="246" t="str">
        <f>data_olah!C272</f>
        <v>SILUQ NGURAI</v>
      </c>
      <c r="E1951" s="246" t="str">
        <f>data_olah!D272</f>
        <v>KIAQ</v>
      </c>
      <c r="F1951" s="247" t="str">
        <f>data_olah!F272</f>
        <v>-0.702535750944174</v>
      </c>
      <c r="G1951" s="247" t="str">
        <f>data_olah!G272</f>
        <v>115.87923066944842</v>
      </c>
      <c r="H1951" s="246" t="str">
        <f>data_olah!H272</f>
        <v/>
      </c>
      <c r="I1951" s="246" t="str">
        <f>data_olah!I272</f>
        <v/>
      </c>
      <c r="J1951" s="246" t="str">
        <f>data_olah!J272</f>
        <v/>
      </c>
      <c r="K1951" s="246" t="str">
        <f>data_olah!O272</f>
        <v>BELUM TERPASANG</v>
      </c>
      <c r="L1951" s="246" t="str">
        <f>data_olah!U272</f>
        <v>BELUM TERPASANG</v>
      </c>
    </row>
    <row r="1952">
      <c r="A1952" s="245">
        <v>2025.0</v>
      </c>
      <c r="B1952" s="245" t="s">
        <v>3597</v>
      </c>
      <c r="C1952" s="246" t="str">
        <f>data_olah!B273</f>
        <v>KUTAI BARAT</v>
      </c>
      <c r="D1952" s="246" t="str">
        <f>data_olah!C273</f>
        <v>SILUQ NGURAI</v>
      </c>
      <c r="E1952" s="246" t="str">
        <f>data_olah!D273</f>
        <v>TENDIQ</v>
      </c>
      <c r="F1952" s="247" t="str">
        <f>data_olah!F273</f>
        <v>-0.7223772837109512</v>
      </c>
      <c r="G1952" s="247" t="str">
        <f>data_olah!G273</f>
        <v>115.87545906398536</v>
      </c>
      <c r="H1952" s="246" t="str">
        <f>data_olah!H273</f>
        <v/>
      </c>
      <c r="I1952" s="246" t="str">
        <f>data_olah!I273</f>
        <v/>
      </c>
      <c r="J1952" s="246" t="str">
        <f>data_olah!J273</f>
        <v/>
      </c>
      <c r="K1952" s="246" t="str">
        <f>data_olah!O273</f>
        <v>BELUM TERPASANG</v>
      </c>
      <c r="L1952" s="246" t="str">
        <f>data_olah!U273</f>
        <v>BELUM TERPASANG</v>
      </c>
    </row>
    <row r="1953">
      <c r="A1953" s="245">
        <v>2025.0</v>
      </c>
      <c r="B1953" s="245" t="s">
        <v>3597</v>
      </c>
      <c r="C1953" s="246" t="str">
        <f>data_olah!B274</f>
        <v>KUTAI BARAT</v>
      </c>
      <c r="D1953" s="246" t="str">
        <f>data_olah!C274</f>
        <v>SILUQ NGURAI</v>
      </c>
      <c r="E1953" s="246" t="str">
        <f>data_olah!D274</f>
        <v>PENAWANG</v>
      </c>
      <c r="F1953" s="247" t="str">
        <f>data_olah!F274</f>
        <v>-0.7735288819674534</v>
      </c>
      <c r="G1953" s="247" t="str">
        <f>data_olah!G274</f>
        <v>115.90406343153721</v>
      </c>
      <c r="H1953" s="246" t="str">
        <f>data_olah!H274</f>
        <v/>
      </c>
      <c r="I1953" s="246" t="str">
        <f>data_olah!I274</f>
        <v/>
      </c>
      <c r="J1953" s="246" t="str">
        <f>data_olah!J274</f>
        <v/>
      </c>
      <c r="K1953" s="246" t="str">
        <f>data_olah!O274</f>
        <v>BELUM TERPASANG</v>
      </c>
      <c r="L1953" s="246" t="str">
        <f>data_olah!U274</f>
        <v>BELUM TERPASANG</v>
      </c>
    </row>
    <row r="1954">
      <c r="A1954" s="245">
        <v>2025.0</v>
      </c>
      <c r="B1954" s="245" t="s">
        <v>3597</v>
      </c>
      <c r="C1954" s="246" t="str">
        <f>data_olah!B275</f>
        <v>KUTAI BARAT</v>
      </c>
      <c r="D1954" s="246" t="str">
        <f>data_olah!C275</f>
        <v>SILUQ NGURAI</v>
      </c>
      <c r="E1954" s="246" t="str">
        <f>data_olah!D275</f>
        <v>LENDIAN LIANG NAYUQ</v>
      </c>
      <c r="F1954" s="247" t="str">
        <f>data_olah!F275</f>
        <v>-0.9653356707242657</v>
      </c>
      <c r="G1954" s="247" t="str">
        <f>data_olah!G275</f>
        <v>115.86516747097099</v>
      </c>
      <c r="H1954" s="246" t="str">
        <f>data_olah!H275</f>
        <v>TELKOMSEL</v>
      </c>
      <c r="I1954" s="246" t="str">
        <f>data_olah!I275</f>
        <v>ORBIT</v>
      </c>
      <c r="J1954" s="246" t="str">
        <f>data_olah!J275</f>
        <v>TERPASANG</v>
      </c>
      <c r="K1954" s="246" t="str">
        <f>data_olah!O275</f>
        <v>BELUM TERPASANG</v>
      </c>
      <c r="L1954" s="246" t="str">
        <f>data_olah!U275</f>
        <v>TIDAK TERDETEKSI</v>
      </c>
    </row>
    <row r="1955">
      <c r="A1955" s="245">
        <v>2025.0</v>
      </c>
      <c r="B1955" s="245" t="s">
        <v>3597</v>
      </c>
      <c r="C1955" s="246" t="str">
        <f>data_olah!B276</f>
        <v>KUTAI BARAT</v>
      </c>
      <c r="D1955" s="246" t="str">
        <f>data_olah!C276</f>
        <v>SILUQ NGURAI</v>
      </c>
      <c r="E1955" s="246" t="str">
        <f>data_olah!D276</f>
        <v>KENYANYAN</v>
      </c>
      <c r="F1955" s="247" t="str">
        <f>data_olah!F276</f>
        <v>-0.6262046653689497</v>
      </c>
      <c r="G1955" s="247" t="str">
        <f>data_olah!G276</f>
        <v>115.93669296771861</v>
      </c>
      <c r="H1955" s="246" t="str">
        <f>data_olah!H276</f>
        <v>TELKOMSAT</v>
      </c>
      <c r="I1955" s="246" t="str">
        <f>data_olah!I276</f>
        <v>STARLINK</v>
      </c>
      <c r="J1955" s="246" t="str">
        <f>data_olah!J276</f>
        <v>TERPASANG</v>
      </c>
      <c r="K1955" s="246" t="str">
        <f>data_olah!O276</f>
        <v>BELUM TERPASANG</v>
      </c>
      <c r="L1955" s="246" t="str">
        <f>data_olah!U276</f>
        <v>SANGAT OPTIMAL</v>
      </c>
    </row>
    <row r="1956">
      <c r="A1956" s="245">
        <v>2025.0</v>
      </c>
      <c r="B1956" s="245" t="s">
        <v>3597</v>
      </c>
      <c r="C1956" s="246" t="str">
        <f>data_olah!B277</f>
        <v>KUTAI BARAT</v>
      </c>
      <c r="D1956" s="246" t="str">
        <f>data_olah!C277</f>
        <v>SILUQ NGURAI</v>
      </c>
      <c r="E1956" s="246" t="str">
        <f>data_olah!D277</f>
        <v>RIKONG</v>
      </c>
      <c r="F1956" s="247" t="str">
        <f>data_olah!F277</f>
        <v>-0.7004810779121009</v>
      </c>
      <c r="G1956" s="247" t="str">
        <f>data_olah!G277</f>
        <v>115.94640074178072</v>
      </c>
      <c r="H1956" s="246" t="str">
        <f>data_olah!H277</f>
        <v/>
      </c>
      <c r="I1956" s="246" t="str">
        <f>data_olah!I277</f>
        <v/>
      </c>
      <c r="J1956" s="246" t="str">
        <f>data_olah!J277</f>
        <v/>
      </c>
      <c r="K1956" s="246" t="str">
        <f>data_olah!O277</f>
        <v>BELUM TERPASANG</v>
      </c>
      <c r="L1956" s="246" t="str">
        <f>data_olah!U277</f>
        <v>BELUM TERPASANG</v>
      </c>
    </row>
    <row r="1957">
      <c r="A1957" s="245">
        <v>2025.0</v>
      </c>
      <c r="B1957" s="245" t="s">
        <v>3597</v>
      </c>
      <c r="C1957" s="246" t="str">
        <f>data_olah!B278</f>
        <v>KUTAI BARAT</v>
      </c>
      <c r="D1957" s="246" t="str">
        <f>data_olah!C278</f>
        <v>SILUQ NGURAI</v>
      </c>
      <c r="E1957" s="246" t="str">
        <f>data_olah!D278</f>
        <v>KENDISIQ</v>
      </c>
      <c r="F1957" s="247" t="str">
        <f>data_olah!F278</f>
        <v>-0.886637898289004</v>
      </c>
      <c r="G1957" s="247" t="str">
        <f>data_olah!G278</f>
        <v>115.95811332385352</v>
      </c>
      <c r="H1957" s="246" t="str">
        <f>data_olah!H278</f>
        <v>TELKOMSAT</v>
      </c>
      <c r="I1957" s="246" t="str">
        <f>data_olah!I278</f>
        <v>STARLINK</v>
      </c>
      <c r="J1957" s="246" t="str">
        <f>data_olah!J278</f>
        <v>TERPASANG</v>
      </c>
      <c r="K1957" s="246" t="str">
        <f>data_olah!O278</f>
        <v>BELUM TERPASANG</v>
      </c>
      <c r="L1957" s="246" t="str">
        <f>data_olah!U278</f>
        <v>TIDAK OPTIMAL</v>
      </c>
    </row>
    <row r="1958">
      <c r="A1958" s="245">
        <v>2025.0</v>
      </c>
      <c r="B1958" s="245" t="s">
        <v>3597</v>
      </c>
      <c r="C1958" s="246" t="str">
        <f>data_olah!B279</f>
        <v>KUTAI BARAT</v>
      </c>
      <c r="D1958" s="246" t="str">
        <f>data_olah!C279</f>
        <v>SILUQ NGURAI</v>
      </c>
      <c r="E1958" s="246" t="str">
        <f>data_olah!D279</f>
        <v>MUARA PONAQ</v>
      </c>
      <c r="F1958" s="247" t="str">
        <f>data_olah!F279</f>
        <v>-0.6600922373243009</v>
      </c>
      <c r="G1958" s="247" t="str">
        <f>data_olah!G279</f>
        <v>115.97054768762739</v>
      </c>
      <c r="H1958" s="246" t="str">
        <f>data_olah!H279</f>
        <v/>
      </c>
      <c r="I1958" s="246" t="str">
        <f>data_olah!I279</f>
        <v/>
      </c>
      <c r="J1958" s="246" t="str">
        <f>data_olah!J279</f>
        <v/>
      </c>
      <c r="K1958" s="246" t="str">
        <f>data_olah!O279</f>
        <v>BELUM TERPASANG</v>
      </c>
      <c r="L1958" s="246" t="str">
        <f>data_olah!U279</f>
        <v>BELUM TERPASANG</v>
      </c>
    </row>
    <row r="1959">
      <c r="A1959" s="245">
        <v>2025.0</v>
      </c>
      <c r="B1959" s="245" t="s">
        <v>3597</v>
      </c>
      <c r="C1959" s="246" t="str">
        <f>data_olah!B280</f>
        <v>KUTAI BARAT</v>
      </c>
      <c r="D1959" s="246" t="str">
        <f>data_olah!C280</f>
        <v>TERING</v>
      </c>
      <c r="E1959" s="246" t="str">
        <f>data_olah!D280</f>
        <v>TERING BARU</v>
      </c>
      <c r="F1959" s="247" t="str">
        <f>data_olah!F280</f>
        <v>-0.07094915304878817</v>
      </c>
      <c r="G1959" s="247" t="str">
        <f>data_olah!G280</f>
        <v>115.65549008421988</v>
      </c>
      <c r="H1959" s="246" t="str">
        <f>data_olah!H280</f>
        <v>TELKOMSEL</v>
      </c>
      <c r="I1959" s="246" t="str">
        <f>data_olah!I280</f>
        <v>ORBIT</v>
      </c>
      <c r="J1959" s="246" t="str">
        <f>data_olah!J280</f>
        <v>TERPASANG</v>
      </c>
      <c r="K1959" s="246" t="str">
        <f>data_olah!O280</f>
        <v>BELUM TERPASANG</v>
      </c>
      <c r="L1959" s="246" t="str">
        <f>data_olah!U280</f>
        <v>TIDAK TERDETEKSI</v>
      </c>
    </row>
    <row r="1960">
      <c r="A1960" s="245">
        <v>2025.0</v>
      </c>
      <c r="B1960" s="245" t="s">
        <v>3597</v>
      </c>
      <c r="C1960" s="246" t="str">
        <f>data_olah!B281</f>
        <v>KUTAI BARAT</v>
      </c>
      <c r="D1960" s="246" t="str">
        <f>data_olah!C281</f>
        <v>TERING</v>
      </c>
      <c r="E1960" s="246" t="str">
        <f>data_olah!D281</f>
        <v>TERING LAMA</v>
      </c>
      <c r="F1960" s="247" t="str">
        <f>data_olah!F281</f>
        <v>-0.06927607757322796</v>
      </c>
      <c r="G1960" s="247" t="str">
        <f>data_olah!G281</f>
        <v>115.64172847516913</v>
      </c>
      <c r="H1960" s="246" t="str">
        <f>data_olah!H281</f>
        <v/>
      </c>
      <c r="I1960" s="246" t="str">
        <f>data_olah!I281</f>
        <v/>
      </c>
      <c r="J1960" s="246" t="str">
        <f>data_olah!J281</f>
        <v/>
      </c>
      <c r="K1960" s="246" t="str">
        <f>data_olah!O281</f>
        <v>BELUM TERPASANG</v>
      </c>
      <c r="L1960" s="246" t="str">
        <f>data_olah!U281</f>
        <v>BELUM TERPASANG</v>
      </c>
    </row>
    <row r="1961">
      <c r="A1961" s="245">
        <v>2025.0</v>
      </c>
      <c r="B1961" s="245" t="s">
        <v>3597</v>
      </c>
      <c r="C1961" s="246" t="str">
        <f>data_olah!B282</f>
        <v>KUTAI BARAT</v>
      </c>
      <c r="D1961" s="246" t="str">
        <f>data_olah!C282</f>
        <v>TERING</v>
      </c>
      <c r="E1961" s="246" t="str">
        <f>data_olah!D282</f>
        <v>LINGGANG TERING SEBERANG</v>
      </c>
      <c r="F1961" s="247" t="str">
        <f>data_olah!F282</f>
        <v>-0.07400186818038257</v>
      </c>
      <c r="G1961" s="247" t="str">
        <f>data_olah!G282</f>
        <v>115.64426192899026</v>
      </c>
      <c r="H1961" s="246" t="str">
        <f>data_olah!H282</f>
        <v>TELKOM</v>
      </c>
      <c r="I1961" s="246" t="str">
        <f>data_olah!I282</f>
        <v>WMS</v>
      </c>
      <c r="J1961" s="246" t="str">
        <f>data_olah!J282</f>
        <v>TERPASANG</v>
      </c>
      <c r="K1961" s="246" t="str">
        <f>data_olah!O282</f>
        <v>&gt; 200GB</v>
      </c>
      <c r="L1961" s="246" t="str">
        <f>data_olah!U282</f>
        <v>KURANG OPTIMAL</v>
      </c>
    </row>
    <row r="1962">
      <c r="A1962" s="245">
        <v>2025.0</v>
      </c>
      <c r="B1962" s="245" t="s">
        <v>3597</v>
      </c>
      <c r="C1962" s="246" t="str">
        <f>data_olah!B283</f>
        <v>KUTAI BARAT</v>
      </c>
      <c r="D1962" s="246" t="str">
        <f>data_olah!C283</f>
        <v>TERING</v>
      </c>
      <c r="E1962" s="246" t="str">
        <f>data_olah!D283</f>
        <v>TUKUL</v>
      </c>
      <c r="F1962" s="247" t="str">
        <f>data_olah!F283</f>
        <v>-0.003978787531726304</v>
      </c>
      <c r="G1962" s="247" t="str">
        <f>data_olah!G283</f>
        <v>115.68710109685509</v>
      </c>
      <c r="H1962" s="246" t="str">
        <f>data_olah!H283</f>
        <v>PSN</v>
      </c>
      <c r="I1962" s="246" t="str">
        <f>data_olah!I283</f>
        <v>VSAT</v>
      </c>
      <c r="J1962" s="246" t="str">
        <f>data_olah!J283</f>
        <v>TERPASANG</v>
      </c>
      <c r="K1962" s="246" t="str">
        <f>data_olah!O283</f>
        <v/>
      </c>
      <c r="L1962" s="246" t="str">
        <f>data_olah!U283</f>
        <v>TIDAK OPTIMAL</v>
      </c>
    </row>
    <row r="1963">
      <c r="A1963" s="245">
        <v>2025.0</v>
      </c>
      <c r="B1963" s="245" t="s">
        <v>3597</v>
      </c>
      <c r="C1963" s="246" t="str">
        <f>data_olah!B284</f>
        <v>KUTAI BARAT</v>
      </c>
      <c r="D1963" s="246" t="str">
        <f>data_olah!C284</f>
        <v>TERING</v>
      </c>
      <c r="E1963" s="246" t="str">
        <f>data_olah!D284</f>
        <v>LINGGANG KELUBAQ</v>
      </c>
      <c r="F1963" s="247" t="str">
        <f>data_olah!F284</f>
        <v>-0.06123000112195439</v>
      </c>
      <c r="G1963" s="247" t="str">
        <f>data_olah!G284</f>
        <v>115.61225438755717</v>
      </c>
      <c r="H1963" s="246" t="str">
        <f>data_olah!H284</f>
        <v>PSN</v>
      </c>
      <c r="I1963" s="246" t="str">
        <f>data_olah!I284</f>
        <v>VSAT</v>
      </c>
      <c r="J1963" s="246" t="str">
        <f>data_olah!J284</f>
        <v>TERPASANG</v>
      </c>
      <c r="K1963" s="246" t="str">
        <f>data_olah!O284</f>
        <v/>
      </c>
      <c r="L1963" s="246" t="str">
        <f>data_olah!U284</f>
        <v>TIDAK OPTIMAL</v>
      </c>
    </row>
    <row r="1964">
      <c r="A1964" s="245">
        <v>2025.0</v>
      </c>
      <c r="B1964" s="245" t="s">
        <v>3597</v>
      </c>
      <c r="C1964" s="246" t="str">
        <f>data_olah!B285</f>
        <v>KUTAI BARAT</v>
      </c>
      <c r="D1964" s="246" t="str">
        <f>data_olah!C285</f>
        <v>TERING</v>
      </c>
      <c r="E1964" s="246" t="str">
        <f>data_olah!D285</f>
        <v>LINGGANG PURWOREJO</v>
      </c>
      <c r="F1964" s="247" t="str">
        <f>data_olah!F285</f>
        <v>-0.08660010656843149</v>
      </c>
      <c r="G1964" s="247" t="str">
        <f>data_olah!G285</f>
        <v>115.64115242762588</v>
      </c>
      <c r="H1964" s="246" t="str">
        <f>data_olah!H285</f>
        <v>TELKOM</v>
      </c>
      <c r="I1964" s="246" t="str">
        <f>data_olah!I285</f>
        <v>WMS</v>
      </c>
      <c r="J1964" s="246" t="str">
        <f>data_olah!J285</f>
        <v>TERPASANG</v>
      </c>
      <c r="K1964" s="246" t="str">
        <f>data_olah!O285</f>
        <v>&gt; 200GB</v>
      </c>
      <c r="L1964" s="246" t="str">
        <f>data_olah!U285</f>
        <v>KURANG OPTIMAL</v>
      </c>
    </row>
    <row r="1965">
      <c r="A1965" s="245">
        <v>2025.0</v>
      </c>
      <c r="B1965" s="245" t="s">
        <v>3597</v>
      </c>
      <c r="C1965" s="246" t="str">
        <f>data_olah!B286</f>
        <v>KUTAI BARAT</v>
      </c>
      <c r="D1965" s="246" t="str">
        <f>data_olah!C286</f>
        <v>TERING</v>
      </c>
      <c r="E1965" s="246" t="str">
        <f>data_olah!D286</f>
        <v>LINGGANG JELEMUQ</v>
      </c>
      <c r="F1965" s="247" t="str">
        <f>data_olah!F286</f>
        <v>-0.06775782050404053</v>
      </c>
      <c r="G1965" s="247" t="str">
        <f>data_olah!G286</f>
        <v>115.66747946545938</v>
      </c>
      <c r="H1965" s="246" t="str">
        <f>data_olah!H286</f>
        <v>PSN</v>
      </c>
      <c r="I1965" s="246" t="str">
        <f>data_olah!I286</f>
        <v>VSAT</v>
      </c>
      <c r="J1965" s="246" t="str">
        <f>data_olah!J286</f>
        <v>TERPASANG</v>
      </c>
      <c r="K1965" s="246" t="str">
        <f>data_olah!O286</f>
        <v/>
      </c>
      <c r="L1965" s="246" t="str">
        <f>data_olah!U286</f>
        <v>TIDAK OPTIMAL</v>
      </c>
    </row>
    <row r="1966">
      <c r="A1966" s="245">
        <v>2025.0</v>
      </c>
      <c r="B1966" s="245" t="s">
        <v>3597</v>
      </c>
      <c r="C1966" s="246" t="str">
        <f>data_olah!B287</f>
        <v>KUTAI BARAT</v>
      </c>
      <c r="D1966" s="246" t="str">
        <f>data_olah!C287</f>
        <v>TERING</v>
      </c>
      <c r="E1966" s="246" t="str">
        <f>data_olah!D287</f>
        <v>KELIAN DALAM</v>
      </c>
      <c r="F1966" s="247" t="str">
        <f>data_olah!F287</f>
        <v>-0.044910599909659114</v>
      </c>
      <c r="G1966" s="247" t="str">
        <f>data_olah!G287</f>
        <v>115.52933714212487</v>
      </c>
      <c r="H1966" s="246" t="str">
        <f>data_olah!H287</f>
        <v/>
      </c>
      <c r="I1966" s="246" t="str">
        <f>data_olah!I287</f>
        <v/>
      </c>
      <c r="J1966" s="246" t="str">
        <f>data_olah!J287</f>
        <v/>
      </c>
      <c r="K1966" s="246" t="str">
        <f>data_olah!O287</f>
        <v>BELUM TERPASANG</v>
      </c>
      <c r="L1966" s="246" t="str">
        <f>data_olah!U287</f>
        <v>BELUM TERPASANG</v>
      </c>
    </row>
    <row r="1967">
      <c r="A1967" s="245">
        <v>2025.0</v>
      </c>
      <c r="B1967" s="245" t="s">
        <v>3597</v>
      </c>
      <c r="C1967" s="246" t="str">
        <f>data_olah!B288</f>
        <v>KUTAI BARAT</v>
      </c>
      <c r="D1967" s="246" t="str">
        <f>data_olah!C288</f>
        <v>TERING</v>
      </c>
      <c r="E1967" s="246" t="str">
        <f>data_olah!D288</f>
        <v>LINGGANG MUARA MUJAN</v>
      </c>
      <c r="F1967" s="247" t="str">
        <f>data_olah!F288</f>
        <v>-0.0923710572570304</v>
      </c>
      <c r="G1967" s="247" t="str">
        <f>data_olah!G288</f>
        <v>115.55623494107002</v>
      </c>
      <c r="H1967" s="246" t="str">
        <f>data_olah!H288</f>
        <v/>
      </c>
      <c r="I1967" s="246" t="str">
        <f>data_olah!I288</f>
        <v/>
      </c>
      <c r="J1967" s="246" t="str">
        <f>data_olah!J288</f>
        <v/>
      </c>
      <c r="K1967" s="246" t="str">
        <f>data_olah!O288</f>
        <v>BELUM TERPASANG</v>
      </c>
      <c r="L1967" s="246" t="str">
        <f>data_olah!U288</f>
        <v>BELUM TERPASANG</v>
      </c>
    </row>
    <row r="1968">
      <c r="A1968" s="245">
        <v>2025.0</v>
      </c>
      <c r="B1968" s="245" t="s">
        <v>3597</v>
      </c>
      <c r="C1968" s="246" t="str">
        <f>data_olah!B289</f>
        <v>KUTAI BARAT</v>
      </c>
      <c r="D1968" s="246" t="str">
        <f>data_olah!C289</f>
        <v>TERING</v>
      </c>
      <c r="E1968" s="246" t="str">
        <f>data_olah!D289</f>
        <v>MUYUB ULU</v>
      </c>
      <c r="F1968" s="247" t="str">
        <f>data_olah!F289</f>
        <v>-0.02132031160224771</v>
      </c>
      <c r="G1968" s="247" t="str">
        <f>data_olah!G289</f>
        <v>115.70768760005771</v>
      </c>
      <c r="H1968" s="246" t="str">
        <f>data_olah!H289</f>
        <v>TELKOMSAT</v>
      </c>
      <c r="I1968" s="246" t="str">
        <f>data_olah!I289</f>
        <v>STARLINK</v>
      </c>
      <c r="J1968" s="246" t="str">
        <f>data_olah!J289</f>
        <v>TERPASANG</v>
      </c>
      <c r="K1968" s="246" t="str">
        <f>data_olah!O289</f>
        <v>BELUM TERPASANG</v>
      </c>
      <c r="L1968" s="246" t="str">
        <f>data_olah!U289</f>
        <v>KURANG OPTIMAL</v>
      </c>
    </row>
    <row r="1969">
      <c r="A1969" s="245">
        <v>2025.0</v>
      </c>
      <c r="B1969" s="245" t="s">
        <v>3597</v>
      </c>
      <c r="C1969" s="246" t="str">
        <f>data_olah!B290</f>
        <v>KUTAI BARAT</v>
      </c>
      <c r="D1969" s="246" t="str">
        <f>data_olah!C290</f>
        <v>TERING</v>
      </c>
      <c r="E1969" s="246" t="str">
        <f>data_olah!D290</f>
        <v>MUYUB AKET</v>
      </c>
      <c r="F1969" s="247" t="str">
        <f>data_olah!F290</f>
        <v>-0.011559910305762956</v>
      </c>
      <c r="G1969" s="247" t="str">
        <f>data_olah!G290</f>
        <v>115.71936322540242</v>
      </c>
      <c r="H1969" s="246" t="str">
        <f>data_olah!H290</f>
        <v/>
      </c>
      <c r="I1969" s="246" t="str">
        <f>data_olah!I290</f>
        <v/>
      </c>
      <c r="J1969" s="246" t="str">
        <f>data_olah!J290</f>
        <v/>
      </c>
      <c r="K1969" s="246" t="str">
        <f>data_olah!O290</f>
        <v>BELUM TERPASANG</v>
      </c>
      <c r="L1969" s="246" t="str">
        <f>data_olah!U290</f>
        <v>BELUM TERPASANG</v>
      </c>
    </row>
    <row r="1970">
      <c r="A1970" s="245">
        <v>2025.0</v>
      </c>
      <c r="B1970" s="245" t="s">
        <v>3597</v>
      </c>
      <c r="C1970" s="246" t="str">
        <f>data_olah!B291</f>
        <v>KUTAI BARAT</v>
      </c>
      <c r="D1970" s="246" t="str">
        <f>data_olah!C291</f>
        <v>TERING</v>
      </c>
      <c r="E1970" s="246" t="str">
        <f>data_olah!D291</f>
        <v>LINGGANG MUYUB ILIR</v>
      </c>
      <c r="F1970" s="247" t="str">
        <f>data_olah!F291</f>
        <v>-0.0626969248283906</v>
      </c>
      <c r="G1970" s="247" t="str">
        <f>data_olah!G291</f>
        <v>115.73969411228815</v>
      </c>
      <c r="H1970" s="246" t="str">
        <f>data_olah!H291</f>
        <v/>
      </c>
      <c r="I1970" s="246" t="str">
        <f>data_olah!I291</f>
        <v/>
      </c>
      <c r="J1970" s="246" t="str">
        <f>data_olah!J291</f>
        <v/>
      </c>
      <c r="K1970" s="246" t="str">
        <f>data_olah!O291</f>
        <v>BELUM TERPASANG</v>
      </c>
      <c r="L1970" s="246" t="str">
        <f>data_olah!U291</f>
        <v>BELUM TERPASANG</v>
      </c>
    </row>
    <row r="1971">
      <c r="A1971" s="245">
        <v>2025.0</v>
      </c>
      <c r="B1971" s="245" t="s">
        <v>3597</v>
      </c>
      <c r="C1971" s="246" t="str">
        <f>data_olah!B292</f>
        <v>KUTAI BARAT</v>
      </c>
      <c r="D1971" s="246" t="str">
        <f>data_olah!C292</f>
        <v>TERING</v>
      </c>
      <c r="E1971" s="246" t="str">
        <f>data_olah!D292</f>
        <v>GABUNG BARU</v>
      </c>
      <c r="F1971" s="247" t="str">
        <f>data_olah!F292</f>
        <v>-0.028909757637192716</v>
      </c>
      <c r="G1971" s="247" t="str">
        <f>data_olah!G292</f>
        <v>115.71458084211838</v>
      </c>
      <c r="H1971" s="246" t="str">
        <f>data_olah!H292</f>
        <v/>
      </c>
      <c r="I1971" s="246" t="str">
        <f>data_olah!I292</f>
        <v/>
      </c>
      <c r="J1971" s="246" t="str">
        <f>data_olah!J292</f>
        <v/>
      </c>
      <c r="K1971" s="246" t="str">
        <f>data_olah!O292</f>
        <v>BELUM TERPASANG</v>
      </c>
      <c r="L1971" s="246" t="str">
        <f>data_olah!U292</f>
        <v>BELUM TERPASANG</v>
      </c>
    </row>
    <row r="1972">
      <c r="A1972" s="245">
        <v>2025.0</v>
      </c>
      <c r="B1972" s="245" t="s">
        <v>3597</v>
      </c>
      <c r="C1972" s="246" t="str">
        <f>data_olah!B293</f>
        <v>KUTAI BARAT</v>
      </c>
      <c r="D1972" s="246" t="str">
        <f>data_olah!C293</f>
        <v>TERING</v>
      </c>
      <c r="E1972" s="246" t="str">
        <f>data_olah!D293</f>
        <v>LINGGANG BANJAREJO</v>
      </c>
      <c r="F1972" s="247" t="str">
        <f>data_olah!F293</f>
        <v>-0.09682829980527295</v>
      </c>
      <c r="G1972" s="247" t="str">
        <f>data_olah!G293</f>
        <v>115.65240024212277</v>
      </c>
      <c r="H1972" s="246" t="str">
        <f>data_olah!H293</f>
        <v>TELKOM</v>
      </c>
      <c r="I1972" s="246" t="str">
        <f>data_olah!I293</f>
        <v>WMS</v>
      </c>
      <c r="J1972" s="246" t="str">
        <f>data_olah!J293</f>
        <v>TERPASANG</v>
      </c>
      <c r="K1972" s="246" t="str">
        <f>data_olah!O293</f>
        <v>&gt; 200GB</v>
      </c>
      <c r="L1972" s="246" t="str">
        <f>data_olah!U293</f>
        <v>KURANG OPTIMAL</v>
      </c>
    </row>
    <row r="1973">
      <c r="A1973" s="245">
        <v>2025.0</v>
      </c>
      <c r="B1973" s="245" t="s">
        <v>3597</v>
      </c>
      <c r="C1973" s="246" t="str">
        <f>data_olah!B294</f>
        <v>KUTAI BARAT</v>
      </c>
      <c r="D1973" s="246" t="str">
        <f>data_olah!C294</f>
        <v>TERING</v>
      </c>
      <c r="E1973" s="246" t="str">
        <f>data_olah!D294</f>
        <v>TERING LAMA ULU</v>
      </c>
      <c r="F1973" s="247" t="str">
        <f>data_olah!F294</f>
        <v>-0.06837485599358824</v>
      </c>
      <c r="G1973" s="247" t="str">
        <f>data_olah!G294</f>
        <v>115.6416553228439</v>
      </c>
      <c r="H1973" s="246" t="str">
        <f>data_olah!H294</f>
        <v/>
      </c>
      <c r="I1973" s="246" t="str">
        <f>data_olah!I294</f>
        <v/>
      </c>
      <c r="J1973" s="246" t="str">
        <f>data_olah!J294</f>
        <v/>
      </c>
      <c r="K1973" s="246" t="str">
        <f>data_olah!O294</f>
        <v>BELUM TERPASANG</v>
      </c>
      <c r="L1973" s="246" t="str">
        <f>data_olah!U294</f>
        <v>BELUM TERPASANG</v>
      </c>
    </row>
    <row r="1974">
      <c r="A1974" s="245">
        <v>2025.0</v>
      </c>
      <c r="B1974" s="245" t="s">
        <v>3597</v>
      </c>
      <c r="C1974" s="246" t="str">
        <f>data_olah!B295</f>
        <v>KUTAI KARTANEGARA</v>
      </c>
      <c r="D1974" s="246" t="str">
        <f>data_olah!C295</f>
        <v>ANGGANA</v>
      </c>
      <c r="E1974" s="246" t="str">
        <f>data_olah!D295</f>
        <v>SEPATIN</v>
      </c>
      <c r="F1974" s="247" t="str">
        <f>data_olah!F295</f>
        <v>-0.7783772345835887</v>
      </c>
      <c r="G1974" s="247" t="str">
        <f>data_olah!G295</f>
        <v>117.5924714464882</v>
      </c>
      <c r="H1974" s="246" t="str">
        <f>data_olah!H295</f>
        <v>TELKOMSAT</v>
      </c>
      <c r="I1974" s="246" t="str">
        <f>data_olah!I295</f>
        <v>STARLINK</v>
      </c>
      <c r="J1974" s="246" t="str">
        <f>data_olah!J295</f>
        <v>TERPASANG</v>
      </c>
      <c r="K1974" s="246" t="str">
        <f>data_olah!O295</f>
        <v>BELUM TERPASANG</v>
      </c>
      <c r="L1974" s="246" t="str">
        <f>data_olah!U295</f>
        <v>TIDAK OPTIMAL</v>
      </c>
    </row>
    <row r="1975">
      <c r="A1975" s="245">
        <v>2025.0</v>
      </c>
      <c r="B1975" s="245" t="s">
        <v>3597</v>
      </c>
      <c r="C1975" s="246" t="str">
        <f>data_olah!B296</f>
        <v>KUTAI KARTANEGARA</v>
      </c>
      <c r="D1975" s="246" t="str">
        <f>data_olah!C296</f>
        <v>ANGGANA</v>
      </c>
      <c r="E1975" s="246" t="str">
        <f>data_olah!D296</f>
        <v>MUARA PANTUAN</v>
      </c>
      <c r="F1975" s="247" t="str">
        <f>data_olah!F296</f>
        <v>-0.5809296414416972</v>
      </c>
      <c r="G1975" s="247" t="str">
        <f>data_olah!G296</f>
        <v>117.56752319448114</v>
      </c>
      <c r="H1975" s="246" t="str">
        <f>data_olah!H296</f>
        <v>TELKOMSAT</v>
      </c>
      <c r="I1975" s="246" t="str">
        <f>data_olah!I296</f>
        <v>STARLINK</v>
      </c>
      <c r="J1975" s="246" t="str">
        <f>data_olah!J296</f>
        <v>TERPASANG</v>
      </c>
      <c r="K1975" s="246" t="str">
        <f>data_olah!O296</f>
        <v>BELUM TERPASANG</v>
      </c>
      <c r="L1975" s="246" t="str">
        <f>data_olah!U296</f>
        <v>TIDAK OPTIMAL</v>
      </c>
    </row>
    <row r="1976">
      <c r="A1976" s="245">
        <v>2025.0</v>
      </c>
      <c r="B1976" s="245" t="s">
        <v>3597</v>
      </c>
      <c r="C1976" s="246" t="str">
        <f>data_olah!B297</f>
        <v>KUTAI KARTANEGARA</v>
      </c>
      <c r="D1976" s="246" t="str">
        <f>data_olah!C297</f>
        <v>ANGGANA</v>
      </c>
      <c r="E1976" s="246" t="str">
        <f>data_olah!D297</f>
        <v>TANI BARU</v>
      </c>
      <c r="F1976" s="247" t="str">
        <f>data_olah!F297</f>
        <v>-0.5130076057079132</v>
      </c>
      <c r="G1976" s="247" t="str">
        <f>data_olah!G297</f>
        <v>117.57284507472056</v>
      </c>
      <c r="H1976" s="246" t="str">
        <f>data_olah!H297</f>
        <v>TELKOMSAT</v>
      </c>
      <c r="I1976" s="246" t="str">
        <f>data_olah!I297</f>
        <v>STARLINK</v>
      </c>
      <c r="J1976" s="246" t="str">
        <f>data_olah!J297</f>
        <v>TERPASANG</v>
      </c>
      <c r="K1976" s="246" t="str">
        <f>data_olah!O297</f>
        <v>BELUM TERPASANG</v>
      </c>
      <c r="L1976" s="246" t="str">
        <f>data_olah!U297</f>
        <v>SANGAT OPTIMAL</v>
      </c>
    </row>
    <row r="1977">
      <c r="A1977" s="245">
        <v>2025.0</v>
      </c>
      <c r="B1977" s="245" t="s">
        <v>3597</v>
      </c>
      <c r="C1977" s="246" t="str">
        <f>data_olah!B298</f>
        <v>KUTAI KARTANEGARA</v>
      </c>
      <c r="D1977" s="246" t="str">
        <f>data_olah!C298</f>
        <v>ANGGANA</v>
      </c>
      <c r="E1977" s="246" t="str">
        <f>data_olah!D298</f>
        <v>KUTAI LAMA</v>
      </c>
      <c r="F1977" s="247" t="str">
        <f>data_olah!F298</f>
        <v>-0.5697861772874474</v>
      </c>
      <c r="G1977" s="247" t="str">
        <f>data_olah!G298</f>
        <v>117.31829682714186</v>
      </c>
      <c r="H1977" s="246" t="str">
        <f>data_olah!H298</f>
        <v>TELKOMSEL</v>
      </c>
      <c r="I1977" s="246" t="str">
        <f>data_olah!I298</f>
        <v>INDIHOME</v>
      </c>
      <c r="J1977" s="246" t="str">
        <f>data_olah!J298</f>
        <v>TERPASANG</v>
      </c>
      <c r="K1977" s="246" t="str">
        <f>data_olah!O298</f>
        <v/>
      </c>
      <c r="L1977" s="246" t="str">
        <f>data_olah!U298</f>
        <v>TIDAK OPTIMAL</v>
      </c>
    </row>
    <row r="1978">
      <c r="A1978" s="245">
        <v>2025.0</v>
      </c>
      <c r="B1978" s="245" t="s">
        <v>3597</v>
      </c>
      <c r="C1978" s="246" t="str">
        <f>data_olah!B299</f>
        <v>KUTAI KARTANEGARA</v>
      </c>
      <c r="D1978" s="246" t="str">
        <f>data_olah!C299</f>
        <v>ANGGANA</v>
      </c>
      <c r="E1978" s="246" t="str">
        <f>data_olah!D299</f>
        <v>ANGGANA</v>
      </c>
      <c r="F1978" s="247" t="str">
        <f>data_olah!F299</f>
        <v>-0.5681529130112719</v>
      </c>
      <c r="G1978" s="247" t="str">
        <f>data_olah!G299</f>
        <v>117.28656041385162</v>
      </c>
      <c r="H1978" s="246" t="str">
        <f>data_olah!H299</f>
        <v>TELKOMSEL</v>
      </c>
      <c r="I1978" s="246" t="str">
        <f>data_olah!I299</f>
        <v>INDIHOME</v>
      </c>
      <c r="J1978" s="246" t="str">
        <f>data_olah!J299</f>
        <v>TERPASANG</v>
      </c>
      <c r="K1978" s="246" t="str">
        <f>data_olah!O299</f>
        <v/>
      </c>
      <c r="L1978" s="246" t="str">
        <f>data_olah!U299</f>
        <v>KURANG OPTIMAL</v>
      </c>
    </row>
    <row r="1979">
      <c r="A1979" s="245">
        <v>2025.0</v>
      </c>
      <c r="B1979" s="245" t="s">
        <v>3597</v>
      </c>
      <c r="C1979" s="246" t="str">
        <f>data_olah!B300</f>
        <v>KUTAI KARTANEGARA</v>
      </c>
      <c r="D1979" s="246" t="str">
        <f>data_olah!C300</f>
        <v>ANGGANA</v>
      </c>
      <c r="E1979" s="246" t="str">
        <f>data_olah!D300</f>
        <v>SUNGAI MERIAM</v>
      </c>
      <c r="F1979" s="247" t="str">
        <f>data_olah!F300</f>
        <v>-0.5713486926877647</v>
      </c>
      <c r="G1979" s="247" t="str">
        <f>data_olah!G300</f>
        <v>117.26502736091058</v>
      </c>
      <c r="H1979" s="246" t="str">
        <f>data_olah!H300</f>
        <v>TELKOMSEL</v>
      </c>
      <c r="I1979" s="246" t="str">
        <f>data_olah!I300</f>
        <v>INDIHOME</v>
      </c>
      <c r="J1979" s="246" t="str">
        <f>data_olah!J300</f>
        <v>TERPASANG</v>
      </c>
      <c r="K1979" s="246" t="str">
        <f>data_olah!O300</f>
        <v/>
      </c>
      <c r="L1979" s="246" t="str">
        <f>data_olah!U300</f>
        <v>KURANG OPTIMAL</v>
      </c>
    </row>
    <row r="1980">
      <c r="A1980" s="245">
        <v>2025.0</v>
      </c>
      <c r="B1980" s="245" t="s">
        <v>3597</v>
      </c>
      <c r="C1980" s="246" t="str">
        <f>data_olah!B301</f>
        <v>KUTAI KARTANEGARA</v>
      </c>
      <c r="D1980" s="246" t="str">
        <f>data_olah!C301</f>
        <v>ANGGANA</v>
      </c>
      <c r="E1980" s="246" t="str">
        <f>data_olah!D301</f>
        <v>SIDOMULYO</v>
      </c>
      <c r="F1980" s="247" t="str">
        <f>data_olah!F301</f>
        <v>-0.541347676151219</v>
      </c>
      <c r="G1980" s="247" t="str">
        <f>data_olah!G301</f>
        <v>117.27661940572239</v>
      </c>
      <c r="H1980" s="246" t="str">
        <f>data_olah!H301</f>
        <v>TELKOMSEL</v>
      </c>
      <c r="I1980" s="246" t="str">
        <f>data_olah!I301</f>
        <v>INDIHOME</v>
      </c>
      <c r="J1980" s="246" t="str">
        <f>data_olah!J301</f>
        <v>TERPASANG</v>
      </c>
      <c r="K1980" s="246" t="str">
        <f>data_olah!O301</f>
        <v/>
      </c>
      <c r="L1980" s="246" t="str">
        <f>data_olah!U301</f>
        <v>KURANG OPTIMAL</v>
      </c>
    </row>
    <row r="1981">
      <c r="A1981" s="245">
        <v>2025.0</v>
      </c>
      <c r="B1981" s="245" t="s">
        <v>3597</v>
      </c>
      <c r="C1981" s="246" t="str">
        <f>data_olah!B302</f>
        <v>KUTAI KARTANEGARA</v>
      </c>
      <c r="D1981" s="246" t="str">
        <f>data_olah!C302</f>
        <v>ANGGANA</v>
      </c>
      <c r="E1981" s="246" t="str">
        <f>data_olah!D302</f>
        <v>HANDIL TERUSAN</v>
      </c>
      <c r="F1981" s="247" t="str">
        <f>data_olah!F302</f>
        <v>-0.5485051574143872</v>
      </c>
      <c r="G1981" s="247" t="str">
        <f>data_olah!G302</f>
        <v>117.38590265988722</v>
      </c>
      <c r="H1981" s="246" t="str">
        <f>data_olah!H302</f>
        <v>TELKOMSEL</v>
      </c>
      <c r="I1981" s="246" t="str">
        <f>data_olah!I302</f>
        <v>ORBIT</v>
      </c>
      <c r="J1981" s="246" t="str">
        <f>data_olah!J302</f>
        <v>TERPASANG</v>
      </c>
      <c r="K1981" s="246" t="str">
        <f>data_olah!O302</f>
        <v>BELUM TERPASANG</v>
      </c>
      <c r="L1981" s="246" t="str">
        <f>data_olah!U302</f>
        <v>TIDAK TERDETEKSI</v>
      </c>
    </row>
    <row r="1982">
      <c r="A1982" s="245">
        <v>2025.0</v>
      </c>
      <c r="B1982" s="245" t="s">
        <v>3597</v>
      </c>
      <c r="C1982" s="246" t="str">
        <f>data_olah!B303</f>
        <v>KUTAI KARTANEGARA</v>
      </c>
      <c r="D1982" s="246" t="str">
        <f>data_olah!C303</f>
        <v>KEMBANG JANGGUT</v>
      </c>
      <c r="E1982" s="246" t="str">
        <f>data_olah!D303</f>
        <v>GENTING TANAH</v>
      </c>
      <c r="F1982" s="247" t="str">
        <f>data_olah!F303</f>
        <v>0.07709073548548691</v>
      </c>
      <c r="G1982" s="247" t="str">
        <f>data_olah!G303</f>
        <v>116.4337786742066</v>
      </c>
      <c r="H1982" s="246" t="str">
        <f>data_olah!H303</f>
        <v>TELKOM</v>
      </c>
      <c r="I1982" s="246" t="str">
        <f>data_olah!I303</f>
        <v>Astinet</v>
      </c>
      <c r="J1982" s="246" t="str">
        <f>data_olah!J303</f>
        <v>TERPASANG</v>
      </c>
      <c r="K1982" s="246" t="str">
        <f>data_olah!O303</f>
        <v>TIDAK TERDETEKSI</v>
      </c>
      <c r="L1982" s="246" t="str">
        <f>data_olah!U303</f>
        <v>TIDAK TERDETEKSI</v>
      </c>
    </row>
    <row r="1983">
      <c r="A1983" s="245">
        <v>2025.0</v>
      </c>
      <c r="B1983" s="245" t="s">
        <v>3597</v>
      </c>
      <c r="C1983" s="246" t="str">
        <f>data_olah!B304</f>
        <v>KUTAI KARTANEGARA</v>
      </c>
      <c r="D1983" s="246" t="str">
        <f>data_olah!C304</f>
        <v>KEMBANG JANGGUT</v>
      </c>
      <c r="E1983" s="246" t="str">
        <f>data_olah!D304</f>
        <v>LOA SAKOH</v>
      </c>
      <c r="F1983" s="247" t="str">
        <f>data_olah!F304</f>
        <v>0.10937804579590546</v>
      </c>
      <c r="G1983" s="247" t="str">
        <f>data_olah!G304</f>
        <v>116.40837553641292</v>
      </c>
      <c r="H1983" s="246" t="str">
        <f>data_olah!H304</f>
        <v>TELKOMSEL</v>
      </c>
      <c r="I1983" s="246" t="str">
        <f>data_olah!I304</f>
        <v>INDIHOME</v>
      </c>
      <c r="J1983" s="246" t="str">
        <f>data_olah!J304</f>
        <v>TERPASANG</v>
      </c>
      <c r="K1983" s="246" t="str">
        <f>data_olah!O304</f>
        <v/>
      </c>
      <c r="L1983" s="246" t="str">
        <f>data_olah!U304</f>
        <v>KURANG OPTIMAL</v>
      </c>
    </row>
    <row r="1984">
      <c r="A1984" s="245">
        <v>2025.0</v>
      </c>
      <c r="B1984" s="245" t="s">
        <v>3597</v>
      </c>
      <c r="C1984" s="246" t="str">
        <f>data_olah!B305</f>
        <v>KUTAI KARTANEGARA</v>
      </c>
      <c r="D1984" s="246" t="str">
        <f>data_olah!C305</f>
        <v>KEMBANG JANGGUT</v>
      </c>
      <c r="E1984" s="246" t="str">
        <f>data_olah!D305</f>
        <v>HAMBAU</v>
      </c>
      <c r="F1984" s="247" t="str">
        <f>data_olah!F305</f>
        <v>0.12346741144250684</v>
      </c>
      <c r="G1984" s="247" t="str">
        <f>data_olah!G305</f>
        <v>116.3982935969688</v>
      </c>
      <c r="H1984" s="246" t="str">
        <f>data_olah!H305</f>
        <v>TELKOM</v>
      </c>
      <c r="I1984" s="246" t="str">
        <f>data_olah!I305</f>
        <v>WMS</v>
      </c>
      <c r="J1984" s="246" t="str">
        <f>data_olah!J305</f>
        <v>TERPASANG</v>
      </c>
      <c r="K1984" s="246" t="str">
        <f>data_olah!O305</f>
        <v>&gt; 200GB</v>
      </c>
      <c r="L1984" s="246" t="str">
        <f>data_olah!U305</f>
        <v>KURANG OPTIMAL</v>
      </c>
    </row>
    <row r="1985">
      <c r="A1985" s="245">
        <v>2025.0</v>
      </c>
      <c r="B1985" s="245" t="s">
        <v>3597</v>
      </c>
      <c r="C1985" s="246" t="str">
        <f>data_olah!B306</f>
        <v>KUTAI KARTANEGARA</v>
      </c>
      <c r="D1985" s="246" t="str">
        <f>data_olah!C306</f>
        <v>KEMBANG JANGGUT</v>
      </c>
      <c r="E1985" s="246" t="str">
        <f>data_olah!D306</f>
        <v>KEMBANG JANGGUT</v>
      </c>
      <c r="F1985" s="247" t="str">
        <f>data_olah!F306</f>
        <v>0.14955241135818512</v>
      </c>
      <c r="G1985" s="247" t="str">
        <f>data_olah!G306</f>
        <v>116.37015425681525</v>
      </c>
      <c r="H1985" s="246" t="str">
        <f>data_olah!H306</f>
        <v>TELKOMSEL</v>
      </c>
      <c r="I1985" s="246" t="str">
        <f>data_olah!I306</f>
        <v>INDIHOME</v>
      </c>
      <c r="J1985" s="246" t="str">
        <f>data_olah!J306</f>
        <v>TERPASANG</v>
      </c>
      <c r="K1985" s="246" t="str">
        <f>data_olah!O306</f>
        <v>TIDAK AKTIF</v>
      </c>
      <c r="L1985" s="246" t="str">
        <f>data_olah!U306</f>
        <v>TIDAK AKTIF</v>
      </c>
    </row>
    <row r="1986">
      <c r="A1986" s="245">
        <v>2025.0</v>
      </c>
      <c r="B1986" s="245" t="s">
        <v>3597</v>
      </c>
      <c r="C1986" s="246" t="str">
        <f>data_olah!B307</f>
        <v>KUTAI KARTANEGARA</v>
      </c>
      <c r="D1986" s="246" t="str">
        <f>data_olah!C307</f>
        <v>KEMBANG JANGGUT</v>
      </c>
      <c r="E1986" s="246" t="str">
        <f>data_olah!D307</f>
        <v>KELEKAT</v>
      </c>
      <c r="F1986" s="247" t="str">
        <f>data_olah!F307</f>
        <v>0.2087898124402721</v>
      </c>
      <c r="G1986" s="247" t="str">
        <f>data_olah!G307</f>
        <v>116.30908234309629</v>
      </c>
      <c r="H1986" s="246" t="str">
        <f>data_olah!H307</f>
        <v>TELKOMSEL</v>
      </c>
      <c r="I1986" s="246" t="str">
        <f>data_olah!I307</f>
        <v>ORBIT</v>
      </c>
      <c r="J1986" s="246" t="str">
        <f>data_olah!J307</f>
        <v>TERPASANG</v>
      </c>
      <c r="K1986" s="246" t="str">
        <f>data_olah!O307</f>
        <v>BELUM TERPASANG</v>
      </c>
      <c r="L1986" s="246" t="str">
        <f>data_olah!U307</f>
        <v>TIDAK TERDETEKSI</v>
      </c>
    </row>
    <row r="1987">
      <c r="A1987" s="245">
        <v>2025.0</v>
      </c>
      <c r="B1987" s="245" t="s">
        <v>3597</v>
      </c>
      <c r="C1987" s="246" t="str">
        <f>data_olah!B308</f>
        <v>KUTAI KARTANEGARA</v>
      </c>
      <c r="D1987" s="246" t="str">
        <f>data_olah!C308</f>
        <v>KEMBANG JANGGUT</v>
      </c>
      <c r="E1987" s="246" t="str">
        <f>data_olah!D308</f>
        <v>PULAU PINANG</v>
      </c>
      <c r="F1987" s="247" t="str">
        <f>data_olah!F308</f>
        <v>0.25647788536058463</v>
      </c>
      <c r="G1987" s="247" t="str">
        <f>data_olah!G308</f>
        <v>116.18688591333765</v>
      </c>
      <c r="H1987" s="246" t="str">
        <f>data_olah!H308</f>
        <v>TELKOM</v>
      </c>
      <c r="I1987" s="246" t="str">
        <f>data_olah!I308</f>
        <v>WMS</v>
      </c>
      <c r="J1987" s="246" t="str">
        <f>data_olah!J308</f>
        <v>TERPASANG</v>
      </c>
      <c r="K1987" s="246" t="str">
        <f>data_olah!O308</f>
        <v>BELUM TERPASANG</v>
      </c>
      <c r="L1987" s="246" t="str">
        <f>data_olah!U308</f>
        <v>TIDAK OPTIMAL</v>
      </c>
    </row>
    <row r="1988">
      <c r="A1988" s="245">
        <v>2025.0</v>
      </c>
      <c r="B1988" s="245" t="s">
        <v>3597</v>
      </c>
      <c r="C1988" s="246" t="str">
        <f>data_olah!B309</f>
        <v>KUTAI KARTANEGARA</v>
      </c>
      <c r="D1988" s="246" t="str">
        <f>data_olah!C309</f>
        <v>KEMBANG JANGGUT</v>
      </c>
      <c r="E1988" s="246" t="str">
        <f>data_olah!D309</f>
        <v>LONG BELEH HALOQ</v>
      </c>
      <c r="F1988" s="247" t="str">
        <f>data_olah!F309</f>
        <v>0.2869473661100073</v>
      </c>
      <c r="G1988" s="247" t="str">
        <f>data_olah!G309</f>
        <v>116.1394635285051</v>
      </c>
      <c r="H1988" s="246" t="str">
        <f>data_olah!H309</f>
        <v>TELKOMSEL</v>
      </c>
      <c r="I1988" s="246" t="str">
        <f>data_olah!I309</f>
        <v>ORBIT</v>
      </c>
      <c r="J1988" s="246" t="str">
        <f>data_olah!J309</f>
        <v>TERPASANG</v>
      </c>
      <c r="K1988" s="246" t="str">
        <f>data_olah!O309</f>
        <v>BELUM TERPASANG</v>
      </c>
      <c r="L1988" s="246" t="str">
        <f>data_olah!U309</f>
        <v>TIDAK TERDETEKSI</v>
      </c>
    </row>
    <row r="1989">
      <c r="A1989" s="245">
        <v>2025.0</v>
      </c>
      <c r="B1989" s="245" t="s">
        <v>3597</v>
      </c>
      <c r="C1989" s="246" t="str">
        <f>data_olah!B310</f>
        <v>KUTAI KARTANEGARA</v>
      </c>
      <c r="D1989" s="246" t="str">
        <f>data_olah!C310</f>
        <v>KEMBANG JANGGUT</v>
      </c>
      <c r="E1989" s="246" t="str">
        <f>data_olah!D310</f>
        <v>LONG BELEH MODANG</v>
      </c>
      <c r="F1989" s="247" t="str">
        <f>data_olah!F310</f>
        <v>0.3322653059261473</v>
      </c>
      <c r="G1989" s="247" t="str">
        <f>data_olah!G310</f>
        <v>116.16006289423218</v>
      </c>
      <c r="H1989" s="246" t="str">
        <f>data_olah!H310</f>
        <v>TELKOMSEL</v>
      </c>
      <c r="I1989" s="246" t="str">
        <f>data_olah!I310</f>
        <v>ORBIT</v>
      </c>
      <c r="J1989" s="246" t="str">
        <f>data_olah!J310</f>
        <v>TERPASANG</v>
      </c>
      <c r="K1989" s="246" t="str">
        <f>data_olah!O310</f>
        <v>BELUM TERPASANG</v>
      </c>
      <c r="L1989" s="246" t="str">
        <f>data_olah!U310</f>
        <v>TIDAK TERDETEKSI</v>
      </c>
    </row>
    <row r="1990">
      <c r="A1990" s="245">
        <v>2025.0</v>
      </c>
      <c r="B1990" s="245" t="s">
        <v>3597</v>
      </c>
      <c r="C1990" s="246" t="str">
        <f>data_olah!B311</f>
        <v>KUTAI KARTANEGARA</v>
      </c>
      <c r="D1990" s="246" t="str">
        <f>data_olah!C311</f>
        <v>KEMBANG JANGGUT</v>
      </c>
      <c r="E1990" s="246" t="str">
        <f>data_olah!D311</f>
        <v>MUAI</v>
      </c>
      <c r="F1990" s="247" t="str">
        <f>data_olah!F311</f>
        <v>0.29312408765161524</v>
      </c>
      <c r="G1990" s="247" t="str">
        <f>data_olah!G311</f>
        <v>116.1937070658113</v>
      </c>
      <c r="H1990" s="246" t="str">
        <f>data_olah!H311</f>
        <v>TELKOMSEL</v>
      </c>
      <c r="I1990" s="246" t="str">
        <f>data_olah!I311</f>
        <v>ORBIT</v>
      </c>
      <c r="J1990" s="246" t="str">
        <f>data_olah!J311</f>
        <v>TERPASANG</v>
      </c>
      <c r="K1990" s="246" t="str">
        <f>data_olah!O311</f>
        <v>BELUM TERPASANG</v>
      </c>
      <c r="L1990" s="246" t="str">
        <f>data_olah!U311</f>
        <v>TIDAK TERDETEKSI</v>
      </c>
    </row>
    <row r="1991">
      <c r="A1991" s="245">
        <v>2025.0</v>
      </c>
      <c r="B1991" s="245" t="s">
        <v>3597</v>
      </c>
      <c r="C1991" s="246" t="str">
        <f>data_olah!B312</f>
        <v>KUTAI KARTANEGARA</v>
      </c>
      <c r="D1991" s="246" t="str">
        <f>data_olah!C312</f>
        <v>KEMBANG JANGGUT</v>
      </c>
      <c r="E1991" s="246" t="str">
        <f>data_olah!D312</f>
        <v>PERDANA</v>
      </c>
      <c r="F1991" s="247" t="str">
        <f>data_olah!F312</f>
        <v>0.26067025344677397</v>
      </c>
      <c r="G1991" s="247" t="str">
        <f>data_olah!G312</f>
        <v>116.21549573507671</v>
      </c>
      <c r="H1991" s="246" t="str">
        <f>data_olah!H312</f>
        <v>TELKOMSEL</v>
      </c>
      <c r="I1991" s="246" t="str">
        <f>data_olah!I312</f>
        <v>INDIHOME</v>
      </c>
      <c r="J1991" s="246" t="str">
        <f>data_olah!J312</f>
        <v>TERPASANG</v>
      </c>
      <c r="K1991" s="246" t="str">
        <f>data_olah!O312</f>
        <v/>
      </c>
      <c r="L1991" s="246" t="str">
        <f>data_olah!U312</f>
        <v>KURANG OPTIMAL</v>
      </c>
    </row>
    <row r="1992">
      <c r="A1992" s="245">
        <v>2025.0</v>
      </c>
      <c r="B1992" s="245" t="s">
        <v>3597</v>
      </c>
      <c r="C1992" s="246" t="str">
        <f>data_olah!B313</f>
        <v>KUTAI KARTANEGARA</v>
      </c>
      <c r="D1992" s="246" t="str">
        <f>data_olah!C313</f>
        <v>KEMBANG JANGGUT</v>
      </c>
      <c r="E1992" s="246" t="str">
        <f>data_olah!D313</f>
        <v>BUKIT LAYANG</v>
      </c>
      <c r="F1992" s="247" t="str">
        <f>data_olah!F313</f>
        <v>0.2568934699845106</v>
      </c>
      <c r="G1992" s="247" t="str">
        <f>data_olah!G313</f>
        <v>116.24317222596837</v>
      </c>
      <c r="H1992" s="246" t="str">
        <f>data_olah!H313</f>
        <v>TELKOMSEL</v>
      </c>
      <c r="I1992" s="246" t="str">
        <f>data_olah!I313</f>
        <v>ORBIT</v>
      </c>
      <c r="J1992" s="246" t="str">
        <f>data_olah!J313</f>
        <v>TERPASANG</v>
      </c>
      <c r="K1992" s="246" t="str">
        <f>data_olah!O313</f>
        <v>BELUM TERPASANG</v>
      </c>
      <c r="L1992" s="246" t="str">
        <f>data_olah!U313</f>
        <v>TIDAK TERDETEKSI</v>
      </c>
    </row>
    <row r="1993">
      <c r="A1993" s="245">
        <v>2025.0</v>
      </c>
      <c r="B1993" s="245" t="s">
        <v>3597</v>
      </c>
      <c r="C1993" s="246" t="str">
        <f>data_olah!B314</f>
        <v>KUTAI KARTANEGARA</v>
      </c>
      <c r="D1993" s="246" t="str">
        <f>data_olah!C314</f>
        <v>KENOHAN</v>
      </c>
      <c r="E1993" s="246" t="str">
        <f>data_olah!D314</f>
        <v>LAMIN TELIHAN</v>
      </c>
      <c r="F1993" s="247" t="str">
        <f>data_olah!F314</f>
        <v>0.0331429761515354</v>
      </c>
      <c r="G1993" s="247" t="str">
        <f>data_olah!G314</f>
        <v>116.2331601974802</v>
      </c>
      <c r="H1993" s="246" t="str">
        <f>data_olah!H314</f>
        <v>TELKOMSAT</v>
      </c>
      <c r="I1993" s="246" t="str">
        <f>data_olah!I314</f>
        <v>STARLINK</v>
      </c>
      <c r="J1993" s="246" t="str">
        <f>data_olah!J314</f>
        <v>TERPASANG</v>
      </c>
      <c r="K1993" s="246" t="str">
        <f>data_olah!O314</f>
        <v>BELUM TERPASANG</v>
      </c>
      <c r="L1993" s="246" t="str">
        <f>data_olah!U314</f>
        <v>OPTIMAL</v>
      </c>
    </row>
    <row r="1994">
      <c r="A1994" s="245">
        <v>2025.0</v>
      </c>
      <c r="B1994" s="245" t="s">
        <v>3597</v>
      </c>
      <c r="C1994" s="246" t="str">
        <f>data_olah!B315</f>
        <v>KUTAI KARTANEGARA</v>
      </c>
      <c r="D1994" s="246" t="str">
        <f>data_olah!C315</f>
        <v>KENOHAN</v>
      </c>
      <c r="E1994" s="246" t="str">
        <f>data_olah!D315</f>
        <v>LAMIN PULUT</v>
      </c>
      <c r="F1994" s="247" t="str">
        <f>data_olah!F315</f>
        <v>0.020828114443637608</v>
      </c>
      <c r="G1994" s="247" t="str">
        <f>data_olah!G315</f>
        <v>116.26145199645713</v>
      </c>
      <c r="H1994" s="246" t="str">
        <f>data_olah!H315</f>
        <v>TELKOMSAT</v>
      </c>
      <c r="I1994" s="246" t="str">
        <f>data_olah!I315</f>
        <v>STARLINK</v>
      </c>
      <c r="J1994" s="246" t="str">
        <f>data_olah!J315</f>
        <v>TERPASANG</v>
      </c>
      <c r="K1994" s="246" t="str">
        <f>data_olah!O315</f>
        <v>BELUM TERPASANG</v>
      </c>
      <c r="L1994" s="246" t="str">
        <f>data_olah!U315</f>
        <v>OPTIMAL</v>
      </c>
    </row>
    <row r="1995">
      <c r="A1995" s="245">
        <v>2025.0</v>
      </c>
      <c r="B1995" s="245" t="s">
        <v>3597</v>
      </c>
      <c r="C1995" s="246" t="str">
        <f>data_olah!B316</f>
        <v>KUTAI KARTANEGARA</v>
      </c>
      <c r="D1995" s="246" t="str">
        <f>data_olah!C316</f>
        <v>KENOHAN</v>
      </c>
      <c r="E1995" s="246" t="str">
        <f>data_olah!D316</f>
        <v>TELUK BINGKAI</v>
      </c>
      <c r="F1995" s="247" t="str">
        <f>data_olah!F316</f>
        <v>0.026686014324224405</v>
      </c>
      <c r="G1995" s="247" t="str">
        <f>data_olah!G316</f>
        <v>116.3727520355876</v>
      </c>
      <c r="H1995" s="246" t="str">
        <f>data_olah!H316</f>
        <v>TELKOMSEL</v>
      </c>
      <c r="I1995" s="246" t="str">
        <f>data_olah!I316</f>
        <v>ORBIT</v>
      </c>
      <c r="J1995" s="246" t="str">
        <f>data_olah!J316</f>
        <v>TERPASANG</v>
      </c>
      <c r="K1995" s="246" t="str">
        <f>data_olah!O316</f>
        <v>BELUM TERPASANG</v>
      </c>
      <c r="L1995" s="246" t="str">
        <f>data_olah!U316</f>
        <v>TIDAK TERDETEKSI</v>
      </c>
    </row>
    <row r="1996">
      <c r="A1996" s="245">
        <v>2025.0</v>
      </c>
      <c r="B1996" s="245" t="s">
        <v>3597</v>
      </c>
      <c r="C1996" s="246" t="str">
        <f>data_olah!B317</f>
        <v>KUTAI KARTANEGARA</v>
      </c>
      <c r="D1996" s="246" t="str">
        <f>data_olah!C317</f>
        <v>KENOHAN</v>
      </c>
      <c r="E1996" s="246" t="str">
        <f>data_olah!D317</f>
        <v>KAHALA</v>
      </c>
      <c r="F1996" s="247" t="str">
        <f>data_olah!F317</f>
        <v>-0.021319371501583324</v>
      </c>
      <c r="G1996" s="247" t="str">
        <f>data_olah!G317</f>
        <v>116.36664398959161</v>
      </c>
      <c r="H1996" s="246" t="str">
        <f>data_olah!H317</f>
        <v>TELKOMSEL</v>
      </c>
      <c r="I1996" s="246" t="str">
        <f>data_olah!I317</f>
        <v>INDIHOME</v>
      </c>
      <c r="J1996" s="246" t="str">
        <f>data_olah!J317</f>
        <v>TERPASANG</v>
      </c>
      <c r="K1996" s="246" t="str">
        <f>data_olah!O317</f>
        <v/>
      </c>
      <c r="L1996" s="246" t="str">
        <f>data_olah!U317</f>
        <v>KURANG OPTIMAL</v>
      </c>
    </row>
    <row r="1997">
      <c r="A1997" s="245">
        <v>2025.0</v>
      </c>
      <c r="B1997" s="245" t="s">
        <v>3597</v>
      </c>
      <c r="C1997" s="246" t="str">
        <f>data_olah!B318</f>
        <v>KUTAI KARTANEGARA</v>
      </c>
      <c r="D1997" s="246" t="str">
        <f>data_olah!C318</f>
        <v>KENOHAN</v>
      </c>
      <c r="E1997" s="246" t="str">
        <f>data_olah!D318</f>
        <v>TUBUHAN</v>
      </c>
      <c r="F1997" s="247" t="str">
        <f>data_olah!F318</f>
        <v>-0.12141924316900833</v>
      </c>
      <c r="G1997" s="247" t="str">
        <f>data_olah!G318</f>
        <v>116.43162424309799</v>
      </c>
      <c r="H1997" s="246" t="str">
        <f>data_olah!H318</f>
        <v>TELKOMSEL</v>
      </c>
      <c r="I1997" s="246" t="str">
        <f>data_olah!I318</f>
        <v>ORBIT</v>
      </c>
      <c r="J1997" s="246" t="str">
        <f>data_olah!J318</f>
        <v>TERPASANG</v>
      </c>
      <c r="K1997" s="246" t="str">
        <f>data_olah!O318</f>
        <v>BELUM TERPASANG</v>
      </c>
      <c r="L1997" s="246" t="str">
        <f>data_olah!U318</f>
        <v>TIDAK TERDETEKSI</v>
      </c>
    </row>
    <row r="1998">
      <c r="A1998" s="245">
        <v>2025.0</v>
      </c>
      <c r="B1998" s="245" t="s">
        <v>3597</v>
      </c>
      <c r="C1998" s="246" t="str">
        <f>data_olah!B319</f>
        <v>KUTAI KARTANEGARA</v>
      </c>
      <c r="D1998" s="246" t="str">
        <f>data_olah!C319</f>
        <v>KENOHAN</v>
      </c>
      <c r="E1998" s="246" t="str">
        <f>data_olah!D319</f>
        <v>SEMAYANG</v>
      </c>
      <c r="F1998" s="247" t="str">
        <f>data_olah!F319</f>
        <v>-0.1587567187360803</v>
      </c>
      <c r="G1998" s="247" t="str">
        <f>data_olah!G319</f>
        <v>116.50963187619887</v>
      </c>
      <c r="H1998" s="246" t="str">
        <f>data_olah!H319</f>
        <v>TELKOMSEL</v>
      </c>
      <c r="I1998" s="246" t="str">
        <f>data_olah!I319</f>
        <v>ORBIT</v>
      </c>
      <c r="J1998" s="246" t="str">
        <f>data_olah!J319</f>
        <v>TERPASANG</v>
      </c>
      <c r="K1998" s="246" t="str">
        <f>data_olah!O319</f>
        <v>BELUM TERPASANG</v>
      </c>
      <c r="L1998" s="246" t="str">
        <f>data_olah!U319</f>
        <v>TIDAK TERDETEKSI</v>
      </c>
    </row>
    <row r="1999">
      <c r="A1999" s="245">
        <v>2025.0</v>
      </c>
      <c r="B1999" s="245" t="s">
        <v>3597</v>
      </c>
      <c r="C1999" s="246" t="str">
        <f>data_olah!B320</f>
        <v>KUTAI KARTANEGARA</v>
      </c>
      <c r="D1999" s="246" t="str">
        <f>data_olah!C320</f>
        <v>KENOHAN</v>
      </c>
      <c r="E1999" s="246" t="str">
        <f>data_olah!D320</f>
        <v>TELUK MUDA</v>
      </c>
      <c r="F1999" s="247" t="str">
        <f>data_olah!F320</f>
        <v>-0.12203605590953558</v>
      </c>
      <c r="G1999" s="247" t="str">
        <f>data_olah!G320</f>
        <v>116.453097559373</v>
      </c>
      <c r="H1999" s="246" t="str">
        <f>data_olah!H320</f>
        <v>TELKOMSAT</v>
      </c>
      <c r="I1999" s="246" t="str">
        <f>data_olah!I320</f>
        <v>STARLINK</v>
      </c>
      <c r="J1999" s="246" t="str">
        <f>data_olah!J320</f>
        <v>TERPASANG</v>
      </c>
      <c r="K1999" s="246" t="str">
        <f>data_olah!O320</f>
        <v>BELUM TERPASANG</v>
      </c>
      <c r="L1999" s="246" t="str">
        <f>data_olah!U320</f>
        <v>OPTIMAL</v>
      </c>
    </row>
    <row r="2000">
      <c r="A2000" s="245">
        <v>2025.0</v>
      </c>
      <c r="B2000" s="245" t="s">
        <v>3597</v>
      </c>
      <c r="C2000" s="246" t="str">
        <f>data_olah!B321</f>
        <v>KUTAI KARTANEGARA</v>
      </c>
      <c r="D2000" s="246" t="str">
        <f>data_olah!C321</f>
        <v>KENOHAN</v>
      </c>
      <c r="E2000" s="246" t="str">
        <f>data_olah!D321</f>
        <v>TUANA TUHA</v>
      </c>
      <c r="F2000" s="247" t="str">
        <f>data_olah!F321</f>
        <v>-0.021496526989436507</v>
      </c>
      <c r="G2000" s="247" t="str">
        <f>data_olah!G321</f>
        <v>116.42899399830556</v>
      </c>
      <c r="H2000" s="246" t="str">
        <f>data_olah!H321</f>
        <v>TELKOM</v>
      </c>
      <c r="I2000" s="246" t="str">
        <f>data_olah!I321</f>
        <v>WMS</v>
      </c>
      <c r="J2000" s="246" t="str">
        <f>data_olah!J321</f>
        <v>TERPASANG</v>
      </c>
      <c r="K2000" s="246" t="str">
        <f>data_olah!O321</f>
        <v>BELUM TERPASANG</v>
      </c>
      <c r="L2000" s="246" t="str">
        <f>data_olah!U321</f>
        <v>KURANG OPTIMAL</v>
      </c>
    </row>
    <row r="2001">
      <c r="A2001" s="245">
        <v>2025.0</v>
      </c>
      <c r="B2001" s="245" t="s">
        <v>3597</v>
      </c>
      <c r="C2001" s="246" t="str">
        <f>data_olah!B322</f>
        <v>KUTAI KARTANEGARA</v>
      </c>
      <c r="D2001" s="246" t="str">
        <f>data_olah!C322</f>
        <v>KENOHAN</v>
      </c>
      <c r="E2001" s="246" t="str">
        <f>data_olah!D322</f>
        <v>KAHALA ILIR</v>
      </c>
      <c r="F2001" s="247" t="str">
        <f>data_olah!F322</f>
        <v>-0.020805592842289913</v>
      </c>
      <c r="G2001" s="247" t="str">
        <f>data_olah!G322</f>
        <v>116.36825863661072</v>
      </c>
      <c r="H2001" s="246" t="str">
        <f>data_olah!H322</f>
        <v>TELKOMSAT</v>
      </c>
      <c r="I2001" s="246" t="str">
        <f>data_olah!I322</f>
        <v>STARLINK</v>
      </c>
      <c r="J2001" s="246" t="str">
        <f>data_olah!J322</f>
        <v>TERPASANG</v>
      </c>
      <c r="K2001" s="246" t="str">
        <f>data_olah!O322</f>
        <v>BELUM TERPASANG</v>
      </c>
      <c r="L2001" s="246" t="str">
        <f>data_olah!U322</f>
        <v>OPTIMAL</v>
      </c>
    </row>
    <row r="2002">
      <c r="A2002" s="245">
        <v>2025.0</v>
      </c>
      <c r="B2002" s="245" t="s">
        <v>3597</v>
      </c>
      <c r="C2002" s="246" t="str">
        <f>data_olah!B323</f>
        <v>KUTAI KARTANEGARA</v>
      </c>
      <c r="D2002" s="246" t="str">
        <f>data_olah!C323</f>
        <v>KOTA BANGUN</v>
      </c>
      <c r="E2002" s="246" t="str">
        <f>data_olah!D323</f>
        <v>LOLENG</v>
      </c>
      <c r="F2002" s="247" t="str">
        <f>data_olah!F323</f>
        <v>-0.2627984681684425</v>
      </c>
      <c r="G2002" s="247" t="str">
        <f>data_olah!G323</f>
        <v>116.66021696679034</v>
      </c>
      <c r="H2002" s="246" t="str">
        <f>data_olah!H323</f>
        <v>TELKOM</v>
      </c>
      <c r="I2002" s="246" t="str">
        <f>data_olah!I323</f>
        <v>WMS</v>
      </c>
      <c r="J2002" s="246" t="str">
        <f>data_olah!J323</f>
        <v>TERPASANG</v>
      </c>
      <c r="K2002" s="246" t="str">
        <f>data_olah!O323</f>
        <v>&gt; 200GB</v>
      </c>
      <c r="L2002" s="246" t="str">
        <f>data_olah!U323</f>
        <v>KURANG OPTIMAL</v>
      </c>
    </row>
    <row r="2003">
      <c r="A2003" s="245">
        <v>2025.0</v>
      </c>
      <c r="B2003" s="245" t="s">
        <v>3597</v>
      </c>
      <c r="C2003" s="246" t="str">
        <f>data_olah!B324</f>
        <v>KUTAI KARTANEGARA</v>
      </c>
      <c r="D2003" s="246" t="str">
        <f>data_olah!C324</f>
        <v>KOTA BANGUN</v>
      </c>
      <c r="E2003" s="246" t="str">
        <f>data_olah!D324</f>
        <v>KOTA BANGUN ULU</v>
      </c>
      <c r="F2003" s="247" t="str">
        <f>data_olah!F324</f>
        <v>-0.25933017227607374</v>
      </c>
      <c r="G2003" s="247" t="str">
        <f>data_olah!G324</f>
        <v>116.59581224249354</v>
      </c>
      <c r="H2003" s="246" t="str">
        <f>data_olah!H324</f>
        <v>TELKOMSEL</v>
      </c>
      <c r="I2003" s="246" t="str">
        <f>data_olah!I324</f>
        <v>INDIHOME</v>
      </c>
      <c r="J2003" s="246" t="str">
        <f>data_olah!J324</f>
        <v>TERPASANG</v>
      </c>
      <c r="K2003" s="246" t="str">
        <f>data_olah!O324</f>
        <v/>
      </c>
      <c r="L2003" s="246" t="str">
        <f>data_olah!U324</f>
        <v>TIDAK OPTIMAL</v>
      </c>
    </row>
    <row r="2004">
      <c r="A2004" s="245">
        <v>2025.0</v>
      </c>
      <c r="B2004" s="245" t="s">
        <v>3597</v>
      </c>
      <c r="C2004" s="246" t="str">
        <f>data_olah!B325</f>
        <v>KUTAI KARTANEGARA</v>
      </c>
      <c r="D2004" s="246" t="str">
        <f>data_olah!C325</f>
        <v>KOTA BANGUN</v>
      </c>
      <c r="E2004" s="246" t="str">
        <f>data_olah!D325</f>
        <v>KOTA BANGUN ILIR</v>
      </c>
      <c r="F2004" s="247" t="str">
        <f>data_olah!F325</f>
        <v>-0.25527635722058356</v>
      </c>
      <c r="G2004" s="247" t="str">
        <f>data_olah!G325</f>
        <v>116.57839132817134</v>
      </c>
      <c r="H2004" s="246" t="str">
        <f>data_olah!H325</f>
        <v>TELKOMSEL</v>
      </c>
      <c r="I2004" s="246" t="str">
        <f>data_olah!I325</f>
        <v>INDIHOME</v>
      </c>
      <c r="J2004" s="246" t="str">
        <f>data_olah!J325</f>
        <v>TERPASANG</v>
      </c>
      <c r="K2004" s="246" t="str">
        <f>data_olah!O325</f>
        <v/>
      </c>
      <c r="L2004" s="246" t="str">
        <f>data_olah!U325</f>
        <v>TIDAK OPTIMAL</v>
      </c>
    </row>
    <row r="2005">
      <c r="A2005" s="245">
        <v>2025.0</v>
      </c>
      <c r="B2005" s="245" t="s">
        <v>3597</v>
      </c>
      <c r="C2005" s="246" t="str">
        <f>data_olah!B326</f>
        <v>KUTAI KARTANEGARA</v>
      </c>
      <c r="D2005" s="246" t="str">
        <f>data_olah!C326</f>
        <v>KOTA BANGUN</v>
      </c>
      <c r="E2005" s="246" t="str">
        <f>data_olah!D326</f>
        <v>LIANG</v>
      </c>
      <c r="F2005" s="247" t="str">
        <f>data_olah!F326</f>
        <v>-0.23013430277537766</v>
      </c>
      <c r="G2005" s="247" t="str">
        <f>data_olah!G326</f>
        <v>116.5856449011345</v>
      </c>
      <c r="H2005" s="246" t="str">
        <f>data_olah!H326</f>
        <v>TELKOM</v>
      </c>
      <c r="I2005" s="246" t="str">
        <f>data_olah!I326</f>
        <v>Astinet</v>
      </c>
      <c r="J2005" s="246" t="str">
        <f>data_olah!J326</f>
        <v>TERPASANG</v>
      </c>
      <c r="K2005" s="246" t="str">
        <f>data_olah!O326</f>
        <v>TIDAK TERDETEKSI</v>
      </c>
      <c r="L2005" s="246" t="str">
        <f>data_olah!U326</f>
        <v>TIDAK TERDETEKSI</v>
      </c>
    </row>
    <row r="2006">
      <c r="A2006" s="245">
        <v>2025.0</v>
      </c>
      <c r="B2006" s="245" t="s">
        <v>3597</v>
      </c>
      <c r="C2006" s="246" t="str">
        <f>data_olah!B327</f>
        <v>KUTAI KARTANEGARA</v>
      </c>
      <c r="D2006" s="246" t="str">
        <f>data_olah!C327</f>
        <v>KOTA BANGUN</v>
      </c>
      <c r="E2006" s="246" t="str">
        <f>data_olah!D327</f>
        <v>MUHURAN</v>
      </c>
      <c r="F2006" s="247" t="str">
        <f>data_olah!F327</f>
        <v>-0.20621609538240399</v>
      </c>
      <c r="G2006" s="247" t="str">
        <f>data_olah!G327</f>
        <v>116.54980966730162</v>
      </c>
      <c r="H2006" s="246" t="str">
        <f>data_olah!H327</f>
        <v>TELKOMSAT</v>
      </c>
      <c r="I2006" s="246" t="str">
        <f>data_olah!I327</f>
        <v>STARLINK</v>
      </c>
      <c r="J2006" s="246" t="str">
        <f>data_olah!J327</f>
        <v>TERPASANG</v>
      </c>
      <c r="K2006" s="246" t="str">
        <f>data_olah!O327</f>
        <v>BELUM TERPASANG</v>
      </c>
      <c r="L2006" s="246" t="str">
        <f>data_olah!U327</f>
        <v>OPTIMAL</v>
      </c>
    </row>
    <row r="2007">
      <c r="A2007" s="245">
        <v>2025.0</v>
      </c>
      <c r="B2007" s="245" t="s">
        <v>3597</v>
      </c>
      <c r="C2007" s="246" t="str">
        <f>data_olah!B328</f>
        <v>KUTAI KARTANEGARA</v>
      </c>
      <c r="D2007" s="246" t="str">
        <f>data_olah!C328</f>
        <v>KOTA BANGUN</v>
      </c>
      <c r="E2007" s="246" t="str">
        <f>data_olah!D328</f>
        <v>PELA</v>
      </c>
      <c r="F2007" s="247" t="str">
        <f>data_olah!F328</f>
        <v>-0.23930630155382346</v>
      </c>
      <c r="G2007" s="247" t="str">
        <f>data_olah!G328</f>
        <v>116.54807158955234</v>
      </c>
      <c r="H2007" s="246" t="str">
        <f>data_olah!H328</f>
        <v>TELKOMSEL</v>
      </c>
      <c r="I2007" s="246" t="str">
        <f>data_olah!I328</f>
        <v>ORBIT</v>
      </c>
      <c r="J2007" s="246" t="str">
        <f>data_olah!J328</f>
        <v>TERPASANG</v>
      </c>
      <c r="K2007" s="246" t="str">
        <f>data_olah!O328</f>
        <v>BELUM TERPASANG</v>
      </c>
      <c r="L2007" s="246" t="str">
        <f>data_olah!U328</f>
        <v>TIDAK TERDETEKSI</v>
      </c>
    </row>
    <row r="2008">
      <c r="A2008" s="245">
        <v>2025.0</v>
      </c>
      <c r="B2008" s="245" t="s">
        <v>3597</v>
      </c>
      <c r="C2008" s="246" t="str">
        <f>data_olah!B329</f>
        <v>KUTAI KARTANEGARA</v>
      </c>
      <c r="D2008" s="246" t="str">
        <f>data_olah!C329</f>
        <v>KOTA BANGUN</v>
      </c>
      <c r="E2008" s="246" t="str">
        <f>data_olah!D329</f>
        <v>KEDANG MURUNG</v>
      </c>
      <c r="F2008" s="247" t="str">
        <f>data_olah!F329</f>
        <v>-0.28358103984016975</v>
      </c>
      <c r="G2008" s="247" t="str">
        <f>data_olah!G329</f>
        <v>116.59541965195672</v>
      </c>
      <c r="H2008" s="246" t="str">
        <f>data_olah!H329</f>
        <v>PSN</v>
      </c>
      <c r="I2008" s="246" t="str">
        <f>data_olah!I329</f>
        <v>VSAT</v>
      </c>
      <c r="J2008" s="246" t="str">
        <f>data_olah!J329</f>
        <v>TERPASANG</v>
      </c>
      <c r="K2008" s="246" t="str">
        <f>data_olah!O329</f>
        <v/>
      </c>
      <c r="L2008" s="246" t="str">
        <f>data_olah!U329</f>
        <v>TIDAK OPTIMAL</v>
      </c>
    </row>
    <row r="2009">
      <c r="A2009" s="245">
        <v>2025.0</v>
      </c>
      <c r="B2009" s="245" t="s">
        <v>3597</v>
      </c>
      <c r="C2009" s="246" t="str">
        <f>data_olah!B330</f>
        <v>KUTAI KARTANEGARA</v>
      </c>
      <c r="D2009" s="246" t="str">
        <f>data_olah!C330</f>
        <v>KOTA BANGUN</v>
      </c>
      <c r="E2009" s="246" t="str">
        <f>data_olah!D330</f>
        <v>KOTA BANGUN SEBERANG</v>
      </c>
      <c r="F2009" s="247" t="str">
        <f>data_olah!F330</f>
        <v>-0.2797123814617738</v>
      </c>
      <c r="G2009" s="247" t="str">
        <f>data_olah!G330</f>
        <v>116.59091609662559</v>
      </c>
      <c r="H2009" s="246" t="str">
        <f>data_olah!H330</f>
        <v>TELKOMSAT</v>
      </c>
      <c r="I2009" s="246" t="str">
        <f>data_olah!I330</f>
        <v>STARLINK</v>
      </c>
      <c r="J2009" s="246" t="str">
        <f>data_olah!J330</f>
        <v>TERPASANG</v>
      </c>
      <c r="K2009" s="246" t="str">
        <f>data_olah!O330</f>
        <v>BELUM TERPASANG</v>
      </c>
      <c r="L2009" s="246" t="str">
        <f>data_olah!U330</f>
        <v>KURANG OPTIMAL</v>
      </c>
    </row>
    <row r="2010">
      <c r="A2010" s="245">
        <v>2025.0</v>
      </c>
      <c r="B2010" s="245" t="s">
        <v>3597</v>
      </c>
      <c r="C2010" s="246" t="str">
        <f>data_olah!B331</f>
        <v>KUTAI KARTANEGARA</v>
      </c>
      <c r="D2010" s="246" t="str">
        <f>data_olah!C331</f>
        <v>KOTA BANGUN</v>
      </c>
      <c r="E2010" s="246" t="str">
        <f>data_olah!D331</f>
        <v>LIANG ULU</v>
      </c>
      <c r="F2010" s="247" t="str">
        <f>data_olah!F331</f>
        <v>-0.23973345956768205</v>
      </c>
      <c r="G2010" s="247" t="str">
        <f>data_olah!G331</f>
        <v>116.56980255046957</v>
      </c>
      <c r="H2010" s="246" t="str">
        <f>data_olah!H331</f>
        <v>TELKOMSEL</v>
      </c>
      <c r="I2010" s="246" t="str">
        <f>data_olah!I331</f>
        <v>INDIHOME</v>
      </c>
      <c r="J2010" s="246" t="str">
        <f>data_olah!J331</f>
        <v>TERPASANG</v>
      </c>
      <c r="K2010" s="246" t="str">
        <f>data_olah!O331</f>
        <v/>
      </c>
      <c r="L2010" s="246" t="str">
        <f>data_olah!U331</f>
        <v>KURANG OPTIMAL</v>
      </c>
    </row>
    <row r="2011">
      <c r="A2011" s="245">
        <v>2025.0</v>
      </c>
      <c r="B2011" s="245" t="s">
        <v>3597</v>
      </c>
      <c r="C2011" s="246" t="str">
        <f>data_olah!B332</f>
        <v>KUTAI KARTANEGARA</v>
      </c>
      <c r="D2011" s="246" t="str">
        <f>data_olah!C332</f>
        <v>KOTA BANGUN</v>
      </c>
      <c r="E2011" s="246" t="str">
        <f>data_olah!D332</f>
        <v>SEBELIMBINGAN</v>
      </c>
      <c r="F2011" s="247" t="str">
        <f>data_olah!F332</f>
        <v>-0.17392346519635513</v>
      </c>
      <c r="G2011" s="247" t="str">
        <f>data_olah!G332</f>
        <v>116.50642621601659</v>
      </c>
      <c r="H2011" s="246" t="str">
        <f>data_olah!H332</f>
        <v/>
      </c>
      <c r="I2011" s="246" t="str">
        <f>data_olah!I332</f>
        <v/>
      </c>
      <c r="J2011" s="246" t="str">
        <f>data_olah!J332</f>
        <v/>
      </c>
      <c r="K2011" s="246" t="str">
        <f>data_olah!O332</f>
        <v>BELUM TERPASANG</v>
      </c>
      <c r="L2011" s="246" t="str">
        <f>data_olah!U332</f>
        <v>BELUM TERPASANG</v>
      </c>
    </row>
    <row r="2012">
      <c r="A2012" s="245">
        <v>2025.0</v>
      </c>
      <c r="B2012" s="245" t="s">
        <v>3597</v>
      </c>
      <c r="C2012" s="246" t="str">
        <f>data_olah!B333</f>
        <v>KUTAI KARTANEGARA</v>
      </c>
      <c r="D2012" s="246" t="str">
        <f>data_olah!C333</f>
        <v>KOTA BANGUN</v>
      </c>
      <c r="E2012" s="246" t="str">
        <f>data_olah!D333</f>
        <v>SANGKULIMAN</v>
      </c>
      <c r="F2012" s="247" t="str">
        <f>data_olah!F333</f>
        <v>-0.2406842566974338</v>
      </c>
      <c r="G2012" s="247" t="str">
        <f>data_olah!G333</f>
        <v>116.55769035093343</v>
      </c>
      <c r="H2012" s="246" t="str">
        <f>data_olah!H333</f>
        <v>TELKOMSEL</v>
      </c>
      <c r="I2012" s="246" t="str">
        <f>data_olah!I333</f>
        <v>ORBIT</v>
      </c>
      <c r="J2012" s="246" t="str">
        <f>data_olah!J333</f>
        <v>TERPASANG</v>
      </c>
      <c r="K2012" s="246" t="str">
        <f>data_olah!O333</f>
        <v>BELUM TERPASANG</v>
      </c>
      <c r="L2012" s="246" t="str">
        <f>data_olah!U333</f>
        <v>TIDAK TERDETEKSI</v>
      </c>
    </row>
    <row r="2013">
      <c r="A2013" s="245">
        <v>2025.0</v>
      </c>
      <c r="B2013" s="245" t="s">
        <v>3597</v>
      </c>
      <c r="C2013" s="246" t="str">
        <f>data_olah!B334</f>
        <v>KUTAI KARTANEGARA</v>
      </c>
      <c r="D2013" s="246" t="str">
        <f>data_olah!C334</f>
        <v>KOTA BANGUN DARAT</v>
      </c>
      <c r="E2013" s="246" t="str">
        <f>data_olah!D334</f>
        <v>KEDANG IPIL</v>
      </c>
      <c r="F2013" s="247" t="str">
        <f>data_olah!F334</f>
        <v>-0.4052265710794357</v>
      </c>
      <c r="G2013" s="247" t="str">
        <f>data_olah!G334</f>
        <v>116.63971259316271</v>
      </c>
      <c r="H2013" s="246" t="str">
        <f>data_olah!H334</f>
        <v>TELKOMSEL</v>
      </c>
      <c r="I2013" s="246" t="str">
        <f>data_olah!I334</f>
        <v>ORBIT</v>
      </c>
      <c r="J2013" s="246" t="str">
        <f>data_olah!J334</f>
        <v>TERPASANG</v>
      </c>
      <c r="K2013" s="246" t="str">
        <f>data_olah!O334</f>
        <v>BELUM TERPASANG</v>
      </c>
      <c r="L2013" s="246" t="str">
        <f>data_olah!U334</f>
        <v>TIDAK TERDETEKSI</v>
      </c>
    </row>
    <row r="2014">
      <c r="A2014" s="245">
        <v>2025.0</v>
      </c>
      <c r="B2014" s="245" t="s">
        <v>3597</v>
      </c>
      <c r="C2014" s="246" t="str">
        <f>data_olah!B335</f>
        <v>KUTAI KARTANEGARA</v>
      </c>
      <c r="D2014" s="246" t="str">
        <f>data_olah!C335</f>
        <v>KOTA BANGUN DARAT</v>
      </c>
      <c r="E2014" s="246" t="str">
        <f>data_olah!D335</f>
        <v>SEDULANG</v>
      </c>
      <c r="F2014" s="247" t="str">
        <f>data_olah!F335</f>
        <v>-0.3758508360244507</v>
      </c>
      <c r="G2014" s="247" t="str">
        <f>data_olah!G335</f>
        <v>116.62670666136891</v>
      </c>
      <c r="H2014" s="246" t="str">
        <f>data_olah!H335</f>
        <v>TELKOMSAT</v>
      </c>
      <c r="I2014" s="246" t="str">
        <f>data_olah!I335</f>
        <v>STARLINK</v>
      </c>
      <c r="J2014" s="246" t="str">
        <f>data_olah!J335</f>
        <v>TERPASANG</v>
      </c>
      <c r="K2014" s="246" t="str">
        <f>data_olah!O335</f>
        <v>BELUM TERPASANG</v>
      </c>
      <c r="L2014" s="246" t="str">
        <f>data_olah!U335</f>
        <v>SANGAT OPTIMAL</v>
      </c>
    </row>
    <row r="2015">
      <c r="A2015" s="245">
        <v>2025.0</v>
      </c>
      <c r="B2015" s="245" t="s">
        <v>3597</v>
      </c>
      <c r="C2015" s="246" t="str">
        <f>data_olah!B336</f>
        <v>KUTAI KARTANEGARA</v>
      </c>
      <c r="D2015" s="246" t="str">
        <f>data_olah!C336</f>
        <v>KOTA BANGUN DARAT</v>
      </c>
      <c r="E2015" s="246" t="str">
        <f>data_olah!D336</f>
        <v>BENUA BARU</v>
      </c>
      <c r="F2015" s="247" t="str">
        <f>data_olah!F336</f>
        <v>-0.410829478444526</v>
      </c>
      <c r="G2015" s="247" t="str">
        <f>data_olah!G336</f>
        <v>116.70014889760117</v>
      </c>
      <c r="H2015" s="246" t="str">
        <f>data_olah!H336</f>
        <v>TELKOMSAT</v>
      </c>
      <c r="I2015" s="246" t="str">
        <f>data_olah!I336</f>
        <v>STARLINK</v>
      </c>
      <c r="J2015" s="246" t="str">
        <f>data_olah!J336</f>
        <v>TERPASANG</v>
      </c>
      <c r="K2015" s="246" t="str">
        <f>data_olah!O336</f>
        <v>BELUM TERPASANG</v>
      </c>
      <c r="L2015" s="246" t="str">
        <f>data_olah!U336</f>
        <v>TIDAK OPTIMAL</v>
      </c>
    </row>
    <row r="2016">
      <c r="A2016" s="245">
        <v>2025.0</v>
      </c>
      <c r="B2016" s="245" t="s">
        <v>3597</v>
      </c>
      <c r="C2016" s="246" t="str">
        <f>data_olah!B337</f>
        <v>KUTAI KARTANEGARA</v>
      </c>
      <c r="D2016" s="246" t="str">
        <f>data_olah!C337</f>
        <v>KOTA BANGUN DARAT</v>
      </c>
      <c r="E2016" s="246" t="str">
        <f>data_olah!D337</f>
        <v>KOTA BANGUN I</v>
      </c>
      <c r="F2016" s="247" t="str">
        <f>data_olah!F337</f>
        <v>-0.35004152693619633</v>
      </c>
      <c r="G2016" s="247" t="str">
        <f>data_olah!G337</f>
        <v>116.59100573047249</v>
      </c>
      <c r="H2016" s="246" t="str">
        <f>data_olah!H337</f>
        <v>TELKOM</v>
      </c>
      <c r="I2016" s="246" t="str">
        <f>data_olah!I337</f>
        <v>WMS</v>
      </c>
      <c r="J2016" s="246" t="str">
        <f>data_olah!J337</f>
        <v>TERPASANG</v>
      </c>
      <c r="K2016" s="246" t="str">
        <f>data_olah!O337</f>
        <v>&gt; 200GB</v>
      </c>
      <c r="L2016" s="246" t="str">
        <f>data_olah!U337</f>
        <v>KURANG OPTIMAL</v>
      </c>
    </row>
    <row r="2017">
      <c r="A2017" s="245">
        <v>2025.0</v>
      </c>
      <c r="B2017" s="245" t="s">
        <v>3597</v>
      </c>
      <c r="C2017" s="246" t="str">
        <f>data_olah!B338</f>
        <v>KUTAI KARTANEGARA</v>
      </c>
      <c r="D2017" s="246" t="str">
        <f>data_olah!C338</f>
        <v>KOTA BANGUN DARAT</v>
      </c>
      <c r="E2017" s="246" t="str">
        <f>data_olah!D338</f>
        <v>KOTA BANGUN II</v>
      </c>
      <c r="F2017" s="247" t="str">
        <f>data_olah!F338</f>
        <v>-0.3797061418139967</v>
      </c>
      <c r="G2017" s="247" t="str">
        <f>data_olah!G338</f>
        <v>116.55445564343019</v>
      </c>
      <c r="H2017" s="246" t="str">
        <f>data_olah!H338</f>
        <v>TELKOM</v>
      </c>
      <c r="I2017" s="246" t="str">
        <f>data_olah!I338</f>
        <v>WMS</v>
      </c>
      <c r="J2017" s="246" t="str">
        <f>data_olah!J338</f>
        <v>TERPASANG</v>
      </c>
      <c r="K2017" s="246" t="str">
        <f>data_olah!O338</f>
        <v>&gt; 200GB</v>
      </c>
      <c r="L2017" s="246" t="str">
        <f>data_olah!U338</f>
        <v>KURANG OPTIMAL</v>
      </c>
    </row>
    <row r="2018">
      <c r="A2018" s="245">
        <v>2025.0</v>
      </c>
      <c r="B2018" s="245" t="s">
        <v>3597</v>
      </c>
      <c r="C2018" s="246" t="str">
        <f>data_olah!B339</f>
        <v>KUTAI KARTANEGARA</v>
      </c>
      <c r="D2018" s="246" t="str">
        <f>data_olah!C339</f>
        <v>KOTA BANGUN DARAT</v>
      </c>
      <c r="E2018" s="246" t="str">
        <f>data_olah!D339</f>
        <v>KOTA BANGUN III</v>
      </c>
      <c r="F2018" s="247" t="str">
        <f>data_olah!F339</f>
        <v>-0.28024716720296056</v>
      </c>
      <c r="G2018" s="247" t="str">
        <f>data_olah!G339</f>
        <v>116.56717337465193</v>
      </c>
      <c r="H2018" s="246" t="str">
        <f>data_olah!H339</f>
        <v>TELKOMSEL</v>
      </c>
      <c r="I2018" s="246" t="str">
        <f>data_olah!I339</f>
        <v>INDIHOME</v>
      </c>
      <c r="J2018" s="246" t="str">
        <f>data_olah!J339</f>
        <v>TERPASANG</v>
      </c>
      <c r="K2018" s="246" t="str">
        <f>data_olah!O339</f>
        <v/>
      </c>
      <c r="L2018" s="246" t="str">
        <f>data_olah!U339</f>
        <v>KURANG OPTIMAL</v>
      </c>
    </row>
    <row r="2019">
      <c r="A2019" s="245">
        <v>2025.0</v>
      </c>
      <c r="B2019" s="245" t="s">
        <v>3597</v>
      </c>
      <c r="C2019" s="246" t="str">
        <f>data_olah!B340</f>
        <v>KUTAI KARTANEGARA</v>
      </c>
      <c r="D2019" s="246" t="str">
        <f>data_olah!C340</f>
        <v>KOTA BANGUN DARAT</v>
      </c>
      <c r="E2019" s="246" t="str">
        <f>data_olah!D340</f>
        <v>SUMBER SARI</v>
      </c>
      <c r="F2019" s="247" t="str">
        <f>data_olah!F340</f>
        <v>-0.29009841232001043</v>
      </c>
      <c r="G2019" s="247" t="str">
        <f>data_olah!G340</f>
        <v>116.74920216891331</v>
      </c>
      <c r="H2019" s="246" t="str">
        <f>data_olah!H340</f>
        <v>TELKOM</v>
      </c>
      <c r="I2019" s="246" t="str">
        <f>data_olah!I340</f>
        <v>Astinet</v>
      </c>
      <c r="J2019" s="246" t="str">
        <f>data_olah!J340</f>
        <v>TERPASANG</v>
      </c>
      <c r="K2019" s="246" t="str">
        <f>data_olah!O340</f>
        <v>TIDAK AKTIF</v>
      </c>
      <c r="L2019" s="246" t="str">
        <f>data_olah!U340</f>
        <v>TIDAK TERDETEKSI</v>
      </c>
    </row>
    <row r="2020">
      <c r="A2020" s="245">
        <v>2025.0</v>
      </c>
      <c r="B2020" s="245" t="s">
        <v>3597</v>
      </c>
      <c r="C2020" s="246" t="str">
        <f>data_olah!B341</f>
        <v>KUTAI KARTANEGARA</v>
      </c>
      <c r="D2020" s="246" t="str">
        <f>data_olah!C341</f>
        <v>KOTA BANGUN DARAT</v>
      </c>
      <c r="E2020" s="246" t="str">
        <f>data_olah!D341</f>
        <v>SARI NADI</v>
      </c>
      <c r="F2020" s="247" t="str">
        <f>data_olah!F341</f>
        <v>-0.3938837910668468</v>
      </c>
      <c r="G2020" s="247" t="str">
        <f>data_olah!G341</f>
        <v>116.72957143045235</v>
      </c>
      <c r="H2020" s="246" t="str">
        <f>data_olah!H341</f>
        <v>TELKOM</v>
      </c>
      <c r="I2020" s="246" t="str">
        <f>data_olah!I341</f>
        <v>WMS</v>
      </c>
      <c r="J2020" s="246" t="str">
        <f>data_olah!J341</f>
        <v>TERPASANG</v>
      </c>
      <c r="K2020" s="246" t="str">
        <f>data_olah!O341</f>
        <v>&gt; 200GB</v>
      </c>
      <c r="L2020" s="246" t="str">
        <f>data_olah!U341</f>
        <v>KURANG OPTIMAL</v>
      </c>
    </row>
    <row r="2021">
      <c r="A2021" s="245">
        <v>2025.0</v>
      </c>
      <c r="B2021" s="245" t="s">
        <v>3597</v>
      </c>
      <c r="C2021" s="246" t="str">
        <f>data_olah!B342</f>
        <v>KUTAI KARTANEGARA</v>
      </c>
      <c r="D2021" s="246" t="str">
        <f>data_olah!C342</f>
        <v>KOTA BANGUN DARAT</v>
      </c>
      <c r="E2021" s="246" t="str">
        <f>data_olah!D342</f>
        <v>SUKA BUMI</v>
      </c>
      <c r="F2021" s="247" t="str">
        <f>data_olah!F342</f>
        <v>-0.36851181319256</v>
      </c>
      <c r="G2021" s="247" t="str">
        <f>data_olah!G342</f>
        <v>116.68943074713239</v>
      </c>
      <c r="H2021" s="246" t="str">
        <f>data_olah!H342</f>
        <v>TELKOM</v>
      </c>
      <c r="I2021" s="246" t="str">
        <f>data_olah!I342</f>
        <v>WMS</v>
      </c>
      <c r="J2021" s="246" t="str">
        <f>data_olah!J342</f>
        <v>TERPASANG</v>
      </c>
      <c r="K2021" s="246" t="str">
        <f>data_olah!O342</f>
        <v>&gt; 200GB</v>
      </c>
      <c r="L2021" s="246" t="str">
        <f>data_olah!U342</f>
        <v>KURANG OPTIMAL</v>
      </c>
    </row>
    <row r="2022">
      <c r="A2022" s="245">
        <v>2025.0</v>
      </c>
      <c r="B2022" s="245" t="s">
        <v>3597</v>
      </c>
      <c r="C2022" s="246" t="str">
        <f>data_olah!B343</f>
        <v>KUTAI KARTANEGARA</v>
      </c>
      <c r="D2022" s="246" t="str">
        <f>data_olah!C343</f>
        <v>KOTA BANGUN DARAT</v>
      </c>
      <c r="E2022" s="246" t="str">
        <f>data_olah!D343</f>
        <v>WONOSARI</v>
      </c>
      <c r="F2022" s="247" t="str">
        <f>data_olah!F343</f>
        <v>-0.3928536660934374</v>
      </c>
      <c r="G2022" s="247" t="str">
        <f>data_olah!G343</f>
        <v>116.64548111959118</v>
      </c>
      <c r="H2022" s="246" t="str">
        <f>data_olah!H343</f>
        <v>TELKOMSAT</v>
      </c>
      <c r="I2022" s="246" t="str">
        <f>data_olah!I343</f>
        <v>STARLINK</v>
      </c>
      <c r="J2022" s="246" t="str">
        <f>data_olah!J343</f>
        <v>TERPASANG</v>
      </c>
      <c r="K2022" s="246" t="str">
        <f>data_olah!O343</f>
        <v>BELUM TERPASANG</v>
      </c>
      <c r="L2022" s="246" t="str">
        <f>data_olah!U343</f>
        <v>TIDAK OPTIMAL</v>
      </c>
    </row>
    <row r="2023">
      <c r="A2023" s="245">
        <v>2025.0</v>
      </c>
      <c r="B2023" s="245" t="s">
        <v>3597</v>
      </c>
      <c r="C2023" s="246" t="str">
        <f>data_olah!B344</f>
        <v>KUTAI KARTANEGARA</v>
      </c>
      <c r="D2023" s="246" t="str">
        <f>data_olah!C344</f>
        <v>LOA JANAN</v>
      </c>
      <c r="E2023" s="246" t="str">
        <f>data_olah!D344</f>
        <v>BAKUNGAN</v>
      </c>
      <c r="F2023" s="247" t="str">
        <f>data_olah!F344</f>
        <v>-0.59353118182943</v>
      </c>
      <c r="G2023" s="247" t="str">
        <f>data_olah!G344</f>
        <v>117.04485926730453</v>
      </c>
      <c r="H2023" s="246" t="str">
        <f>data_olah!H344</f>
        <v>TELKOM</v>
      </c>
      <c r="I2023" s="246" t="str">
        <f>data_olah!I344</f>
        <v>WMS</v>
      </c>
      <c r="J2023" s="246" t="str">
        <f>data_olah!J344</f>
        <v>TERPASANG</v>
      </c>
      <c r="K2023" s="246" t="str">
        <f>data_olah!O344</f>
        <v>&lt;= 150GB</v>
      </c>
      <c r="L2023" s="246" t="str">
        <f>data_olah!U344</f>
        <v>KURANG OPTIMAL</v>
      </c>
    </row>
    <row r="2024">
      <c r="A2024" s="245">
        <v>2025.0</v>
      </c>
      <c r="B2024" s="245" t="s">
        <v>3597</v>
      </c>
      <c r="C2024" s="246" t="str">
        <f>data_olah!B345</f>
        <v>KUTAI KARTANEGARA</v>
      </c>
      <c r="D2024" s="246" t="str">
        <f>data_olah!C345</f>
        <v>LOA JANAN</v>
      </c>
      <c r="E2024" s="246" t="str">
        <f>data_olah!D345</f>
        <v>LOA DURI ULU</v>
      </c>
      <c r="F2024" s="247" t="str">
        <f>data_olah!F345</f>
        <v>-0.5884023989733906</v>
      </c>
      <c r="G2024" s="247" t="str">
        <f>data_olah!G345</f>
        <v>117.06158509108974</v>
      </c>
      <c r="H2024" s="246" t="str">
        <f>data_olah!H345</f>
        <v>TELKOM</v>
      </c>
      <c r="I2024" s="246" t="str">
        <f>data_olah!I345</f>
        <v>WMS</v>
      </c>
      <c r="J2024" s="246" t="str">
        <f>data_olah!J345</f>
        <v>TERPASANG</v>
      </c>
      <c r="K2024" s="246" t="str">
        <f>data_olah!O345</f>
        <v>&gt; 200GB</v>
      </c>
      <c r="L2024" s="246" t="str">
        <f>data_olah!U345</f>
        <v>KURANG OPTIMAL</v>
      </c>
    </row>
    <row r="2025">
      <c r="A2025" s="245">
        <v>2025.0</v>
      </c>
      <c r="B2025" s="245" t="s">
        <v>3597</v>
      </c>
      <c r="C2025" s="246" t="str">
        <f>data_olah!B346</f>
        <v>KUTAI KARTANEGARA</v>
      </c>
      <c r="D2025" s="246" t="str">
        <f>data_olah!C346</f>
        <v>LOA JANAN</v>
      </c>
      <c r="E2025" s="246" t="str">
        <f>data_olah!D346</f>
        <v>LOA JANAN ULU</v>
      </c>
      <c r="F2025" s="247" t="str">
        <f>data_olah!F346</f>
        <v>-0.5779209327928697</v>
      </c>
      <c r="G2025" s="247" t="str">
        <f>data_olah!G346</f>
        <v>117.08624493022013</v>
      </c>
      <c r="H2025" s="246" t="str">
        <f>data_olah!H346</f>
        <v>TELKOM</v>
      </c>
      <c r="I2025" s="246" t="str">
        <f>data_olah!I346</f>
        <v>WMS</v>
      </c>
      <c r="J2025" s="246" t="str">
        <f>data_olah!J346</f>
        <v>TERPASANG</v>
      </c>
      <c r="K2025" s="246" t="str">
        <f>data_olah!O346</f>
        <v>&lt;= 100GB</v>
      </c>
      <c r="L2025" s="246" t="str">
        <f>data_olah!U346</f>
        <v>TIDAK OPTIMAL</v>
      </c>
    </row>
    <row r="2026">
      <c r="A2026" s="245">
        <v>2025.0</v>
      </c>
      <c r="B2026" s="245" t="s">
        <v>3597</v>
      </c>
      <c r="C2026" s="246" t="str">
        <f>data_olah!B347</f>
        <v>KUTAI KARTANEGARA</v>
      </c>
      <c r="D2026" s="246" t="str">
        <f>data_olah!C347</f>
        <v>LOA JANAN</v>
      </c>
      <c r="E2026" s="246" t="str">
        <f>data_olah!D347</f>
        <v>PURWAJAYA</v>
      </c>
      <c r="F2026" s="247" t="str">
        <f>data_olah!F347</f>
        <v>-0.6143097049334735</v>
      </c>
      <c r="G2026" s="247" t="str">
        <f>data_olah!G347</f>
        <v>117.08733932106767</v>
      </c>
      <c r="H2026" s="246" t="str">
        <f>data_olah!H347</f>
        <v>TELKOMSEL</v>
      </c>
      <c r="I2026" s="246" t="str">
        <f>data_olah!I347</f>
        <v>INDIHOME</v>
      </c>
      <c r="J2026" s="246" t="str">
        <f>data_olah!J347</f>
        <v>TERPASANG</v>
      </c>
      <c r="K2026" s="246" t="str">
        <f>data_olah!O347</f>
        <v>&gt; 200GB</v>
      </c>
      <c r="L2026" s="246" t="str">
        <f>data_olah!U347</f>
        <v>KURANG OPTIMAL</v>
      </c>
    </row>
    <row r="2027">
      <c r="A2027" s="245">
        <v>2025.0</v>
      </c>
      <c r="B2027" s="245" t="s">
        <v>3597</v>
      </c>
      <c r="C2027" s="246" t="str">
        <f>data_olah!B348</f>
        <v>KUTAI KARTANEGARA</v>
      </c>
      <c r="D2027" s="246" t="str">
        <f>data_olah!C348</f>
        <v>LOA JANAN</v>
      </c>
      <c r="E2027" s="246" t="str">
        <f>data_olah!D348</f>
        <v>TANI BHAKTI</v>
      </c>
      <c r="F2027" s="247" t="str">
        <f>data_olah!F348</f>
        <v>-0.6259242598871447</v>
      </c>
      <c r="G2027" s="247" t="str">
        <f>data_olah!G348</f>
        <v>117.1234640900671</v>
      </c>
      <c r="H2027" s="246" t="str">
        <f>data_olah!H348</f>
        <v>TELKOMSEL</v>
      </c>
      <c r="I2027" s="246" t="str">
        <f>data_olah!I348</f>
        <v>INDIHOME</v>
      </c>
      <c r="J2027" s="246" t="str">
        <f>data_olah!J348</f>
        <v>TERPASANG</v>
      </c>
      <c r="K2027" s="246" t="str">
        <f>data_olah!O348</f>
        <v/>
      </c>
      <c r="L2027" s="246" t="str">
        <f>data_olah!U348</f>
        <v>TIDAK OPTIMAL</v>
      </c>
    </row>
    <row r="2028">
      <c r="A2028" s="245">
        <v>2025.0</v>
      </c>
      <c r="B2028" s="245" t="s">
        <v>3597</v>
      </c>
      <c r="C2028" s="246" t="str">
        <f>data_olah!B349</f>
        <v>KUTAI KARTANEGARA</v>
      </c>
      <c r="D2028" s="246" t="str">
        <f>data_olah!C349</f>
        <v>LOA JANAN</v>
      </c>
      <c r="E2028" s="246" t="str">
        <f>data_olah!D349</f>
        <v>BATUAH</v>
      </c>
      <c r="F2028" s="247" t="str">
        <f>data_olah!F349</f>
        <v>-0.718244072656435</v>
      </c>
      <c r="G2028" s="247" t="str">
        <f>data_olah!G349</f>
        <v>117.09111349542322</v>
      </c>
      <c r="H2028" s="246" t="str">
        <f>data_olah!H349</f>
        <v>TELKOMSEL</v>
      </c>
      <c r="I2028" s="246" t="str">
        <f>data_olah!I349</f>
        <v>INDIHOME</v>
      </c>
      <c r="J2028" s="246" t="str">
        <f>data_olah!J349</f>
        <v>TERPASANG</v>
      </c>
      <c r="K2028" s="246" t="str">
        <f>data_olah!O349</f>
        <v>&lt;= 200GB</v>
      </c>
      <c r="L2028" s="246" t="str">
        <f>data_olah!U349</f>
        <v>KURANG OPTIMAL</v>
      </c>
    </row>
    <row r="2029">
      <c r="A2029" s="245">
        <v>2025.0</v>
      </c>
      <c r="B2029" s="245" t="s">
        <v>3597</v>
      </c>
      <c r="C2029" s="246" t="str">
        <f>data_olah!B350</f>
        <v>KUTAI KARTANEGARA</v>
      </c>
      <c r="D2029" s="246" t="str">
        <f>data_olah!C350</f>
        <v>LOA JANAN</v>
      </c>
      <c r="E2029" s="246" t="str">
        <f>data_olah!D350</f>
        <v>LOA DURI ILIR</v>
      </c>
      <c r="F2029" s="247" t="str">
        <f>data_olah!F350</f>
        <v>-0.5973390762105307</v>
      </c>
      <c r="G2029" s="247" t="str">
        <f>data_olah!G350</f>
        <v>117.06987891787082</v>
      </c>
      <c r="H2029" s="246" t="str">
        <f>data_olah!H350</f>
        <v>TELKOM</v>
      </c>
      <c r="I2029" s="246" t="str">
        <f>data_olah!I350</f>
        <v>WMS</v>
      </c>
      <c r="J2029" s="246" t="str">
        <f>data_olah!J350</f>
        <v>TERPASANG</v>
      </c>
      <c r="K2029" s="246" t="str">
        <f>data_olah!O350</f>
        <v>TIDAK AKTIF</v>
      </c>
      <c r="L2029" s="246" t="str">
        <f>data_olah!U350</f>
        <v>TIDAK OPTIMAL</v>
      </c>
    </row>
    <row r="2030">
      <c r="A2030" s="245">
        <v>2025.0</v>
      </c>
      <c r="B2030" s="245" t="s">
        <v>3597</v>
      </c>
      <c r="C2030" s="246" t="str">
        <f>data_olah!B351</f>
        <v>KUTAI KARTANEGARA</v>
      </c>
      <c r="D2030" s="246" t="str">
        <f>data_olah!C351</f>
        <v>LOA JANAN</v>
      </c>
      <c r="E2030" s="246" t="str">
        <f>data_olah!D351</f>
        <v>TANI HARAPAN</v>
      </c>
      <c r="F2030" s="247" t="str">
        <f>data_olah!F351</f>
        <v>-0.729767768104083</v>
      </c>
      <c r="G2030" s="247" t="str">
        <f>data_olah!G351</f>
        <v>117.12619350490209</v>
      </c>
      <c r="H2030" s="246" t="str">
        <f>data_olah!H351</f>
        <v>TELKOMSEL</v>
      </c>
      <c r="I2030" s="246" t="str">
        <f>data_olah!I351</f>
        <v>INDIHOME</v>
      </c>
      <c r="J2030" s="246" t="str">
        <f>data_olah!J351</f>
        <v>TERPASANG</v>
      </c>
      <c r="K2030" s="246" t="str">
        <f>data_olah!O351</f>
        <v/>
      </c>
      <c r="L2030" s="246" t="str">
        <f>data_olah!U351</f>
        <v>KURANG OPTIMAL</v>
      </c>
    </row>
    <row r="2031">
      <c r="A2031" s="245">
        <v>2025.0</v>
      </c>
      <c r="B2031" s="245" t="s">
        <v>3597</v>
      </c>
      <c r="C2031" s="246" t="str">
        <f>data_olah!B352</f>
        <v>KUTAI KARTANEGARA</v>
      </c>
      <c r="D2031" s="246" t="str">
        <f>data_olah!C352</f>
        <v>LOA KULU</v>
      </c>
      <c r="E2031" s="246" t="str">
        <f>data_olah!D352</f>
        <v>JONGGON DESA</v>
      </c>
      <c r="F2031" s="247" t="str">
        <f>data_olah!F352</f>
        <v>-0.6142645910707611</v>
      </c>
      <c r="G2031" s="247" t="str">
        <f>data_olah!G352</f>
        <v>116.76268544505427</v>
      </c>
      <c r="H2031" s="246" t="str">
        <f>data_olah!H352</f>
        <v>TELKOMSAT</v>
      </c>
      <c r="I2031" s="246" t="str">
        <f>data_olah!I352</f>
        <v>STARLINK</v>
      </c>
      <c r="J2031" s="246" t="str">
        <f>data_olah!J352</f>
        <v>TERPASANG</v>
      </c>
      <c r="K2031" s="246" t="str">
        <f>data_olah!O352</f>
        <v>BELUM TERPASANG</v>
      </c>
      <c r="L2031" s="246" t="str">
        <f>data_olah!U352</f>
        <v>SANGAT OPTIMAL</v>
      </c>
    </row>
    <row r="2032">
      <c r="A2032" s="245">
        <v>2025.0</v>
      </c>
      <c r="B2032" s="245" t="s">
        <v>3597</v>
      </c>
      <c r="C2032" s="246" t="str">
        <f>data_olah!B353</f>
        <v>KUTAI KARTANEGARA</v>
      </c>
      <c r="D2032" s="246" t="str">
        <f>data_olah!C353</f>
        <v>LOA KULU</v>
      </c>
      <c r="E2032" s="246" t="str">
        <f>data_olah!D353</f>
        <v>SUNGAI PAYANG</v>
      </c>
      <c r="F2032" s="247" t="str">
        <f>data_olah!F353</f>
        <v>-0.6078261071357294</v>
      </c>
      <c r="G2032" s="247" t="str">
        <f>data_olah!G353</f>
        <v>116.8844104373294</v>
      </c>
      <c r="H2032" s="246" t="str">
        <f>data_olah!H353</f>
        <v>TELKOM</v>
      </c>
      <c r="I2032" s="246" t="str">
        <f>data_olah!I353</f>
        <v>WMS</v>
      </c>
      <c r="J2032" s="246" t="str">
        <f>data_olah!J353</f>
        <v>TERPASANG</v>
      </c>
      <c r="K2032" s="246" t="str">
        <f>data_olah!O353</f>
        <v>&gt; 200GB</v>
      </c>
      <c r="L2032" s="246" t="str">
        <f>data_olah!U353</f>
        <v>KURANG OPTIMAL</v>
      </c>
    </row>
    <row r="2033">
      <c r="A2033" s="245">
        <v>2025.0</v>
      </c>
      <c r="B2033" s="245" t="s">
        <v>3597</v>
      </c>
      <c r="C2033" s="246" t="str">
        <f>data_olah!B354</f>
        <v>KUTAI KARTANEGARA</v>
      </c>
      <c r="D2033" s="246" t="str">
        <f>data_olah!C354</f>
        <v>LOA KULU</v>
      </c>
      <c r="E2033" s="246" t="str">
        <f>data_olah!D354</f>
        <v>JEMBAYAN</v>
      </c>
      <c r="F2033" s="247" t="str">
        <f>data_olah!F354</f>
        <v>-0.5518804593861202</v>
      </c>
      <c r="G2033" s="247" t="str">
        <f>data_olah!G354</f>
        <v>117.01981887962839</v>
      </c>
      <c r="H2033" s="246" t="str">
        <f>data_olah!H354</f>
        <v>TELKOMSEL</v>
      </c>
      <c r="I2033" s="246" t="str">
        <f>data_olah!I354</f>
        <v>INDIHOME</v>
      </c>
      <c r="J2033" s="246" t="str">
        <f>data_olah!J354</f>
        <v>TERPASANG</v>
      </c>
      <c r="K2033" s="246" t="str">
        <f>data_olah!O354</f>
        <v/>
      </c>
      <c r="L2033" s="246" t="str">
        <f>data_olah!U354</f>
        <v>KURANG OPTIMAL</v>
      </c>
    </row>
    <row r="2034">
      <c r="A2034" s="245">
        <v>2025.0</v>
      </c>
      <c r="B2034" s="245" t="s">
        <v>3597</v>
      </c>
      <c r="C2034" s="246" t="str">
        <f>data_olah!B355</f>
        <v>KUTAI KARTANEGARA</v>
      </c>
      <c r="D2034" s="246" t="str">
        <f>data_olah!C355</f>
        <v>LOA KULU</v>
      </c>
      <c r="E2034" s="246" t="str">
        <f>data_olah!D355</f>
        <v>LOA KULU KOTA</v>
      </c>
      <c r="F2034" s="247" t="str">
        <f>data_olah!F355</f>
        <v>-0.5235449735768833</v>
      </c>
      <c r="G2034" s="247" t="str">
        <f>data_olah!G355</f>
        <v>117.02382392486432</v>
      </c>
      <c r="H2034" s="246" t="str">
        <f>data_olah!H355</f>
        <v>TELKOMSEL</v>
      </c>
      <c r="I2034" s="246" t="str">
        <f>data_olah!I355</f>
        <v>INDIHOME</v>
      </c>
      <c r="J2034" s="246" t="str">
        <f>data_olah!J355</f>
        <v>TERPASANG</v>
      </c>
      <c r="K2034" s="246" t="str">
        <f>data_olah!O355</f>
        <v/>
      </c>
      <c r="L2034" s="246" t="str">
        <f>data_olah!U355</f>
        <v>TIDAK OPTIMAL</v>
      </c>
    </row>
    <row r="2035">
      <c r="A2035" s="245">
        <v>2025.0</v>
      </c>
      <c r="B2035" s="245" t="s">
        <v>3597</v>
      </c>
      <c r="C2035" s="246" t="str">
        <f>data_olah!B356</f>
        <v>KUTAI KARTANEGARA</v>
      </c>
      <c r="D2035" s="246" t="str">
        <f>data_olah!C356</f>
        <v>LOA KULU</v>
      </c>
      <c r="E2035" s="246" t="str">
        <f>data_olah!D356</f>
        <v>LOH SUMBER</v>
      </c>
      <c r="F2035" s="247" t="str">
        <f>data_olah!F356</f>
        <v>-0.5180641150217037</v>
      </c>
      <c r="G2035" s="247" t="str">
        <f>data_olah!G356</f>
        <v>117.02245848060284</v>
      </c>
      <c r="H2035" s="246" t="str">
        <f>data_olah!H356</f>
        <v>TELKOMSEL</v>
      </c>
      <c r="I2035" s="246" t="str">
        <f>data_olah!I356</f>
        <v>INDIHOME</v>
      </c>
      <c r="J2035" s="246" t="str">
        <f>data_olah!J356</f>
        <v>TERPASANG</v>
      </c>
      <c r="K2035" s="246" t="str">
        <f>data_olah!O356</f>
        <v/>
      </c>
      <c r="L2035" s="246" t="str">
        <f>data_olah!U356</f>
        <v>KURANG OPTIMAL</v>
      </c>
    </row>
    <row r="2036">
      <c r="A2036" s="245">
        <v>2025.0</v>
      </c>
      <c r="B2036" s="245" t="s">
        <v>3597</v>
      </c>
      <c r="C2036" s="246" t="str">
        <f>data_olah!B357</f>
        <v>KUTAI KARTANEGARA</v>
      </c>
      <c r="D2036" s="246" t="str">
        <f>data_olah!C357</f>
        <v>LOA KULU</v>
      </c>
      <c r="E2036" s="246" t="str">
        <f>data_olah!D357</f>
        <v>PONORAGAN</v>
      </c>
      <c r="F2036" s="247" t="str">
        <f>data_olah!F357</f>
        <v>-0.5071658322974266</v>
      </c>
      <c r="G2036" s="247" t="str">
        <f>data_olah!G357</f>
        <v>117.02166871333944</v>
      </c>
      <c r="H2036" s="246" t="str">
        <f>data_olah!H357</f>
        <v>TELKOMSEL</v>
      </c>
      <c r="I2036" s="246" t="str">
        <f>data_olah!I357</f>
        <v>INDIHOME</v>
      </c>
      <c r="J2036" s="246" t="str">
        <f>data_olah!J357</f>
        <v>TERPASANG</v>
      </c>
      <c r="K2036" s="246" t="str">
        <f>data_olah!O357</f>
        <v/>
      </c>
      <c r="L2036" s="246" t="str">
        <f>data_olah!U357</f>
        <v>KURANG OPTIMAL</v>
      </c>
    </row>
    <row r="2037">
      <c r="A2037" s="245">
        <v>2025.0</v>
      </c>
      <c r="B2037" s="245" t="s">
        <v>3597</v>
      </c>
      <c r="C2037" s="246" t="str">
        <f>data_olah!B358</f>
        <v>KUTAI KARTANEGARA</v>
      </c>
      <c r="D2037" s="246" t="str">
        <f>data_olah!C358</f>
        <v>LOA KULU</v>
      </c>
      <c r="E2037" s="246" t="str">
        <f>data_olah!D358</f>
        <v>REMPANGA</v>
      </c>
      <c r="F2037" s="247" t="str">
        <f>data_olah!F358</f>
        <v>-0.4703044700932232</v>
      </c>
      <c r="G2037" s="247" t="str">
        <f>data_olah!G358</f>
        <v>117.01273320643378</v>
      </c>
      <c r="H2037" s="246" t="str">
        <f>data_olah!H358</f>
        <v>TELKOMSEL</v>
      </c>
      <c r="I2037" s="246" t="str">
        <f>data_olah!I358</f>
        <v>INDIHOME</v>
      </c>
      <c r="J2037" s="246" t="str">
        <f>data_olah!J358</f>
        <v>TERPASANG</v>
      </c>
      <c r="K2037" s="246" t="str">
        <f>data_olah!O358</f>
        <v/>
      </c>
      <c r="L2037" s="246" t="str">
        <f>data_olah!U358</f>
        <v>KURANG OPTIMAL</v>
      </c>
    </row>
    <row r="2038">
      <c r="A2038" s="245">
        <v>2025.0</v>
      </c>
      <c r="B2038" s="245" t="s">
        <v>3597</v>
      </c>
      <c r="C2038" s="246" t="str">
        <f>data_olah!B359</f>
        <v>KUTAI KARTANEGARA</v>
      </c>
      <c r="D2038" s="246" t="str">
        <f>data_olah!C359</f>
        <v>LOA KULU</v>
      </c>
      <c r="E2038" s="246" t="str">
        <f>data_olah!D359</f>
        <v>MARGAHAYU</v>
      </c>
      <c r="F2038" s="247" t="str">
        <f>data_olah!F359</f>
        <v>-0.5011338042446072</v>
      </c>
      <c r="G2038" s="247" t="str">
        <f>data_olah!G359</f>
        <v>116.84623719799417</v>
      </c>
      <c r="H2038" s="246" t="str">
        <f>data_olah!H359</f>
        <v>TELKOMSEL</v>
      </c>
      <c r="I2038" s="246" t="str">
        <f>data_olah!I359</f>
        <v>INDIHOME</v>
      </c>
      <c r="J2038" s="246" t="str">
        <f>data_olah!J359</f>
        <v>TERPASANG</v>
      </c>
      <c r="K2038" s="246" t="str">
        <f>data_olah!O359</f>
        <v/>
      </c>
      <c r="L2038" s="246" t="str">
        <f>data_olah!U359</f>
        <v>KURANG OPTIMAL</v>
      </c>
    </row>
    <row r="2039">
      <c r="A2039" s="245">
        <v>2025.0</v>
      </c>
      <c r="B2039" s="245" t="s">
        <v>3597</v>
      </c>
      <c r="C2039" s="246" t="str">
        <f>data_olah!B360</f>
        <v>KUTAI KARTANEGARA</v>
      </c>
      <c r="D2039" s="246" t="str">
        <f>data_olah!C360</f>
        <v>LOA KULU</v>
      </c>
      <c r="E2039" s="246" t="str">
        <f>data_olah!D360</f>
        <v>JONGGON JAYA</v>
      </c>
      <c r="F2039" s="247" t="str">
        <f>data_olah!F360</f>
        <v>-0.5030516157775967</v>
      </c>
      <c r="G2039" s="247" t="str">
        <f>data_olah!G360</f>
        <v>116.84021506761499</v>
      </c>
      <c r="H2039" s="246" t="str">
        <f>data_olah!H360</f>
        <v>TELKOMSEL</v>
      </c>
      <c r="I2039" s="246" t="str">
        <f>data_olah!I360</f>
        <v>INDIHOME</v>
      </c>
      <c r="J2039" s="246" t="str">
        <f>data_olah!J360</f>
        <v>TERPASANG</v>
      </c>
      <c r="K2039" s="246" t="str">
        <f>data_olah!O360</f>
        <v/>
      </c>
      <c r="L2039" s="246" t="str">
        <f>data_olah!U360</f>
        <v>KURANG OPTIMAL</v>
      </c>
    </row>
    <row r="2040">
      <c r="A2040" s="245">
        <v>2025.0</v>
      </c>
      <c r="B2040" s="245" t="s">
        <v>3597</v>
      </c>
      <c r="C2040" s="246" t="str">
        <f>data_olah!B361</f>
        <v>KUTAI KARTANEGARA</v>
      </c>
      <c r="D2040" s="246" t="str">
        <f>data_olah!C361</f>
        <v>LOA KULU</v>
      </c>
      <c r="E2040" s="246" t="str">
        <f>data_olah!D361</f>
        <v>LUNG ANAI</v>
      </c>
      <c r="F2040" s="247" t="str">
        <f>data_olah!F361</f>
        <v>-0.6109710170681897</v>
      </c>
      <c r="G2040" s="247" t="str">
        <f>data_olah!G361</f>
        <v>116.88976746581798</v>
      </c>
      <c r="H2040" s="246" t="str">
        <f>data_olah!H361</f>
        <v>TELKOMSEL</v>
      </c>
      <c r="I2040" s="246" t="str">
        <f>data_olah!I361</f>
        <v>INDIHOME</v>
      </c>
      <c r="J2040" s="246" t="str">
        <f>data_olah!J361</f>
        <v>TERPASANG</v>
      </c>
      <c r="K2040" s="246" t="str">
        <f>data_olah!O361</f>
        <v/>
      </c>
      <c r="L2040" s="246" t="str">
        <f>data_olah!U361</f>
        <v>TIDAK OPTIMAL</v>
      </c>
    </row>
    <row r="2041">
      <c r="A2041" s="245">
        <v>2025.0</v>
      </c>
      <c r="B2041" s="245" t="s">
        <v>3597</v>
      </c>
      <c r="C2041" s="246" t="str">
        <f>data_olah!B362</f>
        <v>KUTAI KARTANEGARA</v>
      </c>
      <c r="D2041" s="246" t="str">
        <f>data_olah!C362</f>
        <v>LOA KULU</v>
      </c>
      <c r="E2041" s="246" t="str">
        <f>data_olah!D362</f>
        <v>JEMBAYAN TENGAH</v>
      </c>
      <c r="F2041" s="247" t="str">
        <f>data_olah!F362</f>
        <v>-0.5455367613623618</v>
      </c>
      <c r="G2041" s="247" t="str">
        <f>data_olah!G362</f>
        <v>116.98412902714188</v>
      </c>
      <c r="H2041" s="246" t="str">
        <f>data_olah!H362</f>
        <v>TELKOM</v>
      </c>
      <c r="I2041" s="246" t="str">
        <f>data_olah!I362</f>
        <v>WMS</v>
      </c>
      <c r="J2041" s="246" t="str">
        <f>data_olah!J362</f>
        <v>TERPASANG</v>
      </c>
      <c r="K2041" s="246" t="str">
        <f>data_olah!O362</f>
        <v>&gt; 200GB</v>
      </c>
      <c r="L2041" s="246" t="str">
        <f>data_olah!U362</f>
        <v>KURANG OPTIMAL</v>
      </c>
    </row>
    <row r="2042">
      <c r="A2042" s="245">
        <v>2025.0</v>
      </c>
      <c r="B2042" s="245" t="s">
        <v>3597</v>
      </c>
      <c r="C2042" s="246" t="str">
        <f>data_olah!B363</f>
        <v>KUTAI KARTANEGARA</v>
      </c>
      <c r="D2042" s="246" t="str">
        <f>data_olah!C363</f>
        <v>LOA KULU</v>
      </c>
      <c r="E2042" s="246" t="str">
        <f>data_olah!D363</f>
        <v>JEMBAYAN DALAM</v>
      </c>
      <c r="F2042" s="247" t="str">
        <f>data_olah!F363</f>
        <v>-0.5635663991107154</v>
      </c>
      <c r="G2042" s="247" t="str">
        <f>data_olah!G363</f>
        <v>116.94909928264948</v>
      </c>
      <c r="H2042" s="246" t="str">
        <f>data_olah!H363</f>
        <v>TELKOM</v>
      </c>
      <c r="I2042" s="246" t="str">
        <f>data_olah!I363</f>
        <v>WMS</v>
      </c>
      <c r="J2042" s="246" t="str">
        <f>data_olah!J363</f>
        <v>TERPASANG</v>
      </c>
      <c r="K2042" s="246" t="str">
        <f>data_olah!O363</f>
        <v>TIDAK AKTIF</v>
      </c>
      <c r="L2042" s="246" t="str">
        <f>data_olah!U363</f>
        <v>TIDAK OPTIMAL</v>
      </c>
    </row>
    <row r="2043">
      <c r="A2043" s="245">
        <v>2025.0</v>
      </c>
      <c r="B2043" s="245" t="s">
        <v>3597</v>
      </c>
      <c r="C2043" s="246" t="str">
        <f>data_olah!B364</f>
        <v>KUTAI KARTANEGARA</v>
      </c>
      <c r="D2043" s="246" t="str">
        <f>data_olah!C364</f>
        <v>LOA KULU</v>
      </c>
      <c r="E2043" s="246" t="str">
        <f>data_olah!D364</f>
        <v>SEPAKAT</v>
      </c>
      <c r="F2043" s="247" t="str">
        <f>data_olah!F364</f>
        <v>-0.4930854170239537</v>
      </c>
      <c r="G2043" s="247" t="str">
        <f>data_olah!G364</f>
        <v>117.021111014874</v>
      </c>
      <c r="H2043" s="246" t="str">
        <f>data_olah!H364</f>
        <v>TELKOM</v>
      </c>
      <c r="I2043" s="246" t="str">
        <f>data_olah!I364</f>
        <v>WMS</v>
      </c>
      <c r="J2043" s="246" t="str">
        <f>data_olah!J364</f>
        <v>TERPASANG</v>
      </c>
      <c r="K2043" s="246" t="str">
        <f>data_olah!O364</f>
        <v>BELUM TERPASANG</v>
      </c>
      <c r="L2043" s="246" t="str">
        <f>data_olah!U364</f>
        <v>TIDAK OPTIMAL</v>
      </c>
    </row>
    <row r="2044">
      <c r="A2044" s="245">
        <v>2025.0</v>
      </c>
      <c r="B2044" s="245" t="s">
        <v>3597</v>
      </c>
      <c r="C2044" s="246" t="str">
        <f>data_olah!B365</f>
        <v>KUTAI KARTANEGARA</v>
      </c>
      <c r="D2044" s="246" t="str">
        <f>data_olah!C365</f>
        <v>LOA KULU</v>
      </c>
      <c r="E2044" s="246" t="str">
        <f>data_olah!D365</f>
        <v>SUMBER SARI</v>
      </c>
      <c r="F2044" s="247" t="str">
        <f>data_olah!F365</f>
        <v>-0.4974154303914146</v>
      </c>
      <c r="G2044" s="247" t="str">
        <f>data_olah!G365</f>
        <v>116.99302174619554</v>
      </c>
      <c r="H2044" s="246" t="str">
        <f>data_olah!H365</f>
        <v>TELKOMSEL</v>
      </c>
      <c r="I2044" s="246" t="str">
        <f>data_olah!I365</f>
        <v>INDIHOME</v>
      </c>
      <c r="J2044" s="246" t="str">
        <f>data_olah!J365</f>
        <v>TERPASANG</v>
      </c>
      <c r="K2044" s="246" t="str">
        <f>data_olah!O365</f>
        <v/>
      </c>
      <c r="L2044" s="246" t="str">
        <f>data_olah!U365</f>
        <v>TIDAK OPTIMAL</v>
      </c>
    </row>
    <row r="2045">
      <c r="A2045" s="245">
        <v>2025.0</v>
      </c>
      <c r="B2045" s="245" t="s">
        <v>3597</v>
      </c>
      <c r="C2045" s="246" t="str">
        <f>data_olah!B366</f>
        <v>KUTAI KARTANEGARA</v>
      </c>
      <c r="D2045" s="246" t="str">
        <f>data_olah!C366</f>
        <v>LOA KULU</v>
      </c>
      <c r="E2045" s="246" t="str">
        <f>data_olah!D366</f>
        <v>JONGKANG</v>
      </c>
      <c r="F2045" s="247" t="str">
        <f>data_olah!F366</f>
        <v>-0.46219761466628256</v>
      </c>
      <c r="G2045" s="247" t="str">
        <f>data_olah!G366</f>
        <v>117.02071574098791</v>
      </c>
      <c r="H2045" s="246" t="str">
        <f>data_olah!H366</f>
        <v>TELKOMSEL</v>
      </c>
      <c r="I2045" s="246" t="str">
        <f>data_olah!I366</f>
        <v>INDIHOME</v>
      </c>
      <c r="J2045" s="246" t="str">
        <f>data_olah!J366</f>
        <v>TERPASANG</v>
      </c>
      <c r="K2045" s="246" t="str">
        <f>data_olah!O366</f>
        <v/>
      </c>
      <c r="L2045" s="246" t="str">
        <f>data_olah!U366</f>
        <v>KURANG OPTIMAL</v>
      </c>
    </row>
    <row r="2046">
      <c r="A2046" s="245">
        <v>2025.0</v>
      </c>
      <c r="B2046" s="245" t="s">
        <v>3597</v>
      </c>
      <c r="C2046" s="246" t="str">
        <f>data_olah!B367</f>
        <v>KUTAI KARTANEGARA</v>
      </c>
      <c r="D2046" s="246" t="str">
        <f>data_olah!C367</f>
        <v>MARANG KAYU</v>
      </c>
      <c r="E2046" s="246" t="str">
        <f>data_olah!D367</f>
        <v>SEBUNTAL</v>
      </c>
      <c r="F2046" s="247" t="str">
        <f>data_olah!F367</f>
        <v>-0.1087852811933336</v>
      </c>
      <c r="G2046" s="247" t="str">
        <f>data_olah!G367</f>
        <v>117.43471305083428</v>
      </c>
      <c r="H2046" s="246" t="str">
        <f>data_olah!H367</f>
        <v>TELKOM</v>
      </c>
      <c r="I2046" s="246" t="str">
        <f>data_olah!I367</f>
        <v>WMS</v>
      </c>
      <c r="J2046" s="246" t="str">
        <f>data_olah!J367</f>
        <v>TERPASANG</v>
      </c>
      <c r="K2046" s="246" t="str">
        <f>data_olah!O367</f>
        <v>&lt;= 50GB</v>
      </c>
      <c r="L2046" s="246" t="str">
        <f>data_olah!U367</f>
        <v>TIDAK OPTIMAL</v>
      </c>
    </row>
    <row r="2047">
      <c r="A2047" s="245">
        <v>2025.0</v>
      </c>
      <c r="B2047" s="245" t="s">
        <v>3597</v>
      </c>
      <c r="C2047" s="246" t="str">
        <f>data_olah!B368</f>
        <v>KUTAI KARTANEGARA</v>
      </c>
      <c r="D2047" s="246" t="str">
        <f>data_olah!C368</f>
        <v>MARANG KAYU</v>
      </c>
      <c r="E2047" s="246" t="str">
        <f>data_olah!D368</f>
        <v>SANTAN ULU</v>
      </c>
      <c r="F2047" s="247" t="str">
        <f>data_olah!F368</f>
        <v>0.006936846022426801</v>
      </c>
      <c r="G2047" s="247" t="str">
        <f>data_olah!G368</f>
        <v>117.36201545507136</v>
      </c>
      <c r="H2047" s="246" t="str">
        <f>data_olah!H368</f>
        <v>TELKOM</v>
      </c>
      <c r="I2047" s="246" t="str">
        <f>data_olah!I368</f>
        <v>WMS</v>
      </c>
      <c r="J2047" s="246" t="str">
        <f>data_olah!J368</f>
        <v>TERPASANG</v>
      </c>
      <c r="K2047" s="246" t="str">
        <f>data_olah!O368</f>
        <v>TIDAK AKTIF</v>
      </c>
      <c r="L2047" s="246" t="str">
        <f>data_olah!U368</f>
        <v>KURANG OPTIMAL</v>
      </c>
    </row>
    <row r="2048">
      <c r="A2048" s="245">
        <v>2025.0</v>
      </c>
      <c r="B2048" s="245" t="s">
        <v>3597</v>
      </c>
      <c r="C2048" s="246" t="str">
        <f>data_olah!B369</f>
        <v>KUTAI KARTANEGARA</v>
      </c>
      <c r="D2048" s="246" t="str">
        <f>data_olah!C369</f>
        <v>MARANG KAYU</v>
      </c>
      <c r="E2048" s="246" t="str">
        <f>data_olah!D369</f>
        <v>SANTAN TENGAH</v>
      </c>
      <c r="F2048" s="247" t="str">
        <f>data_olah!F369</f>
        <v>-0.011533936768635476</v>
      </c>
      <c r="G2048" s="247" t="str">
        <f>data_olah!G369</f>
        <v>117.46696698390733</v>
      </c>
      <c r="H2048" s="246" t="str">
        <f>data_olah!H369</f>
        <v>TELKOMSAT</v>
      </c>
      <c r="I2048" s="246" t="str">
        <f>data_olah!I369</f>
        <v>STARLINK</v>
      </c>
      <c r="J2048" s="246" t="str">
        <f>data_olah!J369</f>
        <v>TERPASANG</v>
      </c>
      <c r="K2048" s="246" t="str">
        <f>data_olah!O369</f>
        <v>BELUM TERPASANG</v>
      </c>
      <c r="L2048" s="246" t="str">
        <f>data_olah!U369</f>
        <v>SANGAT OPTIMAL</v>
      </c>
    </row>
    <row r="2049">
      <c r="A2049" s="245">
        <v>2025.0</v>
      </c>
      <c r="B2049" s="245" t="s">
        <v>3597</v>
      </c>
      <c r="C2049" s="246" t="str">
        <f>data_olah!B370</f>
        <v>KUTAI KARTANEGARA</v>
      </c>
      <c r="D2049" s="246" t="str">
        <f>data_olah!C370</f>
        <v>MARANG KAYU</v>
      </c>
      <c r="E2049" s="246" t="str">
        <f>data_olah!D370</f>
        <v>SANTAN ILIR</v>
      </c>
      <c r="F2049" s="247" t="str">
        <f>data_olah!F370</f>
        <v>-0.012059253960356156</v>
      </c>
      <c r="G2049" s="247" t="str">
        <f>data_olah!G370</f>
        <v>117.48626019925076</v>
      </c>
      <c r="H2049" s="246" t="str">
        <f>data_olah!H370</f>
        <v>TELKOM</v>
      </c>
      <c r="I2049" s="246" t="str">
        <f>data_olah!I370</f>
        <v>WMS</v>
      </c>
      <c r="J2049" s="246" t="str">
        <f>data_olah!J370</f>
        <v>TERPASANG</v>
      </c>
      <c r="K2049" s="246" t="str">
        <f>data_olah!O370</f>
        <v>&gt; 200GB</v>
      </c>
      <c r="L2049" s="246" t="str">
        <f>data_olah!U370</f>
        <v>KURANG OPTIMAL</v>
      </c>
    </row>
    <row r="2050">
      <c r="A2050" s="245">
        <v>2025.0</v>
      </c>
      <c r="B2050" s="245" t="s">
        <v>3597</v>
      </c>
      <c r="C2050" s="246" t="str">
        <f>data_olah!B371</f>
        <v>KUTAI KARTANEGARA</v>
      </c>
      <c r="D2050" s="246" t="str">
        <f>data_olah!C371</f>
        <v>MARANG KAYU</v>
      </c>
      <c r="E2050" s="246" t="str">
        <f>data_olah!D371</f>
        <v>KERSIK</v>
      </c>
      <c r="F2050" s="247" t="str">
        <f>data_olah!F371</f>
        <v>-0.05241375142047945</v>
      </c>
      <c r="G2050" s="247" t="str">
        <f>data_olah!G371</f>
        <v>117.48921461194092</v>
      </c>
      <c r="H2050" s="246" t="str">
        <f>data_olah!H371</f>
        <v>TELKOM</v>
      </c>
      <c r="I2050" s="246" t="str">
        <f>data_olah!I371</f>
        <v>WMS</v>
      </c>
      <c r="J2050" s="246" t="str">
        <f>data_olah!J371</f>
        <v>TERPASANG</v>
      </c>
      <c r="K2050" s="246" t="str">
        <f>data_olah!O371</f>
        <v>&gt; 200GB</v>
      </c>
      <c r="L2050" s="246" t="str">
        <f>data_olah!U371</f>
        <v>KURANG OPTIMAL</v>
      </c>
    </row>
    <row r="2051">
      <c r="A2051" s="245">
        <v>2025.0</v>
      </c>
      <c r="B2051" s="245" t="s">
        <v>3597</v>
      </c>
      <c r="C2051" s="246" t="str">
        <f>data_olah!B372</f>
        <v>KUTAI KARTANEGARA</v>
      </c>
      <c r="D2051" s="246" t="str">
        <f>data_olah!C372</f>
        <v>MARANG KAYU</v>
      </c>
      <c r="E2051" s="246" t="str">
        <f>data_olah!D372</f>
        <v>BUNGA PUTIH</v>
      </c>
      <c r="F2051" s="247" t="str">
        <f>data_olah!F372</f>
        <v>-0.14846319505449493</v>
      </c>
      <c r="G2051" s="247" t="str">
        <f>data_olah!G372</f>
        <v>117.40954996856374</v>
      </c>
      <c r="H2051" s="246" t="str">
        <f>data_olah!H372</f>
        <v>TELKOM</v>
      </c>
      <c r="I2051" s="246" t="str">
        <f>data_olah!I372</f>
        <v>WMS</v>
      </c>
      <c r="J2051" s="246" t="str">
        <f>data_olah!J372</f>
        <v>TERPASANG</v>
      </c>
      <c r="K2051" s="246" t="str">
        <f>data_olah!O372</f>
        <v>&gt; 200GB</v>
      </c>
      <c r="L2051" s="246" t="str">
        <f>data_olah!U372</f>
        <v>KURANG OPTIMAL</v>
      </c>
    </row>
    <row r="2052">
      <c r="A2052" s="245">
        <v>2025.0</v>
      </c>
      <c r="B2052" s="245" t="s">
        <v>3597</v>
      </c>
      <c r="C2052" s="246" t="str">
        <f>data_olah!B373</f>
        <v>KUTAI KARTANEGARA</v>
      </c>
      <c r="D2052" s="246" t="str">
        <f>data_olah!C373</f>
        <v>MARANG KAYU</v>
      </c>
      <c r="E2052" s="246" t="str">
        <f>data_olah!D373</f>
        <v>MAKARTI</v>
      </c>
      <c r="F2052" s="247" t="str">
        <f>data_olah!F373</f>
        <v>-0.11423654055396966</v>
      </c>
      <c r="G2052" s="247" t="str">
        <f>data_olah!G373</f>
        <v>117.33836444343011</v>
      </c>
      <c r="H2052" s="246" t="str">
        <f>data_olah!H373</f>
        <v>TELKOM</v>
      </c>
      <c r="I2052" s="246" t="str">
        <f>data_olah!I373</f>
        <v>WMS</v>
      </c>
      <c r="J2052" s="246" t="str">
        <f>data_olah!J373</f>
        <v>TERPASANG</v>
      </c>
      <c r="K2052" s="246" t="str">
        <f>data_olah!O373</f>
        <v>TIDAK AKTIF</v>
      </c>
      <c r="L2052" s="246" t="str">
        <f>data_olah!U373</f>
        <v>TIDAK OPTIMAL</v>
      </c>
    </row>
    <row r="2053">
      <c r="A2053" s="245">
        <v>2025.0</v>
      </c>
      <c r="B2053" s="245" t="s">
        <v>3597</v>
      </c>
      <c r="C2053" s="246" t="str">
        <f>data_olah!B374</f>
        <v>KUTAI KARTANEGARA</v>
      </c>
      <c r="D2053" s="246" t="str">
        <f>data_olah!C374</f>
        <v>MARANG KAYU</v>
      </c>
      <c r="E2053" s="246" t="str">
        <f>data_olah!D374</f>
        <v>PRANGAT SELATAN</v>
      </c>
      <c r="F2053" s="247" t="str">
        <f>data_olah!F374</f>
        <v>-0.14613019321923745</v>
      </c>
      <c r="G2053" s="247" t="str">
        <f>data_olah!G374</f>
        <v>117.33231499301168</v>
      </c>
      <c r="H2053" s="246" t="str">
        <f>data_olah!H374</f>
        <v>TELKOMSEL</v>
      </c>
      <c r="I2053" s="246" t="str">
        <f>data_olah!I374</f>
        <v>INDIHOME</v>
      </c>
      <c r="J2053" s="246" t="str">
        <f>data_olah!J374</f>
        <v>TERPASANG</v>
      </c>
      <c r="K2053" s="246" t="str">
        <f>data_olah!O374</f>
        <v/>
      </c>
      <c r="L2053" s="246" t="str">
        <f>data_olah!U374</f>
        <v>TIDAK OPTIMAL</v>
      </c>
    </row>
    <row r="2054">
      <c r="A2054" s="245">
        <v>2025.0</v>
      </c>
      <c r="B2054" s="245" t="s">
        <v>3597</v>
      </c>
      <c r="C2054" s="246" t="str">
        <f>data_olah!B375</f>
        <v>KUTAI KARTANEGARA</v>
      </c>
      <c r="D2054" s="246" t="str">
        <f>data_olah!C375</f>
        <v>MARANG KAYU</v>
      </c>
      <c r="E2054" s="246" t="str">
        <f>data_olah!D375</f>
        <v>PRANGAT BARU</v>
      </c>
      <c r="F2054" s="247" t="str">
        <f>data_olah!F375</f>
        <v>-0.2025394570003165</v>
      </c>
      <c r="G2054" s="247" t="str">
        <f>data_olah!G375</f>
        <v>117.31312917224803</v>
      </c>
      <c r="H2054" s="246" t="str">
        <f>data_olah!H375</f>
        <v>TELKOMSEL</v>
      </c>
      <c r="I2054" s="246" t="str">
        <f>data_olah!I375</f>
        <v>INDIHOME</v>
      </c>
      <c r="J2054" s="246" t="str">
        <f>data_olah!J375</f>
        <v>TERPASANG</v>
      </c>
      <c r="K2054" s="246" t="str">
        <f>data_olah!O375</f>
        <v/>
      </c>
      <c r="L2054" s="246" t="str">
        <f>data_olah!U375</f>
        <v>KURANG OPTIMAL</v>
      </c>
    </row>
    <row r="2055">
      <c r="A2055" s="245">
        <v>2025.0</v>
      </c>
      <c r="B2055" s="245" t="s">
        <v>3597</v>
      </c>
      <c r="C2055" s="246" t="str">
        <f>data_olah!B376</f>
        <v>KUTAI KARTANEGARA</v>
      </c>
      <c r="D2055" s="246" t="str">
        <f>data_olah!C376</f>
        <v>MARANG KAYU</v>
      </c>
      <c r="E2055" s="246" t="str">
        <f>data_olah!D376</f>
        <v>SEMANGKO</v>
      </c>
      <c r="F2055" s="247" t="str">
        <f>data_olah!F376</f>
        <v>-0.09186156582240741</v>
      </c>
      <c r="G2055" s="247" t="str">
        <f>data_olah!G376</f>
        <v>117.45594882253334</v>
      </c>
      <c r="H2055" s="246" t="str">
        <f>data_olah!H376</f>
        <v>TELKOM</v>
      </c>
      <c r="I2055" s="246" t="str">
        <f>data_olah!I376</f>
        <v>WMS</v>
      </c>
      <c r="J2055" s="246" t="str">
        <f>data_olah!J376</f>
        <v>TERPASANG</v>
      </c>
      <c r="K2055" s="246" t="str">
        <f>data_olah!O376</f>
        <v>&lt;= 150GB</v>
      </c>
      <c r="L2055" s="246" t="str">
        <f>data_olah!U376</f>
        <v>KURANG OPTIMAL</v>
      </c>
    </row>
    <row r="2056">
      <c r="A2056" s="245">
        <v>2025.0</v>
      </c>
      <c r="B2056" s="245" t="s">
        <v>3597</v>
      </c>
      <c r="C2056" s="246" t="str">
        <f>data_olah!B377</f>
        <v>KUTAI KARTANEGARA</v>
      </c>
      <c r="D2056" s="246" t="str">
        <f>data_olah!C377</f>
        <v>MARANG KAYU</v>
      </c>
      <c r="E2056" s="246" t="str">
        <f>data_olah!D377</f>
        <v>SAMBERA BARU</v>
      </c>
      <c r="F2056" s="247" t="str">
        <f>data_olah!F377</f>
        <v>-0.19723518190067618</v>
      </c>
      <c r="G2056" s="247" t="str">
        <f>data_olah!G377</f>
        <v>117.38093340718999</v>
      </c>
      <c r="H2056" s="246" t="str">
        <f>data_olah!H377</f>
        <v>TELKOMSEL</v>
      </c>
      <c r="I2056" s="246" t="str">
        <f>data_olah!I377</f>
        <v>ORBIT</v>
      </c>
      <c r="J2056" s="246" t="str">
        <f>data_olah!J377</f>
        <v>TERPASANG</v>
      </c>
      <c r="K2056" s="246" t="str">
        <f>data_olah!O377</f>
        <v>BELUM TERPASANG</v>
      </c>
      <c r="L2056" s="246" t="str">
        <f>data_olah!U377</f>
        <v>TIDAK TERDETEKSI</v>
      </c>
    </row>
    <row r="2057">
      <c r="A2057" s="245">
        <v>2025.0</v>
      </c>
      <c r="B2057" s="245" t="s">
        <v>3597</v>
      </c>
      <c r="C2057" s="246" t="str">
        <f>data_olah!B378</f>
        <v>KUTAI KARTANEGARA</v>
      </c>
      <c r="D2057" s="246" t="str">
        <f>data_olah!C378</f>
        <v>MUARA BADAK</v>
      </c>
      <c r="E2057" s="246" t="str">
        <f>data_olah!D378</f>
        <v>SALIKI</v>
      </c>
      <c r="F2057" s="247" t="str">
        <f>data_olah!F378</f>
        <v>-0.4021493935520776</v>
      </c>
      <c r="G2057" s="247" t="str">
        <f>data_olah!G378</f>
        <v>117.42212947369651</v>
      </c>
      <c r="H2057" s="246" t="str">
        <f>data_olah!H378</f>
        <v>TELKOMSEL</v>
      </c>
      <c r="I2057" s="246" t="str">
        <f>data_olah!I378</f>
        <v>INDIHOME</v>
      </c>
      <c r="J2057" s="246" t="str">
        <f>data_olah!J378</f>
        <v>TERPASANG</v>
      </c>
      <c r="K2057" s="246" t="str">
        <f>data_olah!O378</f>
        <v/>
      </c>
      <c r="L2057" s="246" t="str">
        <f>data_olah!U378</f>
        <v>KURANG OPTIMAL</v>
      </c>
    </row>
    <row r="2058">
      <c r="A2058" s="245">
        <v>2025.0</v>
      </c>
      <c r="B2058" s="245" t="s">
        <v>3597</v>
      </c>
      <c r="C2058" s="246" t="str">
        <f>data_olah!B379</f>
        <v>KUTAI KARTANEGARA</v>
      </c>
      <c r="D2058" s="246" t="str">
        <f>data_olah!C379</f>
        <v>MUARA BADAK</v>
      </c>
      <c r="E2058" s="246" t="str">
        <f>data_olah!D379</f>
        <v>SALOK PALAI</v>
      </c>
      <c r="F2058" s="247" t="str">
        <f>data_olah!F379</f>
        <v>-0.3800644779099306</v>
      </c>
      <c r="G2058" s="247" t="str">
        <f>data_olah!G379</f>
        <v>117.4318818118037</v>
      </c>
      <c r="H2058" s="246" t="str">
        <f>data_olah!H379</f>
        <v>TELKOMSAT</v>
      </c>
      <c r="I2058" s="246" t="str">
        <f>data_olah!I379</f>
        <v>STARLINK</v>
      </c>
      <c r="J2058" s="246" t="str">
        <f>data_olah!J379</f>
        <v>TERPASANG</v>
      </c>
      <c r="K2058" s="246" t="str">
        <f>data_olah!O379</f>
        <v>BELUM TERPASANG</v>
      </c>
      <c r="L2058" s="246" t="str">
        <f>data_olah!U379</f>
        <v>TIDAK OPTIMAL</v>
      </c>
    </row>
    <row r="2059">
      <c r="A2059" s="245">
        <v>2025.0</v>
      </c>
      <c r="B2059" s="245" t="s">
        <v>3597</v>
      </c>
      <c r="C2059" s="246" t="str">
        <f>data_olah!B380</f>
        <v>KUTAI KARTANEGARA</v>
      </c>
      <c r="D2059" s="246" t="str">
        <f>data_olah!C380</f>
        <v>MUARA BADAK</v>
      </c>
      <c r="E2059" s="246" t="str">
        <f>data_olah!D380</f>
        <v>MUARA BADAK ULU</v>
      </c>
      <c r="F2059" s="247" t="str">
        <f>data_olah!F380</f>
        <v>-0.3522726282018181</v>
      </c>
      <c r="G2059" s="247" t="str">
        <f>data_olah!G380</f>
        <v>117.43570694248712</v>
      </c>
      <c r="H2059" s="246" t="str">
        <f>data_olah!H380</f>
        <v>TELKOMSEL</v>
      </c>
      <c r="I2059" s="246" t="str">
        <f>data_olah!I380</f>
        <v>INDIHOME</v>
      </c>
      <c r="J2059" s="246" t="str">
        <f>data_olah!J380</f>
        <v>TERPASANG</v>
      </c>
      <c r="K2059" s="246" t="str">
        <f>data_olah!O380</f>
        <v/>
      </c>
      <c r="L2059" s="246" t="str">
        <f>data_olah!U380</f>
        <v>TIDAK OPTIMAL</v>
      </c>
    </row>
    <row r="2060">
      <c r="A2060" s="245">
        <v>2025.0</v>
      </c>
      <c r="B2060" s="245" t="s">
        <v>3597</v>
      </c>
      <c r="C2060" s="246" t="str">
        <f>data_olah!B381</f>
        <v>KUTAI KARTANEGARA</v>
      </c>
      <c r="D2060" s="246" t="str">
        <f>data_olah!C381</f>
        <v>MUARA BADAK</v>
      </c>
      <c r="E2060" s="246" t="str">
        <f>data_olah!D381</f>
        <v>MUARA BADAK ILIR</v>
      </c>
      <c r="F2060" s="247" t="str">
        <f>data_olah!F381</f>
        <v>-0.34862067434489796</v>
      </c>
      <c r="G2060" s="247" t="str">
        <f>data_olah!G381</f>
        <v>117.4372745361003</v>
      </c>
      <c r="H2060" s="246" t="str">
        <f>data_olah!H381</f>
        <v>TELKOMSEL</v>
      </c>
      <c r="I2060" s="246" t="str">
        <f>data_olah!I381</f>
        <v>INDIHOME</v>
      </c>
      <c r="J2060" s="246" t="str">
        <f>data_olah!J381</f>
        <v>TERPASANG</v>
      </c>
      <c r="K2060" s="246" t="str">
        <f>data_olah!O381</f>
        <v/>
      </c>
      <c r="L2060" s="246" t="str">
        <f>data_olah!U381</f>
        <v>KURANG OPTIMAL</v>
      </c>
    </row>
    <row r="2061">
      <c r="A2061" s="245">
        <v>2025.0</v>
      </c>
      <c r="B2061" s="245" t="s">
        <v>3597</v>
      </c>
      <c r="C2061" s="246" t="str">
        <f>data_olah!B382</f>
        <v>KUTAI KARTANEGARA</v>
      </c>
      <c r="D2061" s="246" t="str">
        <f>data_olah!C382</f>
        <v>MUARA BADAK</v>
      </c>
      <c r="E2061" s="246" t="str">
        <f>data_olah!D382</f>
        <v>TANJUNG LIMAU</v>
      </c>
      <c r="F2061" s="247" t="str">
        <f>data_olah!F382</f>
        <v>-0.30099547065581994</v>
      </c>
      <c r="G2061" s="247" t="str">
        <f>data_olah!G382</f>
        <v>117.44204757471898</v>
      </c>
      <c r="H2061" s="246" t="str">
        <f>data_olah!H382</f>
        <v>TELKOMSEL</v>
      </c>
      <c r="I2061" s="246" t="str">
        <f>data_olah!I382</f>
        <v>INDIHOME</v>
      </c>
      <c r="J2061" s="246" t="str">
        <f>data_olah!J382</f>
        <v>TERPASANG</v>
      </c>
      <c r="K2061" s="246" t="str">
        <f>data_olah!O382</f>
        <v/>
      </c>
      <c r="L2061" s="246" t="str">
        <f>data_olah!U382</f>
        <v>TIDAK OPTIMAL</v>
      </c>
    </row>
    <row r="2062">
      <c r="A2062" s="245">
        <v>2025.0</v>
      </c>
      <c r="B2062" s="245" t="s">
        <v>3597</v>
      </c>
      <c r="C2062" s="246" t="str">
        <f>data_olah!B383</f>
        <v>KUTAI KARTANEGARA</v>
      </c>
      <c r="D2062" s="246" t="str">
        <f>data_olah!C383</f>
        <v>MUARA BADAK</v>
      </c>
      <c r="E2062" s="246" t="str">
        <f>data_olah!D383</f>
        <v>TANAH DATAR</v>
      </c>
      <c r="F2062" s="247" t="str">
        <f>data_olah!F383</f>
        <v>-0.33920559786536747</v>
      </c>
      <c r="G2062" s="247" t="str">
        <f>data_olah!G383</f>
        <v>117.28366706019818</v>
      </c>
      <c r="H2062" s="246" t="str">
        <f>data_olah!H383</f>
        <v>TELKOMSEL</v>
      </c>
      <c r="I2062" s="246" t="str">
        <f>data_olah!I383</f>
        <v>INDIHOME</v>
      </c>
      <c r="J2062" s="246" t="str">
        <f>data_olah!J383</f>
        <v>TERPASANG</v>
      </c>
      <c r="K2062" s="246" t="str">
        <f>data_olah!O383</f>
        <v>&lt;= 50GB</v>
      </c>
      <c r="L2062" s="246" t="str">
        <f>data_olah!U383</f>
        <v>TIDAK OPTIMAL</v>
      </c>
    </row>
    <row r="2063">
      <c r="A2063" s="245">
        <v>2025.0</v>
      </c>
      <c r="B2063" s="245" t="s">
        <v>3597</v>
      </c>
      <c r="C2063" s="246" t="str">
        <f>data_olah!B384</f>
        <v>KUTAI KARTANEGARA</v>
      </c>
      <c r="D2063" s="246" t="str">
        <f>data_olah!C384</f>
        <v>MUARA BADAK</v>
      </c>
      <c r="E2063" s="246" t="str">
        <f>data_olah!D384</f>
        <v>BADAK BARU</v>
      </c>
      <c r="F2063" s="247" t="str">
        <f>data_olah!F384</f>
        <v>-0.3233383042232851</v>
      </c>
      <c r="G2063" s="247" t="str">
        <f>data_olah!G384</f>
        <v>117.42089050540963</v>
      </c>
      <c r="H2063" s="246" t="str">
        <f>data_olah!H384</f>
        <v>TELKOM</v>
      </c>
      <c r="I2063" s="246" t="str">
        <f>data_olah!I384</f>
        <v>WMS</v>
      </c>
      <c r="J2063" s="246" t="str">
        <f>data_olah!J384</f>
        <v>TERPASANG</v>
      </c>
      <c r="K2063" s="246" t="str">
        <f>data_olah!O384</f>
        <v>&gt; 200GB</v>
      </c>
      <c r="L2063" s="246" t="str">
        <f>data_olah!U384</f>
        <v>KURANG OPTIMAL</v>
      </c>
    </row>
    <row r="2064">
      <c r="A2064" s="245">
        <v>2025.0</v>
      </c>
      <c r="B2064" s="245" t="s">
        <v>3597</v>
      </c>
      <c r="C2064" s="246" t="str">
        <f>data_olah!B385</f>
        <v>KUTAI KARTANEGARA</v>
      </c>
      <c r="D2064" s="246" t="str">
        <f>data_olah!C385</f>
        <v>MUARA BADAK</v>
      </c>
      <c r="E2064" s="246" t="str">
        <f>data_olah!D385</f>
        <v>SUKA DAMAI</v>
      </c>
      <c r="F2064" s="247" t="str">
        <f>data_olah!F385</f>
        <v>-6.554409054190663</v>
      </c>
      <c r="G2064" s="247" t="str">
        <f>data_olah!G385</f>
        <v>107.05646757503189</v>
      </c>
      <c r="H2064" s="246" t="str">
        <f>data_olah!H385</f>
        <v/>
      </c>
      <c r="I2064" s="246" t="str">
        <f>data_olah!I385</f>
        <v/>
      </c>
      <c r="J2064" s="246" t="str">
        <f>data_olah!J385</f>
        <v/>
      </c>
      <c r="K2064" s="246" t="str">
        <f>data_olah!O385</f>
        <v>BELUM TERPASANG</v>
      </c>
      <c r="L2064" s="246" t="str">
        <f>data_olah!U385</f>
        <v>BELUM TERPASANG</v>
      </c>
    </row>
    <row r="2065">
      <c r="A2065" s="245">
        <v>2025.0</v>
      </c>
      <c r="B2065" s="245" t="s">
        <v>3597</v>
      </c>
      <c r="C2065" s="246" t="str">
        <f>data_olah!B386</f>
        <v>KUTAI KARTANEGARA</v>
      </c>
      <c r="D2065" s="246" t="str">
        <f>data_olah!C386</f>
        <v>MUARA BADAK</v>
      </c>
      <c r="E2065" s="246" t="str">
        <f>data_olah!D386</f>
        <v>BADAK MEKAR</v>
      </c>
      <c r="F2065" s="247" t="str">
        <f>data_olah!F386</f>
        <v>-0.25065892130153294</v>
      </c>
      <c r="G2065" s="247" t="str">
        <f>data_olah!G386</f>
        <v>117.264986551445</v>
      </c>
      <c r="H2065" s="246" t="str">
        <f>data_olah!H386</f>
        <v>TELKOM</v>
      </c>
      <c r="I2065" s="246" t="str">
        <f>data_olah!I386</f>
        <v>WMS</v>
      </c>
      <c r="J2065" s="246" t="str">
        <f>data_olah!J386</f>
        <v>TERPASANG</v>
      </c>
      <c r="K2065" s="246" t="str">
        <f>data_olah!O386</f>
        <v>BELUM TERPASANG</v>
      </c>
      <c r="L2065" s="246" t="str">
        <f>data_olah!U386</f>
        <v>TIDAK OPTIMAL</v>
      </c>
    </row>
    <row r="2066">
      <c r="A2066" s="245">
        <v>2025.0</v>
      </c>
      <c r="B2066" s="245" t="s">
        <v>3597</v>
      </c>
      <c r="C2066" s="246" t="str">
        <f>data_olah!B387</f>
        <v>KUTAI KARTANEGARA</v>
      </c>
      <c r="D2066" s="246" t="str">
        <f>data_olah!C387</f>
        <v>MUARA BADAK</v>
      </c>
      <c r="E2066" s="246" t="str">
        <f>data_olah!D387</f>
        <v>GAS ALAM BADAK I</v>
      </c>
      <c r="F2066" s="247" t="str">
        <f>data_olah!F387</f>
        <v>-0.3231900687149154</v>
      </c>
      <c r="G2066" s="247" t="str">
        <f>data_olah!G387</f>
        <v>117.4351351908887</v>
      </c>
      <c r="H2066" s="246" t="str">
        <f>data_olah!H387</f>
        <v/>
      </c>
      <c r="I2066" s="246" t="str">
        <f>data_olah!I387</f>
        <v/>
      </c>
      <c r="J2066" s="246" t="str">
        <f>data_olah!J387</f>
        <v/>
      </c>
      <c r="K2066" s="246" t="str">
        <f>data_olah!O387</f>
        <v>BELUM TERPASANG</v>
      </c>
      <c r="L2066" s="246" t="str">
        <f>data_olah!U387</f>
        <v>BELUM TERPASANG</v>
      </c>
    </row>
    <row r="2067">
      <c r="A2067" s="245">
        <v>2025.0</v>
      </c>
      <c r="B2067" s="245" t="s">
        <v>3597</v>
      </c>
      <c r="C2067" s="246" t="str">
        <f>data_olah!B388</f>
        <v>KUTAI KARTANEGARA</v>
      </c>
      <c r="D2067" s="246" t="str">
        <f>data_olah!C388</f>
        <v>MUARA BADAK</v>
      </c>
      <c r="E2067" s="246" t="str">
        <f>data_olah!D388</f>
        <v>BATU-BATU</v>
      </c>
      <c r="F2067" s="247" t="str">
        <f>data_olah!F388</f>
        <v>-0.324442860306111</v>
      </c>
      <c r="G2067" s="247" t="str">
        <f>data_olah!G388</f>
        <v>117.37100555195698</v>
      </c>
      <c r="H2067" s="246" t="str">
        <f>data_olah!H388</f>
        <v>TELKOMSEL</v>
      </c>
      <c r="I2067" s="246" t="str">
        <f>data_olah!I388</f>
        <v>INDIHOME</v>
      </c>
      <c r="J2067" s="246" t="str">
        <f>data_olah!J388</f>
        <v>TERPASANG</v>
      </c>
      <c r="K2067" s="246" t="str">
        <f>data_olah!O388</f>
        <v/>
      </c>
      <c r="L2067" s="246" t="str">
        <f>data_olah!U388</f>
        <v>KURANG OPTIMAL</v>
      </c>
    </row>
    <row r="2068">
      <c r="A2068" s="245">
        <v>2025.0</v>
      </c>
      <c r="B2068" s="245" t="s">
        <v>3597</v>
      </c>
      <c r="C2068" s="246" t="str">
        <f>data_olah!B389</f>
        <v>KUTAI KARTANEGARA</v>
      </c>
      <c r="D2068" s="246" t="str">
        <f>data_olah!C389</f>
        <v>MUARA BADAK</v>
      </c>
      <c r="E2068" s="246" t="str">
        <f>data_olah!D389</f>
        <v>SALLO CELA</v>
      </c>
      <c r="F2068" s="247" t="str">
        <f>data_olah!F389</f>
        <v>-0.24342182688326575</v>
      </c>
      <c r="G2068" s="247" t="str">
        <f>data_olah!G389</f>
        <v>117.34776853609972</v>
      </c>
      <c r="H2068" s="246" t="str">
        <f>data_olah!H389</f>
        <v>TELKOMSAT</v>
      </c>
      <c r="I2068" s="246" t="str">
        <f>data_olah!I389</f>
        <v>STARLINK</v>
      </c>
      <c r="J2068" s="246" t="str">
        <f>data_olah!J389</f>
        <v>TERPASANG</v>
      </c>
      <c r="K2068" s="246" t="str">
        <f>data_olah!O389</f>
        <v>BELUM TERPASANG</v>
      </c>
      <c r="L2068" s="246" t="str">
        <f>data_olah!U389</f>
        <v>KURANG OPTIMAL</v>
      </c>
    </row>
    <row r="2069">
      <c r="A2069" s="245">
        <v>2025.0</v>
      </c>
      <c r="B2069" s="245" t="s">
        <v>3597</v>
      </c>
      <c r="C2069" s="246" t="str">
        <f>data_olah!B390</f>
        <v>KUTAI KARTANEGARA</v>
      </c>
      <c r="D2069" s="246" t="str">
        <f>data_olah!C390</f>
        <v>MUARA BADAK</v>
      </c>
      <c r="E2069" s="246" t="str">
        <f>data_olah!D390</f>
        <v>SUNGAI BAWANG</v>
      </c>
      <c r="F2069" s="247" t="str">
        <f>data_olah!F390</f>
        <v>-0.3494611861755719</v>
      </c>
      <c r="G2069" s="247" t="str">
        <f>data_olah!G390</f>
        <v>117.24810245874181</v>
      </c>
      <c r="H2069" s="246" t="str">
        <f>data_olah!H390</f>
        <v>TELKOMSAT</v>
      </c>
      <c r="I2069" s="246" t="str">
        <f>data_olah!I390</f>
        <v>STARLINK</v>
      </c>
      <c r="J2069" s="246" t="str">
        <f>data_olah!J390</f>
        <v>TERPASANG</v>
      </c>
      <c r="K2069" s="246" t="str">
        <f>data_olah!O390</f>
        <v>BELUM TERPASANG</v>
      </c>
      <c r="L2069" s="246" t="str">
        <f>data_olah!U390</f>
        <v>TIDAK OPTIMAL</v>
      </c>
    </row>
    <row r="2070">
      <c r="A2070" s="245">
        <v>2025.0</v>
      </c>
      <c r="B2070" s="245" t="s">
        <v>3597</v>
      </c>
      <c r="C2070" s="246" t="str">
        <f>data_olah!B391</f>
        <v>KUTAI KARTANEGARA</v>
      </c>
      <c r="D2070" s="246" t="str">
        <f>data_olah!C391</f>
        <v>MUARA KAMAN</v>
      </c>
      <c r="E2070" s="246" t="str">
        <f>data_olah!D391</f>
        <v>MUARA KAMAN ILIR</v>
      </c>
      <c r="F2070" s="247" t="str">
        <f>data_olah!F391</f>
        <v>-0.1595630608371207</v>
      </c>
      <c r="G2070" s="247" t="str">
        <f>data_olah!G391</f>
        <v>116.72513965886151</v>
      </c>
      <c r="H2070" s="246" t="str">
        <f>data_olah!H391</f>
        <v>TELKOMSEL</v>
      </c>
      <c r="I2070" s="246" t="str">
        <f>data_olah!I391</f>
        <v>INDIHOME</v>
      </c>
      <c r="J2070" s="246" t="str">
        <f>data_olah!J391</f>
        <v>TERPASANG</v>
      </c>
      <c r="K2070" s="246" t="str">
        <f>data_olah!O391</f>
        <v/>
      </c>
      <c r="L2070" s="246" t="str">
        <f>data_olah!U391</f>
        <v>KURANG OPTIMAL</v>
      </c>
    </row>
    <row r="2071">
      <c r="A2071" s="245">
        <v>2025.0</v>
      </c>
      <c r="B2071" s="245" t="s">
        <v>3597</v>
      </c>
      <c r="C2071" s="246" t="str">
        <f>data_olah!B392</f>
        <v>KUTAI KARTANEGARA</v>
      </c>
      <c r="D2071" s="246" t="str">
        <f>data_olah!C392</f>
        <v>MUARA KAMAN</v>
      </c>
      <c r="E2071" s="246" t="str">
        <f>data_olah!D392</f>
        <v>RANTAU HEMPANG</v>
      </c>
      <c r="F2071" s="247" t="str">
        <f>data_olah!F392</f>
        <v>-0.21763989234627018</v>
      </c>
      <c r="G2071" s="247" t="str">
        <f>data_olah!G392</f>
        <v>116.78594417347081</v>
      </c>
      <c r="H2071" s="246" t="str">
        <f>data_olah!H392</f>
        <v>TELKOMSEL</v>
      </c>
      <c r="I2071" s="246" t="str">
        <f>data_olah!I392</f>
        <v>ORBIT</v>
      </c>
      <c r="J2071" s="246" t="str">
        <f>data_olah!J392</f>
        <v>TERPASANG</v>
      </c>
      <c r="K2071" s="246" t="str">
        <f>data_olah!O392</f>
        <v>BELUM TERPASANG</v>
      </c>
      <c r="L2071" s="246" t="str">
        <f>data_olah!U392</f>
        <v>TIDAK TERDETEKSI</v>
      </c>
    </row>
    <row r="2072">
      <c r="A2072" s="245">
        <v>2025.0</v>
      </c>
      <c r="B2072" s="245" t="s">
        <v>3597</v>
      </c>
      <c r="C2072" s="246" t="str">
        <f>data_olah!B393</f>
        <v>KUTAI KARTANEGARA</v>
      </c>
      <c r="D2072" s="246" t="str">
        <f>data_olah!C393</f>
        <v>MUARA KAMAN</v>
      </c>
      <c r="E2072" s="246" t="str">
        <f>data_olah!D393</f>
        <v>TERATAK</v>
      </c>
      <c r="F2072" s="247" t="str">
        <f>data_olah!F393</f>
        <v>-0.29369091305146844</v>
      </c>
      <c r="G2072" s="247" t="str">
        <f>data_olah!G393</f>
        <v>116.83654155175822</v>
      </c>
      <c r="H2072" s="246" t="str">
        <f>data_olah!H393</f>
        <v>TELKOM</v>
      </c>
      <c r="I2072" s="246" t="str">
        <f>data_olah!I393</f>
        <v>WMS</v>
      </c>
      <c r="J2072" s="246" t="str">
        <f>data_olah!J393</f>
        <v>TERPASANG</v>
      </c>
      <c r="K2072" s="246" t="str">
        <f>data_olah!O393</f>
        <v>&lt;= 200GB</v>
      </c>
      <c r="L2072" s="246" t="str">
        <f>data_olah!U393</f>
        <v>KURANG OPTIMAL</v>
      </c>
    </row>
    <row r="2073">
      <c r="A2073" s="245">
        <v>2025.0</v>
      </c>
      <c r="B2073" s="245" t="s">
        <v>3597</v>
      </c>
      <c r="C2073" s="246" t="str">
        <f>data_olah!B394</f>
        <v>KUTAI KARTANEGARA</v>
      </c>
      <c r="D2073" s="246" t="str">
        <f>data_olah!C394</f>
        <v>MUARA KAMAN</v>
      </c>
      <c r="E2073" s="246" t="str">
        <f>data_olah!D394</f>
        <v>BENUA PUHUN</v>
      </c>
      <c r="F2073" s="247" t="str">
        <f>data_olah!F394</f>
        <v>-0.27051111381529047</v>
      </c>
      <c r="G2073" s="247" t="str">
        <f>data_olah!G394</f>
        <v>116.8401891698855</v>
      </c>
      <c r="H2073" s="246" t="str">
        <f>data_olah!H394</f>
        <v>TELKOMSEL</v>
      </c>
      <c r="I2073" s="246" t="str">
        <f>data_olah!I394</f>
        <v>INDIHOME</v>
      </c>
      <c r="J2073" s="246" t="str">
        <f>data_olah!J394</f>
        <v>TERPASANG</v>
      </c>
      <c r="K2073" s="246" t="str">
        <f>data_olah!O394</f>
        <v/>
      </c>
      <c r="L2073" s="246" t="str">
        <f>data_olah!U394</f>
        <v>KURANG OPTIMAL</v>
      </c>
    </row>
    <row r="2074">
      <c r="A2074" s="245">
        <v>2025.0</v>
      </c>
      <c r="B2074" s="245" t="s">
        <v>3597</v>
      </c>
      <c r="C2074" s="246" t="str">
        <f>data_olah!B395</f>
        <v>KUTAI KARTANEGARA</v>
      </c>
      <c r="D2074" s="246" t="str">
        <f>data_olah!C395</f>
        <v>MUARA KAMAN</v>
      </c>
      <c r="E2074" s="246" t="str">
        <f>data_olah!D395</f>
        <v>MUARA KAMAN ULU</v>
      </c>
      <c r="F2074" s="247" t="str">
        <f>data_olah!F395</f>
        <v>-0.1469163152058791</v>
      </c>
      <c r="G2074" s="247" t="str">
        <f>data_olah!G395</f>
        <v>116.73253810540882</v>
      </c>
      <c r="H2074" s="246" t="str">
        <f>data_olah!H395</f>
        <v>TELKOM</v>
      </c>
      <c r="I2074" s="246" t="str">
        <f>data_olah!I395</f>
        <v>WMS</v>
      </c>
      <c r="J2074" s="246" t="str">
        <f>data_olah!J395</f>
        <v>TERPASANG</v>
      </c>
      <c r="K2074" s="246" t="str">
        <f>data_olah!O395</f>
        <v>&gt; 200GB</v>
      </c>
      <c r="L2074" s="246" t="str">
        <f>data_olah!U395</f>
        <v>KURANG OPTIMAL</v>
      </c>
    </row>
    <row r="2075">
      <c r="A2075" s="245">
        <v>2025.0</v>
      </c>
      <c r="B2075" s="245" t="s">
        <v>3597</v>
      </c>
      <c r="C2075" s="246" t="str">
        <f>data_olah!B396</f>
        <v>KUTAI KARTANEGARA</v>
      </c>
      <c r="D2075" s="246" t="str">
        <f>data_olah!C396</f>
        <v>MUARA KAMAN</v>
      </c>
      <c r="E2075" s="246" t="str">
        <f>data_olah!D396</f>
        <v>SABINTULUNG</v>
      </c>
      <c r="F2075" s="247" t="str">
        <f>data_olah!F396</f>
        <v>-0.06902716937555746</v>
      </c>
      <c r="G2075" s="247" t="str">
        <f>data_olah!G396</f>
        <v>116.7797440099424</v>
      </c>
      <c r="H2075" s="246" t="str">
        <f>data_olah!H396</f>
        <v>TELKOM</v>
      </c>
      <c r="I2075" s="246" t="str">
        <f>data_olah!I396</f>
        <v>Astinet</v>
      </c>
      <c r="J2075" s="246" t="str">
        <f>data_olah!J396</f>
        <v>TERPASANG</v>
      </c>
      <c r="K2075" s="246" t="str">
        <f>data_olah!O396</f>
        <v>TIDAK TERDETEKSI</v>
      </c>
      <c r="L2075" s="246" t="str">
        <f>data_olah!U396</f>
        <v>TIDAK TERDETEKSI</v>
      </c>
    </row>
    <row r="2076">
      <c r="A2076" s="245">
        <v>2025.0</v>
      </c>
      <c r="B2076" s="245" t="s">
        <v>3597</v>
      </c>
      <c r="C2076" s="246" t="str">
        <f>data_olah!B397</f>
        <v>KUTAI KARTANEGARA</v>
      </c>
      <c r="D2076" s="246" t="str">
        <f>data_olah!C397</f>
        <v>MUARA KAMAN</v>
      </c>
      <c r="E2076" s="246" t="str">
        <f>data_olah!D397</f>
        <v>MUARA SIRAN</v>
      </c>
      <c r="F2076" s="247" t="str">
        <f>data_olah!F397</f>
        <v>-0.13150844758935942</v>
      </c>
      <c r="G2076" s="247" t="str">
        <f>data_olah!G397</f>
        <v>116.64237663661086</v>
      </c>
      <c r="H2076" s="246" t="str">
        <f>data_olah!H397</f>
        <v>TELKOMSAT</v>
      </c>
      <c r="I2076" s="246" t="str">
        <f>data_olah!I397</f>
        <v>STARLINK</v>
      </c>
      <c r="J2076" s="246" t="str">
        <f>data_olah!J397</f>
        <v>TERPASANG</v>
      </c>
      <c r="K2076" s="246" t="str">
        <f>data_olah!O397</f>
        <v>BELUM TERPASANG</v>
      </c>
      <c r="L2076" s="246" t="str">
        <f>data_olah!U397</f>
        <v>SANGAT OPTIMAL</v>
      </c>
    </row>
    <row r="2077">
      <c r="A2077" s="245">
        <v>2025.0</v>
      </c>
      <c r="B2077" s="245" t="s">
        <v>3597</v>
      </c>
      <c r="C2077" s="246" t="str">
        <f>data_olah!B398</f>
        <v>KUTAI KARTANEGARA</v>
      </c>
      <c r="D2077" s="246" t="str">
        <f>data_olah!C398</f>
        <v>MUARA KAMAN</v>
      </c>
      <c r="E2077" s="246" t="str">
        <f>data_olah!D398</f>
        <v>TUNJUNGAN</v>
      </c>
      <c r="F2077" s="247" t="str">
        <f>data_olah!F398</f>
        <v>-0.020087579217427848</v>
      </c>
      <c r="G2077" s="247" t="str">
        <f>data_olah!G398</f>
        <v>116.76437085277156</v>
      </c>
      <c r="H2077" s="246" t="str">
        <f>data_olah!H398</f>
        <v>TELKOMSAT</v>
      </c>
      <c r="I2077" s="246" t="str">
        <f>data_olah!I398</f>
        <v>STARLINK</v>
      </c>
      <c r="J2077" s="246" t="str">
        <f>data_olah!J398</f>
        <v>TERPASANG</v>
      </c>
      <c r="K2077" s="246" t="str">
        <f>data_olah!O398</f>
        <v>BELUM TERPASANG</v>
      </c>
      <c r="L2077" s="246" t="str">
        <f>data_olah!U398</f>
        <v>TIDAK OPTIMAL</v>
      </c>
    </row>
    <row r="2078">
      <c r="A2078" s="245">
        <v>2025.0</v>
      </c>
      <c r="B2078" s="245" t="s">
        <v>3597</v>
      </c>
      <c r="C2078" s="246" t="str">
        <f>data_olah!B399</f>
        <v>KUTAI KARTANEGARA</v>
      </c>
      <c r="D2078" s="246" t="str">
        <f>data_olah!C399</f>
        <v>MUARA KAMAN</v>
      </c>
      <c r="E2078" s="246" t="str">
        <f>data_olah!D399</f>
        <v>SEDULANG</v>
      </c>
      <c r="F2078" s="247" t="str">
        <f>data_olah!F399</f>
        <v>0.12743631128771196</v>
      </c>
      <c r="G2078" s="247" t="str">
        <f>data_olah!G399</f>
        <v>116.81512972228872</v>
      </c>
      <c r="H2078" s="246" t="str">
        <f>data_olah!H399</f>
        <v>TELKOMSAT</v>
      </c>
      <c r="I2078" s="246" t="str">
        <f>data_olah!I399</f>
        <v>STARLINK</v>
      </c>
      <c r="J2078" s="246" t="str">
        <f>data_olah!J399</f>
        <v>TERPASANG</v>
      </c>
      <c r="K2078" s="246" t="str">
        <f>data_olah!O399</f>
        <v>BELUM TERPASANG</v>
      </c>
      <c r="L2078" s="246" t="str">
        <f>data_olah!U399</f>
        <v>SANGAT OPTIMAL</v>
      </c>
    </row>
    <row r="2079">
      <c r="A2079" s="245">
        <v>2025.0</v>
      </c>
      <c r="B2079" s="245" t="s">
        <v>3597</v>
      </c>
      <c r="C2079" s="246" t="str">
        <f>data_olah!B400</f>
        <v>KUTAI KARTANEGARA</v>
      </c>
      <c r="D2079" s="246" t="str">
        <f>data_olah!C400</f>
        <v>MUARA KAMAN</v>
      </c>
      <c r="E2079" s="246" t="str">
        <f>data_olah!D400</f>
        <v>MENAMANG KIRI</v>
      </c>
      <c r="F2079" s="247" t="str">
        <f>data_olah!F400</f>
        <v>0.25897533924891825</v>
      </c>
      <c r="G2079" s="247" t="str">
        <f>data_olah!G400</f>
        <v>116.92061272515853</v>
      </c>
      <c r="H2079" s="246" t="str">
        <f>data_olah!H400</f>
        <v>TELKOMSAT</v>
      </c>
      <c r="I2079" s="246" t="str">
        <f>data_olah!I400</f>
        <v>STARLINK</v>
      </c>
      <c r="J2079" s="246" t="str">
        <f>data_olah!J400</f>
        <v>TERPASANG</v>
      </c>
      <c r="K2079" s="246" t="str">
        <f>data_olah!O400</f>
        <v>BELUM TERPASANG</v>
      </c>
      <c r="L2079" s="246" t="str">
        <f>data_olah!U400</f>
        <v>TIDAK OPTIMAL</v>
      </c>
    </row>
    <row r="2080">
      <c r="A2080" s="245">
        <v>2025.0</v>
      </c>
      <c r="B2080" s="245" t="s">
        <v>3597</v>
      </c>
      <c r="C2080" s="246" t="str">
        <f>data_olah!B401</f>
        <v>KUTAI KARTANEGARA</v>
      </c>
      <c r="D2080" s="246" t="str">
        <f>data_olah!C401</f>
        <v>MUARA KAMAN</v>
      </c>
      <c r="E2080" s="246" t="str">
        <f>data_olah!D401</f>
        <v>MENAMANG KANAN</v>
      </c>
      <c r="F2080" s="247" t="str">
        <f>data_olah!F401</f>
        <v>0.23082313130620596</v>
      </c>
      <c r="G2080" s="247" t="str">
        <f>data_olah!G401</f>
        <v>116.96352806970069</v>
      </c>
      <c r="H2080" s="246" t="str">
        <f>data_olah!H401</f>
        <v>TELKOMSAT</v>
      </c>
      <c r="I2080" s="246" t="str">
        <f>data_olah!I401</f>
        <v>STARLINK</v>
      </c>
      <c r="J2080" s="246" t="str">
        <f>data_olah!J401</f>
        <v>TERPASANG</v>
      </c>
      <c r="K2080" s="246" t="str">
        <f>data_olah!O401</f>
        <v>BELUM TERPASANG</v>
      </c>
      <c r="L2080" s="246" t="str">
        <f>data_olah!U401</f>
        <v>SANGAT OPTIMAL</v>
      </c>
    </row>
    <row r="2081">
      <c r="A2081" s="245">
        <v>2025.0</v>
      </c>
      <c r="B2081" s="245" t="s">
        <v>3597</v>
      </c>
      <c r="C2081" s="246" t="str">
        <f>data_olah!B402</f>
        <v>KUTAI KARTANEGARA</v>
      </c>
      <c r="D2081" s="246" t="str">
        <f>data_olah!C402</f>
        <v>MUARA KAMAN</v>
      </c>
      <c r="E2081" s="246" t="str">
        <f>data_olah!D402</f>
        <v>SIDOMUKTI</v>
      </c>
      <c r="F2081" s="247" t="str">
        <f>data_olah!F402</f>
        <v>-0.1489470290856255</v>
      </c>
      <c r="G2081" s="247" t="str">
        <f>data_olah!G402</f>
        <v>116.9228582671105</v>
      </c>
      <c r="H2081" s="246" t="str">
        <f>data_olah!H402</f>
        <v>TELKOMSEL</v>
      </c>
      <c r="I2081" s="246" t="str">
        <f>data_olah!I402</f>
        <v>INDIHOME</v>
      </c>
      <c r="J2081" s="246" t="str">
        <f>data_olah!J402</f>
        <v>TERPASANG</v>
      </c>
      <c r="K2081" s="246" t="str">
        <f>data_olah!O402</f>
        <v/>
      </c>
      <c r="L2081" s="246" t="str">
        <f>data_olah!U402</f>
        <v>TIDAK OPTIMAL</v>
      </c>
    </row>
    <row r="2082">
      <c r="A2082" s="245">
        <v>2025.0</v>
      </c>
      <c r="B2082" s="245" t="s">
        <v>3597</v>
      </c>
      <c r="C2082" s="246" t="str">
        <f>data_olah!B403</f>
        <v>KUTAI KARTANEGARA</v>
      </c>
      <c r="D2082" s="246" t="str">
        <f>data_olah!C403</f>
        <v>MUARA KAMAN</v>
      </c>
      <c r="E2082" s="246" t="str">
        <f>data_olah!D403</f>
        <v>PANCA JAYA</v>
      </c>
      <c r="F2082" s="247" t="str">
        <f>data_olah!F403</f>
        <v>-0.167890765676205</v>
      </c>
      <c r="G2082" s="247" t="str">
        <f>data_olah!G403</f>
        <v>116.90806160003828</v>
      </c>
      <c r="H2082" s="246" t="str">
        <f>data_olah!H403</f>
        <v>TELKOM</v>
      </c>
      <c r="I2082" s="246" t="str">
        <f>data_olah!I403</f>
        <v>WMS</v>
      </c>
      <c r="J2082" s="246" t="str">
        <f>data_olah!J403</f>
        <v>TERPASANG</v>
      </c>
      <c r="K2082" s="246" t="str">
        <f>data_olah!O403</f>
        <v>&gt; 200GB</v>
      </c>
      <c r="L2082" s="246" t="str">
        <f>data_olah!U403</f>
        <v>KURANG OPTIMAL</v>
      </c>
    </row>
    <row r="2083">
      <c r="A2083" s="245">
        <v>2025.0</v>
      </c>
      <c r="B2083" s="245" t="s">
        <v>3597</v>
      </c>
      <c r="C2083" s="246" t="str">
        <f>data_olah!B404</f>
        <v>KUTAI KARTANEGARA</v>
      </c>
      <c r="D2083" s="246" t="str">
        <f>data_olah!C404</f>
        <v>MUARA KAMAN</v>
      </c>
      <c r="E2083" s="246" t="str">
        <f>data_olah!D404</f>
        <v>BUNGA JADI</v>
      </c>
      <c r="F2083" s="247" t="str">
        <f>data_olah!F404</f>
        <v>-0.19107420056370278</v>
      </c>
      <c r="G2083" s="247" t="str">
        <f>data_olah!G404</f>
        <v>116.88288435144479</v>
      </c>
      <c r="H2083" s="246" t="str">
        <f>data_olah!H404</f>
        <v>TELKOM</v>
      </c>
      <c r="I2083" s="246" t="str">
        <f>data_olah!I404</f>
        <v>WMS</v>
      </c>
      <c r="J2083" s="246" t="str">
        <f>data_olah!J404</f>
        <v>TERPASANG</v>
      </c>
      <c r="K2083" s="246" t="str">
        <f>data_olah!O404</f>
        <v>&gt; 200GB</v>
      </c>
      <c r="L2083" s="246" t="str">
        <f>data_olah!U404</f>
        <v>KURANG OPTIMAL</v>
      </c>
    </row>
    <row r="2084">
      <c r="A2084" s="245">
        <v>2025.0</v>
      </c>
      <c r="B2084" s="245" t="s">
        <v>3597</v>
      </c>
      <c r="C2084" s="246" t="str">
        <f>data_olah!B405</f>
        <v>KUTAI KARTANEGARA</v>
      </c>
      <c r="D2084" s="246" t="str">
        <f>data_olah!C405</f>
        <v>MUARA KAMAN</v>
      </c>
      <c r="E2084" s="246" t="str">
        <f>data_olah!D405</f>
        <v>KUPANG BARU</v>
      </c>
      <c r="F2084" s="247" t="str">
        <f>data_olah!F405</f>
        <v>0.1652809677630113</v>
      </c>
      <c r="G2084" s="247" t="str">
        <f>data_olah!G405</f>
        <v>116.86650366288657</v>
      </c>
      <c r="H2084" s="246" t="str">
        <f>data_olah!H405</f>
        <v>TELKOMSAT</v>
      </c>
      <c r="I2084" s="246" t="str">
        <f>data_olah!I405</f>
        <v>STARLINK</v>
      </c>
      <c r="J2084" s="246" t="str">
        <f>data_olah!J405</f>
        <v>TERPASANG</v>
      </c>
      <c r="K2084" s="246" t="str">
        <f>data_olah!O405</f>
        <v>BELUM TERPASANG</v>
      </c>
      <c r="L2084" s="246" t="str">
        <f>data_olah!U405</f>
        <v>OPTIMAL</v>
      </c>
    </row>
    <row r="2085">
      <c r="A2085" s="245">
        <v>2025.0</v>
      </c>
      <c r="B2085" s="245" t="s">
        <v>3597</v>
      </c>
      <c r="C2085" s="246" t="str">
        <f>data_olah!B406</f>
        <v>KUTAI KARTANEGARA</v>
      </c>
      <c r="D2085" s="246" t="str">
        <f>data_olah!C406</f>
        <v>MUARA KAMAN</v>
      </c>
      <c r="E2085" s="246" t="str">
        <f>data_olah!D406</f>
        <v>LEBAHO ULAQ</v>
      </c>
      <c r="F2085" s="247" t="str">
        <f>data_olah!F406</f>
        <v>-0.3681687344023378</v>
      </c>
      <c r="G2085" s="247" t="str">
        <f>data_olah!G406</f>
        <v>116.75011662444737</v>
      </c>
      <c r="H2085" s="246" t="str">
        <f>data_olah!H406</f>
        <v>TELKOMSEL</v>
      </c>
      <c r="I2085" s="246" t="str">
        <f>data_olah!I406</f>
        <v>INDIHOME</v>
      </c>
      <c r="J2085" s="246" t="str">
        <f>data_olah!J406</f>
        <v>TERPASANG</v>
      </c>
      <c r="K2085" s="246" t="str">
        <f>data_olah!O406</f>
        <v/>
      </c>
      <c r="L2085" s="246" t="str">
        <f>data_olah!U406</f>
        <v>KURANG OPTIMAL</v>
      </c>
    </row>
    <row r="2086">
      <c r="A2086" s="245">
        <v>2025.0</v>
      </c>
      <c r="B2086" s="245" t="s">
        <v>3597</v>
      </c>
      <c r="C2086" s="246" t="str">
        <f>data_olah!B407</f>
        <v>KUTAI KARTANEGARA</v>
      </c>
      <c r="D2086" s="246" t="str">
        <f>data_olah!C407</f>
        <v>MUARA KAMAN</v>
      </c>
      <c r="E2086" s="246" t="str">
        <f>data_olah!D407</f>
        <v>BUKIT JERING</v>
      </c>
      <c r="F2086" s="247" t="str">
        <f>data_olah!F407</f>
        <v>-0.1838983248429703</v>
      </c>
      <c r="G2086" s="247" t="str">
        <f>data_olah!G407</f>
        <v>116.6655361222889</v>
      </c>
      <c r="H2086" s="246" t="str">
        <f>data_olah!H407</f>
        <v>TELKOMSAT</v>
      </c>
      <c r="I2086" s="246" t="str">
        <f>data_olah!I407</f>
        <v>STARLINK</v>
      </c>
      <c r="J2086" s="246" t="str">
        <f>data_olah!J407</f>
        <v>TERPASANG</v>
      </c>
      <c r="K2086" s="246" t="str">
        <f>data_olah!O407</f>
        <v>BELUM TERPASANG</v>
      </c>
      <c r="L2086" s="246" t="str">
        <f>data_olah!U407</f>
        <v>TIDAK OPTIMAL</v>
      </c>
    </row>
    <row r="2087">
      <c r="A2087" s="245">
        <v>2025.0</v>
      </c>
      <c r="B2087" s="245" t="s">
        <v>3597</v>
      </c>
      <c r="C2087" s="246" t="str">
        <f>data_olah!B408</f>
        <v>KUTAI KARTANEGARA</v>
      </c>
      <c r="D2087" s="246" t="str">
        <f>data_olah!C408</f>
        <v>MUARA KAMAN</v>
      </c>
      <c r="E2087" s="246" t="str">
        <f>data_olah!D408</f>
        <v>LIANG BUAYA</v>
      </c>
      <c r="F2087" s="247" t="str">
        <f>data_olah!F408</f>
        <v>0.09540005831099001</v>
      </c>
      <c r="G2087" s="247" t="str">
        <f>data_olah!G408</f>
        <v>116.76149398213502</v>
      </c>
      <c r="H2087" s="246" t="str">
        <f>data_olah!H408</f>
        <v>TELKOMSAT</v>
      </c>
      <c r="I2087" s="246" t="str">
        <f>data_olah!I408</f>
        <v>STARLINK</v>
      </c>
      <c r="J2087" s="246" t="str">
        <f>data_olah!J408</f>
        <v>TERPASANG</v>
      </c>
      <c r="K2087" s="246" t="str">
        <f>data_olah!O408</f>
        <v>BELUM TERPASANG</v>
      </c>
      <c r="L2087" s="246" t="str">
        <f>data_olah!U408</f>
        <v>SANGAT OPTIMAL</v>
      </c>
    </row>
    <row r="2088">
      <c r="A2088" s="245">
        <v>2025.0</v>
      </c>
      <c r="B2088" s="245" t="s">
        <v>3597</v>
      </c>
      <c r="C2088" s="246" t="str">
        <f>data_olah!B409</f>
        <v>KUTAI KARTANEGARA</v>
      </c>
      <c r="D2088" s="246" t="str">
        <f>data_olah!C409</f>
        <v>MUARA KAMAN</v>
      </c>
      <c r="E2088" s="246" t="str">
        <f>data_olah!D409</f>
        <v>PUAN CEPAK</v>
      </c>
      <c r="F2088" s="247" t="str">
        <f>data_olah!F409</f>
        <v>-0.05283948459087741</v>
      </c>
      <c r="G2088" s="247" t="str">
        <f>data_olah!G409</f>
        <v>116.90450595195604</v>
      </c>
      <c r="H2088" s="246" t="str">
        <f>data_olah!H409</f>
        <v>TELKOMSEL</v>
      </c>
      <c r="I2088" s="246" t="str">
        <f>data_olah!I409</f>
        <v>ORBIT</v>
      </c>
      <c r="J2088" s="246" t="str">
        <f>data_olah!J409</f>
        <v>TERPASANG</v>
      </c>
      <c r="K2088" s="246" t="str">
        <f>data_olah!O409</f>
        <v>BELUM TERPASANG</v>
      </c>
      <c r="L2088" s="246" t="str">
        <f>data_olah!U409</f>
        <v>TIDAK TERDETEKSI</v>
      </c>
    </row>
    <row r="2089">
      <c r="A2089" s="245">
        <v>2025.0</v>
      </c>
      <c r="B2089" s="245" t="s">
        <v>3597</v>
      </c>
      <c r="C2089" s="246" t="str">
        <f>data_olah!B410</f>
        <v>KUTAI KARTANEGARA</v>
      </c>
      <c r="D2089" s="246" t="str">
        <f>data_olah!C410</f>
        <v>MUARA KAMAN</v>
      </c>
      <c r="E2089" s="246" t="str">
        <f>data_olah!D410</f>
        <v>CIPARI MAKMUR</v>
      </c>
      <c r="F2089" s="247" t="str">
        <f>data_olah!F410</f>
        <v>-0.16176544739713597</v>
      </c>
      <c r="G2089" s="247" t="str">
        <f>data_olah!G410</f>
        <v>116.92782640950134</v>
      </c>
      <c r="H2089" s="246" t="str">
        <f>data_olah!H410</f>
        <v>TELKOM</v>
      </c>
      <c r="I2089" s="246" t="str">
        <f>data_olah!I410</f>
        <v>WMS</v>
      </c>
      <c r="J2089" s="246" t="str">
        <f>data_olah!J410</f>
        <v>TERPASANG</v>
      </c>
      <c r="K2089" s="246" t="str">
        <f>data_olah!O410</f>
        <v>BELUM TERPASANG</v>
      </c>
      <c r="L2089" s="246" t="str">
        <f>data_olah!U410</f>
        <v>KURANG OPTIMAL</v>
      </c>
    </row>
    <row r="2090">
      <c r="A2090" s="245">
        <v>2025.0</v>
      </c>
      <c r="B2090" s="245" t="s">
        <v>3597</v>
      </c>
      <c r="C2090" s="246" t="str">
        <f>data_olah!B411</f>
        <v>KUTAI KARTANEGARA</v>
      </c>
      <c r="D2090" s="246" t="str">
        <f>data_olah!C411</f>
        <v>MUARA MUNTAI</v>
      </c>
      <c r="E2090" s="246" t="str">
        <f>data_olah!D411</f>
        <v>PERIAN</v>
      </c>
      <c r="F2090" s="247" t="str">
        <f>data_olah!F411</f>
        <v>-0.5309299276062301</v>
      </c>
      <c r="G2090" s="247" t="str">
        <f>data_olah!G411</f>
        <v>116.41870795669251</v>
      </c>
      <c r="H2090" s="246" t="str">
        <f>data_olah!H411</f>
        <v>TELKOM</v>
      </c>
      <c r="I2090" s="246" t="str">
        <f>data_olah!I411</f>
        <v>Astinet</v>
      </c>
      <c r="J2090" s="246" t="str">
        <f>data_olah!J411</f>
        <v>TERPASANG</v>
      </c>
      <c r="K2090" s="246" t="str">
        <f>data_olah!O411</f>
        <v>TIDAK AKTIF</v>
      </c>
      <c r="L2090" s="246" t="str">
        <f>data_olah!U411</f>
        <v>TIDAK TERDETEKSI</v>
      </c>
    </row>
    <row r="2091">
      <c r="A2091" s="245">
        <v>2025.0</v>
      </c>
      <c r="B2091" s="245" t="s">
        <v>3597</v>
      </c>
      <c r="C2091" s="246" t="str">
        <f>data_olah!B412</f>
        <v>KUTAI KARTANEGARA</v>
      </c>
      <c r="D2091" s="246" t="str">
        <f>data_olah!C412</f>
        <v>MUARA MUNTAI</v>
      </c>
      <c r="E2091" s="246" t="str">
        <f>data_olah!D412</f>
        <v>MUARA LEKA</v>
      </c>
      <c r="F2091" s="247" t="str">
        <f>data_olah!F412</f>
        <v>-0.508496973802094</v>
      </c>
      <c r="G2091" s="247" t="str">
        <f>data_olah!G412</f>
        <v>116.42915676812657</v>
      </c>
      <c r="H2091" s="246" t="str">
        <f>data_olah!H412</f>
        <v>TELKOM</v>
      </c>
      <c r="I2091" s="246" t="str">
        <f>data_olah!I412</f>
        <v>WMS</v>
      </c>
      <c r="J2091" s="246" t="str">
        <f>data_olah!J412</f>
        <v>TERPASANG</v>
      </c>
      <c r="K2091" s="246" t="str">
        <f>data_olah!O412</f>
        <v>BELUM TERPASANG</v>
      </c>
      <c r="L2091" s="246" t="str">
        <f>data_olah!U412</f>
        <v>TIDAK OPTIMAL</v>
      </c>
    </row>
    <row r="2092">
      <c r="A2092" s="245">
        <v>2025.0</v>
      </c>
      <c r="B2092" s="245" t="s">
        <v>3597</v>
      </c>
      <c r="C2092" s="246" t="str">
        <f>data_olah!B413</f>
        <v>KUTAI KARTANEGARA</v>
      </c>
      <c r="D2092" s="246" t="str">
        <f>data_olah!C413</f>
        <v>MUARA MUNTAI</v>
      </c>
      <c r="E2092" s="246" t="str">
        <f>data_olah!D413</f>
        <v>MUARA ALOH</v>
      </c>
      <c r="F2092" s="247" t="str">
        <f>data_olah!F413</f>
        <v>-0.42891169471981183</v>
      </c>
      <c r="G2092" s="247" t="str">
        <f>data_olah!G413</f>
        <v>116.34090137297355</v>
      </c>
      <c r="H2092" s="246" t="str">
        <f>data_olah!H413</f>
        <v>TELKOMSAT</v>
      </c>
      <c r="I2092" s="246" t="str">
        <f>data_olah!I413</f>
        <v>STARLINK</v>
      </c>
      <c r="J2092" s="246" t="str">
        <f>data_olah!J413</f>
        <v>TERPASANG</v>
      </c>
      <c r="K2092" s="246" t="str">
        <f>data_olah!O413</f>
        <v>BELUM TERPASANG</v>
      </c>
      <c r="L2092" s="246" t="str">
        <f>data_olah!U413</f>
        <v>TIDAK OPTIMAL</v>
      </c>
    </row>
    <row r="2093">
      <c r="A2093" s="245">
        <v>2025.0</v>
      </c>
      <c r="B2093" s="245" t="s">
        <v>3597</v>
      </c>
      <c r="C2093" s="246" t="str">
        <f>data_olah!B414</f>
        <v>KUTAI KARTANEGARA</v>
      </c>
      <c r="D2093" s="246" t="str">
        <f>data_olah!C414</f>
        <v>MUARA MUNTAI</v>
      </c>
      <c r="E2093" s="246" t="str">
        <f>data_olah!D414</f>
        <v>JANTUR</v>
      </c>
      <c r="F2093" s="247" t="str">
        <f>data_olah!F414</f>
        <v>-0.41203894392202095</v>
      </c>
      <c r="G2093" s="247" t="str">
        <f>data_olah!G414</f>
        <v>116.29032028247123</v>
      </c>
      <c r="H2093" s="246" t="str">
        <f>data_olah!H414</f>
        <v>TELKOMSEL</v>
      </c>
      <c r="I2093" s="246" t="str">
        <f>data_olah!I414</f>
        <v>ORBIT</v>
      </c>
      <c r="J2093" s="246" t="str">
        <f>data_olah!J414</f>
        <v>TERPASANG</v>
      </c>
      <c r="K2093" s="246" t="str">
        <f>data_olah!O414</f>
        <v>BELUM TERPASANG</v>
      </c>
      <c r="L2093" s="246" t="str">
        <f>data_olah!U414</f>
        <v>TIDAK TERDETEKSI</v>
      </c>
    </row>
    <row r="2094">
      <c r="A2094" s="245">
        <v>2025.0</v>
      </c>
      <c r="B2094" s="245" t="s">
        <v>3597</v>
      </c>
      <c r="C2094" s="246" t="str">
        <f>data_olah!B415</f>
        <v>KUTAI KARTANEGARA</v>
      </c>
      <c r="D2094" s="246" t="str">
        <f>data_olah!C415</f>
        <v>MUARA MUNTAI</v>
      </c>
      <c r="E2094" s="246" t="str">
        <f>data_olah!D415</f>
        <v>BATUQ</v>
      </c>
      <c r="F2094" s="247" t="str">
        <f>data_olah!F415</f>
        <v>-0.3528541166023317</v>
      </c>
      <c r="G2094" s="247" t="str">
        <f>data_olah!G415</f>
        <v>116.32893111538442</v>
      </c>
      <c r="H2094" s="246" t="str">
        <f>data_olah!H415</f>
        <v>TELKOMSEL</v>
      </c>
      <c r="I2094" s="246" t="str">
        <f>data_olah!I415</f>
        <v>ORBIT</v>
      </c>
      <c r="J2094" s="246" t="str">
        <f>data_olah!J415</f>
        <v>TERPASANG</v>
      </c>
      <c r="K2094" s="246" t="str">
        <f>data_olah!O415</f>
        <v>BELUM TERPASANG</v>
      </c>
      <c r="L2094" s="246" t="str">
        <f>data_olah!U415</f>
        <v>TIDAK TERDETEKSI</v>
      </c>
    </row>
    <row r="2095">
      <c r="A2095" s="245">
        <v>2025.0</v>
      </c>
      <c r="B2095" s="245" t="s">
        <v>3597</v>
      </c>
      <c r="C2095" s="246" t="str">
        <f>data_olah!B416</f>
        <v>KUTAI KARTANEGARA</v>
      </c>
      <c r="D2095" s="246" t="str">
        <f>data_olah!C416</f>
        <v>MUARA MUNTAI</v>
      </c>
      <c r="E2095" s="246" t="str">
        <f>data_olah!D416</f>
        <v>REBAQ RINDING</v>
      </c>
      <c r="F2095" s="247" t="str">
        <f>data_olah!F416</f>
        <v>-0.3477297982477831</v>
      </c>
      <c r="G2095" s="247" t="str">
        <f>data_olah!G416</f>
        <v>116.38351732438447</v>
      </c>
      <c r="H2095" s="246" t="str">
        <f>data_olah!H416</f>
        <v>TELKOMSAT</v>
      </c>
      <c r="I2095" s="246" t="str">
        <f>data_olah!I416</f>
        <v>STARLINK</v>
      </c>
      <c r="J2095" s="246" t="str">
        <f>data_olah!J416</f>
        <v>TERPASANG</v>
      </c>
      <c r="K2095" s="246" t="str">
        <f>data_olah!O416</f>
        <v>BELUM TERPASANG</v>
      </c>
      <c r="L2095" s="246" t="str">
        <f>data_olah!U416</f>
        <v>OPTIMAL</v>
      </c>
    </row>
    <row r="2096">
      <c r="A2096" s="245">
        <v>2025.0</v>
      </c>
      <c r="B2096" s="245" t="s">
        <v>3597</v>
      </c>
      <c r="C2096" s="246" t="str">
        <f>data_olah!B417</f>
        <v>KUTAI KARTANEGARA</v>
      </c>
      <c r="D2096" s="246" t="str">
        <f>data_olah!C417</f>
        <v>MUARA MUNTAI</v>
      </c>
      <c r="E2096" s="246" t="str">
        <f>data_olah!D417</f>
        <v>MUARA MUNTAI ULU</v>
      </c>
      <c r="F2096" s="247" t="str">
        <f>data_olah!F417</f>
        <v>-0.3471875947849973</v>
      </c>
      <c r="G2096" s="247" t="str">
        <f>data_olah!G417</f>
        <v>116.39024322710372</v>
      </c>
      <c r="H2096" s="246" t="str">
        <f>data_olah!H417</f>
        <v>TELKOMSEL</v>
      </c>
      <c r="I2096" s="246" t="str">
        <f>data_olah!I417</f>
        <v>ORBIT</v>
      </c>
      <c r="J2096" s="246" t="str">
        <f>data_olah!J417</f>
        <v>TERPASANG</v>
      </c>
      <c r="K2096" s="246" t="str">
        <f>data_olah!O417</f>
        <v>BELUM TERPASANG</v>
      </c>
      <c r="L2096" s="246" t="str">
        <f>data_olah!U417</f>
        <v>TIDAK TERDETEKSI</v>
      </c>
    </row>
    <row r="2097">
      <c r="A2097" s="245">
        <v>2025.0</v>
      </c>
      <c r="B2097" s="245" t="s">
        <v>3597</v>
      </c>
      <c r="C2097" s="246" t="str">
        <f>data_olah!B418</f>
        <v>KUTAI KARTANEGARA</v>
      </c>
      <c r="D2097" s="246" t="str">
        <f>data_olah!C418</f>
        <v>MUARA MUNTAI</v>
      </c>
      <c r="E2097" s="246" t="str">
        <f>data_olah!D418</f>
        <v>MUARA MUNTAI ILIR</v>
      </c>
      <c r="F2097" s="247" t="str">
        <f>data_olah!F418</f>
        <v>-0.3564571341923359</v>
      </c>
      <c r="G2097" s="247" t="str">
        <f>data_olah!G418</f>
        <v>116.39642303682186</v>
      </c>
      <c r="H2097" s="246" t="str">
        <f>data_olah!H418</f>
        <v>TELKOMSEL</v>
      </c>
      <c r="I2097" s="246" t="str">
        <f>data_olah!I418</f>
        <v>ORBIT</v>
      </c>
      <c r="J2097" s="246" t="str">
        <f>data_olah!J418</f>
        <v>TERPASANG</v>
      </c>
      <c r="K2097" s="246" t="str">
        <f>data_olah!O418</f>
        <v>BELUM TERPASANG</v>
      </c>
      <c r="L2097" s="246" t="str">
        <f>data_olah!U418</f>
        <v>TIDAK TERDETEKSI</v>
      </c>
    </row>
    <row r="2098">
      <c r="A2098" s="245">
        <v>2025.0</v>
      </c>
      <c r="B2098" s="245" t="s">
        <v>3597</v>
      </c>
      <c r="C2098" s="246" t="str">
        <f>data_olah!B419</f>
        <v>KUTAI KARTANEGARA</v>
      </c>
      <c r="D2098" s="246" t="str">
        <f>data_olah!C419</f>
        <v>MUARA MUNTAI</v>
      </c>
      <c r="E2098" s="246" t="str">
        <f>data_olah!D419</f>
        <v>KAYU BATU</v>
      </c>
      <c r="F2098" s="247" t="str">
        <f>data_olah!F419</f>
        <v>-0.3548884619814764</v>
      </c>
      <c r="G2098" s="247" t="str">
        <f>data_olah!G419</f>
        <v>116.40178790003922</v>
      </c>
      <c r="H2098" s="246" t="str">
        <f>data_olah!H419</f>
        <v>TELKOMSEL</v>
      </c>
      <c r="I2098" s="246" t="str">
        <f>data_olah!I419</f>
        <v>ORBIT</v>
      </c>
      <c r="J2098" s="246" t="str">
        <f>data_olah!J419</f>
        <v>TERPASANG</v>
      </c>
      <c r="K2098" s="246" t="str">
        <f>data_olah!O419</f>
        <v>BELUM TERPASANG</v>
      </c>
      <c r="L2098" s="246" t="str">
        <f>data_olah!U419</f>
        <v>TIDAK TERDETEKSI</v>
      </c>
    </row>
    <row r="2099">
      <c r="A2099" s="245">
        <v>2025.0</v>
      </c>
      <c r="B2099" s="245" t="s">
        <v>3597</v>
      </c>
      <c r="C2099" s="246" t="str">
        <f>data_olah!B420</f>
        <v>KUTAI KARTANEGARA</v>
      </c>
      <c r="D2099" s="246" t="str">
        <f>data_olah!C420</f>
        <v>MUARA MUNTAI</v>
      </c>
      <c r="E2099" s="246" t="str">
        <f>data_olah!D420</f>
        <v>JANTUR SELATAN</v>
      </c>
      <c r="F2099" s="247" t="str">
        <f>data_olah!F420</f>
        <v>-0.4127682737781303</v>
      </c>
      <c r="G2099" s="247" t="str">
        <f>data_olah!G420</f>
        <v>116.28062136892292</v>
      </c>
      <c r="H2099" s="246" t="str">
        <f>data_olah!H420</f>
        <v>TELKOMSAT</v>
      </c>
      <c r="I2099" s="246" t="str">
        <f>data_olah!I420</f>
        <v>STARLINK</v>
      </c>
      <c r="J2099" s="246" t="str">
        <f>data_olah!J420</f>
        <v>TERPASANG</v>
      </c>
      <c r="K2099" s="246" t="str">
        <f>data_olah!O420</f>
        <v>BELUM TERPASANG</v>
      </c>
      <c r="L2099" s="246" t="str">
        <f>data_olah!U420</f>
        <v>SANGAT OPTIMAL</v>
      </c>
    </row>
    <row r="2100">
      <c r="A2100" s="245">
        <v>2025.0</v>
      </c>
      <c r="B2100" s="245" t="s">
        <v>3597</v>
      </c>
      <c r="C2100" s="246" t="str">
        <f>data_olah!B421</f>
        <v>KUTAI KARTANEGARA</v>
      </c>
      <c r="D2100" s="246" t="str">
        <f>data_olah!C421</f>
        <v>MUARA MUNTAI</v>
      </c>
      <c r="E2100" s="246" t="str">
        <f>data_olah!D421</f>
        <v>TANJUNG BATUQ HARAPAN</v>
      </c>
      <c r="F2100" s="247" t="str">
        <f>data_olah!F421</f>
        <v>-0.336541519353223</v>
      </c>
      <c r="G2100" s="247" t="str">
        <f>data_olah!G421</f>
        <v>116.32289382228961</v>
      </c>
      <c r="H2100" s="246" t="str">
        <f>data_olah!H421</f>
        <v>TELKOMSAT</v>
      </c>
      <c r="I2100" s="246" t="str">
        <f>data_olah!I421</f>
        <v>STARLINK</v>
      </c>
      <c r="J2100" s="246" t="str">
        <f>data_olah!J421</f>
        <v>TERPASANG</v>
      </c>
      <c r="K2100" s="246" t="str">
        <f>data_olah!O421</f>
        <v>BELUM TERPASANG</v>
      </c>
      <c r="L2100" s="246" t="str">
        <f>data_olah!U421</f>
        <v>TIDAK OPTIMAL</v>
      </c>
    </row>
    <row r="2101">
      <c r="A2101" s="245">
        <v>2025.0</v>
      </c>
      <c r="B2101" s="245" t="s">
        <v>3597</v>
      </c>
      <c r="C2101" s="246" t="str">
        <f>data_olah!B422</f>
        <v>KUTAI KARTANEGARA</v>
      </c>
      <c r="D2101" s="246" t="str">
        <f>data_olah!C422</f>
        <v>MUARA MUNTAI</v>
      </c>
      <c r="E2101" s="246" t="str">
        <f>data_olah!D422</f>
        <v>PULAU HARAPAN</v>
      </c>
      <c r="F2101" s="247" t="str">
        <f>data_olah!F422</f>
        <v>-0.3551457128900903</v>
      </c>
      <c r="G2101" s="247" t="str">
        <f>data_olah!G422</f>
        <v>116.38498693137723</v>
      </c>
      <c r="H2101" s="246" t="str">
        <f>data_olah!H422</f>
        <v>TELKOMSEL</v>
      </c>
      <c r="I2101" s="246" t="str">
        <f>data_olah!I422</f>
        <v>ORBIT</v>
      </c>
      <c r="J2101" s="246" t="str">
        <f>data_olah!J422</f>
        <v>TERPASANG</v>
      </c>
      <c r="K2101" s="246" t="str">
        <f>data_olah!O422</f>
        <v>BELUM TERPASANG</v>
      </c>
      <c r="L2101" s="246" t="str">
        <f>data_olah!U422</f>
        <v>TIDAK TERDETEKSI</v>
      </c>
    </row>
    <row r="2102">
      <c r="A2102" s="245">
        <v>2025.0</v>
      </c>
      <c r="B2102" s="245" t="s">
        <v>3597</v>
      </c>
      <c r="C2102" s="246" t="str">
        <f>data_olah!B423</f>
        <v>KUTAI KARTANEGARA</v>
      </c>
      <c r="D2102" s="246" t="str">
        <f>data_olah!C423</f>
        <v>MUARA MUNTAI</v>
      </c>
      <c r="E2102" s="246" t="str">
        <f>data_olah!D423</f>
        <v>JANTUR BARU</v>
      </c>
      <c r="F2102" s="247" t="str">
        <f>data_olah!F423</f>
        <v>-0.40967844863700714</v>
      </c>
      <c r="G2102" s="247" t="str">
        <f>data_olah!G423</f>
        <v>116.27911933183867</v>
      </c>
      <c r="H2102" s="246" t="str">
        <f>data_olah!H423</f>
        <v>TELKOMSAT</v>
      </c>
      <c r="I2102" s="246" t="str">
        <f>data_olah!I423</f>
        <v>STARLINK</v>
      </c>
      <c r="J2102" s="246" t="str">
        <f>data_olah!J423</f>
        <v>TERPASANG</v>
      </c>
      <c r="K2102" s="246" t="str">
        <f>data_olah!O423</f>
        <v>BELUM TERPASANG</v>
      </c>
      <c r="L2102" s="246" t="str">
        <f>data_olah!U423</f>
        <v>KURANG OPTIMAL</v>
      </c>
    </row>
    <row r="2103">
      <c r="A2103" s="245">
        <v>2025.0</v>
      </c>
      <c r="B2103" s="245" t="s">
        <v>3597</v>
      </c>
      <c r="C2103" s="246" t="str">
        <f>data_olah!B424</f>
        <v>KUTAI KARTANEGARA</v>
      </c>
      <c r="D2103" s="246" t="str">
        <f>data_olah!C424</f>
        <v>MUARA WIS</v>
      </c>
      <c r="E2103" s="246" t="str">
        <f>data_olah!D424</f>
        <v>MUARA WIS</v>
      </c>
      <c r="F2103" s="247" t="str">
        <f>data_olah!F424</f>
        <v>-0.2857508882074343</v>
      </c>
      <c r="G2103" s="247" t="str">
        <f>data_olah!G424</f>
        <v>116.52832715680844</v>
      </c>
      <c r="H2103" s="246" t="str">
        <f>data_olah!H424</f>
        <v>TELKOMSEL</v>
      </c>
      <c r="I2103" s="246" t="str">
        <f>data_olah!I424</f>
        <v>INDIHOME</v>
      </c>
      <c r="J2103" s="246" t="str">
        <f>data_olah!J424</f>
        <v>TERPASANG</v>
      </c>
      <c r="K2103" s="246" t="str">
        <f>data_olah!O424</f>
        <v>TIDAK AKTIF</v>
      </c>
      <c r="L2103" s="246" t="str">
        <f>data_olah!U424</f>
        <v>TIDAK AKTIF</v>
      </c>
    </row>
    <row r="2104">
      <c r="A2104" s="245">
        <v>2025.0</v>
      </c>
      <c r="B2104" s="245" t="s">
        <v>3597</v>
      </c>
      <c r="C2104" s="246" t="str">
        <f>data_olah!B425</f>
        <v>KUTAI KARTANEGARA</v>
      </c>
      <c r="D2104" s="246" t="str">
        <f>data_olah!C425</f>
        <v>MUARA WIS</v>
      </c>
      <c r="E2104" s="246" t="str">
        <f>data_olah!D425</f>
        <v>SEBEMBAN</v>
      </c>
      <c r="F2104" s="247" t="str">
        <f>data_olah!F425</f>
        <v>-0.2948629715703827</v>
      </c>
      <c r="G2104" s="247" t="str">
        <f>data_olah!G425</f>
        <v>116.45980698931224</v>
      </c>
      <c r="H2104" s="246" t="str">
        <f>data_olah!H425</f>
        <v>TELKOMSAT</v>
      </c>
      <c r="I2104" s="246" t="str">
        <f>data_olah!I425</f>
        <v>STARLINK</v>
      </c>
      <c r="J2104" s="246" t="str">
        <f>data_olah!J425</f>
        <v>TERPASANG</v>
      </c>
      <c r="K2104" s="246" t="str">
        <f>data_olah!O425</f>
        <v>BELUM TERPASANG</v>
      </c>
      <c r="L2104" s="246" t="str">
        <f>data_olah!U425</f>
        <v>KURANG OPTIMAL</v>
      </c>
    </row>
    <row r="2105">
      <c r="A2105" s="245">
        <v>2025.0</v>
      </c>
      <c r="B2105" s="245" t="s">
        <v>3597</v>
      </c>
      <c r="C2105" s="246" t="str">
        <f>data_olah!B426</f>
        <v>KUTAI KARTANEGARA</v>
      </c>
      <c r="D2105" s="246" t="str">
        <f>data_olah!C426</f>
        <v>MUARA WIS</v>
      </c>
      <c r="E2105" s="246" t="str">
        <f>data_olah!D426</f>
        <v>MELINTANG</v>
      </c>
      <c r="F2105" s="247" t="str">
        <f>data_olah!F426</f>
        <v>-0.2838354761828194</v>
      </c>
      <c r="G2105" s="247" t="str">
        <f>data_olah!G426</f>
        <v>116.40782853777065</v>
      </c>
      <c r="H2105" s="246" t="str">
        <f>data_olah!H426</f>
        <v>TELKOMSAT</v>
      </c>
      <c r="I2105" s="246" t="str">
        <f>data_olah!I426</f>
        <v>STARLINK</v>
      </c>
      <c r="J2105" s="246" t="str">
        <f>data_olah!J426</f>
        <v>TERPASANG</v>
      </c>
      <c r="K2105" s="246" t="str">
        <f>data_olah!O426</f>
        <v>BELUM TERPASANG</v>
      </c>
      <c r="L2105" s="246" t="str">
        <f>data_olah!U426</f>
        <v>SANGAT OPTIMAL</v>
      </c>
    </row>
    <row r="2106">
      <c r="A2106" s="245">
        <v>2025.0</v>
      </c>
      <c r="B2106" s="245" t="s">
        <v>3597</v>
      </c>
      <c r="C2106" s="246" t="str">
        <f>data_olah!B427</f>
        <v>KUTAI KARTANEGARA</v>
      </c>
      <c r="D2106" s="246" t="str">
        <f>data_olah!C427</f>
        <v>MUARA WIS</v>
      </c>
      <c r="E2106" s="246" t="str">
        <f>data_olah!D427</f>
        <v>ENGGELAM</v>
      </c>
      <c r="F2106" s="247" t="str">
        <f>data_olah!F427</f>
        <v>-0.027222533678583353</v>
      </c>
      <c r="G2106" s="247" t="str">
        <f>data_olah!G427</f>
        <v>116.08653323499841</v>
      </c>
      <c r="H2106" s="246" t="str">
        <f>data_olah!H427</f>
        <v>TELKOMSAT</v>
      </c>
      <c r="I2106" s="246" t="str">
        <f>data_olah!I427</f>
        <v>STARLINK</v>
      </c>
      <c r="J2106" s="246" t="str">
        <f>data_olah!J427</f>
        <v>TERPASANG</v>
      </c>
      <c r="K2106" s="246" t="str">
        <f>data_olah!O427</f>
        <v>BELUM TERPASANG</v>
      </c>
      <c r="L2106" s="246" t="str">
        <f>data_olah!U427</f>
        <v>SANGAT OPTIMAL</v>
      </c>
    </row>
    <row r="2107">
      <c r="A2107" s="245">
        <v>2025.0</v>
      </c>
      <c r="B2107" s="245" t="s">
        <v>3597</v>
      </c>
      <c r="C2107" s="246" t="str">
        <f>data_olah!B428</f>
        <v>KUTAI KARTANEGARA</v>
      </c>
      <c r="D2107" s="246" t="str">
        <f>data_olah!C428</f>
        <v>MUARA WIS</v>
      </c>
      <c r="E2107" s="246" t="str">
        <f>data_olah!D428</f>
        <v>LEBAK MANTAN</v>
      </c>
      <c r="F2107" s="247" t="str">
        <f>data_olah!F428</f>
        <v>-0.42450865728765474</v>
      </c>
      <c r="G2107" s="247" t="str">
        <f>data_olah!G428</f>
        <v>116.50444183787685</v>
      </c>
      <c r="H2107" s="246" t="str">
        <f>data_olah!H428</f>
        <v>TELKOMSEL</v>
      </c>
      <c r="I2107" s="246" t="str">
        <f>data_olah!I428</f>
        <v>ORBIT</v>
      </c>
      <c r="J2107" s="246" t="str">
        <f>data_olah!J428</f>
        <v>TERPASANG</v>
      </c>
      <c r="K2107" s="246" t="str">
        <f>data_olah!O428</f>
        <v>BELUM TERPASANG</v>
      </c>
      <c r="L2107" s="246" t="str">
        <f>data_olah!U428</f>
        <v>TIDAK TERDETEKSI</v>
      </c>
    </row>
    <row r="2108">
      <c r="A2108" s="245">
        <v>2025.0</v>
      </c>
      <c r="B2108" s="245" t="s">
        <v>3597</v>
      </c>
      <c r="C2108" s="246" t="str">
        <f>data_olah!B429</f>
        <v>KUTAI KARTANEGARA</v>
      </c>
      <c r="D2108" s="246" t="str">
        <f>data_olah!C429</f>
        <v>MUARA WIS</v>
      </c>
      <c r="E2108" s="246" t="str">
        <f>data_olah!D429</f>
        <v>LEBAK CILONG</v>
      </c>
      <c r="F2108" s="247" t="str">
        <f>data_olah!F429</f>
        <v>-0.44273030112320416</v>
      </c>
      <c r="G2108" s="247" t="str">
        <f>data_olah!G429</f>
        <v>116.52999029369758</v>
      </c>
      <c r="H2108" s="246" t="str">
        <f>data_olah!H429</f>
        <v>TELKOM</v>
      </c>
      <c r="I2108" s="246" t="str">
        <f>data_olah!I429</f>
        <v>Astinet</v>
      </c>
      <c r="J2108" s="246" t="str">
        <f>data_olah!J429</f>
        <v>TERPASANG</v>
      </c>
      <c r="K2108" s="246" t="str">
        <f>data_olah!O429</f>
        <v>TIDAK TERDETEKSI</v>
      </c>
      <c r="L2108" s="246" t="str">
        <f>data_olah!U429</f>
        <v>TIDAK TERDETEKSI</v>
      </c>
    </row>
    <row r="2109">
      <c r="A2109" s="245">
        <v>2025.0</v>
      </c>
      <c r="B2109" s="245" t="s">
        <v>3597</v>
      </c>
      <c r="C2109" s="246" t="str">
        <f>data_olah!B430</f>
        <v>KUTAI KARTANEGARA</v>
      </c>
      <c r="D2109" s="246" t="str">
        <f>data_olah!C430</f>
        <v>MUARA WIS</v>
      </c>
      <c r="E2109" s="246" t="str">
        <f>data_olah!D430</f>
        <v>MUARA ENGGELAM</v>
      </c>
      <c r="F2109" s="247" t="str">
        <f>data_olah!F430</f>
        <v>-0.24382551002710287</v>
      </c>
      <c r="G2109" s="247" t="str">
        <f>data_olah!G430</f>
        <v>116.33100087781915</v>
      </c>
      <c r="H2109" s="246" t="str">
        <f>data_olah!H430</f>
        <v>TELKOMSAT</v>
      </c>
      <c r="I2109" s="246" t="str">
        <f>data_olah!I430</f>
        <v>STARLINK</v>
      </c>
      <c r="J2109" s="246" t="str">
        <f>data_olah!J430</f>
        <v>TERPASANG</v>
      </c>
      <c r="K2109" s="246" t="str">
        <f>data_olah!O430</f>
        <v>BELUM TERPASANG</v>
      </c>
      <c r="L2109" s="246" t="str">
        <f>data_olah!U430</f>
        <v>SANGAT OPTIMAL</v>
      </c>
    </row>
    <row r="2110">
      <c r="A2110" s="245">
        <v>2025.0</v>
      </c>
      <c r="B2110" s="245" t="s">
        <v>3597</v>
      </c>
      <c r="C2110" s="246" t="str">
        <f>data_olah!B431</f>
        <v>KUTAI KARTANEGARA</v>
      </c>
      <c r="D2110" s="246" t="str">
        <f>data_olah!C431</f>
        <v>SAMBOJA</v>
      </c>
      <c r="E2110" s="246" t="str">
        <f>data_olah!D431</f>
        <v>KARYA JAYA</v>
      </c>
      <c r="F2110" s="247" t="str">
        <f>data_olah!F431</f>
        <v>-1.0299745214118254</v>
      </c>
      <c r="G2110" s="247" t="str">
        <f>data_olah!G431</f>
        <v>117.0548760402634</v>
      </c>
      <c r="H2110" s="246" t="str">
        <f>data_olah!H431</f>
        <v>TELKOM</v>
      </c>
      <c r="I2110" s="246" t="str">
        <f>data_olah!I431</f>
        <v>WMS</v>
      </c>
      <c r="J2110" s="246" t="str">
        <f>data_olah!J431</f>
        <v>TERPASANG</v>
      </c>
      <c r="K2110" s="246" t="str">
        <f>data_olah!O431</f>
        <v>&lt;= 200GB</v>
      </c>
      <c r="L2110" s="246" t="str">
        <f>data_olah!U431</f>
        <v>KURANG OPTIMAL</v>
      </c>
    </row>
    <row r="2111">
      <c r="A2111" s="245">
        <v>2025.0</v>
      </c>
      <c r="B2111" s="245" t="s">
        <v>3597</v>
      </c>
      <c r="C2111" s="246" t="str">
        <f>data_olah!B432</f>
        <v>KUTAI KARTANEGARA</v>
      </c>
      <c r="D2111" s="246" t="str">
        <f>data_olah!C432</f>
        <v>SAMBOJA</v>
      </c>
      <c r="E2111" s="246" t="str">
        <f>data_olah!D432</f>
        <v>BUKIT RAYA</v>
      </c>
      <c r="F2111" s="247" t="str">
        <f>data_olah!F432</f>
        <v>-0.9768017115954346</v>
      </c>
      <c r="G2111" s="247" t="str">
        <f>data_olah!G432</f>
        <v>117.0557158174407</v>
      </c>
      <c r="H2111" s="246" t="str">
        <f>data_olah!H432</f>
        <v>TELKOM</v>
      </c>
      <c r="I2111" s="246" t="str">
        <f>data_olah!I432</f>
        <v>WMS</v>
      </c>
      <c r="J2111" s="246" t="str">
        <f>data_olah!J432</f>
        <v>TERPASANG</v>
      </c>
      <c r="K2111" s="246" t="str">
        <f>data_olah!O432</f>
        <v>&lt;= 150GB</v>
      </c>
      <c r="L2111" s="246" t="str">
        <f>data_olah!U432</f>
        <v>TIDAK OPTIMAL</v>
      </c>
    </row>
    <row r="2112">
      <c r="A2112" s="245">
        <v>2025.0</v>
      </c>
      <c r="B2112" s="245" t="s">
        <v>3597</v>
      </c>
      <c r="C2112" s="246" t="str">
        <f>data_olah!B433</f>
        <v>KUTAI KARTANEGARA</v>
      </c>
      <c r="D2112" s="246" t="str">
        <f>data_olah!C433</f>
        <v>SAMBOJA</v>
      </c>
      <c r="E2112" s="246" t="str">
        <f>data_olah!D433</f>
        <v>BERINGIN AGUNG</v>
      </c>
      <c r="F2112" s="247" t="str">
        <f>data_olah!F433</f>
        <v>-0.9546301521085434</v>
      </c>
      <c r="G2112" s="247" t="str">
        <f>data_olah!G433</f>
        <v>117.07457519184688</v>
      </c>
      <c r="H2112" s="246" t="str">
        <f>data_olah!H433</f>
        <v>TELKOM</v>
      </c>
      <c r="I2112" s="246" t="str">
        <f>data_olah!I433</f>
        <v>WMS</v>
      </c>
      <c r="J2112" s="246" t="str">
        <f>data_olah!J433</f>
        <v>TERPASANG</v>
      </c>
      <c r="K2112" s="246" t="str">
        <f>data_olah!O433</f>
        <v>&gt; 200GB</v>
      </c>
      <c r="L2112" s="246" t="str">
        <f>data_olah!U433</f>
        <v>KURANG OPTIMAL</v>
      </c>
    </row>
    <row r="2113">
      <c r="A2113" s="245">
        <v>2025.0</v>
      </c>
      <c r="B2113" s="245" t="s">
        <v>3597</v>
      </c>
      <c r="C2113" s="246" t="str">
        <f>data_olah!B434</f>
        <v>KUTAI KARTANEGARA</v>
      </c>
      <c r="D2113" s="246" t="str">
        <f>data_olah!C434</f>
        <v>SAMBOJA BARAT</v>
      </c>
      <c r="E2113" s="246" t="str">
        <f>data_olah!D434</f>
        <v>TANI BHAKTI</v>
      </c>
      <c r="F2113" s="247" t="str">
        <f>data_olah!F434</f>
        <v>-1.0888307444285303</v>
      </c>
      <c r="G2113" s="247" t="str">
        <f>data_olah!G434</f>
        <v>116.95507598317586</v>
      </c>
      <c r="H2113" s="246" t="str">
        <f>data_olah!H434</f>
        <v>TELKOMSEL</v>
      </c>
      <c r="I2113" s="246" t="str">
        <f>data_olah!I434</f>
        <v>INDIHOME</v>
      </c>
      <c r="J2113" s="246" t="str">
        <f>data_olah!J434</f>
        <v>TERPASANG</v>
      </c>
      <c r="K2113" s="246" t="str">
        <f>data_olah!O434</f>
        <v>&gt; 200GB</v>
      </c>
      <c r="L2113" s="246" t="str">
        <f>data_olah!U434</f>
        <v>KURANG OPTIMAL</v>
      </c>
    </row>
    <row r="2114">
      <c r="A2114" s="245">
        <v>2025.0</v>
      </c>
      <c r="B2114" s="245" t="s">
        <v>3597</v>
      </c>
      <c r="C2114" s="246" t="str">
        <f>data_olah!B435</f>
        <v>KUTAI KARTANEGARA</v>
      </c>
      <c r="D2114" s="246" t="str">
        <f>data_olah!C435</f>
        <v>SEBULU</v>
      </c>
      <c r="E2114" s="246" t="str">
        <f>data_olah!D435</f>
        <v>SELERONG</v>
      </c>
      <c r="F2114" s="247" t="str">
        <f>data_olah!F435</f>
        <v>-0.32206128686936597</v>
      </c>
      <c r="G2114" s="247" t="str">
        <f>data_olah!G435</f>
        <v>116.81096749645809</v>
      </c>
      <c r="H2114" s="246" t="str">
        <f>data_olah!H435</f>
        <v>TELKOM</v>
      </c>
      <c r="I2114" s="246" t="str">
        <f>data_olah!I435</f>
        <v>WMS</v>
      </c>
      <c r="J2114" s="246" t="str">
        <f>data_olah!J435</f>
        <v>TERPASANG</v>
      </c>
      <c r="K2114" s="246" t="str">
        <f>data_olah!O435</f>
        <v>BELUM TERPASANG</v>
      </c>
      <c r="L2114" s="246" t="str">
        <f>data_olah!U435</f>
        <v>TIDAK OPTIMAL</v>
      </c>
    </row>
    <row r="2115">
      <c r="A2115" s="245">
        <v>2025.0</v>
      </c>
      <c r="B2115" s="245" t="s">
        <v>3597</v>
      </c>
      <c r="C2115" s="246" t="str">
        <f>data_olah!B436</f>
        <v>KUTAI KARTANEGARA</v>
      </c>
      <c r="D2115" s="246" t="str">
        <f>data_olah!C436</f>
        <v>SEBULU</v>
      </c>
      <c r="E2115" s="246" t="str">
        <f>data_olah!D436</f>
        <v>TANJUNG HARAPAN</v>
      </c>
      <c r="F2115" s="247" t="str">
        <f>data_olah!F436</f>
        <v>-0.3194059187465963</v>
      </c>
      <c r="G2115" s="247" t="str">
        <f>data_olah!G436</f>
        <v>116.87034123610015</v>
      </c>
      <c r="H2115" s="246" t="str">
        <f>data_olah!H436</f>
        <v>TELKOMSAT</v>
      </c>
      <c r="I2115" s="246" t="str">
        <f>data_olah!I436</f>
        <v>STARLINK</v>
      </c>
      <c r="J2115" s="246" t="str">
        <f>data_olah!J436</f>
        <v>TERPASANG</v>
      </c>
      <c r="K2115" s="246" t="str">
        <f>data_olah!O436</f>
        <v>BELUM TERPASANG</v>
      </c>
      <c r="L2115" s="246" t="str">
        <f>data_olah!U436</f>
        <v>OPTIMAL</v>
      </c>
    </row>
    <row r="2116">
      <c r="A2116" s="245">
        <v>2025.0</v>
      </c>
      <c r="B2116" s="245" t="s">
        <v>3597</v>
      </c>
      <c r="C2116" s="246" t="str">
        <f>data_olah!B437</f>
        <v>KUTAI KARTANEGARA</v>
      </c>
      <c r="D2116" s="246" t="str">
        <f>data_olah!C437</f>
        <v>SEBULU</v>
      </c>
      <c r="E2116" s="246" t="str">
        <f>data_olah!D437</f>
        <v>BELORO</v>
      </c>
      <c r="F2116" s="247" t="str">
        <f>data_olah!F437</f>
        <v>-0.31654608647396326</v>
      </c>
      <c r="G2116" s="247" t="str">
        <f>data_olah!G437</f>
        <v>116.92643618162437</v>
      </c>
      <c r="H2116" s="246" t="str">
        <f>data_olah!H437</f>
        <v>TELKOMSEL</v>
      </c>
      <c r="I2116" s="246" t="str">
        <f>data_olah!I437</f>
        <v>INDIHOME</v>
      </c>
      <c r="J2116" s="246" t="str">
        <f>data_olah!J437</f>
        <v>TERPASANG</v>
      </c>
      <c r="K2116" s="246" t="str">
        <f>data_olah!O437</f>
        <v/>
      </c>
      <c r="L2116" s="246" t="str">
        <f>data_olah!U437</f>
        <v>TIDAK OPTIMAL</v>
      </c>
    </row>
    <row r="2117">
      <c r="A2117" s="245">
        <v>2025.0</v>
      </c>
      <c r="B2117" s="245" t="s">
        <v>3597</v>
      </c>
      <c r="C2117" s="246" t="str">
        <f>data_olah!B438</f>
        <v>KUTAI KARTANEGARA</v>
      </c>
      <c r="D2117" s="246" t="str">
        <f>data_olah!C438</f>
        <v>SEBULU</v>
      </c>
      <c r="E2117" s="246" t="str">
        <f>data_olah!D438</f>
        <v>SEBULU ULU</v>
      </c>
      <c r="F2117" s="247" t="str">
        <f>data_olah!F438</f>
        <v>-0.24740899677469502</v>
      </c>
      <c r="G2117" s="247" t="str">
        <f>data_olah!G438</f>
        <v>116.99023538165568</v>
      </c>
      <c r="H2117" s="246" t="str">
        <f>data_olah!H438</f>
        <v>TELKOM</v>
      </c>
      <c r="I2117" s="246" t="str">
        <f>data_olah!I438</f>
        <v>WMS</v>
      </c>
      <c r="J2117" s="246" t="str">
        <f>data_olah!J438</f>
        <v>TERPASANG</v>
      </c>
      <c r="K2117" s="246" t="str">
        <f>data_olah!O438</f>
        <v>&gt; 200GB</v>
      </c>
      <c r="L2117" s="246" t="str">
        <f>data_olah!U438</f>
        <v>KURANG OPTIMAL</v>
      </c>
    </row>
    <row r="2118">
      <c r="A2118" s="245">
        <v>2025.0</v>
      </c>
      <c r="B2118" s="245" t="s">
        <v>3597</v>
      </c>
      <c r="C2118" s="246" t="str">
        <f>data_olah!B439</f>
        <v>KUTAI KARTANEGARA</v>
      </c>
      <c r="D2118" s="246" t="str">
        <f>data_olah!C439</f>
        <v>SEBULU</v>
      </c>
      <c r="E2118" s="246" t="str">
        <f>data_olah!D439</f>
        <v>SEBULU ILIR</v>
      </c>
      <c r="F2118" s="247" t="str">
        <f>data_olah!F439</f>
        <v>-0.2614442555721167</v>
      </c>
      <c r="G2118" s="247" t="str">
        <f>data_olah!G439</f>
        <v>117.02112358341377</v>
      </c>
      <c r="H2118" s="246" t="str">
        <f>data_olah!H439</f>
        <v>TELKOMSAT</v>
      </c>
      <c r="I2118" s="246" t="str">
        <f>data_olah!I439</f>
        <v>STARLINK</v>
      </c>
      <c r="J2118" s="246" t="str">
        <f>data_olah!J439</f>
        <v>TERPASANG</v>
      </c>
      <c r="K2118" s="246" t="str">
        <f>data_olah!O439</f>
        <v>BELUM TERPASANG</v>
      </c>
      <c r="L2118" s="246" t="str">
        <f>data_olah!U439</f>
        <v>OPTIMAL</v>
      </c>
    </row>
    <row r="2119">
      <c r="A2119" s="245">
        <v>2025.0</v>
      </c>
      <c r="B2119" s="245" t="s">
        <v>3597</v>
      </c>
      <c r="C2119" s="246" t="str">
        <f>data_olah!B440</f>
        <v>KUTAI KARTANEGARA</v>
      </c>
      <c r="D2119" s="246" t="str">
        <f>data_olah!C440</f>
        <v>SEBULU</v>
      </c>
      <c r="E2119" s="246" t="str">
        <f>data_olah!D440</f>
        <v>SEGIHAN</v>
      </c>
      <c r="F2119" s="247" t="str">
        <f>data_olah!F440</f>
        <v>-0.28926358820117914</v>
      </c>
      <c r="G2119" s="247" t="str">
        <f>data_olah!G440</f>
        <v>117.01996298955262</v>
      </c>
      <c r="H2119" s="246" t="str">
        <f>data_olah!H440</f>
        <v>TELKOMSEL</v>
      </c>
      <c r="I2119" s="246" t="str">
        <f>data_olah!I440</f>
        <v>INDIHOME</v>
      </c>
      <c r="J2119" s="246" t="str">
        <f>data_olah!J440</f>
        <v>TERPASANG</v>
      </c>
      <c r="K2119" s="246" t="str">
        <f>data_olah!O440</f>
        <v/>
      </c>
      <c r="L2119" s="246" t="str">
        <f>data_olah!U440</f>
        <v>KURANG OPTIMAL</v>
      </c>
    </row>
    <row r="2120">
      <c r="A2120" s="245">
        <v>2025.0</v>
      </c>
      <c r="B2120" s="245" t="s">
        <v>3597</v>
      </c>
      <c r="C2120" s="246" t="str">
        <f>data_olah!B441</f>
        <v>KUTAI KARTANEGARA</v>
      </c>
      <c r="D2120" s="246" t="str">
        <f>data_olah!C441</f>
        <v>SEBULU</v>
      </c>
      <c r="E2120" s="246" t="str">
        <f>data_olah!D441</f>
        <v>SUMBER SARI</v>
      </c>
      <c r="F2120" s="247" t="str">
        <f>data_olah!F441</f>
        <v>-0.16959816386030993</v>
      </c>
      <c r="G2120" s="247" t="str">
        <f>data_olah!G441</f>
        <v>116.9818109603962</v>
      </c>
      <c r="H2120" s="246" t="str">
        <f>data_olah!H441</f>
        <v>TELKOM</v>
      </c>
      <c r="I2120" s="246" t="str">
        <f>data_olah!I441</f>
        <v>WMS</v>
      </c>
      <c r="J2120" s="246" t="str">
        <f>data_olah!J441</f>
        <v>TERPASANG</v>
      </c>
      <c r="K2120" s="246" t="str">
        <f>data_olah!O441</f>
        <v>&gt; 200GB</v>
      </c>
      <c r="L2120" s="246" t="str">
        <f>data_olah!U441</f>
        <v>KURANG OPTIMAL</v>
      </c>
    </row>
    <row r="2121">
      <c r="A2121" s="245">
        <v>2025.0</v>
      </c>
      <c r="B2121" s="245" t="s">
        <v>3597</v>
      </c>
      <c r="C2121" s="246" t="str">
        <f>data_olah!B442</f>
        <v>KUTAI KARTANEGARA</v>
      </c>
      <c r="D2121" s="246" t="str">
        <f>data_olah!C442</f>
        <v>SEBULU</v>
      </c>
      <c r="E2121" s="246" t="str">
        <f>data_olah!D442</f>
        <v>MANUNGGAL DAYA</v>
      </c>
      <c r="F2121" s="247" t="str">
        <f>data_olah!F442</f>
        <v>-0.15546942407401695</v>
      </c>
      <c r="G2121" s="247" t="str">
        <f>data_olah!G442</f>
        <v>116.95540690386818</v>
      </c>
      <c r="H2121" s="246" t="str">
        <f>data_olah!H442</f>
        <v>TELKOMSEL</v>
      </c>
      <c r="I2121" s="246" t="str">
        <f>data_olah!I442</f>
        <v>INDIHOME</v>
      </c>
      <c r="J2121" s="246" t="str">
        <f>data_olah!J442</f>
        <v>TERPASANG</v>
      </c>
      <c r="K2121" s="246" t="str">
        <f>data_olah!O442</f>
        <v/>
      </c>
      <c r="L2121" s="246" t="str">
        <f>data_olah!U442</f>
        <v>KURANG OPTIMAL</v>
      </c>
    </row>
    <row r="2122">
      <c r="A2122" s="245">
        <v>2025.0</v>
      </c>
      <c r="B2122" s="245" t="s">
        <v>3597</v>
      </c>
      <c r="C2122" s="246" t="str">
        <f>data_olah!B443</f>
        <v>KUTAI KARTANEGARA</v>
      </c>
      <c r="D2122" s="246" t="str">
        <f>data_olah!C443</f>
        <v>SEBULU</v>
      </c>
      <c r="E2122" s="246" t="str">
        <f>data_olah!D443</f>
        <v>GIRI AGUNG</v>
      </c>
      <c r="F2122" s="247" t="str">
        <f>data_olah!F443</f>
        <v>-0.20357136843069457</v>
      </c>
      <c r="G2122" s="247" t="str">
        <f>data_olah!G443</f>
        <v>117.05980608295418</v>
      </c>
      <c r="H2122" s="246" t="str">
        <f>data_olah!H443</f>
        <v>TELKOM</v>
      </c>
      <c r="I2122" s="246" t="str">
        <f>data_olah!I443</f>
        <v>Astinet</v>
      </c>
      <c r="J2122" s="246" t="str">
        <f>data_olah!J443</f>
        <v>TERPASANG</v>
      </c>
      <c r="K2122" s="246" t="str">
        <f>data_olah!O443</f>
        <v>TIDAK TERDETEKSI</v>
      </c>
      <c r="L2122" s="246" t="str">
        <f>data_olah!U443</f>
        <v>TIDAK TERDETEKSI</v>
      </c>
    </row>
    <row r="2123">
      <c r="A2123" s="245">
        <v>2025.0</v>
      </c>
      <c r="B2123" s="245" t="s">
        <v>3597</v>
      </c>
      <c r="C2123" s="246" t="str">
        <f>data_olah!B444</f>
        <v>KUTAI KARTANEGARA</v>
      </c>
      <c r="D2123" s="246" t="str">
        <f>data_olah!C444</f>
        <v>SEBULU</v>
      </c>
      <c r="E2123" s="246" t="str">
        <f>data_olah!D444</f>
        <v>SENONI</v>
      </c>
      <c r="F2123" s="247" t="str">
        <f>data_olah!F444</f>
        <v>-0.32730438473196105</v>
      </c>
      <c r="G2123" s="247" t="str">
        <f>data_olah!G444</f>
        <v>116.83552748481449</v>
      </c>
      <c r="H2123" s="246" t="str">
        <f>data_olah!H444</f>
        <v>TELKOMSEL</v>
      </c>
      <c r="I2123" s="246" t="str">
        <f>data_olah!I444</f>
        <v>INDIHOME</v>
      </c>
      <c r="J2123" s="246" t="str">
        <f>data_olah!J444</f>
        <v>TERPASANG</v>
      </c>
      <c r="K2123" s="246" t="str">
        <f>data_olah!O444</f>
        <v/>
      </c>
      <c r="L2123" s="246" t="str">
        <f>data_olah!U444</f>
        <v>KURANG OPTIMAL</v>
      </c>
    </row>
    <row r="2124">
      <c r="A2124" s="245">
        <v>2025.0</v>
      </c>
      <c r="B2124" s="245" t="s">
        <v>3597</v>
      </c>
      <c r="C2124" s="246" t="str">
        <f>data_olah!B445</f>
        <v>KUTAI KARTANEGARA</v>
      </c>
      <c r="D2124" s="246" t="str">
        <f>data_olah!C445</f>
        <v>SEBULU</v>
      </c>
      <c r="E2124" s="246" t="str">
        <f>data_olah!D445</f>
        <v>SEBULU MODEREN</v>
      </c>
      <c r="F2124" s="247" t="str">
        <f>data_olah!F445</f>
        <v>-0.2884964845922901</v>
      </c>
      <c r="G2124" s="247" t="str">
        <f>data_olah!G445</f>
        <v>116.9843134450515</v>
      </c>
      <c r="H2124" s="246" t="str">
        <f>data_olah!H445</f>
        <v>TELKOMSEL</v>
      </c>
      <c r="I2124" s="246" t="str">
        <f>data_olah!I445</f>
        <v>INDIHOME</v>
      </c>
      <c r="J2124" s="246" t="str">
        <f>data_olah!J445</f>
        <v>TERPASANG</v>
      </c>
      <c r="K2124" s="246" t="str">
        <f>data_olah!O445</f>
        <v/>
      </c>
      <c r="L2124" s="246" t="str">
        <f>data_olah!U445</f>
        <v>TIDAK OPTIMAL</v>
      </c>
    </row>
    <row r="2125">
      <c r="A2125" s="245">
        <v>2025.0</v>
      </c>
      <c r="B2125" s="245" t="s">
        <v>3597</v>
      </c>
      <c r="C2125" s="246" t="str">
        <f>data_olah!B446</f>
        <v>KUTAI KARTANEGARA</v>
      </c>
      <c r="D2125" s="246" t="str">
        <f>data_olah!C446</f>
        <v>SEBULU</v>
      </c>
      <c r="E2125" s="246" t="str">
        <f>data_olah!D446</f>
        <v>SANGGULAN</v>
      </c>
      <c r="F2125" s="247" t="str">
        <f>data_olah!F446</f>
        <v>-0.3224047188494352</v>
      </c>
      <c r="G2125" s="247" t="str">
        <f>data_olah!G446</f>
        <v>116.85037938955284</v>
      </c>
      <c r="H2125" s="246" t="str">
        <f>data_olah!H446</f>
        <v>TELKOM</v>
      </c>
      <c r="I2125" s="246" t="str">
        <f>data_olah!I446</f>
        <v>Astinet</v>
      </c>
      <c r="J2125" s="246" t="str">
        <f>data_olah!J446</f>
        <v>TERPASANG</v>
      </c>
      <c r="K2125" s="246" t="str">
        <f>data_olah!O446</f>
        <v>TIDAK TERDETEKSI</v>
      </c>
      <c r="L2125" s="246" t="str">
        <f>data_olah!U446</f>
        <v>TIDAK TERDETEKSI</v>
      </c>
    </row>
    <row r="2126">
      <c r="A2126" s="245">
        <v>2025.0</v>
      </c>
      <c r="B2126" s="245" t="s">
        <v>3597</v>
      </c>
      <c r="C2126" s="246" t="str">
        <f>data_olah!B447</f>
        <v>KUTAI KARTANEGARA</v>
      </c>
      <c r="D2126" s="246" t="str">
        <f>data_olah!C447</f>
        <v>SEBULU</v>
      </c>
      <c r="E2126" s="246" t="str">
        <f>data_olah!D447</f>
        <v>LEKAQ KIDAU</v>
      </c>
      <c r="F2126" s="247" t="str">
        <f>data_olah!F447</f>
        <v>-0.30639324467678225</v>
      </c>
      <c r="G2126" s="247" t="str">
        <f>data_olah!G447</f>
        <v>116.82323232766008</v>
      </c>
      <c r="H2126" s="246" t="str">
        <f>data_olah!H447</f>
        <v>TELKOMSAT</v>
      </c>
      <c r="I2126" s="246" t="str">
        <f>data_olah!I447</f>
        <v>STARLINK</v>
      </c>
      <c r="J2126" s="246" t="str">
        <f>data_olah!J447</f>
        <v>TERPASANG</v>
      </c>
      <c r="K2126" s="246" t="str">
        <f>data_olah!O447</f>
        <v>BELUM TERPASANG</v>
      </c>
      <c r="L2126" s="246" t="str">
        <f>data_olah!U447</f>
        <v>OPTIMAL</v>
      </c>
    </row>
    <row r="2127">
      <c r="A2127" s="245">
        <v>2025.0</v>
      </c>
      <c r="B2127" s="245" t="s">
        <v>3597</v>
      </c>
      <c r="C2127" s="246" t="str">
        <f>data_olah!B448</f>
        <v>KUTAI KARTANEGARA</v>
      </c>
      <c r="D2127" s="246" t="str">
        <f>data_olah!C448</f>
        <v>SEBULU</v>
      </c>
      <c r="E2127" s="246" t="str">
        <f>data_olah!D448</f>
        <v>MEKAR JAYA</v>
      </c>
      <c r="F2127" s="247" t="str">
        <f>data_olah!F448</f>
        <v>-0.14907006962817165</v>
      </c>
      <c r="G2127" s="247" t="str">
        <f>data_olah!G448</f>
        <v>116.98069154402778</v>
      </c>
      <c r="H2127" s="246" t="str">
        <f>data_olah!H448</f>
        <v>TELKOM</v>
      </c>
      <c r="I2127" s="246" t="str">
        <f>data_olah!I448</f>
        <v>WMS</v>
      </c>
      <c r="J2127" s="246" t="str">
        <f>data_olah!J448</f>
        <v>TERPASANG</v>
      </c>
      <c r="K2127" s="246" t="str">
        <f>data_olah!O448</f>
        <v>&lt;= 50GB</v>
      </c>
      <c r="L2127" s="246" t="str">
        <f>data_olah!U448</f>
        <v>TIDAK OPTIMAL</v>
      </c>
    </row>
    <row r="2128">
      <c r="A2128" s="245">
        <v>2025.0</v>
      </c>
      <c r="B2128" s="245" t="s">
        <v>3597</v>
      </c>
      <c r="C2128" s="246" t="str">
        <f>data_olah!B449</f>
        <v>KUTAI KARTANEGARA</v>
      </c>
      <c r="D2128" s="246" t="str">
        <f>data_olah!C449</f>
        <v>TABANG</v>
      </c>
      <c r="E2128" s="246" t="str">
        <f>data_olah!D449</f>
        <v>GUNUNG SARI</v>
      </c>
      <c r="F2128" s="247" t="str">
        <f>data_olah!F449</f>
        <v>0.36758780075223796</v>
      </c>
      <c r="G2128" s="247" t="str">
        <f>data_olah!G449</f>
        <v>116.13164515620933</v>
      </c>
      <c r="H2128" s="246" t="str">
        <f>data_olah!H449</f>
        <v>TELKOMSEL</v>
      </c>
      <c r="I2128" s="246" t="str">
        <f>data_olah!I449</f>
        <v>INDIHOME</v>
      </c>
      <c r="J2128" s="246" t="str">
        <f>data_olah!J449</f>
        <v>TERPASANG</v>
      </c>
      <c r="K2128" s="246" t="str">
        <f>data_olah!O449</f>
        <v/>
      </c>
      <c r="L2128" s="246" t="str">
        <f>data_olah!U449</f>
        <v>KURANG OPTIMAL</v>
      </c>
    </row>
    <row r="2129">
      <c r="A2129" s="245">
        <v>2025.0</v>
      </c>
      <c r="B2129" s="245" t="s">
        <v>3597</v>
      </c>
      <c r="C2129" s="246" t="str">
        <f>data_olah!B450</f>
        <v>KUTAI KARTANEGARA</v>
      </c>
      <c r="D2129" s="246" t="str">
        <f>data_olah!C450</f>
        <v>TABANG</v>
      </c>
      <c r="E2129" s="246" t="str">
        <f>data_olah!D450</f>
        <v>LONG LALANG</v>
      </c>
      <c r="F2129" s="247" t="str">
        <f>data_olah!F450</f>
        <v>0.3518166267508144</v>
      </c>
      <c r="G2129" s="247" t="str">
        <f>data_olah!G450</f>
        <v>116.16780374761754</v>
      </c>
      <c r="H2129" s="246" t="str">
        <f>data_olah!H450</f>
        <v>TELKOMSAT</v>
      </c>
      <c r="I2129" s="246" t="str">
        <f>data_olah!I450</f>
        <v>STARLINK</v>
      </c>
      <c r="J2129" s="246" t="str">
        <f>data_olah!J450</f>
        <v>TERPASANG</v>
      </c>
      <c r="K2129" s="246" t="str">
        <f>data_olah!O450</f>
        <v>BELUM TERPASANG</v>
      </c>
      <c r="L2129" s="246" t="str">
        <f>data_olah!U450</f>
        <v>KURANG OPTIMAL</v>
      </c>
    </row>
    <row r="2130">
      <c r="A2130" s="245">
        <v>2025.0</v>
      </c>
      <c r="B2130" s="245" t="s">
        <v>3597</v>
      </c>
      <c r="C2130" s="246" t="str">
        <f>data_olah!B451</f>
        <v>KUTAI KARTANEGARA</v>
      </c>
      <c r="D2130" s="246" t="str">
        <f>data_olah!C451</f>
        <v>TABANG</v>
      </c>
      <c r="E2130" s="246" t="str">
        <f>data_olah!D451</f>
        <v>MUARA RITAN</v>
      </c>
      <c r="F2130" s="247" t="str">
        <f>data_olah!F451</f>
        <v>0.392466701753444</v>
      </c>
      <c r="G2130" s="247" t="str">
        <f>data_olah!G451</f>
        <v>116.05186598371063</v>
      </c>
      <c r="H2130" s="246" t="str">
        <f>data_olah!H451</f>
        <v>TELKOMSEL</v>
      </c>
      <c r="I2130" s="246" t="str">
        <f>data_olah!I451</f>
        <v>ORBIT</v>
      </c>
      <c r="J2130" s="246" t="str">
        <f>data_olah!J451</f>
        <v>TERPASANG</v>
      </c>
      <c r="K2130" s="246" t="str">
        <f>data_olah!O451</f>
        <v>BELUM TERPASANG</v>
      </c>
      <c r="L2130" s="246" t="str">
        <f>data_olah!U451</f>
        <v>TIDAK TERDETEKSI</v>
      </c>
    </row>
    <row r="2131">
      <c r="A2131" s="245">
        <v>2025.0</v>
      </c>
      <c r="B2131" s="245" t="s">
        <v>3597</v>
      </c>
      <c r="C2131" s="246" t="str">
        <f>data_olah!B452</f>
        <v>KUTAI KARTANEGARA</v>
      </c>
      <c r="D2131" s="246" t="str">
        <f>data_olah!C452</f>
        <v>TABANG</v>
      </c>
      <c r="E2131" s="246" t="str">
        <f>data_olah!D452</f>
        <v>BULUK SEN</v>
      </c>
      <c r="F2131" s="247" t="str">
        <f>data_olah!F452</f>
        <v>0.44659514068125833</v>
      </c>
      <c r="G2131" s="247" t="str">
        <f>data_olah!G452</f>
        <v>116.06068314796482</v>
      </c>
      <c r="H2131" s="246" t="str">
        <f>data_olah!H452</f>
        <v>TELKOMSAT</v>
      </c>
      <c r="I2131" s="246" t="str">
        <f>data_olah!I452</f>
        <v>STARLINK</v>
      </c>
      <c r="J2131" s="246" t="str">
        <f>data_olah!J452</f>
        <v>TERPASANG</v>
      </c>
      <c r="K2131" s="246" t="str">
        <f>data_olah!O452</f>
        <v>BELUM TERPASANG</v>
      </c>
      <c r="L2131" s="246" t="str">
        <f>data_olah!U452</f>
        <v>TIDAK OPTIMAL</v>
      </c>
    </row>
    <row r="2132">
      <c r="A2132" s="245">
        <v>2025.0</v>
      </c>
      <c r="B2132" s="245" t="s">
        <v>3597</v>
      </c>
      <c r="C2132" s="246" t="str">
        <f>data_olah!B453</f>
        <v>KUTAI KARTANEGARA</v>
      </c>
      <c r="D2132" s="246" t="str">
        <f>data_olah!C453</f>
        <v>TABANG</v>
      </c>
      <c r="E2132" s="246" t="str">
        <f>data_olah!D453</f>
        <v>UMAQ DIAN</v>
      </c>
      <c r="F2132" s="247" t="str">
        <f>data_olah!F453</f>
        <v>0.5823591519213868</v>
      </c>
      <c r="G2132" s="247" t="str">
        <f>data_olah!G453</f>
        <v>116.03522070110196</v>
      </c>
      <c r="H2132" s="246" t="str">
        <f>data_olah!H453</f>
        <v>TELKOMSAT</v>
      </c>
      <c r="I2132" s="246" t="str">
        <f>data_olah!I453</f>
        <v>STARLINK</v>
      </c>
      <c r="J2132" s="246" t="str">
        <f>data_olah!J453</f>
        <v>TERPASANG</v>
      </c>
      <c r="K2132" s="246" t="str">
        <f>data_olah!O453</f>
        <v>BELUM TERPASANG</v>
      </c>
      <c r="L2132" s="246" t="str">
        <f>data_olah!U453</f>
        <v>SANGAT OPTIMAL</v>
      </c>
    </row>
    <row r="2133">
      <c r="A2133" s="245">
        <v>2025.0</v>
      </c>
      <c r="B2133" s="245" t="s">
        <v>3597</v>
      </c>
      <c r="C2133" s="246" t="str">
        <f>data_olah!B454</f>
        <v>KUTAI KARTANEGARA</v>
      </c>
      <c r="D2133" s="246" t="str">
        <f>data_olah!C454</f>
        <v>TABANG</v>
      </c>
      <c r="E2133" s="246" t="str">
        <f>data_olah!D454</f>
        <v>MUARA PEDOHON</v>
      </c>
      <c r="F2133" s="247" t="str">
        <f>data_olah!F454</f>
        <v>0.5058363515969027</v>
      </c>
      <c r="G2133" s="247" t="str">
        <f>data_olah!G454</f>
        <v>115.9671015158863</v>
      </c>
      <c r="H2133" s="246" t="str">
        <f>data_olah!H454</f>
        <v>TELKOMSAT</v>
      </c>
      <c r="I2133" s="246" t="str">
        <f>data_olah!I454</f>
        <v>STARLINK</v>
      </c>
      <c r="J2133" s="246" t="str">
        <f>data_olah!J454</f>
        <v>TERPASANG</v>
      </c>
      <c r="K2133" s="246" t="str">
        <f>data_olah!O454</f>
        <v>BELUM TERPASANG</v>
      </c>
      <c r="L2133" s="246" t="str">
        <f>data_olah!U454</f>
        <v>TIDAK OPTIMAL</v>
      </c>
    </row>
    <row r="2134">
      <c r="A2134" s="245">
        <v>2025.0</v>
      </c>
      <c r="B2134" s="245" t="s">
        <v>3597</v>
      </c>
      <c r="C2134" s="246" t="str">
        <f>data_olah!B455</f>
        <v>KUTAI KARTANEGARA</v>
      </c>
      <c r="D2134" s="246" t="str">
        <f>data_olah!C455</f>
        <v>TABANG</v>
      </c>
      <c r="E2134" s="246" t="str">
        <f>data_olah!D455</f>
        <v>BILA TALANG</v>
      </c>
      <c r="F2134" s="247" t="str">
        <f>data_olah!F455</f>
        <v>0.5649957958306533</v>
      </c>
      <c r="G2134" s="247" t="str">
        <f>data_olah!G455</f>
        <v>116.01066965083464</v>
      </c>
      <c r="H2134" s="246" t="str">
        <f>data_olah!H455</f>
        <v>TELKOMSEL</v>
      </c>
      <c r="I2134" s="246" t="str">
        <f>data_olah!I455</f>
        <v>ORBIT</v>
      </c>
      <c r="J2134" s="246" t="str">
        <f>data_olah!J455</f>
        <v>TERPASANG</v>
      </c>
      <c r="K2134" s="246" t="str">
        <f>data_olah!O455</f>
        <v>BELUM TERPASANG</v>
      </c>
      <c r="L2134" s="246" t="str">
        <f>data_olah!U455</f>
        <v>TIDAK TERDETEKSI</v>
      </c>
    </row>
    <row r="2135">
      <c r="A2135" s="245">
        <v>2025.0</v>
      </c>
      <c r="B2135" s="245" t="s">
        <v>3597</v>
      </c>
      <c r="C2135" s="246" t="str">
        <f>data_olah!B456</f>
        <v>KUTAI KARTANEGARA</v>
      </c>
      <c r="D2135" s="246" t="str">
        <f>data_olah!C456</f>
        <v>TABANG</v>
      </c>
      <c r="E2135" s="246" t="str">
        <f>data_olah!D456</f>
        <v>KAMPUNG BARU</v>
      </c>
      <c r="F2135" s="247" t="str">
        <f>data_olah!F456</f>
        <v>0.5837670973639913</v>
      </c>
      <c r="G2135" s="247" t="str">
        <f>data_olah!G456</f>
        <v>116.0275155741172</v>
      </c>
      <c r="H2135" s="246" t="str">
        <f>data_olah!H456</f>
        <v>TELKOMSAT</v>
      </c>
      <c r="I2135" s="246" t="str">
        <f>data_olah!I456</f>
        <v>STARLINK</v>
      </c>
      <c r="J2135" s="246" t="str">
        <f>data_olah!J456</f>
        <v>TERPASANG</v>
      </c>
      <c r="K2135" s="246" t="str">
        <f>data_olah!O456</f>
        <v>BELUM TERPASANG</v>
      </c>
      <c r="L2135" s="246" t="str">
        <f>data_olah!U456</f>
        <v>TIDAK OPTIMAL</v>
      </c>
    </row>
    <row r="2136">
      <c r="A2136" s="245">
        <v>2025.0</v>
      </c>
      <c r="B2136" s="245" t="s">
        <v>3597</v>
      </c>
      <c r="C2136" s="246" t="str">
        <f>data_olah!B457</f>
        <v>KUTAI KARTANEGARA</v>
      </c>
      <c r="D2136" s="246" t="str">
        <f>data_olah!C457</f>
        <v>TABANG</v>
      </c>
      <c r="E2136" s="246" t="str">
        <f>data_olah!D457</f>
        <v>UMAQ TUKUNG</v>
      </c>
      <c r="F2136" s="247" t="str">
        <f>data_olah!F457</f>
        <v>0.5884369392419319</v>
      </c>
      <c r="G2136" s="247" t="str">
        <f>data_olah!G457</f>
        <v>116.03127132036185</v>
      </c>
      <c r="H2136" s="246" t="str">
        <f>data_olah!H457</f>
        <v>TELKOMSAT</v>
      </c>
      <c r="I2136" s="246" t="str">
        <f>data_olah!I457</f>
        <v>STARLINK</v>
      </c>
      <c r="J2136" s="246" t="str">
        <f>data_olah!J457</f>
        <v>TERPASANG</v>
      </c>
      <c r="K2136" s="246" t="str">
        <f>data_olah!O457</f>
        <v>BELUM TERPASANG</v>
      </c>
      <c r="L2136" s="246" t="str">
        <f>data_olah!U457</f>
        <v>SANGAT OPTIMAL</v>
      </c>
    </row>
    <row r="2137">
      <c r="A2137" s="245">
        <v>2025.0</v>
      </c>
      <c r="B2137" s="245" t="s">
        <v>3597</v>
      </c>
      <c r="C2137" s="246" t="str">
        <f>data_olah!B458</f>
        <v>KUTAI KARTANEGARA</v>
      </c>
      <c r="D2137" s="246" t="str">
        <f>data_olah!C458</f>
        <v>TABANG</v>
      </c>
      <c r="E2137" s="246" t="str">
        <f>data_olah!D458</f>
        <v>SIDOMULYO</v>
      </c>
      <c r="F2137" s="247" t="str">
        <f>data_olah!F458</f>
        <v>0.5727677635230305</v>
      </c>
      <c r="G2137" s="247" t="str">
        <f>data_olah!G458</f>
        <v>116.01944282623566</v>
      </c>
      <c r="H2137" s="246" t="str">
        <f>data_olah!H458</f>
        <v/>
      </c>
      <c r="I2137" s="246" t="str">
        <f>data_olah!I458</f>
        <v/>
      </c>
      <c r="J2137" s="246" t="str">
        <f>data_olah!J458</f>
        <v/>
      </c>
      <c r="K2137" s="246" t="str">
        <f>data_olah!O458</f>
        <v>BELUM TERPASANG</v>
      </c>
      <c r="L2137" s="246" t="str">
        <f>data_olah!U458</f>
        <v>BELUM TERPASANG</v>
      </c>
    </row>
    <row r="2138">
      <c r="A2138" s="245">
        <v>2025.0</v>
      </c>
      <c r="B2138" s="245" t="s">
        <v>3597</v>
      </c>
      <c r="C2138" s="246" t="str">
        <f>data_olah!B459</f>
        <v>KUTAI KARTANEGARA</v>
      </c>
      <c r="D2138" s="246" t="str">
        <f>data_olah!C459</f>
        <v>TABANG</v>
      </c>
      <c r="E2138" s="246" t="str">
        <f>data_olah!D459</f>
        <v>UMAQ BEKUAY</v>
      </c>
      <c r="F2138" s="247" t="str">
        <f>data_olah!F459</f>
        <v>0.5696348583065532</v>
      </c>
      <c r="G2138" s="247" t="str">
        <f>data_olah!G459</f>
        <v>116.00948430759813</v>
      </c>
      <c r="H2138" s="246" t="str">
        <f>data_olah!H459</f>
        <v>TELKOMSEL</v>
      </c>
      <c r="I2138" s="246" t="str">
        <f>data_olah!I459</f>
        <v>ORBIT</v>
      </c>
      <c r="J2138" s="246" t="str">
        <f>data_olah!J459</f>
        <v>TERPASANG</v>
      </c>
      <c r="K2138" s="246" t="str">
        <f>data_olah!O459</f>
        <v>BELUM TERPASANG</v>
      </c>
      <c r="L2138" s="246" t="str">
        <f>data_olah!U459</f>
        <v>TIDAK TERDETEKSI</v>
      </c>
    </row>
    <row r="2139">
      <c r="A2139" s="245">
        <v>2025.0</v>
      </c>
      <c r="B2139" s="245" t="s">
        <v>3597</v>
      </c>
      <c r="C2139" s="246" t="str">
        <f>data_olah!B460</f>
        <v>KUTAI KARTANEGARA</v>
      </c>
      <c r="D2139" s="246" t="str">
        <f>data_olah!C460</f>
        <v>TABANG</v>
      </c>
      <c r="E2139" s="246" t="str">
        <f>data_olah!D460</f>
        <v>TABANG LAMA</v>
      </c>
      <c r="F2139" s="247" t="str">
        <f>data_olah!F460</f>
        <v>0.5631643813230952</v>
      </c>
      <c r="G2139" s="247" t="str">
        <f>data_olah!G460</f>
        <v>116.02666727853531</v>
      </c>
      <c r="H2139" s="246" t="str">
        <f>data_olah!H460</f>
        <v>TELKOMSEL</v>
      </c>
      <c r="I2139" s="246" t="str">
        <f>data_olah!I460</f>
        <v>ORBIT</v>
      </c>
      <c r="J2139" s="246" t="str">
        <f>data_olah!J460</f>
        <v>TERPASANG</v>
      </c>
      <c r="K2139" s="246" t="str">
        <f>data_olah!O460</f>
        <v>BELUM TERPASANG</v>
      </c>
      <c r="L2139" s="246" t="str">
        <f>data_olah!U460</f>
        <v>TIDAK TERDETEKSI</v>
      </c>
    </row>
    <row r="2140">
      <c r="A2140" s="245">
        <v>2025.0</v>
      </c>
      <c r="B2140" s="245" t="s">
        <v>3597</v>
      </c>
      <c r="C2140" s="246" t="str">
        <f>data_olah!B461</f>
        <v>KUTAI KARTANEGARA</v>
      </c>
      <c r="D2140" s="246" t="str">
        <f>data_olah!C461</f>
        <v>TABANG</v>
      </c>
      <c r="E2140" s="246" t="str">
        <f>data_olah!D461</f>
        <v>MUARA TIQ</v>
      </c>
      <c r="F2140" s="247" t="str">
        <f>data_olah!F461</f>
        <v>0.5851911952789394</v>
      </c>
      <c r="G2140" s="247" t="str">
        <f>data_olah!G461</f>
        <v>115.9805648262356</v>
      </c>
      <c r="H2140" s="246" t="str">
        <f>data_olah!H461</f>
        <v>TELKOMSEL</v>
      </c>
      <c r="I2140" s="246" t="str">
        <f>data_olah!I461</f>
        <v>ORBIT</v>
      </c>
      <c r="J2140" s="246" t="str">
        <f>data_olah!J461</f>
        <v>TERPASANG</v>
      </c>
      <c r="K2140" s="246" t="str">
        <f>data_olah!O461</f>
        <v>BELUM TERPASANG</v>
      </c>
      <c r="L2140" s="246" t="str">
        <f>data_olah!U461</f>
        <v>TIDAK TERDETEKSI</v>
      </c>
    </row>
    <row r="2141">
      <c r="A2141" s="245">
        <v>2025.0</v>
      </c>
      <c r="B2141" s="245" t="s">
        <v>3597</v>
      </c>
      <c r="C2141" s="246" t="str">
        <f>data_olah!B462</f>
        <v>KUTAI KARTANEGARA</v>
      </c>
      <c r="D2141" s="246" t="str">
        <f>data_olah!C462</f>
        <v>TABANG</v>
      </c>
      <c r="E2141" s="246" t="str">
        <f>data_olah!D462</f>
        <v>MUARA SALUNG</v>
      </c>
      <c r="F2141" s="247" t="str">
        <f>data_olah!F462</f>
        <v>0.8040383101912678</v>
      </c>
      <c r="G2141" s="247" t="str">
        <f>data_olah!G462</f>
        <v>115.63803329591457</v>
      </c>
      <c r="H2141" s="246" t="str">
        <f>data_olah!H462</f>
        <v>TELKOMSAT</v>
      </c>
      <c r="I2141" s="246" t="str">
        <f>data_olah!I462</f>
        <v>STARLINK</v>
      </c>
      <c r="J2141" s="246" t="str">
        <f>data_olah!J462</f>
        <v>TERPASANG</v>
      </c>
      <c r="K2141" s="246" t="str">
        <f>data_olah!O462</f>
        <v>BELUM TERPASANG</v>
      </c>
      <c r="L2141" s="246" t="str">
        <f>data_olah!U462</f>
        <v>SANGAT OPTIMAL</v>
      </c>
    </row>
    <row r="2142">
      <c r="A2142" s="245">
        <v>2025.0</v>
      </c>
      <c r="B2142" s="245" t="s">
        <v>3597</v>
      </c>
      <c r="C2142" s="246" t="str">
        <f>data_olah!B463</f>
        <v>KUTAI KARTANEGARA</v>
      </c>
      <c r="D2142" s="246" t="str">
        <f>data_olah!C463</f>
        <v>TABANG</v>
      </c>
      <c r="E2142" s="246" t="str">
        <f>data_olah!D463</f>
        <v>MUARA KEBAQ</v>
      </c>
      <c r="F2142" s="247" t="str">
        <f>data_olah!F463</f>
        <v>0.9376235004476032</v>
      </c>
      <c r="G2142" s="247" t="str">
        <f>data_olah!G463</f>
        <v>115.59230678020565</v>
      </c>
      <c r="H2142" s="246" t="str">
        <f>data_olah!H463</f>
        <v>TELKOMSAT</v>
      </c>
      <c r="I2142" s="246" t="str">
        <f>data_olah!I463</f>
        <v>STARLINK</v>
      </c>
      <c r="J2142" s="246" t="str">
        <f>data_olah!J463</f>
        <v>TERPASANG</v>
      </c>
      <c r="K2142" s="246" t="str">
        <f>data_olah!O463</f>
        <v>BELUM TERPASANG</v>
      </c>
      <c r="L2142" s="246" t="str">
        <f>data_olah!U463</f>
        <v>SANGAT OPTIMAL</v>
      </c>
    </row>
    <row r="2143">
      <c r="A2143" s="245">
        <v>2025.0</v>
      </c>
      <c r="B2143" s="245" t="s">
        <v>3597</v>
      </c>
      <c r="C2143" s="246" t="str">
        <f>data_olah!B464</f>
        <v>KUTAI KARTANEGARA</v>
      </c>
      <c r="D2143" s="246" t="str">
        <f>data_olah!C464</f>
        <v>TABANG</v>
      </c>
      <c r="E2143" s="246" t="str">
        <f>data_olah!D464</f>
        <v>MUARA BELINAU</v>
      </c>
      <c r="F2143" s="247" t="str">
        <f>data_olah!F464</f>
        <v>1.1593826517058607</v>
      </c>
      <c r="G2143" s="247" t="str">
        <f>data_olah!G464</f>
        <v>115.94742196856457</v>
      </c>
      <c r="H2143" s="246" t="str">
        <f>data_olah!H464</f>
        <v>TELKOMSAT</v>
      </c>
      <c r="I2143" s="246" t="str">
        <f>data_olah!I464</f>
        <v>STARLINK</v>
      </c>
      <c r="J2143" s="246" t="str">
        <f>data_olah!J464</f>
        <v>TERPASANG</v>
      </c>
      <c r="K2143" s="246" t="str">
        <f>data_olah!O464</f>
        <v>BELUM TERPASANG</v>
      </c>
      <c r="L2143" s="246" t="str">
        <f>data_olah!U464</f>
        <v>OPTIMAL</v>
      </c>
    </row>
    <row r="2144">
      <c r="A2144" s="245">
        <v>2025.0</v>
      </c>
      <c r="B2144" s="245" t="s">
        <v>3597</v>
      </c>
      <c r="C2144" s="246" t="str">
        <f>data_olah!B465</f>
        <v>KUTAI KARTANEGARA</v>
      </c>
      <c r="D2144" s="246" t="str">
        <f>data_olah!C465</f>
        <v>TABANG</v>
      </c>
      <c r="E2144" s="246" t="str">
        <f>data_olah!D465</f>
        <v>MUARA TUBOQ</v>
      </c>
      <c r="F2144" s="247" t="str">
        <f>data_olah!F465</f>
        <v>0.5868346012506974</v>
      </c>
      <c r="G2144" s="247" t="str">
        <f>data_olah!G465</f>
        <v>115.97630329316378</v>
      </c>
      <c r="H2144" s="246" t="str">
        <f>data_olah!H465</f>
        <v>TELKOMSEL</v>
      </c>
      <c r="I2144" s="246" t="str">
        <f>data_olah!I465</f>
        <v>ORBIT</v>
      </c>
      <c r="J2144" s="246" t="str">
        <f>data_olah!J465</f>
        <v>TERPASANG</v>
      </c>
      <c r="K2144" s="246" t="str">
        <f>data_olah!O465</f>
        <v>BELUM TERPASANG</v>
      </c>
      <c r="L2144" s="246" t="str">
        <f>data_olah!U465</f>
        <v>TIDAK TERDETEKSI</v>
      </c>
    </row>
    <row r="2145">
      <c r="A2145" s="245">
        <v>2025.0</v>
      </c>
      <c r="B2145" s="245" t="s">
        <v>3597</v>
      </c>
      <c r="C2145" s="246" t="str">
        <f>data_olah!B466</f>
        <v>KUTAI KARTANEGARA</v>
      </c>
      <c r="D2145" s="246" t="str">
        <f>data_olah!C466</f>
        <v>TABANG</v>
      </c>
      <c r="E2145" s="246" t="str">
        <f>data_olah!D466</f>
        <v>RITAN BARU</v>
      </c>
      <c r="F2145" s="247" t="str">
        <f>data_olah!F466</f>
        <v>0.39040049982240504</v>
      </c>
      <c r="G2145" s="247" t="str">
        <f>data_olah!G466</f>
        <v>116.05443858020529</v>
      </c>
      <c r="H2145" s="246" t="str">
        <f>data_olah!H466</f>
        <v>TELKOMSAT</v>
      </c>
      <c r="I2145" s="246" t="str">
        <f>data_olah!I466</f>
        <v>STARLINK</v>
      </c>
      <c r="J2145" s="246" t="str">
        <f>data_olah!J466</f>
        <v>TERPASANG</v>
      </c>
      <c r="K2145" s="246" t="str">
        <f>data_olah!O466</f>
        <v>BELUM TERPASANG</v>
      </c>
      <c r="L2145" s="246" t="str">
        <f>data_olah!U466</f>
        <v>TIDAK OPTIMAL</v>
      </c>
    </row>
    <row r="2146">
      <c r="A2146" s="245">
        <v>2025.0</v>
      </c>
      <c r="B2146" s="245" t="s">
        <v>3597</v>
      </c>
      <c r="C2146" s="246" t="str">
        <f>data_olah!B467</f>
        <v>KUTAI KARTANEGARA</v>
      </c>
      <c r="D2146" s="246" t="str">
        <f>data_olah!C467</f>
        <v>TABANG</v>
      </c>
      <c r="E2146" s="246" t="str">
        <f>data_olah!D467</f>
        <v>TUKUNG RITAN</v>
      </c>
      <c r="F2146" s="247" t="str">
        <f>data_olah!F467</f>
        <v>0.3836810743381145</v>
      </c>
      <c r="G2146" s="247" t="str">
        <f>data_olah!G467</f>
        <v>116.05963797585214</v>
      </c>
      <c r="H2146" s="246" t="str">
        <f>data_olah!H467</f>
        <v>TELKOMSEL</v>
      </c>
      <c r="I2146" s="246" t="str">
        <f>data_olah!I467</f>
        <v>ORBIT</v>
      </c>
      <c r="J2146" s="246" t="str">
        <f>data_olah!J467</f>
        <v>TERPASANG</v>
      </c>
      <c r="K2146" s="246" t="str">
        <f>data_olah!O467</f>
        <v>BELUM TERPASANG</v>
      </c>
      <c r="L2146" s="246" t="str">
        <f>data_olah!U467</f>
        <v>TIDAK TERDETEKSI</v>
      </c>
    </row>
    <row r="2147">
      <c r="A2147" s="245">
        <v>2025.0</v>
      </c>
      <c r="B2147" s="245" t="s">
        <v>3597</v>
      </c>
      <c r="C2147" s="246" t="str">
        <f>data_olah!B468</f>
        <v>KUTAI KARTANEGARA</v>
      </c>
      <c r="D2147" s="246" t="str">
        <f>data_olah!C468</f>
        <v>TENGGARONG</v>
      </c>
      <c r="E2147" s="246" t="str">
        <f>data_olah!D468</f>
        <v>RAPAK LAMBUR</v>
      </c>
      <c r="F2147" s="247" t="str">
        <f>data_olah!F468</f>
        <v>-0.33663589889178014</v>
      </c>
      <c r="G2147" s="247" t="str">
        <f>data_olah!G468</f>
        <v>116.95191114856135</v>
      </c>
      <c r="H2147" s="246" t="str">
        <f>data_olah!H468</f>
        <v>TELKOMSEL</v>
      </c>
      <c r="I2147" s="246" t="str">
        <f>data_olah!I468</f>
        <v>INDIHOME</v>
      </c>
      <c r="J2147" s="246" t="str">
        <f>data_olah!J468</f>
        <v>TERPASANG</v>
      </c>
      <c r="K2147" s="246" t="str">
        <f>data_olah!O468</f>
        <v/>
      </c>
      <c r="L2147" s="246" t="str">
        <f>data_olah!U468</f>
        <v>TIDAK OPTIMAL</v>
      </c>
    </row>
    <row r="2148">
      <c r="A2148" s="245">
        <v>2025.0</v>
      </c>
      <c r="B2148" s="245" t="s">
        <v>3597</v>
      </c>
      <c r="C2148" s="246" t="str">
        <f>data_olah!B469</f>
        <v>KUTAI KARTANEGARA</v>
      </c>
      <c r="D2148" s="246" t="str">
        <f>data_olah!C469</f>
        <v>TENGGARONG</v>
      </c>
      <c r="E2148" s="246" t="str">
        <f>data_olah!D469</f>
        <v>BENDANG RAYA</v>
      </c>
      <c r="F2148" s="247" t="str">
        <f>data_olah!F469</f>
        <v>-0.36856172061022047</v>
      </c>
      <c r="G2148" s="247" t="str">
        <f>data_olah!G469</f>
        <v>116.92560715246886</v>
      </c>
      <c r="H2148" s="246" t="str">
        <f>data_olah!H469</f>
        <v>TELKOMSEL</v>
      </c>
      <c r="I2148" s="246" t="str">
        <f>data_olah!I469</f>
        <v>INDIHOME</v>
      </c>
      <c r="J2148" s="246" t="str">
        <f>data_olah!J469</f>
        <v>TERPASANG</v>
      </c>
      <c r="K2148" s="246" t="str">
        <f>data_olah!O469</f>
        <v/>
      </c>
      <c r="L2148" s="246" t="str">
        <f>data_olah!U469</f>
        <v>TIDAK OPTIMAL</v>
      </c>
    </row>
    <row r="2149">
      <c r="A2149" s="245">
        <v>2025.0</v>
      </c>
      <c r="B2149" s="245" t="s">
        <v>3597</v>
      </c>
      <c r="C2149" s="246" t="str">
        <f>data_olah!B470</f>
        <v>KUTAI KARTANEGARA</v>
      </c>
      <c r="D2149" s="246" t="str">
        <f>data_olah!C470</f>
        <v>TENGGARONG SEBERANG</v>
      </c>
      <c r="E2149" s="246" t="str">
        <f>data_olah!D470</f>
        <v>MANUNGGAL JAYA</v>
      </c>
      <c r="F2149" s="247" t="str">
        <f>data_olah!F470</f>
        <v>-0.3810106422280086</v>
      </c>
      <c r="G2149" s="247" t="str">
        <f>data_olah!G470</f>
        <v>117.11211711089206</v>
      </c>
      <c r="H2149" s="246" t="str">
        <f>data_olah!H470</f>
        <v>TELKOM</v>
      </c>
      <c r="I2149" s="246" t="str">
        <f>data_olah!I470</f>
        <v>WMS</v>
      </c>
      <c r="J2149" s="246" t="str">
        <f>data_olah!J470</f>
        <v>TERPASANG</v>
      </c>
      <c r="K2149" s="246" t="str">
        <f>data_olah!O470</f>
        <v>BELUM TERPASANG</v>
      </c>
      <c r="L2149" s="246" t="str">
        <f>data_olah!U470</f>
        <v>TIDAK OPTIMAL</v>
      </c>
    </row>
    <row r="2150">
      <c r="A2150" s="245">
        <v>2025.0</v>
      </c>
      <c r="B2150" s="245" t="s">
        <v>3597</v>
      </c>
      <c r="C2150" s="246" t="str">
        <f>data_olah!B471</f>
        <v>KUTAI KARTANEGARA</v>
      </c>
      <c r="D2150" s="246" t="str">
        <f>data_olah!C471</f>
        <v>TENGGARONG SEBERANG</v>
      </c>
      <c r="E2150" s="246" t="str">
        <f>data_olah!D471</f>
        <v>BUKIT RAYA</v>
      </c>
      <c r="F2150" s="247" t="str">
        <f>data_olah!F471</f>
        <v>-0.4166513986292626</v>
      </c>
      <c r="G2150" s="247" t="str">
        <f>data_olah!G471</f>
        <v>117.06860766719366</v>
      </c>
      <c r="H2150" s="246" t="str">
        <f>data_olah!H471</f>
        <v>TELKOMSEL</v>
      </c>
      <c r="I2150" s="246" t="str">
        <f>data_olah!I471</f>
        <v>INDIHOME</v>
      </c>
      <c r="J2150" s="246" t="str">
        <f>data_olah!J471</f>
        <v>TERPASANG</v>
      </c>
      <c r="K2150" s="246" t="str">
        <f>data_olah!O471</f>
        <v/>
      </c>
      <c r="L2150" s="246" t="str">
        <f>data_olah!U471</f>
        <v>TIDAK OPTIMAL</v>
      </c>
    </row>
    <row r="2151">
      <c r="A2151" s="245">
        <v>2025.0</v>
      </c>
      <c r="B2151" s="245" t="s">
        <v>3597</v>
      </c>
      <c r="C2151" s="246" t="str">
        <f>data_olah!B472</f>
        <v>KUTAI KARTANEGARA</v>
      </c>
      <c r="D2151" s="246" t="str">
        <f>data_olah!C472</f>
        <v>TENGGARONG SEBERANG</v>
      </c>
      <c r="E2151" s="246" t="str">
        <f>data_olah!D472</f>
        <v>EMBALUT</v>
      </c>
      <c r="F2151" s="247" t="str">
        <f>data_olah!F472</f>
        <v>-0.3371235401605629</v>
      </c>
      <c r="G2151" s="247" t="str">
        <f>data_olah!G472</f>
        <v>117.08467270295287</v>
      </c>
      <c r="H2151" s="246" t="str">
        <f>data_olah!H472</f>
        <v>TELKOM</v>
      </c>
      <c r="I2151" s="246" t="str">
        <f>data_olah!I472</f>
        <v>WMS</v>
      </c>
      <c r="J2151" s="246" t="str">
        <f>data_olah!J472</f>
        <v>TERPASANG</v>
      </c>
      <c r="K2151" s="246" t="str">
        <f>data_olah!O472</f>
        <v>&gt; 200GB</v>
      </c>
      <c r="L2151" s="246" t="str">
        <f>data_olah!U472</f>
        <v>KURANG OPTIMAL</v>
      </c>
    </row>
    <row r="2152">
      <c r="A2152" s="245">
        <v>2025.0</v>
      </c>
      <c r="B2152" s="245" t="s">
        <v>3597</v>
      </c>
      <c r="C2152" s="246" t="str">
        <f>data_olah!B473</f>
        <v>KUTAI KARTANEGARA</v>
      </c>
      <c r="D2152" s="246" t="str">
        <f>data_olah!C473</f>
        <v>TENGGARONG SEBERANG</v>
      </c>
      <c r="E2152" s="246" t="str">
        <f>data_olah!D473</f>
        <v>BANGUN REJO</v>
      </c>
      <c r="F2152" s="247" t="str">
        <f>data_olah!F473</f>
        <v>-0.3582107036744533</v>
      </c>
      <c r="G2152" s="247" t="str">
        <f>data_olah!G473</f>
        <v>117.11026928174144</v>
      </c>
      <c r="H2152" s="246" t="str">
        <f>data_olah!H473</f>
        <v>TELKOM</v>
      </c>
      <c r="I2152" s="246" t="str">
        <f>data_olah!I473</f>
        <v>WMS</v>
      </c>
      <c r="J2152" s="246" t="str">
        <f>data_olah!J473</f>
        <v>TERPASANG</v>
      </c>
      <c r="K2152" s="246" t="str">
        <f>data_olah!O473</f>
        <v>&lt;= 150GB</v>
      </c>
      <c r="L2152" s="246" t="str">
        <f>data_olah!U473</f>
        <v>KURANG OPTIMAL</v>
      </c>
    </row>
    <row r="2153">
      <c r="A2153" s="245">
        <v>2025.0</v>
      </c>
      <c r="B2153" s="245" t="s">
        <v>3597</v>
      </c>
      <c r="C2153" s="246" t="str">
        <f>data_olah!B474</f>
        <v>KUTAI KARTANEGARA</v>
      </c>
      <c r="D2153" s="246" t="str">
        <f>data_olah!C474</f>
        <v>TENGGARONG SEBERANG</v>
      </c>
      <c r="E2153" s="246" t="str">
        <f>data_olah!D474</f>
        <v>KERTA BUANA</v>
      </c>
      <c r="F2153" s="247" t="str">
        <f>data_olah!F474</f>
        <v>-0.3109178236353778</v>
      </c>
      <c r="G2153" s="247" t="str">
        <f>data_olah!G474</f>
        <v>117.10557560279412</v>
      </c>
      <c r="H2153" s="246" t="str">
        <f>data_olah!H474</f>
        <v>TELKOM</v>
      </c>
      <c r="I2153" s="246" t="str">
        <f>data_olah!I474</f>
        <v>WMS</v>
      </c>
      <c r="J2153" s="246" t="str">
        <f>data_olah!J474</f>
        <v>TERPASANG</v>
      </c>
      <c r="K2153" s="246" t="str">
        <f>data_olah!O474</f>
        <v>&gt; 200GB</v>
      </c>
      <c r="L2153" s="246" t="str">
        <f>data_olah!U474</f>
        <v>KURANG OPTIMAL</v>
      </c>
    </row>
    <row r="2154">
      <c r="A2154" s="245">
        <v>2025.0</v>
      </c>
      <c r="B2154" s="245" t="s">
        <v>3597</v>
      </c>
      <c r="C2154" s="246" t="str">
        <f>data_olah!B475</f>
        <v>KUTAI KARTANEGARA</v>
      </c>
      <c r="D2154" s="246" t="str">
        <f>data_olah!C475</f>
        <v>TENGGARONG SEBERANG</v>
      </c>
      <c r="E2154" s="246" t="str">
        <f>data_olah!D475</f>
        <v>SEPARI</v>
      </c>
      <c r="F2154" s="247" t="str">
        <f>data_olah!F475</f>
        <v>-0.3068913943349938</v>
      </c>
      <c r="G2154" s="247" t="str">
        <f>data_olah!G475</f>
        <v>117.05864943235343</v>
      </c>
      <c r="H2154" s="246" t="str">
        <f>data_olah!H475</f>
        <v>TELKOM</v>
      </c>
      <c r="I2154" s="246" t="str">
        <f>data_olah!I475</f>
        <v>Astinet</v>
      </c>
      <c r="J2154" s="246" t="str">
        <f>data_olah!J475</f>
        <v>TERPASANG</v>
      </c>
      <c r="K2154" s="246" t="str">
        <f>data_olah!O475</f>
        <v>TIDAK TERDETEKSI</v>
      </c>
      <c r="L2154" s="246" t="str">
        <f>data_olah!U475</f>
        <v>TIDAK TERDETEKSI</v>
      </c>
    </row>
    <row r="2155">
      <c r="A2155" s="245">
        <v>2025.0</v>
      </c>
      <c r="B2155" s="245" t="s">
        <v>3597</v>
      </c>
      <c r="C2155" s="246" t="str">
        <f>data_olah!B476</f>
        <v>KUTAI KARTANEGARA</v>
      </c>
      <c r="D2155" s="246" t="str">
        <f>data_olah!C476</f>
        <v>TENGGARONG SEBERANG</v>
      </c>
      <c r="E2155" s="246" t="str">
        <f>data_olah!D476</f>
        <v>BUKIT PARIAMAN</v>
      </c>
      <c r="F2155" s="247" t="str">
        <f>data_olah!F476</f>
        <v>-0.2639331540165677</v>
      </c>
      <c r="G2155" s="247" t="str">
        <f>data_olah!G476</f>
        <v>117.12102279925075</v>
      </c>
      <c r="H2155" s="246" t="str">
        <f>data_olah!H476</f>
        <v>TELKOM</v>
      </c>
      <c r="I2155" s="246" t="str">
        <f>data_olah!I476</f>
        <v>WMS</v>
      </c>
      <c r="J2155" s="246" t="str">
        <f>data_olah!J476</f>
        <v>TERPASANG</v>
      </c>
      <c r="K2155" s="246" t="str">
        <f>data_olah!O476</f>
        <v>&gt; 200GB</v>
      </c>
      <c r="L2155" s="246" t="str">
        <f>data_olah!U476</f>
        <v>KURANG OPTIMAL</v>
      </c>
    </row>
    <row r="2156">
      <c r="A2156" s="245">
        <v>2025.0</v>
      </c>
      <c r="B2156" s="245" t="s">
        <v>3597</v>
      </c>
      <c r="C2156" s="246" t="str">
        <f>data_olah!B477</f>
        <v>KUTAI KARTANEGARA</v>
      </c>
      <c r="D2156" s="246" t="str">
        <f>data_olah!C477</f>
        <v>TENGGARONG SEBERANG</v>
      </c>
      <c r="E2156" s="246" t="str">
        <f>data_olah!D477</f>
        <v>BHUANA JAYA</v>
      </c>
      <c r="F2156" s="247" t="str">
        <f>data_olah!F477</f>
        <v>-0.24060451932600063</v>
      </c>
      <c r="G2156" s="247" t="str">
        <f>data_olah!G477</f>
        <v>117.13029454122139</v>
      </c>
      <c r="H2156" s="246" t="str">
        <f>data_olah!H477</f>
        <v>TELKOMSEL</v>
      </c>
      <c r="I2156" s="246" t="str">
        <f>data_olah!I477</f>
        <v>INDIHOME</v>
      </c>
      <c r="J2156" s="246" t="str">
        <f>data_olah!J477</f>
        <v>TERPASANG</v>
      </c>
      <c r="K2156" s="246" t="str">
        <f>data_olah!O477</f>
        <v/>
      </c>
      <c r="L2156" s="246" t="str">
        <f>data_olah!U477</f>
        <v>TIDAK OPTIMAL</v>
      </c>
    </row>
    <row r="2157">
      <c r="A2157" s="245">
        <v>2025.0</v>
      </c>
      <c r="B2157" s="245" t="s">
        <v>3597</v>
      </c>
      <c r="C2157" s="246" t="str">
        <f>data_olah!B478</f>
        <v>KUTAI KARTANEGARA</v>
      </c>
      <c r="D2157" s="246" t="str">
        <f>data_olah!C478</f>
        <v>TENGGARONG SEBERANG</v>
      </c>
      <c r="E2157" s="246" t="str">
        <f>data_olah!D478</f>
        <v>MULAWARMAN</v>
      </c>
      <c r="F2157" s="247" t="str">
        <f>data_olah!F478</f>
        <v>-0.18995778470058233</v>
      </c>
      <c r="G2157" s="247" t="str">
        <f>data_olah!G478</f>
        <v>117.14247912809928</v>
      </c>
      <c r="H2157" s="246" t="str">
        <f>data_olah!H478</f>
        <v>TELKOM</v>
      </c>
      <c r="I2157" s="246" t="str">
        <f>data_olah!I478</f>
        <v>Astinet</v>
      </c>
      <c r="J2157" s="246" t="str">
        <f>data_olah!J478</f>
        <v>TERPASANG</v>
      </c>
      <c r="K2157" s="246" t="str">
        <f>data_olah!O478</f>
        <v>TIDAK TERDETEKSI</v>
      </c>
      <c r="L2157" s="246" t="str">
        <f>data_olah!U478</f>
        <v>TIDAK TERDETEKSI</v>
      </c>
    </row>
    <row r="2158">
      <c r="A2158" s="245">
        <v>2025.0</v>
      </c>
      <c r="B2158" s="245" t="s">
        <v>3597</v>
      </c>
      <c r="C2158" s="246" t="str">
        <f>data_olah!B479</f>
        <v>KUTAI KARTANEGARA</v>
      </c>
      <c r="D2158" s="246" t="str">
        <f>data_olah!C479</f>
        <v>TENGGARONG SEBERANG</v>
      </c>
      <c r="E2158" s="246" t="str">
        <f>data_olah!D479</f>
        <v>LOA ULUNG</v>
      </c>
      <c r="F2158" s="247" t="str">
        <f>data_olah!F479</f>
        <v>-0.35799352749585234</v>
      </c>
      <c r="G2158" s="247" t="str">
        <f>data_olah!G479</f>
        <v>117.01104828575836</v>
      </c>
      <c r="H2158" s="246" t="str">
        <f>data_olah!H479</f>
        <v>TELKOMSEL</v>
      </c>
      <c r="I2158" s="246" t="str">
        <f>data_olah!I479</f>
        <v>INDIHOME</v>
      </c>
      <c r="J2158" s="246" t="str">
        <f>data_olah!J479</f>
        <v>TERPASANG</v>
      </c>
      <c r="K2158" s="246" t="str">
        <f>data_olah!O479</f>
        <v/>
      </c>
      <c r="L2158" s="246" t="str">
        <f>data_olah!U479</f>
        <v>KURANG OPTIMAL</v>
      </c>
    </row>
    <row r="2159">
      <c r="A2159" s="245">
        <v>2025.0</v>
      </c>
      <c r="B2159" s="245" t="s">
        <v>3597</v>
      </c>
      <c r="C2159" s="246" t="str">
        <f>data_olah!B480</f>
        <v>KUTAI KARTANEGARA</v>
      </c>
      <c r="D2159" s="246" t="str">
        <f>data_olah!C480</f>
        <v>TENGGARONG SEBERANG</v>
      </c>
      <c r="E2159" s="246" t="str">
        <f>data_olah!D480</f>
        <v>LOA RAYA</v>
      </c>
      <c r="F2159" s="247" t="str">
        <f>data_olah!F480</f>
        <v>-0.3945583994622957</v>
      </c>
      <c r="G2159" s="247" t="str">
        <f>data_olah!G480</f>
        <v>116.99652508205625</v>
      </c>
      <c r="H2159" s="246" t="str">
        <f>data_olah!H480</f>
        <v>TELKOMSEL</v>
      </c>
      <c r="I2159" s="246" t="str">
        <f>data_olah!I480</f>
        <v>INDIHOME</v>
      </c>
      <c r="J2159" s="246" t="str">
        <f>data_olah!J480</f>
        <v>TERPASANG</v>
      </c>
      <c r="K2159" s="246" t="str">
        <f>data_olah!O480</f>
        <v/>
      </c>
      <c r="L2159" s="246" t="str">
        <f>data_olah!U480</f>
        <v>SANGAT OPTIMAL</v>
      </c>
    </row>
    <row r="2160">
      <c r="A2160" s="245">
        <v>2025.0</v>
      </c>
      <c r="B2160" s="245" t="s">
        <v>3597</v>
      </c>
      <c r="C2160" s="246" t="str">
        <f>data_olah!B481</f>
        <v>KUTAI KARTANEGARA</v>
      </c>
      <c r="D2160" s="246" t="str">
        <f>data_olah!C481</f>
        <v>TENGGARONG SEBERANG</v>
      </c>
      <c r="E2160" s="246" t="str">
        <f>data_olah!D481</f>
        <v>PERJIWA</v>
      </c>
      <c r="F2160" s="247" t="str">
        <f>data_olah!F481</f>
        <v>-0.4109181712698583</v>
      </c>
      <c r="G2160" s="247" t="str">
        <f>data_olah!G481</f>
        <v>117.00054461829646</v>
      </c>
      <c r="H2160" s="246" t="str">
        <f>data_olah!H481</f>
        <v>TELKOMSEL</v>
      </c>
      <c r="I2160" s="246" t="str">
        <f>data_olah!I481</f>
        <v>INDIHOME</v>
      </c>
      <c r="J2160" s="246" t="str">
        <f>data_olah!J481</f>
        <v>TERPASANG</v>
      </c>
      <c r="K2160" s="246" t="str">
        <f>data_olah!O481</f>
        <v/>
      </c>
      <c r="L2160" s="246" t="str">
        <f>data_olah!U481</f>
        <v>TIDAK OPTIMAL</v>
      </c>
    </row>
    <row r="2161">
      <c r="A2161" s="245">
        <v>2025.0</v>
      </c>
      <c r="B2161" s="245" t="s">
        <v>3597</v>
      </c>
      <c r="C2161" s="246" t="str">
        <f>data_olah!B482</f>
        <v>KUTAI KARTANEGARA</v>
      </c>
      <c r="D2161" s="246" t="str">
        <f>data_olah!C482</f>
        <v>TENGGARONG SEBERANG</v>
      </c>
      <c r="E2161" s="246" t="str">
        <f>data_olah!D482</f>
        <v>TELUK DALAM</v>
      </c>
      <c r="F2161" s="247" t="str">
        <f>data_olah!F482</f>
        <v>-0.43811414320421616</v>
      </c>
      <c r="G2161" s="247" t="str">
        <f>data_olah!G482</f>
        <v>117.01033596115947</v>
      </c>
      <c r="H2161" s="246" t="str">
        <f>data_olah!H482</f>
        <v>TELKOMSEL</v>
      </c>
      <c r="I2161" s="246" t="str">
        <f>data_olah!I482</f>
        <v>INDIHOME</v>
      </c>
      <c r="J2161" s="246" t="str">
        <f>data_olah!J482</f>
        <v>TERPASANG</v>
      </c>
      <c r="K2161" s="246" t="str">
        <f>data_olah!O482</f>
        <v/>
      </c>
      <c r="L2161" s="246" t="str">
        <f>data_olah!U482</f>
        <v>TIDAK OPTIMAL</v>
      </c>
    </row>
    <row r="2162">
      <c r="A2162" s="245">
        <v>2025.0</v>
      </c>
      <c r="B2162" s="245" t="s">
        <v>3597</v>
      </c>
      <c r="C2162" s="246" t="str">
        <f>data_olah!B483</f>
        <v>KUTAI KARTANEGARA</v>
      </c>
      <c r="D2162" s="246" t="str">
        <f>data_olah!C483</f>
        <v>TENGGARONG SEBERANG</v>
      </c>
      <c r="E2162" s="246" t="str">
        <f>data_olah!D483</f>
        <v>LOA LEPU</v>
      </c>
      <c r="F2162" s="247" t="str">
        <f>data_olah!F483</f>
        <v>-0.4535990986470325</v>
      </c>
      <c r="G2162" s="247" t="str">
        <f>data_olah!G483</f>
        <v>117.02026317872068</v>
      </c>
      <c r="H2162" s="246" t="str">
        <f>data_olah!H483</f>
        <v/>
      </c>
      <c r="I2162" s="246" t="str">
        <f>data_olah!I483</f>
        <v/>
      </c>
      <c r="J2162" s="246" t="str">
        <f>data_olah!J483</f>
        <v/>
      </c>
      <c r="K2162" s="246" t="str">
        <f>data_olah!O483</f>
        <v>BELUM TERPASANG</v>
      </c>
      <c r="L2162" s="246" t="str">
        <f>data_olah!U483</f>
        <v>BELUM TERPASANG</v>
      </c>
    </row>
    <row r="2163">
      <c r="A2163" s="245">
        <v>2025.0</v>
      </c>
      <c r="B2163" s="245" t="s">
        <v>3597</v>
      </c>
      <c r="C2163" s="246" t="str">
        <f>data_olah!B484</f>
        <v>KUTAI KARTANEGARA</v>
      </c>
      <c r="D2163" s="246" t="str">
        <f>data_olah!C484</f>
        <v>TENGGARONG SEBERANG</v>
      </c>
      <c r="E2163" s="246" t="str">
        <f>data_olah!D484</f>
        <v>SUKA MAJU</v>
      </c>
      <c r="F2163" s="247" t="str">
        <f>data_olah!F484</f>
        <v>-0.22650717927559386</v>
      </c>
      <c r="G2163" s="247" t="str">
        <f>data_olah!G484</f>
        <v>117.0791019590544</v>
      </c>
      <c r="H2163" s="246" t="str">
        <f>data_olah!H484</f>
        <v>TELKOM</v>
      </c>
      <c r="I2163" s="246" t="str">
        <f>data_olah!I484</f>
        <v>Astinet</v>
      </c>
      <c r="J2163" s="246" t="str">
        <f>data_olah!J484</f>
        <v>TERPASANG</v>
      </c>
      <c r="K2163" s="246" t="str">
        <f>data_olah!O484</f>
        <v>TIDAK TERDETEKSI</v>
      </c>
      <c r="L2163" s="246" t="str">
        <f>data_olah!U484</f>
        <v>TIDAK TERDETEKSI</v>
      </c>
    </row>
    <row r="2164">
      <c r="A2164" s="245">
        <v>2025.0</v>
      </c>
      <c r="B2164" s="245" t="s">
        <v>3597</v>
      </c>
      <c r="C2164" s="246" t="str">
        <f>data_olah!B485</f>
        <v>KUTAI KARTANEGARA</v>
      </c>
      <c r="D2164" s="246" t="str">
        <f>data_olah!C485</f>
        <v>TENGGARONG SEBERANG</v>
      </c>
      <c r="E2164" s="246" t="str">
        <f>data_olah!D485</f>
        <v>LOA PARI</v>
      </c>
      <c r="F2164" s="247" t="str">
        <f>data_olah!F485</f>
        <v>-0.3798082846171705</v>
      </c>
      <c r="G2164" s="247" t="str">
        <f>data_olah!G485</f>
        <v>116.99347673787696</v>
      </c>
      <c r="H2164" s="246" t="str">
        <f>data_olah!H485</f>
        <v>TELKOMSEL</v>
      </c>
      <c r="I2164" s="246" t="str">
        <f>data_olah!I485</f>
        <v>INDIHOME</v>
      </c>
      <c r="J2164" s="246" t="str">
        <f>data_olah!J485</f>
        <v>TERPASANG</v>
      </c>
      <c r="K2164" s="246" t="str">
        <f>data_olah!O485</f>
        <v/>
      </c>
      <c r="L2164" s="246" t="str">
        <f>data_olah!U485</f>
        <v>KURANG OPTIMAL</v>
      </c>
    </row>
    <row r="2165">
      <c r="A2165" s="245">
        <v>2025.0</v>
      </c>
      <c r="B2165" s="245" t="s">
        <v>3597</v>
      </c>
      <c r="C2165" s="246" t="str">
        <f>data_olah!B486</f>
        <v>KUTAI KARTANEGARA</v>
      </c>
      <c r="D2165" s="246" t="str">
        <f>data_olah!C486</f>
        <v>TENGGARONG SEBERANG</v>
      </c>
      <c r="E2165" s="246" t="str">
        <f>data_olah!D486</f>
        <v>KARANG TUNGGAL</v>
      </c>
      <c r="F2165" s="247" t="str">
        <f>data_olah!F486</f>
        <v>-0.4035708055763041</v>
      </c>
      <c r="G2165" s="247" t="str">
        <f>data_olah!G486</f>
        <v>117.09870951317284</v>
      </c>
      <c r="H2165" s="246" t="str">
        <f>data_olah!H486</f>
        <v>TELKOM</v>
      </c>
      <c r="I2165" s="246" t="str">
        <f>data_olah!I486</f>
        <v>Astinet</v>
      </c>
      <c r="J2165" s="246" t="str">
        <f>data_olah!J486</f>
        <v>TERPASANG</v>
      </c>
      <c r="K2165" s="246" t="str">
        <f>data_olah!O486</f>
        <v>TIDAK AKTIF</v>
      </c>
      <c r="L2165" s="246" t="str">
        <f>data_olah!U486</f>
        <v>TIDAK TERDETEKSI</v>
      </c>
    </row>
    <row r="2166">
      <c r="A2166" s="245">
        <v>2025.0</v>
      </c>
      <c r="B2166" s="245" t="s">
        <v>3597</v>
      </c>
      <c r="C2166" s="246" t="str">
        <f>data_olah!B487</f>
        <v>KUTAI KARTANEGARA</v>
      </c>
      <c r="D2166" s="246" t="str">
        <f>data_olah!C487</f>
        <v>TENGGARONG SEBERANG</v>
      </c>
      <c r="E2166" s="246" t="str">
        <f>data_olah!D487</f>
        <v>TANJUNG BATU</v>
      </c>
      <c r="F2166" s="247" t="str">
        <f>data_olah!F487</f>
        <v>-0.39170378498022523</v>
      </c>
      <c r="G2166" s="247" t="str">
        <f>data_olah!G487</f>
        <v>117.05775770295307</v>
      </c>
      <c r="H2166" s="246" t="str">
        <f>data_olah!H487</f>
        <v>TELKOM</v>
      </c>
      <c r="I2166" s="246" t="str">
        <f>data_olah!I487</f>
        <v>WMS</v>
      </c>
      <c r="J2166" s="246" t="str">
        <f>data_olah!J487</f>
        <v>TERPASANG</v>
      </c>
      <c r="K2166" s="246" t="str">
        <f>data_olah!O487</f>
        <v>&gt; 200GB</v>
      </c>
      <c r="L2166" s="246" t="str">
        <f>data_olah!U487</f>
        <v>KURANG OPTIMAL</v>
      </c>
    </row>
    <row r="2167">
      <c r="A2167" s="245">
        <v>2025.0</v>
      </c>
      <c r="B2167" s="245" t="s">
        <v>3597</v>
      </c>
      <c r="C2167" s="246" t="str">
        <f>data_olah!B488</f>
        <v>KUTAI TIMUR</v>
      </c>
      <c r="D2167" s="246" t="str">
        <f>data_olah!C488</f>
        <v>BATU AMPAR</v>
      </c>
      <c r="E2167" s="246" t="str">
        <f>data_olah!D488</f>
        <v>BATU TIMBAU</v>
      </c>
      <c r="F2167" s="247" t="str">
        <f>data_olah!F488</f>
        <v>0.6717653142937406</v>
      </c>
      <c r="G2167" s="247" t="str">
        <f>data_olah!G488</f>
        <v>116.82894042479859</v>
      </c>
      <c r="H2167" s="246" t="str">
        <f>data_olah!H488</f>
        <v>TELKOMSEL</v>
      </c>
      <c r="I2167" s="246" t="str">
        <f>data_olah!I488</f>
        <v>ORBIT</v>
      </c>
      <c r="J2167" s="246" t="str">
        <f>data_olah!J488</f>
        <v>TERPASANG</v>
      </c>
      <c r="K2167" s="246" t="str">
        <f>data_olah!O488</f>
        <v>BELUM TERPASANG</v>
      </c>
      <c r="L2167" s="246" t="str">
        <f>data_olah!U488</f>
        <v>TIDAK TERDETEKSI</v>
      </c>
    </row>
    <row r="2168">
      <c r="A2168" s="245">
        <v>2025.0</v>
      </c>
      <c r="B2168" s="245" t="s">
        <v>3597</v>
      </c>
      <c r="C2168" s="246" t="str">
        <f>data_olah!B489</f>
        <v>KUTAI TIMUR</v>
      </c>
      <c r="D2168" s="246" t="str">
        <f>data_olah!C489</f>
        <v>BATU AMPAR</v>
      </c>
      <c r="E2168" s="246" t="str">
        <f>data_olah!D489</f>
        <v>BENO HARAPAN</v>
      </c>
      <c r="F2168" s="247" t="str">
        <f>data_olah!F489</f>
        <v>0.68060</v>
      </c>
      <c r="G2168" s="247" t="str">
        <f>data_olah!G489</f>
        <v>116.89559</v>
      </c>
      <c r="H2168" s="246" t="str">
        <f>data_olah!H489</f>
        <v>COMTELINDO</v>
      </c>
      <c r="I2168" s="246" t="str">
        <f>data_olah!I489</f>
        <v>WMS</v>
      </c>
      <c r="J2168" s="246" t="str">
        <f>data_olah!J489</f>
        <v>TERPASANG</v>
      </c>
      <c r="K2168" s="246" t="str">
        <f>data_olah!O489</f>
        <v>TIDAK TERDETEKSI</v>
      </c>
      <c r="L2168" s="246" t="str">
        <f>data_olah!U489</f>
        <v>TIDAK OPTIMAL</v>
      </c>
    </row>
    <row r="2169">
      <c r="A2169" s="245">
        <v>2025.0</v>
      </c>
      <c r="B2169" s="245" t="s">
        <v>3597</v>
      </c>
      <c r="C2169" s="246" t="str">
        <f>data_olah!B490</f>
        <v>KUTAI TIMUR</v>
      </c>
      <c r="D2169" s="246" t="str">
        <f>data_olah!C490</f>
        <v>BATU AMPAR</v>
      </c>
      <c r="E2169" s="246" t="str">
        <f>data_olah!D490</f>
        <v>MUGI RAHAYU</v>
      </c>
      <c r="F2169" s="247" t="str">
        <f>data_olah!F490</f>
        <v>0.7825214115921425</v>
      </c>
      <c r="G2169" s="247" t="str">
        <f>data_olah!G490</f>
        <v>116.9451714526383</v>
      </c>
      <c r="H2169" s="246" t="str">
        <f>data_olah!H490</f>
        <v>COMTELINDO</v>
      </c>
      <c r="I2169" s="246" t="str">
        <f>data_olah!I490</f>
        <v>WMS</v>
      </c>
      <c r="J2169" s="246" t="str">
        <f>data_olah!J490</f>
        <v>TERPASANG</v>
      </c>
      <c r="K2169" s="246" t="str">
        <f>data_olah!O490</f>
        <v>TIDAK TERDETEKSI</v>
      </c>
      <c r="L2169" s="246" t="str">
        <f>data_olah!U490</f>
        <v>SANGAT OPTIMAL</v>
      </c>
    </row>
    <row r="2170">
      <c r="A2170" s="245">
        <v>2025.0</v>
      </c>
      <c r="B2170" s="245" t="s">
        <v>3597</v>
      </c>
      <c r="C2170" s="246" t="str">
        <f>data_olah!B491</f>
        <v>KUTAI TIMUR</v>
      </c>
      <c r="D2170" s="246" t="str">
        <f>data_olah!C491</f>
        <v>BATU AMPAR</v>
      </c>
      <c r="E2170" s="246" t="str">
        <f>data_olah!D491</f>
        <v>MAWAI INDAH</v>
      </c>
      <c r="F2170" s="247" t="str">
        <f>data_olah!F491</f>
        <v>0.5712275988463508</v>
      </c>
      <c r="G2170" s="247" t="str">
        <f>data_olah!G491</f>
        <v>116.8647128265896</v>
      </c>
      <c r="H2170" s="246" t="str">
        <f>data_olah!H491</f>
        <v>TELKOMSEL</v>
      </c>
      <c r="I2170" s="246" t="str">
        <f>data_olah!I491</f>
        <v>ORBIT</v>
      </c>
      <c r="J2170" s="246" t="str">
        <f>data_olah!J491</f>
        <v>TERPASANG</v>
      </c>
      <c r="K2170" s="246" t="str">
        <f>data_olah!O491</f>
        <v>BELUM TERPASANG</v>
      </c>
      <c r="L2170" s="246" t="str">
        <f>data_olah!U491</f>
        <v>TIDAK TERDETEKSI</v>
      </c>
    </row>
    <row r="2171">
      <c r="A2171" s="245">
        <v>2025.0</v>
      </c>
      <c r="B2171" s="245" t="s">
        <v>3597</v>
      </c>
      <c r="C2171" s="246" t="str">
        <f>data_olah!B492</f>
        <v>KUTAI TIMUR</v>
      </c>
      <c r="D2171" s="246" t="str">
        <f>data_olah!C492</f>
        <v>BATU AMPAR</v>
      </c>
      <c r="E2171" s="246" t="str">
        <f>data_olah!D492</f>
        <v>HIMBA LESTARI</v>
      </c>
      <c r="F2171" s="247" t="str">
        <f>data_olah!F492</f>
        <v>0.6520102549858896</v>
      </c>
      <c r="G2171" s="247" t="str">
        <f>data_olah!G492</f>
        <v>117.01510482339054</v>
      </c>
      <c r="H2171" s="246" t="str">
        <f>data_olah!H492</f>
        <v>COMTELINDO</v>
      </c>
      <c r="I2171" s="246" t="str">
        <f>data_olah!I492</f>
        <v>WMS</v>
      </c>
      <c r="J2171" s="246" t="str">
        <f>data_olah!J492</f>
        <v>TERPASANG</v>
      </c>
      <c r="K2171" s="246" t="str">
        <f>data_olah!O492</f>
        <v>TIDAK TERDETEKSI</v>
      </c>
      <c r="L2171" s="246" t="str">
        <f>data_olah!U492</f>
        <v>TIDAK OPTIMAL</v>
      </c>
    </row>
    <row r="2172">
      <c r="A2172" s="245">
        <v>2025.0</v>
      </c>
      <c r="B2172" s="245" t="s">
        <v>3597</v>
      </c>
      <c r="C2172" s="246" t="str">
        <f>data_olah!B493</f>
        <v>KUTAI TIMUR</v>
      </c>
      <c r="D2172" s="246" t="str">
        <f>data_olah!C493</f>
        <v>BATU AMPAR</v>
      </c>
      <c r="E2172" s="246" t="str">
        <f>data_olah!D493</f>
        <v>TELAGA</v>
      </c>
      <c r="F2172" s="247" t="str">
        <f>data_olah!F493</f>
        <v>0.655775</v>
      </c>
      <c r="G2172" s="247" t="str">
        <f>data_olah!G493</f>
        <v>116.829928</v>
      </c>
      <c r="H2172" s="246" t="str">
        <f>data_olah!H493</f>
        <v>BESTCAMP</v>
      </c>
      <c r="I2172" s="246" t="str">
        <f>data_olah!I493</f>
        <v>STARLINK</v>
      </c>
      <c r="J2172" s="246" t="str">
        <f>data_olah!J493</f>
        <v>TERPASANG</v>
      </c>
      <c r="K2172" s="246" t="str">
        <f>data_olah!O493</f>
        <v>BELUM TERPASANG</v>
      </c>
      <c r="L2172" s="246" t="str">
        <f>data_olah!U493</f>
        <v>TIDAK OPTIMAL</v>
      </c>
    </row>
    <row r="2173">
      <c r="A2173" s="245">
        <v>2025.0</v>
      </c>
      <c r="B2173" s="245" t="s">
        <v>3597</v>
      </c>
      <c r="C2173" s="246" t="str">
        <f>data_olah!B494</f>
        <v>KUTAI TIMUR</v>
      </c>
      <c r="D2173" s="246" t="str">
        <f>data_olah!C494</f>
        <v>BATU AMPAR</v>
      </c>
      <c r="E2173" s="246" t="str">
        <f>data_olah!D494</f>
        <v>BATU TIMBAU ULU</v>
      </c>
      <c r="F2173" s="247" t="str">
        <f>data_olah!F494</f>
        <v>0.67883</v>
      </c>
      <c r="G2173" s="247" t="str">
        <f>data_olah!G494</f>
        <v>116.82867</v>
      </c>
      <c r="H2173" s="246" t="str">
        <f>data_olah!H494</f>
        <v>TELKOMSEL</v>
      </c>
      <c r="I2173" s="246" t="str">
        <f>data_olah!I494</f>
        <v>ORBIT</v>
      </c>
      <c r="J2173" s="246" t="str">
        <f>data_olah!J494</f>
        <v>TERPASANG</v>
      </c>
      <c r="K2173" s="246" t="str">
        <f>data_olah!O494</f>
        <v>BELUM TERPASANG</v>
      </c>
      <c r="L2173" s="246" t="str">
        <f>data_olah!U494</f>
        <v>TIDAK TERDETEKSI</v>
      </c>
    </row>
    <row r="2174">
      <c r="A2174" s="245">
        <v>2025.0</v>
      </c>
      <c r="B2174" s="245" t="s">
        <v>3597</v>
      </c>
      <c r="C2174" s="246" t="str">
        <f>data_olah!B495</f>
        <v>KUTAI TIMUR</v>
      </c>
      <c r="D2174" s="246" t="str">
        <f>data_olah!C495</f>
        <v>BENGALON</v>
      </c>
      <c r="E2174" s="246" t="str">
        <f>data_olah!D495</f>
        <v>SEPASO</v>
      </c>
      <c r="F2174" s="247" t="str">
        <f>data_olah!F495</f>
        <v>0.7445555</v>
      </c>
      <c r="G2174" s="247" t="str">
        <f>data_olah!G495</f>
        <v>117.5836111</v>
      </c>
      <c r="H2174" s="246" t="str">
        <f>data_olah!H495</f>
        <v>TELKOM</v>
      </c>
      <c r="I2174" s="246" t="str">
        <f>data_olah!I495</f>
        <v>Astinet</v>
      </c>
      <c r="J2174" s="246" t="str">
        <f>data_olah!J495</f>
        <v>TERPASANG</v>
      </c>
      <c r="K2174" s="246" t="str">
        <f>data_olah!O495</f>
        <v>TIDAK TERDETEKSI</v>
      </c>
      <c r="L2174" s="246" t="str">
        <f>data_olah!U495</f>
        <v>TIDAK TERDETEKSI</v>
      </c>
    </row>
    <row r="2175">
      <c r="A2175" s="245">
        <v>2025.0</v>
      </c>
      <c r="B2175" s="245" t="s">
        <v>3597</v>
      </c>
      <c r="C2175" s="246" t="str">
        <f>data_olah!B496</f>
        <v>KUTAI TIMUR</v>
      </c>
      <c r="D2175" s="246" t="str">
        <f>data_olah!C496</f>
        <v>BENGALON</v>
      </c>
      <c r="E2175" s="246" t="str">
        <f>data_olah!D496</f>
        <v>SEKERAT</v>
      </c>
      <c r="F2175" s="247" t="str">
        <f>data_olah!F496</f>
        <v>0.776742</v>
      </c>
      <c r="G2175" s="247" t="str">
        <f>data_olah!G496</f>
        <v>117.769682</v>
      </c>
      <c r="H2175" s="246" t="str">
        <f>data_olah!H496</f>
        <v>TELKOM</v>
      </c>
      <c r="I2175" s="246" t="str">
        <f>data_olah!I496</f>
        <v>Astinet</v>
      </c>
      <c r="J2175" s="246" t="str">
        <f>data_olah!J496</f>
        <v>TERPASANG</v>
      </c>
      <c r="K2175" s="246" t="str">
        <f>data_olah!O496</f>
        <v>TIDAK TERDETEKSI</v>
      </c>
      <c r="L2175" s="246" t="str">
        <f>data_olah!U496</f>
        <v>TIDAK TERDETEKSI</v>
      </c>
    </row>
    <row r="2176">
      <c r="A2176" s="245">
        <v>2025.0</v>
      </c>
      <c r="B2176" s="245" t="s">
        <v>3597</v>
      </c>
      <c r="C2176" s="246" t="str">
        <f>data_olah!B497</f>
        <v>KUTAI TIMUR</v>
      </c>
      <c r="D2176" s="246" t="str">
        <f>data_olah!C497</f>
        <v>BENGALON</v>
      </c>
      <c r="E2176" s="246" t="str">
        <f>data_olah!D497</f>
        <v>KERAITAN</v>
      </c>
      <c r="F2176" s="247" t="str">
        <f>data_olah!F497</f>
        <v>0.83305</v>
      </c>
      <c r="G2176" s="247" t="str">
        <f>data_olah!G497</f>
        <v>117.56609</v>
      </c>
      <c r="H2176" s="246" t="str">
        <f>data_olah!H497</f>
        <v>COMTELINDO</v>
      </c>
      <c r="I2176" s="246" t="str">
        <f>data_olah!I497</f>
        <v>WMS</v>
      </c>
      <c r="J2176" s="246" t="str">
        <f>data_olah!J497</f>
        <v>TERPASANG</v>
      </c>
      <c r="K2176" s="246" t="str">
        <f>data_olah!O497</f>
        <v>TIDAK TERDETEKSI</v>
      </c>
      <c r="L2176" s="246" t="str">
        <f>data_olah!U497</f>
        <v>SANGAT OPTIMAL</v>
      </c>
    </row>
    <row r="2177">
      <c r="A2177" s="245">
        <v>2025.0</v>
      </c>
      <c r="B2177" s="245" t="s">
        <v>3597</v>
      </c>
      <c r="C2177" s="246" t="str">
        <f>data_olah!B498</f>
        <v>KUTAI TIMUR</v>
      </c>
      <c r="D2177" s="246" t="str">
        <f>data_olah!C498</f>
        <v>BENGALON</v>
      </c>
      <c r="E2177" s="246" t="str">
        <f>data_olah!D498</f>
        <v>TEPIAN LANGSAT</v>
      </c>
      <c r="F2177" s="247" t="str">
        <f>data_olah!F498</f>
        <v>0.77233</v>
      </c>
      <c r="G2177" s="247" t="str">
        <f>data_olah!G498</f>
        <v>117.45033</v>
      </c>
      <c r="H2177" s="246" t="str">
        <f>data_olah!H498</f>
        <v>COMTELINDO</v>
      </c>
      <c r="I2177" s="246" t="str">
        <f>data_olah!I498</f>
        <v>WMS</v>
      </c>
      <c r="J2177" s="246" t="str">
        <f>data_olah!J498</f>
        <v>TERPASANG</v>
      </c>
      <c r="K2177" s="246" t="str">
        <f>data_olah!O498</f>
        <v>TIDAK TERDETEKSI</v>
      </c>
      <c r="L2177" s="246" t="str">
        <f>data_olah!U498</f>
        <v>TIDAK OPTIMAL</v>
      </c>
    </row>
    <row r="2178">
      <c r="A2178" s="245">
        <v>2025.0</v>
      </c>
      <c r="B2178" s="245" t="s">
        <v>3597</v>
      </c>
      <c r="C2178" s="246" t="str">
        <f>data_olah!B499</f>
        <v>KUTAI TIMUR</v>
      </c>
      <c r="D2178" s="246" t="str">
        <f>data_olah!C499</f>
        <v>BENGALON</v>
      </c>
      <c r="E2178" s="246" t="str">
        <f>data_olah!D499</f>
        <v>TEBANGAN LEMBAK</v>
      </c>
      <c r="F2178" s="247" t="str">
        <f>data_olah!F499</f>
        <v>0.810077867448428</v>
      </c>
      <c r="G2178" s="247" t="str">
        <f>data_olah!G499</f>
        <v>117.4828567722489</v>
      </c>
      <c r="H2178" s="246" t="str">
        <f>data_olah!H499</f>
        <v>COMTELINDO</v>
      </c>
      <c r="I2178" s="246" t="str">
        <f>data_olah!I499</f>
        <v>WMS</v>
      </c>
      <c r="J2178" s="246" t="str">
        <f>data_olah!J499</f>
        <v>TERPASANG</v>
      </c>
      <c r="K2178" s="246" t="str">
        <f>data_olah!O499</f>
        <v>TIDAK TERDETEKSI</v>
      </c>
      <c r="L2178" s="246" t="str">
        <f>data_olah!U499</f>
        <v>TIDAK OPTIMAL</v>
      </c>
    </row>
    <row r="2179">
      <c r="A2179" s="245">
        <v>2025.0</v>
      </c>
      <c r="B2179" s="245" t="s">
        <v>3597</v>
      </c>
      <c r="C2179" s="246" t="str">
        <f>data_olah!B500</f>
        <v>KUTAI TIMUR</v>
      </c>
      <c r="D2179" s="246" t="str">
        <f>data_olah!C500</f>
        <v>BENGALON</v>
      </c>
      <c r="E2179" s="246" t="str">
        <f>data_olah!D500</f>
        <v>SEPASO TIMUR</v>
      </c>
      <c r="F2179" s="247" t="str">
        <f>data_olah!F500</f>
        <v>0.74270</v>
      </c>
      <c r="G2179" s="247" t="str">
        <f>data_olah!G500</f>
        <v>117.59598</v>
      </c>
      <c r="H2179" s="246" t="str">
        <f>data_olah!H500</f>
        <v>TELKOM</v>
      </c>
      <c r="I2179" s="246" t="str">
        <f>data_olah!I500</f>
        <v>WMS</v>
      </c>
      <c r="J2179" s="246" t="str">
        <f>data_olah!J500</f>
        <v>TERPASANG</v>
      </c>
      <c r="K2179" s="246" t="str">
        <f>data_olah!O500</f>
        <v>&lt;= 100GB</v>
      </c>
      <c r="L2179" s="246" t="str">
        <f>data_olah!U500</f>
        <v>TIDAK OPTIMAL</v>
      </c>
    </row>
    <row r="2180">
      <c r="A2180" s="245">
        <v>2025.0</v>
      </c>
      <c r="B2180" s="245" t="s">
        <v>3597</v>
      </c>
      <c r="C2180" s="246" t="str">
        <f>data_olah!B501</f>
        <v>KUTAI TIMUR</v>
      </c>
      <c r="D2180" s="246" t="str">
        <f>data_olah!C501</f>
        <v>BENGALON</v>
      </c>
      <c r="E2180" s="246" t="str">
        <f>data_olah!D501</f>
        <v>SEPASO SELATAN</v>
      </c>
      <c r="F2180" s="247" t="str">
        <f>data_olah!F501</f>
        <v>0.74195</v>
      </c>
      <c r="G2180" s="247" t="str">
        <f>data_olah!G501</f>
        <v>117.58166</v>
      </c>
      <c r="H2180" s="246" t="str">
        <f>data_olah!H501</f>
        <v>TELKOM</v>
      </c>
      <c r="I2180" s="246" t="str">
        <f>data_olah!I501</f>
        <v>WMS</v>
      </c>
      <c r="J2180" s="246" t="str">
        <f>data_olah!J501</f>
        <v>TERPASANG</v>
      </c>
      <c r="K2180" s="246" t="str">
        <f>data_olah!O501</f>
        <v>&lt;= 50GB</v>
      </c>
      <c r="L2180" s="246" t="str">
        <f>data_olah!U501</f>
        <v>KURANG OPTIMAL</v>
      </c>
    </row>
    <row r="2181">
      <c r="A2181" s="245">
        <v>2025.0</v>
      </c>
      <c r="B2181" s="245" t="s">
        <v>3597</v>
      </c>
      <c r="C2181" s="246" t="str">
        <f>data_olah!B502</f>
        <v>KUTAI TIMUR</v>
      </c>
      <c r="D2181" s="246" t="str">
        <f>data_olah!C502</f>
        <v>BENGALON</v>
      </c>
      <c r="E2181" s="246" t="str">
        <f>data_olah!D502</f>
        <v>MUARA BENGALON</v>
      </c>
      <c r="F2181" s="247" t="str">
        <f>data_olah!F502</f>
        <v>0.63185</v>
      </c>
      <c r="G2181" s="247" t="str">
        <f>data_olah!G502</f>
        <v>117.70147</v>
      </c>
      <c r="H2181" s="246" t="str">
        <f>data_olah!H502</f>
        <v>COMTELINDO</v>
      </c>
      <c r="I2181" s="246" t="str">
        <f>data_olah!I502</f>
        <v>WMS</v>
      </c>
      <c r="J2181" s="246" t="str">
        <f>data_olah!J502</f>
        <v>TERPASANG</v>
      </c>
      <c r="K2181" s="246" t="str">
        <f>data_olah!O502</f>
        <v>TIDAK TERDETEKSI</v>
      </c>
      <c r="L2181" s="246" t="str">
        <f>data_olah!U502</f>
        <v>SANGAT OPTIMAL</v>
      </c>
    </row>
    <row r="2182">
      <c r="A2182" s="245">
        <v>2025.0</v>
      </c>
      <c r="B2182" s="245" t="s">
        <v>3597</v>
      </c>
      <c r="C2182" s="246" t="str">
        <f>data_olah!B503</f>
        <v>KUTAI TIMUR</v>
      </c>
      <c r="D2182" s="246" t="str">
        <f>data_olah!C503</f>
        <v>BENGALON</v>
      </c>
      <c r="E2182" s="246" t="str">
        <f>data_olah!D503</f>
        <v>TEPIAN BARU</v>
      </c>
      <c r="F2182" s="247" t="str">
        <f>data_olah!F503</f>
        <v>0.70860</v>
      </c>
      <c r="G2182" s="247" t="str">
        <f>data_olah!G503</f>
        <v>117.28928</v>
      </c>
      <c r="H2182" s="246" t="str">
        <f>data_olah!H503</f>
        <v>TELKOM</v>
      </c>
      <c r="I2182" s="246" t="str">
        <f>data_olah!I503</f>
        <v>WMS</v>
      </c>
      <c r="J2182" s="246" t="str">
        <f>data_olah!J503</f>
        <v>TERPASANG</v>
      </c>
      <c r="K2182" s="246" t="str">
        <f>data_olah!O503</f>
        <v>&gt; 200GB</v>
      </c>
      <c r="L2182" s="246" t="str">
        <f>data_olah!U503</f>
        <v>KURANG OPTIMAL</v>
      </c>
    </row>
    <row r="2183">
      <c r="A2183" s="245">
        <v>2025.0</v>
      </c>
      <c r="B2183" s="245" t="s">
        <v>3597</v>
      </c>
      <c r="C2183" s="246" t="str">
        <f>data_olah!B504</f>
        <v>KUTAI TIMUR</v>
      </c>
      <c r="D2183" s="246" t="str">
        <f>data_olah!C504</f>
        <v>BENGALON</v>
      </c>
      <c r="E2183" s="246" t="str">
        <f>data_olah!D504</f>
        <v>TEPIAN INDAH</v>
      </c>
      <c r="F2183" s="247" t="str">
        <f>data_olah!F504</f>
        <v>0.67063</v>
      </c>
      <c r="G2183" s="247" t="str">
        <f>data_olah!G504</f>
        <v>117.30697</v>
      </c>
      <c r="H2183" s="246" t="str">
        <f>data_olah!H504</f>
        <v>COMTELINDO</v>
      </c>
      <c r="I2183" s="246" t="str">
        <f>data_olah!I504</f>
        <v>WMS</v>
      </c>
      <c r="J2183" s="246" t="str">
        <f>data_olah!J504</f>
        <v>TERPASANG</v>
      </c>
      <c r="K2183" s="246" t="str">
        <f>data_olah!O504</f>
        <v>TIDAK TERDETEKSI</v>
      </c>
      <c r="L2183" s="246" t="str">
        <f>data_olah!U504</f>
        <v>KURANG OPTIMAL</v>
      </c>
    </row>
    <row r="2184">
      <c r="A2184" s="245">
        <v>2025.0</v>
      </c>
      <c r="B2184" s="245" t="s">
        <v>3597</v>
      </c>
      <c r="C2184" s="246" t="str">
        <f>data_olah!B505</f>
        <v>KUTAI TIMUR</v>
      </c>
      <c r="D2184" s="246" t="str">
        <f>data_olah!C505</f>
        <v>BENGALON</v>
      </c>
      <c r="E2184" s="246" t="str">
        <f>data_olah!D505</f>
        <v>SEPASO BARAT</v>
      </c>
      <c r="F2184" s="247" t="str">
        <f>data_olah!F505</f>
        <v>0.758745</v>
      </c>
      <c r="G2184" s="247" t="str">
        <f>data_olah!G505</f>
        <v>117.55654</v>
      </c>
      <c r="H2184" s="246" t="str">
        <f>data_olah!H505</f>
        <v>TELKOM</v>
      </c>
      <c r="I2184" s="246" t="str">
        <f>data_olah!I505</f>
        <v>WMS</v>
      </c>
      <c r="J2184" s="246" t="str">
        <f>data_olah!J505</f>
        <v>TERPASANG</v>
      </c>
      <c r="K2184" s="246" t="str">
        <f>data_olah!O505</f>
        <v>&lt;= 200GB</v>
      </c>
      <c r="L2184" s="246" t="str">
        <f>data_olah!U505</f>
        <v>KURANG OPTIMAL</v>
      </c>
    </row>
    <row r="2185">
      <c r="A2185" s="245">
        <v>2025.0</v>
      </c>
      <c r="B2185" s="245" t="s">
        <v>3597</v>
      </c>
      <c r="C2185" s="246" t="str">
        <f>data_olah!B506</f>
        <v>KUTAI TIMUR</v>
      </c>
      <c r="D2185" s="246" t="str">
        <f>data_olah!C506</f>
        <v>BUSANG</v>
      </c>
      <c r="E2185" s="246" t="str">
        <f>data_olah!D506</f>
        <v>LONG BENTUQ</v>
      </c>
      <c r="F2185" s="247" t="str">
        <f>data_olah!F506</f>
        <v>0.72911</v>
      </c>
      <c r="G2185" s="247" t="str">
        <f>data_olah!G506</f>
        <v>116.62992</v>
      </c>
      <c r="H2185" s="246" t="str">
        <f>data_olah!H506</f>
        <v>COMTELINDO</v>
      </c>
      <c r="I2185" s="246" t="str">
        <f>data_olah!I506</f>
        <v>WMS</v>
      </c>
      <c r="J2185" s="246" t="str">
        <f>data_olah!J506</f>
        <v>TERPASANG</v>
      </c>
      <c r="K2185" s="246" t="str">
        <f>data_olah!O506</f>
        <v>TIDAK TERDETEKSI</v>
      </c>
      <c r="L2185" s="246" t="str">
        <f>data_olah!U506</f>
        <v>TIDAK OPTIMAL</v>
      </c>
    </row>
    <row r="2186">
      <c r="A2186" s="245">
        <v>2025.0</v>
      </c>
      <c r="B2186" s="245" t="s">
        <v>3597</v>
      </c>
      <c r="C2186" s="246" t="str">
        <f>data_olah!B507</f>
        <v>KUTAI TIMUR</v>
      </c>
      <c r="D2186" s="246" t="str">
        <f>data_olah!C507</f>
        <v>BUSANG</v>
      </c>
      <c r="E2186" s="246" t="str">
        <f>data_olah!D507</f>
        <v>LONG PEJENG</v>
      </c>
      <c r="F2186" s="247" t="str">
        <f>data_olah!F507</f>
        <v>0.798364</v>
      </c>
      <c r="G2186" s="247" t="str">
        <f>data_olah!G507</f>
        <v>116.564429</v>
      </c>
      <c r="H2186" s="246" t="str">
        <f>data_olah!H507</f>
        <v>BESTCAMP</v>
      </c>
      <c r="I2186" s="246" t="str">
        <f>data_olah!I507</f>
        <v>STARLINK</v>
      </c>
      <c r="J2186" s="246" t="str">
        <f>data_olah!J507</f>
        <v>TERPASANG</v>
      </c>
      <c r="K2186" s="246" t="str">
        <f>data_olah!O507</f>
        <v>BELUM TERPASANG</v>
      </c>
      <c r="L2186" s="246" t="str">
        <f>data_olah!U507</f>
        <v>OPTIMAL</v>
      </c>
    </row>
    <row r="2187">
      <c r="A2187" s="245">
        <v>2025.0</v>
      </c>
      <c r="B2187" s="245" t="s">
        <v>3597</v>
      </c>
      <c r="C2187" s="246" t="str">
        <f>data_olah!B508</f>
        <v>KUTAI TIMUR</v>
      </c>
      <c r="D2187" s="246" t="str">
        <f>data_olah!C508</f>
        <v>BUSANG</v>
      </c>
      <c r="E2187" s="246" t="str">
        <f>data_olah!D508</f>
        <v>LONG LEES</v>
      </c>
      <c r="F2187" s="247" t="str">
        <f>data_olah!F508</f>
        <v>0.81746</v>
      </c>
      <c r="G2187" s="247" t="str">
        <f>data_olah!G508</f>
        <v>116.56127</v>
      </c>
      <c r="H2187" s="246" t="str">
        <f>data_olah!H508</f>
        <v>TELKOMSEL</v>
      </c>
      <c r="I2187" s="246" t="str">
        <f>data_olah!I508</f>
        <v>ORBIT</v>
      </c>
      <c r="J2187" s="246" t="str">
        <f>data_olah!J508</f>
        <v>TERPASANG</v>
      </c>
      <c r="K2187" s="246" t="str">
        <f>data_olah!O508</f>
        <v>BELUM TERPASANG</v>
      </c>
      <c r="L2187" s="246" t="str">
        <f>data_olah!U508</f>
        <v>TIDAK TERDETEKSI</v>
      </c>
    </row>
    <row r="2188">
      <c r="A2188" s="245">
        <v>2025.0</v>
      </c>
      <c r="B2188" s="245" t="s">
        <v>3597</v>
      </c>
      <c r="C2188" s="246" t="str">
        <f>data_olah!B509</f>
        <v>KUTAI TIMUR</v>
      </c>
      <c r="D2188" s="246" t="str">
        <f>data_olah!C509</f>
        <v>BUSANG</v>
      </c>
      <c r="E2188" s="246" t="str">
        <f>data_olah!D509</f>
        <v>MEKAR BARU</v>
      </c>
      <c r="F2188" s="247" t="str">
        <f>data_olah!F509</f>
        <v>0.77187</v>
      </c>
      <c r="G2188" s="247" t="str">
        <f>data_olah!G509</f>
        <v>116.39433</v>
      </c>
      <c r="H2188" s="246" t="str">
        <f>data_olah!H509</f>
        <v>COMTELINDO</v>
      </c>
      <c r="I2188" s="246" t="str">
        <f>data_olah!I509</f>
        <v>WMS</v>
      </c>
      <c r="J2188" s="246" t="str">
        <f>data_olah!J509</f>
        <v>TERPASANG</v>
      </c>
      <c r="K2188" s="246" t="str">
        <f>data_olah!O509</f>
        <v>TIDAK TERDETEKSI</v>
      </c>
      <c r="L2188" s="246" t="str">
        <f>data_olah!U509</f>
        <v>SANGAT OPTIMAL</v>
      </c>
    </row>
    <row r="2189">
      <c r="A2189" s="245">
        <v>2025.0</v>
      </c>
      <c r="B2189" s="245" t="s">
        <v>3597</v>
      </c>
      <c r="C2189" s="246" t="str">
        <f>data_olah!B510</f>
        <v>KUTAI TIMUR</v>
      </c>
      <c r="D2189" s="246" t="str">
        <f>data_olah!C510</f>
        <v>BUSANG</v>
      </c>
      <c r="E2189" s="246" t="str">
        <f>data_olah!D510</f>
        <v>RANTAU SENTOSA</v>
      </c>
      <c r="F2189" s="247" t="str">
        <f>data_olah!F510</f>
        <v>0.44360</v>
      </c>
      <c r="G2189" s="247" t="str">
        <f>data_olah!G510</f>
        <v>116.37250</v>
      </c>
      <c r="H2189" s="246" t="str">
        <f>data_olah!H510</f>
        <v>COMTELINDO</v>
      </c>
      <c r="I2189" s="246" t="str">
        <f>data_olah!I510</f>
        <v>WMS</v>
      </c>
      <c r="J2189" s="246" t="str">
        <f>data_olah!J510</f>
        <v>TERPASANG</v>
      </c>
      <c r="K2189" s="246" t="str">
        <f>data_olah!O510</f>
        <v>TIDAK TERDETEKSI</v>
      </c>
      <c r="L2189" s="246" t="str">
        <f>data_olah!U510</f>
        <v>KURANG OPTIMAL</v>
      </c>
    </row>
    <row r="2190">
      <c r="A2190" s="245">
        <v>2025.0</v>
      </c>
      <c r="B2190" s="245" t="s">
        <v>3597</v>
      </c>
      <c r="C2190" s="246" t="str">
        <f>data_olah!B511</f>
        <v>KUTAI TIMUR</v>
      </c>
      <c r="D2190" s="246" t="str">
        <f>data_olah!C511</f>
        <v>BUSANG</v>
      </c>
      <c r="E2190" s="246" t="str">
        <f>data_olah!D511</f>
        <v>LONG NYELONG</v>
      </c>
      <c r="F2190" s="247" t="str">
        <f>data_olah!F511</f>
        <v>0.82762</v>
      </c>
      <c r="G2190" s="247" t="str">
        <f>data_olah!G511</f>
        <v>116.55347</v>
      </c>
      <c r="H2190" s="246" t="str">
        <f>data_olah!H511</f>
        <v>COMTELINDO</v>
      </c>
      <c r="I2190" s="246" t="str">
        <f>data_olah!I511</f>
        <v>WMS</v>
      </c>
      <c r="J2190" s="246" t="str">
        <f>data_olah!J511</f>
        <v>TERPASANG</v>
      </c>
      <c r="K2190" s="246" t="str">
        <f>data_olah!O511</f>
        <v>TIDAK TERDETEKSI</v>
      </c>
      <c r="L2190" s="246" t="str">
        <f>data_olah!U511</f>
        <v>TIDAK OPTIMAL</v>
      </c>
    </row>
    <row r="2191">
      <c r="A2191" s="245">
        <v>2025.0</v>
      </c>
      <c r="B2191" s="245" t="s">
        <v>3597</v>
      </c>
      <c r="C2191" s="246" t="str">
        <f>data_olah!B512</f>
        <v>KUTAI TIMUR</v>
      </c>
      <c r="D2191" s="246" t="str">
        <f>data_olah!C512</f>
        <v>KALIORANG</v>
      </c>
      <c r="E2191" s="246" t="str">
        <f>data_olah!D512</f>
        <v>KALIORANG</v>
      </c>
      <c r="F2191" s="247" t="str">
        <f>data_olah!F512</f>
        <v>0.835946</v>
      </c>
      <c r="G2191" s="247" t="str">
        <f>data_olah!G512</f>
        <v>117.882848</v>
      </c>
      <c r="H2191" s="246" t="str">
        <f>data_olah!H512</f>
        <v>TELKOM</v>
      </c>
      <c r="I2191" s="246" t="str">
        <f>data_olah!I512</f>
        <v>Astinet</v>
      </c>
      <c r="J2191" s="246" t="str">
        <f>data_olah!J512</f>
        <v>TERPASANG</v>
      </c>
      <c r="K2191" s="246" t="str">
        <f>data_olah!O512</f>
        <v>TIDAK TERDETEKSI</v>
      </c>
      <c r="L2191" s="246" t="str">
        <f>data_olah!U512</f>
        <v>TIDAK TERDETEKSI</v>
      </c>
    </row>
    <row r="2192">
      <c r="A2192" s="245">
        <v>2025.0</v>
      </c>
      <c r="B2192" s="245" t="s">
        <v>3597</v>
      </c>
      <c r="C2192" s="246" t="str">
        <f>data_olah!B513</f>
        <v>KUTAI TIMUR</v>
      </c>
      <c r="D2192" s="246" t="str">
        <f>data_olah!C513</f>
        <v>KALIORANG</v>
      </c>
      <c r="E2192" s="246" t="str">
        <f>data_olah!D513</f>
        <v>BUKIT MAKMUR</v>
      </c>
      <c r="F2192" s="247" t="str">
        <f>data_olah!F513</f>
        <v>0.899583</v>
      </c>
      <c r="G2192" s="247" t="str">
        <f>data_olah!G513</f>
        <v>117.838417</v>
      </c>
      <c r="H2192" s="246" t="str">
        <f>data_olah!H513</f>
        <v>BESTCAMP</v>
      </c>
      <c r="I2192" s="246" t="str">
        <f>data_olah!I513</f>
        <v>STARLINK</v>
      </c>
      <c r="J2192" s="246" t="str">
        <f>data_olah!J513</f>
        <v>TERPASANG</v>
      </c>
      <c r="K2192" s="246" t="str">
        <f>data_olah!O513</f>
        <v>BELUM TERPASANG</v>
      </c>
      <c r="L2192" s="246" t="str">
        <f>data_olah!U513</f>
        <v>TIDAK OPTIMAL</v>
      </c>
    </row>
    <row r="2193">
      <c r="A2193" s="245">
        <v>2025.0</v>
      </c>
      <c r="B2193" s="245" t="s">
        <v>3597</v>
      </c>
      <c r="C2193" s="246" t="str">
        <f>data_olah!B514</f>
        <v>KUTAI TIMUR</v>
      </c>
      <c r="D2193" s="246" t="str">
        <f>data_olah!C514</f>
        <v>KALIORANG</v>
      </c>
      <c r="E2193" s="246" t="str">
        <f>data_olah!D514</f>
        <v>BUKIT HARAPAN</v>
      </c>
      <c r="F2193" s="247" t="str">
        <f>data_olah!F514</f>
        <v>0.87704</v>
      </c>
      <c r="G2193" s="247" t="str">
        <f>data_olah!G514</f>
        <v>117.84234</v>
      </c>
      <c r="H2193" s="246" t="str">
        <f>data_olah!H514</f>
        <v>TELKOM</v>
      </c>
      <c r="I2193" s="246" t="str">
        <f>data_olah!I514</f>
        <v>WMS</v>
      </c>
      <c r="J2193" s="246" t="str">
        <f>data_olah!J514</f>
        <v>TERPASANG</v>
      </c>
      <c r="K2193" s="246" t="str">
        <f>data_olah!O514</f>
        <v>&lt;= 200GB</v>
      </c>
      <c r="L2193" s="246" t="str">
        <f>data_olah!U514</f>
        <v>KURANG OPTIMAL</v>
      </c>
    </row>
    <row r="2194">
      <c r="A2194" s="245">
        <v>2025.0</v>
      </c>
      <c r="B2194" s="245" t="s">
        <v>3597</v>
      </c>
      <c r="C2194" s="246" t="str">
        <f>data_olah!B515</f>
        <v>KUTAI TIMUR</v>
      </c>
      <c r="D2194" s="246" t="str">
        <f>data_olah!C515</f>
        <v>KALIORANG</v>
      </c>
      <c r="E2194" s="246" t="str">
        <f>data_olah!D515</f>
        <v>CITRA MANUNGGAL JAYA</v>
      </c>
      <c r="F2194" s="247" t="str">
        <f>data_olah!F515</f>
        <v>0.83616</v>
      </c>
      <c r="G2194" s="247" t="str">
        <f>data_olah!G515</f>
        <v>117.83878</v>
      </c>
      <c r="H2194" s="246" t="str">
        <f>data_olah!H515</f>
        <v>PSN</v>
      </c>
      <c r="I2194" s="246" t="str">
        <f>data_olah!I515</f>
        <v>VSAT</v>
      </c>
      <c r="J2194" s="246" t="str">
        <f>data_olah!J515</f>
        <v>TERPASANG</v>
      </c>
      <c r="K2194" s="246" t="str">
        <f>data_olah!O515</f>
        <v/>
      </c>
      <c r="L2194" s="246" t="str">
        <f>data_olah!U515</f>
        <v>TIDAK OPTIMAL</v>
      </c>
    </row>
    <row r="2195">
      <c r="A2195" s="245">
        <v>2025.0</v>
      </c>
      <c r="B2195" s="245" t="s">
        <v>3597</v>
      </c>
      <c r="C2195" s="246" t="str">
        <f>data_olah!B516</f>
        <v>KUTAI TIMUR</v>
      </c>
      <c r="D2195" s="246" t="str">
        <f>data_olah!C516</f>
        <v>KALIORANG</v>
      </c>
      <c r="E2195" s="246" t="str">
        <f>data_olah!D516</f>
        <v>BANGUN JAYA</v>
      </c>
      <c r="F2195" s="247" t="str">
        <f>data_olah!F516</f>
        <v>0.87246</v>
      </c>
      <c r="G2195" s="247" t="str">
        <f>data_olah!G516</f>
        <v>117.86630</v>
      </c>
      <c r="H2195" s="246" t="str">
        <f>data_olah!H516</f>
        <v>TELKOM</v>
      </c>
      <c r="I2195" s="246" t="str">
        <f>data_olah!I516</f>
        <v>WMS</v>
      </c>
      <c r="J2195" s="246" t="str">
        <f>data_olah!J516</f>
        <v>TERPASANG</v>
      </c>
      <c r="K2195" s="246" t="str">
        <f>data_olah!O516</f>
        <v>&gt; 200GB</v>
      </c>
      <c r="L2195" s="246" t="str">
        <f>data_olah!U516</f>
        <v>KURANG OPTIMAL</v>
      </c>
    </row>
    <row r="2196">
      <c r="A2196" s="245">
        <v>2025.0</v>
      </c>
      <c r="B2196" s="245" t="s">
        <v>3597</v>
      </c>
      <c r="C2196" s="246" t="str">
        <f>data_olah!B517</f>
        <v>KUTAI TIMUR</v>
      </c>
      <c r="D2196" s="246" t="str">
        <f>data_olah!C517</f>
        <v>KALIORANG</v>
      </c>
      <c r="E2196" s="246" t="str">
        <f>data_olah!D517</f>
        <v>BUMI SEJAHTERA</v>
      </c>
      <c r="F2196" s="247" t="str">
        <f>data_olah!F517</f>
        <v>0.90155</v>
      </c>
      <c r="G2196" s="247" t="str">
        <f>data_olah!G517</f>
        <v>117.90481</v>
      </c>
      <c r="H2196" s="246" t="str">
        <f>data_olah!H517</f>
        <v>TELKOMSEL</v>
      </c>
      <c r="I2196" s="246" t="str">
        <f>data_olah!I517</f>
        <v>ORBIT</v>
      </c>
      <c r="J2196" s="246" t="str">
        <f>data_olah!J517</f>
        <v>TERPASANG</v>
      </c>
      <c r="K2196" s="246" t="str">
        <f>data_olah!O517</f>
        <v>BELUM TERPASANG</v>
      </c>
      <c r="L2196" s="246" t="str">
        <f>data_olah!U517</f>
        <v>TIDAK TERDETEKSI</v>
      </c>
    </row>
    <row r="2197">
      <c r="A2197" s="245">
        <v>2025.0</v>
      </c>
      <c r="B2197" s="245" t="s">
        <v>3597</v>
      </c>
      <c r="C2197" s="246" t="str">
        <f>data_olah!B518</f>
        <v>KUTAI TIMUR</v>
      </c>
      <c r="D2197" s="246" t="str">
        <f>data_olah!C518</f>
        <v>KALIORANG</v>
      </c>
      <c r="E2197" s="246" t="str">
        <f>data_olah!D518</f>
        <v>SELANGKAU</v>
      </c>
      <c r="F2197" s="247" t="str">
        <f>data_olah!F518</f>
        <v>0.83904</v>
      </c>
      <c r="G2197" s="247" t="str">
        <f>data_olah!G518</f>
        <v>117.85360</v>
      </c>
      <c r="H2197" s="246" t="str">
        <f>data_olah!H518</f>
        <v>TELKOM</v>
      </c>
      <c r="I2197" s="246" t="str">
        <f>data_olah!I518</f>
        <v>WMS</v>
      </c>
      <c r="J2197" s="246" t="str">
        <f>data_olah!J518</f>
        <v>TERPASANG</v>
      </c>
      <c r="K2197" s="246" t="str">
        <f>data_olah!O518</f>
        <v>&gt; 200GB</v>
      </c>
      <c r="L2197" s="246" t="str">
        <f>data_olah!U518</f>
        <v>KURANG OPTIMAL</v>
      </c>
    </row>
    <row r="2198">
      <c r="A2198" s="245">
        <v>2025.0</v>
      </c>
      <c r="B2198" s="245" t="s">
        <v>3597</v>
      </c>
      <c r="C2198" s="246" t="str">
        <f>data_olah!B519</f>
        <v>KUTAI TIMUR</v>
      </c>
      <c r="D2198" s="246" t="str">
        <f>data_olah!C519</f>
        <v>KARANGAN</v>
      </c>
      <c r="E2198" s="246" t="str">
        <f>data_olah!D519</f>
        <v>KARANGAN DALAM</v>
      </c>
      <c r="F2198" s="247" t="str">
        <f>data_olah!F519</f>
        <v>1.35238</v>
      </c>
      <c r="G2198" s="247" t="str">
        <f>data_olah!G519</f>
        <v>117.65724</v>
      </c>
      <c r="H2198" s="246" t="str">
        <f>data_olah!H519</f>
        <v>TELKOM</v>
      </c>
      <c r="I2198" s="246" t="str">
        <f>data_olah!I519</f>
        <v>WMS</v>
      </c>
      <c r="J2198" s="246" t="str">
        <f>data_olah!J519</f>
        <v>TERPASANG</v>
      </c>
      <c r="K2198" s="246" t="str">
        <f>data_olah!O519</f>
        <v>TIDAK AKTIF</v>
      </c>
      <c r="L2198" s="246" t="str">
        <f>data_olah!U519</f>
        <v>KURANG OPTIMAL</v>
      </c>
    </row>
    <row r="2199">
      <c r="A2199" s="245">
        <v>2025.0</v>
      </c>
      <c r="B2199" s="245" t="s">
        <v>3597</v>
      </c>
      <c r="C2199" s="246" t="str">
        <f>data_olah!B520</f>
        <v>KUTAI TIMUR</v>
      </c>
      <c r="D2199" s="246" t="str">
        <f>data_olah!C520</f>
        <v>KARANGAN</v>
      </c>
      <c r="E2199" s="246" t="str">
        <f>data_olah!D520</f>
        <v>BATU LEPOQ</v>
      </c>
      <c r="F2199" s="247" t="str">
        <f>data_olah!F520</f>
        <v>1.352556</v>
      </c>
      <c r="G2199" s="247" t="str">
        <f>data_olah!G520</f>
        <v>117.707667</v>
      </c>
      <c r="H2199" s="246" t="str">
        <f>data_olah!H520</f>
        <v>BESTCAMP</v>
      </c>
      <c r="I2199" s="246" t="str">
        <f>data_olah!I520</f>
        <v>STARLINK</v>
      </c>
      <c r="J2199" s="246" t="str">
        <f>data_olah!J520</f>
        <v>TERPASANG</v>
      </c>
      <c r="K2199" s="246" t="str">
        <f>data_olah!O520</f>
        <v>BELUM TERPASANG</v>
      </c>
      <c r="L2199" s="246" t="str">
        <f>data_olah!U520</f>
        <v>TIDAK OPTIMAL</v>
      </c>
    </row>
    <row r="2200">
      <c r="A2200" s="245">
        <v>2025.0</v>
      </c>
      <c r="B2200" s="245" t="s">
        <v>3597</v>
      </c>
      <c r="C2200" s="246" t="str">
        <f>data_olah!B521</f>
        <v>KUTAI TIMUR</v>
      </c>
      <c r="D2200" s="246" t="str">
        <f>data_olah!C521</f>
        <v>KARANGAN</v>
      </c>
      <c r="E2200" s="246" t="str">
        <f>data_olah!D521</f>
        <v>PENGADAN</v>
      </c>
      <c r="F2200" s="247" t="str">
        <f>data_olah!F521</f>
        <v>1.2500038687140118</v>
      </c>
      <c r="G2200" s="247" t="str">
        <f>data_olah!G521</f>
        <v>117.75459533172634</v>
      </c>
      <c r="H2200" s="246" t="str">
        <f>data_olah!H521</f>
        <v>TELKOMSEL</v>
      </c>
      <c r="I2200" s="246" t="str">
        <f>data_olah!I521</f>
        <v>INDIHOME</v>
      </c>
      <c r="J2200" s="246" t="str">
        <f>data_olah!J521</f>
        <v>TERPASANG</v>
      </c>
      <c r="K2200" s="246" t="str">
        <f>data_olah!O521</f>
        <v>TIDAK AKTIF</v>
      </c>
      <c r="L2200" s="246" t="str">
        <f>data_olah!U521</f>
        <v>KURANG OPTIMAL</v>
      </c>
    </row>
    <row r="2201">
      <c r="A2201" s="245">
        <v>2025.0</v>
      </c>
      <c r="B2201" s="245" t="s">
        <v>3597</v>
      </c>
      <c r="C2201" s="246" t="str">
        <f>data_olah!B522</f>
        <v>KUTAI TIMUR</v>
      </c>
      <c r="D2201" s="246" t="str">
        <f>data_olah!C522</f>
        <v>KARANGAN</v>
      </c>
      <c r="E2201" s="246" t="str">
        <f>data_olah!D522</f>
        <v>BAAY</v>
      </c>
      <c r="F2201" s="247" t="str">
        <f>data_olah!F522</f>
        <v>1.13372</v>
      </c>
      <c r="G2201" s="247" t="str">
        <f>data_olah!G522</f>
        <v>117.50635</v>
      </c>
      <c r="H2201" s="246" t="str">
        <f>data_olah!H522</f>
        <v>TELKOMSEL</v>
      </c>
      <c r="I2201" s="246" t="str">
        <f>data_olah!I522</f>
        <v>ORBIT</v>
      </c>
      <c r="J2201" s="246" t="str">
        <f>data_olah!J522</f>
        <v>TERPASANG</v>
      </c>
      <c r="K2201" s="246" t="str">
        <f>data_olah!O522</f>
        <v>BELUM TERPASANG</v>
      </c>
      <c r="L2201" s="246" t="str">
        <f>data_olah!U522</f>
        <v>TIDAK TERDETEKSI</v>
      </c>
    </row>
    <row r="2202">
      <c r="A2202" s="245">
        <v>2025.0</v>
      </c>
      <c r="B2202" s="245" t="s">
        <v>3597</v>
      </c>
      <c r="C2202" s="246" t="str">
        <f>data_olah!B523</f>
        <v>KUTAI TIMUR</v>
      </c>
      <c r="D2202" s="246" t="str">
        <f>data_olah!C523</f>
        <v>KARANGAN</v>
      </c>
      <c r="E2202" s="246" t="str">
        <f>data_olah!D523</f>
        <v>MUKTI LESTARI</v>
      </c>
      <c r="F2202" s="247" t="str">
        <f>data_olah!F523</f>
        <v>1.22405</v>
      </c>
      <c r="G2202" s="247" t="str">
        <f>data_olah!G523</f>
        <v>117.44599</v>
      </c>
      <c r="H2202" s="246" t="str">
        <f>data_olah!H523</f>
        <v>TELKOMSEL</v>
      </c>
      <c r="I2202" s="246" t="str">
        <f>data_olah!I523</f>
        <v>ORBIT</v>
      </c>
      <c r="J2202" s="246" t="str">
        <f>data_olah!J523</f>
        <v>TERPASANG</v>
      </c>
      <c r="K2202" s="246" t="str">
        <f>data_olah!O523</f>
        <v>BELUM TERPASANG</v>
      </c>
      <c r="L2202" s="246" t="str">
        <f>data_olah!U523</f>
        <v>TIDAK TERDETEKSI</v>
      </c>
    </row>
    <row r="2203">
      <c r="A2203" s="245">
        <v>2025.0</v>
      </c>
      <c r="B2203" s="245" t="s">
        <v>3597</v>
      </c>
      <c r="C2203" s="246" t="str">
        <f>data_olah!B524</f>
        <v>KUTAI TIMUR</v>
      </c>
      <c r="D2203" s="246" t="str">
        <f>data_olah!C524</f>
        <v>KARANGAN</v>
      </c>
      <c r="E2203" s="246" t="str">
        <f>data_olah!D524</f>
        <v>KARANGAN SEBERANG</v>
      </c>
      <c r="F2203" s="247" t="str">
        <f>data_olah!F524</f>
        <v>1.2056</v>
      </c>
      <c r="G2203" s="247" t="str">
        <f>data_olah!G524</f>
        <v>117.3942</v>
      </c>
      <c r="H2203" s="246" t="str">
        <f>data_olah!H524</f>
        <v>TELKOM</v>
      </c>
      <c r="I2203" s="246" t="str">
        <f>data_olah!I524</f>
        <v>WMS</v>
      </c>
      <c r="J2203" s="246" t="str">
        <f>data_olah!J524</f>
        <v>TERPASANG</v>
      </c>
      <c r="K2203" s="246" t="str">
        <f>data_olah!O524</f>
        <v>&lt;= 10GB</v>
      </c>
      <c r="L2203" s="246" t="str">
        <f>data_olah!U524</f>
        <v>TIDAK OPTIMAL</v>
      </c>
    </row>
    <row r="2204">
      <c r="A2204" s="245">
        <v>2025.0</v>
      </c>
      <c r="B2204" s="245" t="s">
        <v>3597</v>
      </c>
      <c r="C2204" s="246" t="str">
        <f>data_olah!B525</f>
        <v>KUTAI TIMUR</v>
      </c>
      <c r="D2204" s="246" t="str">
        <f>data_olah!C525</f>
        <v>KARANGAN</v>
      </c>
      <c r="E2204" s="246" t="str">
        <f>data_olah!D525</f>
        <v>KARANGAN HILIR</v>
      </c>
      <c r="F2204" s="247" t="str">
        <f>data_olah!F525</f>
        <v>1.35794</v>
      </c>
      <c r="G2204" s="247" t="str">
        <f>data_olah!G525</f>
        <v>117.65905</v>
      </c>
      <c r="H2204" s="246" t="str">
        <f>data_olah!H525</f>
        <v>TELKOM</v>
      </c>
      <c r="I2204" s="246" t="str">
        <f>data_olah!I525</f>
        <v>WMS</v>
      </c>
      <c r="J2204" s="246" t="str">
        <f>data_olah!J525</f>
        <v>TERPASANG</v>
      </c>
      <c r="K2204" s="246" t="str">
        <f>data_olah!O525</f>
        <v>TIDAK AKTIF</v>
      </c>
      <c r="L2204" s="246" t="str">
        <f>data_olah!U525</f>
        <v>KURANG OPTIMAL</v>
      </c>
    </row>
    <row r="2205">
      <c r="A2205" s="245">
        <v>2025.0</v>
      </c>
      <c r="B2205" s="245" t="s">
        <v>3597</v>
      </c>
      <c r="C2205" s="246" t="str">
        <f>data_olah!B526</f>
        <v>KUTAI TIMUR</v>
      </c>
      <c r="D2205" s="246" t="str">
        <f>data_olah!C526</f>
        <v>KAUBUN</v>
      </c>
      <c r="E2205" s="246" t="str">
        <f>data_olah!D526</f>
        <v>BUMI ETAM</v>
      </c>
      <c r="F2205" s="247" t="str">
        <f>data_olah!F526</f>
        <v>1.081484</v>
      </c>
      <c r="G2205" s="247" t="str">
        <f>data_olah!G526</f>
        <v>117.857100</v>
      </c>
      <c r="H2205" s="246" t="str">
        <f>data_olah!H526</f>
        <v>TELKOM</v>
      </c>
      <c r="I2205" s="246" t="str">
        <f>data_olah!I526</f>
        <v>Astinet</v>
      </c>
      <c r="J2205" s="246" t="str">
        <f>data_olah!J526</f>
        <v>TERPASANG</v>
      </c>
      <c r="K2205" s="246" t="str">
        <f>data_olah!O526</f>
        <v>TIDAK TERDETEKSI</v>
      </c>
      <c r="L2205" s="246" t="str">
        <f>data_olah!U526</f>
        <v>TIDAK TERDETEKSI</v>
      </c>
    </row>
    <row r="2206">
      <c r="A2206" s="245">
        <v>2025.0</v>
      </c>
      <c r="B2206" s="245" t="s">
        <v>3597</v>
      </c>
      <c r="C2206" s="246" t="str">
        <f>data_olah!B527</f>
        <v>KUTAI TIMUR</v>
      </c>
      <c r="D2206" s="246" t="str">
        <f>data_olah!C527</f>
        <v>KAUBUN</v>
      </c>
      <c r="E2206" s="246" t="str">
        <f>data_olah!D527</f>
        <v>BUMI RAPAK</v>
      </c>
      <c r="F2206" s="247" t="str">
        <f>data_olah!F527</f>
        <v>1.04649</v>
      </c>
      <c r="G2206" s="247" t="str">
        <f>data_olah!G527</f>
        <v>117.85916</v>
      </c>
      <c r="H2206" s="246" t="str">
        <f>data_olah!H527</f>
        <v>TELKOM</v>
      </c>
      <c r="I2206" s="246" t="str">
        <f>data_olah!I527</f>
        <v>WMS</v>
      </c>
      <c r="J2206" s="246" t="str">
        <f>data_olah!J527</f>
        <v>TERPASANG</v>
      </c>
      <c r="K2206" s="246" t="str">
        <f>data_olah!O527</f>
        <v>TIDAK AKTIF</v>
      </c>
      <c r="L2206" s="246" t="str">
        <f>data_olah!U527</f>
        <v>TIDAK AKTIF</v>
      </c>
    </row>
    <row r="2207">
      <c r="A2207" s="245">
        <v>2025.0</v>
      </c>
      <c r="B2207" s="245" t="s">
        <v>3597</v>
      </c>
      <c r="C2207" s="246" t="str">
        <f>data_olah!B528</f>
        <v>KUTAI TIMUR</v>
      </c>
      <c r="D2207" s="246" t="str">
        <f>data_olah!C528</f>
        <v>KAUBUN</v>
      </c>
      <c r="E2207" s="246" t="str">
        <f>data_olah!D528</f>
        <v>BUMI JAYA</v>
      </c>
      <c r="F2207" s="247" t="str">
        <f>data_olah!F528</f>
        <v>1.0204870864260822</v>
      </c>
      <c r="G2207" s="247" t="str">
        <f>data_olah!G528</f>
        <v>117.84694210576043</v>
      </c>
      <c r="H2207" s="246" t="str">
        <f>data_olah!H528</f>
        <v>COMTELINDO</v>
      </c>
      <c r="I2207" s="246" t="str">
        <f>data_olah!I528</f>
        <v>WMS</v>
      </c>
      <c r="J2207" s="246" t="str">
        <f>data_olah!J528</f>
        <v>TERPASANG</v>
      </c>
      <c r="K2207" s="246" t="str">
        <f>data_olah!O528</f>
        <v>TIDAK TERDETEKSI</v>
      </c>
      <c r="L2207" s="246" t="str">
        <f>data_olah!U528</f>
        <v>TIDAK OPTIMAL</v>
      </c>
    </row>
    <row r="2208">
      <c r="A2208" s="245">
        <v>2025.0</v>
      </c>
      <c r="B2208" s="245" t="s">
        <v>3597</v>
      </c>
      <c r="C2208" s="246" t="str">
        <f>data_olah!B529</f>
        <v>KUTAI TIMUR</v>
      </c>
      <c r="D2208" s="246" t="str">
        <f>data_olah!C529</f>
        <v>KAUBUN</v>
      </c>
      <c r="E2208" s="246" t="str">
        <f>data_olah!D529</f>
        <v>CIPTA GRAHA</v>
      </c>
      <c r="F2208" s="247" t="str">
        <f>data_olah!F529</f>
        <v>0.99840</v>
      </c>
      <c r="G2208" s="247" t="str">
        <f>data_olah!G529</f>
        <v>117.88290</v>
      </c>
      <c r="H2208" s="246" t="str">
        <f>data_olah!H529</f>
        <v>TELKOMSEL</v>
      </c>
      <c r="I2208" s="246" t="str">
        <f>data_olah!I529</f>
        <v>ORBIT</v>
      </c>
      <c r="J2208" s="246" t="str">
        <f>data_olah!J529</f>
        <v>TERPASANG</v>
      </c>
      <c r="K2208" s="246" t="str">
        <f>data_olah!O529</f>
        <v>BELUM TERPASANG</v>
      </c>
      <c r="L2208" s="246" t="str">
        <f>data_olah!U529</f>
        <v>TIDAK TERDETEKSI</v>
      </c>
    </row>
    <row r="2209">
      <c r="A2209" s="245">
        <v>2025.0</v>
      </c>
      <c r="B2209" s="245" t="s">
        <v>3597</v>
      </c>
      <c r="C2209" s="246" t="str">
        <f>data_olah!B530</f>
        <v>KUTAI TIMUR</v>
      </c>
      <c r="D2209" s="246" t="str">
        <f>data_olah!C530</f>
        <v>KAUBUN</v>
      </c>
      <c r="E2209" s="246" t="str">
        <f>data_olah!D530</f>
        <v>KADUNGAN JAYA</v>
      </c>
      <c r="F2209" s="247" t="str">
        <f>data_olah!F530</f>
        <v>1.187319</v>
      </c>
      <c r="G2209" s="247" t="str">
        <f>data_olah!G530</f>
        <v>117.833756</v>
      </c>
      <c r="H2209" s="246" t="str">
        <f>data_olah!H530</f>
        <v>BESTCAMP</v>
      </c>
      <c r="I2209" s="246" t="str">
        <f>data_olah!I530</f>
        <v>STARLINK</v>
      </c>
      <c r="J2209" s="246" t="str">
        <f>data_olah!J530</f>
        <v>TERPASANG</v>
      </c>
      <c r="K2209" s="246" t="str">
        <f>data_olah!O530</f>
        <v>BELUM TERPASANG</v>
      </c>
      <c r="L2209" s="246" t="str">
        <f>data_olah!U530</f>
        <v>KURANG OPTIMAL</v>
      </c>
    </row>
    <row r="2210">
      <c r="A2210" s="245">
        <v>2025.0</v>
      </c>
      <c r="B2210" s="245" t="s">
        <v>3597</v>
      </c>
      <c r="C2210" s="246" t="str">
        <f>data_olah!B531</f>
        <v>KUTAI TIMUR</v>
      </c>
      <c r="D2210" s="246" t="str">
        <f>data_olah!C531</f>
        <v>KAUBUN</v>
      </c>
      <c r="E2210" s="246" t="str">
        <f>data_olah!D531</f>
        <v>PENGADAN BARU</v>
      </c>
      <c r="F2210" s="247" t="str">
        <f>data_olah!F531</f>
        <v>1.2012102159739906</v>
      </c>
      <c r="G2210" s="247" t="str">
        <f>data_olah!G531</f>
        <v>117.81307696274538</v>
      </c>
      <c r="H2210" s="246" t="str">
        <f>data_olah!H531</f>
        <v>TELKOMSEL</v>
      </c>
      <c r="I2210" s="246" t="str">
        <f>data_olah!I531</f>
        <v>ORBIT</v>
      </c>
      <c r="J2210" s="246" t="str">
        <f>data_olah!J531</f>
        <v>TERPASANG</v>
      </c>
      <c r="K2210" s="246" t="str">
        <f>data_olah!O531</f>
        <v>BELUM TERPASANG</v>
      </c>
      <c r="L2210" s="246" t="str">
        <f>data_olah!U531</f>
        <v>TIDAK TERDETEKSI</v>
      </c>
    </row>
    <row r="2211">
      <c r="A2211" s="245">
        <v>2025.0</v>
      </c>
      <c r="B2211" s="245" t="s">
        <v>3597</v>
      </c>
      <c r="C2211" s="246" t="str">
        <f>data_olah!B532</f>
        <v>KUTAI TIMUR</v>
      </c>
      <c r="D2211" s="246" t="str">
        <f>data_olah!C532</f>
        <v>KAUBUN</v>
      </c>
      <c r="E2211" s="246" t="str">
        <f>data_olah!D532</f>
        <v>MATA AIR</v>
      </c>
      <c r="F2211" s="247" t="str">
        <f>data_olah!F532</f>
        <v>1.078414</v>
      </c>
      <c r="G2211" s="247" t="str">
        <f>data_olah!G532</f>
        <v>117.792550</v>
      </c>
      <c r="H2211" s="246" t="str">
        <f>data_olah!H532</f>
        <v>BESTCAMP</v>
      </c>
      <c r="I2211" s="246" t="str">
        <f>data_olah!I532</f>
        <v>STARLINK</v>
      </c>
      <c r="J2211" s="246" t="str">
        <f>data_olah!J532</f>
        <v>TERPASANG</v>
      </c>
      <c r="K2211" s="246" t="str">
        <f>data_olah!O532</f>
        <v>BELUM TERPASANG</v>
      </c>
      <c r="L2211" s="246" t="str">
        <f>data_olah!U532</f>
        <v>TIDAK OPTIMAL</v>
      </c>
    </row>
    <row r="2212">
      <c r="A2212" s="245">
        <v>2025.0</v>
      </c>
      <c r="B2212" s="245" t="s">
        <v>3597</v>
      </c>
      <c r="C2212" s="246" t="str">
        <f>data_olah!B533</f>
        <v>KUTAI TIMUR</v>
      </c>
      <c r="D2212" s="246" t="str">
        <f>data_olah!C533</f>
        <v>KAUBUN</v>
      </c>
      <c r="E2212" s="246" t="str">
        <f>data_olah!D533</f>
        <v>BUKIT PERMATA</v>
      </c>
      <c r="F2212" s="247" t="str">
        <f>data_olah!F533</f>
        <v>1.083174</v>
      </c>
      <c r="G2212" s="247" t="str">
        <f>data_olah!G533</f>
        <v>117.762610</v>
      </c>
      <c r="H2212" s="246" t="str">
        <f>data_olah!H533</f>
        <v>BESTCAMP</v>
      </c>
      <c r="I2212" s="246" t="str">
        <f>data_olah!I533</f>
        <v>STARLINK</v>
      </c>
      <c r="J2212" s="246" t="str">
        <f>data_olah!J533</f>
        <v>TERPASANG</v>
      </c>
      <c r="K2212" s="246" t="str">
        <f>data_olah!O533</f>
        <v>BELUM TERPASANG</v>
      </c>
      <c r="L2212" s="246" t="str">
        <f>data_olah!U533</f>
        <v>TIDAK OPTIMAL</v>
      </c>
    </row>
    <row r="2213">
      <c r="A2213" s="245">
        <v>2025.0</v>
      </c>
      <c r="B2213" s="245" t="s">
        <v>3597</v>
      </c>
      <c r="C2213" s="246" t="str">
        <f>data_olah!B534</f>
        <v>KUTAI TIMUR</v>
      </c>
      <c r="D2213" s="246" t="str">
        <f>data_olah!C534</f>
        <v>KOMBENG</v>
      </c>
      <c r="E2213" s="246" t="str">
        <f>data_olah!D534</f>
        <v>MAKMUR JAYA</v>
      </c>
      <c r="F2213" s="247" t="str">
        <f>data_olah!F534</f>
        <v>1.11614</v>
      </c>
      <c r="G2213" s="247" t="str">
        <f>data_olah!G534</f>
        <v>116.93355</v>
      </c>
      <c r="H2213" s="246" t="str">
        <f>data_olah!H534</f>
        <v>COMTELINDO</v>
      </c>
      <c r="I2213" s="246" t="str">
        <f>data_olah!I534</f>
        <v>WMS</v>
      </c>
      <c r="J2213" s="246" t="str">
        <f>data_olah!J534</f>
        <v>TERPASANG</v>
      </c>
      <c r="K2213" s="246" t="str">
        <f>data_olah!O534</f>
        <v>TIDAK TERDETEKSI</v>
      </c>
      <c r="L2213" s="246" t="str">
        <f>data_olah!U534</f>
        <v>OPTIMAL</v>
      </c>
    </row>
    <row r="2214">
      <c r="A2214" s="245">
        <v>2025.0</v>
      </c>
      <c r="B2214" s="245" t="s">
        <v>3597</v>
      </c>
      <c r="C2214" s="246" t="str">
        <f>data_olah!B535</f>
        <v>KUTAI TIMUR</v>
      </c>
      <c r="D2214" s="246" t="str">
        <f>data_olah!C535</f>
        <v>KOMBENG</v>
      </c>
      <c r="E2214" s="246" t="str">
        <f>data_olah!D535</f>
        <v>MARGA MULYA</v>
      </c>
      <c r="F2214" s="247" t="str">
        <f>data_olah!F535</f>
        <v>1.08634</v>
      </c>
      <c r="G2214" s="247" t="str">
        <f>data_olah!G535</f>
        <v>116.92062</v>
      </c>
      <c r="H2214" s="246" t="str">
        <f>data_olah!H535</f>
        <v>TELKOMSEL</v>
      </c>
      <c r="I2214" s="246" t="str">
        <f>data_olah!I535</f>
        <v>INDIHOME</v>
      </c>
      <c r="J2214" s="246" t="str">
        <f>data_olah!J535</f>
        <v>TERPASANG</v>
      </c>
      <c r="K2214" s="246" t="str">
        <f>data_olah!O535</f>
        <v/>
      </c>
      <c r="L2214" s="246" t="str">
        <f>data_olah!U535</f>
        <v>KURANG OPTIMAL</v>
      </c>
    </row>
    <row r="2215">
      <c r="A2215" s="245">
        <v>2025.0</v>
      </c>
      <c r="B2215" s="245" t="s">
        <v>3597</v>
      </c>
      <c r="C2215" s="246" t="str">
        <f>data_olah!B536</f>
        <v>KUTAI TIMUR</v>
      </c>
      <c r="D2215" s="246" t="str">
        <f>data_olah!C536</f>
        <v>KOMBENG</v>
      </c>
      <c r="E2215" s="246" t="str">
        <f>data_olah!D536</f>
        <v>SUKAMAJU</v>
      </c>
      <c r="F2215" s="247" t="str">
        <f>data_olah!F536</f>
        <v>1.08943</v>
      </c>
      <c r="G2215" s="247" t="str">
        <f>data_olah!G536</f>
        <v>116.96089</v>
      </c>
      <c r="H2215" s="246" t="str">
        <f>data_olah!H536</f>
        <v>TELKOMSEL</v>
      </c>
      <c r="I2215" s="246" t="str">
        <f>data_olah!I536</f>
        <v>INDIHOME</v>
      </c>
      <c r="J2215" s="246" t="str">
        <f>data_olah!J536</f>
        <v>TERPASANG</v>
      </c>
      <c r="K2215" s="246" t="str">
        <f>data_olah!O536</f>
        <v>&lt;= 10GB</v>
      </c>
      <c r="L2215" s="246" t="str">
        <f>data_olah!U536</f>
        <v>TIDAK OPTIMAL</v>
      </c>
    </row>
    <row r="2216">
      <c r="A2216" s="245">
        <v>2025.0</v>
      </c>
      <c r="B2216" s="245" t="s">
        <v>3597</v>
      </c>
      <c r="C2216" s="246" t="str">
        <f>data_olah!B537</f>
        <v>KUTAI TIMUR</v>
      </c>
      <c r="D2216" s="246" t="str">
        <f>data_olah!C537</f>
        <v>KOMBENG</v>
      </c>
      <c r="E2216" s="246" t="str">
        <f>data_olah!D537</f>
        <v>SIDOMULYO</v>
      </c>
      <c r="F2216" s="247" t="str">
        <f>data_olah!F537</f>
        <v>1.06166</v>
      </c>
      <c r="G2216" s="247" t="str">
        <f>data_olah!G537</f>
        <v>116.93613</v>
      </c>
      <c r="H2216" s="246" t="str">
        <f>data_olah!H537</f>
        <v>PSN</v>
      </c>
      <c r="I2216" s="246" t="str">
        <f>data_olah!I537</f>
        <v>VSAT</v>
      </c>
      <c r="J2216" s="246" t="str">
        <f>data_olah!J537</f>
        <v>TERPASANG</v>
      </c>
      <c r="K2216" s="246" t="str">
        <f>data_olah!O537</f>
        <v/>
      </c>
      <c r="L2216" s="246" t="str">
        <f>data_olah!U537</f>
        <v>TIDAK OPTIMAL</v>
      </c>
    </row>
    <row r="2217">
      <c r="A2217" s="245">
        <v>2025.0</v>
      </c>
      <c r="B2217" s="245" t="s">
        <v>3597</v>
      </c>
      <c r="C2217" s="246" t="str">
        <f>data_olah!B538</f>
        <v>KUTAI TIMUR</v>
      </c>
      <c r="D2217" s="246" t="str">
        <f>data_olah!C538</f>
        <v>KOMBENG</v>
      </c>
      <c r="E2217" s="246" t="str">
        <f>data_olah!D538</f>
        <v>SRI PANTUN</v>
      </c>
      <c r="F2217" s="247" t="str">
        <f>data_olah!F538</f>
        <v>1.05620</v>
      </c>
      <c r="G2217" s="247" t="str">
        <f>data_olah!G538</f>
        <v>116.96560</v>
      </c>
      <c r="H2217" s="246" t="str">
        <f>data_olah!H538</f>
        <v>TELKOMSEL</v>
      </c>
      <c r="I2217" s="246" t="str">
        <f>data_olah!I538</f>
        <v>ORBIT</v>
      </c>
      <c r="J2217" s="246" t="str">
        <f>data_olah!J538</f>
        <v>TERPASANG</v>
      </c>
      <c r="K2217" s="246" t="str">
        <f>data_olah!O538</f>
        <v>BELUM TERPASANG</v>
      </c>
      <c r="L2217" s="246" t="str">
        <f>data_olah!U538</f>
        <v>TIDAK TERDETEKSI</v>
      </c>
    </row>
    <row r="2218">
      <c r="A2218" s="245">
        <v>2025.0</v>
      </c>
      <c r="B2218" s="245" t="s">
        <v>3597</v>
      </c>
      <c r="C2218" s="246" t="str">
        <f>data_olah!B539</f>
        <v>KUTAI TIMUR</v>
      </c>
      <c r="D2218" s="246" t="str">
        <f>data_olah!C539</f>
        <v>KOMBENG</v>
      </c>
      <c r="E2218" s="246" t="str">
        <f>data_olah!D539</f>
        <v>KOMBENG INDAH</v>
      </c>
      <c r="F2218" s="247" t="str">
        <f>data_olah!F539</f>
        <v>1.05440</v>
      </c>
      <c r="G2218" s="247" t="str">
        <f>data_olah!G539</f>
        <v>116.99701</v>
      </c>
      <c r="H2218" s="246" t="str">
        <f>data_olah!H539</f>
        <v>TELKOMSEL</v>
      </c>
      <c r="I2218" s="246" t="str">
        <f>data_olah!I539</f>
        <v>ORBIT</v>
      </c>
      <c r="J2218" s="246" t="str">
        <f>data_olah!J539</f>
        <v>TERPASANG</v>
      </c>
      <c r="K2218" s="246" t="str">
        <f>data_olah!O539</f>
        <v>BELUM TERPASANG</v>
      </c>
      <c r="L2218" s="246" t="str">
        <f>data_olah!U539</f>
        <v>TIDAK TERDETEKSI</v>
      </c>
    </row>
    <row r="2219">
      <c r="A2219" s="245">
        <v>2025.0</v>
      </c>
      <c r="B2219" s="245" t="s">
        <v>3597</v>
      </c>
      <c r="C2219" s="246" t="str">
        <f>data_olah!B540</f>
        <v>KUTAI TIMUR</v>
      </c>
      <c r="D2219" s="246" t="str">
        <f>data_olah!C540</f>
        <v>KOMBENG</v>
      </c>
      <c r="E2219" s="246" t="str">
        <f>data_olah!D540</f>
        <v>MIAU BARU</v>
      </c>
      <c r="F2219" s="247" t="str">
        <f>data_olah!F540</f>
        <v>1.1963888</v>
      </c>
      <c r="G2219" s="247" t="str">
        <f>data_olah!G540</f>
        <v>116.9433333</v>
      </c>
      <c r="H2219" s="246" t="str">
        <f>data_olah!H540</f>
        <v>TELKOM</v>
      </c>
      <c r="I2219" s="246" t="str">
        <f>data_olah!I540</f>
        <v>Astinet</v>
      </c>
      <c r="J2219" s="246" t="str">
        <f>data_olah!J540</f>
        <v>TERPASANG</v>
      </c>
      <c r="K2219" s="246" t="str">
        <f>data_olah!O540</f>
        <v>TIDAK TERDETEKSI</v>
      </c>
      <c r="L2219" s="246" t="str">
        <f>data_olah!U540</f>
        <v>TIDAK TERDETEKSI</v>
      </c>
    </row>
    <row r="2220">
      <c r="A2220" s="245">
        <v>2025.0</v>
      </c>
      <c r="B2220" s="245" t="s">
        <v>3597</v>
      </c>
      <c r="C2220" s="246" t="str">
        <f>data_olah!B541</f>
        <v>KUTAI TIMUR</v>
      </c>
      <c r="D2220" s="246" t="str">
        <f>data_olah!C541</f>
        <v>LONG MESANGAT</v>
      </c>
      <c r="E2220" s="246" t="str">
        <f>data_olah!D541</f>
        <v>SIKA MAKMUR</v>
      </c>
      <c r="F2220" s="247" t="str">
        <f>data_olah!F541</f>
        <v>0.66648</v>
      </c>
      <c r="G2220" s="247" t="str">
        <f>data_olah!G541</f>
        <v>116.69685</v>
      </c>
      <c r="H2220" s="246" t="str">
        <f>data_olah!H541</f>
        <v>COMTELINDO</v>
      </c>
      <c r="I2220" s="246" t="str">
        <f>data_olah!I541</f>
        <v>WMS</v>
      </c>
      <c r="J2220" s="246" t="str">
        <f>data_olah!J541</f>
        <v>TERPASANG</v>
      </c>
      <c r="K2220" s="246" t="str">
        <f>data_olah!O541</f>
        <v>TIDAK TERDETEKSI</v>
      </c>
      <c r="L2220" s="246" t="str">
        <f>data_olah!U541</f>
        <v>KURANG OPTIMAL</v>
      </c>
    </row>
    <row r="2221">
      <c r="A2221" s="245">
        <v>2025.0</v>
      </c>
      <c r="B2221" s="245" t="s">
        <v>3597</v>
      </c>
      <c r="C2221" s="246" t="str">
        <f>data_olah!B542</f>
        <v>KUTAI TIMUR</v>
      </c>
      <c r="D2221" s="246" t="str">
        <f>data_olah!C542</f>
        <v>LONG MESANGAT</v>
      </c>
      <c r="E2221" s="246" t="str">
        <f>data_olah!D542</f>
        <v>SEGOY MAKMUR</v>
      </c>
      <c r="F2221" s="247" t="str">
        <f>data_olah!F542</f>
        <v>0.63700</v>
      </c>
      <c r="G2221" s="247" t="str">
        <f>data_olah!G542</f>
        <v>116.69302</v>
      </c>
      <c r="H2221" s="246" t="str">
        <f>data_olah!H542</f>
        <v>TELKOMSEL</v>
      </c>
      <c r="I2221" s="246" t="str">
        <f>data_olah!I542</f>
        <v>ORBIT</v>
      </c>
      <c r="J2221" s="246" t="str">
        <f>data_olah!J542</f>
        <v>TERPASANG</v>
      </c>
      <c r="K2221" s="246" t="str">
        <f>data_olah!O542</f>
        <v>BELUM TERPASANG</v>
      </c>
      <c r="L2221" s="246" t="str">
        <f>data_olah!U542</f>
        <v>TIDAK TERDETEKSI</v>
      </c>
    </row>
    <row r="2222">
      <c r="A2222" s="245">
        <v>2025.0</v>
      </c>
      <c r="B2222" s="245" t="s">
        <v>3597</v>
      </c>
      <c r="C2222" s="246" t="str">
        <f>data_olah!B543</f>
        <v>KUTAI TIMUR</v>
      </c>
      <c r="D2222" s="246" t="str">
        <f>data_olah!C543</f>
        <v>LONG MESANGAT</v>
      </c>
      <c r="E2222" s="246" t="str">
        <f>data_olah!D543</f>
        <v>MUKTI UTAMA</v>
      </c>
      <c r="F2222" s="247" t="str">
        <f>data_olah!F543</f>
        <v>0.58834</v>
      </c>
      <c r="G2222" s="247" t="str">
        <f>data_olah!G543</f>
        <v>116.70649</v>
      </c>
      <c r="H2222" s="246" t="str">
        <f>data_olah!H543</f>
        <v>TELKOMSEL</v>
      </c>
      <c r="I2222" s="246" t="str">
        <f>data_olah!I543</f>
        <v>ORBIT</v>
      </c>
      <c r="J2222" s="246" t="str">
        <f>data_olah!J543</f>
        <v>TERPASANG</v>
      </c>
      <c r="K2222" s="246" t="str">
        <f>data_olah!O543</f>
        <v>BELUM TERPASANG</v>
      </c>
      <c r="L2222" s="246" t="str">
        <f>data_olah!U543</f>
        <v>TIDAK TERDETEKSI</v>
      </c>
    </row>
    <row r="2223">
      <c r="A2223" s="245">
        <v>2025.0</v>
      </c>
      <c r="B2223" s="245" t="s">
        <v>3597</v>
      </c>
      <c r="C2223" s="246" t="str">
        <f>data_olah!B544</f>
        <v>KUTAI TIMUR</v>
      </c>
      <c r="D2223" s="246" t="str">
        <f>data_olah!C544</f>
        <v>LONG MESANGAT</v>
      </c>
      <c r="E2223" s="246" t="str">
        <f>data_olah!D544</f>
        <v>SUMBER SARI</v>
      </c>
      <c r="F2223" s="247" t="str">
        <f>data_olah!F544</f>
        <v>0.575363</v>
      </c>
      <c r="G2223" s="247" t="str">
        <f>data_olah!G544</f>
        <v>116.715312</v>
      </c>
      <c r="H2223" s="246" t="str">
        <f>data_olah!H544</f>
        <v>BESTCAMP</v>
      </c>
      <c r="I2223" s="246" t="str">
        <f>data_olah!I544</f>
        <v>STARLINK</v>
      </c>
      <c r="J2223" s="246" t="str">
        <f>data_olah!J544</f>
        <v>TERPASANG</v>
      </c>
      <c r="K2223" s="246" t="str">
        <f>data_olah!O544</f>
        <v>BELUM TERPASANG</v>
      </c>
      <c r="L2223" s="246" t="str">
        <f>data_olah!U544</f>
        <v>OPTIMAL</v>
      </c>
    </row>
    <row r="2224">
      <c r="A2224" s="245">
        <v>2025.0</v>
      </c>
      <c r="B2224" s="245" t="s">
        <v>3597</v>
      </c>
      <c r="C2224" s="246" t="str">
        <f>data_olah!B545</f>
        <v>KUTAI TIMUR</v>
      </c>
      <c r="D2224" s="246" t="str">
        <f>data_olah!C545</f>
        <v>LONG MESANGAT</v>
      </c>
      <c r="E2224" s="246" t="str">
        <f>data_olah!D545</f>
        <v>MELAN</v>
      </c>
      <c r="F2224" s="247" t="str">
        <f>data_olah!F545</f>
        <v>0.66917</v>
      </c>
      <c r="G2224" s="247" t="str">
        <f>data_olah!G545</f>
        <v>116.64420</v>
      </c>
      <c r="H2224" s="246" t="str">
        <f>data_olah!H545</f>
        <v>COMTELINDO</v>
      </c>
      <c r="I2224" s="246" t="str">
        <f>data_olah!I545</f>
        <v>WMS</v>
      </c>
      <c r="J2224" s="246" t="str">
        <f>data_olah!J545</f>
        <v>TERPASANG</v>
      </c>
      <c r="K2224" s="246" t="str">
        <f>data_olah!O545</f>
        <v>TIDAK TERDETEKSI</v>
      </c>
      <c r="L2224" s="246" t="str">
        <f>data_olah!U545</f>
        <v>KURANG OPTIMAL</v>
      </c>
    </row>
    <row r="2225">
      <c r="A2225" s="245">
        <v>2025.0</v>
      </c>
      <c r="B2225" s="245" t="s">
        <v>3597</v>
      </c>
      <c r="C2225" s="246" t="str">
        <f>data_olah!B546</f>
        <v>KUTAI TIMUR</v>
      </c>
      <c r="D2225" s="246" t="str">
        <f>data_olah!C546</f>
        <v>LONG MESANGAT</v>
      </c>
      <c r="E2225" s="246" t="str">
        <f>data_olah!D546</f>
        <v>TANAH ABANG</v>
      </c>
      <c r="F2225" s="247" t="str">
        <f>data_olah!F546</f>
        <v>0.55581</v>
      </c>
      <c r="G2225" s="247" t="str">
        <f>data_olah!G546</f>
        <v>116.73239</v>
      </c>
      <c r="H2225" s="246" t="str">
        <f>data_olah!H546</f>
        <v>COMTELINDO</v>
      </c>
      <c r="I2225" s="246" t="str">
        <f>data_olah!I546</f>
        <v>WMS</v>
      </c>
      <c r="J2225" s="246" t="str">
        <f>data_olah!J546</f>
        <v>TERPASANG</v>
      </c>
      <c r="K2225" s="246" t="str">
        <f>data_olah!O546</f>
        <v>TIDAK TERDETEKSI</v>
      </c>
      <c r="L2225" s="246" t="str">
        <f>data_olah!U546</f>
        <v>SANGAT OPTIMAL</v>
      </c>
    </row>
    <row r="2226">
      <c r="A2226" s="245">
        <v>2025.0</v>
      </c>
      <c r="B2226" s="245" t="s">
        <v>3597</v>
      </c>
      <c r="C2226" s="246" t="str">
        <f>data_olah!B547</f>
        <v>KUTAI TIMUR</v>
      </c>
      <c r="D2226" s="246" t="str">
        <f>data_olah!C547</f>
        <v>LONG MESANGAT</v>
      </c>
      <c r="E2226" s="246" t="str">
        <f>data_olah!D547</f>
        <v>SUMBER AGUNG</v>
      </c>
      <c r="F2226" s="247" t="str">
        <f>data_olah!F547</f>
        <v>0.556299</v>
      </c>
      <c r="G2226" s="247" t="str">
        <f>data_olah!G547</f>
        <v>116.754309</v>
      </c>
      <c r="H2226" s="246" t="str">
        <f>data_olah!H547</f>
        <v>BESTCAMP</v>
      </c>
      <c r="I2226" s="246" t="str">
        <f>data_olah!I547</f>
        <v>STARLINK</v>
      </c>
      <c r="J2226" s="246" t="str">
        <f>data_olah!J547</f>
        <v>TERPASANG</v>
      </c>
      <c r="K2226" s="246" t="str">
        <f>data_olah!O547</f>
        <v>BELUM TERPASANG</v>
      </c>
      <c r="L2226" s="246" t="str">
        <f>data_olah!U547</f>
        <v>KURANG OPTIMAL</v>
      </c>
    </row>
    <row r="2227">
      <c r="A2227" s="245">
        <v>2025.0</v>
      </c>
      <c r="B2227" s="245" t="s">
        <v>3597</v>
      </c>
      <c r="C2227" s="246" t="str">
        <f>data_olah!B548</f>
        <v>KUTAI TIMUR</v>
      </c>
      <c r="D2227" s="246" t="str">
        <f>data_olah!C548</f>
        <v>MUARA ANCALONG</v>
      </c>
      <c r="E2227" s="246" t="str">
        <f>data_olah!D548</f>
        <v>SENYIUR</v>
      </c>
      <c r="F2227" s="247" t="str">
        <f>data_olah!F548</f>
        <v>0.31120177080363265</v>
      </c>
      <c r="G2227" s="247" t="str">
        <f>data_olah!G548</f>
        <v>116.6230567860258</v>
      </c>
      <c r="H2227" s="246" t="str">
        <f>data_olah!H548</f>
        <v>TELKOMSEL</v>
      </c>
      <c r="I2227" s="246" t="str">
        <f>data_olah!I548</f>
        <v>ORBIT</v>
      </c>
      <c r="J2227" s="246" t="str">
        <f>data_olah!J548</f>
        <v>TERPASANG</v>
      </c>
      <c r="K2227" s="246" t="str">
        <f>data_olah!O548</f>
        <v>BELUM TERPASANG</v>
      </c>
      <c r="L2227" s="246" t="str">
        <f>data_olah!U548</f>
        <v>TIDAK TERDETEKSI</v>
      </c>
    </row>
    <row r="2228">
      <c r="A2228" s="245">
        <v>2025.0</v>
      </c>
      <c r="B2228" s="245" t="s">
        <v>3597</v>
      </c>
      <c r="C2228" s="246" t="str">
        <f>data_olah!B549</f>
        <v>KUTAI TIMUR</v>
      </c>
      <c r="D2228" s="246" t="str">
        <f>data_olah!C549</f>
        <v>MUARA ANCALONG</v>
      </c>
      <c r="E2228" s="246" t="str">
        <f>data_olah!D549</f>
        <v>KELINJAU ILIR</v>
      </c>
      <c r="F2228" s="247" t="str">
        <f>data_olah!F549</f>
        <v>0.42693</v>
      </c>
      <c r="G2228" s="247" t="str">
        <f>data_olah!G549</f>
        <v>116.68004</v>
      </c>
      <c r="H2228" s="246" t="str">
        <f>data_olah!H549</f>
        <v>TELKOMSEL</v>
      </c>
      <c r="I2228" s="246" t="str">
        <f>data_olah!I549</f>
        <v>ORBIT</v>
      </c>
      <c r="J2228" s="246" t="str">
        <f>data_olah!J549</f>
        <v>TERPASANG</v>
      </c>
      <c r="K2228" s="246" t="str">
        <f>data_olah!O549</f>
        <v>BELUM TERPASANG</v>
      </c>
      <c r="L2228" s="246" t="str">
        <f>data_olah!U549</f>
        <v>TIDAK TERDETEKSI</v>
      </c>
    </row>
    <row r="2229">
      <c r="A2229" s="245">
        <v>2025.0</v>
      </c>
      <c r="B2229" s="245" t="s">
        <v>3597</v>
      </c>
      <c r="C2229" s="246" t="str">
        <f>data_olah!B550</f>
        <v>KUTAI TIMUR</v>
      </c>
      <c r="D2229" s="246" t="str">
        <f>data_olah!C550</f>
        <v>MUARA ANCALONG</v>
      </c>
      <c r="E2229" s="246" t="str">
        <f>data_olah!D550</f>
        <v>KELINJAU ULU</v>
      </c>
      <c r="F2229" s="247" t="str">
        <f>data_olah!F550</f>
        <v>0.44224</v>
      </c>
      <c r="G2229" s="247" t="str">
        <f>data_olah!G550</f>
        <v>116.675001</v>
      </c>
      <c r="H2229" s="246" t="str">
        <f>data_olah!H550</f>
        <v>TELKOMSEL</v>
      </c>
      <c r="I2229" s="246" t="str">
        <f>data_olah!I550</f>
        <v>ORBIT</v>
      </c>
      <c r="J2229" s="246" t="str">
        <f>data_olah!J550</f>
        <v>TERPASANG</v>
      </c>
      <c r="K2229" s="246" t="str">
        <f>data_olah!O550</f>
        <v>BELUM TERPASANG</v>
      </c>
      <c r="L2229" s="246" t="str">
        <f>data_olah!U550</f>
        <v>TIDAK TERDETEKSI</v>
      </c>
    </row>
    <row r="2230">
      <c r="A2230" s="245">
        <v>2025.0</v>
      </c>
      <c r="B2230" s="245" t="s">
        <v>3597</v>
      </c>
      <c r="C2230" s="246" t="str">
        <f>data_olah!B551</f>
        <v>KUTAI TIMUR</v>
      </c>
      <c r="D2230" s="246" t="str">
        <f>data_olah!C551</f>
        <v>MUARA ANCALONG</v>
      </c>
      <c r="E2230" s="246" t="str">
        <f>data_olah!D551</f>
        <v>LONG NAH</v>
      </c>
      <c r="F2230" s="247" t="str">
        <f>data_olah!F551</f>
        <v>0.614306</v>
      </c>
      <c r="G2230" s="247" t="str">
        <f>data_olah!G551</f>
        <v>116.656217</v>
      </c>
      <c r="H2230" s="246" t="str">
        <f>data_olah!H551</f>
        <v>TELKOMSEL</v>
      </c>
      <c r="I2230" s="246" t="str">
        <f>data_olah!I551</f>
        <v>ORBIT</v>
      </c>
      <c r="J2230" s="246" t="str">
        <f>data_olah!J551</f>
        <v>TERPASANG</v>
      </c>
      <c r="K2230" s="246" t="str">
        <f>data_olah!O551</f>
        <v>BELUM TERPASANG</v>
      </c>
      <c r="L2230" s="246" t="str">
        <f>data_olah!U551</f>
        <v>TIDAK TERDETEKSI</v>
      </c>
    </row>
    <row r="2231">
      <c r="A2231" s="245">
        <v>2025.0</v>
      </c>
      <c r="B2231" s="245" t="s">
        <v>3597</v>
      </c>
      <c r="C2231" s="246" t="str">
        <f>data_olah!B552</f>
        <v>KUTAI TIMUR</v>
      </c>
      <c r="D2231" s="246" t="str">
        <f>data_olah!C552</f>
        <v>MUARA ANCALONG</v>
      </c>
      <c r="E2231" s="246" t="str">
        <f>data_olah!D552</f>
        <v>LONG TESAK</v>
      </c>
      <c r="F2231" s="247" t="str">
        <f>data_olah!F552</f>
        <v>0.40498</v>
      </c>
      <c r="G2231" s="247" t="str">
        <f>data_olah!G552</f>
        <v>116.37417</v>
      </c>
      <c r="H2231" s="246" t="str">
        <f>data_olah!H552</f>
        <v>COMTELINDO</v>
      </c>
      <c r="I2231" s="246" t="str">
        <f>data_olah!I552</f>
        <v>WMS</v>
      </c>
      <c r="J2231" s="246" t="str">
        <f>data_olah!J552</f>
        <v>TERPASANG</v>
      </c>
      <c r="K2231" s="246" t="str">
        <f>data_olah!O552</f>
        <v>TIDAK TERDETEKSI</v>
      </c>
      <c r="L2231" s="246" t="str">
        <f>data_olah!U552</f>
        <v>OPTIMAL</v>
      </c>
    </row>
    <row r="2232">
      <c r="A2232" s="245">
        <v>2025.0</v>
      </c>
      <c r="B2232" s="245" t="s">
        <v>3597</v>
      </c>
      <c r="C2232" s="246" t="str">
        <f>data_olah!B553</f>
        <v>KUTAI TIMUR</v>
      </c>
      <c r="D2232" s="246" t="str">
        <f>data_olah!C553</f>
        <v>MUARA ANCALONG</v>
      </c>
      <c r="E2232" s="246" t="str">
        <f>data_olah!D553</f>
        <v>GEMAR BARU</v>
      </c>
      <c r="F2232" s="247" t="str">
        <f>data_olah!F553</f>
        <v>0.642913</v>
      </c>
      <c r="G2232" s="247" t="str">
        <f>data_olah!G553</f>
        <v>116.639152</v>
      </c>
      <c r="H2232" s="246" t="str">
        <f>data_olah!H553</f>
        <v>BESTCAMP</v>
      </c>
      <c r="I2232" s="246" t="str">
        <f>data_olah!I553</f>
        <v>STARLINK</v>
      </c>
      <c r="J2232" s="246" t="str">
        <f>data_olah!J553</f>
        <v>TERPASANG</v>
      </c>
      <c r="K2232" s="246" t="str">
        <f>data_olah!O553</f>
        <v>BELUM TERPASANG</v>
      </c>
      <c r="L2232" s="246" t="str">
        <f>data_olah!U553</f>
        <v>TIDAK OPTIMAL</v>
      </c>
    </row>
    <row r="2233">
      <c r="A2233" s="245">
        <v>2025.0</v>
      </c>
      <c r="B2233" s="245" t="s">
        <v>3597</v>
      </c>
      <c r="C2233" s="246" t="str">
        <f>data_olah!B554</f>
        <v>KUTAI TIMUR</v>
      </c>
      <c r="D2233" s="246" t="str">
        <f>data_olah!C554</f>
        <v>MUARA ANCALONG</v>
      </c>
      <c r="E2233" s="246" t="str">
        <f>data_olah!D554</f>
        <v>LONG POQ BARU</v>
      </c>
      <c r="F2233" s="247" t="str">
        <f>data_olah!F554</f>
        <v>0.44368</v>
      </c>
      <c r="G2233" s="247" t="str">
        <f>data_olah!G554</f>
        <v>116.75213</v>
      </c>
      <c r="H2233" s="246" t="str">
        <f>data_olah!H554</f>
        <v>COMTELINDO</v>
      </c>
      <c r="I2233" s="246" t="str">
        <f>data_olah!I554</f>
        <v>WMS</v>
      </c>
      <c r="J2233" s="246" t="str">
        <f>data_olah!J554</f>
        <v>TERPASANG</v>
      </c>
      <c r="K2233" s="246" t="str">
        <f>data_olah!O554</f>
        <v>TIDAK TERDETEKSI</v>
      </c>
      <c r="L2233" s="246" t="str">
        <f>data_olah!U554</f>
        <v>TIDAK OPTIMAL</v>
      </c>
    </row>
    <row r="2234">
      <c r="A2234" s="245">
        <v>2025.0</v>
      </c>
      <c r="B2234" s="245" t="s">
        <v>3597</v>
      </c>
      <c r="C2234" s="246" t="str">
        <f>data_olah!B555</f>
        <v>KUTAI TIMUR</v>
      </c>
      <c r="D2234" s="246" t="str">
        <f>data_olah!C555</f>
        <v>MUARA ANCALONG</v>
      </c>
      <c r="E2234" s="246" t="str">
        <f>data_olah!D555</f>
        <v>MUARA DUN</v>
      </c>
      <c r="F2234" s="247" t="str">
        <f>data_olah!F555</f>
        <v>0.638054</v>
      </c>
      <c r="G2234" s="247" t="str">
        <f>data_olah!G555</f>
        <v>116.648574</v>
      </c>
      <c r="H2234" s="246" t="str">
        <f>data_olah!H555</f>
        <v>BESTCAMP</v>
      </c>
      <c r="I2234" s="246" t="str">
        <f>data_olah!I555</f>
        <v>STARLINK</v>
      </c>
      <c r="J2234" s="246" t="str">
        <f>data_olah!J555</f>
        <v>TERPASANG</v>
      </c>
      <c r="K2234" s="246" t="str">
        <f>data_olah!O555</f>
        <v>BELUM TERPASANG</v>
      </c>
      <c r="L2234" s="246" t="str">
        <f>data_olah!U555</f>
        <v>TIDAK OPTIMAL</v>
      </c>
    </row>
    <row r="2235">
      <c r="A2235" s="245">
        <v>2025.0</v>
      </c>
      <c r="B2235" s="245" t="s">
        <v>3597</v>
      </c>
      <c r="C2235" s="246" t="str">
        <f>data_olah!B556</f>
        <v>KUTAI TIMUR</v>
      </c>
      <c r="D2235" s="246" t="str">
        <f>data_olah!C556</f>
        <v>MUARA ANCALONG</v>
      </c>
      <c r="E2235" s="246" t="str">
        <f>data_olah!D556</f>
        <v>TELUK BARU</v>
      </c>
      <c r="F2235" s="247" t="str">
        <f>data_olah!F556</f>
        <v>0.61052</v>
      </c>
      <c r="G2235" s="247" t="str">
        <f>data_olah!G556</f>
        <v>116.66485</v>
      </c>
      <c r="H2235" s="246" t="str">
        <f>data_olah!H556</f>
        <v>COMTELINDO</v>
      </c>
      <c r="I2235" s="246" t="str">
        <f>data_olah!I556</f>
        <v>WMS</v>
      </c>
      <c r="J2235" s="246" t="str">
        <f>data_olah!J556</f>
        <v>TERPASANG</v>
      </c>
      <c r="K2235" s="246" t="str">
        <f>data_olah!O556</f>
        <v>TIDAK TERDETEKSI</v>
      </c>
      <c r="L2235" s="246" t="str">
        <f>data_olah!U556</f>
        <v>SANGAT OPTIMAL</v>
      </c>
    </row>
    <row r="2236">
      <c r="A2236" s="245">
        <v>2025.0</v>
      </c>
      <c r="B2236" s="245" t="s">
        <v>3597</v>
      </c>
      <c r="C2236" s="246" t="str">
        <f>data_olah!B557</f>
        <v>KUTAI TIMUR</v>
      </c>
      <c r="D2236" s="246" t="str">
        <f>data_olah!C557</f>
        <v>MUARA BENGKAL</v>
      </c>
      <c r="E2236" s="246" t="str">
        <f>data_olah!D557</f>
        <v>SENAMBAH</v>
      </c>
      <c r="F2236" s="247" t="str">
        <f>data_olah!F557</f>
        <v>0.31350</v>
      </c>
      <c r="G2236" s="247" t="str">
        <f>data_olah!G557</f>
        <v>116.76934</v>
      </c>
      <c r="H2236" s="246" t="str">
        <f>data_olah!H557</f>
        <v>TELKOMSEL</v>
      </c>
      <c r="I2236" s="246" t="str">
        <f>data_olah!I557</f>
        <v>ORBIT</v>
      </c>
      <c r="J2236" s="246" t="str">
        <f>data_olah!J557</f>
        <v>TERPASANG</v>
      </c>
      <c r="K2236" s="246" t="str">
        <f>data_olah!O557</f>
        <v>BELUM TERPASANG</v>
      </c>
      <c r="L2236" s="246" t="str">
        <f>data_olah!U557</f>
        <v>TIDAK TERDETEKSI</v>
      </c>
    </row>
    <row r="2237">
      <c r="A2237" s="245">
        <v>2025.0</v>
      </c>
      <c r="B2237" s="245" t="s">
        <v>3597</v>
      </c>
      <c r="C2237" s="246" t="str">
        <f>data_olah!B558</f>
        <v>KUTAI TIMUR</v>
      </c>
      <c r="D2237" s="246" t="str">
        <f>data_olah!C558</f>
        <v>MUARA BENGKAL</v>
      </c>
      <c r="E2237" s="246" t="str">
        <f>data_olah!D558</f>
        <v>NGAYAU</v>
      </c>
      <c r="F2237" s="247" t="str">
        <f>data_olah!F558</f>
        <v>0.41771</v>
      </c>
      <c r="G2237" s="247" t="str">
        <f>data_olah!G558</f>
        <v>116.70731</v>
      </c>
      <c r="H2237" s="246" t="str">
        <f>data_olah!H558</f>
        <v>COMTELINDO</v>
      </c>
      <c r="I2237" s="246" t="str">
        <f>data_olah!I558</f>
        <v>WMS</v>
      </c>
      <c r="J2237" s="246" t="str">
        <f>data_olah!J558</f>
        <v>TERPASANG</v>
      </c>
      <c r="K2237" s="246" t="str">
        <f>data_olah!O558</f>
        <v>TIDAK TERDETEKSI</v>
      </c>
      <c r="L2237" s="246" t="str">
        <f>data_olah!U558</f>
        <v>SANGAT OPTIMAL</v>
      </c>
    </row>
    <row r="2238">
      <c r="A2238" s="245">
        <v>2025.0</v>
      </c>
      <c r="B2238" s="245" t="s">
        <v>3597</v>
      </c>
      <c r="C2238" s="246" t="str">
        <f>data_olah!B559</f>
        <v>KUTAI TIMUR</v>
      </c>
      <c r="D2238" s="246" t="str">
        <f>data_olah!C559</f>
        <v>MUARA BENGKAL</v>
      </c>
      <c r="E2238" s="246" t="str">
        <f>data_olah!D559</f>
        <v>MUARA BENGKAL ILIR</v>
      </c>
      <c r="F2238" s="247" t="str">
        <f>data_olah!F559</f>
        <v>0.4324243659525176</v>
      </c>
      <c r="G2238" s="247" t="str">
        <f>data_olah!G559</f>
        <v>116.71380182958032</v>
      </c>
      <c r="H2238" s="246" t="str">
        <f>data_olah!H559</f>
        <v>COMTELINDO</v>
      </c>
      <c r="I2238" s="246" t="str">
        <f>data_olah!I559</f>
        <v>WMS</v>
      </c>
      <c r="J2238" s="246" t="str">
        <f>data_olah!J559</f>
        <v>TERPASANG</v>
      </c>
      <c r="K2238" s="246" t="str">
        <f>data_olah!O559</f>
        <v>TIDAK TERDETEKSI</v>
      </c>
      <c r="L2238" s="246" t="str">
        <f>data_olah!U559</f>
        <v>OPTIMAL</v>
      </c>
    </row>
    <row r="2239">
      <c r="A2239" s="245">
        <v>2025.0</v>
      </c>
      <c r="B2239" s="245" t="s">
        <v>3597</v>
      </c>
      <c r="C2239" s="246" t="str">
        <f>data_olah!B560</f>
        <v>KUTAI TIMUR</v>
      </c>
      <c r="D2239" s="246" t="str">
        <f>data_olah!C560</f>
        <v>MUARA BENGKAL</v>
      </c>
      <c r="E2239" s="246" t="str">
        <f>data_olah!D560</f>
        <v>MUARA BENGKAL ULU</v>
      </c>
      <c r="F2239" s="247" t="str">
        <f>data_olah!F560</f>
        <v>0.43645</v>
      </c>
      <c r="G2239" s="247" t="str">
        <f>data_olah!G560</f>
        <v>116.71687</v>
      </c>
      <c r="H2239" s="246" t="str">
        <f>data_olah!H560</f>
        <v>COMTELINDO</v>
      </c>
      <c r="I2239" s="246" t="str">
        <f>data_olah!I560</f>
        <v>WMS</v>
      </c>
      <c r="J2239" s="246" t="str">
        <f>data_olah!J560</f>
        <v>TERPASANG</v>
      </c>
      <c r="K2239" s="246" t="str">
        <f>data_olah!O560</f>
        <v>TIDAK TERDETEKSI</v>
      </c>
      <c r="L2239" s="246" t="str">
        <f>data_olah!U560</f>
        <v>SANGAT OPTIMAL</v>
      </c>
    </row>
    <row r="2240">
      <c r="A2240" s="245">
        <v>2025.0</v>
      </c>
      <c r="B2240" s="245" t="s">
        <v>3597</v>
      </c>
      <c r="C2240" s="246" t="str">
        <f>data_olah!B561</f>
        <v>KUTAI TIMUR</v>
      </c>
      <c r="D2240" s="246" t="str">
        <f>data_olah!C561</f>
        <v>MUARA BENGKAL</v>
      </c>
      <c r="E2240" s="246" t="str">
        <f>data_olah!D561</f>
        <v>BENUA BARU</v>
      </c>
      <c r="F2240" s="247" t="str">
        <f>data_olah!F561</f>
        <v>0.990825</v>
      </c>
      <c r="G2240" s="247" t="str">
        <f>data_olah!G561</f>
        <v>117.978271</v>
      </c>
      <c r="H2240" s="246" t="str">
        <f>data_olah!H561</f>
        <v>TELKOM</v>
      </c>
      <c r="I2240" s="246" t="str">
        <f>data_olah!I561</f>
        <v>Astinet</v>
      </c>
      <c r="J2240" s="246" t="str">
        <f>data_olah!J561</f>
        <v/>
      </c>
      <c r="K2240" s="246" t="str">
        <f>data_olah!O561</f>
        <v>TIDAK AKTIF</v>
      </c>
      <c r="L2240" s="246" t="str">
        <f>data_olah!U561</f>
        <v>TIDAK TERDETEKSI</v>
      </c>
    </row>
    <row r="2241">
      <c r="A2241" s="245">
        <v>2025.0</v>
      </c>
      <c r="B2241" s="245" t="s">
        <v>3597</v>
      </c>
      <c r="C2241" s="246" t="str">
        <f>data_olah!B562</f>
        <v>KUTAI TIMUR</v>
      </c>
      <c r="D2241" s="246" t="str">
        <f>data_olah!C562</f>
        <v>MUARA BENGKAL</v>
      </c>
      <c r="E2241" s="246" t="str">
        <f>data_olah!D562</f>
        <v>MULUPAN</v>
      </c>
      <c r="F2241" s="247" t="str">
        <f>data_olah!F562</f>
        <v>0.231584</v>
      </c>
      <c r="G2241" s="247" t="str">
        <f>data_olah!G562</f>
        <v>116.783180</v>
      </c>
      <c r="H2241" s="246" t="str">
        <f>data_olah!H562</f>
        <v>BESTCAMP</v>
      </c>
      <c r="I2241" s="246" t="str">
        <f>data_olah!I562</f>
        <v>STARLINK</v>
      </c>
      <c r="J2241" s="246" t="str">
        <f>data_olah!J562</f>
        <v>TERPASANG</v>
      </c>
      <c r="K2241" s="246" t="str">
        <f>data_olah!O562</f>
        <v>BELUM TERPASANG</v>
      </c>
      <c r="L2241" s="246" t="str">
        <f>data_olah!U562</f>
        <v>TIDAK OPTIMAL</v>
      </c>
    </row>
    <row r="2242">
      <c r="A2242" s="245">
        <v>2025.0</v>
      </c>
      <c r="B2242" s="245" t="s">
        <v>3597</v>
      </c>
      <c r="C2242" s="246" t="str">
        <f>data_olah!B563</f>
        <v>KUTAI TIMUR</v>
      </c>
      <c r="D2242" s="246" t="str">
        <f>data_olah!C563</f>
        <v>MUARA BENGKAL</v>
      </c>
      <c r="E2242" s="246" t="str">
        <f>data_olah!D563</f>
        <v>BATU BALAI</v>
      </c>
      <c r="F2242" s="247" t="str">
        <f>data_olah!F563</f>
        <v>0.52719</v>
      </c>
      <c r="G2242" s="247" t="str">
        <f>data_olah!G563</f>
        <v>116.78738</v>
      </c>
      <c r="H2242" s="246" t="str">
        <f>data_olah!H563</f>
        <v>COMTELINDO</v>
      </c>
      <c r="I2242" s="246" t="str">
        <f>data_olah!I563</f>
        <v>WMS</v>
      </c>
      <c r="J2242" s="246" t="str">
        <f>data_olah!J563</f>
        <v>TERPASANG</v>
      </c>
      <c r="K2242" s="246" t="str">
        <f>data_olah!O563</f>
        <v>TIDAK TERDETEKSI</v>
      </c>
      <c r="L2242" s="246" t="str">
        <f>data_olah!U563</f>
        <v>KURANG OPTIMAL</v>
      </c>
    </row>
    <row r="2243">
      <c r="A2243" s="245">
        <v>2025.0</v>
      </c>
      <c r="B2243" s="245" t="s">
        <v>3597</v>
      </c>
      <c r="C2243" s="246" t="str">
        <f>data_olah!B564</f>
        <v>KUTAI TIMUR</v>
      </c>
      <c r="D2243" s="246" t="str">
        <f>data_olah!C564</f>
        <v>MUARA WAHAU</v>
      </c>
      <c r="E2243" s="246" t="str">
        <f>data_olah!D564</f>
        <v>JAK LUAY</v>
      </c>
      <c r="F2243" s="247" t="str">
        <f>data_olah!F564</f>
        <v>1.014172853212281</v>
      </c>
      <c r="G2243" s="247" t="str">
        <f>data_olah!G564</f>
        <v>116.86643713538332</v>
      </c>
      <c r="H2243" s="246" t="str">
        <f>data_olah!H564</f>
        <v>COMTELINDO</v>
      </c>
      <c r="I2243" s="246" t="str">
        <f>data_olah!I564</f>
        <v>WMS</v>
      </c>
      <c r="J2243" s="246" t="str">
        <f>data_olah!J564</f>
        <v>TERPASANG</v>
      </c>
      <c r="K2243" s="246" t="str">
        <f>data_olah!O564</f>
        <v>TIDAK TERDETEKSI</v>
      </c>
      <c r="L2243" s="246" t="str">
        <f>data_olah!U564</f>
        <v>OPTIMAL</v>
      </c>
    </row>
    <row r="2244">
      <c r="A2244" s="245">
        <v>2025.0</v>
      </c>
      <c r="B2244" s="245" t="s">
        <v>3597</v>
      </c>
      <c r="C2244" s="246" t="str">
        <f>data_olah!B565</f>
        <v>KUTAI TIMUR</v>
      </c>
      <c r="D2244" s="246" t="str">
        <f>data_olah!C565</f>
        <v>MUARA WAHAU</v>
      </c>
      <c r="E2244" s="246" t="str">
        <f>data_olah!D565</f>
        <v>NEHES LIAH BING</v>
      </c>
      <c r="F2244" s="247" t="str">
        <f>data_olah!F565</f>
        <v>1.04998</v>
      </c>
      <c r="G2244" s="247" t="str">
        <f>data_olah!G565</f>
        <v>116.8614</v>
      </c>
      <c r="H2244" s="246" t="str">
        <f>data_olah!H565</f>
        <v>TELKOMSEL</v>
      </c>
      <c r="I2244" s="246" t="str">
        <f>data_olah!I565</f>
        <v>INDIHOME</v>
      </c>
      <c r="J2244" s="246" t="str">
        <f>data_olah!J565</f>
        <v>TERPASANG</v>
      </c>
      <c r="K2244" s="246" t="str">
        <f>data_olah!O565</f>
        <v>&lt;= 50GB</v>
      </c>
      <c r="L2244" s="246" t="str">
        <f>data_olah!U565</f>
        <v>TIDAK OPTIMAL</v>
      </c>
    </row>
    <row r="2245">
      <c r="A2245" s="245">
        <v>2025.0</v>
      </c>
      <c r="B2245" s="245" t="s">
        <v>3597</v>
      </c>
      <c r="C2245" s="246" t="str">
        <f>data_olah!B566</f>
        <v>KUTAI TIMUR</v>
      </c>
      <c r="D2245" s="246" t="str">
        <f>data_olah!C566</f>
        <v>MUARA WAHAU</v>
      </c>
      <c r="E2245" s="246" t="str">
        <f>data_olah!D566</f>
        <v>MUARA WAHAU</v>
      </c>
      <c r="F2245" s="247" t="str">
        <f>data_olah!F566</f>
        <v>1.057534</v>
      </c>
      <c r="G2245" s="247" t="str">
        <f>data_olah!G566</f>
        <v>116.834049</v>
      </c>
      <c r="H2245" s="246" t="str">
        <f>data_olah!H566</f>
        <v>TELKOM</v>
      </c>
      <c r="I2245" s="246" t="str">
        <f>data_olah!I566</f>
        <v>Astinet</v>
      </c>
      <c r="J2245" s="246" t="str">
        <f>data_olah!J566</f>
        <v>TERPASANG</v>
      </c>
      <c r="K2245" s="246" t="str">
        <f>data_olah!O566</f>
        <v>TIDAK TERDETEKSI</v>
      </c>
      <c r="L2245" s="246" t="str">
        <f>data_olah!U566</f>
        <v>TIDAK TERDETEKSI</v>
      </c>
    </row>
    <row r="2246">
      <c r="A2246" s="245">
        <v>2025.0</v>
      </c>
      <c r="B2246" s="245" t="s">
        <v>3597</v>
      </c>
      <c r="C2246" s="246" t="str">
        <f>data_olah!B567</f>
        <v>KUTAI TIMUR</v>
      </c>
      <c r="D2246" s="246" t="str">
        <f>data_olah!C567</f>
        <v>MUARA WAHAU</v>
      </c>
      <c r="E2246" s="246" t="str">
        <f>data_olah!D567</f>
        <v>DEA BEQ</v>
      </c>
      <c r="F2246" s="247" t="str">
        <f>data_olah!F567</f>
        <v>1.0438752190830851</v>
      </c>
      <c r="G2246" s="247" t="str">
        <f>data_olah!G567</f>
        <v>116.8143919213626</v>
      </c>
      <c r="H2246" s="246" t="str">
        <f>data_olah!H567</f>
        <v>TELKOMSEL</v>
      </c>
      <c r="I2246" s="246" t="str">
        <f>data_olah!I567</f>
        <v>INDIHOME</v>
      </c>
      <c r="J2246" s="246" t="str">
        <f>data_olah!J567</f>
        <v>TERPASANG</v>
      </c>
      <c r="K2246" s="246" t="str">
        <f>data_olah!O567</f>
        <v/>
      </c>
      <c r="L2246" s="246" t="str">
        <f>data_olah!U567</f>
        <v>KURANG OPTIMAL</v>
      </c>
    </row>
    <row r="2247">
      <c r="A2247" s="245">
        <v>2025.0</v>
      </c>
      <c r="B2247" s="245" t="s">
        <v>3597</v>
      </c>
      <c r="C2247" s="246" t="str">
        <f>data_olah!B568</f>
        <v>KUTAI TIMUR</v>
      </c>
      <c r="D2247" s="246" t="str">
        <f>data_olah!C568</f>
        <v>MUARA WAHAU</v>
      </c>
      <c r="E2247" s="246" t="str">
        <f>data_olah!D568</f>
        <v>DIAQ LAY</v>
      </c>
      <c r="F2247" s="247" t="str">
        <f>data_olah!F568</f>
        <v>1.06124</v>
      </c>
      <c r="G2247" s="247" t="str">
        <f>data_olah!G568</f>
        <v>116.78977</v>
      </c>
      <c r="H2247" s="246" t="str">
        <f>data_olah!H568</f>
        <v>TELKOMSEL</v>
      </c>
      <c r="I2247" s="246" t="str">
        <f>data_olah!I568</f>
        <v>ORBIT</v>
      </c>
      <c r="J2247" s="246" t="str">
        <f>data_olah!J568</f>
        <v>TERPASANG</v>
      </c>
      <c r="K2247" s="246" t="str">
        <f>data_olah!O568</f>
        <v>BELUM TERPASANG</v>
      </c>
      <c r="L2247" s="246" t="str">
        <f>data_olah!U568</f>
        <v>TIDAK TERDETEKSI</v>
      </c>
    </row>
    <row r="2248">
      <c r="A2248" s="245">
        <v>2025.0</v>
      </c>
      <c r="B2248" s="245" t="s">
        <v>3597</v>
      </c>
      <c r="C2248" s="246" t="str">
        <f>data_olah!B569</f>
        <v>KUTAI TIMUR</v>
      </c>
      <c r="D2248" s="246" t="str">
        <f>data_olah!C569</f>
        <v>MUARA WAHAU</v>
      </c>
      <c r="E2248" s="246" t="str">
        <f>data_olah!D569</f>
        <v>BENHES</v>
      </c>
      <c r="F2248" s="247" t="str">
        <f>data_olah!F569</f>
        <v>1.07699</v>
      </c>
      <c r="G2248" s="247" t="str">
        <f>data_olah!G569</f>
        <v>116.76584</v>
      </c>
      <c r="H2248" s="246" t="str">
        <f>data_olah!H569</f>
        <v>COMTELINDO</v>
      </c>
      <c r="I2248" s="246" t="str">
        <f>data_olah!I569</f>
        <v>WMS</v>
      </c>
      <c r="J2248" s="246" t="str">
        <f>data_olah!J569</f>
        <v>TERPASANG</v>
      </c>
      <c r="K2248" s="246" t="str">
        <f>data_olah!O569</f>
        <v>TIDAK TERDETEKSI</v>
      </c>
      <c r="L2248" s="246" t="str">
        <f>data_olah!U569</f>
        <v>OPTIMAL</v>
      </c>
    </row>
    <row r="2249">
      <c r="A2249" s="245">
        <v>2025.0</v>
      </c>
      <c r="B2249" s="245" t="s">
        <v>3597</v>
      </c>
      <c r="C2249" s="246" t="str">
        <f>data_olah!B570</f>
        <v>KUTAI TIMUR</v>
      </c>
      <c r="D2249" s="246" t="str">
        <f>data_olah!C570</f>
        <v>MUARA WAHAU</v>
      </c>
      <c r="E2249" s="246" t="str">
        <f>data_olah!D570</f>
        <v>WANASARI</v>
      </c>
      <c r="F2249" s="247" t="str">
        <f>data_olah!F570</f>
        <v>1.09033</v>
      </c>
      <c r="G2249" s="247" t="str">
        <f>data_olah!G570</f>
        <v>116.89850</v>
      </c>
      <c r="H2249" s="246" t="str">
        <f>data_olah!H570</f>
        <v>TELKOMSEL</v>
      </c>
      <c r="I2249" s="246" t="str">
        <f>data_olah!I570</f>
        <v>INDIHOME</v>
      </c>
      <c r="J2249" s="246" t="str">
        <f>data_olah!J570</f>
        <v>TERPASANG</v>
      </c>
      <c r="K2249" s="246" t="str">
        <f>data_olah!O570</f>
        <v>&lt;= 100GB</v>
      </c>
      <c r="L2249" s="246" t="str">
        <f>data_olah!U570</f>
        <v>TIDAK OPTIMAL</v>
      </c>
    </row>
    <row r="2250">
      <c r="A2250" s="245">
        <v>2025.0</v>
      </c>
      <c r="B2250" s="245" t="s">
        <v>3597</v>
      </c>
      <c r="C2250" s="246" t="str">
        <f>data_olah!B571</f>
        <v>KUTAI TIMUR</v>
      </c>
      <c r="D2250" s="246" t="str">
        <f>data_olah!C571</f>
        <v>MUARA WAHAU</v>
      </c>
      <c r="E2250" s="246" t="str">
        <f>data_olah!D571</f>
        <v>WAHAU BARU</v>
      </c>
      <c r="F2250" s="247" t="str">
        <f>data_olah!F571</f>
        <v>1.07445</v>
      </c>
      <c r="G2250" s="247" t="str">
        <f>data_olah!G571</f>
        <v>116.85572</v>
      </c>
      <c r="H2250" s="246" t="str">
        <f>data_olah!H571</f>
        <v>TELKOM</v>
      </c>
      <c r="I2250" s="246" t="str">
        <f>data_olah!I571</f>
        <v>WMS</v>
      </c>
      <c r="J2250" s="246" t="str">
        <f>data_olah!J571</f>
        <v>TERPASANG</v>
      </c>
      <c r="K2250" s="246" t="str">
        <f>data_olah!O571</f>
        <v>BELUM TERPASANG</v>
      </c>
      <c r="L2250" s="246" t="str">
        <f>data_olah!U571</f>
        <v>TIDAK OPTIMAL</v>
      </c>
    </row>
    <row r="2251">
      <c r="A2251" s="245">
        <v>2025.0</v>
      </c>
      <c r="B2251" s="245" t="s">
        <v>3597</v>
      </c>
      <c r="C2251" s="246" t="str">
        <f>data_olah!B572</f>
        <v>KUTAI TIMUR</v>
      </c>
      <c r="D2251" s="246" t="str">
        <f>data_olah!C572</f>
        <v>MUARA WAHAU</v>
      </c>
      <c r="E2251" s="246" t="str">
        <f>data_olah!D572</f>
        <v>KARYA BHAKTI</v>
      </c>
      <c r="F2251" s="247" t="str">
        <f>data_olah!F572</f>
        <v>1.0566343181474505</v>
      </c>
      <c r="G2251" s="247" t="str">
        <f>data_olah!G572</f>
        <v>116.91267800980528</v>
      </c>
      <c r="H2251" s="246" t="str">
        <f>data_olah!H572</f>
        <v/>
      </c>
      <c r="I2251" s="246" t="str">
        <f>data_olah!I572</f>
        <v/>
      </c>
      <c r="J2251" s="246" t="str">
        <f>data_olah!J572</f>
        <v/>
      </c>
      <c r="K2251" s="246" t="str">
        <f>data_olah!O572</f>
        <v>BELUM TERPASANG</v>
      </c>
      <c r="L2251" s="246" t="str">
        <f>data_olah!U572</f>
        <v>BELUM TERPASANG</v>
      </c>
    </row>
    <row r="2252">
      <c r="A2252" s="245">
        <v>2025.0</v>
      </c>
      <c r="B2252" s="245" t="s">
        <v>3597</v>
      </c>
      <c r="C2252" s="246" t="str">
        <f>data_olah!B573</f>
        <v>KUTAI TIMUR</v>
      </c>
      <c r="D2252" s="246" t="str">
        <f>data_olah!C573</f>
        <v>MUARA WAHAU</v>
      </c>
      <c r="E2252" s="246" t="str">
        <f>data_olah!D573</f>
        <v>LONG WEHEA</v>
      </c>
      <c r="F2252" s="247" t="str">
        <f>data_olah!F573</f>
        <v>1.035685</v>
      </c>
      <c r="G2252" s="247" t="str">
        <f>data_olah!G573</f>
        <v>116.853860</v>
      </c>
      <c r="H2252" s="246" t="str">
        <f>data_olah!H573</f>
        <v>BESTCAMP</v>
      </c>
      <c r="I2252" s="246" t="str">
        <f>data_olah!I573</f>
        <v>STARLINK</v>
      </c>
      <c r="J2252" s="246" t="str">
        <f>data_olah!J573</f>
        <v>TERPASANG</v>
      </c>
      <c r="K2252" s="246" t="str">
        <f>data_olah!O573</f>
        <v>BELUM TERPASANG</v>
      </c>
      <c r="L2252" s="246" t="str">
        <f>data_olah!U573</f>
        <v>OPTIMAL</v>
      </c>
    </row>
    <row r="2253">
      <c r="A2253" s="245">
        <v>2025.0</v>
      </c>
      <c r="B2253" s="245" t="s">
        <v>3597</v>
      </c>
      <c r="C2253" s="246" t="str">
        <f>data_olah!B574</f>
        <v>KUTAI TIMUR</v>
      </c>
      <c r="D2253" s="246" t="str">
        <f>data_olah!C574</f>
        <v>RANTAU PULUNG</v>
      </c>
      <c r="E2253" s="246" t="str">
        <f>data_olah!D574</f>
        <v>MUKTI JAYA</v>
      </c>
      <c r="F2253" s="247" t="str">
        <f>data_olah!F574</f>
        <v>0.59220</v>
      </c>
      <c r="G2253" s="247" t="str">
        <f>data_olah!G574</f>
        <v>117.30187</v>
      </c>
      <c r="H2253" s="246" t="str">
        <f>data_olah!H574</f>
        <v>TELKOM</v>
      </c>
      <c r="I2253" s="246" t="str">
        <f>data_olah!I574</f>
        <v>WMS</v>
      </c>
      <c r="J2253" s="246" t="str">
        <f>data_olah!J574</f>
        <v>TERPASANG</v>
      </c>
      <c r="K2253" s="246" t="str">
        <f>data_olah!O574</f>
        <v>&gt; 200GB</v>
      </c>
      <c r="L2253" s="246" t="str">
        <f>data_olah!U574</f>
        <v>KURANG OPTIMAL</v>
      </c>
    </row>
    <row r="2254">
      <c r="A2254" s="245">
        <v>2025.0</v>
      </c>
      <c r="B2254" s="245" t="s">
        <v>3597</v>
      </c>
      <c r="C2254" s="246" t="str">
        <f>data_olah!B575</f>
        <v>KUTAI TIMUR</v>
      </c>
      <c r="D2254" s="246" t="str">
        <f>data_olah!C575</f>
        <v>RANTAU PULUNG</v>
      </c>
      <c r="E2254" s="246" t="str">
        <f>data_olah!D575</f>
        <v>PULUNG SARI</v>
      </c>
      <c r="F2254" s="247" t="str">
        <f>data_olah!F575</f>
        <v>0.6316171045560849</v>
      </c>
      <c r="G2254" s="247" t="str">
        <f>data_olah!G575</f>
        <v>117.29872503378337</v>
      </c>
      <c r="H2254" s="246" t="str">
        <f>data_olah!H575</f>
        <v>TELKOM</v>
      </c>
      <c r="I2254" s="246" t="str">
        <f>data_olah!I575</f>
        <v>WMS</v>
      </c>
      <c r="J2254" s="246" t="str">
        <f>data_olah!J575</f>
        <v>TERPASANG</v>
      </c>
      <c r="K2254" s="246" t="str">
        <f>data_olah!O575</f>
        <v>&gt; 200GB</v>
      </c>
      <c r="L2254" s="246" t="str">
        <f>data_olah!U575</f>
        <v>KURANG OPTIMAL</v>
      </c>
    </row>
    <row r="2255">
      <c r="A2255" s="245">
        <v>2025.0</v>
      </c>
      <c r="B2255" s="245" t="s">
        <v>3597</v>
      </c>
      <c r="C2255" s="246" t="str">
        <f>data_olah!B576</f>
        <v>KUTAI TIMUR</v>
      </c>
      <c r="D2255" s="246" t="str">
        <f>data_olah!C576</f>
        <v>RANTAU PULUNG</v>
      </c>
      <c r="E2255" s="246" t="str">
        <f>data_olah!D576</f>
        <v>MARGO MULYO</v>
      </c>
      <c r="F2255" s="247" t="str">
        <f>data_olah!F576</f>
        <v>0.591581</v>
      </c>
      <c r="G2255" s="247" t="str">
        <f>data_olah!G576</f>
        <v>117.303933</v>
      </c>
      <c r="H2255" s="246" t="str">
        <f>data_olah!H576</f>
        <v>TELKOM</v>
      </c>
      <c r="I2255" s="246" t="str">
        <f>data_olah!I576</f>
        <v>Astinet</v>
      </c>
      <c r="J2255" s="246" t="str">
        <f>data_olah!J576</f>
        <v>TERPASANG</v>
      </c>
      <c r="K2255" s="246" t="str">
        <f>data_olah!O576</f>
        <v>TIDAK TERDETEKSI</v>
      </c>
      <c r="L2255" s="246" t="str">
        <f>data_olah!U576</f>
        <v>TIDAK TERDETEKSI</v>
      </c>
    </row>
    <row r="2256">
      <c r="A2256" s="245">
        <v>2025.0</v>
      </c>
      <c r="B2256" s="245" t="s">
        <v>3597</v>
      </c>
      <c r="C2256" s="246" t="str">
        <f>data_olah!B577</f>
        <v>KUTAI TIMUR</v>
      </c>
      <c r="D2256" s="246" t="str">
        <f>data_olah!C577</f>
        <v>RANTAU PULUNG</v>
      </c>
      <c r="E2256" s="246" t="str">
        <f>data_olah!D577</f>
        <v>RANTAU MAKMUR</v>
      </c>
      <c r="F2256" s="247" t="str">
        <f>data_olah!F577</f>
        <v>0.57738</v>
      </c>
      <c r="G2256" s="247" t="str">
        <f>data_olah!G577</f>
        <v>117.28246</v>
      </c>
      <c r="H2256" s="246" t="str">
        <f>data_olah!H577</f>
        <v>TELKOM</v>
      </c>
      <c r="I2256" s="246" t="str">
        <f>data_olah!I577</f>
        <v>WMS</v>
      </c>
      <c r="J2256" s="246" t="str">
        <f>data_olah!J577</f>
        <v>TERPASANG</v>
      </c>
      <c r="K2256" s="246" t="str">
        <f>data_olah!O577</f>
        <v>&gt; 200GB</v>
      </c>
      <c r="L2256" s="246" t="str">
        <f>data_olah!U577</f>
        <v>KURANG OPTIMAL</v>
      </c>
    </row>
    <row r="2257">
      <c r="A2257" s="245">
        <v>2025.0</v>
      </c>
      <c r="B2257" s="245" t="s">
        <v>3597</v>
      </c>
      <c r="C2257" s="246" t="str">
        <f>data_olah!B578</f>
        <v>KUTAI TIMUR</v>
      </c>
      <c r="D2257" s="246" t="str">
        <f>data_olah!C578</f>
        <v>RANTAU PULUNG</v>
      </c>
      <c r="E2257" s="246" t="str">
        <f>data_olah!D578</f>
        <v>MANUNGGAL JAYA</v>
      </c>
      <c r="F2257" s="247" t="str">
        <f>data_olah!F578</f>
        <v>0.6524395767974571</v>
      </c>
      <c r="G2257" s="247" t="str">
        <f>data_olah!G578</f>
        <v>117.26290353857888</v>
      </c>
      <c r="H2257" s="246" t="str">
        <f>data_olah!H578</f>
        <v>TELKOM</v>
      </c>
      <c r="I2257" s="246" t="str">
        <f>data_olah!I578</f>
        <v>WMS</v>
      </c>
      <c r="J2257" s="246" t="str">
        <f>data_olah!J578</f>
        <v>TERPASANG</v>
      </c>
      <c r="K2257" s="246" t="str">
        <f>data_olah!O578</f>
        <v>&gt; 200GB</v>
      </c>
      <c r="L2257" s="246" t="str">
        <f>data_olah!U578</f>
        <v>KURANG OPTIMAL</v>
      </c>
    </row>
    <row r="2258">
      <c r="A2258" s="245">
        <v>2025.0</v>
      </c>
      <c r="B2258" s="245" t="s">
        <v>3597</v>
      </c>
      <c r="C2258" s="246" t="str">
        <f>data_olah!B579</f>
        <v>KUTAI TIMUR</v>
      </c>
      <c r="D2258" s="246" t="str">
        <f>data_olah!C579</f>
        <v>RANTAU PULUNG</v>
      </c>
      <c r="E2258" s="246" t="str">
        <f>data_olah!D579</f>
        <v>TANJUNG LABU</v>
      </c>
      <c r="F2258" s="247" t="str">
        <f>data_olah!F579</f>
        <v>0.61725</v>
      </c>
      <c r="G2258" s="247" t="str">
        <f>data_olah!G579</f>
        <v>117.23314</v>
      </c>
      <c r="H2258" s="246" t="str">
        <f>data_olah!H579</f>
        <v>TELKOMSEL</v>
      </c>
      <c r="I2258" s="246" t="str">
        <f>data_olah!I579</f>
        <v>ORBIT</v>
      </c>
      <c r="J2258" s="246" t="str">
        <f>data_olah!J579</f>
        <v>TERPASANG</v>
      </c>
      <c r="K2258" s="246" t="str">
        <f>data_olah!O579</f>
        <v>BELUM TERPASANG</v>
      </c>
      <c r="L2258" s="246" t="str">
        <f>data_olah!U579</f>
        <v>TIDAK TERDETEKSI</v>
      </c>
    </row>
    <row r="2259">
      <c r="A2259" s="245">
        <v>2025.0</v>
      </c>
      <c r="B2259" s="245" t="s">
        <v>3597</v>
      </c>
      <c r="C2259" s="246" t="str">
        <f>data_olah!B580</f>
        <v>KUTAI TIMUR</v>
      </c>
      <c r="D2259" s="246" t="str">
        <f>data_olah!C580</f>
        <v>RANTAU PULUNG</v>
      </c>
      <c r="E2259" s="246" t="str">
        <f>data_olah!D580</f>
        <v>KEBON AGUNG</v>
      </c>
      <c r="F2259" s="247" t="str">
        <f>data_olah!F580</f>
        <v>0.61125</v>
      </c>
      <c r="G2259" s="247" t="str">
        <f>data_olah!G580</f>
        <v>117.27988</v>
      </c>
      <c r="H2259" s="246" t="str">
        <f>data_olah!H580</f>
        <v>TELKOM</v>
      </c>
      <c r="I2259" s="246" t="str">
        <f>data_olah!I580</f>
        <v>WMS</v>
      </c>
      <c r="J2259" s="246" t="str">
        <f>data_olah!J580</f>
        <v>TERPASANG</v>
      </c>
      <c r="K2259" s="246" t="str">
        <f>data_olah!O580</f>
        <v>&gt; 200GB</v>
      </c>
      <c r="L2259" s="246" t="str">
        <f>data_olah!U580</f>
        <v>KURANG OPTIMAL</v>
      </c>
    </row>
    <row r="2260">
      <c r="A2260" s="245">
        <v>2025.0</v>
      </c>
      <c r="B2260" s="245" t="s">
        <v>3597</v>
      </c>
      <c r="C2260" s="246" t="str">
        <f>data_olah!B581</f>
        <v>KUTAI TIMUR</v>
      </c>
      <c r="D2260" s="246" t="str">
        <f>data_olah!C581</f>
        <v>RANTAU PULUNG</v>
      </c>
      <c r="E2260" s="246" t="str">
        <f>data_olah!D581</f>
        <v>TEPIAN MAKMUR</v>
      </c>
      <c r="F2260" s="247" t="str">
        <f>data_olah!F581</f>
        <v>0.68518</v>
      </c>
      <c r="G2260" s="247" t="str">
        <f>data_olah!G581</f>
        <v>117.26051</v>
      </c>
      <c r="H2260" s="246" t="str">
        <f>data_olah!H581</f>
        <v>COMTELINDO</v>
      </c>
      <c r="I2260" s="246" t="str">
        <f>data_olah!I581</f>
        <v>WMS</v>
      </c>
      <c r="J2260" s="246" t="str">
        <f>data_olah!J581</f>
        <v>TERPASANG</v>
      </c>
      <c r="K2260" s="246" t="str">
        <f>data_olah!O581</f>
        <v>TIDAK TERDETEKSI</v>
      </c>
      <c r="L2260" s="246" t="str">
        <f>data_olah!U581</f>
        <v>TIDAK OPTIMAL</v>
      </c>
    </row>
    <row r="2261">
      <c r="A2261" s="245">
        <v>2025.0</v>
      </c>
      <c r="B2261" s="245" t="s">
        <v>3597</v>
      </c>
      <c r="C2261" s="246" t="str">
        <f>data_olah!B582</f>
        <v>KUTAI TIMUR</v>
      </c>
      <c r="D2261" s="246" t="str">
        <f>data_olah!C582</f>
        <v>RANTAU PULUNG</v>
      </c>
      <c r="E2261" s="246" t="str">
        <f>data_olah!D582</f>
        <v>MASALAP RAYA</v>
      </c>
      <c r="F2261" s="247" t="str">
        <f>data_olah!F582</f>
        <v>0.589169</v>
      </c>
      <c r="G2261" s="247" t="str">
        <f>data_olah!G582</f>
        <v>117.299726</v>
      </c>
      <c r="H2261" s="246" t="str">
        <f>data_olah!H582</f>
        <v>BESTCAMP</v>
      </c>
      <c r="I2261" s="246" t="str">
        <f>data_olah!I582</f>
        <v>STARLINK</v>
      </c>
      <c r="J2261" s="246" t="str">
        <f>data_olah!J582</f>
        <v>TERPASANG</v>
      </c>
      <c r="K2261" s="246" t="str">
        <f>data_olah!O582</f>
        <v>BELUM TERPASANG</v>
      </c>
      <c r="L2261" s="246" t="str">
        <f>data_olah!U582</f>
        <v>SANGAT OPTIMAL</v>
      </c>
    </row>
    <row r="2262">
      <c r="A2262" s="245">
        <v>2025.0</v>
      </c>
      <c r="B2262" s="245" t="s">
        <v>3597</v>
      </c>
      <c r="C2262" s="246" t="str">
        <f>data_olah!B583</f>
        <v>KUTAI TIMUR</v>
      </c>
      <c r="D2262" s="246" t="str">
        <f>data_olah!C583</f>
        <v>SANDARAN</v>
      </c>
      <c r="E2262" s="246" t="str">
        <f>data_olah!D583</f>
        <v>SANDARAN</v>
      </c>
      <c r="F2262" s="247" t="str">
        <f>data_olah!F583</f>
        <v>0.8805834064174461</v>
      </c>
      <c r="G2262" s="247" t="str">
        <f>data_olah!G583</f>
        <v>118.86650095320019</v>
      </c>
      <c r="H2262" s="246" t="str">
        <f>data_olah!H583</f>
        <v>COMTELINDO</v>
      </c>
      <c r="I2262" s="246" t="str">
        <f>data_olah!I583</f>
        <v>WMS</v>
      </c>
      <c r="J2262" s="246" t="str">
        <f>data_olah!J583</f>
        <v>TERPASANG</v>
      </c>
      <c r="K2262" s="246" t="str">
        <f>data_olah!O583</f>
        <v>TIDAK TERDETEKSI</v>
      </c>
      <c r="L2262" s="246" t="str">
        <f>data_olah!U583</f>
        <v>TIDAK TERDETEKSI</v>
      </c>
    </row>
    <row r="2263">
      <c r="A2263" s="245">
        <v>2025.0</v>
      </c>
      <c r="B2263" s="245" t="s">
        <v>3597</v>
      </c>
      <c r="C2263" s="246" t="str">
        <f>data_olah!B584</f>
        <v>KUTAI TIMUR</v>
      </c>
      <c r="D2263" s="246" t="str">
        <f>data_olah!C584</f>
        <v>SANDARAN</v>
      </c>
      <c r="E2263" s="246" t="str">
        <f>data_olah!D584</f>
        <v>MANUBAR</v>
      </c>
      <c r="F2263" s="247" t="str">
        <f>data_olah!F584</f>
        <v>0.82404</v>
      </c>
      <c r="G2263" s="247" t="str">
        <f>data_olah!G584</f>
        <v>118.50123</v>
      </c>
      <c r="H2263" s="246" t="str">
        <f>data_olah!H584</f>
        <v>COMTELINDO</v>
      </c>
      <c r="I2263" s="246" t="str">
        <f>data_olah!I584</f>
        <v>WMS</v>
      </c>
      <c r="J2263" s="246" t="str">
        <f>data_olah!J584</f>
        <v>TERPASANG</v>
      </c>
      <c r="K2263" s="246" t="str">
        <f>data_olah!O584</f>
        <v>TIDAK TERDETEKSI</v>
      </c>
      <c r="L2263" s="246" t="str">
        <f>data_olah!U584</f>
        <v>OPTIMAL</v>
      </c>
    </row>
    <row r="2264">
      <c r="A2264" s="245">
        <v>2025.0</v>
      </c>
      <c r="B2264" s="245" t="s">
        <v>3597</v>
      </c>
      <c r="C2264" s="246" t="str">
        <f>data_olah!B585</f>
        <v>KUTAI TIMUR</v>
      </c>
      <c r="D2264" s="246" t="str">
        <f>data_olah!C585</f>
        <v>SANDARAN</v>
      </c>
      <c r="E2264" s="246" t="str">
        <f>data_olah!D585</f>
        <v>TADOAN</v>
      </c>
      <c r="F2264" s="247" t="str">
        <f>data_olah!F585</f>
        <v>0.99040</v>
      </c>
      <c r="G2264" s="247" t="str">
        <f>data_olah!G585</f>
        <v>118.54760</v>
      </c>
      <c r="H2264" s="246" t="str">
        <f>data_olah!H585</f>
        <v>COMTELINDO</v>
      </c>
      <c r="I2264" s="246" t="str">
        <f>data_olah!I585</f>
        <v>WMS</v>
      </c>
      <c r="J2264" s="246" t="str">
        <f>data_olah!J585</f>
        <v>TERPASANG</v>
      </c>
      <c r="K2264" s="246" t="str">
        <f>data_olah!O585</f>
        <v>TIDAK TERDETEKSI</v>
      </c>
      <c r="L2264" s="246" t="str">
        <f>data_olah!U585</f>
        <v>TIDAK OPTIMAL</v>
      </c>
    </row>
    <row r="2265">
      <c r="A2265" s="245">
        <v>2025.0</v>
      </c>
      <c r="B2265" s="245" t="s">
        <v>3597</v>
      </c>
      <c r="C2265" s="246" t="str">
        <f>data_olah!B586</f>
        <v>KUTAI TIMUR</v>
      </c>
      <c r="D2265" s="246" t="str">
        <f>data_olah!C586</f>
        <v>SANDARAN</v>
      </c>
      <c r="E2265" s="246" t="str">
        <f>data_olah!D586</f>
        <v>MARUKANGAN</v>
      </c>
      <c r="F2265" s="247" t="str">
        <f>data_olah!F586</f>
        <v>0.830804097082231</v>
      </c>
      <c r="G2265" s="247" t="str">
        <f>data_olah!G586</f>
        <v>118.3429614056988</v>
      </c>
      <c r="H2265" s="246" t="str">
        <f>data_olah!H586</f>
        <v>COMTELINDO</v>
      </c>
      <c r="I2265" s="246" t="str">
        <f>data_olah!I586</f>
        <v>WMS</v>
      </c>
      <c r="J2265" s="246" t="str">
        <f>data_olah!J586</f>
        <v>TERPASANG</v>
      </c>
      <c r="K2265" s="246" t="str">
        <f>data_olah!O586</f>
        <v>TIDAK TERDETEKSI</v>
      </c>
      <c r="L2265" s="246" t="str">
        <f>data_olah!U586</f>
        <v>SANGAT OPTIMAL</v>
      </c>
    </row>
    <row r="2266">
      <c r="A2266" s="245">
        <v>2025.0</v>
      </c>
      <c r="B2266" s="245" t="s">
        <v>3597</v>
      </c>
      <c r="C2266" s="246" t="str">
        <f>data_olah!B587</f>
        <v>KUTAI TIMUR</v>
      </c>
      <c r="D2266" s="246" t="str">
        <f>data_olah!C587</f>
        <v>SANDARAN</v>
      </c>
      <c r="E2266" s="246" t="str">
        <f>data_olah!D587</f>
        <v>SUSUK LUAR</v>
      </c>
      <c r="F2266" s="247" t="str">
        <f>data_olah!F587</f>
        <v>0.876281</v>
      </c>
      <c r="G2266" s="247" t="str">
        <f>data_olah!G587</f>
        <v>118.199109</v>
      </c>
      <c r="H2266" s="246" t="str">
        <f>data_olah!H587</f>
        <v>BESTCAMP</v>
      </c>
      <c r="I2266" s="246" t="str">
        <f>data_olah!I587</f>
        <v>STARLINK</v>
      </c>
      <c r="J2266" s="246" t="str">
        <f>data_olah!J587</f>
        <v>TERPASANG</v>
      </c>
      <c r="K2266" s="246" t="str">
        <f>data_olah!O587</f>
        <v>BELUM TERPASANG</v>
      </c>
      <c r="L2266" s="246" t="str">
        <f>data_olah!U587</f>
        <v>TIDAK OPTIMAL</v>
      </c>
    </row>
    <row r="2267">
      <c r="A2267" s="245">
        <v>2025.0</v>
      </c>
      <c r="B2267" s="245" t="s">
        <v>3597</v>
      </c>
      <c r="C2267" s="246" t="str">
        <f>data_olah!B588</f>
        <v>KUTAI TIMUR</v>
      </c>
      <c r="D2267" s="246" t="str">
        <f>data_olah!C588</f>
        <v>SANDARAN</v>
      </c>
      <c r="E2267" s="246" t="str">
        <f>data_olah!D588</f>
        <v>SUSUK DALAM</v>
      </c>
      <c r="F2267" s="247" t="str">
        <f>data_olah!F588</f>
        <v>0.916763</v>
      </c>
      <c r="G2267" s="247" t="str">
        <f>data_olah!G588</f>
        <v>118.215995</v>
      </c>
      <c r="H2267" s="246" t="str">
        <f>data_olah!H588</f>
        <v>BESTCAMP</v>
      </c>
      <c r="I2267" s="246" t="str">
        <f>data_olah!I588</f>
        <v>STARLINK</v>
      </c>
      <c r="J2267" s="246" t="str">
        <f>data_olah!J588</f>
        <v>TERPASANG</v>
      </c>
      <c r="K2267" s="246" t="str">
        <f>data_olah!O588</f>
        <v>BELUM TERPASANG</v>
      </c>
      <c r="L2267" s="246" t="str">
        <f>data_olah!U588</f>
        <v>TIDAK OPTIMAL</v>
      </c>
    </row>
    <row r="2268">
      <c r="A2268" s="245">
        <v>2025.0</v>
      </c>
      <c r="B2268" s="245" t="s">
        <v>3597</v>
      </c>
      <c r="C2268" s="246" t="str">
        <f>data_olah!B589</f>
        <v>KUTAI TIMUR</v>
      </c>
      <c r="D2268" s="246" t="str">
        <f>data_olah!C589</f>
        <v>SANDARAN</v>
      </c>
      <c r="E2268" s="246" t="str">
        <f>data_olah!D589</f>
        <v>TANJUNG MANGKALIAT</v>
      </c>
      <c r="F2268" s="247" t="str">
        <f>data_olah!F589</f>
        <v>1.15436</v>
      </c>
      <c r="G2268" s="247" t="str">
        <f>data_olah!G589</f>
        <v>118.57598</v>
      </c>
      <c r="H2268" s="246" t="str">
        <f>data_olah!H589</f>
        <v>COMTELINDO</v>
      </c>
      <c r="I2268" s="246" t="str">
        <f>data_olah!I589</f>
        <v>WMS</v>
      </c>
      <c r="J2268" s="246" t="str">
        <f>data_olah!J589</f>
        <v>TERPASANG</v>
      </c>
      <c r="K2268" s="246" t="str">
        <f>data_olah!O589</f>
        <v>TIDAK TERDETEKSI</v>
      </c>
      <c r="L2268" s="246" t="str">
        <f>data_olah!U589</f>
        <v>OPTIMAL</v>
      </c>
    </row>
    <row r="2269">
      <c r="A2269" s="245">
        <v>2025.0</v>
      </c>
      <c r="B2269" s="245" t="s">
        <v>3597</v>
      </c>
      <c r="C2269" s="246" t="str">
        <f>data_olah!B590</f>
        <v>KUTAI TIMUR</v>
      </c>
      <c r="D2269" s="246" t="str">
        <f>data_olah!C590</f>
        <v>SANDARAN</v>
      </c>
      <c r="E2269" s="246" t="str">
        <f>data_olah!D590</f>
        <v>MANUBAR DALAM</v>
      </c>
      <c r="F2269" s="247" t="str">
        <f>data_olah!F590</f>
        <v>0.9627</v>
      </c>
      <c r="G2269" s="247" t="str">
        <f>data_olah!G590</f>
        <v>118.46210</v>
      </c>
      <c r="H2269" s="246" t="str">
        <f>data_olah!H590</f>
        <v>COMTELINDO</v>
      </c>
      <c r="I2269" s="246" t="str">
        <f>data_olah!I590</f>
        <v>WMS</v>
      </c>
      <c r="J2269" s="246" t="str">
        <f>data_olah!J590</f>
        <v>TERPASANG</v>
      </c>
      <c r="K2269" s="246" t="str">
        <f>data_olah!O590</f>
        <v>TIDAK TERDETEKSI</v>
      </c>
      <c r="L2269" s="246" t="str">
        <f>data_olah!U590</f>
        <v>TIDAK OPTIMAL</v>
      </c>
    </row>
    <row r="2270">
      <c r="A2270" s="245">
        <v>2025.0</v>
      </c>
      <c r="B2270" s="245" t="s">
        <v>3597</v>
      </c>
      <c r="C2270" s="246" t="str">
        <f>data_olah!B591</f>
        <v>KUTAI TIMUR</v>
      </c>
      <c r="D2270" s="246" t="str">
        <f>data_olah!C591</f>
        <v>SANDARAN</v>
      </c>
      <c r="E2270" s="246" t="str">
        <f>data_olah!D591</f>
        <v>SUSUK TENGAH</v>
      </c>
      <c r="F2270" s="247" t="str">
        <f>data_olah!F591</f>
        <v>0.90367</v>
      </c>
      <c r="G2270" s="247" t="str">
        <f>data_olah!G591</f>
        <v>118.20514</v>
      </c>
      <c r="H2270" s="246" t="str">
        <f>data_olah!H591</f>
        <v>TELKOMSEL</v>
      </c>
      <c r="I2270" s="246" t="str">
        <f>data_olah!I591</f>
        <v>ORBIT</v>
      </c>
      <c r="J2270" s="246" t="str">
        <f>data_olah!J591</f>
        <v>TERPASANG</v>
      </c>
      <c r="K2270" s="246" t="str">
        <f>data_olah!O591</f>
        <v>BELUM TERPASANG</v>
      </c>
      <c r="L2270" s="246" t="str">
        <f>data_olah!U591</f>
        <v>TIDAK TERDETEKSI</v>
      </c>
    </row>
    <row r="2271">
      <c r="A2271" s="245">
        <v>2025.0</v>
      </c>
      <c r="B2271" s="245" t="s">
        <v>3597</v>
      </c>
      <c r="C2271" s="246" t="str">
        <f>data_olah!B592</f>
        <v>KUTAI TIMUR</v>
      </c>
      <c r="D2271" s="246" t="str">
        <f>data_olah!C592</f>
        <v>SANGATTA SELATAN</v>
      </c>
      <c r="E2271" s="246" t="str">
        <f>data_olah!D592</f>
        <v>SANGATTA SELATAN</v>
      </c>
      <c r="F2271" s="247" t="str">
        <f>data_olah!F592</f>
        <v>0.4822475786968737</v>
      </c>
      <c r="G2271" s="247" t="str">
        <f>data_olah!G592</f>
        <v>117.52927659255394</v>
      </c>
      <c r="H2271" s="246" t="str">
        <f>data_olah!H592</f>
        <v>TELKOMSEL</v>
      </c>
      <c r="I2271" s="246" t="str">
        <f>data_olah!I592</f>
        <v>INDIHOME</v>
      </c>
      <c r="J2271" s="246" t="str">
        <f>data_olah!J592</f>
        <v>TERPASANG</v>
      </c>
      <c r="K2271" s="246" t="str">
        <f>data_olah!O592</f>
        <v>&gt; 200GB</v>
      </c>
      <c r="L2271" s="246" t="str">
        <f>data_olah!U592</f>
        <v>KURANG OPTIMAL</v>
      </c>
    </row>
    <row r="2272">
      <c r="A2272" s="245">
        <v>2025.0</v>
      </c>
      <c r="B2272" s="245" t="s">
        <v>3597</v>
      </c>
      <c r="C2272" s="246" t="str">
        <f>data_olah!B593</f>
        <v>KUTAI TIMUR</v>
      </c>
      <c r="D2272" s="246" t="str">
        <f>data_olah!C593</f>
        <v>SANGATTA SELATAN</v>
      </c>
      <c r="E2272" s="246" t="str">
        <f>data_olah!D593</f>
        <v>SANGKIMA</v>
      </c>
      <c r="F2272" s="247" t="str">
        <f>data_olah!F593</f>
        <v>0.3809798666455431</v>
      </c>
      <c r="G2272" s="247" t="str">
        <f>data_olah!G593</f>
        <v>117.51393579901801</v>
      </c>
      <c r="H2272" s="246" t="str">
        <f>data_olah!H593</f>
        <v>TELKOMSEL</v>
      </c>
      <c r="I2272" s="246" t="str">
        <f>data_olah!I593</f>
        <v>INDIHOME</v>
      </c>
      <c r="J2272" s="246" t="str">
        <f>data_olah!J593</f>
        <v>TERPASANG</v>
      </c>
      <c r="K2272" s="246" t="str">
        <f>data_olah!O593</f>
        <v>TIDAK AKTIF</v>
      </c>
      <c r="L2272" s="246" t="str">
        <f>data_olah!U593</f>
        <v>TIDAK OPTIMAL</v>
      </c>
    </row>
    <row r="2273">
      <c r="A2273" s="245">
        <v>2025.0</v>
      </c>
      <c r="B2273" s="245" t="s">
        <v>3597</v>
      </c>
      <c r="C2273" s="246" t="str">
        <f>data_olah!B594</f>
        <v>KUTAI TIMUR</v>
      </c>
      <c r="D2273" s="246" t="str">
        <f>data_olah!C594</f>
        <v>SANGATTA SELATAN</v>
      </c>
      <c r="E2273" s="246" t="str">
        <f>data_olah!D594</f>
        <v>TELUK SINGKAMA</v>
      </c>
      <c r="F2273" s="247" t="str">
        <f>data_olah!F594</f>
        <v>0.3345110005321498</v>
      </c>
      <c r="G2273" s="247" t="str">
        <f>data_olah!G594</f>
        <v>117.48208609672307</v>
      </c>
      <c r="H2273" s="246" t="str">
        <f>data_olah!H594</f>
        <v>ICON+</v>
      </c>
      <c r="I2273" s="246" t="str">
        <f>data_olah!I594</f>
        <v> Broadband + I-WIN</v>
      </c>
      <c r="J2273" s="246" t="str">
        <f>data_olah!J594</f>
        <v>TERPASANG</v>
      </c>
      <c r="K2273" s="246" t="str">
        <f>data_olah!O594</f>
        <v/>
      </c>
      <c r="L2273" s="246" t="str">
        <f>data_olah!U594</f>
        <v>KURANG OPTIMAL</v>
      </c>
    </row>
    <row r="2274">
      <c r="A2274" s="245">
        <v>2025.0</v>
      </c>
      <c r="B2274" s="245" t="s">
        <v>3597</v>
      </c>
      <c r="C2274" s="246" t="str">
        <f>data_olah!B595</f>
        <v>KUTAI TIMUR</v>
      </c>
      <c r="D2274" s="246" t="str">
        <f>data_olah!C595</f>
        <v>SANGATTA UTARA</v>
      </c>
      <c r="E2274" s="246" t="str">
        <f>data_olah!D595</f>
        <v>SANGATTA UTARA</v>
      </c>
      <c r="F2274" s="247" t="str">
        <f>data_olah!F595</f>
        <v>0.4891828928396726</v>
      </c>
      <c r="G2274" s="247" t="str">
        <f>data_olah!G595</f>
        <v>117.53085185770624</v>
      </c>
      <c r="H2274" s="246" t="str">
        <f>data_olah!H595</f>
        <v>TELKOMSEL</v>
      </c>
      <c r="I2274" s="246" t="str">
        <f>data_olah!I595</f>
        <v>INDIHOME</v>
      </c>
      <c r="J2274" s="246" t="str">
        <f>data_olah!J595</f>
        <v>TERPASANG</v>
      </c>
      <c r="K2274" s="246" t="str">
        <f>data_olah!O595</f>
        <v>&lt;= 50GB</v>
      </c>
      <c r="L2274" s="246" t="str">
        <f>data_olah!U595</f>
        <v>TIDAK OPTIMAL</v>
      </c>
    </row>
    <row r="2275">
      <c r="A2275" s="245">
        <v>2025.0</v>
      </c>
      <c r="B2275" s="245" t="s">
        <v>3597</v>
      </c>
      <c r="C2275" s="246" t="str">
        <f>data_olah!B596</f>
        <v>KUTAI TIMUR</v>
      </c>
      <c r="D2275" s="246" t="str">
        <f>data_olah!C596</f>
        <v>SANGATTA UTARA</v>
      </c>
      <c r="E2275" s="246" t="str">
        <f>data_olah!D596</f>
        <v>SINGA GEMBARA</v>
      </c>
      <c r="F2275" s="247" t="str">
        <f>data_olah!F596</f>
        <v>0.54296</v>
      </c>
      <c r="G2275" s="247" t="str">
        <f>data_olah!G596</f>
        <v>117.53167</v>
      </c>
      <c r="H2275" s="246" t="str">
        <f>data_olah!H596</f>
        <v>TELKOMSEL</v>
      </c>
      <c r="I2275" s="246" t="str">
        <f>data_olah!I596</f>
        <v>INDIHOME</v>
      </c>
      <c r="J2275" s="246" t="str">
        <f>data_olah!J596</f>
        <v>TERPASANG</v>
      </c>
      <c r="K2275" s="246" t="str">
        <f>data_olah!O596</f>
        <v>&gt; 200GB</v>
      </c>
      <c r="L2275" s="246" t="str">
        <f>data_olah!U596</f>
        <v>KURANG OPTIMAL</v>
      </c>
    </row>
    <row r="2276">
      <c r="A2276" s="245">
        <v>2025.0</v>
      </c>
      <c r="B2276" s="245" t="s">
        <v>3597</v>
      </c>
      <c r="C2276" s="246" t="str">
        <f>data_olah!B597</f>
        <v>KUTAI TIMUR</v>
      </c>
      <c r="D2276" s="246" t="str">
        <f>data_olah!C597</f>
        <v>SANGATTA UTARA</v>
      </c>
      <c r="E2276" s="246" t="str">
        <f>data_olah!D597</f>
        <v>SWARGA BARA</v>
      </c>
      <c r="F2276" s="247" t="str">
        <f>data_olah!F597</f>
        <v>0.531040865646156</v>
      </c>
      <c r="G2276" s="247" t="str">
        <f>data_olah!G597</f>
        <v>117.48705660102955</v>
      </c>
      <c r="H2276" s="246" t="str">
        <f>data_olah!H597</f>
        <v>TELKOMSEL</v>
      </c>
      <c r="I2276" s="246" t="str">
        <f>data_olah!I597</f>
        <v>INDIHOME</v>
      </c>
      <c r="J2276" s="246" t="str">
        <f>data_olah!J597</f>
        <v>TERPASANG</v>
      </c>
      <c r="K2276" s="246" t="str">
        <f>data_olah!O597</f>
        <v>&gt; 200GB</v>
      </c>
      <c r="L2276" s="246" t="str">
        <f>data_olah!U597</f>
        <v>KURANG OPTIMAL</v>
      </c>
    </row>
    <row r="2277">
      <c r="A2277" s="245">
        <v>2025.0</v>
      </c>
      <c r="B2277" s="245" t="s">
        <v>3597</v>
      </c>
      <c r="C2277" s="246" t="str">
        <f>data_olah!B598</f>
        <v>KUTAI TIMUR</v>
      </c>
      <c r="D2277" s="246" t="str">
        <f>data_olah!C598</f>
        <v>SANGKULIRANG</v>
      </c>
      <c r="E2277" s="246" t="str">
        <f>data_olah!D598</f>
        <v>KERAYAAN</v>
      </c>
      <c r="F2277" s="247" t="str">
        <f>data_olah!F598</f>
        <v>0.83470</v>
      </c>
      <c r="G2277" s="247" t="str">
        <f>data_olah!G598</f>
        <v>118.02350</v>
      </c>
      <c r="H2277" s="246" t="str">
        <f>data_olah!H598</f>
        <v>COMTELINDO</v>
      </c>
      <c r="I2277" s="246" t="str">
        <f>data_olah!I598</f>
        <v>WMS</v>
      </c>
      <c r="J2277" s="246" t="str">
        <f>data_olah!J598</f>
        <v>TERPASANG</v>
      </c>
      <c r="K2277" s="246" t="str">
        <f>data_olah!O598</f>
        <v>TIDAK TERDETEKSI</v>
      </c>
      <c r="L2277" s="246" t="str">
        <f>data_olah!U598</f>
        <v>OPTIMAL</v>
      </c>
    </row>
    <row r="2278">
      <c r="A2278" s="245">
        <v>2025.0</v>
      </c>
      <c r="B2278" s="245" t="s">
        <v>3597</v>
      </c>
      <c r="C2278" s="246" t="str">
        <f>data_olah!B599</f>
        <v>KUTAI TIMUR</v>
      </c>
      <c r="D2278" s="246" t="str">
        <f>data_olah!C599</f>
        <v>SANGKULIRANG</v>
      </c>
      <c r="E2278" s="246" t="str">
        <f>data_olah!D599</f>
        <v>TANJUNG MANIS</v>
      </c>
      <c r="F2278" s="247" t="str">
        <f>data_olah!F599</f>
        <v>0.90847</v>
      </c>
      <c r="G2278" s="247" t="str">
        <f>data_olah!G599</f>
        <v>118.06938</v>
      </c>
      <c r="H2278" s="246" t="str">
        <f>data_olah!H599</f>
        <v>COMTELINDO</v>
      </c>
      <c r="I2278" s="246" t="str">
        <f>data_olah!I599</f>
        <v>WMS</v>
      </c>
      <c r="J2278" s="246" t="str">
        <f>data_olah!J599</f>
        <v>TERPASANG</v>
      </c>
      <c r="K2278" s="246" t="str">
        <f>data_olah!O599</f>
        <v>TIDAK TERDETEKSI</v>
      </c>
      <c r="L2278" s="246" t="str">
        <f>data_olah!U599</f>
        <v>TIDAK OPTIMAL</v>
      </c>
    </row>
    <row r="2279">
      <c r="A2279" s="245">
        <v>2025.0</v>
      </c>
      <c r="B2279" s="245" t="s">
        <v>3597</v>
      </c>
      <c r="C2279" s="246" t="str">
        <f>data_olah!B600</f>
        <v>KUTAI TIMUR</v>
      </c>
      <c r="D2279" s="246" t="str">
        <f>data_olah!C600</f>
        <v>SANGKULIRANG</v>
      </c>
      <c r="E2279" s="246" t="str">
        <f>data_olah!D600</f>
        <v>PERIDAN</v>
      </c>
      <c r="F2279" s="247" t="str">
        <f>data_olah!F600</f>
        <v>0.998296</v>
      </c>
      <c r="G2279" s="247" t="str">
        <f>data_olah!G600</f>
        <v>118.005121</v>
      </c>
      <c r="H2279" s="246" t="str">
        <f>data_olah!H600</f>
        <v>BESTCAMP</v>
      </c>
      <c r="I2279" s="246" t="str">
        <f>data_olah!I600</f>
        <v>STARLINK</v>
      </c>
      <c r="J2279" s="246" t="str">
        <f>data_olah!J600</f>
        <v>TERPASANG</v>
      </c>
      <c r="K2279" s="246" t="str">
        <f>data_olah!O600</f>
        <v>BELUM TERPASANG</v>
      </c>
      <c r="L2279" s="246" t="str">
        <f>data_olah!U600</f>
        <v>KURANG OPTIMAL</v>
      </c>
    </row>
    <row r="2280">
      <c r="A2280" s="245">
        <v>2025.0</v>
      </c>
      <c r="B2280" s="245" t="s">
        <v>3597</v>
      </c>
      <c r="C2280" s="246" t="str">
        <f>data_olah!B601</f>
        <v>KUTAI TIMUR</v>
      </c>
      <c r="D2280" s="246" t="str">
        <f>data_olah!C601</f>
        <v>SANGKULIRANG</v>
      </c>
      <c r="E2280" s="246" t="str">
        <f>data_olah!D601</f>
        <v>SAKA</v>
      </c>
      <c r="F2280" s="247" t="str">
        <f>data_olah!F601</f>
        <v>1.04559</v>
      </c>
      <c r="G2280" s="247" t="str">
        <f>data_olah!G601</f>
        <v>117.99941</v>
      </c>
      <c r="H2280" s="246" t="str">
        <f>data_olah!H601</f>
        <v>TELKOMSEL</v>
      </c>
      <c r="I2280" s="246" t="str">
        <f>data_olah!I601</f>
        <v>ORBIT</v>
      </c>
      <c r="J2280" s="246" t="str">
        <f>data_olah!J601</f>
        <v>TERPASANG</v>
      </c>
      <c r="K2280" s="246" t="str">
        <f>data_olah!O601</f>
        <v>BELUM TERPASANG</v>
      </c>
      <c r="L2280" s="246" t="str">
        <f>data_olah!U601</f>
        <v>TIDAK TERDETEKSI</v>
      </c>
    </row>
    <row r="2281">
      <c r="A2281" s="245">
        <v>2025.0</v>
      </c>
      <c r="B2281" s="245" t="s">
        <v>3597</v>
      </c>
      <c r="C2281" s="246" t="str">
        <f>data_olah!B602</f>
        <v>KUTAI TIMUR</v>
      </c>
      <c r="D2281" s="246" t="str">
        <f>data_olah!C602</f>
        <v>SANGKULIRANG</v>
      </c>
      <c r="E2281" s="246" t="str">
        <f>data_olah!D602</f>
        <v>MANDU DALAM</v>
      </c>
      <c r="F2281" s="247" t="str">
        <f>data_olah!F602</f>
        <v>1.099316</v>
      </c>
      <c r="G2281" s="247" t="str">
        <f>data_olah!G602</f>
        <v>18.0016546</v>
      </c>
      <c r="H2281" s="246" t="str">
        <f>data_olah!H602</f>
        <v>BESTCAMP</v>
      </c>
      <c r="I2281" s="246" t="str">
        <f>data_olah!I602</f>
        <v>STARLINK</v>
      </c>
      <c r="J2281" s="246" t="str">
        <f>data_olah!J602</f>
        <v>TERPASANG</v>
      </c>
      <c r="K2281" s="246" t="str">
        <f>data_olah!O602</f>
        <v>BELUM TERPASANG</v>
      </c>
      <c r="L2281" s="246" t="str">
        <f>data_olah!U602</f>
        <v>OPTIMAL</v>
      </c>
    </row>
    <row r="2282">
      <c r="A2282" s="245">
        <v>2025.0</v>
      </c>
      <c r="B2282" s="245" t="s">
        <v>3597</v>
      </c>
      <c r="C2282" s="246" t="str">
        <f>data_olah!B603</f>
        <v>KUTAI TIMUR</v>
      </c>
      <c r="D2282" s="246" t="str">
        <f>data_olah!C603</f>
        <v>SANGKULIRANG</v>
      </c>
      <c r="E2282" s="246" t="str">
        <f>data_olah!D603</f>
        <v>BENUA BARU ILIR</v>
      </c>
      <c r="F2282" s="247" t="str">
        <f>data_olah!F603</f>
        <v>0.98680</v>
      </c>
      <c r="G2282" s="247" t="str">
        <f>data_olah!G603</f>
        <v>117.98496</v>
      </c>
      <c r="H2282" s="246" t="str">
        <f>data_olah!H603</f>
        <v>TELKOM</v>
      </c>
      <c r="I2282" s="246" t="str">
        <f>data_olah!I603</f>
        <v>WMS</v>
      </c>
      <c r="J2282" s="246" t="str">
        <f>data_olah!J603</f>
        <v>TERPASANG</v>
      </c>
      <c r="K2282" s="246" t="str">
        <f>data_olah!O603</f>
        <v>BELUM TERPASANG</v>
      </c>
      <c r="L2282" s="246" t="str">
        <f>data_olah!U603</f>
        <v>KURANG OPTIMAL</v>
      </c>
    </row>
    <row r="2283">
      <c r="A2283" s="245">
        <v>2025.0</v>
      </c>
      <c r="B2283" s="245" t="s">
        <v>3597</v>
      </c>
      <c r="C2283" s="246" t="str">
        <f>data_olah!B604</f>
        <v>KUTAI TIMUR</v>
      </c>
      <c r="D2283" s="246" t="str">
        <f>data_olah!C604</f>
        <v>SANGKULIRANG</v>
      </c>
      <c r="E2283" s="246" t="str">
        <f>data_olah!D604</f>
        <v>SEMPAYAU</v>
      </c>
      <c r="F2283" s="247" t="str">
        <f>data_olah!F604</f>
        <v>1.15346</v>
      </c>
      <c r="G2283" s="247" t="str">
        <f>data_olah!G604</f>
        <v>117.85389</v>
      </c>
      <c r="H2283" s="246" t="str">
        <f>data_olah!H604</f>
        <v>TELKOMSEL</v>
      </c>
      <c r="I2283" s="246" t="str">
        <f>data_olah!I604</f>
        <v>ORBIT</v>
      </c>
      <c r="J2283" s="246" t="str">
        <f>data_olah!J604</f>
        <v>TERPASANG</v>
      </c>
      <c r="K2283" s="246" t="str">
        <f>data_olah!O604</f>
        <v>BELUM TERPASANG</v>
      </c>
      <c r="L2283" s="246" t="str">
        <f>data_olah!U604</f>
        <v>TIDAK TERDETEKSI</v>
      </c>
    </row>
    <row r="2284">
      <c r="A2284" s="245">
        <v>2025.0</v>
      </c>
      <c r="B2284" s="245" t="s">
        <v>3597</v>
      </c>
      <c r="C2284" s="246" t="str">
        <f>data_olah!B605</f>
        <v>KUTAI TIMUR</v>
      </c>
      <c r="D2284" s="246" t="str">
        <f>data_olah!C605</f>
        <v>SANGKULIRANG</v>
      </c>
      <c r="E2284" s="246" t="str">
        <f>data_olah!D605</f>
        <v>PELAWAN</v>
      </c>
      <c r="F2284" s="247" t="str">
        <f>data_olah!F605</f>
        <v>1.19753</v>
      </c>
      <c r="G2284" s="247" t="str">
        <f>data_olah!G605</f>
        <v>117.88057</v>
      </c>
      <c r="H2284" s="246" t="str">
        <f>data_olah!H605</f>
        <v>COMTELINDO</v>
      </c>
      <c r="I2284" s="246" t="str">
        <f>data_olah!I605</f>
        <v>WMS</v>
      </c>
      <c r="J2284" s="246" t="str">
        <f>data_olah!J605</f>
        <v>TERPASANG</v>
      </c>
      <c r="K2284" s="246" t="str">
        <f>data_olah!O605</f>
        <v>TIDAK TERDETEKSI</v>
      </c>
      <c r="L2284" s="246" t="str">
        <f>data_olah!U605</f>
        <v>TIDAK OPTIMAL</v>
      </c>
    </row>
    <row r="2285">
      <c r="A2285" s="245">
        <v>2025.0</v>
      </c>
      <c r="B2285" s="245" t="s">
        <v>3597</v>
      </c>
      <c r="C2285" s="246" t="str">
        <f>data_olah!B606</f>
        <v>KUTAI TIMUR</v>
      </c>
      <c r="D2285" s="246" t="str">
        <f>data_olah!C606</f>
        <v>SANGKULIRANG</v>
      </c>
      <c r="E2285" s="246" t="str">
        <f>data_olah!D606</f>
        <v>TEPIAN TERAP</v>
      </c>
      <c r="F2285" s="247" t="str">
        <f>data_olah!F606</f>
        <v>1.215870</v>
      </c>
      <c r="G2285" s="247" t="str">
        <f>data_olah!G606</f>
        <v>117.908159</v>
      </c>
      <c r="H2285" s="246" t="str">
        <f>data_olah!H606</f>
        <v>BESTCAMP</v>
      </c>
      <c r="I2285" s="246" t="str">
        <f>data_olah!I606</f>
        <v>STARLINK</v>
      </c>
      <c r="J2285" s="246" t="str">
        <f>data_olah!J606</f>
        <v>TERPASANG</v>
      </c>
      <c r="K2285" s="246" t="str">
        <f>data_olah!O606</f>
        <v>BELUM TERPASANG</v>
      </c>
      <c r="L2285" s="246" t="str">
        <f>data_olah!U606</f>
        <v>SANGAT OPTIMAL</v>
      </c>
    </row>
    <row r="2286">
      <c r="A2286" s="245">
        <v>2025.0</v>
      </c>
      <c r="B2286" s="245" t="s">
        <v>3597</v>
      </c>
      <c r="C2286" s="246" t="str">
        <f>data_olah!B607</f>
        <v>KUTAI TIMUR</v>
      </c>
      <c r="D2286" s="246" t="str">
        <f>data_olah!C607</f>
        <v>SANGKULIRANG</v>
      </c>
      <c r="E2286" s="246" t="str">
        <f>data_olah!D607</f>
        <v>MALOY</v>
      </c>
      <c r="F2286" s="247" t="str">
        <f>data_olah!F607</f>
        <v>0.91740</v>
      </c>
      <c r="G2286" s="247" t="str">
        <f>data_olah!G607</f>
        <v>117.98341</v>
      </c>
      <c r="H2286" s="246" t="str">
        <f>data_olah!H607</f>
        <v>TELKOMSEL</v>
      </c>
      <c r="I2286" s="246" t="str">
        <f>data_olah!I607</f>
        <v>ORBIT</v>
      </c>
      <c r="J2286" s="246" t="str">
        <f>data_olah!J607</f>
        <v>TERPASANG</v>
      </c>
      <c r="K2286" s="246" t="str">
        <f>data_olah!O607</f>
        <v>BELUM TERPASANG</v>
      </c>
      <c r="L2286" s="246" t="str">
        <f>data_olah!U607</f>
        <v>TIDAK TERDETEKSI</v>
      </c>
    </row>
    <row r="2287">
      <c r="A2287" s="245">
        <v>2025.0</v>
      </c>
      <c r="B2287" s="245" t="s">
        <v>3597</v>
      </c>
      <c r="C2287" s="246" t="str">
        <f>data_olah!B608</f>
        <v>KUTAI TIMUR</v>
      </c>
      <c r="D2287" s="246" t="str">
        <f>data_olah!C608</f>
        <v>SANGKULIRANG</v>
      </c>
      <c r="E2287" s="246" t="str">
        <f>data_olah!D608</f>
        <v>BENUA BARU ULU</v>
      </c>
      <c r="F2287" s="247" t="str">
        <f>data_olah!F608</f>
        <v>0.99217</v>
      </c>
      <c r="G2287" s="247" t="str">
        <f>data_olah!G608</f>
        <v>117.97783</v>
      </c>
      <c r="H2287" s="246" t="str">
        <f>data_olah!H608</f>
        <v>TELKOM</v>
      </c>
      <c r="I2287" s="246" t="str">
        <f>data_olah!I608</f>
        <v>WMS</v>
      </c>
      <c r="J2287" s="246" t="str">
        <f>data_olah!J608</f>
        <v>TERPASANG</v>
      </c>
      <c r="K2287" s="246" t="str">
        <f>data_olah!O608</f>
        <v>&gt; 200GB</v>
      </c>
      <c r="L2287" s="246" t="str">
        <f>data_olah!U608</f>
        <v>KURANG OPTIMAL</v>
      </c>
    </row>
    <row r="2288">
      <c r="A2288" s="245">
        <v>2025.0</v>
      </c>
      <c r="B2288" s="245" t="s">
        <v>3597</v>
      </c>
      <c r="C2288" s="246" t="str">
        <f>data_olah!B609</f>
        <v>KUTAI TIMUR</v>
      </c>
      <c r="D2288" s="246" t="str">
        <f>data_olah!C609</f>
        <v>SANGKULIRANG</v>
      </c>
      <c r="E2288" s="246" t="str">
        <f>data_olah!D609</f>
        <v>KOLEK</v>
      </c>
      <c r="F2288" s="247" t="str">
        <f>data_olah!F609</f>
        <v>0.99835</v>
      </c>
      <c r="G2288" s="247" t="str">
        <f>data_olah!G609</f>
        <v>117.92429</v>
      </c>
      <c r="H2288" s="246" t="str">
        <f>data_olah!H609</f>
        <v>COMTELINDO</v>
      </c>
      <c r="I2288" s="246" t="str">
        <f>data_olah!I609</f>
        <v>WMS</v>
      </c>
      <c r="J2288" s="246" t="str">
        <f>data_olah!J609</f>
        <v>TERPASANG</v>
      </c>
      <c r="K2288" s="246" t="str">
        <f>data_olah!O609</f>
        <v>TIDAK TERDETEKSI</v>
      </c>
      <c r="L2288" s="246" t="str">
        <f>data_olah!U609</f>
        <v>OPTIMAL</v>
      </c>
    </row>
    <row r="2289">
      <c r="A2289" s="245">
        <v>2025.0</v>
      </c>
      <c r="B2289" s="245" t="s">
        <v>3597</v>
      </c>
      <c r="C2289" s="246" t="str">
        <f>data_olah!B610</f>
        <v>KUTAI TIMUR</v>
      </c>
      <c r="D2289" s="246" t="str">
        <f>data_olah!C610</f>
        <v>SANGKULIRANG</v>
      </c>
      <c r="E2289" s="246" t="str">
        <f>data_olah!D610</f>
        <v>PULAU MIANG</v>
      </c>
      <c r="F2289" s="247" t="str">
        <f>data_olah!F610</f>
        <v>0.74345</v>
      </c>
      <c r="G2289" s="247" t="str">
        <f>data_olah!G610</f>
        <v>118.01397</v>
      </c>
      <c r="H2289" s="246" t="str">
        <f>data_olah!H610</f>
        <v>COMTELINDO</v>
      </c>
      <c r="I2289" s="246" t="str">
        <f>data_olah!I610</f>
        <v>WMS</v>
      </c>
      <c r="J2289" s="246" t="str">
        <f>data_olah!J610</f>
        <v>TERPASANG</v>
      </c>
      <c r="K2289" s="246" t="str">
        <f>data_olah!O610</f>
        <v>TIDAK TERDETEKSI</v>
      </c>
      <c r="L2289" s="246" t="str">
        <f>data_olah!U610</f>
        <v>TIDAK OPTIMAL</v>
      </c>
    </row>
    <row r="2290">
      <c r="A2290" s="245">
        <v>2025.0</v>
      </c>
      <c r="B2290" s="245" t="s">
        <v>3597</v>
      </c>
      <c r="C2290" s="246" t="str">
        <f>data_olah!B611</f>
        <v>KUTAI TIMUR</v>
      </c>
      <c r="D2290" s="246" t="str">
        <f>data_olah!C611</f>
        <v>SANGKULIRANG</v>
      </c>
      <c r="E2290" s="246" t="str">
        <f>data_olah!D611</f>
        <v>PERUPUK</v>
      </c>
      <c r="F2290" s="247" t="str">
        <f>data_olah!F611</f>
        <v>0.90012</v>
      </c>
      <c r="G2290" s="247" t="str">
        <f>data_olah!G611</f>
        <v>118.11824</v>
      </c>
      <c r="H2290" s="246" t="str">
        <f>data_olah!H611</f>
        <v>COMTELINDO</v>
      </c>
      <c r="I2290" s="246" t="str">
        <f>data_olah!I611</f>
        <v>WMS</v>
      </c>
      <c r="J2290" s="246" t="str">
        <f>data_olah!J611</f>
        <v>TERPASANG</v>
      </c>
      <c r="K2290" s="246" t="str">
        <f>data_olah!O611</f>
        <v>TIDAK TERDETEKSI</v>
      </c>
      <c r="L2290" s="246" t="str">
        <f>data_olah!U611</f>
        <v>TIDAK OPTIMAL</v>
      </c>
    </row>
    <row r="2291">
      <c r="A2291" s="245">
        <v>2025.0</v>
      </c>
      <c r="B2291" s="245" t="s">
        <v>3597</v>
      </c>
      <c r="C2291" s="246" t="str">
        <f>data_olah!B612</f>
        <v>KUTAI TIMUR</v>
      </c>
      <c r="D2291" s="246" t="str">
        <f>data_olah!C612</f>
        <v>SANGKULIRANG</v>
      </c>
      <c r="E2291" s="246" t="str">
        <f>data_olah!D612</f>
        <v>MANDU PANTAI SEJAHTERA</v>
      </c>
      <c r="F2291" s="247" t="str">
        <f>data_olah!F612</f>
        <v>1.11815</v>
      </c>
      <c r="G2291" s="247" t="str">
        <f>data_olah!G612</f>
        <v>117.96305</v>
      </c>
      <c r="H2291" s="246" t="str">
        <f>data_olah!H612</f>
        <v>TELKOMSEL</v>
      </c>
      <c r="I2291" s="246" t="str">
        <f>data_olah!I612</f>
        <v>ORBIT</v>
      </c>
      <c r="J2291" s="246" t="str">
        <f>data_olah!J612</f>
        <v>TERPASANG</v>
      </c>
      <c r="K2291" s="246" t="str">
        <f>data_olah!O612</f>
        <v>BELUM TERPASANG</v>
      </c>
      <c r="L2291" s="246" t="str">
        <f>data_olah!U612</f>
        <v>TIDAK TERDETEKSI</v>
      </c>
    </row>
    <row r="2292">
      <c r="A2292" s="245">
        <v>2025.0</v>
      </c>
      <c r="B2292" s="245" t="s">
        <v>3597</v>
      </c>
      <c r="C2292" s="246" t="str">
        <f>data_olah!B613</f>
        <v>KUTAI TIMUR</v>
      </c>
      <c r="D2292" s="246" t="str">
        <f>data_olah!C613</f>
        <v>TELEN</v>
      </c>
      <c r="E2292" s="246" t="str">
        <f>data_olah!D613</f>
        <v>MARAH HALOQ</v>
      </c>
      <c r="F2292" s="247" t="str">
        <f>data_olah!F613</f>
        <v>0.84170</v>
      </c>
      <c r="G2292" s="247" t="str">
        <f>data_olah!G613</f>
        <v>116.80987</v>
      </c>
      <c r="H2292" s="246" t="str">
        <f>data_olah!H613</f>
        <v>TELKOMSEL</v>
      </c>
      <c r="I2292" s="246" t="str">
        <f>data_olah!I613</f>
        <v>ORBIT</v>
      </c>
      <c r="J2292" s="246" t="str">
        <f>data_olah!J613</f>
        <v>TERPASANG</v>
      </c>
      <c r="K2292" s="246" t="str">
        <f>data_olah!O613</f>
        <v>BELUM TERPASANG</v>
      </c>
      <c r="L2292" s="246" t="str">
        <f>data_olah!U613</f>
        <v>TIDAK TERDETEKSI</v>
      </c>
    </row>
    <row r="2293">
      <c r="A2293" s="245">
        <v>2025.0</v>
      </c>
      <c r="B2293" s="245" t="s">
        <v>3597</v>
      </c>
      <c r="C2293" s="246" t="str">
        <f>data_olah!B614</f>
        <v>KUTAI TIMUR</v>
      </c>
      <c r="D2293" s="246" t="str">
        <f>data_olah!C614</f>
        <v>TELEN</v>
      </c>
      <c r="E2293" s="246" t="str">
        <f>data_olah!D614</f>
        <v>LUNG MELAH</v>
      </c>
      <c r="F2293" s="247" t="str">
        <f>data_olah!F614</f>
        <v>0.84361</v>
      </c>
      <c r="G2293" s="247" t="str">
        <f>data_olah!G614</f>
        <v>116.80545</v>
      </c>
      <c r="H2293" s="246" t="str">
        <f>data_olah!H614</f>
        <v>TELKOMSEL</v>
      </c>
      <c r="I2293" s="246" t="str">
        <f>data_olah!I614</f>
        <v>ORBIT</v>
      </c>
      <c r="J2293" s="246" t="str">
        <f>data_olah!J614</f>
        <v>TERPASANG</v>
      </c>
      <c r="K2293" s="246" t="str">
        <f>data_olah!O614</f>
        <v>BELUM TERPASANG</v>
      </c>
      <c r="L2293" s="246" t="str">
        <f>data_olah!U614</f>
        <v>TIDAK TERDETEKSI</v>
      </c>
    </row>
    <row r="2294">
      <c r="A2294" s="245">
        <v>2025.0</v>
      </c>
      <c r="B2294" s="245" t="s">
        <v>3597</v>
      </c>
      <c r="C2294" s="246" t="str">
        <f>data_olah!B615</f>
        <v>KUTAI TIMUR</v>
      </c>
      <c r="D2294" s="246" t="str">
        <f>data_olah!C615</f>
        <v>TELEN</v>
      </c>
      <c r="E2294" s="246" t="str">
        <f>data_olah!D615</f>
        <v>JUK AYAQ</v>
      </c>
      <c r="F2294" s="247" t="str">
        <f>data_olah!F615</f>
        <v>0.88163</v>
      </c>
      <c r="G2294" s="247" t="str">
        <f>data_olah!G615</f>
        <v>116.86563</v>
      </c>
      <c r="H2294" s="246" t="str">
        <f>data_olah!H615</f>
        <v>TELKOMSEL</v>
      </c>
      <c r="I2294" s="246" t="str">
        <f>data_olah!I615</f>
        <v>ORBIT</v>
      </c>
      <c r="J2294" s="246" t="str">
        <f>data_olah!J615</f>
        <v>TERPASANG</v>
      </c>
      <c r="K2294" s="246" t="str">
        <f>data_olah!O615</f>
        <v>BELUM TERPASANG</v>
      </c>
      <c r="L2294" s="246" t="str">
        <f>data_olah!U615</f>
        <v>TIDAK TERDETEKSI</v>
      </c>
    </row>
    <row r="2295">
      <c r="A2295" s="245">
        <v>2025.0</v>
      </c>
      <c r="B2295" s="245" t="s">
        <v>3597</v>
      </c>
      <c r="C2295" s="246" t="str">
        <f>data_olah!B616</f>
        <v>KUTAI TIMUR</v>
      </c>
      <c r="D2295" s="246" t="str">
        <f>data_olah!C616</f>
        <v>TELEN</v>
      </c>
      <c r="E2295" s="246" t="str">
        <f>data_olah!D616</f>
        <v>LONG SEGAR</v>
      </c>
      <c r="F2295" s="247" t="str">
        <f>data_olah!F616</f>
        <v>0.79591</v>
      </c>
      <c r="G2295" s="247" t="str">
        <f>data_olah!G616</f>
        <v>116.82186</v>
      </c>
      <c r="H2295" s="246" t="str">
        <f>data_olah!H616</f>
        <v>TELKOMSEL</v>
      </c>
      <c r="I2295" s="246" t="str">
        <f>data_olah!I616</f>
        <v>ORBIT</v>
      </c>
      <c r="J2295" s="246" t="str">
        <f>data_olah!J616</f>
        <v>TERPASANG</v>
      </c>
      <c r="K2295" s="246" t="str">
        <f>data_olah!O616</f>
        <v>BELUM TERPASANG</v>
      </c>
      <c r="L2295" s="246" t="str">
        <f>data_olah!U616</f>
        <v>TIDAK TERDETEKSI</v>
      </c>
    </row>
    <row r="2296">
      <c r="A2296" s="245">
        <v>2025.0</v>
      </c>
      <c r="B2296" s="245" t="s">
        <v>3597</v>
      </c>
      <c r="C2296" s="246" t="str">
        <f>data_olah!B617</f>
        <v>KUTAI TIMUR</v>
      </c>
      <c r="D2296" s="246" t="str">
        <f>data_olah!C617</f>
        <v>TELEN</v>
      </c>
      <c r="E2296" s="246" t="str">
        <f>data_olah!D617</f>
        <v>LONG NORAN</v>
      </c>
      <c r="F2296" s="247" t="str">
        <f>data_olah!F617</f>
        <v>0.83871</v>
      </c>
      <c r="G2296" s="247" t="str">
        <f>data_olah!G617</f>
        <v>116.47984</v>
      </c>
      <c r="H2296" s="246" t="str">
        <f>data_olah!H617</f>
        <v>COMTELINDO</v>
      </c>
      <c r="I2296" s="246" t="str">
        <f>data_olah!I617</f>
        <v>WMS</v>
      </c>
      <c r="J2296" s="246" t="str">
        <f>data_olah!J617</f>
        <v>TERPASANG</v>
      </c>
      <c r="K2296" s="246" t="str">
        <f>data_olah!O617</f>
        <v>TIDAK TERDETEKSI</v>
      </c>
      <c r="L2296" s="246" t="str">
        <f>data_olah!U617</f>
        <v>TIDAK OPTIMAL</v>
      </c>
    </row>
    <row r="2297">
      <c r="A2297" s="245">
        <v>2025.0</v>
      </c>
      <c r="B2297" s="245" t="s">
        <v>3597</v>
      </c>
      <c r="C2297" s="246" t="str">
        <f>data_olah!B618</f>
        <v>KUTAI TIMUR</v>
      </c>
      <c r="D2297" s="246" t="str">
        <f>data_olah!C618</f>
        <v>TELEN</v>
      </c>
      <c r="E2297" s="246" t="str">
        <f>data_olah!D618</f>
        <v>MUARA PANTUN</v>
      </c>
      <c r="F2297" s="247" t="str">
        <f>data_olah!F618</f>
        <v>0.84359</v>
      </c>
      <c r="G2297" s="247" t="str">
        <f>data_olah!G618</f>
        <v>116.86994</v>
      </c>
      <c r="H2297" s="246" t="str">
        <f>data_olah!H618</f>
        <v>TELKOMSEL</v>
      </c>
      <c r="I2297" s="246" t="str">
        <f>data_olah!I618</f>
        <v>ORBIT</v>
      </c>
      <c r="J2297" s="246" t="str">
        <f>data_olah!J618</f>
        <v>TERPASANG</v>
      </c>
      <c r="K2297" s="246" t="str">
        <f>data_olah!O618</f>
        <v>BELUM TERPASANG</v>
      </c>
      <c r="L2297" s="246" t="str">
        <f>data_olah!U618</f>
        <v>TIDAK TERDETEKSI</v>
      </c>
    </row>
    <row r="2298">
      <c r="A2298" s="245">
        <v>2025.0</v>
      </c>
      <c r="B2298" s="245" t="s">
        <v>3597</v>
      </c>
      <c r="C2298" s="246" t="str">
        <f>data_olah!B619</f>
        <v>KUTAI TIMUR</v>
      </c>
      <c r="D2298" s="246" t="str">
        <f>data_olah!C619</f>
        <v>TELEN</v>
      </c>
      <c r="E2298" s="246" t="str">
        <f>data_olah!D619</f>
        <v>RANTAU PANJANG</v>
      </c>
      <c r="F2298" s="247" t="str">
        <f>data_olah!F619</f>
        <v>0.943423</v>
      </c>
      <c r="G2298" s="247" t="str">
        <f>data_olah!G619</f>
        <v>116.855420</v>
      </c>
      <c r="H2298" s="246" t="str">
        <f>data_olah!H619</f>
        <v>BESTCAMP</v>
      </c>
      <c r="I2298" s="246" t="str">
        <f>data_olah!I619</f>
        <v>STARLINK</v>
      </c>
      <c r="J2298" s="246" t="str">
        <f>data_olah!J619</f>
        <v>TERPASANG</v>
      </c>
      <c r="K2298" s="246" t="str">
        <f>data_olah!O619</f>
        <v>BELUM TERPASANG</v>
      </c>
      <c r="L2298" s="246" t="str">
        <f>data_olah!U619</f>
        <v>TIDAK OPTIMAL</v>
      </c>
    </row>
    <row r="2299">
      <c r="A2299" s="245">
        <v>2025.0</v>
      </c>
      <c r="B2299" s="245" t="s">
        <v>3597</v>
      </c>
      <c r="C2299" s="246" t="str">
        <f>data_olah!B620</f>
        <v>KUTAI TIMUR</v>
      </c>
      <c r="D2299" s="246" t="str">
        <f>data_olah!C620</f>
        <v>TELEN</v>
      </c>
      <c r="E2299" s="246" t="str">
        <f>data_olah!D620</f>
        <v>KERNYANYAN</v>
      </c>
      <c r="F2299" s="247" t="str">
        <f>data_olah!F620</f>
        <v>0.79638</v>
      </c>
      <c r="G2299" s="247" t="str">
        <f>data_olah!G620</f>
        <v>116.82386</v>
      </c>
      <c r="H2299" s="246" t="str">
        <f>data_olah!H620</f>
        <v>TELKOMSEL</v>
      </c>
      <c r="I2299" s="246" t="str">
        <f>data_olah!I620</f>
        <v>ORBIT</v>
      </c>
      <c r="J2299" s="246" t="str">
        <f>data_olah!J620</f>
        <v>TERPASANG</v>
      </c>
      <c r="K2299" s="246" t="str">
        <f>data_olah!O620</f>
        <v>BELUM TERPASANG</v>
      </c>
      <c r="L2299" s="246" t="str">
        <f>data_olah!U620</f>
        <v>TIDAK TERDETEKSI</v>
      </c>
    </row>
    <row r="2300">
      <c r="A2300" s="245">
        <v>2025.0</v>
      </c>
      <c r="B2300" s="245" t="s">
        <v>3597</v>
      </c>
      <c r="C2300" s="246" t="str">
        <f>data_olah!B621</f>
        <v>KUTAI TIMUR</v>
      </c>
      <c r="D2300" s="246" t="str">
        <f>data_olah!C621</f>
        <v>TELUK PANDAN</v>
      </c>
      <c r="E2300" s="246" t="str">
        <f>data_olah!D621</f>
        <v>TELUK PANDAN</v>
      </c>
      <c r="F2300" s="247" t="str">
        <f>data_olah!F621</f>
        <v>0.24890</v>
      </c>
      <c r="G2300" s="247" t="str">
        <f>data_olah!G621</f>
        <v>117.49380</v>
      </c>
      <c r="H2300" s="246" t="str">
        <f>data_olah!H621</f>
        <v>TELKOM</v>
      </c>
      <c r="I2300" s="246" t="str">
        <f>data_olah!I621</f>
        <v>WMS</v>
      </c>
      <c r="J2300" s="246" t="str">
        <f>data_olah!J621</f>
        <v>TERPASANG</v>
      </c>
      <c r="K2300" s="246" t="str">
        <f>data_olah!O621</f>
        <v>BELUM TERPASANG</v>
      </c>
      <c r="L2300" s="246" t="str">
        <f>data_olah!U621</f>
        <v>KURANG OPTIMAL</v>
      </c>
    </row>
    <row r="2301">
      <c r="A2301" s="245">
        <v>2025.0</v>
      </c>
      <c r="B2301" s="245" t="s">
        <v>3597</v>
      </c>
      <c r="C2301" s="246" t="str">
        <f>data_olah!B622</f>
        <v>KUTAI TIMUR</v>
      </c>
      <c r="D2301" s="246" t="str">
        <f>data_olah!C622</f>
        <v>TELUK PANDAN</v>
      </c>
      <c r="E2301" s="246" t="str">
        <f>data_olah!D622</f>
        <v>SUKA RAHMAT</v>
      </c>
      <c r="F2301" s="247" t="str">
        <f>data_olah!F622</f>
        <v>0.15150</v>
      </c>
      <c r="G2301" s="247" t="str">
        <f>data_olah!G622</f>
        <v>117.42982</v>
      </c>
      <c r="H2301" s="246" t="str">
        <f>data_olah!H622</f>
        <v>TELKOMSEL</v>
      </c>
      <c r="I2301" s="246" t="str">
        <f>data_olah!I622</f>
        <v>INDIHOME</v>
      </c>
      <c r="J2301" s="246" t="str">
        <f>data_olah!J622</f>
        <v>TERPASANG</v>
      </c>
      <c r="K2301" s="246" t="str">
        <f>data_olah!O622</f>
        <v>&gt; 200GB</v>
      </c>
      <c r="L2301" s="246" t="str">
        <f>data_olah!U622</f>
        <v>KURANG OPTIMAL</v>
      </c>
    </row>
    <row r="2302">
      <c r="A2302" s="245">
        <v>2025.0</v>
      </c>
      <c r="B2302" s="245" t="s">
        <v>3597</v>
      </c>
      <c r="C2302" s="246" t="str">
        <f>data_olah!B623</f>
        <v>KUTAI TIMUR</v>
      </c>
      <c r="D2302" s="246" t="str">
        <f>data_olah!C623</f>
        <v>TELUK PANDAN</v>
      </c>
      <c r="E2302" s="246" t="str">
        <f>data_olah!D623</f>
        <v>SUKA DAMAI</v>
      </c>
      <c r="F2302" s="247" t="str">
        <f>data_olah!F623</f>
        <v>0.54358</v>
      </c>
      <c r="G2302" s="247" t="str">
        <f>data_olah!G623</f>
        <v>117.11014</v>
      </c>
      <c r="H2302" s="246" t="str">
        <f>data_olah!H623</f>
        <v/>
      </c>
      <c r="I2302" s="246" t="str">
        <f>data_olah!I623</f>
        <v/>
      </c>
      <c r="J2302" s="246" t="str">
        <f>data_olah!J623</f>
        <v/>
      </c>
      <c r="K2302" s="246" t="str">
        <f>data_olah!O623</f>
        <v>BELUM TERPASANG</v>
      </c>
      <c r="L2302" s="246" t="str">
        <f>data_olah!U623</f>
        <v>BELUM TERPASANG</v>
      </c>
    </row>
    <row r="2303">
      <c r="A2303" s="245">
        <v>2025.0</v>
      </c>
      <c r="B2303" s="245" t="s">
        <v>3597</v>
      </c>
      <c r="C2303" s="246" t="str">
        <f>data_olah!B624</f>
        <v>KUTAI TIMUR</v>
      </c>
      <c r="D2303" s="246" t="str">
        <f>data_olah!C624</f>
        <v>TELUK PANDAN</v>
      </c>
      <c r="E2303" s="246" t="str">
        <f>data_olah!D624</f>
        <v>KANDOLO</v>
      </c>
      <c r="F2303" s="247" t="str">
        <f>data_olah!F624</f>
        <v>0.30744</v>
      </c>
      <c r="G2303" s="247" t="str">
        <f>data_olah!G624</f>
        <v>117.47342</v>
      </c>
      <c r="H2303" s="246" t="str">
        <f>data_olah!H624</f>
        <v>ICON+</v>
      </c>
      <c r="I2303" s="246" t="str">
        <f>data_olah!I624</f>
        <v> Broadband + I-WIN</v>
      </c>
      <c r="J2303" s="246" t="str">
        <f>data_olah!J624</f>
        <v>TERPASANG</v>
      </c>
      <c r="K2303" s="246" t="str">
        <f>data_olah!O624</f>
        <v>&lt;= 200GB</v>
      </c>
      <c r="L2303" s="246" t="str">
        <f>data_olah!U624</f>
        <v>KURANG OPTIMAL</v>
      </c>
    </row>
    <row r="2304">
      <c r="A2304" s="245">
        <v>2025.0</v>
      </c>
      <c r="B2304" s="245" t="s">
        <v>3597</v>
      </c>
      <c r="C2304" s="246" t="str">
        <f>data_olah!B625</f>
        <v>KUTAI TIMUR</v>
      </c>
      <c r="D2304" s="246" t="str">
        <f>data_olah!C625</f>
        <v>TELUK PANDAN</v>
      </c>
      <c r="E2304" s="246" t="str">
        <f>data_olah!D625</f>
        <v>DANAU REDAN</v>
      </c>
      <c r="F2304" s="247" t="str">
        <f>data_olah!F625</f>
        <v>0.238112</v>
      </c>
      <c r="G2304" s="247" t="str">
        <f>data_olah!G625</f>
        <v>117.214261</v>
      </c>
      <c r="H2304" s="246" t="str">
        <f>data_olah!H625</f>
        <v>ICON+</v>
      </c>
      <c r="I2304" s="246" t="str">
        <f>data_olah!I625</f>
        <v> Broadband + I-WIN</v>
      </c>
      <c r="J2304" s="246" t="str">
        <f>data_olah!J625</f>
        <v>TERPASANG</v>
      </c>
      <c r="K2304" s="246" t="str">
        <f>data_olah!O625</f>
        <v/>
      </c>
      <c r="L2304" s="246" t="str">
        <f>data_olah!U625</f>
        <v>KURANG OPTIMAL</v>
      </c>
    </row>
    <row r="2305">
      <c r="A2305" s="245">
        <v>2025.0</v>
      </c>
      <c r="B2305" s="245" t="s">
        <v>3597</v>
      </c>
      <c r="C2305" s="246" t="str">
        <f>data_olah!B626</f>
        <v>KUTAI TIMUR</v>
      </c>
      <c r="D2305" s="246" t="str">
        <f>data_olah!C626</f>
        <v>TELUK PANDAN</v>
      </c>
      <c r="E2305" s="246" t="str">
        <f>data_olah!D626</f>
        <v>MARTADINATA</v>
      </c>
      <c r="F2305" s="247" t="str">
        <f>data_olah!F626</f>
        <v>0.11105</v>
      </c>
      <c r="G2305" s="247" t="str">
        <f>data_olah!G626</f>
        <v>117.26460</v>
      </c>
      <c r="H2305" s="246" t="str">
        <f>data_olah!H626</f>
        <v>ICON+</v>
      </c>
      <c r="I2305" s="246" t="str">
        <f>data_olah!I626</f>
        <v> Broadband + I-WIN</v>
      </c>
      <c r="J2305" s="246" t="str">
        <f>data_olah!J626</f>
        <v>TERPASANG</v>
      </c>
      <c r="K2305" s="246" t="str">
        <f>data_olah!O626</f>
        <v/>
      </c>
      <c r="L2305" s="246" t="str">
        <f>data_olah!U626</f>
        <v>KURANG OPTIMAL</v>
      </c>
    </row>
    <row r="2306">
      <c r="A2306" s="245">
        <v>2025.0</v>
      </c>
      <c r="B2306" s="245" t="s">
        <v>3597</v>
      </c>
      <c r="C2306" s="246" t="str">
        <f>data_olah!B627</f>
        <v>MAHAKAM ULU</v>
      </c>
      <c r="D2306" s="246" t="str">
        <f>data_olah!C627</f>
        <v>LAHAM</v>
      </c>
      <c r="E2306" s="246" t="str">
        <f>data_olah!D627</f>
        <v>LAHAM</v>
      </c>
      <c r="F2306" s="247" t="str">
        <f>data_olah!F627</f>
        <v>0.4319546116882702</v>
      </c>
      <c r="G2306" s="247" t="str">
        <f>data_olah!G627</f>
        <v>115.48520118566036</v>
      </c>
      <c r="H2306" s="246" t="str">
        <f>data_olah!H627</f>
        <v>TELKOMSAT</v>
      </c>
      <c r="I2306" s="246" t="str">
        <f>data_olah!I627</f>
        <v>STARLINK</v>
      </c>
      <c r="J2306" s="246" t="str">
        <f>data_olah!J627</f>
        <v>TERPASANG</v>
      </c>
      <c r="K2306" s="246" t="str">
        <f>data_olah!O627</f>
        <v>BELUM TERPASANG</v>
      </c>
      <c r="L2306" s="246" t="str">
        <f>data_olah!U627</f>
        <v>SANGAT OPTIMAL</v>
      </c>
    </row>
    <row r="2307">
      <c r="A2307" s="245">
        <v>2025.0</v>
      </c>
      <c r="B2307" s="245" t="s">
        <v>3597</v>
      </c>
      <c r="C2307" s="246" t="str">
        <f>data_olah!B628</f>
        <v>MAHAKAM ULU</v>
      </c>
      <c r="D2307" s="246" t="str">
        <f>data_olah!C628</f>
        <v>LAHAM</v>
      </c>
      <c r="E2307" s="246" t="str">
        <f>data_olah!D628</f>
        <v>LONG GELAWANG</v>
      </c>
      <c r="F2307" s="247" t="str">
        <f>data_olah!F628</f>
        <v>0.17749121837203038</v>
      </c>
      <c r="G2307" s="247" t="str">
        <f>data_olah!G628</f>
        <v>115.29390628777142</v>
      </c>
      <c r="H2307" s="246" t="str">
        <f>data_olah!H628</f>
        <v>TELKOMSAT</v>
      </c>
      <c r="I2307" s="246" t="str">
        <f>data_olah!I628</f>
        <v>STARLINK</v>
      </c>
      <c r="J2307" s="246" t="str">
        <f>data_olah!J628</f>
        <v>TERPASANG</v>
      </c>
      <c r="K2307" s="246" t="str">
        <f>data_olah!O628</f>
        <v>BELUM TERPASANG</v>
      </c>
      <c r="L2307" s="246" t="str">
        <f>data_olah!U628</f>
        <v>TIDAK OPTIMAL</v>
      </c>
    </row>
    <row r="2308">
      <c r="A2308" s="245">
        <v>2025.0</v>
      </c>
      <c r="B2308" s="245" t="s">
        <v>3597</v>
      </c>
      <c r="C2308" s="246" t="str">
        <f>data_olah!B629</f>
        <v>MAHAKAM ULU</v>
      </c>
      <c r="D2308" s="246" t="str">
        <f>data_olah!C629</f>
        <v>LAHAM</v>
      </c>
      <c r="E2308" s="246" t="str">
        <f>data_olah!D629</f>
        <v>MUARA RATAH</v>
      </c>
      <c r="F2308" s="247" t="str">
        <f>data_olah!F629</f>
        <v>0.36429876091870445</v>
      </c>
      <c r="G2308" s="247" t="str">
        <f>data_olah!G629</f>
        <v>115.39808728147491</v>
      </c>
      <c r="H2308" s="246" t="str">
        <f>data_olah!H629</f>
        <v>TELKOMSEL</v>
      </c>
      <c r="I2308" s="246" t="str">
        <f>data_olah!I629</f>
        <v>ORBIT</v>
      </c>
      <c r="J2308" s="246" t="str">
        <f>data_olah!J629</f>
        <v>TERPASANG</v>
      </c>
      <c r="K2308" s="246" t="str">
        <f>data_olah!O629</f>
        <v>BELUM TERPASANG</v>
      </c>
      <c r="L2308" s="246" t="str">
        <f>data_olah!U629</f>
        <v>TIDAK TERDETEKSI</v>
      </c>
    </row>
    <row r="2309">
      <c r="A2309" s="245">
        <v>2025.0</v>
      </c>
      <c r="B2309" s="245" t="s">
        <v>3597</v>
      </c>
      <c r="C2309" s="246" t="str">
        <f>data_olah!B630</f>
        <v>MAHAKAM ULU</v>
      </c>
      <c r="D2309" s="246" t="str">
        <f>data_olah!C630</f>
        <v>LAHAM</v>
      </c>
      <c r="E2309" s="246" t="str">
        <f>data_olah!D630</f>
        <v>DANUM PAROY</v>
      </c>
      <c r="F2309" s="247" t="str">
        <f>data_olah!F630</f>
        <v>0.21964979714424787</v>
      </c>
      <c r="G2309" s="247" t="str">
        <f>data_olah!G630</f>
        <v>115.21259913792044</v>
      </c>
      <c r="H2309" s="246" t="str">
        <f>data_olah!H630</f>
        <v>BESTCAMP</v>
      </c>
      <c r="I2309" s="246" t="str">
        <f>data_olah!I630</f>
        <v>STARLINK</v>
      </c>
      <c r="J2309" s="246" t="str">
        <f>data_olah!J630</f>
        <v>TERPASANG</v>
      </c>
      <c r="K2309" s="246" t="str">
        <f>data_olah!O630</f>
        <v>BELUM TERPASANG</v>
      </c>
      <c r="L2309" s="246" t="str">
        <f>data_olah!U630</f>
        <v>TIDAK OPTIMAL</v>
      </c>
    </row>
    <row r="2310">
      <c r="A2310" s="245">
        <v>2025.0</v>
      </c>
      <c r="B2310" s="245" t="s">
        <v>3597</v>
      </c>
      <c r="C2310" s="246" t="str">
        <f>data_olah!B631</f>
        <v>MAHAKAM ULU</v>
      </c>
      <c r="D2310" s="246" t="str">
        <f>data_olah!C631</f>
        <v>LAHAM</v>
      </c>
      <c r="E2310" s="246" t="str">
        <f>data_olah!D631</f>
        <v>NYARIBUNGAN</v>
      </c>
      <c r="F2310" s="247" t="str">
        <f>data_olah!F631</f>
        <v>0.03376778454193736</v>
      </c>
      <c r="G2310" s="247" t="str">
        <f>data_olah!G631</f>
        <v>115.04659909986971</v>
      </c>
      <c r="H2310" s="246" t="str">
        <f>data_olah!H631</f>
        <v>BESTCAMP</v>
      </c>
      <c r="I2310" s="246" t="str">
        <f>data_olah!I631</f>
        <v>STARLINK</v>
      </c>
      <c r="J2310" s="246" t="str">
        <f>data_olah!J631</f>
        <v>TERPASANG</v>
      </c>
      <c r="K2310" s="246" t="str">
        <f>data_olah!O631</f>
        <v>BELUM TERPASANG</v>
      </c>
      <c r="L2310" s="246" t="str">
        <f>data_olah!U631</f>
        <v>SANGAT OPTIMAL</v>
      </c>
    </row>
    <row r="2311">
      <c r="A2311" s="245">
        <v>2025.0</v>
      </c>
      <c r="B2311" s="245" t="s">
        <v>3597</v>
      </c>
      <c r="C2311" s="246" t="str">
        <f>data_olah!B632</f>
        <v>MAHAKAM ULU</v>
      </c>
      <c r="D2311" s="246" t="str">
        <f>data_olah!C632</f>
        <v>LONG APARI</v>
      </c>
      <c r="E2311" s="246" t="str">
        <f>data_olah!D632</f>
        <v>LONG PENANEH I</v>
      </c>
      <c r="F2311" s="247" t="str">
        <f>data_olah!F632</f>
        <v>0.7990085964328076</v>
      </c>
      <c r="G2311" s="247" t="str">
        <f>data_olah!G632</f>
        <v>114.29910406119268</v>
      </c>
      <c r="H2311" s="246" t="str">
        <f>data_olah!H632</f>
        <v>BESTCAMP</v>
      </c>
      <c r="I2311" s="246" t="str">
        <f>data_olah!I632</f>
        <v>STARLINK</v>
      </c>
      <c r="J2311" s="246" t="str">
        <f>data_olah!J632</f>
        <v>TERPASANG</v>
      </c>
      <c r="K2311" s="246" t="str">
        <f>data_olah!O632</f>
        <v>BELUM TERPASANG</v>
      </c>
      <c r="L2311" s="246" t="str">
        <f>data_olah!U632</f>
        <v>KURANG OPTIMAL</v>
      </c>
    </row>
    <row r="2312">
      <c r="A2312" s="245">
        <v>2025.0</v>
      </c>
      <c r="B2312" s="245" t="s">
        <v>3597</v>
      </c>
      <c r="C2312" s="246" t="str">
        <f>data_olah!B633</f>
        <v>MAHAKAM ULU</v>
      </c>
      <c r="D2312" s="246" t="str">
        <f>data_olah!C633</f>
        <v>LONG APARI</v>
      </c>
      <c r="E2312" s="246" t="str">
        <f>data_olah!D633</f>
        <v>LONG KERIOQ</v>
      </c>
      <c r="F2312" s="247" t="str">
        <f>data_olah!F633</f>
        <v>1.3142869973461442</v>
      </c>
      <c r="G2312" s="247" t="str">
        <f>data_olah!G633</f>
        <v>114.42920407100142</v>
      </c>
      <c r="H2312" s="246" t="str">
        <f>data_olah!H633</f>
        <v>BESTCAMP</v>
      </c>
      <c r="I2312" s="246" t="str">
        <f>data_olah!I633</f>
        <v>STARLINK</v>
      </c>
      <c r="J2312" s="246" t="str">
        <f>data_olah!J633</f>
        <v>TERPASANG</v>
      </c>
      <c r="K2312" s="246" t="str">
        <f>data_olah!O633</f>
        <v>BELUM TERPASANG</v>
      </c>
      <c r="L2312" s="246" t="str">
        <f>data_olah!U633</f>
        <v>TIDAK OPTIMAL</v>
      </c>
    </row>
    <row r="2313">
      <c r="A2313" s="245">
        <v>2025.0</v>
      </c>
      <c r="B2313" s="245" t="s">
        <v>3597</v>
      </c>
      <c r="C2313" s="246" t="str">
        <f>data_olah!B634</f>
        <v>MAHAKAM ULU</v>
      </c>
      <c r="D2313" s="246" t="str">
        <f>data_olah!C634</f>
        <v>LONG APARI</v>
      </c>
      <c r="E2313" s="246" t="str">
        <f>data_olah!D634</f>
        <v>LONG PENANEH II</v>
      </c>
      <c r="F2313" s="247" t="str">
        <f>data_olah!F634</f>
        <v>0.7685110678077705</v>
      </c>
      <c r="G2313" s="247" t="str">
        <f>data_olah!G634</f>
        <v>114.28079747249842</v>
      </c>
      <c r="H2313" s="246" t="str">
        <f>data_olah!H634</f>
        <v>BESTCAMP</v>
      </c>
      <c r="I2313" s="246" t="str">
        <f>data_olah!I634</f>
        <v>STARLINK</v>
      </c>
      <c r="J2313" s="246" t="str">
        <f>data_olah!J634</f>
        <v>TERPASANG</v>
      </c>
      <c r="K2313" s="246" t="str">
        <f>data_olah!O634</f>
        <v>BELUM TERPASANG</v>
      </c>
      <c r="L2313" s="246" t="str">
        <f>data_olah!U634</f>
        <v>KURANG OPTIMAL</v>
      </c>
    </row>
    <row r="2314">
      <c r="A2314" s="245">
        <v>2025.0</v>
      </c>
      <c r="B2314" s="245" t="s">
        <v>3597</v>
      </c>
      <c r="C2314" s="246" t="str">
        <f>data_olah!B635</f>
        <v>MAHAKAM ULU</v>
      </c>
      <c r="D2314" s="246" t="str">
        <f>data_olah!C635</f>
        <v>LONG APARI</v>
      </c>
      <c r="E2314" s="246" t="str">
        <f>data_olah!D635</f>
        <v>TIONG OHANG</v>
      </c>
      <c r="F2314" s="247" t="str">
        <f>data_olah!F635</f>
        <v>0.6455957530969384</v>
      </c>
      <c r="G2314" s="247" t="str">
        <f>data_olah!G635</f>
        <v>114.34435552331485</v>
      </c>
      <c r="H2314" s="246" t="str">
        <f>data_olah!H635</f>
        <v>BESTCAMP</v>
      </c>
      <c r="I2314" s="246" t="str">
        <f>data_olah!I635</f>
        <v>STARLINK</v>
      </c>
      <c r="J2314" s="246" t="str">
        <f>data_olah!J635</f>
        <v>TERPASANG</v>
      </c>
      <c r="K2314" s="246" t="str">
        <f>data_olah!O635</f>
        <v>BELUM TERPASANG</v>
      </c>
      <c r="L2314" s="246" t="str">
        <f>data_olah!U635</f>
        <v>TIDAK OPTIMAL</v>
      </c>
    </row>
    <row r="2315">
      <c r="A2315" s="245">
        <v>2025.0</v>
      </c>
      <c r="B2315" s="245" t="s">
        <v>3597</v>
      </c>
      <c r="C2315" s="246" t="str">
        <f>data_olah!B636</f>
        <v>MAHAKAM ULU</v>
      </c>
      <c r="D2315" s="246" t="str">
        <f>data_olah!C636</f>
        <v>LONG APARI</v>
      </c>
      <c r="E2315" s="246" t="str">
        <f>data_olah!D636</f>
        <v>LONG PENANEH III</v>
      </c>
      <c r="F2315" s="247" t="str">
        <f>data_olah!F636</f>
        <v>0.7997987321444381</v>
      </c>
      <c r="G2315" s="247" t="str">
        <f>data_olah!G636</f>
        <v>114.25093367850442</v>
      </c>
      <c r="H2315" s="246" t="str">
        <f>data_olah!H636</f>
        <v>BESTCAMP</v>
      </c>
      <c r="I2315" s="246" t="str">
        <f>data_olah!I636</f>
        <v>STARLINK</v>
      </c>
      <c r="J2315" s="246" t="str">
        <f>data_olah!J636</f>
        <v>TERPASANG</v>
      </c>
      <c r="K2315" s="246" t="str">
        <f>data_olah!O636</f>
        <v>BELUM TERPASANG</v>
      </c>
      <c r="L2315" s="246" t="str">
        <f>data_olah!U636</f>
        <v>TIDAK OPTIMAL</v>
      </c>
    </row>
    <row r="2316">
      <c r="A2316" s="245">
        <v>2025.0</v>
      </c>
      <c r="B2316" s="245" t="s">
        <v>3597</v>
      </c>
      <c r="C2316" s="246" t="str">
        <f>data_olah!B637</f>
        <v>MAHAKAM ULU</v>
      </c>
      <c r="D2316" s="246" t="str">
        <f>data_olah!C637</f>
        <v>LONG APARI</v>
      </c>
      <c r="E2316" s="246" t="str">
        <f>data_olah!D637</f>
        <v>TIONG BU'U</v>
      </c>
      <c r="F2316" s="247" t="str">
        <f>data_olah!F637</f>
        <v>0.7754182278161786</v>
      </c>
      <c r="G2316" s="247" t="str">
        <f>data_olah!G637</f>
        <v>114.30737471052613</v>
      </c>
      <c r="H2316" s="246" t="str">
        <f>data_olah!H637</f>
        <v>BESTCAMP</v>
      </c>
      <c r="I2316" s="246" t="str">
        <f>data_olah!I637</f>
        <v>STARLINK</v>
      </c>
      <c r="J2316" s="246" t="str">
        <f>data_olah!J637</f>
        <v>TERPASANG</v>
      </c>
      <c r="K2316" s="246" t="str">
        <f>data_olah!O637</f>
        <v>BELUM TERPASANG</v>
      </c>
      <c r="L2316" s="246" t="str">
        <f>data_olah!U637</f>
        <v>KURANG OPTIMAL</v>
      </c>
    </row>
    <row r="2317">
      <c r="A2317" s="245">
        <v>2025.0</v>
      </c>
      <c r="B2317" s="245" t="s">
        <v>3597</v>
      </c>
      <c r="C2317" s="246" t="str">
        <f>data_olah!B638</f>
        <v>MAHAKAM ULU</v>
      </c>
      <c r="D2317" s="246" t="str">
        <f>data_olah!C638</f>
        <v>LONG APARI</v>
      </c>
      <c r="E2317" s="246" t="str">
        <f>data_olah!D638</f>
        <v>NAHA BUAN</v>
      </c>
      <c r="F2317" s="247" t="str">
        <f>data_olah!F638</f>
        <v>0.7585877748454742</v>
      </c>
      <c r="G2317" s="247" t="str">
        <f>data_olah!G638</f>
        <v>114.36981489780264</v>
      </c>
      <c r="H2317" s="246" t="str">
        <f>data_olah!H638</f>
        <v>BESTCAMP</v>
      </c>
      <c r="I2317" s="246" t="str">
        <f>data_olah!I638</f>
        <v>STARLINK</v>
      </c>
      <c r="J2317" s="246" t="str">
        <f>data_olah!J638</f>
        <v>TERPASANG</v>
      </c>
      <c r="K2317" s="246" t="str">
        <f>data_olah!O638</f>
        <v>BELUM TERPASANG</v>
      </c>
      <c r="L2317" s="246" t="str">
        <f>data_olah!U638</f>
        <v>TIDAK OPTIMAL</v>
      </c>
    </row>
    <row r="2318">
      <c r="A2318" s="245">
        <v>2025.0</v>
      </c>
      <c r="B2318" s="245" t="s">
        <v>3597</v>
      </c>
      <c r="C2318" s="246" t="str">
        <f>data_olah!B639</f>
        <v>MAHAKAM ULU</v>
      </c>
      <c r="D2318" s="246" t="str">
        <f>data_olah!C639</f>
        <v>LONG APARI</v>
      </c>
      <c r="E2318" s="246" t="str">
        <f>data_olah!D639</f>
        <v>NAHA TIFAB</v>
      </c>
      <c r="F2318" s="247" t="str">
        <f>data_olah!F639</f>
        <v>0.8421309899262832</v>
      </c>
      <c r="G2318" s="247" t="str">
        <f>data_olah!G639</f>
        <v>114.06094589733875</v>
      </c>
      <c r="H2318" s="246" t="str">
        <f>data_olah!H639</f>
        <v>BESTCAMP</v>
      </c>
      <c r="I2318" s="246" t="str">
        <f>data_olah!I639</f>
        <v>STARLINK</v>
      </c>
      <c r="J2318" s="246" t="str">
        <f>data_olah!J639</f>
        <v>TERPASANG</v>
      </c>
      <c r="K2318" s="246" t="str">
        <f>data_olah!O639</f>
        <v>BELUM TERPASANG</v>
      </c>
      <c r="L2318" s="246" t="str">
        <f>data_olah!U639</f>
        <v>KURANG OPTIMAL</v>
      </c>
    </row>
    <row r="2319">
      <c r="A2319" s="245">
        <v>2025.0</v>
      </c>
      <c r="B2319" s="245" t="s">
        <v>3597</v>
      </c>
      <c r="C2319" s="246" t="str">
        <f>data_olah!B640</f>
        <v>MAHAKAM ULU</v>
      </c>
      <c r="D2319" s="246" t="str">
        <f>data_olah!C640</f>
        <v>LONG APARI</v>
      </c>
      <c r="E2319" s="246" t="str">
        <f>data_olah!D640</f>
        <v>NAHA SILAT</v>
      </c>
      <c r="F2319" s="247" t="str">
        <f>data_olah!F640</f>
        <v>0.7945139506701285</v>
      </c>
      <c r="G2319" s="247" t="str">
        <f>data_olah!G640</f>
        <v>114.13714197192351</v>
      </c>
      <c r="H2319" s="246" t="str">
        <f>data_olah!H640</f>
        <v>BESTCAMP</v>
      </c>
      <c r="I2319" s="246" t="str">
        <f>data_olah!I640</f>
        <v>STARLINK</v>
      </c>
      <c r="J2319" s="246" t="str">
        <f>data_olah!J640</f>
        <v>TERPASANG</v>
      </c>
      <c r="K2319" s="246" t="str">
        <f>data_olah!O640</f>
        <v>BELUM TERPASANG</v>
      </c>
      <c r="L2319" s="246" t="str">
        <f>data_olah!U640</f>
        <v>TIDAK OPTIMAL</v>
      </c>
    </row>
    <row r="2320">
      <c r="A2320" s="245">
        <v>2025.0</v>
      </c>
      <c r="B2320" s="245" t="s">
        <v>3597</v>
      </c>
      <c r="C2320" s="246" t="str">
        <f>data_olah!B641</f>
        <v>MAHAKAM ULU</v>
      </c>
      <c r="D2320" s="246" t="str">
        <f>data_olah!C641</f>
        <v>LONG APARI</v>
      </c>
      <c r="E2320" s="246" t="str">
        <f>data_olah!D641</f>
        <v>LONG APARI</v>
      </c>
      <c r="F2320" s="247" t="str">
        <f>data_olah!F641</f>
        <v>0.9209642765488125</v>
      </c>
      <c r="G2320" s="247" t="str">
        <f>data_olah!G641</f>
        <v>114.08155933257783</v>
      </c>
      <c r="H2320" s="246" t="str">
        <f>data_olah!H641</f>
        <v>BESTCAMP</v>
      </c>
      <c r="I2320" s="246" t="str">
        <f>data_olah!I641</f>
        <v>STARLINK</v>
      </c>
      <c r="J2320" s="246" t="str">
        <f>data_olah!J641</f>
        <v>TERPASANG</v>
      </c>
      <c r="K2320" s="246" t="str">
        <f>data_olah!O641</f>
        <v>BELUM TERPASANG</v>
      </c>
      <c r="L2320" s="246" t="str">
        <f>data_olah!U641</f>
        <v>OPTIMAL</v>
      </c>
    </row>
    <row r="2321">
      <c r="A2321" s="245">
        <v>2025.0</v>
      </c>
      <c r="B2321" s="245" t="s">
        <v>3597</v>
      </c>
      <c r="C2321" s="246" t="str">
        <f>data_olah!B642</f>
        <v>MAHAKAM ULU</v>
      </c>
      <c r="D2321" s="246" t="str">
        <f>data_olah!C642</f>
        <v>LONG BAGUN</v>
      </c>
      <c r="E2321" s="246" t="str">
        <f>data_olah!D642</f>
        <v>LONG HURAI</v>
      </c>
      <c r="F2321" s="247" t="str">
        <f>data_olah!F642</f>
        <v>0.37249814319957086</v>
      </c>
      <c r="G2321" s="247" t="str">
        <f>data_olah!G642</f>
        <v>115.43506189496817</v>
      </c>
      <c r="H2321" s="246" t="str">
        <f>data_olah!H642</f>
        <v>BESTCAMP</v>
      </c>
      <c r="I2321" s="246" t="str">
        <f>data_olah!I642</f>
        <v>STARLINK</v>
      </c>
      <c r="J2321" s="246" t="str">
        <f>data_olah!J642</f>
        <v>TERPASANG</v>
      </c>
      <c r="K2321" s="246" t="str">
        <f>data_olah!O642</f>
        <v>BELUM TERPASANG</v>
      </c>
      <c r="L2321" s="246" t="str">
        <f>data_olah!U642</f>
        <v>TIDAK OPTIMAL</v>
      </c>
    </row>
    <row r="2322">
      <c r="A2322" s="245">
        <v>2025.0</v>
      </c>
      <c r="B2322" s="245" t="s">
        <v>3597</v>
      </c>
      <c r="C2322" s="246" t="str">
        <f>data_olah!B643</f>
        <v>MAHAKAM ULU</v>
      </c>
      <c r="D2322" s="246" t="str">
        <f>data_olah!C643</f>
        <v>LONG BAGUN</v>
      </c>
      <c r="E2322" s="246" t="str">
        <f>data_olah!D643</f>
        <v>LONG MELAHAM</v>
      </c>
      <c r="F2322" s="247" t="str">
        <f>data_olah!F643</f>
        <v>0.4493257882115551</v>
      </c>
      <c r="G2322" s="247" t="str">
        <f>data_olah!G643</f>
        <v>115.28086729210017</v>
      </c>
      <c r="H2322" s="246" t="str">
        <f>data_olah!H643</f>
        <v>BESTCAMP</v>
      </c>
      <c r="I2322" s="246" t="str">
        <f>data_olah!I643</f>
        <v>STARLINK</v>
      </c>
      <c r="J2322" s="246" t="str">
        <f>data_olah!J643</f>
        <v>TERPASANG</v>
      </c>
      <c r="K2322" s="246" t="str">
        <f>data_olah!O643</f>
        <v>BELUM TERPASANG</v>
      </c>
      <c r="L2322" s="246" t="str">
        <f>data_olah!U643</f>
        <v>OPTIMAL</v>
      </c>
    </row>
    <row r="2323">
      <c r="A2323" s="245">
        <v>2025.0</v>
      </c>
      <c r="B2323" s="245" t="s">
        <v>3597</v>
      </c>
      <c r="C2323" s="246" t="str">
        <f>data_olah!B644</f>
        <v>MAHAKAM ULU</v>
      </c>
      <c r="D2323" s="246" t="str">
        <f>data_olah!C644</f>
        <v>LONG BAGUN</v>
      </c>
      <c r="E2323" s="246" t="str">
        <f>data_olah!D644</f>
        <v>MEMAHAK BESAR</v>
      </c>
      <c r="F2323" s="247" t="str">
        <f>data_olah!F644</f>
        <v>0.45314557414917894</v>
      </c>
      <c r="G2323" s="247" t="str">
        <f>data_olah!G644</f>
        <v>115.40271209070164</v>
      </c>
      <c r="H2323" s="246" t="str">
        <f>data_olah!H644</f>
        <v>BESTCAMP</v>
      </c>
      <c r="I2323" s="246" t="str">
        <f>data_olah!I644</f>
        <v>STARLINK</v>
      </c>
      <c r="J2323" s="246" t="str">
        <f>data_olah!J644</f>
        <v>TERPASANG</v>
      </c>
      <c r="K2323" s="246" t="str">
        <f>data_olah!O644</f>
        <v>BELUM TERPASANG</v>
      </c>
      <c r="L2323" s="246" t="str">
        <f>data_olah!U644</f>
        <v>KURANG OPTIMAL</v>
      </c>
    </row>
    <row r="2324">
      <c r="A2324" s="245">
        <v>2025.0</v>
      </c>
      <c r="B2324" s="245" t="s">
        <v>3597</v>
      </c>
      <c r="C2324" s="246" t="str">
        <f>data_olah!B645</f>
        <v>MAHAKAM ULU</v>
      </c>
      <c r="D2324" s="246" t="str">
        <f>data_olah!C645</f>
        <v>LONG BAGUN</v>
      </c>
      <c r="E2324" s="246" t="str">
        <f>data_olah!D645</f>
        <v>MEMAHAK ULU</v>
      </c>
      <c r="F2324" s="247" t="str">
        <f>data_olah!F645</f>
        <v>0.45364546793501753</v>
      </c>
      <c r="G2324" s="247" t="str">
        <f>data_olah!G645</f>
        <v>115.40176023821178</v>
      </c>
      <c r="H2324" s="246" t="str">
        <f>data_olah!H645</f>
        <v>BESTCAMP</v>
      </c>
      <c r="I2324" s="246" t="str">
        <f>data_olah!I645</f>
        <v>STARLINK</v>
      </c>
      <c r="J2324" s="246" t="str">
        <f>data_olah!J645</f>
        <v>TERPASANG</v>
      </c>
      <c r="K2324" s="246" t="str">
        <f>data_olah!O645</f>
        <v>BELUM TERPASANG</v>
      </c>
      <c r="L2324" s="246" t="str">
        <f>data_olah!U645</f>
        <v>OPTIMAL</v>
      </c>
    </row>
    <row r="2325">
      <c r="A2325" s="245">
        <v>2025.0</v>
      </c>
      <c r="B2325" s="245" t="s">
        <v>3597</v>
      </c>
      <c r="C2325" s="246" t="str">
        <f>data_olah!B646</f>
        <v>MAHAKAM ULU</v>
      </c>
      <c r="D2325" s="246" t="str">
        <f>data_olah!C646</f>
        <v>LONG BAGUN</v>
      </c>
      <c r="E2325" s="246" t="str">
        <f>data_olah!D646</f>
        <v>BATU MAJANG</v>
      </c>
      <c r="F2325" s="247" t="str">
        <f>data_olah!F646</f>
        <v>0.5522917466167188</v>
      </c>
      <c r="G2325" s="247" t="str">
        <f>data_olah!G646</f>
        <v>115.21755706418571</v>
      </c>
      <c r="H2325" s="246" t="str">
        <f>data_olah!H646</f>
        <v>TELKOMSAT</v>
      </c>
      <c r="I2325" s="246" t="str">
        <f>data_olah!I646</f>
        <v>STARLINK</v>
      </c>
      <c r="J2325" s="246" t="str">
        <f>data_olah!J646</f>
        <v>TERPASANG</v>
      </c>
      <c r="K2325" s="246" t="str">
        <f>data_olah!O646</f>
        <v>BELUM TERPASANG</v>
      </c>
      <c r="L2325" s="246" t="str">
        <f>data_olah!U646</f>
        <v>OPTIMAL</v>
      </c>
    </row>
    <row r="2326">
      <c r="A2326" s="245">
        <v>2025.0</v>
      </c>
      <c r="B2326" s="245" t="s">
        <v>3597</v>
      </c>
      <c r="C2326" s="246" t="str">
        <f>data_olah!B647</f>
        <v>MAHAKAM ULU</v>
      </c>
      <c r="D2326" s="246" t="str">
        <f>data_olah!C647</f>
        <v>LONG BAGUN</v>
      </c>
      <c r="E2326" s="246" t="str">
        <f>data_olah!D647</f>
        <v>UJOH BILANG</v>
      </c>
      <c r="F2326" s="247" t="str">
        <f>data_olah!F647</f>
        <v>0.5091393</v>
      </c>
      <c r="G2326" s="247" t="str">
        <f>data_olah!G647</f>
        <v>115.2441</v>
      </c>
      <c r="H2326" s="246" t="str">
        <f>data_olah!H647</f>
        <v>TELKOM</v>
      </c>
      <c r="I2326" s="246" t="str">
        <f>data_olah!I647</f>
        <v>Astinet</v>
      </c>
      <c r="J2326" s="246" t="str">
        <f>data_olah!J647</f>
        <v>TERPASANG</v>
      </c>
      <c r="K2326" s="246" t="str">
        <f>data_olah!O647</f>
        <v>TIDAK AKTIF</v>
      </c>
      <c r="L2326" s="246" t="str">
        <f>data_olah!U647</f>
        <v>TIDAK TERDETEKSI</v>
      </c>
    </row>
    <row r="2327">
      <c r="A2327" s="245">
        <v>2025.0</v>
      </c>
      <c r="B2327" s="245" t="s">
        <v>3597</v>
      </c>
      <c r="C2327" s="246" t="str">
        <f>data_olah!B648</f>
        <v>MAHAKAM ULU</v>
      </c>
      <c r="D2327" s="246" t="str">
        <f>data_olah!C648</f>
        <v>LONG BAGUN</v>
      </c>
      <c r="E2327" s="246" t="str">
        <f>data_olah!D648</f>
        <v>LONG BAGUN ILIR</v>
      </c>
      <c r="F2327" s="247" t="str">
        <f>data_olah!F648</f>
        <v>0.546787</v>
      </c>
      <c r="G2327" s="247" t="str">
        <f>data_olah!G648</f>
        <v>115.209641</v>
      </c>
      <c r="H2327" s="246" t="str">
        <f>data_olah!H648</f>
        <v>TELKOM</v>
      </c>
      <c r="I2327" s="246" t="str">
        <f>data_olah!I648</f>
        <v>Astinet</v>
      </c>
      <c r="J2327" s="246" t="str">
        <f>data_olah!J648</f>
        <v>TERPASANG</v>
      </c>
      <c r="K2327" s="246" t="str">
        <f>data_olah!O648</f>
        <v>TIDAK TERDETEKSI</v>
      </c>
      <c r="L2327" s="246" t="str">
        <f>data_olah!U648</f>
        <v>TIDAK TERDETEKSI</v>
      </c>
    </row>
    <row r="2328">
      <c r="A2328" s="245">
        <v>2025.0</v>
      </c>
      <c r="B2328" s="245" t="s">
        <v>3597</v>
      </c>
      <c r="C2328" s="246" t="str">
        <f>data_olah!B649</f>
        <v>MAHAKAM ULU</v>
      </c>
      <c r="D2328" s="246" t="str">
        <f>data_olah!C649</f>
        <v>LONG BAGUN</v>
      </c>
      <c r="E2328" s="246" t="str">
        <f>data_olah!D649</f>
        <v>LONG BAGUN ULU</v>
      </c>
      <c r="F2328" s="247" t="str">
        <f>data_olah!F649</f>
        <v>0.546823</v>
      </c>
      <c r="G2328" s="247" t="str">
        <f>data_olah!G649</f>
        <v>115.206855</v>
      </c>
      <c r="H2328" s="246" t="str">
        <f>data_olah!H649</f>
        <v>TELKOM</v>
      </c>
      <c r="I2328" s="246" t="str">
        <f>data_olah!I649</f>
        <v>Astinet</v>
      </c>
      <c r="J2328" s="246" t="str">
        <f>data_olah!J649</f>
        <v>TERPASANG</v>
      </c>
      <c r="K2328" s="246" t="str">
        <f>data_olah!O649</f>
        <v>TIDAK AKTIF</v>
      </c>
      <c r="L2328" s="246" t="str">
        <f>data_olah!U649</f>
        <v>TIDAK TERDETEKSI</v>
      </c>
    </row>
    <row r="2329">
      <c r="A2329" s="245">
        <v>2025.0</v>
      </c>
      <c r="B2329" s="245" t="s">
        <v>3597</v>
      </c>
      <c r="C2329" s="246" t="str">
        <f>data_olah!B650</f>
        <v>MAHAKAM ULU</v>
      </c>
      <c r="D2329" s="246" t="str">
        <f>data_olah!C650</f>
        <v>LONG BAGUN</v>
      </c>
      <c r="E2329" s="246" t="str">
        <f>data_olah!D650</f>
        <v>BATOQ KELO</v>
      </c>
      <c r="F2329" s="247" t="str">
        <f>data_olah!F650</f>
        <v>0.7630466684096711</v>
      </c>
      <c r="G2329" s="247" t="str">
        <f>data_olah!G650</f>
        <v>115.01490316985993</v>
      </c>
      <c r="H2329" s="246" t="str">
        <f>data_olah!H650</f>
        <v>TELKOMSAT</v>
      </c>
      <c r="I2329" s="246" t="str">
        <f>data_olah!I650</f>
        <v>STARLINK</v>
      </c>
      <c r="J2329" s="246" t="str">
        <f>data_olah!J650</f>
        <v>TERPASANG</v>
      </c>
      <c r="K2329" s="246" t="str">
        <f>data_olah!O650</f>
        <v>BELUM TERPASANG</v>
      </c>
      <c r="L2329" s="246" t="str">
        <f>data_olah!U650</f>
        <v>SANGAT OPTIMAL</v>
      </c>
    </row>
    <row r="2330">
      <c r="A2330" s="245">
        <v>2025.0</v>
      </c>
      <c r="B2330" s="245" t="s">
        <v>3597</v>
      </c>
      <c r="C2330" s="246" t="str">
        <f>data_olah!B651</f>
        <v>MAHAKAM ULU</v>
      </c>
      <c r="D2330" s="246" t="str">
        <f>data_olah!C651</f>
        <v>LONG BAGUN</v>
      </c>
      <c r="E2330" s="246" t="str">
        <f>data_olah!D651</f>
        <v>LONG MERAH</v>
      </c>
      <c r="F2330" s="247" t="str">
        <f>data_olah!F651</f>
        <v>0.3885103607384779</v>
      </c>
      <c r="G2330" s="247" t="str">
        <f>data_olah!G651</f>
        <v>115.42111126038623</v>
      </c>
      <c r="H2330" s="246" t="str">
        <f>data_olah!H651</f>
        <v>BESTCAMP</v>
      </c>
      <c r="I2330" s="246" t="str">
        <f>data_olah!I651</f>
        <v>STARLINK</v>
      </c>
      <c r="J2330" s="246" t="str">
        <f>data_olah!J651</f>
        <v>TERPASANG</v>
      </c>
      <c r="K2330" s="246" t="str">
        <f>data_olah!O651</f>
        <v>BELUM TERPASANG</v>
      </c>
      <c r="L2330" s="246" t="str">
        <f>data_olah!U651</f>
        <v>KURANG OPTIMAL</v>
      </c>
    </row>
    <row r="2331">
      <c r="A2331" s="245">
        <v>2025.0</v>
      </c>
      <c r="B2331" s="245" t="s">
        <v>3597</v>
      </c>
      <c r="C2331" s="246" t="str">
        <f>data_olah!B652</f>
        <v>MAHAKAM ULU</v>
      </c>
      <c r="D2331" s="246" t="str">
        <f>data_olah!C652</f>
        <v>LONG BAGUN</v>
      </c>
      <c r="E2331" s="246" t="str">
        <f>data_olah!D652</f>
        <v>RUKUN DAMAI</v>
      </c>
      <c r="F2331" s="247" t="str">
        <f>data_olah!F652</f>
        <v>0.38774357807866283</v>
      </c>
      <c r="G2331" s="247" t="str">
        <f>data_olah!G652</f>
        <v>115.41533984426916</v>
      </c>
      <c r="H2331" s="246" t="str">
        <f>data_olah!H652</f>
        <v>BESTCAMP</v>
      </c>
      <c r="I2331" s="246" t="str">
        <f>data_olah!I652</f>
        <v>STARLINK</v>
      </c>
      <c r="J2331" s="246" t="str">
        <f>data_olah!J652</f>
        <v>TERPASANG</v>
      </c>
      <c r="K2331" s="246" t="str">
        <f>data_olah!O652</f>
        <v>BELUM TERPASANG</v>
      </c>
      <c r="L2331" s="246" t="str">
        <f>data_olah!U652</f>
        <v>TIDAK OPTIMAL</v>
      </c>
    </row>
    <row r="2332">
      <c r="A2332" s="245">
        <v>2025.0</v>
      </c>
      <c r="B2332" s="245" t="s">
        <v>3597</v>
      </c>
      <c r="C2332" s="246" t="str">
        <f>data_olah!B653</f>
        <v>MAHAKAM ULU</v>
      </c>
      <c r="D2332" s="246" t="str">
        <f>data_olah!C653</f>
        <v>LONG HUBUNG</v>
      </c>
      <c r="E2332" s="246" t="str">
        <f>data_olah!D653</f>
        <v>LONG HUBUNG</v>
      </c>
      <c r="F2332" s="247" t="str">
        <f>data_olah!F653</f>
        <v>0.26299604316407615</v>
      </c>
      <c r="G2332" s="247" t="str">
        <f>data_olah!G653</f>
        <v>115.43114887093327</v>
      </c>
      <c r="H2332" s="246" t="str">
        <f>data_olah!H653</f>
        <v>TELKOMSEL</v>
      </c>
      <c r="I2332" s="246" t="str">
        <f>data_olah!I653</f>
        <v>ORBIT</v>
      </c>
      <c r="J2332" s="246" t="str">
        <f>data_olah!J653</f>
        <v>TERPASANG</v>
      </c>
      <c r="K2332" s="246" t="str">
        <f>data_olah!O653</f>
        <v>BELUM TERPASANG</v>
      </c>
      <c r="L2332" s="246" t="str">
        <f>data_olah!U653</f>
        <v>TIDAK TERDETEKSI</v>
      </c>
    </row>
    <row r="2333">
      <c r="A2333" s="245">
        <v>2025.0</v>
      </c>
      <c r="B2333" s="245" t="s">
        <v>3597</v>
      </c>
      <c r="C2333" s="246" t="str">
        <f>data_olah!B654</f>
        <v>MAHAKAM ULU</v>
      </c>
      <c r="D2333" s="246" t="str">
        <f>data_olah!C654</f>
        <v>LONG HUBUNG</v>
      </c>
      <c r="E2333" s="246" t="str">
        <f>data_olah!D654</f>
        <v>MEMAHAK TEBOQ</v>
      </c>
      <c r="F2333" s="247" t="str">
        <f>data_olah!F654</f>
        <v>0.15624250031552175</v>
      </c>
      <c r="G2333" s="247" t="str">
        <f>data_olah!G654</f>
        <v>115.51768579384424</v>
      </c>
      <c r="H2333" s="246" t="str">
        <f>data_olah!H654</f>
        <v>BESTCAMP</v>
      </c>
      <c r="I2333" s="246" t="str">
        <f>data_olah!I654</f>
        <v>STARLINK</v>
      </c>
      <c r="J2333" s="246" t="str">
        <f>data_olah!J654</f>
        <v>TERPASANG</v>
      </c>
      <c r="K2333" s="246" t="str">
        <f>data_olah!O654</f>
        <v>BELUM TERPASANG</v>
      </c>
      <c r="L2333" s="246" t="str">
        <f>data_olah!U654</f>
        <v>TIDAK OPTIMAL</v>
      </c>
    </row>
    <row r="2334">
      <c r="A2334" s="245">
        <v>2025.0</v>
      </c>
      <c r="B2334" s="245" t="s">
        <v>3597</v>
      </c>
      <c r="C2334" s="246" t="str">
        <f>data_olah!B655</f>
        <v>MAHAKAM ULU</v>
      </c>
      <c r="D2334" s="246" t="str">
        <f>data_olah!C655</f>
        <v>LONG HUBUNG</v>
      </c>
      <c r="E2334" s="246" t="str">
        <f>data_olah!D655</f>
        <v>LUTAN</v>
      </c>
      <c r="F2334" s="247" t="str">
        <f>data_olah!F655</f>
        <v>0.2078276675358411</v>
      </c>
      <c r="G2334" s="247" t="str">
        <f>data_olah!G655</f>
        <v>115.4984592450898</v>
      </c>
      <c r="H2334" s="246" t="str">
        <f>data_olah!H655</f>
        <v>TELKOMSEL</v>
      </c>
      <c r="I2334" s="246" t="str">
        <f>data_olah!I655</f>
        <v>ORBIT</v>
      </c>
      <c r="J2334" s="246" t="str">
        <f>data_olah!J655</f>
        <v>TERPASANG</v>
      </c>
      <c r="K2334" s="246" t="str">
        <f>data_olah!O655</f>
        <v>BELUM TERPASANG</v>
      </c>
      <c r="L2334" s="246" t="str">
        <f>data_olah!U655</f>
        <v>TIDAK TERDETEKSI</v>
      </c>
    </row>
    <row r="2335">
      <c r="A2335" s="245">
        <v>2025.0</v>
      </c>
      <c r="B2335" s="245" t="s">
        <v>3597</v>
      </c>
      <c r="C2335" s="246" t="str">
        <f>data_olah!B656</f>
        <v>MAHAKAM ULU</v>
      </c>
      <c r="D2335" s="246" t="str">
        <f>data_olah!C656</f>
        <v>LONG HUBUNG</v>
      </c>
      <c r="E2335" s="246" t="str">
        <f>data_olah!D656</f>
        <v>MATALIBAQ</v>
      </c>
      <c r="F2335" s="247" t="str">
        <f>data_olah!F656</f>
        <v>0.24521184092832887</v>
      </c>
      <c r="G2335" s="247" t="str">
        <f>data_olah!G656</f>
        <v>115.52329286923936</v>
      </c>
      <c r="H2335" s="246" t="str">
        <f>data_olah!H656</f>
        <v>TELKOMSAT</v>
      </c>
      <c r="I2335" s="246" t="str">
        <f>data_olah!I656</f>
        <v>STARLINK</v>
      </c>
      <c r="J2335" s="246" t="str">
        <f>data_olah!J656</f>
        <v>TERPASANG</v>
      </c>
      <c r="K2335" s="246" t="str">
        <f>data_olah!O656</f>
        <v>BELUM TERPASANG</v>
      </c>
      <c r="L2335" s="246" t="str">
        <f>data_olah!U656</f>
        <v>TIDAK OPTIMAL</v>
      </c>
    </row>
    <row r="2336">
      <c r="A2336" s="245">
        <v>2025.0</v>
      </c>
      <c r="B2336" s="245" t="s">
        <v>3597</v>
      </c>
      <c r="C2336" s="246" t="str">
        <f>data_olah!B657</f>
        <v>MAHAKAM ULU</v>
      </c>
      <c r="D2336" s="246" t="str">
        <f>data_olah!C657</f>
        <v>LONG HUBUNG</v>
      </c>
      <c r="E2336" s="246" t="str">
        <f>data_olah!D657</f>
        <v>DATAH BILANG ILIR</v>
      </c>
      <c r="F2336" s="247" t="str">
        <f>data_olah!F657</f>
        <v>0.23115927089031948</v>
      </c>
      <c r="G2336" s="247" t="str">
        <f>data_olah!G657</f>
        <v>115.46085754248939</v>
      </c>
      <c r="H2336" s="246" t="str">
        <f>data_olah!H657</f>
        <v>TELKOMSAT</v>
      </c>
      <c r="I2336" s="246" t="str">
        <f>data_olah!I657</f>
        <v>STARLINK</v>
      </c>
      <c r="J2336" s="246" t="str">
        <f>data_olah!J657</f>
        <v>TERPASANG</v>
      </c>
      <c r="K2336" s="246" t="str">
        <f>data_olah!O657</f>
        <v>BELUM TERPASANG</v>
      </c>
      <c r="L2336" s="246" t="str">
        <f>data_olah!U657</f>
        <v>OPTIMAL</v>
      </c>
    </row>
    <row r="2337">
      <c r="A2337" s="245">
        <v>2025.0</v>
      </c>
      <c r="B2337" s="245" t="s">
        <v>3597</v>
      </c>
      <c r="C2337" s="246" t="str">
        <f>data_olah!B658</f>
        <v>MAHAKAM ULU</v>
      </c>
      <c r="D2337" s="246" t="str">
        <f>data_olah!C658</f>
        <v>LONG HUBUNG</v>
      </c>
      <c r="E2337" s="246" t="str">
        <f>data_olah!D658</f>
        <v>DATAH BILANG ULU</v>
      </c>
      <c r="F2337" s="247" t="str">
        <f>data_olah!F658</f>
        <v>0.22994329747117095</v>
      </c>
      <c r="G2337" s="247" t="str">
        <f>data_olah!G658</f>
        <v>115.44877641463277</v>
      </c>
      <c r="H2337" s="246" t="str">
        <f>data_olah!H658</f>
        <v>TELKOMSAT</v>
      </c>
      <c r="I2337" s="246" t="str">
        <f>data_olah!I658</f>
        <v>STARLINK</v>
      </c>
      <c r="J2337" s="246" t="str">
        <f>data_olah!J658</f>
        <v>TERPASANG</v>
      </c>
      <c r="K2337" s="246" t="str">
        <f>data_olah!O658</f>
        <v>BELUM TERPASANG</v>
      </c>
      <c r="L2337" s="246" t="str">
        <f>data_olah!U658</f>
        <v>OPTIMAL</v>
      </c>
    </row>
    <row r="2338">
      <c r="A2338" s="245">
        <v>2025.0</v>
      </c>
      <c r="B2338" s="245" t="s">
        <v>3597</v>
      </c>
      <c r="C2338" s="246" t="str">
        <f>data_olah!B659</f>
        <v>MAHAKAM ULU</v>
      </c>
      <c r="D2338" s="246" t="str">
        <f>data_olah!C659</f>
        <v>LONG HUBUNG</v>
      </c>
      <c r="E2338" s="246" t="str">
        <f>data_olah!D659</f>
        <v>TRI PARIQ MAKMUR</v>
      </c>
      <c r="F2338" s="247" t="str">
        <f>data_olah!F659</f>
        <v>0.34226529738537964</v>
      </c>
      <c r="G2338" s="247" t="str">
        <f>data_olah!G659</f>
        <v>115.5786380409977</v>
      </c>
      <c r="H2338" s="246" t="str">
        <f>data_olah!H659</f>
        <v>TELKOMSAT</v>
      </c>
      <c r="I2338" s="246" t="str">
        <f>data_olah!I659</f>
        <v>STARLINK</v>
      </c>
      <c r="J2338" s="246" t="str">
        <f>data_olah!J659</f>
        <v>TERPASANG</v>
      </c>
      <c r="K2338" s="246" t="str">
        <f>data_olah!O659</f>
        <v>BELUM TERPASANG</v>
      </c>
      <c r="L2338" s="246" t="str">
        <f>data_olah!U659</f>
        <v>SANGAT OPTIMAL</v>
      </c>
    </row>
    <row r="2339">
      <c r="A2339" s="245">
        <v>2025.0</v>
      </c>
      <c r="B2339" s="245" t="s">
        <v>3597</v>
      </c>
      <c r="C2339" s="246" t="str">
        <f>data_olah!B660</f>
        <v>MAHAKAM ULU</v>
      </c>
      <c r="D2339" s="246" t="str">
        <f>data_olah!C660</f>
        <v>LONG HUBUNG</v>
      </c>
      <c r="E2339" s="246" t="str">
        <f>data_olah!D660</f>
        <v>WANA PARIQ</v>
      </c>
      <c r="F2339" s="247" t="str">
        <f>data_olah!F660</f>
        <v>0.2806914523114102</v>
      </c>
      <c r="G2339" s="247" t="str">
        <f>data_olah!G660</f>
        <v>115.53071688347497</v>
      </c>
      <c r="H2339" s="246" t="str">
        <f>data_olah!H660</f>
        <v>TELKOMSAT</v>
      </c>
      <c r="I2339" s="246" t="str">
        <f>data_olah!I660</f>
        <v>STARLINK</v>
      </c>
      <c r="J2339" s="246" t="str">
        <f>data_olah!J660</f>
        <v>TERPASANG</v>
      </c>
      <c r="K2339" s="246" t="str">
        <f>data_olah!O660</f>
        <v>BELUM TERPASANG</v>
      </c>
      <c r="L2339" s="246" t="str">
        <f>data_olah!U660</f>
        <v>TIDAK OPTIMAL</v>
      </c>
    </row>
    <row r="2340">
      <c r="A2340" s="245">
        <v>2025.0</v>
      </c>
      <c r="B2340" s="245" t="s">
        <v>3597</v>
      </c>
      <c r="C2340" s="246" t="str">
        <f>data_olah!B661</f>
        <v>MAHAKAM ULU</v>
      </c>
      <c r="D2340" s="246" t="str">
        <f>data_olah!C661</f>
        <v>LONG HUBUNG</v>
      </c>
      <c r="E2340" s="246" t="str">
        <f>data_olah!D661</f>
        <v>DATAH BILANG BARU</v>
      </c>
      <c r="F2340" s="247" t="str">
        <f>data_olah!F661</f>
        <v>0.23099942499748916</v>
      </c>
      <c r="G2340" s="247" t="str">
        <f>data_olah!G661</f>
        <v>115.45264033071477</v>
      </c>
      <c r="H2340" s="246" t="str">
        <f>data_olah!H661</f>
        <v>TELKOMSAT</v>
      </c>
      <c r="I2340" s="246" t="str">
        <f>data_olah!I661</f>
        <v>STARLINK</v>
      </c>
      <c r="J2340" s="246" t="str">
        <f>data_olah!J661</f>
        <v>TERPASANG</v>
      </c>
      <c r="K2340" s="246" t="str">
        <f>data_olah!O661</f>
        <v>BELUM TERPASANG</v>
      </c>
      <c r="L2340" s="246" t="str">
        <f>data_olah!U661</f>
        <v>OPTIMAL</v>
      </c>
    </row>
    <row r="2341">
      <c r="A2341" s="245">
        <v>2025.0</v>
      </c>
      <c r="B2341" s="245" t="s">
        <v>3597</v>
      </c>
      <c r="C2341" s="246" t="str">
        <f>data_olah!B662</f>
        <v>MAHAKAM ULU</v>
      </c>
      <c r="D2341" s="246" t="str">
        <f>data_olah!C662</f>
        <v>LONG HUBUNG</v>
      </c>
      <c r="E2341" s="246" t="str">
        <f>data_olah!D662</f>
        <v>SIRAU</v>
      </c>
      <c r="F2341" s="247" t="str">
        <f>data_olah!F662</f>
        <v>0.1951334348996017</v>
      </c>
      <c r="G2341" s="247" t="str">
        <f>data_olah!G662</f>
        <v>115.51133080772105</v>
      </c>
      <c r="H2341" s="246" t="str">
        <f>data_olah!H662</f>
        <v>TELKOMSEL</v>
      </c>
      <c r="I2341" s="246" t="str">
        <f>data_olah!I662</f>
        <v>ORBIT</v>
      </c>
      <c r="J2341" s="246" t="str">
        <f>data_olah!J662</f>
        <v>TERPASANG</v>
      </c>
      <c r="K2341" s="246" t="str">
        <f>data_olah!O662</f>
        <v>BELUM TERPASANG</v>
      </c>
      <c r="L2341" s="246" t="str">
        <f>data_olah!U662</f>
        <v>TIDAK TERDETEKSI</v>
      </c>
    </row>
    <row r="2342">
      <c r="A2342" s="245">
        <v>2025.0</v>
      </c>
      <c r="B2342" s="245" t="s">
        <v>3597</v>
      </c>
      <c r="C2342" s="246" t="str">
        <f>data_olah!B663</f>
        <v>MAHAKAM ULU</v>
      </c>
      <c r="D2342" s="246" t="str">
        <f>data_olah!C663</f>
        <v>LONG HUBUNG</v>
      </c>
      <c r="E2342" s="246" t="str">
        <f>data_olah!D663</f>
        <v>LONG HUBUNG ULU</v>
      </c>
      <c r="F2342" s="247" t="str">
        <f>data_olah!F663</f>
        <v>0.26523534287805667</v>
      </c>
      <c r="G2342" s="247" t="str">
        <f>data_olah!G663</f>
        <v>115.43596111050879</v>
      </c>
      <c r="H2342" s="246" t="str">
        <f>data_olah!H663</f>
        <v>TELKOMSEL</v>
      </c>
      <c r="I2342" s="246" t="str">
        <f>data_olah!I663</f>
        <v>ORBIT</v>
      </c>
      <c r="J2342" s="246" t="str">
        <f>data_olah!J663</f>
        <v>TERPASANG</v>
      </c>
      <c r="K2342" s="246" t="str">
        <f>data_olah!O663</f>
        <v>BELUM TERPASANG</v>
      </c>
      <c r="L2342" s="246" t="str">
        <f>data_olah!U663</f>
        <v>TIDAK TERDETEKSI</v>
      </c>
    </row>
    <row r="2343">
      <c r="A2343" s="245">
        <v>2025.0</v>
      </c>
      <c r="B2343" s="245" t="s">
        <v>3597</v>
      </c>
      <c r="C2343" s="246" t="str">
        <f>data_olah!B664</f>
        <v>MAHAKAM ULU</v>
      </c>
      <c r="D2343" s="246" t="str">
        <f>data_olah!C664</f>
        <v>LONG PAHANGAI</v>
      </c>
      <c r="E2343" s="246" t="str">
        <f>data_olah!D664</f>
        <v>DELANG KEROHONG</v>
      </c>
      <c r="F2343" s="247" t="str">
        <f>data_olah!F664</f>
        <v>0.7619924415085291</v>
      </c>
      <c r="G2343" s="247" t="str">
        <f>data_olah!G664</f>
        <v>114.45409645543803</v>
      </c>
      <c r="H2343" s="246" t="str">
        <f>data_olah!H664</f>
        <v>BESTCAMP</v>
      </c>
      <c r="I2343" s="246" t="str">
        <f>data_olah!I664</f>
        <v>STARLINK</v>
      </c>
      <c r="J2343" s="246" t="str">
        <f>data_olah!J664</f>
        <v>TERPASANG</v>
      </c>
      <c r="K2343" s="246" t="str">
        <f>data_olah!O664</f>
        <v>BELUM TERPASANG</v>
      </c>
      <c r="L2343" s="246" t="str">
        <f>data_olah!U664</f>
        <v>OPTIMAL</v>
      </c>
    </row>
    <row r="2344">
      <c r="A2344" s="245">
        <v>2025.0</v>
      </c>
      <c r="B2344" s="245" t="s">
        <v>3597</v>
      </c>
      <c r="C2344" s="246" t="str">
        <f>data_olah!B665</f>
        <v>MAHAKAM ULU</v>
      </c>
      <c r="D2344" s="246" t="str">
        <f>data_olah!C665</f>
        <v>LONG PAHANGAI</v>
      </c>
      <c r="E2344" s="246" t="str">
        <f>data_olah!D665</f>
        <v>LONG PAKAQ</v>
      </c>
      <c r="F2344" s="247" t="str">
        <f>data_olah!F665</f>
        <v>0.7665196208840832</v>
      </c>
      <c r="G2344" s="247" t="str">
        <f>data_olah!G665</f>
        <v>114.45525524525794</v>
      </c>
      <c r="H2344" s="246" t="str">
        <f>data_olah!H665</f>
        <v>BESTCAMP</v>
      </c>
      <c r="I2344" s="246" t="str">
        <f>data_olah!I665</f>
        <v>STARLINK</v>
      </c>
      <c r="J2344" s="246" t="str">
        <f>data_olah!J665</f>
        <v>TERPASANG</v>
      </c>
      <c r="K2344" s="246" t="str">
        <f>data_olah!O665</f>
        <v>BELUM TERPASANG</v>
      </c>
      <c r="L2344" s="246" t="str">
        <f>data_olah!U665</f>
        <v>SANGAT OPTIMAL</v>
      </c>
    </row>
    <row r="2345">
      <c r="A2345" s="245">
        <v>2025.0</v>
      </c>
      <c r="B2345" s="245" t="s">
        <v>3597</v>
      </c>
      <c r="C2345" s="246" t="str">
        <f>data_olah!B666</f>
        <v>MAHAKAM ULU</v>
      </c>
      <c r="D2345" s="246" t="str">
        <f>data_olah!C666</f>
        <v>LONG PAHANGAI</v>
      </c>
      <c r="E2345" s="246" t="str">
        <f>data_olah!D666</f>
        <v>LONG LUNUK</v>
      </c>
      <c r="F2345" s="247" t="str">
        <f>data_olah!F666</f>
        <v>0.7996808225107973</v>
      </c>
      <c r="G2345" s="247" t="str">
        <f>data_olah!G666</f>
        <v>114.53097710280761</v>
      </c>
      <c r="H2345" s="246" t="str">
        <f>data_olah!H666</f>
        <v>BESTCAMP</v>
      </c>
      <c r="I2345" s="246" t="str">
        <f>data_olah!I666</f>
        <v>STARLINK</v>
      </c>
      <c r="J2345" s="246" t="str">
        <f>data_olah!J666</f>
        <v>TERPASANG</v>
      </c>
      <c r="K2345" s="246" t="str">
        <f>data_olah!O666</f>
        <v>BELUM TERPASANG</v>
      </c>
      <c r="L2345" s="246" t="str">
        <f>data_olah!U666</f>
        <v>TIDAK OPTIMAL</v>
      </c>
    </row>
    <row r="2346">
      <c r="A2346" s="245">
        <v>2025.0</v>
      </c>
      <c r="B2346" s="245" t="s">
        <v>3597</v>
      </c>
      <c r="C2346" s="246" t="str">
        <f>data_olah!B667</f>
        <v>MAHAKAM ULU</v>
      </c>
      <c r="D2346" s="246" t="str">
        <f>data_olah!C667</f>
        <v>LONG PAHANGAI</v>
      </c>
      <c r="E2346" s="246" t="str">
        <f>data_olah!D667</f>
        <v>LONG ISUN</v>
      </c>
      <c r="F2346" s="247" t="str">
        <f>data_olah!F667</f>
        <v>1.0350681163256714</v>
      </c>
      <c r="G2346" s="247" t="str">
        <f>data_olah!G667</f>
        <v>114.62002152955957</v>
      </c>
      <c r="H2346" s="246" t="str">
        <f>data_olah!H667</f>
        <v>BESTCAMP</v>
      </c>
      <c r="I2346" s="246" t="str">
        <f>data_olah!I667</f>
        <v>STARLINK</v>
      </c>
      <c r="J2346" s="246" t="str">
        <f>data_olah!J667</f>
        <v>TERPASANG</v>
      </c>
      <c r="K2346" s="246" t="str">
        <f>data_olah!O667</f>
        <v>BELUM TERPASANG</v>
      </c>
      <c r="L2346" s="246" t="str">
        <f>data_olah!U667</f>
        <v>TIDAK OPTIMAL</v>
      </c>
    </row>
    <row r="2347">
      <c r="A2347" s="245">
        <v>2025.0</v>
      </c>
      <c r="B2347" s="245" t="s">
        <v>3597</v>
      </c>
      <c r="C2347" s="246" t="str">
        <f>data_olah!B668</f>
        <v>MAHAKAM ULU</v>
      </c>
      <c r="D2347" s="246" t="str">
        <f>data_olah!C668</f>
        <v>LONG PAHANGAI</v>
      </c>
      <c r="E2347" s="246" t="str">
        <f>data_olah!D668</f>
        <v>NAHA ARU</v>
      </c>
      <c r="F2347" s="247" t="str">
        <f>data_olah!F668</f>
        <v>0.8638980118394364</v>
      </c>
      <c r="G2347" s="247" t="str">
        <f>data_olah!G668</f>
        <v>114.66120476143294</v>
      </c>
      <c r="H2347" s="246" t="str">
        <f>data_olah!H668</f>
        <v>BESTCAMP</v>
      </c>
      <c r="I2347" s="246" t="str">
        <f>data_olah!I668</f>
        <v>STARLINK</v>
      </c>
      <c r="J2347" s="246" t="str">
        <f>data_olah!J668</f>
        <v>TERPASANG</v>
      </c>
      <c r="K2347" s="246" t="str">
        <f>data_olah!O668</f>
        <v>BELUM TERPASANG</v>
      </c>
      <c r="L2347" s="246" t="str">
        <f>data_olah!U668</f>
        <v>TIDAK OPTIMAL</v>
      </c>
    </row>
    <row r="2348">
      <c r="A2348" s="245">
        <v>2025.0</v>
      </c>
      <c r="B2348" s="245" t="s">
        <v>3597</v>
      </c>
      <c r="C2348" s="246" t="str">
        <f>data_olah!B669</f>
        <v>MAHAKAM ULU</v>
      </c>
      <c r="D2348" s="246" t="str">
        <f>data_olah!C669</f>
        <v>LONG PAHANGAI</v>
      </c>
      <c r="E2348" s="246" t="str">
        <f>data_olah!D669</f>
        <v>DATAH NAHA</v>
      </c>
      <c r="F2348" s="247" t="str">
        <f>data_olah!F669</f>
        <v>0.8718691609505069</v>
      </c>
      <c r="G2348" s="247" t="str">
        <f>data_olah!G669</f>
        <v>114.63998843775585</v>
      </c>
      <c r="H2348" s="246" t="str">
        <f>data_olah!H669</f>
        <v>BESTCAMP</v>
      </c>
      <c r="I2348" s="246" t="str">
        <f>data_olah!I669</f>
        <v>STARLINK</v>
      </c>
      <c r="J2348" s="246" t="str">
        <f>data_olah!J669</f>
        <v>TERPASANG</v>
      </c>
      <c r="K2348" s="246" t="str">
        <f>data_olah!O669</f>
        <v>BELUM TERPASANG</v>
      </c>
      <c r="L2348" s="246" t="str">
        <f>data_olah!U669</f>
        <v>TIDAK OPTIMAL</v>
      </c>
    </row>
    <row r="2349">
      <c r="A2349" s="245">
        <v>2025.0</v>
      </c>
      <c r="B2349" s="245" t="s">
        <v>3597</v>
      </c>
      <c r="C2349" s="246" t="str">
        <f>data_olah!B670</f>
        <v>MAHAKAM ULU</v>
      </c>
      <c r="D2349" s="246" t="str">
        <f>data_olah!C670</f>
        <v>LONG PAHANGAI</v>
      </c>
      <c r="E2349" s="246" t="str">
        <f>data_olah!D670</f>
        <v>LIRUNG UBING</v>
      </c>
      <c r="F2349" s="247" t="str">
        <f>data_olah!F670</f>
        <v>0.8116715992278148</v>
      </c>
      <c r="G2349" s="247" t="str">
        <f>data_olah!G670</f>
        <v>114.55063668105352</v>
      </c>
      <c r="H2349" s="246" t="str">
        <f>data_olah!H670</f>
        <v>BESTCAMP</v>
      </c>
      <c r="I2349" s="246" t="str">
        <f>data_olah!I670</f>
        <v>STARLINK</v>
      </c>
      <c r="J2349" s="246" t="str">
        <f>data_olah!J670</f>
        <v>TERPASANG</v>
      </c>
      <c r="K2349" s="246" t="str">
        <f>data_olah!O670</f>
        <v>BELUM TERPASANG</v>
      </c>
      <c r="L2349" s="246" t="str">
        <f>data_olah!U670</f>
        <v>TIDAK OPTIMAL</v>
      </c>
    </row>
    <row r="2350">
      <c r="A2350" s="245">
        <v>2025.0</v>
      </c>
      <c r="B2350" s="245" t="s">
        <v>3597</v>
      </c>
      <c r="C2350" s="246" t="str">
        <f>data_olah!B671</f>
        <v>MAHAKAM ULU</v>
      </c>
      <c r="D2350" s="246" t="str">
        <f>data_olah!C671</f>
        <v>LONG PAHANGAI</v>
      </c>
      <c r="E2350" s="246" t="str">
        <f>data_olah!D671</f>
        <v>LONG PAHANGAI I</v>
      </c>
      <c r="F2350" s="247" t="str">
        <f>data_olah!F671</f>
        <v>0.8835247649712071</v>
      </c>
      <c r="G2350" s="247" t="str">
        <f>data_olah!G671</f>
        <v>114.70238845098675</v>
      </c>
      <c r="H2350" s="246" t="str">
        <f>data_olah!H671</f>
        <v>TELKOMSEL</v>
      </c>
      <c r="I2350" s="246" t="str">
        <f>data_olah!I671</f>
        <v>ORBIT</v>
      </c>
      <c r="J2350" s="246" t="str">
        <f>data_olah!J671</f>
        <v>TERPASANG</v>
      </c>
      <c r="K2350" s="246" t="str">
        <f>data_olah!O671</f>
        <v>BELUM TERPASANG</v>
      </c>
      <c r="L2350" s="246" t="str">
        <f>data_olah!U671</f>
        <v>TIDAK TERDETEKSI</v>
      </c>
    </row>
    <row r="2351">
      <c r="A2351" s="245">
        <v>2025.0</v>
      </c>
      <c r="B2351" s="245" t="s">
        <v>3597</v>
      </c>
      <c r="C2351" s="246" t="str">
        <f>data_olah!B672</f>
        <v>MAHAKAM ULU</v>
      </c>
      <c r="D2351" s="246" t="str">
        <f>data_olah!C672</f>
        <v>LONG PAHANGAI</v>
      </c>
      <c r="E2351" s="246" t="str">
        <f>data_olah!D672</f>
        <v>LONG PAHANGAI II</v>
      </c>
      <c r="F2351" s="247" t="str">
        <f>data_olah!F672</f>
        <v>0.8760380116821415</v>
      </c>
      <c r="G2351" s="247" t="str">
        <f>data_olah!G672</f>
        <v>114.74010011236446</v>
      </c>
      <c r="H2351" s="246" t="str">
        <f>data_olah!H672</f>
        <v>BESTCAMP</v>
      </c>
      <c r="I2351" s="246" t="str">
        <f>data_olah!I672</f>
        <v>STARLINK</v>
      </c>
      <c r="J2351" s="246" t="str">
        <f>data_olah!J672</f>
        <v>TERPASANG</v>
      </c>
      <c r="K2351" s="246" t="str">
        <f>data_olah!O672</f>
        <v>BELUM TERPASANG</v>
      </c>
      <c r="L2351" s="246" t="str">
        <f>data_olah!U672</f>
        <v>TIDAK OPTIMAL</v>
      </c>
    </row>
    <row r="2352">
      <c r="A2352" s="245">
        <v>2025.0</v>
      </c>
      <c r="B2352" s="245" t="s">
        <v>3597</v>
      </c>
      <c r="C2352" s="246" t="str">
        <f>data_olah!B673</f>
        <v>MAHAKAM ULU</v>
      </c>
      <c r="D2352" s="246" t="str">
        <f>data_olah!C673</f>
        <v>LONG PAHANGAI</v>
      </c>
      <c r="E2352" s="246" t="str">
        <f>data_olah!D673</f>
        <v>LONG TUYOQ</v>
      </c>
      <c r="F2352" s="247" t="str">
        <f>data_olah!F673</f>
        <v>0.8890667616177679</v>
      </c>
      <c r="G2352" s="247" t="str">
        <f>data_olah!G673</f>
        <v>114.69123447958803</v>
      </c>
      <c r="H2352" s="246" t="str">
        <f>data_olah!H673</f>
        <v>TELKOMSEL</v>
      </c>
      <c r="I2352" s="246" t="str">
        <f>data_olah!I673</f>
        <v>ORBIT</v>
      </c>
      <c r="J2352" s="246" t="str">
        <f>data_olah!J673</f>
        <v>TERPASANG</v>
      </c>
      <c r="K2352" s="246" t="str">
        <f>data_olah!O673</f>
        <v>BELUM TERPASANG</v>
      </c>
      <c r="L2352" s="246" t="str">
        <f>data_olah!U673</f>
        <v>TIDAK TERDETEKSI</v>
      </c>
    </row>
    <row r="2353">
      <c r="A2353" s="245">
        <v>2025.0</v>
      </c>
      <c r="B2353" s="245" t="s">
        <v>3597</v>
      </c>
      <c r="C2353" s="246" t="str">
        <f>data_olah!B674</f>
        <v>MAHAKAM ULU</v>
      </c>
      <c r="D2353" s="246" t="str">
        <f>data_olah!C674</f>
        <v>LONG PAHANGAI</v>
      </c>
      <c r="E2353" s="246" t="str">
        <f>data_olah!D674</f>
        <v>LIU MULANG</v>
      </c>
      <c r="F2353" s="247" t="str">
        <f>data_olah!F674</f>
        <v>0.9308094577854961</v>
      </c>
      <c r="G2353" s="247" t="str">
        <f>data_olah!G674</f>
        <v>114.76582679679457</v>
      </c>
      <c r="H2353" s="246" t="str">
        <f>data_olah!H674</f>
        <v>BESTCAMP</v>
      </c>
      <c r="I2353" s="246" t="str">
        <f>data_olah!I674</f>
        <v>STARLINK</v>
      </c>
      <c r="J2353" s="246" t="str">
        <f>data_olah!J674</f>
        <v>TERPASANG</v>
      </c>
      <c r="K2353" s="246" t="str">
        <f>data_olah!O674</f>
        <v>BELUM TERPASANG</v>
      </c>
      <c r="L2353" s="246" t="str">
        <f>data_olah!U674</f>
        <v>TIDAK OPTIMAL</v>
      </c>
    </row>
    <row r="2354">
      <c r="A2354" s="245">
        <v>2025.0</v>
      </c>
      <c r="B2354" s="245" t="s">
        <v>3597</v>
      </c>
      <c r="C2354" s="246" t="str">
        <f>data_olah!B675</f>
        <v>MAHAKAM ULU</v>
      </c>
      <c r="D2354" s="246" t="str">
        <f>data_olah!C675</f>
        <v>LONG PAHANGAI</v>
      </c>
      <c r="E2354" s="246" t="str">
        <f>data_olah!D675</f>
        <v>LONG PAKAQ BARU</v>
      </c>
      <c r="F2354" s="247" t="str">
        <f>data_olah!F675</f>
        <v>0.7638026293157275</v>
      </c>
      <c r="G2354" s="247" t="str">
        <f>data_olah!G675</f>
        <v>114.41333567493646</v>
      </c>
      <c r="H2354" s="246" t="str">
        <f>data_olah!H675</f>
        <v>BESTCAMP</v>
      </c>
      <c r="I2354" s="246" t="str">
        <f>data_olah!I675</f>
        <v>STARLINK</v>
      </c>
      <c r="J2354" s="246" t="str">
        <f>data_olah!J675</f>
        <v>TERPASANG</v>
      </c>
      <c r="K2354" s="246" t="str">
        <f>data_olah!O675</f>
        <v>BELUM TERPASANG</v>
      </c>
      <c r="L2354" s="246" t="str">
        <f>data_olah!U675</f>
        <v>TIDAK OPTIMAL</v>
      </c>
    </row>
    <row r="2355">
      <c r="A2355" s="245">
        <v>2025.0</v>
      </c>
      <c r="B2355" s="245" t="s">
        <v>3597</v>
      </c>
      <c r="C2355" s="246" t="str">
        <f>data_olah!B676</f>
        <v>MAHAKAM ULU</v>
      </c>
      <c r="D2355" s="246" t="str">
        <f>data_olah!C676</f>
        <v>LONG PAHANGAI</v>
      </c>
      <c r="E2355" s="246" t="str">
        <f>data_olah!D676</f>
        <v>LONG LUNUK BARU</v>
      </c>
      <c r="F2355" s="247" t="str">
        <f>data_olah!F676</f>
        <v>0.7772464760342571</v>
      </c>
      <c r="G2355" s="247" t="str">
        <f>data_olah!G676</f>
        <v>114.50383820505864</v>
      </c>
      <c r="H2355" s="246" t="str">
        <f>data_olah!H676</f>
        <v>BESTCAMP</v>
      </c>
      <c r="I2355" s="246" t="str">
        <f>data_olah!I676</f>
        <v>STARLINK</v>
      </c>
      <c r="J2355" s="246" t="str">
        <f>data_olah!J676</f>
        <v>TERPASANG</v>
      </c>
      <c r="K2355" s="246" t="str">
        <f>data_olah!O676</f>
        <v>BELUM TERPASANG</v>
      </c>
      <c r="L2355" s="246" t="str">
        <f>data_olah!U676</f>
        <v>TIDAK OPTIMAL</v>
      </c>
    </row>
    <row r="2356">
      <c r="A2356" s="245">
        <v>2025.0</v>
      </c>
      <c r="B2356" s="245" t="s">
        <v>3597</v>
      </c>
      <c r="C2356" s="246" t="str">
        <f>data_olah!B677</f>
        <v>PASER</v>
      </c>
      <c r="D2356" s="246" t="str">
        <f>data_olah!C677</f>
        <v>BATU ENGAU</v>
      </c>
      <c r="E2356" s="246" t="str">
        <f>data_olah!D677</f>
        <v>KERANG</v>
      </c>
      <c r="F2356" s="247" t="str">
        <f>data_olah!F677</f>
        <v>-2.2291076818645017</v>
      </c>
      <c r="G2356" s="247" t="str">
        <f>data_olah!G677</f>
        <v>116.07570284565351</v>
      </c>
      <c r="H2356" s="246" t="str">
        <f>data_olah!H677</f>
        <v>TELKOMSEL</v>
      </c>
      <c r="I2356" s="246" t="str">
        <f>data_olah!I677</f>
        <v>INDIHOME</v>
      </c>
      <c r="J2356" s="246" t="str">
        <f>data_olah!J677</f>
        <v>TERPASANG</v>
      </c>
      <c r="K2356" s="246" t="str">
        <f>data_olah!O677</f>
        <v/>
      </c>
      <c r="L2356" s="246" t="str">
        <f>data_olah!U677</f>
        <v>KURANG OPTIMAL</v>
      </c>
    </row>
    <row r="2357">
      <c r="A2357" s="245">
        <v>2025.0</v>
      </c>
      <c r="B2357" s="245" t="s">
        <v>3597</v>
      </c>
      <c r="C2357" s="246" t="str">
        <f>data_olah!B678</f>
        <v>PASER</v>
      </c>
      <c r="D2357" s="246" t="str">
        <f>data_olah!C678</f>
        <v>BATU ENGAU</v>
      </c>
      <c r="E2357" s="246" t="str">
        <f>data_olah!D678</f>
        <v>LOMU</v>
      </c>
      <c r="F2357" s="247" t="str">
        <f>data_olah!F678</f>
        <v>-2.297995920618829</v>
      </c>
      <c r="G2357" s="247" t="str">
        <f>data_olah!G678</f>
        <v>116.26822584271758</v>
      </c>
      <c r="H2357" s="246" t="str">
        <f>data_olah!H678</f>
        <v>ICON+</v>
      </c>
      <c r="I2357" s="246" t="str">
        <f>data_olah!I678</f>
        <v> Broadband + I-WIN</v>
      </c>
      <c r="J2357" s="246" t="str">
        <f>data_olah!J678</f>
        <v>TERPASANG</v>
      </c>
      <c r="K2357" s="246" t="str">
        <f>data_olah!O678</f>
        <v>&lt;= 200GB</v>
      </c>
      <c r="L2357" s="246" t="str">
        <f>data_olah!U678</f>
        <v>KURANG OPTIMAL</v>
      </c>
    </row>
    <row r="2358">
      <c r="A2358" s="245">
        <v>2025.0</v>
      </c>
      <c r="B2358" s="245" t="s">
        <v>3597</v>
      </c>
      <c r="C2358" s="246" t="str">
        <f>data_olah!B679</f>
        <v>PASER</v>
      </c>
      <c r="D2358" s="246" t="str">
        <f>data_olah!C679</f>
        <v>BATU ENGAU</v>
      </c>
      <c r="E2358" s="246" t="str">
        <f>data_olah!D679</f>
        <v>SEGENDANG</v>
      </c>
      <c r="F2358" s="247" t="str">
        <f>data_olah!F679</f>
        <v>-2.3197447988818647</v>
      </c>
      <c r="G2358" s="247" t="str">
        <f>data_olah!G679</f>
        <v>116.38232599167306</v>
      </c>
      <c r="H2358" s="246" t="str">
        <f>data_olah!H679</f>
        <v>ICON+</v>
      </c>
      <c r="I2358" s="246" t="str">
        <f>data_olah!I679</f>
        <v> Broadband + I-WIN</v>
      </c>
      <c r="J2358" s="246" t="str">
        <f>data_olah!J679</f>
        <v>TERPASANG</v>
      </c>
      <c r="K2358" s="246" t="str">
        <f>data_olah!O679</f>
        <v>&lt;= 200GB</v>
      </c>
      <c r="L2358" s="246" t="str">
        <f>data_olah!U679</f>
        <v>KURANG OPTIMAL</v>
      </c>
    </row>
    <row r="2359">
      <c r="A2359" s="245">
        <v>2025.0</v>
      </c>
      <c r="B2359" s="245" t="s">
        <v>3597</v>
      </c>
      <c r="C2359" s="246" t="str">
        <f>data_olah!B680</f>
        <v>PASER</v>
      </c>
      <c r="D2359" s="246" t="str">
        <f>data_olah!C680</f>
        <v>BATU ENGAU</v>
      </c>
      <c r="E2359" s="246" t="str">
        <f>data_olah!D680</f>
        <v>MENGKUDU</v>
      </c>
      <c r="F2359" s="247" t="str">
        <f>data_olah!F680</f>
        <v>-2.279348065311799</v>
      </c>
      <c r="G2359" s="247" t="str">
        <f>data_olah!G680</f>
        <v>116.16304595086933</v>
      </c>
      <c r="H2359" s="246" t="str">
        <f>data_olah!H680</f>
        <v>TELKOMSEL</v>
      </c>
      <c r="I2359" s="246" t="str">
        <f>data_olah!I680</f>
        <v>INDIHOME</v>
      </c>
      <c r="J2359" s="246" t="str">
        <f>data_olah!J680</f>
        <v>TERPASANG</v>
      </c>
      <c r="K2359" s="246" t="str">
        <f>data_olah!O680</f>
        <v/>
      </c>
      <c r="L2359" s="246" t="str">
        <f>data_olah!U680</f>
        <v>KURANG OPTIMAL</v>
      </c>
    </row>
    <row r="2360">
      <c r="A2360" s="245">
        <v>2025.0</v>
      </c>
      <c r="B2360" s="245" t="s">
        <v>3597</v>
      </c>
      <c r="C2360" s="246" t="str">
        <f>data_olah!B681</f>
        <v>PASER</v>
      </c>
      <c r="D2360" s="246" t="str">
        <f>data_olah!C681</f>
        <v>BATU ENGAU</v>
      </c>
      <c r="E2360" s="246" t="str">
        <f>data_olah!D681</f>
        <v>RIWANG</v>
      </c>
      <c r="F2360" s="247" t="str">
        <f>data_olah!F681</f>
        <v>-2.251039495944402</v>
      </c>
      <c r="G2360" s="247" t="str">
        <f>data_olah!G681</f>
        <v>116.30060868542598</v>
      </c>
      <c r="H2360" s="246" t="str">
        <f>data_olah!H681</f>
        <v>ICON+</v>
      </c>
      <c r="I2360" s="246" t="str">
        <f>data_olah!I681</f>
        <v> Broadband + I-WIN</v>
      </c>
      <c r="J2360" s="246" t="str">
        <f>data_olah!J681</f>
        <v>TERPASANG</v>
      </c>
      <c r="K2360" s="246" t="str">
        <f>data_olah!O681</f>
        <v>&lt;= 200GB</v>
      </c>
      <c r="L2360" s="246" t="str">
        <f>data_olah!U681</f>
        <v>KURANG OPTIMAL</v>
      </c>
    </row>
    <row r="2361">
      <c r="A2361" s="245">
        <v>2025.0</v>
      </c>
      <c r="B2361" s="245" t="s">
        <v>3597</v>
      </c>
      <c r="C2361" s="246" t="str">
        <f>data_olah!B682</f>
        <v>PASER</v>
      </c>
      <c r="D2361" s="246" t="str">
        <f>data_olah!C682</f>
        <v>BATU ENGAU</v>
      </c>
      <c r="E2361" s="246" t="str">
        <f>data_olah!D682</f>
        <v>LANGGAI</v>
      </c>
      <c r="F2361" s="247" t="str">
        <f>data_olah!F682</f>
        <v>-2.1533052087895728</v>
      </c>
      <c r="G2361" s="247" t="str">
        <f>data_olah!G682</f>
        <v>116.2190996820978</v>
      </c>
      <c r="H2361" s="246" t="str">
        <f>data_olah!H682</f>
        <v>ICON+</v>
      </c>
      <c r="I2361" s="246" t="str">
        <f>data_olah!I682</f>
        <v> Broadband + I-WIN</v>
      </c>
      <c r="J2361" s="246" t="str">
        <f>data_olah!J682</f>
        <v>TERPASANG</v>
      </c>
      <c r="K2361" s="246" t="str">
        <f>data_olah!O682</f>
        <v>&lt;= 200GB</v>
      </c>
      <c r="L2361" s="246" t="str">
        <f>data_olah!U682</f>
        <v>KURANG OPTIMAL</v>
      </c>
    </row>
    <row r="2362">
      <c r="A2362" s="245">
        <v>2025.0</v>
      </c>
      <c r="B2362" s="245" t="s">
        <v>3597</v>
      </c>
      <c r="C2362" s="246" t="str">
        <f>data_olah!B683</f>
        <v>PASER</v>
      </c>
      <c r="D2362" s="246" t="str">
        <f>data_olah!C683</f>
        <v>BATU ENGAU</v>
      </c>
      <c r="E2362" s="246" t="str">
        <f>data_olah!D683</f>
        <v>PETANGIS</v>
      </c>
      <c r="F2362" s="247" t="str">
        <f>data_olah!F683</f>
        <v>-2.103253319609022</v>
      </c>
      <c r="G2362" s="247" t="str">
        <f>data_olah!G683</f>
        <v>116.10713906492153</v>
      </c>
      <c r="H2362" s="246" t="str">
        <f>data_olah!H683</f>
        <v>TELKOMSEL</v>
      </c>
      <c r="I2362" s="246" t="str">
        <f>data_olah!I683</f>
        <v>INDIHOME</v>
      </c>
      <c r="J2362" s="246" t="str">
        <f>data_olah!J683</f>
        <v>TERPASANG</v>
      </c>
      <c r="K2362" s="246" t="str">
        <f>data_olah!O683</f>
        <v/>
      </c>
      <c r="L2362" s="246" t="str">
        <f>data_olah!U683</f>
        <v>TIDAK OPTIMAL</v>
      </c>
    </row>
    <row r="2363">
      <c r="A2363" s="245">
        <v>2025.0</v>
      </c>
      <c r="B2363" s="245" t="s">
        <v>3597</v>
      </c>
      <c r="C2363" s="246" t="str">
        <f>data_olah!B684</f>
        <v>PASER</v>
      </c>
      <c r="D2363" s="246" t="str">
        <f>data_olah!C684</f>
        <v>BATU ENGAU</v>
      </c>
      <c r="E2363" s="246" t="str">
        <f>data_olah!D684</f>
        <v>TEMPAKAN</v>
      </c>
      <c r="F2363" s="247" t="str">
        <f>data_olah!F684</f>
        <v>-2.2631832230948943</v>
      </c>
      <c r="G2363" s="247" t="str">
        <f>data_olah!G684</f>
        <v>116.1282646758943</v>
      </c>
      <c r="H2363" s="246" t="str">
        <f>data_olah!H684</f>
        <v>TELKOMSEL</v>
      </c>
      <c r="I2363" s="246" t="str">
        <f>data_olah!I684</f>
        <v>INDIHOME</v>
      </c>
      <c r="J2363" s="246" t="str">
        <f>data_olah!J684</f>
        <v>TERPASANG</v>
      </c>
      <c r="K2363" s="246" t="str">
        <f>data_olah!O684</f>
        <v/>
      </c>
      <c r="L2363" s="246" t="str">
        <f>data_olah!U684</f>
        <v>TIDAK OPTIMAL</v>
      </c>
    </row>
    <row r="2364">
      <c r="A2364" s="245">
        <v>2025.0</v>
      </c>
      <c r="B2364" s="245" t="s">
        <v>3597</v>
      </c>
      <c r="C2364" s="246" t="str">
        <f>data_olah!B685</f>
        <v>PASER</v>
      </c>
      <c r="D2364" s="246" t="str">
        <f>data_olah!C685</f>
        <v>BATU ENGAU</v>
      </c>
      <c r="E2364" s="246" t="str">
        <f>data_olah!D685</f>
        <v>KERANG DAYO</v>
      </c>
      <c r="F2364" s="247" t="str">
        <f>data_olah!F685</f>
        <v>-2.283551182379634</v>
      </c>
      <c r="G2364" s="247" t="str">
        <f>data_olah!G685</f>
        <v>116.04458404648751</v>
      </c>
      <c r="H2364" s="246" t="str">
        <f>data_olah!H685</f>
        <v>ICON+</v>
      </c>
      <c r="I2364" s="246" t="str">
        <f>data_olah!I685</f>
        <v> Broadband + I-WIN</v>
      </c>
      <c r="J2364" s="246" t="str">
        <f>data_olah!J685</f>
        <v>TERPASANG</v>
      </c>
      <c r="K2364" s="246" t="str">
        <f>data_olah!O685</f>
        <v>&lt;= 200GB</v>
      </c>
      <c r="L2364" s="246" t="str">
        <f>data_olah!U685</f>
        <v>KURANG OPTIMAL</v>
      </c>
    </row>
    <row r="2365">
      <c r="A2365" s="245">
        <v>2025.0</v>
      </c>
      <c r="B2365" s="245" t="s">
        <v>3597</v>
      </c>
      <c r="C2365" s="246" t="str">
        <f>data_olah!B686</f>
        <v>PASER</v>
      </c>
      <c r="D2365" s="246" t="str">
        <f>data_olah!C686</f>
        <v>BATU ENGAU</v>
      </c>
      <c r="E2365" s="246" t="str">
        <f>data_olah!D686</f>
        <v>SAING PRUPUK</v>
      </c>
      <c r="F2365" s="247" t="str">
        <f>data_olah!F686</f>
        <v>-2.053976157540722</v>
      </c>
      <c r="G2365" s="247" t="str">
        <f>data_olah!G686</f>
        <v>116.12064386845046</v>
      </c>
      <c r="H2365" s="246" t="str">
        <f>data_olah!H686</f>
        <v>ICON+</v>
      </c>
      <c r="I2365" s="246" t="str">
        <f>data_olah!I686</f>
        <v> Broadband + I-WIN</v>
      </c>
      <c r="J2365" s="246" t="str">
        <f>data_olah!J686</f>
        <v>TERPASANG</v>
      </c>
      <c r="K2365" s="246" t="str">
        <f>data_olah!O686</f>
        <v>&lt;= 200GB</v>
      </c>
      <c r="L2365" s="246" t="str">
        <f>data_olah!U686</f>
        <v>KURANG OPTIMAL</v>
      </c>
    </row>
    <row r="2366">
      <c r="A2366" s="245">
        <v>2025.0</v>
      </c>
      <c r="B2366" s="245" t="s">
        <v>3597</v>
      </c>
      <c r="C2366" s="246" t="str">
        <f>data_olah!B687</f>
        <v>PASER</v>
      </c>
      <c r="D2366" s="246" t="str">
        <f>data_olah!C687</f>
        <v>BATU ENGAU</v>
      </c>
      <c r="E2366" s="246" t="str">
        <f>data_olah!D687</f>
        <v>BAI JAYA</v>
      </c>
      <c r="F2366" s="247" t="str">
        <f>data_olah!F687</f>
        <v>-2.1110119953828397</v>
      </c>
      <c r="G2366" s="247" t="str">
        <f>data_olah!G687</f>
        <v>116.2349073239969</v>
      </c>
      <c r="H2366" s="246" t="str">
        <f>data_olah!H687</f>
        <v>TELKOMSEL</v>
      </c>
      <c r="I2366" s="246" t="str">
        <f>data_olah!I687</f>
        <v>ORBIT</v>
      </c>
      <c r="J2366" s="246" t="str">
        <f>data_olah!J687</f>
        <v>TERPASANG</v>
      </c>
      <c r="K2366" s="246" t="str">
        <f>data_olah!O687</f>
        <v>BELUM TERPASANG</v>
      </c>
      <c r="L2366" s="246" t="str">
        <f>data_olah!U687</f>
        <v>TIDAK TERDETEKSI</v>
      </c>
    </row>
    <row r="2367">
      <c r="A2367" s="245">
        <v>2025.0</v>
      </c>
      <c r="B2367" s="245" t="s">
        <v>3597</v>
      </c>
      <c r="C2367" s="246" t="str">
        <f>data_olah!B688</f>
        <v>PASER</v>
      </c>
      <c r="D2367" s="246" t="str">
        <f>data_olah!C688</f>
        <v>BATU ENGAU</v>
      </c>
      <c r="E2367" s="246" t="str">
        <f>data_olah!D688</f>
        <v>PENGGUREN JAYA</v>
      </c>
      <c r="F2367" s="247" t="str">
        <f>data_olah!F688</f>
        <v>-2.3341851099454516</v>
      </c>
      <c r="G2367" s="247" t="str">
        <f>data_olah!G688</f>
        <v>116.3282576385538</v>
      </c>
      <c r="H2367" s="246" t="str">
        <f>data_olah!H688</f>
        <v>ICON+</v>
      </c>
      <c r="I2367" s="246" t="str">
        <f>data_olah!I688</f>
        <v> Broadband + I-WIN</v>
      </c>
      <c r="J2367" s="246" t="str">
        <f>data_olah!J688</f>
        <v>TERPASANG</v>
      </c>
      <c r="K2367" s="246" t="str">
        <f>data_olah!O688</f>
        <v>&lt;= 200GB</v>
      </c>
      <c r="L2367" s="246" t="str">
        <f>data_olah!U688</f>
        <v>KURANG OPTIMAL</v>
      </c>
    </row>
    <row r="2368">
      <c r="A2368" s="245">
        <v>2025.0</v>
      </c>
      <c r="B2368" s="245" t="s">
        <v>3597</v>
      </c>
      <c r="C2368" s="246" t="str">
        <f>data_olah!B689</f>
        <v>PASER</v>
      </c>
      <c r="D2368" s="246" t="str">
        <f>data_olah!C689</f>
        <v>BATU ENGAU</v>
      </c>
      <c r="E2368" s="246" t="str">
        <f>data_olah!D689</f>
        <v>TEBRU PASER DAMAI</v>
      </c>
      <c r="F2368" s="247" t="str">
        <f>data_olah!F689</f>
        <v>-2.1586449538556183</v>
      </c>
      <c r="G2368" s="247" t="str">
        <f>data_olah!G689</f>
        <v>116.10812314886934</v>
      </c>
      <c r="H2368" s="246" t="str">
        <f>data_olah!H689</f>
        <v>TELKOMSEL</v>
      </c>
      <c r="I2368" s="246" t="str">
        <f>data_olah!I689</f>
        <v>INDIHOME</v>
      </c>
      <c r="J2368" s="246" t="str">
        <f>data_olah!J689</f>
        <v>TERPASANG</v>
      </c>
      <c r="K2368" s="246" t="str">
        <f>data_olah!O689</f>
        <v/>
      </c>
      <c r="L2368" s="246" t="str">
        <f>data_olah!U689</f>
        <v>TIDAK OPTIMAL</v>
      </c>
    </row>
    <row r="2369">
      <c r="A2369" s="245">
        <v>2025.0</v>
      </c>
      <c r="B2369" s="245" t="s">
        <v>3597</v>
      </c>
      <c r="C2369" s="246" t="str">
        <f>data_olah!B690</f>
        <v>PASER</v>
      </c>
      <c r="D2369" s="246" t="str">
        <f>data_olah!C690</f>
        <v>BATU SOPANG</v>
      </c>
      <c r="E2369" s="246" t="str">
        <f>data_olah!D690</f>
        <v>SAMURANGAU</v>
      </c>
      <c r="F2369" s="247" t="str">
        <f>data_olah!F690</f>
        <v>-1.9048538650924653</v>
      </c>
      <c r="G2369" s="247" t="str">
        <f>data_olah!G690</f>
        <v>115.93400801953022</v>
      </c>
      <c r="H2369" s="246" t="str">
        <f>data_olah!H690</f>
        <v>ICON+</v>
      </c>
      <c r="I2369" s="246" t="str">
        <f>data_olah!I690</f>
        <v> Broadband + I-WIN</v>
      </c>
      <c r="J2369" s="246" t="str">
        <f>data_olah!J690</f>
        <v>TERPASANG</v>
      </c>
      <c r="K2369" s="246" t="str">
        <f>data_olah!O690</f>
        <v>&lt;= 200GB</v>
      </c>
      <c r="L2369" s="246" t="str">
        <f>data_olah!U690</f>
        <v>KURANG OPTIMAL</v>
      </c>
    </row>
    <row r="2370">
      <c r="A2370" s="245">
        <v>2025.0</v>
      </c>
      <c r="B2370" s="245" t="s">
        <v>3597</v>
      </c>
      <c r="C2370" s="246" t="str">
        <f>data_olah!B691</f>
        <v>PASER</v>
      </c>
      <c r="D2370" s="246" t="str">
        <f>data_olah!C691</f>
        <v>BATU SOPANG</v>
      </c>
      <c r="E2370" s="246" t="str">
        <f>data_olah!D691</f>
        <v>BUSUI</v>
      </c>
      <c r="F2370" s="247" t="str">
        <f>data_olah!F691</f>
        <v>-1.7379575091232700</v>
      </c>
      <c r="G2370" s="247" t="str">
        <f>data_olah!G691</f>
        <v>115.8305680071020</v>
      </c>
      <c r="H2370" s="246" t="str">
        <f>data_olah!H691</f>
        <v>TELKOMSEL</v>
      </c>
      <c r="I2370" s="246" t="str">
        <f>data_olah!I691</f>
        <v>INDIHOME</v>
      </c>
      <c r="J2370" s="246" t="str">
        <f>data_olah!J691</f>
        <v>TERPASANG</v>
      </c>
      <c r="K2370" s="246" t="str">
        <f>data_olah!O691</f>
        <v/>
      </c>
      <c r="L2370" s="246" t="str">
        <f>data_olah!U691</f>
        <v>KURANG OPTIMAL</v>
      </c>
    </row>
    <row r="2371">
      <c r="A2371" s="245">
        <v>2025.0</v>
      </c>
      <c r="B2371" s="245" t="s">
        <v>3597</v>
      </c>
      <c r="C2371" s="246" t="str">
        <f>data_olah!B692</f>
        <v>PASER</v>
      </c>
      <c r="D2371" s="246" t="str">
        <f>data_olah!C692</f>
        <v>BATU SOPANG</v>
      </c>
      <c r="E2371" s="246" t="str">
        <f>data_olah!D692</f>
        <v>BATU KAJANG</v>
      </c>
      <c r="F2371" s="247" t="str">
        <f>data_olah!F692</f>
        <v>-1.8259178170820100</v>
      </c>
      <c r="G2371" s="247" t="str">
        <f>data_olah!G692</f>
        <v>115.92001649877500</v>
      </c>
      <c r="H2371" s="246" t="str">
        <f>data_olah!H692</f>
        <v>TELKOM</v>
      </c>
      <c r="I2371" s="246" t="str">
        <f>data_olah!I692</f>
        <v>WMS</v>
      </c>
      <c r="J2371" s="246" t="str">
        <f>data_olah!J692</f>
        <v>TERPASANG</v>
      </c>
      <c r="K2371" s="246" t="str">
        <f>data_olah!O692</f>
        <v>BELUM TERPASANG</v>
      </c>
      <c r="L2371" s="246" t="str">
        <f>data_olah!U692</f>
        <v>TIDAK OPTIMAL</v>
      </c>
    </row>
    <row r="2372">
      <c r="A2372" s="245">
        <v>2025.0</v>
      </c>
      <c r="B2372" s="245" t="s">
        <v>3597</v>
      </c>
      <c r="C2372" s="246" t="str">
        <f>data_olah!B693</f>
        <v>PASER</v>
      </c>
      <c r="D2372" s="246" t="str">
        <f>data_olah!C693</f>
        <v>BATU SOPANG</v>
      </c>
      <c r="E2372" s="246" t="str">
        <f>data_olah!D693</f>
        <v>LEGAI</v>
      </c>
      <c r="F2372" s="247" t="str">
        <f>data_olah!F693</f>
        <v>-1.868.716.280.554.300</v>
      </c>
      <c r="G2372" s="247" t="str">
        <f>data_olah!G693</f>
        <v>115.93.253551312800</v>
      </c>
      <c r="H2372" s="246" t="str">
        <f>data_olah!H693</f>
        <v>TELKOMSEL</v>
      </c>
      <c r="I2372" s="246" t="str">
        <f>data_olah!I693</f>
        <v>INDIHOME</v>
      </c>
      <c r="J2372" s="246" t="str">
        <f>data_olah!J693</f>
        <v>TERPASANG</v>
      </c>
      <c r="K2372" s="246" t="str">
        <f>data_olah!O693</f>
        <v/>
      </c>
      <c r="L2372" s="246" t="str">
        <f>data_olah!U693</f>
        <v>TIDAK OPTIMAL</v>
      </c>
    </row>
    <row r="2373">
      <c r="A2373" s="245">
        <v>2025.0</v>
      </c>
      <c r="B2373" s="245" t="s">
        <v>3597</v>
      </c>
      <c r="C2373" s="246" t="str">
        <f>data_olah!B694</f>
        <v>PASER</v>
      </c>
      <c r="D2373" s="246" t="str">
        <f>data_olah!C694</f>
        <v>BATU SOPANG</v>
      </c>
      <c r="E2373" s="246" t="str">
        <f>data_olah!D694</f>
        <v>SUNGAI TERIK</v>
      </c>
      <c r="F2373" s="247" t="str">
        <f>data_olah!F694</f>
        <v>-1.8349566551748637</v>
      </c>
      <c r="G2373" s="247" t="str">
        <f>data_olah!G694</f>
        <v>115.947517861357</v>
      </c>
      <c r="H2373" s="246" t="str">
        <f>data_olah!H694</f>
        <v>TELKOMSEL</v>
      </c>
      <c r="I2373" s="246" t="str">
        <f>data_olah!I694</f>
        <v>INDIHOME</v>
      </c>
      <c r="J2373" s="246" t="str">
        <f>data_olah!J694</f>
        <v>TERPASANG</v>
      </c>
      <c r="K2373" s="246" t="str">
        <f>data_olah!O694</f>
        <v/>
      </c>
      <c r="L2373" s="246" t="str">
        <f>data_olah!U694</f>
        <v>KURANG OPTIMAL</v>
      </c>
    </row>
    <row r="2374">
      <c r="A2374" s="245">
        <v>2025.0</v>
      </c>
      <c r="B2374" s="245" t="s">
        <v>3597</v>
      </c>
      <c r="C2374" s="246" t="str">
        <f>data_olah!B695</f>
        <v>PASER</v>
      </c>
      <c r="D2374" s="246" t="str">
        <f>data_olah!C695</f>
        <v>BATU SOPANG</v>
      </c>
      <c r="E2374" s="246" t="str">
        <f>data_olah!D695</f>
        <v>KASUNGAI</v>
      </c>
      <c r="F2374" s="247" t="str">
        <f>data_olah!F695</f>
        <v>-1.807876984652584</v>
      </c>
      <c r="G2374" s="247" t="str">
        <f>data_olah!G695</f>
        <v>115.9175425402551</v>
      </c>
      <c r="H2374" s="246" t="str">
        <f>data_olah!H695</f>
        <v>TELKOM</v>
      </c>
      <c r="I2374" s="246" t="str">
        <f>data_olah!I695</f>
        <v>WMS</v>
      </c>
      <c r="J2374" s="246" t="str">
        <f>data_olah!J695</f>
        <v>TERPASANG</v>
      </c>
      <c r="K2374" s="246" t="str">
        <f>data_olah!O695</f>
        <v>BELUM TERPASANG</v>
      </c>
      <c r="L2374" s="246" t="str">
        <f>data_olah!U695</f>
        <v>TIDAK OPTIMAL</v>
      </c>
    </row>
    <row r="2375">
      <c r="A2375" s="245">
        <v>2025.0</v>
      </c>
      <c r="B2375" s="245" t="s">
        <v>3597</v>
      </c>
      <c r="C2375" s="246" t="str">
        <f>data_olah!B696</f>
        <v>PASER</v>
      </c>
      <c r="D2375" s="246" t="str">
        <f>data_olah!C696</f>
        <v>BATU SOPANG</v>
      </c>
      <c r="E2375" s="246" t="str">
        <f>data_olah!D696</f>
        <v>RANTAU BUTA</v>
      </c>
      <c r="F2375" s="247" t="str">
        <f>data_olah!F696</f>
        <v>-1.7415296479243139</v>
      </c>
      <c r="G2375" s="247" t="str">
        <f>data_olah!G696</f>
        <v>115.9617832473535</v>
      </c>
      <c r="H2375" s="246" t="str">
        <f>data_olah!H696</f>
        <v>ICON+</v>
      </c>
      <c r="I2375" s="246" t="str">
        <f>data_olah!I696</f>
        <v>STARLINK</v>
      </c>
      <c r="J2375" s="246" t="str">
        <f>data_olah!J696</f>
        <v>TERPASANG</v>
      </c>
      <c r="K2375" s="246" t="str">
        <f>data_olah!O696</f>
        <v/>
      </c>
      <c r="L2375" s="246" t="str">
        <f>data_olah!U696</f>
        <v>KURANG OPTIMAL</v>
      </c>
    </row>
    <row r="2376">
      <c r="A2376" s="245">
        <v>2025.0</v>
      </c>
      <c r="B2376" s="245" t="s">
        <v>3597</v>
      </c>
      <c r="C2376" s="246" t="str">
        <f>data_olah!B697</f>
        <v>PASER</v>
      </c>
      <c r="D2376" s="246" t="str">
        <f>data_olah!C697</f>
        <v>BATU SOPANG</v>
      </c>
      <c r="E2376" s="246" t="str">
        <f>data_olah!D697</f>
        <v>RANTAU LAYUNG</v>
      </c>
      <c r="F2376" s="247" t="str">
        <f>data_olah!F697</f>
        <v>-1.6197934546885955</v>
      </c>
      <c r="G2376" s="247" t="str">
        <f>data_olah!G697</f>
        <v>116.00060052564983</v>
      </c>
      <c r="H2376" s="246" t="str">
        <f>data_olah!H697</f>
        <v>ICON+</v>
      </c>
      <c r="I2376" s="246" t="str">
        <f>data_olah!I697</f>
        <v>STARLINK</v>
      </c>
      <c r="J2376" s="246" t="str">
        <f>data_olah!J697</f>
        <v>TERPASANG</v>
      </c>
      <c r="K2376" s="246" t="str">
        <f>data_olah!O697</f>
        <v/>
      </c>
      <c r="L2376" s="246" t="str">
        <f>data_olah!U697</f>
        <v>KURANG OPTIMAL</v>
      </c>
    </row>
    <row r="2377">
      <c r="A2377" s="245">
        <v>2025.0</v>
      </c>
      <c r="B2377" s="245" t="s">
        <v>3597</v>
      </c>
      <c r="C2377" s="246" t="str">
        <f>data_olah!B698</f>
        <v>PASER</v>
      </c>
      <c r="D2377" s="246" t="str">
        <f>data_olah!C698</f>
        <v>BATU SOPANG</v>
      </c>
      <c r="E2377" s="246" t="str">
        <f>data_olah!D698</f>
        <v>SONGKA</v>
      </c>
      <c r="F2377" s="247" t="str">
        <f>data_olah!F698</f>
        <v>-1.828394559104346</v>
      </c>
      <c r="G2377" s="247" t="str">
        <f>data_olah!G698</f>
        <v>115.88398208083335</v>
      </c>
      <c r="H2377" s="246" t="str">
        <f>data_olah!H698</f>
        <v>TELKOMSEL</v>
      </c>
      <c r="I2377" s="246" t="str">
        <f>data_olah!I698</f>
        <v>INDIHOME</v>
      </c>
      <c r="J2377" s="246" t="str">
        <f>data_olah!J698</f>
        <v>TERPASANG</v>
      </c>
      <c r="K2377" s="246" t="str">
        <f>data_olah!O698</f>
        <v/>
      </c>
      <c r="L2377" s="246" t="str">
        <f>data_olah!U698</f>
        <v>TIDAK OPTIMAL</v>
      </c>
    </row>
    <row r="2378">
      <c r="A2378" s="245">
        <v>2025.0</v>
      </c>
      <c r="B2378" s="245" t="s">
        <v>3597</v>
      </c>
      <c r="C2378" s="246" t="str">
        <f>data_olah!B699</f>
        <v>PASER</v>
      </c>
      <c r="D2378" s="246" t="str">
        <f>data_olah!C699</f>
        <v>KUARO</v>
      </c>
      <c r="E2378" s="246" t="str">
        <f>data_olah!D699</f>
        <v>LOLO</v>
      </c>
      <c r="F2378" s="247" t="str">
        <f>data_olah!F699</f>
        <v>-1.878927625607862</v>
      </c>
      <c r="G2378" s="247" t="str">
        <f>data_olah!G699</f>
        <v>116.08415294203698</v>
      </c>
      <c r="H2378" s="246" t="str">
        <f>data_olah!H699</f>
        <v/>
      </c>
      <c r="I2378" s="246" t="str">
        <f>data_olah!I699</f>
        <v/>
      </c>
      <c r="J2378" s="246" t="str">
        <f>data_olah!J699</f>
        <v/>
      </c>
      <c r="K2378" s="246" t="str">
        <f>data_olah!O699</f>
        <v>BELUM TERPASANG</v>
      </c>
      <c r="L2378" s="246" t="str">
        <f>data_olah!U699</f>
        <v>BELUM TERPASANG</v>
      </c>
    </row>
    <row r="2379">
      <c r="A2379" s="245">
        <v>2025.0</v>
      </c>
      <c r="B2379" s="245" t="s">
        <v>3597</v>
      </c>
      <c r="C2379" s="246" t="str">
        <f>data_olah!B700</f>
        <v>PASER</v>
      </c>
      <c r="D2379" s="246" t="str">
        <f>data_olah!C700</f>
        <v>KUARO</v>
      </c>
      <c r="E2379" s="246" t="str">
        <f>data_olah!D700</f>
        <v>SANDELEY</v>
      </c>
      <c r="F2379" s="247" t="str">
        <f>data_olah!F700</f>
        <v>-1.6925902484951292</v>
      </c>
      <c r="G2379" s="247" t="str">
        <f>data_olah!G700</f>
        <v>116.14310495226897</v>
      </c>
      <c r="H2379" s="246" t="str">
        <f>data_olah!H700</f>
        <v>TELKOMSEL</v>
      </c>
      <c r="I2379" s="246" t="str">
        <f>data_olah!I700</f>
        <v>INDIHOME</v>
      </c>
      <c r="J2379" s="246" t="str">
        <f>data_olah!J700</f>
        <v>TERPASANG</v>
      </c>
      <c r="K2379" s="246" t="str">
        <f>data_olah!O700</f>
        <v/>
      </c>
      <c r="L2379" s="246" t="str">
        <f>data_olah!U700</f>
        <v>KURANG OPTIMAL</v>
      </c>
    </row>
    <row r="2380">
      <c r="A2380" s="245">
        <v>2025.0</v>
      </c>
      <c r="B2380" s="245" t="s">
        <v>3597</v>
      </c>
      <c r="C2380" s="246" t="str">
        <f>data_olah!B701</f>
        <v>PASER</v>
      </c>
      <c r="D2380" s="246" t="str">
        <f>data_olah!C701</f>
        <v>KUARO</v>
      </c>
      <c r="E2380" s="246" t="str">
        <f>data_olah!D701</f>
        <v>HARAPAN BARU</v>
      </c>
      <c r="F2380" s="247" t="str">
        <f>data_olah!F701</f>
        <v>-1.7724950449635755</v>
      </c>
      <c r="G2380" s="247" t="str">
        <f>data_olah!G701</f>
        <v>116.41822688368462</v>
      </c>
      <c r="H2380" s="246" t="str">
        <f>data_olah!H701</f>
        <v>ICON+</v>
      </c>
      <c r="I2380" s="246" t="str">
        <f>data_olah!I701</f>
        <v>STARLINK</v>
      </c>
      <c r="J2380" s="246" t="str">
        <f>data_olah!J701</f>
        <v>TERPASANG</v>
      </c>
      <c r="K2380" s="246" t="str">
        <f>data_olah!O701</f>
        <v/>
      </c>
      <c r="L2380" s="246" t="str">
        <f>data_olah!U701</f>
        <v>KURANG OPTIMAL</v>
      </c>
    </row>
    <row r="2381">
      <c r="A2381" s="245">
        <v>2025.0</v>
      </c>
      <c r="B2381" s="245" t="s">
        <v>3597</v>
      </c>
      <c r="C2381" s="246" t="str">
        <f>data_olah!B702</f>
        <v>PASER</v>
      </c>
      <c r="D2381" s="246" t="str">
        <f>data_olah!C702</f>
        <v>KUARO</v>
      </c>
      <c r="E2381" s="246" t="str">
        <f>data_olah!D702</f>
        <v>RANGAN</v>
      </c>
      <c r="F2381" s="247" t="str">
        <f>data_olah!F702</f>
        <v>-1.7945887067011579</v>
      </c>
      <c r="G2381" s="247" t="str">
        <f>data_olah!G702</f>
        <v>116.09888801294683</v>
      </c>
      <c r="H2381" s="246" t="str">
        <f>data_olah!H702</f>
        <v>PSN</v>
      </c>
      <c r="I2381" s="246" t="str">
        <f>data_olah!I702</f>
        <v>VSAT</v>
      </c>
      <c r="J2381" s="246" t="str">
        <f>data_olah!J702</f>
        <v>TERPASANG</v>
      </c>
      <c r="K2381" s="246" t="str">
        <f>data_olah!O702</f>
        <v/>
      </c>
      <c r="L2381" s="246" t="str">
        <f>data_olah!U702</f>
        <v>TIDAK OPTIMAL</v>
      </c>
    </row>
    <row r="2382">
      <c r="A2382" s="245">
        <v>2025.0</v>
      </c>
      <c r="B2382" s="245" t="s">
        <v>3597</v>
      </c>
      <c r="C2382" s="246" t="str">
        <f>data_olah!B703</f>
        <v>PASER</v>
      </c>
      <c r="D2382" s="246" t="str">
        <f>data_olah!C703</f>
        <v>KUARO</v>
      </c>
      <c r="E2382" s="246" t="str">
        <f>data_olah!D703</f>
        <v>MODANG</v>
      </c>
      <c r="F2382" s="247" t="str">
        <f>data_olah!F703</f>
        <v>-1.7257166623425586</v>
      </c>
      <c r="G2382" s="247" t="str">
        <f>data_olah!G703</f>
        <v>116.13249381937091</v>
      </c>
      <c r="H2382" s="246" t="str">
        <f>data_olah!H703</f>
        <v>TELKOMSEL</v>
      </c>
      <c r="I2382" s="246" t="str">
        <f>data_olah!I703</f>
        <v>INDIHOME</v>
      </c>
      <c r="J2382" s="246" t="str">
        <f>data_olah!J703</f>
        <v>TERPASANG</v>
      </c>
      <c r="K2382" s="246" t="str">
        <f>data_olah!O703</f>
        <v/>
      </c>
      <c r="L2382" s="246" t="str">
        <f>data_olah!U703</f>
        <v>KURANG OPTIMAL</v>
      </c>
    </row>
    <row r="2383">
      <c r="A2383" s="245">
        <v>2025.0</v>
      </c>
      <c r="B2383" s="245" t="s">
        <v>3597</v>
      </c>
      <c r="C2383" s="246" t="str">
        <f>data_olah!B704</f>
        <v>PASER</v>
      </c>
      <c r="D2383" s="246" t="str">
        <f>data_olah!C704</f>
        <v>KUARO</v>
      </c>
      <c r="E2383" s="246" t="str">
        <f>data_olah!D704</f>
        <v>PASIR MAYANG</v>
      </c>
      <c r="F2383" s="247" t="str">
        <f>data_olah!F704</f>
        <v>-1.7742966776106361</v>
      </c>
      <c r="G2383" s="247" t="str">
        <f>data_olah!G704</f>
        <v>116.21831469799247</v>
      </c>
      <c r="H2383" s="246" t="str">
        <f>data_olah!H704</f>
        <v>TELKOMSEL</v>
      </c>
      <c r="I2383" s="246" t="str">
        <f>data_olah!I704</f>
        <v>INDIHOME</v>
      </c>
      <c r="J2383" s="246" t="str">
        <f>data_olah!J704</f>
        <v>TERPASANG</v>
      </c>
      <c r="K2383" s="246" t="str">
        <f>data_olah!O704</f>
        <v/>
      </c>
      <c r="L2383" s="246" t="str">
        <f>data_olah!U704</f>
        <v>KURANG OPTIMAL</v>
      </c>
    </row>
    <row r="2384">
      <c r="A2384" s="245">
        <v>2025.0</v>
      </c>
      <c r="B2384" s="245" t="s">
        <v>3597</v>
      </c>
      <c r="C2384" s="246" t="str">
        <f>data_olah!B705</f>
        <v>PASER</v>
      </c>
      <c r="D2384" s="246" t="str">
        <f>data_olah!C705</f>
        <v>KUARO</v>
      </c>
      <c r="E2384" s="246" t="str">
        <f>data_olah!D705</f>
        <v>KERTA BUMI</v>
      </c>
      <c r="F2384" s="247" t="str">
        <f>data_olah!F705</f>
        <v>-1.7432164851684002</v>
      </c>
      <c r="G2384" s="247" t="str">
        <f>data_olah!G705</f>
        <v>116.07489760774699</v>
      </c>
      <c r="H2384" s="246" t="str">
        <f>data_olah!H705</f>
        <v>TELKOMSEL</v>
      </c>
      <c r="I2384" s="246" t="str">
        <f>data_olah!I705</f>
        <v>INDIHOME</v>
      </c>
      <c r="J2384" s="246" t="str">
        <f>data_olah!J705</f>
        <v>TERPASANG</v>
      </c>
      <c r="K2384" s="246" t="str">
        <f>data_olah!O705</f>
        <v/>
      </c>
      <c r="L2384" s="246" t="str">
        <f>data_olah!U705</f>
        <v>TIDAK OPTIMAL</v>
      </c>
    </row>
    <row r="2385">
      <c r="A2385" s="245">
        <v>2025.0</v>
      </c>
      <c r="B2385" s="245" t="s">
        <v>3597</v>
      </c>
      <c r="C2385" s="246" t="str">
        <f>data_olah!B706</f>
        <v>PASER</v>
      </c>
      <c r="D2385" s="246" t="str">
        <f>data_olah!C706</f>
        <v>KUARO</v>
      </c>
      <c r="E2385" s="246" t="str">
        <f>data_olah!D706</f>
        <v>PONDONG BARU</v>
      </c>
      <c r="F2385" s="247" t="str">
        <f>data_olah!F706</f>
        <v>-1.8137985837934292</v>
      </c>
      <c r="G2385" s="247" t="str">
        <f>data_olah!G706</f>
        <v>116.2385207365896</v>
      </c>
      <c r="H2385" s="246" t="str">
        <f>data_olah!H706</f>
        <v>PSN</v>
      </c>
      <c r="I2385" s="246" t="str">
        <f>data_olah!I706</f>
        <v>VSAT</v>
      </c>
      <c r="J2385" s="246" t="str">
        <f>data_olah!J706</f>
        <v>TERPASANG</v>
      </c>
      <c r="K2385" s="246" t="str">
        <f>data_olah!O706</f>
        <v/>
      </c>
      <c r="L2385" s="246" t="str">
        <f>data_olah!U706</f>
        <v>TIDAK OPTIMAL</v>
      </c>
    </row>
    <row r="2386">
      <c r="A2386" s="245">
        <v>2025.0</v>
      </c>
      <c r="B2386" s="245" t="s">
        <v>3597</v>
      </c>
      <c r="C2386" s="246" t="str">
        <f>data_olah!B707</f>
        <v>PASER</v>
      </c>
      <c r="D2386" s="246" t="str">
        <f>data_olah!C707</f>
        <v>KUARO</v>
      </c>
      <c r="E2386" s="246" t="str">
        <f>data_olah!D707</f>
        <v>PADANG JAYA</v>
      </c>
      <c r="F2386" s="247" t="str">
        <f>data_olah!F707</f>
        <v>-1.7940861886798762</v>
      </c>
      <c r="G2386" s="247" t="str">
        <f>data_olah!G707</f>
        <v>116.05789232105396</v>
      </c>
      <c r="H2386" s="246" t="str">
        <f>data_olah!H707</f>
        <v/>
      </c>
      <c r="I2386" s="246" t="str">
        <f>data_olah!I707</f>
        <v/>
      </c>
      <c r="J2386" s="246" t="str">
        <f>data_olah!J707</f>
        <v/>
      </c>
      <c r="K2386" s="246" t="str">
        <f>data_olah!O707</f>
        <v>BELUM TERPASANG</v>
      </c>
      <c r="L2386" s="246" t="str">
        <f>data_olah!U707</f>
        <v>BELUM TERPASANG</v>
      </c>
    </row>
    <row r="2387">
      <c r="A2387" s="245">
        <v>2025.0</v>
      </c>
      <c r="B2387" s="245" t="s">
        <v>3597</v>
      </c>
      <c r="C2387" s="246" t="str">
        <f>data_olah!B708</f>
        <v>PASER</v>
      </c>
      <c r="D2387" s="246" t="str">
        <f>data_olah!C708</f>
        <v>KUARO</v>
      </c>
      <c r="E2387" s="246" t="str">
        <f>data_olah!D708</f>
        <v>KENDAROM</v>
      </c>
      <c r="F2387" s="247" t="str">
        <f>data_olah!F708</f>
        <v>-1.7770045228437874</v>
      </c>
      <c r="G2387" s="247" t="str">
        <f>data_olah!G708</f>
        <v>116.09993248742362</v>
      </c>
      <c r="H2387" s="246" t="str">
        <f>data_olah!H708</f>
        <v>TELKOMSEL</v>
      </c>
      <c r="I2387" s="246" t="str">
        <f>data_olah!I708</f>
        <v>INDIHOME</v>
      </c>
      <c r="J2387" s="246" t="str">
        <f>data_olah!J708</f>
        <v>TERPASANG</v>
      </c>
      <c r="K2387" s="246" t="str">
        <f>data_olah!O708</f>
        <v/>
      </c>
      <c r="L2387" s="246" t="str">
        <f>data_olah!U708</f>
        <v>TIDAK OPTIMAL</v>
      </c>
    </row>
    <row r="2388">
      <c r="A2388" s="245">
        <v>2025.0</v>
      </c>
      <c r="B2388" s="245" t="s">
        <v>3597</v>
      </c>
      <c r="C2388" s="246" t="str">
        <f>data_olah!B709</f>
        <v>PASER</v>
      </c>
      <c r="D2388" s="246" t="str">
        <f>data_olah!C709</f>
        <v>KUARO</v>
      </c>
      <c r="E2388" s="246" t="str">
        <f>data_olah!D709</f>
        <v>KLEMPANG SARI</v>
      </c>
      <c r="F2388" s="247" t="str">
        <f>data_olah!F709</f>
        <v>-1.834691217212868</v>
      </c>
      <c r="G2388" s="247" t="str">
        <f>data_olah!G709</f>
        <v>116.09478046435623</v>
      </c>
      <c r="H2388" s="246" t="str">
        <f>data_olah!H709</f>
        <v>TELKOMSEL</v>
      </c>
      <c r="I2388" s="246" t="str">
        <f>data_olah!I709</f>
        <v>INDIHOME</v>
      </c>
      <c r="J2388" s="246" t="str">
        <f>data_olah!J709</f>
        <v>TERPASANG</v>
      </c>
      <c r="K2388" s="246" t="str">
        <f>data_olah!O709</f>
        <v/>
      </c>
      <c r="L2388" s="246" t="str">
        <f>data_olah!U709</f>
        <v>TIDAK OPTIMAL</v>
      </c>
    </row>
    <row r="2389">
      <c r="A2389" s="245">
        <v>2025.0</v>
      </c>
      <c r="B2389" s="245" t="s">
        <v>3597</v>
      </c>
      <c r="C2389" s="246" t="str">
        <f>data_olah!B710</f>
        <v>PASER</v>
      </c>
      <c r="D2389" s="246" t="str">
        <f>data_olah!C710</f>
        <v>KUARO</v>
      </c>
      <c r="E2389" s="246" t="str">
        <f>data_olah!D710</f>
        <v>KELUANG PASER JAYA</v>
      </c>
      <c r="F2389" s="247" t="str">
        <f>data_olah!F710</f>
        <v>-1.8794991115598447</v>
      </c>
      <c r="G2389" s="247" t="str">
        <f>data_olah!G710</f>
        <v>116.1260405989016</v>
      </c>
      <c r="H2389" s="246" t="str">
        <f>data_olah!H710</f>
        <v/>
      </c>
      <c r="I2389" s="246" t="str">
        <f>data_olah!I710</f>
        <v/>
      </c>
      <c r="J2389" s="246" t="str">
        <f>data_olah!J710</f>
        <v/>
      </c>
      <c r="K2389" s="246" t="str">
        <f>data_olah!O710</f>
        <v>BELUM TERPASANG</v>
      </c>
      <c r="L2389" s="246" t="str">
        <f>data_olah!U710</f>
        <v>BELUM TERPASANG</v>
      </c>
    </row>
    <row r="2390">
      <c r="A2390" s="245">
        <v>2025.0</v>
      </c>
      <c r="B2390" s="245" t="s">
        <v>3597</v>
      </c>
      <c r="C2390" s="246" t="str">
        <f>data_olah!B711</f>
        <v>PASER</v>
      </c>
      <c r="D2390" s="246" t="str">
        <f>data_olah!C711</f>
        <v>LONG IKIS</v>
      </c>
      <c r="E2390" s="246" t="str">
        <f>data_olah!D711</f>
        <v>MUARA ADANG</v>
      </c>
      <c r="F2390" s="247" t="str">
        <f>data_olah!F711</f>
        <v>-1.6699922008416643</v>
      </c>
      <c r="G2390" s="247" t="str">
        <f>data_olah!G711</f>
        <v>116.31009043389574</v>
      </c>
      <c r="H2390" s="246" t="str">
        <f>data_olah!H711</f>
        <v>ICON+</v>
      </c>
      <c r="I2390" s="246" t="str">
        <f>data_olah!I711</f>
        <v> Broadband + I-WIN</v>
      </c>
      <c r="J2390" s="246" t="str">
        <f>data_olah!J711</f>
        <v>TERPASANG</v>
      </c>
      <c r="K2390" s="246" t="str">
        <f>data_olah!O711</f>
        <v/>
      </c>
      <c r="L2390" s="246" t="str">
        <f>data_olah!U711</f>
        <v>KURANG OPTIMAL</v>
      </c>
    </row>
    <row r="2391">
      <c r="A2391" s="245">
        <v>2025.0</v>
      </c>
      <c r="B2391" s="245" t="s">
        <v>3597</v>
      </c>
      <c r="C2391" s="246" t="str">
        <f>data_olah!B712</f>
        <v>PASER</v>
      </c>
      <c r="D2391" s="246" t="str">
        <f>data_olah!C712</f>
        <v>LONG IKIS</v>
      </c>
      <c r="E2391" s="246" t="str">
        <f>data_olah!D712</f>
        <v>TELUK WARU</v>
      </c>
      <c r="F2391" s="247" t="str">
        <f>data_olah!F712</f>
        <v>-1.6523418071730815</v>
      </c>
      <c r="G2391" s="247" t="str">
        <f>data_olah!G712</f>
        <v>116.29561338262076</v>
      </c>
      <c r="H2391" s="246" t="str">
        <f>data_olah!H712</f>
        <v>ICON+</v>
      </c>
      <c r="I2391" s="246" t="str">
        <f>data_olah!I712</f>
        <v>STARLINK</v>
      </c>
      <c r="J2391" s="246" t="str">
        <f>data_olah!J712</f>
        <v>TERPASANG</v>
      </c>
      <c r="K2391" s="246" t="str">
        <f>data_olah!O712</f>
        <v/>
      </c>
      <c r="L2391" s="246" t="str">
        <f>data_olah!U712</f>
        <v>KURANG OPTIMAL</v>
      </c>
    </row>
    <row r="2392">
      <c r="A2392" s="245">
        <v>2025.0</v>
      </c>
      <c r="B2392" s="245" t="s">
        <v>3597</v>
      </c>
      <c r="C2392" s="246" t="str">
        <f>data_olah!B713</f>
        <v>PASER</v>
      </c>
      <c r="D2392" s="246" t="str">
        <f>data_olah!C713</f>
        <v>LONG IKIS</v>
      </c>
      <c r="E2392" s="246" t="str">
        <f>data_olah!D713</f>
        <v>TAJUR</v>
      </c>
      <c r="F2392" s="247" t="str">
        <f>data_olah!F713</f>
        <v>-1.6309064247004614</v>
      </c>
      <c r="G2392" s="247" t="str">
        <f>data_olah!G713</f>
        <v>116.19986514903162</v>
      </c>
      <c r="H2392" s="246" t="str">
        <f>data_olah!H713</f>
        <v>TELKOMSEL</v>
      </c>
      <c r="I2392" s="246" t="str">
        <f>data_olah!I713</f>
        <v>INDIHOME</v>
      </c>
      <c r="J2392" s="246" t="str">
        <f>data_olah!J713</f>
        <v>TERPASANG</v>
      </c>
      <c r="K2392" s="246" t="str">
        <f>data_olah!O713</f>
        <v/>
      </c>
      <c r="L2392" s="246" t="str">
        <f>data_olah!U713</f>
        <v>KURANG OPTIMAL</v>
      </c>
    </row>
    <row r="2393">
      <c r="A2393" s="245">
        <v>2025.0</v>
      </c>
      <c r="B2393" s="245" t="s">
        <v>3597</v>
      </c>
      <c r="C2393" s="246" t="str">
        <f>data_olah!B714</f>
        <v>PASER</v>
      </c>
      <c r="D2393" s="246" t="str">
        <f>data_olah!C714</f>
        <v>LONG IKIS</v>
      </c>
      <c r="E2393" s="246" t="str">
        <f>data_olah!D714</f>
        <v>SEMUNTAI</v>
      </c>
      <c r="F2393" s="247" t="str">
        <f>data_olah!F714</f>
        <v>-1.6469735808698045</v>
      </c>
      <c r="G2393" s="247" t="str">
        <f>data_olah!G714</f>
        <v>116.15412711991836</v>
      </c>
      <c r="H2393" s="246" t="str">
        <f>data_olah!H714</f>
        <v>TELKOMSEL</v>
      </c>
      <c r="I2393" s="246" t="str">
        <f>data_olah!I714</f>
        <v>INDIHOME</v>
      </c>
      <c r="J2393" s="246" t="str">
        <f>data_olah!J714</f>
        <v>TERPASANG</v>
      </c>
      <c r="K2393" s="246" t="str">
        <f>data_olah!O714</f>
        <v/>
      </c>
      <c r="L2393" s="246" t="str">
        <f>data_olah!U714</f>
        <v>TIDAK OPTIMAL</v>
      </c>
    </row>
    <row r="2394">
      <c r="A2394" s="245">
        <v>2025.0</v>
      </c>
      <c r="B2394" s="245" t="s">
        <v>3597</v>
      </c>
      <c r="C2394" s="246" t="str">
        <f>data_olah!B715</f>
        <v>PASER</v>
      </c>
      <c r="D2394" s="246" t="str">
        <f>data_olah!C715</f>
        <v>LONG IKIS</v>
      </c>
      <c r="E2394" s="246" t="str">
        <f>data_olah!D715</f>
        <v>LOMBOK</v>
      </c>
      <c r="F2394" s="247" t="str">
        <f>data_olah!F715</f>
        <v>-1.6141819885294506</v>
      </c>
      <c r="G2394" s="247" t="str">
        <f>data_olah!G715</f>
        <v>116.15853070646948</v>
      </c>
      <c r="H2394" s="246" t="str">
        <f>data_olah!H715</f>
        <v/>
      </c>
      <c r="I2394" s="246" t="str">
        <f>data_olah!I715</f>
        <v/>
      </c>
      <c r="J2394" s="246" t="str">
        <f>data_olah!J715</f>
        <v/>
      </c>
      <c r="K2394" s="246" t="str">
        <f>data_olah!O715</f>
        <v>BELUM TERPASANG</v>
      </c>
      <c r="L2394" s="246" t="str">
        <f>data_olah!U715</f>
        <v>BELUM TERPASANG</v>
      </c>
    </row>
    <row r="2395">
      <c r="A2395" s="245">
        <v>2025.0</v>
      </c>
      <c r="B2395" s="245" t="s">
        <v>3597</v>
      </c>
      <c r="C2395" s="246" t="str">
        <f>data_olah!B716</f>
        <v>PASER</v>
      </c>
      <c r="D2395" s="246" t="str">
        <f>data_olah!C716</f>
        <v>LONG IKIS</v>
      </c>
      <c r="E2395" s="246" t="str">
        <f>data_olah!D716</f>
        <v>PAIT</v>
      </c>
      <c r="F2395" s="247" t="str">
        <f>data_olah!F716</f>
        <v>-1.6014545418072847</v>
      </c>
      <c r="G2395" s="247" t="str">
        <f>data_olah!G716</f>
        <v>116.16740499494628</v>
      </c>
      <c r="H2395" s="246" t="str">
        <f>data_olah!H716</f>
        <v>TELKOMSEL</v>
      </c>
      <c r="I2395" s="246" t="str">
        <f>data_olah!I716</f>
        <v>INDIHOME</v>
      </c>
      <c r="J2395" s="246" t="str">
        <f>data_olah!J716</f>
        <v>TERPASANG</v>
      </c>
      <c r="K2395" s="246" t="str">
        <f>data_olah!O716</f>
        <v/>
      </c>
      <c r="L2395" s="246" t="str">
        <f>data_olah!U716</f>
        <v>KURANG OPTIMAL</v>
      </c>
    </row>
    <row r="2396">
      <c r="A2396" s="245">
        <v>2025.0</v>
      </c>
      <c r="B2396" s="245" t="s">
        <v>3597</v>
      </c>
      <c r="C2396" s="246" t="str">
        <f>data_olah!B717</f>
        <v>PASER</v>
      </c>
      <c r="D2396" s="246" t="str">
        <f>data_olah!C717</f>
        <v>LONG IKIS</v>
      </c>
      <c r="E2396" s="246" t="str">
        <f>data_olah!D717</f>
        <v>OLUNG</v>
      </c>
      <c r="F2396" s="247" t="str">
        <f>data_olah!F717</f>
        <v>-1.5685277515506266</v>
      </c>
      <c r="G2396" s="247" t="str">
        <f>data_olah!G717</f>
        <v>116.19778817448889</v>
      </c>
      <c r="H2396" s="246" t="str">
        <f>data_olah!H717</f>
        <v>TELKOMSEL</v>
      </c>
      <c r="I2396" s="246" t="str">
        <f>data_olah!I717</f>
        <v>INDIHOME</v>
      </c>
      <c r="J2396" s="246" t="str">
        <f>data_olah!J717</f>
        <v>TERPASANG</v>
      </c>
      <c r="K2396" s="246" t="str">
        <f>data_olah!O717</f>
        <v/>
      </c>
      <c r="L2396" s="246" t="str">
        <f>data_olah!U717</f>
        <v>KURANG OPTIMAL</v>
      </c>
    </row>
    <row r="2397">
      <c r="A2397" s="245">
        <v>2025.0</v>
      </c>
      <c r="B2397" s="245" t="s">
        <v>3597</v>
      </c>
      <c r="C2397" s="246" t="str">
        <f>data_olah!B718</f>
        <v>PASER</v>
      </c>
      <c r="D2397" s="246" t="str">
        <f>data_olah!C718</f>
        <v>LONG IKIS</v>
      </c>
      <c r="E2397" s="246" t="str">
        <f>data_olah!D718</f>
        <v>KAYUNGO</v>
      </c>
      <c r="F2397" s="247" t="str">
        <f>data_olah!F718</f>
        <v>-1.5686501543069038</v>
      </c>
      <c r="G2397" s="247" t="str">
        <f>data_olah!G718</f>
        <v>116.21660748777335</v>
      </c>
      <c r="H2397" s="246" t="str">
        <f>data_olah!H718</f>
        <v>TELKOM</v>
      </c>
      <c r="I2397" s="246" t="str">
        <f>data_olah!I718</f>
        <v>WMS</v>
      </c>
      <c r="J2397" s="246" t="str">
        <f>data_olah!J718</f>
        <v>TERPASANG</v>
      </c>
      <c r="K2397" s="246" t="str">
        <f>data_olah!O718</f>
        <v>BELUM TERPASANG</v>
      </c>
      <c r="L2397" s="246" t="str">
        <f>data_olah!U718</f>
        <v>KURANG OPTIMAL</v>
      </c>
    </row>
    <row r="2398">
      <c r="A2398" s="245">
        <v>2025.0</v>
      </c>
      <c r="B2398" s="245" t="s">
        <v>3597</v>
      </c>
      <c r="C2398" s="246" t="str">
        <f>data_olah!B719</f>
        <v>PASER</v>
      </c>
      <c r="D2398" s="246" t="str">
        <f>data_olah!C719</f>
        <v>LONG IKIS</v>
      </c>
      <c r="E2398" s="246" t="str">
        <f>data_olah!D719</f>
        <v>JEMPARING</v>
      </c>
      <c r="F2398" s="247" t="str">
        <f>data_olah!F719</f>
        <v>-1.5601010666921133</v>
      </c>
      <c r="G2398" s="247" t="str">
        <f>data_olah!G719</f>
        <v>116.2586440203081</v>
      </c>
      <c r="H2398" s="246" t="str">
        <f>data_olah!H719</f>
        <v>TELKOM</v>
      </c>
      <c r="I2398" s="246" t="str">
        <f>data_olah!I719</f>
        <v>WMS</v>
      </c>
      <c r="J2398" s="246" t="str">
        <f>data_olah!J719</f>
        <v>TERPASANG</v>
      </c>
      <c r="K2398" s="246" t="str">
        <f>data_olah!O719</f>
        <v>BELUM TERPASANG</v>
      </c>
      <c r="L2398" s="246" t="str">
        <f>data_olah!U719</f>
        <v>TIDAK OPTIMAL</v>
      </c>
    </row>
    <row r="2399">
      <c r="A2399" s="245">
        <v>2025.0</v>
      </c>
      <c r="B2399" s="245" t="s">
        <v>3597</v>
      </c>
      <c r="C2399" s="246" t="str">
        <f>data_olah!B720</f>
        <v>PASER</v>
      </c>
      <c r="D2399" s="246" t="str">
        <f>data_olah!C720</f>
        <v>LONG IKIS</v>
      </c>
      <c r="E2399" s="246" t="str">
        <f>data_olah!D720</f>
        <v>TIWEI</v>
      </c>
      <c r="F2399" s="247" t="str">
        <f>data_olah!F720</f>
        <v>-1.484029133469726</v>
      </c>
      <c r="G2399" s="247" t="str">
        <f>data_olah!G720</f>
        <v>116.142187748303</v>
      </c>
      <c r="H2399" s="246" t="str">
        <f>data_olah!H720</f>
        <v>ICON+</v>
      </c>
      <c r="I2399" s="246" t="str">
        <f>data_olah!I720</f>
        <v> Broadband + I-WIN</v>
      </c>
      <c r="J2399" s="246" t="str">
        <f>data_olah!J720</f>
        <v>TERPASANG</v>
      </c>
      <c r="K2399" s="246" t="str">
        <f>data_olah!O720</f>
        <v>&lt;= 200GB</v>
      </c>
      <c r="L2399" s="246" t="str">
        <f>data_olah!U720</f>
        <v>KURANG OPTIMAL</v>
      </c>
    </row>
    <row r="2400">
      <c r="A2400" s="245">
        <v>2025.0</v>
      </c>
      <c r="B2400" s="245" t="s">
        <v>3597</v>
      </c>
      <c r="C2400" s="246" t="str">
        <f>data_olah!B721</f>
        <v>PASER</v>
      </c>
      <c r="D2400" s="246" t="str">
        <f>data_olah!C721</f>
        <v>LONG IKIS</v>
      </c>
      <c r="E2400" s="246" t="str">
        <f>data_olah!D721</f>
        <v>BELIMBING</v>
      </c>
      <c r="F2400" s="247" t="str">
        <f>data_olah!F721</f>
        <v>-1.4124686310988268</v>
      </c>
      <c r="G2400" s="247" t="str">
        <f>data_olah!G721</f>
        <v>116.17023687440356</v>
      </c>
      <c r="H2400" s="246" t="str">
        <f>data_olah!H721</f>
        <v>TELKOMSEL</v>
      </c>
      <c r="I2400" s="246" t="str">
        <f>data_olah!I721</f>
        <v>ORBIT</v>
      </c>
      <c r="J2400" s="246" t="str">
        <f>data_olah!J721</f>
        <v>TERPASANG</v>
      </c>
      <c r="K2400" s="246" t="str">
        <f>data_olah!O721</f>
        <v>BELUM TERPASANG</v>
      </c>
      <c r="L2400" s="246" t="str">
        <f>data_olah!U721</f>
        <v>TIDAK TERDETEKSI</v>
      </c>
    </row>
    <row r="2401">
      <c r="A2401" s="245">
        <v>2025.0</v>
      </c>
      <c r="B2401" s="245" t="s">
        <v>3597</v>
      </c>
      <c r="C2401" s="246" t="str">
        <f>data_olah!B722</f>
        <v>PASER</v>
      </c>
      <c r="D2401" s="246" t="str">
        <f>data_olah!C722</f>
        <v>LONG IKIS</v>
      </c>
      <c r="E2401" s="246" t="str">
        <f>data_olah!D722</f>
        <v>LONG GELANG</v>
      </c>
      <c r="F2401" s="247" t="str">
        <f>data_olah!F722</f>
        <v>-1.5178038605552124</v>
      </c>
      <c r="G2401" s="247" t="str">
        <f>data_olah!G722</f>
        <v>116.14649934678394</v>
      </c>
      <c r="H2401" s="246" t="str">
        <f>data_olah!H722</f>
        <v>TELKOMSEL</v>
      </c>
      <c r="I2401" s="246" t="str">
        <f>data_olah!I722</f>
        <v>INDIHOME</v>
      </c>
      <c r="J2401" s="246" t="str">
        <f>data_olah!J722</f>
        <v>TERPASANG</v>
      </c>
      <c r="K2401" s="246" t="str">
        <f>data_olah!O722</f>
        <v/>
      </c>
      <c r="L2401" s="246" t="str">
        <f>data_olah!U722</f>
        <v>TIDAK OPTIMAL</v>
      </c>
    </row>
    <row r="2402">
      <c r="A2402" s="245">
        <v>2025.0</v>
      </c>
      <c r="B2402" s="245" t="s">
        <v>3597</v>
      </c>
      <c r="C2402" s="246" t="str">
        <f>data_olah!B723</f>
        <v>PASER</v>
      </c>
      <c r="D2402" s="246" t="str">
        <f>data_olah!C723</f>
        <v>LONG IKIS</v>
      </c>
      <c r="E2402" s="246" t="str">
        <f>data_olah!D723</f>
        <v>KRAYAN JAYA</v>
      </c>
      <c r="F2402" s="247" t="str">
        <f>data_olah!F723</f>
        <v>-1.582165438636806</v>
      </c>
      <c r="G2402" s="247" t="str">
        <f>data_olah!G723</f>
        <v>116.2590088101344</v>
      </c>
      <c r="H2402" s="246" t="str">
        <f>data_olah!H723</f>
        <v>ICON+</v>
      </c>
      <c r="I2402" s="246" t="str">
        <f>data_olah!I723</f>
        <v> Broadband + I-WIN</v>
      </c>
      <c r="J2402" s="246" t="str">
        <f>data_olah!J723</f>
        <v>TERPASANG</v>
      </c>
      <c r="K2402" s="246" t="str">
        <f>data_olah!O723</f>
        <v>&lt;= 200GB</v>
      </c>
      <c r="L2402" s="246" t="str">
        <f>data_olah!U723</f>
        <v>KURANG OPTIMAL</v>
      </c>
    </row>
    <row r="2403">
      <c r="A2403" s="245">
        <v>2025.0</v>
      </c>
      <c r="B2403" s="245" t="s">
        <v>3597</v>
      </c>
      <c r="C2403" s="246" t="str">
        <f>data_olah!B724</f>
        <v>PASER</v>
      </c>
      <c r="D2403" s="246" t="str">
        <f>data_olah!C724</f>
        <v>LONG IKIS</v>
      </c>
      <c r="E2403" s="246" t="str">
        <f>data_olah!D724</f>
        <v>BUKIT SALOKA</v>
      </c>
      <c r="F2403" s="247" t="str">
        <f>data_olah!F724</f>
        <v>-1.6176379304835413</v>
      </c>
      <c r="G2403" s="247" t="str">
        <f>data_olah!G724</f>
        <v>116.26188643599902</v>
      </c>
      <c r="H2403" s="246" t="str">
        <f>data_olah!H724</f>
        <v>TELKOMSEL</v>
      </c>
      <c r="I2403" s="246" t="str">
        <f>data_olah!I724</f>
        <v>INDIHOME</v>
      </c>
      <c r="J2403" s="246" t="str">
        <f>data_olah!J724</f>
        <v>TERPASANG</v>
      </c>
      <c r="K2403" s="246" t="str">
        <f>data_olah!O724</f>
        <v/>
      </c>
      <c r="L2403" s="246" t="str">
        <f>data_olah!U724</f>
        <v>KURANG OPTIMAL</v>
      </c>
    </row>
    <row r="2404">
      <c r="A2404" s="245">
        <v>2025.0</v>
      </c>
      <c r="B2404" s="245" t="s">
        <v>3597</v>
      </c>
      <c r="C2404" s="246" t="str">
        <f>data_olah!B725</f>
        <v>PASER</v>
      </c>
      <c r="D2404" s="246" t="str">
        <f>data_olah!C725</f>
        <v>LONG IKIS</v>
      </c>
      <c r="E2404" s="246" t="str">
        <f>data_olah!D725</f>
        <v>KRAYAN SENTOSA</v>
      </c>
      <c r="F2404" s="247" t="str">
        <f>data_olah!F725</f>
        <v>-1.600562379601574</v>
      </c>
      <c r="G2404" s="247" t="str">
        <f>data_olah!G725</f>
        <v>116.26305182878943</v>
      </c>
      <c r="H2404" s="246" t="str">
        <f>data_olah!H725</f>
        <v>TELKOMSEL</v>
      </c>
      <c r="I2404" s="246" t="str">
        <f>data_olah!I725</f>
        <v>INDIHOME</v>
      </c>
      <c r="J2404" s="246" t="str">
        <f>data_olah!J725</f>
        <v>TERPASANG</v>
      </c>
      <c r="K2404" s="246" t="str">
        <f>data_olah!O725</f>
        <v/>
      </c>
      <c r="L2404" s="246" t="str">
        <f>data_olah!U725</f>
        <v>TIDAK OPTIMAL</v>
      </c>
    </row>
    <row r="2405">
      <c r="A2405" s="245">
        <v>2025.0</v>
      </c>
      <c r="B2405" s="245" t="s">
        <v>3597</v>
      </c>
      <c r="C2405" s="246" t="str">
        <f>data_olah!B726</f>
        <v>PASER</v>
      </c>
      <c r="D2405" s="246" t="str">
        <f>data_olah!C726</f>
        <v>LONG IKIS</v>
      </c>
      <c r="E2405" s="246" t="str">
        <f>data_olah!D726</f>
        <v>KRAYAN MAKMUR</v>
      </c>
      <c r="F2405" s="247" t="str">
        <f>data_olah!F726</f>
        <v>-1.6155006851311575</v>
      </c>
      <c r="G2405" s="247" t="str">
        <f>data_olah!G726</f>
        <v>116.23971890807695</v>
      </c>
      <c r="H2405" s="246" t="str">
        <f>data_olah!H726</f>
        <v>TELKOMSEL</v>
      </c>
      <c r="I2405" s="246" t="str">
        <f>data_olah!I726</f>
        <v>ORBIT</v>
      </c>
      <c r="J2405" s="246" t="str">
        <f>data_olah!J726</f>
        <v>TERPASANG</v>
      </c>
      <c r="K2405" s="246" t="str">
        <f>data_olah!O726</f>
        <v>BELUM TERPASANG</v>
      </c>
      <c r="L2405" s="246" t="str">
        <f>data_olah!U726</f>
        <v>TIDAK TERDETEKSI</v>
      </c>
    </row>
    <row r="2406">
      <c r="A2406" s="245">
        <v>2025.0</v>
      </c>
      <c r="B2406" s="245" t="s">
        <v>3597</v>
      </c>
      <c r="C2406" s="246" t="str">
        <f>data_olah!B727</f>
        <v>PASER</v>
      </c>
      <c r="D2406" s="246" t="str">
        <f>data_olah!C727</f>
        <v>LONG IKIS</v>
      </c>
      <c r="E2406" s="246" t="str">
        <f>data_olah!D727</f>
        <v>KAYUNGO SARI</v>
      </c>
      <c r="F2406" s="247" t="str">
        <f>data_olah!F727</f>
        <v>-1.5351123707783323</v>
      </c>
      <c r="G2406" s="247" t="str">
        <f>data_olah!G727</f>
        <v>116.19353802398331</v>
      </c>
      <c r="H2406" s="246" t="str">
        <f>data_olah!H727</f>
        <v>ICON+</v>
      </c>
      <c r="I2406" s="246" t="str">
        <f>data_olah!I727</f>
        <v> Broadband + I-WIN</v>
      </c>
      <c r="J2406" s="246" t="str">
        <f>data_olah!J727</f>
        <v>TERPASANG</v>
      </c>
      <c r="K2406" s="246" t="str">
        <f>data_olah!O727</f>
        <v/>
      </c>
      <c r="L2406" s="246" t="str">
        <f>data_olah!U727</f>
        <v>KURANG OPTIMAL</v>
      </c>
    </row>
    <row r="2407">
      <c r="A2407" s="245">
        <v>2025.0</v>
      </c>
      <c r="B2407" s="245" t="s">
        <v>3597</v>
      </c>
      <c r="C2407" s="246" t="str">
        <f>data_olah!B728</f>
        <v>PASER</v>
      </c>
      <c r="D2407" s="246" t="str">
        <f>data_olah!C728</f>
        <v>LONG IKIS</v>
      </c>
      <c r="E2407" s="246" t="str">
        <f>data_olah!D728</f>
        <v>KRAYAN BAHAGIA</v>
      </c>
      <c r="F2407" s="247" t="str">
        <f>data_olah!F728</f>
        <v>-1.5860181771117912</v>
      </c>
      <c r="G2407" s="247" t="str">
        <f>data_olah!G728</f>
        <v>116.20651252179249</v>
      </c>
      <c r="H2407" s="246" t="str">
        <f>data_olah!H728</f>
        <v>TELKOMSEL</v>
      </c>
      <c r="I2407" s="246" t="str">
        <f>data_olah!I728</f>
        <v>INDIHOME</v>
      </c>
      <c r="J2407" s="246" t="str">
        <f>data_olah!J728</f>
        <v>TERPASANG</v>
      </c>
      <c r="K2407" s="246" t="str">
        <f>data_olah!O728</f>
        <v/>
      </c>
      <c r="L2407" s="246" t="str">
        <f>data_olah!U728</f>
        <v>TIDAK OPTIMAL</v>
      </c>
    </row>
    <row r="2408">
      <c r="A2408" s="245">
        <v>2025.0</v>
      </c>
      <c r="B2408" s="245" t="s">
        <v>3597</v>
      </c>
      <c r="C2408" s="246" t="str">
        <f>data_olah!B729</f>
        <v>PASER</v>
      </c>
      <c r="D2408" s="246" t="str">
        <f>data_olah!C729</f>
        <v>LONG IKIS</v>
      </c>
      <c r="E2408" s="246" t="str">
        <f>data_olah!D729</f>
        <v>SAWIT JAYA</v>
      </c>
      <c r="F2408" s="247" t="str">
        <f>data_olah!F729</f>
        <v>-1.5864424701402697</v>
      </c>
      <c r="G2408" s="247" t="str">
        <f>data_olah!G729</f>
        <v>116.1571807716035</v>
      </c>
      <c r="H2408" s="246" t="str">
        <f>data_olah!H729</f>
        <v>TELKOMSEL</v>
      </c>
      <c r="I2408" s="246" t="str">
        <f>data_olah!I729</f>
        <v>INDIHOME</v>
      </c>
      <c r="J2408" s="246" t="str">
        <f>data_olah!J729</f>
        <v>TERPASANG</v>
      </c>
      <c r="K2408" s="246" t="str">
        <f>data_olah!O729</f>
        <v>TIDAK AKTIF</v>
      </c>
      <c r="L2408" s="246" t="str">
        <f>data_olah!U729</f>
        <v>TIDAK AKTIF</v>
      </c>
    </row>
    <row r="2409">
      <c r="A2409" s="245">
        <v>2025.0</v>
      </c>
      <c r="B2409" s="245" t="s">
        <v>3597</v>
      </c>
      <c r="C2409" s="246" t="str">
        <f>data_olah!B730</f>
        <v>PASER</v>
      </c>
      <c r="D2409" s="246" t="str">
        <f>data_olah!C730</f>
        <v>LONG IKIS</v>
      </c>
      <c r="E2409" s="246" t="str">
        <f>data_olah!D730</f>
        <v>SEKUROU JAYA</v>
      </c>
      <c r="F2409" s="247" t="str">
        <f>data_olah!F730</f>
        <v>-1.5615568020907897</v>
      </c>
      <c r="G2409" s="247" t="str">
        <f>data_olah!G730</f>
        <v>116.14049146416359</v>
      </c>
      <c r="H2409" s="246" t="str">
        <f>data_olah!H730</f>
        <v>TELKOMSEL</v>
      </c>
      <c r="I2409" s="246" t="str">
        <f>data_olah!I730</f>
        <v>INDIHOME</v>
      </c>
      <c r="J2409" s="246" t="str">
        <f>data_olah!J730</f>
        <v>TERPASANG</v>
      </c>
      <c r="K2409" s="246" t="str">
        <f>data_olah!O730</f>
        <v/>
      </c>
      <c r="L2409" s="246" t="str">
        <f>data_olah!U730</f>
        <v>TIDAK OPTIMAL</v>
      </c>
    </row>
    <row r="2410">
      <c r="A2410" s="245">
        <v>2025.0</v>
      </c>
      <c r="B2410" s="245" t="s">
        <v>3597</v>
      </c>
      <c r="C2410" s="246" t="str">
        <f>data_olah!B731</f>
        <v>PASER</v>
      </c>
      <c r="D2410" s="246" t="str">
        <f>data_olah!C731</f>
        <v>LONG IKIS</v>
      </c>
      <c r="E2410" s="246" t="str">
        <f>data_olah!D731</f>
        <v>KERTA BHAKTI</v>
      </c>
      <c r="F2410" s="247" t="str">
        <f>data_olah!F731</f>
        <v>-1.5424373481795448</v>
      </c>
      <c r="G2410" s="247" t="str">
        <f>data_olah!G731</f>
        <v>116.16092527230121</v>
      </c>
      <c r="H2410" s="246" t="str">
        <f>data_olah!H731</f>
        <v/>
      </c>
      <c r="I2410" s="246" t="str">
        <f>data_olah!I731</f>
        <v/>
      </c>
      <c r="J2410" s="246" t="str">
        <f>data_olah!J731</f>
        <v/>
      </c>
      <c r="K2410" s="246" t="str">
        <f>data_olah!O731</f>
        <v>BELUM TERPASANG</v>
      </c>
      <c r="L2410" s="246" t="str">
        <f>data_olah!U731</f>
        <v>BELUM TERPASANG</v>
      </c>
    </row>
    <row r="2411">
      <c r="A2411" s="245">
        <v>2025.0</v>
      </c>
      <c r="B2411" s="245" t="s">
        <v>3597</v>
      </c>
      <c r="C2411" s="246" t="str">
        <f>data_olah!B732</f>
        <v>PASER</v>
      </c>
      <c r="D2411" s="246" t="str">
        <f>data_olah!C732</f>
        <v>LONG IKIS</v>
      </c>
      <c r="E2411" s="246" t="str">
        <f>data_olah!D732</f>
        <v>ADANG JAYA</v>
      </c>
      <c r="F2411" s="247" t="str">
        <f>data_olah!F732</f>
        <v>-1.6383764611247895</v>
      </c>
      <c r="G2411" s="247" t="str">
        <f>data_olah!G732</f>
        <v>116.33232720325648</v>
      </c>
      <c r="H2411" s="246" t="str">
        <f>data_olah!H732</f>
        <v>ICON+</v>
      </c>
      <c r="I2411" s="246" t="str">
        <f>data_olah!I732</f>
        <v> Broadband + I-WIN</v>
      </c>
      <c r="J2411" s="246" t="str">
        <f>data_olah!J732</f>
        <v>TERPASANG</v>
      </c>
      <c r="K2411" s="246" t="str">
        <f>data_olah!O732</f>
        <v/>
      </c>
      <c r="L2411" s="246" t="str">
        <f>data_olah!U732</f>
        <v>KURANG OPTIMAL</v>
      </c>
    </row>
    <row r="2412">
      <c r="A2412" s="245">
        <v>2025.0</v>
      </c>
      <c r="B2412" s="245" t="s">
        <v>3597</v>
      </c>
      <c r="C2412" s="246" t="str">
        <f>data_olah!B733</f>
        <v>PASER</v>
      </c>
      <c r="D2412" s="246" t="str">
        <f>data_olah!C733</f>
        <v>LONG IKIS</v>
      </c>
      <c r="E2412" s="246" t="str">
        <f>data_olah!D733</f>
        <v>TAJER MULYA</v>
      </c>
      <c r="F2412" s="247" t="str">
        <f>data_olah!F733</f>
        <v>-1.550267827612046</v>
      </c>
      <c r="G2412" s="247" t="str">
        <f>data_olah!G733</f>
        <v>116.24587459934338</v>
      </c>
      <c r="H2412" s="246" t="str">
        <f>data_olah!H733</f>
        <v>TELKOMSEL</v>
      </c>
      <c r="I2412" s="246" t="str">
        <f>data_olah!I733</f>
        <v>INDIHOME</v>
      </c>
      <c r="J2412" s="246" t="str">
        <f>data_olah!J733</f>
        <v>TERPASANG</v>
      </c>
      <c r="K2412" s="246" t="str">
        <f>data_olah!O733</f>
        <v/>
      </c>
      <c r="L2412" s="246" t="str">
        <f>data_olah!U733</f>
        <v>KURANG OPTIMAL</v>
      </c>
    </row>
    <row r="2413">
      <c r="A2413" s="245">
        <v>2025.0</v>
      </c>
      <c r="B2413" s="245" t="s">
        <v>3597</v>
      </c>
      <c r="C2413" s="246" t="str">
        <f>data_olah!B734</f>
        <v>PASER</v>
      </c>
      <c r="D2413" s="246" t="str">
        <f>data_olah!C734</f>
        <v>LONG IKIS</v>
      </c>
      <c r="E2413" s="246" t="str">
        <f>data_olah!D734</f>
        <v>BREWE</v>
      </c>
      <c r="F2413" s="247" t="str">
        <f>data_olah!F734</f>
        <v>-1.561181803819036</v>
      </c>
      <c r="G2413" s="247" t="str">
        <f>data_olah!G734</f>
        <v>116.1219182838604</v>
      </c>
      <c r="H2413" s="246" t="str">
        <f>data_olah!H734</f>
        <v>ICON+</v>
      </c>
      <c r="I2413" s="246" t="str">
        <f>data_olah!I734</f>
        <v> Broadband + I-WIN</v>
      </c>
      <c r="J2413" s="246" t="str">
        <f>data_olah!J734</f>
        <v>TERPASANG</v>
      </c>
      <c r="K2413" s="246" t="str">
        <f>data_olah!O734</f>
        <v/>
      </c>
      <c r="L2413" s="246" t="str">
        <f>data_olah!U734</f>
        <v>KURANG OPTIMAL</v>
      </c>
    </row>
    <row r="2414">
      <c r="A2414" s="245">
        <v>2025.0</v>
      </c>
      <c r="B2414" s="245" t="s">
        <v>3597</v>
      </c>
      <c r="C2414" s="246" t="str">
        <f>data_olah!B735</f>
        <v>PASER</v>
      </c>
      <c r="D2414" s="246" t="str">
        <f>data_olah!C735</f>
        <v>LONG IKIS</v>
      </c>
      <c r="E2414" s="246" t="str">
        <f>data_olah!D735</f>
        <v>ATANG PAIT</v>
      </c>
      <c r="F2414" s="247" t="str">
        <f>data_olah!F735</f>
        <v>-1.6115590176202572</v>
      </c>
      <c r="G2414" s="247" t="str">
        <f>data_olah!G735</f>
        <v>116.19032465421428</v>
      </c>
      <c r="H2414" s="246" t="str">
        <f>data_olah!H735</f>
        <v>TELKOMSEL</v>
      </c>
      <c r="I2414" s="246" t="str">
        <f>data_olah!I735</f>
        <v>INDIHOME</v>
      </c>
      <c r="J2414" s="246" t="str">
        <f>data_olah!J735</f>
        <v>TERPASANG</v>
      </c>
      <c r="K2414" s="246" t="str">
        <f>data_olah!O735</f>
        <v/>
      </c>
      <c r="L2414" s="246" t="str">
        <f>data_olah!U735</f>
        <v>TIDAK OPTIMAL</v>
      </c>
    </row>
    <row r="2415">
      <c r="A2415" s="245">
        <v>2025.0</v>
      </c>
      <c r="B2415" s="245" t="s">
        <v>3597</v>
      </c>
      <c r="C2415" s="246" t="str">
        <f>data_olah!B736</f>
        <v>PASER</v>
      </c>
      <c r="D2415" s="246" t="str">
        <f>data_olah!C736</f>
        <v>LONG KALI</v>
      </c>
      <c r="E2415" s="246" t="str">
        <f>data_olah!D736</f>
        <v>MUARA TELAKE</v>
      </c>
      <c r="F2415" s="247" t="str">
        <f>data_olah!F736</f>
        <v>-1.619331586497307</v>
      </c>
      <c r="G2415" s="247" t="str">
        <f>data_olah!G736</f>
        <v>116.51161637653172</v>
      </c>
      <c r="H2415" s="246" t="str">
        <f>data_olah!H736</f>
        <v>TELKOMSEL</v>
      </c>
      <c r="I2415" s="246" t="str">
        <f>data_olah!I736</f>
        <v>ORBIT</v>
      </c>
      <c r="J2415" s="246" t="str">
        <f>data_olah!J736</f>
        <v>TERPASANG</v>
      </c>
      <c r="K2415" s="246" t="str">
        <f>data_olah!O736</f>
        <v>BELUM TERPASANG</v>
      </c>
      <c r="L2415" s="246" t="str">
        <f>data_olah!U736</f>
        <v>TIDAK TERDETEKSI</v>
      </c>
    </row>
    <row r="2416">
      <c r="A2416" s="245">
        <v>2025.0</v>
      </c>
      <c r="B2416" s="245" t="s">
        <v>3597</v>
      </c>
      <c r="C2416" s="246" t="str">
        <f>data_olah!B737</f>
        <v>PASER</v>
      </c>
      <c r="D2416" s="246" t="str">
        <f>data_olah!C737</f>
        <v>LONG KALI</v>
      </c>
      <c r="E2416" s="246" t="str">
        <f>data_olah!D737</f>
        <v>SEBAKUNG</v>
      </c>
      <c r="F2416" s="247" t="str">
        <f>data_olah!F737</f>
        <v>-1.5590520404093835</v>
      </c>
      <c r="G2416" s="247" t="str">
        <f>data_olah!G737</f>
        <v>116.33868483094787</v>
      </c>
      <c r="H2416" s="246" t="str">
        <f>data_olah!H737</f>
        <v>ICON+</v>
      </c>
      <c r="I2416" s="246" t="str">
        <f>data_olah!I737</f>
        <v>STARLINK</v>
      </c>
      <c r="J2416" s="246" t="str">
        <f>data_olah!J737</f>
        <v>TERPASANG</v>
      </c>
      <c r="K2416" s="246" t="str">
        <f>data_olah!O737</f>
        <v/>
      </c>
      <c r="L2416" s="246" t="str">
        <f>data_olah!U737</f>
        <v>KURANG OPTIMAL</v>
      </c>
    </row>
    <row r="2417">
      <c r="A2417" s="245">
        <v>2025.0</v>
      </c>
      <c r="B2417" s="245" t="s">
        <v>3597</v>
      </c>
      <c r="C2417" s="246" t="str">
        <f>data_olah!B738</f>
        <v>PASER</v>
      </c>
      <c r="D2417" s="246" t="str">
        <f>data_olah!C738</f>
        <v>LONG KALI</v>
      </c>
      <c r="E2417" s="246" t="str">
        <f>data_olah!D738</f>
        <v>BENTE TUALAN</v>
      </c>
      <c r="F2417" s="247" t="str">
        <f>data_olah!F738</f>
        <v>-1.462622224262994</v>
      </c>
      <c r="G2417" s="247" t="str">
        <f>data_olah!G738</f>
        <v>116.33299255659576</v>
      </c>
      <c r="H2417" s="246" t="str">
        <f>data_olah!H738</f>
        <v>ICON+</v>
      </c>
      <c r="I2417" s="246" t="str">
        <f>data_olah!I738</f>
        <v> Broadband + I-WIN</v>
      </c>
      <c r="J2417" s="246" t="str">
        <f>data_olah!J738</f>
        <v>TERPASANG</v>
      </c>
      <c r="K2417" s="246" t="str">
        <f>data_olah!O738</f>
        <v/>
      </c>
      <c r="L2417" s="246" t="str">
        <f>data_olah!U738</f>
        <v>KURANG OPTIMAL</v>
      </c>
    </row>
    <row r="2418">
      <c r="A2418" s="245">
        <v>2025.0</v>
      </c>
      <c r="B2418" s="245" t="s">
        <v>3597</v>
      </c>
      <c r="C2418" s="246" t="str">
        <f>data_olah!B739</f>
        <v>PASER</v>
      </c>
      <c r="D2418" s="246" t="str">
        <f>data_olah!C739</f>
        <v>LONG KALI</v>
      </c>
      <c r="E2418" s="246" t="str">
        <f>data_olah!D739</f>
        <v>MENDIK</v>
      </c>
      <c r="F2418" s="247" t="str">
        <f>data_olah!F739</f>
        <v>-1.4476101127610883</v>
      </c>
      <c r="G2418" s="247" t="str">
        <f>data_olah!G739</f>
        <v>116.31655047447941</v>
      </c>
      <c r="H2418" s="246" t="str">
        <f>data_olah!H739</f>
        <v>PSN</v>
      </c>
      <c r="I2418" s="246" t="str">
        <f>data_olah!I739</f>
        <v>VSAT</v>
      </c>
      <c r="J2418" s="246" t="str">
        <f>data_olah!J739</f>
        <v>TERPASANG</v>
      </c>
      <c r="K2418" s="246" t="str">
        <f>data_olah!O739</f>
        <v/>
      </c>
      <c r="L2418" s="246" t="str">
        <f>data_olah!U739</f>
        <v>TIDAK OPTIMAL</v>
      </c>
    </row>
    <row r="2419">
      <c r="A2419" s="245">
        <v>2025.0</v>
      </c>
      <c r="B2419" s="245" t="s">
        <v>3597</v>
      </c>
      <c r="C2419" s="246" t="str">
        <f>data_olah!B740</f>
        <v>PASER</v>
      </c>
      <c r="D2419" s="246" t="str">
        <f>data_olah!C740</f>
        <v>LONG KALI</v>
      </c>
      <c r="E2419" s="246" t="str">
        <f>data_olah!D740</f>
        <v>MUNGGU</v>
      </c>
      <c r="F2419" s="247" t="str">
        <f>data_olah!F740</f>
        <v>-1.4108292144102974</v>
      </c>
      <c r="G2419" s="247" t="str">
        <f>data_olah!G740</f>
        <v>116.26745335912892</v>
      </c>
      <c r="H2419" s="246" t="str">
        <f>data_olah!H740</f>
        <v>ICON+</v>
      </c>
      <c r="I2419" s="246" t="str">
        <f>data_olah!I740</f>
        <v>STARLINK</v>
      </c>
      <c r="J2419" s="246" t="str">
        <f>data_olah!J740</f>
        <v>TERPASANG</v>
      </c>
      <c r="K2419" s="246" t="str">
        <f>data_olah!O740</f>
        <v/>
      </c>
      <c r="L2419" s="246" t="str">
        <f>data_olah!U740</f>
        <v>TIDAK OPTIMAL</v>
      </c>
    </row>
    <row r="2420">
      <c r="A2420" s="245">
        <v>2025.0</v>
      </c>
      <c r="B2420" s="245" t="s">
        <v>3597</v>
      </c>
      <c r="C2420" s="246" t="str">
        <f>data_olah!B741</f>
        <v>PASER</v>
      </c>
      <c r="D2420" s="246" t="str">
        <f>data_olah!C741</f>
        <v>LONG KALI</v>
      </c>
      <c r="E2420" s="246" t="str">
        <f>data_olah!D741</f>
        <v>MUARA PIAS</v>
      </c>
      <c r="F2420" s="247" t="str">
        <f>data_olah!F741</f>
        <v>-1.3861178972004542</v>
      </c>
      <c r="G2420" s="247" t="str">
        <f>data_olah!G741</f>
        <v>116.26914368950933</v>
      </c>
      <c r="H2420" s="246" t="str">
        <f>data_olah!H741</f>
        <v>ICON+</v>
      </c>
      <c r="I2420" s="246" t="str">
        <f>data_olah!I741</f>
        <v>STARLINK</v>
      </c>
      <c r="J2420" s="246" t="str">
        <f>data_olah!J741</f>
        <v>TERPASANG</v>
      </c>
      <c r="K2420" s="246" t="str">
        <f>data_olah!O741</f>
        <v/>
      </c>
      <c r="L2420" s="246" t="str">
        <f>data_olah!U741</f>
        <v>KURANG OPTIMAL</v>
      </c>
    </row>
    <row r="2421">
      <c r="A2421" s="245">
        <v>2025.0</v>
      </c>
      <c r="B2421" s="245" t="s">
        <v>3597</v>
      </c>
      <c r="C2421" s="246" t="str">
        <f>data_olah!B742</f>
        <v>PASER</v>
      </c>
      <c r="D2421" s="246" t="str">
        <f>data_olah!C742</f>
        <v>LONG KALI</v>
      </c>
      <c r="E2421" s="246" t="str">
        <f>data_olah!D742</f>
        <v>MUARA TOYU</v>
      </c>
      <c r="F2421" s="247" t="str">
        <f>data_olah!F742</f>
        <v>-1.337380694997229</v>
      </c>
      <c r="G2421" s="247" t="str">
        <f>data_olah!G742</f>
        <v>116.27572389312449</v>
      </c>
      <c r="H2421" s="246" t="str">
        <f>data_olah!H742</f>
        <v>ICON+</v>
      </c>
      <c r="I2421" s="246" t="str">
        <f>data_olah!I742</f>
        <v>STARLINK</v>
      </c>
      <c r="J2421" s="246" t="str">
        <f>data_olah!J742</f>
        <v>TERPASANG</v>
      </c>
      <c r="K2421" s="246" t="str">
        <f>data_olah!O742</f>
        <v/>
      </c>
      <c r="L2421" s="246" t="str">
        <f>data_olah!U742</f>
        <v>KURANG OPTIMAL</v>
      </c>
    </row>
    <row r="2422">
      <c r="A2422" s="245">
        <v>2025.0</v>
      </c>
      <c r="B2422" s="245" t="s">
        <v>3597</v>
      </c>
      <c r="C2422" s="246" t="str">
        <f>data_olah!B743</f>
        <v>PASER</v>
      </c>
      <c r="D2422" s="246" t="str">
        <f>data_olah!C743</f>
        <v>LONG KALI</v>
      </c>
      <c r="E2422" s="246" t="str">
        <f>data_olah!D743</f>
        <v>PERKUWEN</v>
      </c>
      <c r="F2422" s="247" t="str">
        <f>data_olah!F743</f>
        <v>-1.3295554581757978</v>
      </c>
      <c r="G2422" s="247" t="str">
        <f>data_olah!G743</f>
        <v>116.15415885150873</v>
      </c>
      <c r="H2422" s="246" t="str">
        <f>data_olah!H743</f>
        <v>ICON+</v>
      </c>
      <c r="I2422" s="246" t="str">
        <f>data_olah!I743</f>
        <v> Broadband + I-WIN</v>
      </c>
      <c r="J2422" s="246" t="str">
        <f>data_olah!J743</f>
        <v>TERPASANG</v>
      </c>
      <c r="K2422" s="246" t="str">
        <f>data_olah!O743</f>
        <v/>
      </c>
      <c r="L2422" s="246" t="str">
        <f>data_olah!U743</f>
        <v>KURANG OPTIMAL</v>
      </c>
    </row>
    <row r="2423">
      <c r="A2423" s="245">
        <v>2025.0</v>
      </c>
      <c r="B2423" s="245" t="s">
        <v>3597</v>
      </c>
      <c r="C2423" s="246" t="str">
        <f>data_olah!B744</f>
        <v>PASER</v>
      </c>
      <c r="D2423" s="246" t="str">
        <f>data_olah!C744</f>
        <v>LONG KALI</v>
      </c>
      <c r="E2423" s="246" t="str">
        <f>data_olah!D744</f>
        <v>PINANG JATUS</v>
      </c>
      <c r="F2423" s="247" t="str">
        <f>data_olah!F744</f>
        <v>-1.381427097230078</v>
      </c>
      <c r="G2423" s="247" t="str">
        <f>data_olah!G744</f>
        <v>116.14818356008242</v>
      </c>
      <c r="H2423" s="246" t="str">
        <f>data_olah!H744</f>
        <v>ICON+</v>
      </c>
      <c r="I2423" s="246" t="str">
        <f>data_olah!I744</f>
        <v> Broadband + I-WIN</v>
      </c>
      <c r="J2423" s="246" t="str">
        <f>data_olah!J744</f>
        <v>TERPASANG</v>
      </c>
      <c r="K2423" s="246" t="str">
        <f>data_olah!O744</f>
        <v>&lt;= 200GB</v>
      </c>
      <c r="L2423" s="246" t="str">
        <f>data_olah!U744</f>
        <v>KURANG OPTIMAL</v>
      </c>
    </row>
    <row r="2424">
      <c r="A2424" s="245">
        <v>2025.0</v>
      </c>
      <c r="B2424" s="245" t="s">
        <v>3597</v>
      </c>
      <c r="C2424" s="246" t="str">
        <f>data_olah!B745</f>
        <v>PASER</v>
      </c>
      <c r="D2424" s="246" t="str">
        <f>data_olah!C745</f>
        <v>LONG KALI</v>
      </c>
      <c r="E2424" s="246" t="str">
        <f>data_olah!D745</f>
        <v>MUARA LAMBAKAN</v>
      </c>
      <c r="F2424" s="247" t="str">
        <f>data_olah!F745</f>
        <v>-1.2881086277506004</v>
      </c>
      <c r="G2424" s="247" t="str">
        <f>data_olah!G745</f>
        <v>116.11773044246445</v>
      </c>
      <c r="H2424" s="246" t="str">
        <f>data_olah!H745</f>
        <v>ICON+</v>
      </c>
      <c r="I2424" s="246" t="str">
        <f>data_olah!I745</f>
        <v> Broadband + I-WIN</v>
      </c>
      <c r="J2424" s="246" t="str">
        <f>data_olah!J745</f>
        <v>TERPASANG</v>
      </c>
      <c r="K2424" s="246" t="str">
        <f>data_olah!O745</f>
        <v/>
      </c>
      <c r="L2424" s="246" t="str">
        <f>data_olah!U745</f>
        <v>KURANG OPTIMAL</v>
      </c>
    </row>
    <row r="2425">
      <c r="A2425" s="245">
        <v>2025.0</v>
      </c>
      <c r="B2425" s="245" t="s">
        <v>3597</v>
      </c>
      <c r="C2425" s="246" t="str">
        <f>data_olah!B746</f>
        <v>PASER</v>
      </c>
      <c r="D2425" s="246" t="str">
        <f>data_olah!C746</f>
        <v>LONG KALI</v>
      </c>
      <c r="E2425" s="246" t="str">
        <f>data_olah!D746</f>
        <v>KEPALA TELAKE</v>
      </c>
      <c r="F2425" s="247" t="str">
        <f>data_olah!F746</f>
        <v>-1.2375</v>
      </c>
      <c r="G2425" s="247" t="str">
        <f>data_olah!G746</f>
        <v>115.9572</v>
      </c>
      <c r="H2425" s="246" t="str">
        <f>data_olah!H746</f>
        <v>ICON+</v>
      </c>
      <c r="I2425" s="246" t="str">
        <f>data_olah!I746</f>
        <v>STARLINK</v>
      </c>
      <c r="J2425" s="246" t="str">
        <f>data_olah!J746</f>
        <v>TERPASANG</v>
      </c>
      <c r="K2425" s="246" t="str">
        <f>data_olah!O746</f>
        <v/>
      </c>
      <c r="L2425" s="246" t="str">
        <f>data_olah!U746</f>
        <v>KURANG OPTIMAL</v>
      </c>
    </row>
    <row r="2426">
      <c r="A2426" s="245">
        <v>2025.0</v>
      </c>
      <c r="B2426" s="245" t="s">
        <v>3597</v>
      </c>
      <c r="C2426" s="246" t="str">
        <f>data_olah!B747</f>
        <v>PASER</v>
      </c>
      <c r="D2426" s="246" t="str">
        <f>data_olah!C747</f>
        <v>LONG KALI</v>
      </c>
      <c r="E2426" s="246" t="str">
        <f>data_olah!D747</f>
        <v>MENDIK MAKMUR</v>
      </c>
      <c r="F2426" s="247" t="str">
        <f>data_olah!F747</f>
        <v>-1.4626906783413545</v>
      </c>
      <c r="G2426" s="247" t="str">
        <f>data_olah!G747</f>
        <v>116.26995935217819</v>
      </c>
      <c r="H2426" s="246" t="str">
        <f>data_olah!H747</f>
        <v>TELKOMSEL</v>
      </c>
      <c r="I2426" s="246" t="str">
        <f>data_olah!I747</f>
        <v>ORBIT</v>
      </c>
      <c r="J2426" s="246" t="str">
        <f>data_olah!J747</f>
        <v>TERPASANG</v>
      </c>
      <c r="K2426" s="246" t="str">
        <f>data_olah!O747</f>
        <v>BELUM TERPASANG</v>
      </c>
      <c r="L2426" s="246" t="str">
        <f>data_olah!U747</f>
        <v>TIDAK TERDETEKSI</v>
      </c>
    </row>
    <row r="2427">
      <c r="A2427" s="245">
        <v>2025.0</v>
      </c>
      <c r="B2427" s="245" t="s">
        <v>3597</v>
      </c>
      <c r="C2427" s="246" t="str">
        <f>data_olah!B748</f>
        <v>PASER</v>
      </c>
      <c r="D2427" s="246" t="str">
        <f>data_olah!C748</f>
        <v>LONG KALI</v>
      </c>
      <c r="E2427" s="246" t="str">
        <f>data_olah!D748</f>
        <v>MENDIK KARYA</v>
      </c>
      <c r="F2427" s="247" t="str">
        <f>data_olah!F748</f>
        <v>-1.4263275155095152</v>
      </c>
      <c r="G2427" s="247" t="str">
        <f>data_olah!G748</f>
        <v>116.26473886097946</v>
      </c>
      <c r="H2427" s="246" t="str">
        <f>data_olah!H748</f>
        <v>TELKOMSEL</v>
      </c>
      <c r="I2427" s="246" t="str">
        <f>data_olah!I748</f>
        <v>ORBIT</v>
      </c>
      <c r="J2427" s="246" t="str">
        <f>data_olah!J748</f>
        <v>TERPASANG</v>
      </c>
      <c r="K2427" s="246" t="str">
        <f>data_olah!O748</f>
        <v>BELUM TERPASANG</v>
      </c>
      <c r="L2427" s="246" t="str">
        <f>data_olah!U748</f>
        <v>TIDAK TERDETEKSI</v>
      </c>
    </row>
    <row r="2428">
      <c r="A2428" s="245">
        <v>2025.0</v>
      </c>
      <c r="B2428" s="245" t="s">
        <v>3597</v>
      </c>
      <c r="C2428" s="246" t="str">
        <f>data_olah!B749</f>
        <v>PASER</v>
      </c>
      <c r="D2428" s="246" t="str">
        <f>data_olah!C749</f>
        <v>LONG KALI</v>
      </c>
      <c r="E2428" s="246" t="str">
        <f>data_olah!D749</f>
        <v>MENDIK BHAKTI</v>
      </c>
      <c r="F2428" s="247" t="str">
        <f>data_olah!F749</f>
        <v>-1.4488898011900355</v>
      </c>
      <c r="G2428" s="247" t="str">
        <f>data_olah!G749</f>
        <v>116.24406566573357</v>
      </c>
      <c r="H2428" s="246" t="str">
        <f>data_olah!H749</f>
        <v>ICON+</v>
      </c>
      <c r="I2428" s="246" t="str">
        <f>data_olah!I749</f>
        <v>STARLINK</v>
      </c>
      <c r="J2428" s="246" t="str">
        <f>data_olah!J749</f>
        <v>TERPASANG</v>
      </c>
      <c r="K2428" s="246" t="str">
        <f>data_olah!O749</f>
        <v/>
      </c>
      <c r="L2428" s="246" t="str">
        <f>data_olah!U749</f>
        <v>KURANG OPTIMAL</v>
      </c>
    </row>
    <row r="2429">
      <c r="A2429" s="245">
        <v>2025.0</v>
      </c>
      <c r="B2429" s="245" t="s">
        <v>3597</v>
      </c>
      <c r="C2429" s="246" t="str">
        <f>data_olah!B750</f>
        <v>PASER</v>
      </c>
      <c r="D2429" s="246" t="str">
        <f>data_olah!C750</f>
        <v>LONG KALI</v>
      </c>
      <c r="E2429" s="246" t="str">
        <f>data_olah!D750</f>
        <v>SEBAKUNG TAKA</v>
      </c>
      <c r="F2429" s="247" t="str">
        <f>data_olah!F750</f>
        <v>-1.58134065129979</v>
      </c>
      <c r="G2429" s="247" t="str">
        <f>data_olah!G750</f>
        <v>116.42756444115314</v>
      </c>
      <c r="H2429" s="246" t="str">
        <f>data_olah!H750</f>
        <v>ICON+</v>
      </c>
      <c r="I2429" s="246" t="str">
        <f>data_olah!I750</f>
        <v> Broadband + I-WIN</v>
      </c>
      <c r="J2429" s="246" t="str">
        <f>data_olah!J750</f>
        <v>TERPASANG</v>
      </c>
      <c r="K2429" s="246" t="str">
        <f>data_olah!O750</f>
        <v/>
      </c>
      <c r="L2429" s="246" t="str">
        <f>data_olah!U750</f>
        <v>KURANG OPTIMAL</v>
      </c>
    </row>
    <row r="2430">
      <c r="A2430" s="245">
        <v>2025.0</v>
      </c>
      <c r="B2430" s="245" t="s">
        <v>3597</v>
      </c>
      <c r="C2430" s="246" t="str">
        <f>data_olah!B751</f>
        <v>PASER</v>
      </c>
      <c r="D2430" s="246" t="str">
        <f>data_olah!C751</f>
        <v>LONG KALI</v>
      </c>
      <c r="E2430" s="246" t="str">
        <f>data_olah!D751</f>
        <v>MARUAT</v>
      </c>
      <c r="F2430" s="247" t="str">
        <f>data_olah!F751</f>
        <v>-1.5824730717803626</v>
      </c>
      <c r="G2430" s="247" t="str">
        <f>data_olah!G751</f>
        <v>116.50083032754519</v>
      </c>
      <c r="H2430" s="246" t="str">
        <f>data_olah!H751</f>
        <v>ICON+</v>
      </c>
      <c r="I2430" s="246" t="str">
        <f>data_olah!I751</f>
        <v> Broadband + I-WIN</v>
      </c>
      <c r="J2430" s="246" t="str">
        <f>data_olah!J751</f>
        <v>TERPASANG</v>
      </c>
      <c r="K2430" s="246" t="str">
        <f>data_olah!O751</f>
        <v/>
      </c>
      <c r="L2430" s="246" t="str">
        <f>data_olah!U751</f>
        <v>KURANG OPTIMAL</v>
      </c>
    </row>
    <row r="2431">
      <c r="A2431" s="245">
        <v>2025.0</v>
      </c>
      <c r="B2431" s="245" t="s">
        <v>3597</v>
      </c>
      <c r="C2431" s="246" t="str">
        <f>data_olah!B752</f>
        <v>PASER</v>
      </c>
      <c r="D2431" s="246" t="str">
        <f>data_olah!C752</f>
        <v>LONG KALI</v>
      </c>
      <c r="E2431" s="246" t="str">
        <f>data_olah!D752</f>
        <v>SEBAKUNG MAKMUR</v>
      </c>
      <c r="F2431" s="247" t="str">
        <f>data_olah!F752</f>
        <v>-1.5673846546240897</v>
      </c>
      <c r="G2431" s="247" t="str">
        <f>data_olah!G752</f>
        <v>116.3853984515906</v>
      </c>
      <c r="H2431" s="246" t="str">
        <f>data_olah!H752</f>
        <v>ICON+</v>
      </c>
      <c r="I2431" s="246" t="str">
        <f>data_olah!I752</f>
        <v> Broadband + I-WIN</v>
      </c>
      <c r="J2431" s="246" t="str">
        <f>data_olah!J752</f>
        <v>TERPASANG</v>
      </c>
      <c r="K2431" s="246" t="str">
        <f>data_olah!O752</f>
        <v/>
      </c>
      <c r="L2431" s="246" t="str">
        <f>data_olah!U752</f>
        <v>KURANG OPTIMAL</v>
      </c>
    </row>
    <row r="2432">
      <c r="A2432" s="245">
        <v>2025.0</v>
      </c>
      <c r="B2432" s="245" t="s">
        <v>3597</v>
      </c>
      <c r="C2432" s="246" t="str">
        <f>data_olah!B753</f>
        <v>PASER</v>
      </c>
      <c r="D2432" s="246" t="str">
        <f>data_olah!C753</f>
        <v>LONG KALI</v>
      </c>
      <c r="E2432" s="246" t="str">
        <f>data_olah!D753</f>
        <v>PETIKU</v>
      </c>
      <c r="F2432" s="247" t="str">
        <f>data_olah!F753</f>
        <v>-1.612497278479321</v>
      </c>
      <c r="G2432" s="247" t="str">
        <f>data_olah!G753</f>
        <v>116.45917438104699</v>
      </c>
      <c r="H2432" s="246" t="str">
        <f>data_olah!H753</f>
        <v>ICON+</v>
      </c>
      <c r="I2432" s="246" t="str">
        <f>data_olah!I753</f>
        <v> Broadband + I-WIN</v>
      </c>
      <c r="J2432" s="246" t="str">
        <f>data_olah!J753</f>
        <v>TERPASANG</v>
      </c>
      <c r="K2432" s="246" t="str">
        <f>data_olah!O753</f>
        <v>&lt;= 200GB</v>
      </c>
      <c r="L2432" s="246" t="str">
        <f>data_olah!U753</f>
        <v>KURANG OPTIMAL</v>
      </c>
    </row>
    <row r="2433">
      <c r="A2433" s="245">
        <v>2025.0</v>
      </c>
      <c r="B2433" s="245" t="s">
        <v>3597</v>
      </c>
      <c r="C2433" s="246" t="str">
        <f>data_olah!B754</f>
        <v>PASER</v>
      </c>
      <c r="D2433" s="246" t="str">
        <f>data_olah!C754</f>
        <v>LONG KALI</v>
      </c>
      <c r="E2433" s="246" t="str">
        <f>data_olah!D754</f>
        <v>MUARA ADANG II</v>
      </c>
      <c r="F2433" s="247" t="str">
        <f>data_olah!F754</f>
        <v>-1.6319643193101914</v>
      </c>
      <c r="G2433" s="247" t="str">
        <f>data_olah!G754</f>
        <v>116.36843267949426</v>
      </c>
      <c r="H2433" s="246" t="str">
        <f>data_olah!H754</f>
        <v>ICON+</v>
      </c>
      <c r="I2433" s="246" t="str">
        <f>data_olah!I754</f>
        <v> Broadband + I-WIN</v>
      </c>
      <c r="J2433" s="246" t="str">
        <f>data_olah!J754</f>
        <v>TERPASANG</v>
      </c>
      <c r="K2433" s="246" t="str">
        <f>data_olah!O754</f>
        <v/>
      </c>
      <c r="L2433" s="246" t="str">
        <f>data_olah!U754</f>
        <v>KURANG OPTIMAL</v>
      </c>
    </row>
    <row r="2434">
      <c r="A2434" s="245">
        <v>2025.0</v>
      </c>
      <c r="B2434" s="245" t="s">
        <v>3597</v>
      </c>
      <c r="C2434" s="246" t="str">
        <f>data_olah!B755</f>
        <v>PASER</v>
      </c>
      <c r="D2434" s="246" t="str">
        <f>data_olah!C755</f>
        <v>LONG KALI</v>
      </c>
      <c r="E2434" s="246" t="str">
        <f>data_olah!D755</f>
        <v>MAKMUR JAYA</v>
      </c>
      <c r="F2434" s="247" t="str">
        <f>data_olah!F755</f>
        <v>-1.4626984797564322</v>
      </c>
      <c r="G2434" s="247" t="str">
        <f>data_olah!G755</f>
        <v>116.26995792278304</v>
      </c>
      <c r="H2434" s="246" t="str">
        <f>data_olah!H755</f>
        <v>TELKOMSEL</v>
      </c>
      <c r="I2434" s="246" t="str">
        <f>data_olah!I755</f>
        <v>ORBIT</v>
      </c>
      <c r="J2434" s="246" t="str">
        <f>data_olah!J755</f>
        <v>TERPASANG</v>
      </c>
      <c r="K2434" s="246" t="str">
        <f>data_olah!O755</f>
        <v>BELUM TERPASANG</v>
      </c>
      <c r="L2434" s="246" t="str">
        <f>data_olah!U755</f>
        <v>TIDAK TERDETEKSI</v>
      </c>
    </row>
    <row r="2435">
      <c r="A2435" s="245">
        <v>2025.0</v>
      </c>
      <c r="B2435" s="245" t="s">
        <v>3597</v>
      </c>
      <c r="C2435" s="246" t="str">
        <f>data_olah!B756</f>
        <v>PASER</v>
      </c>
      <c r="D2435" s="246" t="str">
        <f>data_olah!C756</f>
        <v>LONG KALI</v>
      </c>
      <c r="E2435" s="246" t="str">
        <f>data_olah!D756</f>
        <v>GUNUNG PUTAR</v>
      </c>
      <c r="F2435" s="247" t="str">
        <f>data_olah!F756</f>
        <v>-1.4972799193804507</v>
      </c>
      <c r="G2435" s="247" t="str">
        <f>data_olah!G756</f>
        <v>116.37426681718442</v>
      </c>
      <c r="H2435" s="246" t="str">
        <f>data_olah!H756</f>
        <v>TELKOM</v>
      </c>
      <c r="I2435" s="246" t="str">
        <f>data_olah!I756</f>
        <v>WMS</v>
      </c>
      <c r="J2435" s="246" t="str">
        <f>data_olah!J756</f>
        <v>TERPASANG</v>
      </c>
      <c r="K2435" s="246" t="str">
        <f>data_olah!O756</f>
        <v>&lt;= 100GB</v>
      </c>
      <c r="L2435" s="246" t="str">
        <f>data_olah!U756</f>
        <v>TIDAK OPTIMAL</v>
      </c>
    </row>
    <row r="2436">
      <c r="A2436" s="245">
        <v>2025.0</v>
      </c>
      <c r="B2436" s="245" t="s">
        <v>3597</v>
      </c>
      <c r="C2436" s="246" t="str">
        <f>data_olah!B757</f>
        <v>PASER</v>
      </c>
      <c r="D2436" s="246" t="str">
        <f>data_olah!C757</f>
        <v>LONG KALI</v>
      </c>
      <c r="E2436" s="246" t="str">
        <f>data_olah!D757</f>
        <v>PUTANG</v>
      </c>
      <c r="F2436" s="247" t="str">
        <f>data_olah!F757</f>
        <v>-1.5406407711001724</v>
      </c>
      <c r="G2436" s="247" t="str">
        <f>data_olah!G757</f>
        <v>116.2865928748019</v>
      </c>
      <c r="H2436" s="246" t="str">
        <f>data_olah!H757</f>
        <v>TELKOMSEL</v>
      </c>
      <c r="I2436" s="246" t="str">
        <f>data_olah!I757</f>
        <v>INDIHOME</v>
      </c>
      <c r="J2436" s="246" t="str">
        <f>data_olah!J757</f>
        <v>TERPASANG</v>
      </c>
      <c r="K2436" s="246" t="str">
        <f>data_olah!O757</f>
        <v/>
      </c>
      <c r="L2436" s="246" t="str">
        <f>data_olah!U757</f>
        <v>TIDAK OPTIMAL</v>
      </c>
    </row>
    <row r="2437">
      <c r="A2437" s="245">
        <v>2025.0</v>
      </c>
      <c r="B2437" s="245" t="s">
        <v>3597</v>
      </c>
      <c r="C2437" s="246" t="str">
        <f>data_olah!B758</f>
        <v>PASER</v>
      </c>
      <c r="D2437" s="246" t="str">
        <f>data_olah!C758</f>
        <v>MUARA KOMAM</v>
      </c>
      <c r="E2437" s="246" t="str">
        <f>data_olah!D758</f>
        <v>BATU BOTUK</v>
      </c>
      <c r="F2437" s="247" t="str">
        <f>data_olah!F758</f>
        <v>-1.7034057102846756</v>
      </c>
      <c r="G2437" s="247" t="str">
        <f>data_olah!G758</f>
        <v>115.8197007487619</v>
      </c>
      <c r="H2437" s="246" t="str">
        <f>data_olah!H758</f>
        <v>TELKOMSEL</v>
      </c>
      <c r="I2437" s="246" t="str">
        <f>data_olah!I758</f>
        <v>INDIHOME</v>
      </c>
      <c r="J2437" s="246" t="str">
        <f>data_olah!J758</f>
        <v>TERPASANG</v>
      </c>
      <c r="K2437" s="246" t="str">
        <f>data_olah!O758</f>
        <v/>
      </c>
      <c r="L2437" s="246" t="str">
        <f>data_olah!U758</f>
        <v>TIDAK OPTIMAL</v>
      </c>
    </row>
    <row r="2438">
      <c r="A2438" s="245">
        <v>2025.0</v>
      </c>
      <c r="B2438" s="245" t="s">
        <v>3597</v>
      </c>
      <c r="C2438" s="246" t="str">
        <f>data_olah!B759</f>
        <v>PASER</v>
      </c>
      <c r="D2438" s="246" t="str">
        <f>data_olah!C759</f>
        <v>MUARA KOMAM</v>
      </c>
      <c r="E2438" s="246" t="str">
        <f>data_olah!D759</f>
        <v>UKO</v>
      </c>
      <c r="F2438" s="247" t="str">
        <f>data_olah!F759</f>
        <v>-1.6725214836206002</v>
      </c>
      <c r="G2438" s="247" t="str">
        <f>data_olah!G759</f>
        <v>115.82198427433167</v>
      </c>
      <c r="H2438" s="246" t="str">
        <f>data_olah!H759</f>
        <v>TELKOMSEL</v>
      </c>
      <c r="I2438" s="246" t="str">
        <f>data_olah!I759</f>
        <v>ORBIT</v>
      </c>
      <c r="J2438" s="246" t="str">
        <f>data_olah!J759</f>
        <v>TERPASANG</v>
      </c>
      <c r="K2438" s="246" t="str">
        <f>data_olah!O759</f>
        <v>BELUM TERPASANG</v>
      </c>
      <c r="L2438" s="246" t="str">
        <f>data_olah!U759</f>
        <v>TIDAK TERDETEKSI</v>
      </c>
    </row>
    <row r="2439">
      <c r="A2439" s="245">
        <v>2025.0</v>
      </c>
      <c r="B2439" s="245" t="s">
        <v>3597</v>
      </c>
      <c r="C2439" s="246" t="str">
        <f>data_olah!B760</f>
        <v>PASER</v>
      </c>
      <c r="D2439" s="246" t="str">
        <f>data_olah!C760</f>
        <v>MUARA KOMAM</v>
      </c>
      <c r="E2439" s="246" t="str">
        <f>data_olah!D760</f>
        <v>MUARA LANGON</v>
      </c>
      <c r="F2439" s="247" t="str">
        <f>data_olah!F760</f>
        <v>-1.6654138106377614</v>
      </c>
      <c r="G2439" s="247" t="str">
        <f>data_olah!G760</f>
        <v>115.7549273526978</v>
      </c>
      <c r="H2439" s="246" t="str">
        <f>data_olah!H760</f>
        <v>TELKOM</v>
      </c>
      <c r="I2439" s="246" t="str">
        <f>data_olah!I760</f>
        <v>WMS</v>
      </c>
      <c r="J2439" s="246" t="str">
        <f>data_olah!J760</f>
        <v>TERPASANG</v>
      </c>
      <c r="K2439" s="246" t="str">
        <f>data_olah!O760</f>
        <v>BELUM TERPASANG</v>
      </c>
      <c r="L2439" s="246" t="str">
        <f>data_olah!U760</f>
        <v>TIDAK OPTIMAL</v>
      </c>
    </row>
    <row r="2440">
      <c r="A2440" s="245">
        <v>2025.0</v>
      </c>
      <c r="B2440" s="245" t="s">
        <v>3597</v>
      </c>
      <c r="C2440" s="246" t="str">
        <f>data_olah!B761</f>
        <v>PASER</v>
      </c>
      <c r="D2440" s="246" t="str">
        <f>data_olah!C761</f>
        <v>MUARA KOMAM</v>
      </c>
      <c r="E2440" s="246" t="str">
        <f>data_olah!D761</f>
        <v>BINANGON</v>
      </c>
      <c r="F2440" s="247" t="str">
        <f>data_olah!F761</f>
        <v>-1.6150631172209207</v>
      </c>
      <c r="G2440" s="247" t="str">
        <f>data_olah!G761</f>
        <v>115.75877244246769</v>
      </c>
      <c r="H2440" s="246" t="str">
        <f>data_olah!H761</f>
        <v>TELKOMSEL</v>
      </c>
      <c r="I2440" s="246" t="str">
        <f>data_olah!I761</f>
        <v>ORBIT</v>
      </c>
      <c r="J2440" s="246" t="str">
        <f>data_olah!J761</f>
        <v>TERPASANG</v>
      </c>
      <c r="K2440" s="246" t="str">
        <f>data_olah!O761</f>
        <v>BELUM TERPASANG</v>
      </c>
      <c r="L2440" s="246" t="str">
        <f>data_olah!U761</f>
        <v>TIDAK TERDETEKSI</v>
      </c>
    </row>
    <row r="2441">
      <c r="A2441" s="245">
        <v>2025.0</v>
      </c>
      <c r="B2441" s="245" t="s">
        <v>3597</v>
      </c>
      <c r="C2441" s="246" t="str">
        <f>data_olah!B762</f>
        <v>PASER</v>
      </c>
      <c r="D2441" s="246" t="str">
        <f>data_olah!C762</f>
        <v>MUARA KOMAM</v>
      </c>
      <c r="E2441" s="246" t="str">
        <f>data_olah!D762</f>
        <v>MUARA KUARO</v>
      </c>
      <c r="F2441" s="247" t="str">
        <f>data_olah!F762</f>
        <v>-1.6295626483698558</v>
      </c>
      <c r="G2441" s="247" t="str">
        <f>data_olah!G762</f>
        <v>115.80506662940455</v>
      </c>
      <c r="H2441" s="246" t="str">
        <f>data_olah!H762</f>
        <v>ICON+</v>
      </c>
      <c r="I2441" s="246" t="str">
        <f>data_olah!I762</f>
        <v> Broadband + I-WIN</v>
      </c>
      <c r="J2441" s="246" t="str">
        <f>data_olah!J762</f>
        <v>TERPASANG</v>
      </c>
      <c r="K2441" s="246" t="str">
        <f>data_olah!O762</f>
        <v>&lt;= 200GB</v>
      </c>
      <c r="L2441" s="246" t="str">
        <f>data_olah!U762</f>
        <v>KURANG OPTIMAL</v>
      </c>
    </row>
    <row r="2442">
      <c r="A2442" s="245">
        <v>2025.0</v>
      </c>
      <c r="B2442" s="245" t="s">
        <v>3597</v>
      </c>
      <c r="C2442" s="246" t="str">
        <f>data_olah!B763</f>
        <v>PASER</v>
      </c>
      <c r="D2442" s="246" t="str">
        <f>data_olah!C763</f>
        <v>MUARA KOMAM</v>
      </c>
      <c r="E2442" s="246" t="str">
        <f>data_olah!D763</f>
        <v>PRAYON</v>
      </c>
      <c r="F2442" s="247" t="str">
        <f>data_olah!F763</f>
        <v>-1.6162710954189885</v>
      </c>
      <c r="G2442" s="247" t="str">
        <f>data_olah!G763</f>
        <v>115.83280279922981</v>
      </c>
      <c r="H2442" s="246" t="str">
        <f>data_olah!H763</f>
        <v>ICON+</v>
      </c>
      <c r="I2442" s="246" t="str">
        <f>data_olah!I763</f>
        <v> Broadband + I-WIN</v>
      </c>
      <c r="J2442" s="246" t="str">
        <f>data_olah!J763</f>
        <v>TERPASANG</v>
      </c>
      <c r="K2442" s="246" t="str">
        <f>data_olah!O763</f>
        <v>&lt;= 200GB</v>
      </c>
      <c r="L2442" s="246" t="str">
        <f>data_olah!U763</f>
        <v>KURANG OPTIMAL</v>
      </c>
    </row>
    <row r="2443">
      <c r="A2443" s="245">
        <v>2025.0</v>
      </c>
      <c r="B2443" s="245" t="s">
        <v>3597</v>
      </c>
      <c r="C2443" s="246" t="str">
        <f>data_olah!B764</f>
        <v>PASER</v>
      </c>
      <c r="D2443" s="246" t="str">
        <f>data_olah!C764</f>
        <v>MUARA KOMAM</v>
      </c>
      <c r="E2443" s="246" t="str">
        <f>data_olah!D764</f>
        <v>LONG SAYO</v>
      </c>
      <c r="F2443" s="247" t="str">
        <f>data_olah!F764</f>
        <v>-1.5314589734371646</v>
      </c>
      <c r="G2443" s="247" t="str">
        <f>data_olah!G764</f>
        <v>115.86554491030961</v>
      </c>
      <c r="H2443" s="246" t="str">
        <f>data_olah!H764</f>
        <v>ICON+</v>
      </c>
      <c r="I2443" s="246" t="str">
        <f>data_olah!I764</f>
        <v> Broadband + I-WIN</v>
      </c>
      <c r="J2443" s="246" t="str">
        <f>data_olah!J764</f>
        <v>TERPASANG</v>
      </c>
      <c r="K2443" s="246" t="str">
        <f>data_olah!O764</f>
        <v/>
      </c>
      <c r="L2443" s="246" t="str">
        <f>data_olah!U764</f>
        <v>KURANG OPTIMAL</v>
      </c>
    </row>
    <row r="2444">
      <c r="A2444" s="245">
        <v>2025.0</v>
      </c>
      <c r="B2444" s="245" t="s">
        <v>3597</v>
      </c>
      <c r="C2444" s="246" t="str">
        <f>data_olah!B765</f>
        <v>PASER</v>
      </c>
      <c r="D2444" s="246" t="str">
        <f>data_olah!C765</f>
        <v>MUARA KOMAM</v>
      </c>
      <c r="E2444" s="246" t="str">
        <f>data_olah!D765</f>
        <v>MUARA PAYANG</v>
      </c>
      <c r="F2444" s="247" t="str">
        <f>data_olah!F765</f>
        <v>-1.5289117440718887</v>
      </c>
      <c r="G2444" s="247" t="str">
        <f>data_olah!G765</f>
        <v>115.83310834021425</v>
      </c>
      <c r="H2444" s="246" t="str">
        <f>data_olah!H765</f>
        <v>ICON+</v>
      </c>
      <c r="I2444" s="246" t="str">
        <f>data_olah!I765</f>
        <v> Broadband + I-WIN</v>
      </c>
      <c r="J2444" s="246" t="str">
        <f>data_olah!J765</f>
        <v>TERPASANG</v>
      </c>
      <c r="K2444" s="246" t="str">
        <f>data_olah!O765</f>
        <v/>
      </c>
      <c r="L2444" s="246" t="str">
        <f>data_olah!U765</f>
        <v>KURANG OPTIMAL</v>
      </c>
    </row>
    <row r="2445">
      <c r="A2445" s="245">
        <v>2025.0</v>
      </c>
      <c r="B2445" s="245" t="s">
        <v>3597</v>
      </c>
      <c r="C2445" s="246" t="str">
        <f>data_olah!B766</f>
        <v>PASER</v>
      </c>
      <c r="D2445" s="246" t="str">
        <f>data_olah!C766</f>
        <v>MUARA KOMAM</v>
      </c>
      <c r="E2445" s="246" t="str">
        <f>data_olah!D766</f>
        <v>LUSAN</v>
      </c>
      <c r="F2445" s="247" t="str">
        <f>data_olah!F766</f>
        <v>-1.5280874969272338</v>
      </c>
      <c r="G2445" s="247" t="str">
        <f>data_olah!G766</f>
        <v>115.74459037118982</v>
      </c>
      <c r="H2445" s="246" t="str">
        <f>data_olah!H766</f>
        <v>ICON+</v>
      </c>
      <c r="I2445" s="246" t="str">
        <f>data_olah!I766</f>
        <v> Broadband + I-WIN</v>
      </c>
      <c r="J2445" s="246" t="str">
        <f>data_olah!J766</f>
        <v>TERPASANG</v>
      </c>
      <c r="K2445" s="246" t="str">
        <f>data_olah!O766</f>
        <v/>
      </c>
      <c r="L2445" s="246" t="str">
        <f>data_olah!U766</f>
        <v>KURANG OPTIMAL</v>
      </c>
    </row>
    <row r="2446">
      <c r="A2446" s="245">
        <v>2025.0</v>
      </c>
      <c r="B2446" s="245" t="s">
        <v>3597</v>
      </c>
      <c r="C2446" s="246" t="str">
        <f>data_olah!B767</f>
        <v>PASER</v>
      </c>
      <c r="D2446" s="246" t="str">
        <f>data_olah!C767</f>
        <v>MUARA KOMAM</v>
      </c>
      <c r="E2446" s="246" t="str">
        <f>data_olah!D767</f>
        <v>SWAN SLUTUNG</v>
      </c>
      <c r="F2446" s="247" t="str">
        <f>data_olah!F767</f>
        <v>-1.4036181971755917</v>
      </c>
      <c r="G2446" s="247" t="str">
        <f>data_olah!G767</f>
        <v>115.87651158208072</v>
      </c>
      <c r="H2446" s="246" t="str">
        <f>data_olah!H767</f>
        <v>ICON+</v>
      </c>
      <c r="I2446" s="246" t="str">
        <f>data_olah!I767</f>
        <v>STARLINK</v>
      </c>
      <c r="J2446" s="246" t="str">
        <f>data_olah!J767</f>
        <v>TERPASANG</v>
      </c>
      <c r="K2446" s="246" t="str">
        <f>data_olah!O767</f>
        <v/>
      </c>
      <c r="L2446" s="246" t="str">
        <f>data_olah!U767</f>
        <v>TIDAK OPTIMAL</v>
      </c>
    </row>
    <row r="2447">
      <c r="A2447" s="245">
        <v>2025.0</v>
      </c>
      <c r="B2447" s="245" t="s">
        <v>3597</v>
      </c>
      <c r="C2447" s="246" t="str">
        <f>data_olah!B768</f>
        <v>PASER</v>
      </c>
      <c r="D2447" s="246" t="str">
        <f>data_olah!C768</f>
        <v>MUARA KOMAM</v>
      </c>
      <c r="E2447" s="246" t="str">
        <f>data_olah!D768</f>
        <v>SEKUAN MAKMUR</v>
      </c>
      <c r="F2447" s="247" t="str">
        <f>data_olah!F768</f>
        <v>-1.635215707657686</v>
      </c>
      <c r="G2447" s="247" t="str">
        <f>data_olah!G768</f>
        <v>115.70934203586711</v>
      </c>
      <c r="H2447" s="246" t="str">
        <f>data_olah!H768</f>
        <v>ICON+</v>
      </c>
      <c r="I2447" s="246" t="str">
        <f>data_olah!I768</f>
        <v> Broadband + I-WIN</v>
      </c>
      <c r="J2447" s="246" t="str">
        <f>data_olah!J768</f>
        <v>TERPASANG</v>
      </c>
      <c r="K2447" s="246" t="str">
        <f>data_olah!O768</f>
        <v/>
      </c>
      <c r="L2447" s="246" t="str">
        <f>data_olah!U768</f>
        <v>KURANG OPTIMAL</v>
      </c>
    </row>
    <row r="2448">
      <c r="A2448" s="245">
        <v>2025.0</v>
      </c>
      <c r="B2448" s="245" t="s">
        <v>3597</v>
      </c>
      <c r="C2448" s="246" t="str">
        <f>data_olah!B769</f>
        <v>PASER</v>
      </c>
      <c r="D2448" s="246" t="str">
        <f>data_olah!C769</f>
        <v>MUARA KOMAM</v>
      </c>
      <c r="E2448" s="246" t="str">
        <f>data_olah!D769</f>
        <v>SELERONG</v>
      </c>
      <c r="F2448" s="247" t="str">
        <f>data_olah!F769</f>
        <v>-0.3230315829685971</v>
      </c>
      <c r="G2448" s="247" t="str">
        <f>data_olah!G769</f>
        <v>116.80692083086892</v>
      </c>
      <c r="H2448" s="246" t="str">
        <f>data_olah!H769</f>
        <v>TELKOM</v>
      </c>
      <c r="I2448" s="246" t="str">
        <f>data_olah!I769</f>
        <v>WMS</v>
      </c>
      <c r="J2448" s="246" t="str">
        <f>data_olah!J769</f>
        <v>TERPASANG</v>
      </c>
      <c r="K2448" s="246" t="str">
        <f>data_olah!O769</f>
        <v>BELUM TERPASANG</v>
      </c>
      <c r="L2448" s="246" t="str">
        <f>data_olah!U769</f>
        <v>KURANG OPTIMAL</v>
      </c>
    </row>
    <row r="2449">
      <c r="A2449" s="245">
        <v>2025.0</v>
      </c>
      <c r="B2449" s="245" t="s">
        <v>3597</v>
      </c>
      <c r="C2449" s="246" t="str">
        <f>data_olah!B770</f>
        <v>PASER</v>
      </c>
      <c r="D2449" s="246" t="str">
        <f>data_olah!C770</f>
        <v>MUARA SAMU</v>
      </c>
      <c r="E2449" s="246" t="str">
        <f>data_olah!D770</f>
        <v>TANJUNG PINANG</v>
      </c>
      <c r="F2449" s="247" t="str">
        <f>data_olah!F770</f>
        <v>-2.160723152097389</v>
      </c>
      <c r="G2449" s="247" t="str">
        <f>data_olah!G770</f>
        <v>115.92350481871226</v>
      </c>
      <c r="H2449" s="246" t="str">
        <f>data_olah!H770</f>
        <v>ICON+</v>
      </c>
      <c r="I2449" s="246" t="str">
        <f>data_olah!I770</f>
        <v> Broadband + I-WIN</v>
      </c>
      <c r="J2449" s="246" t="str">
        <f>data_olah!J770</f>
        <v>TERPASANG</v>
      </c>
      <c r="K2449" s="246" t="str">
        <f>data_olah!O770</f>
        <v>&lt;= 200GB</v>
      </c>
      <c r="L2449" s="246" t="str">
        <f>data_olah!U770</f>
        <v>KURANG OPTIMAL</v>
      </c>
    </row>
    <row r="2450">
      <c r="A2450" s="245">
        <v>2025.0</v>
      </c>
      <c r="B2450" s="245" t="s">
        <v>3597</v>
      </c>
      <c r="C2450" s="246" t="str">
        <f>data_olah!B771</f>
        <v>PASER</v>
      </c>
      <c r="D2450" s="246" t="str">
        <f>data_olah!C771</f>
        <v>MUARA SAMU</v>
      </c>
      <c r="E2450" s="246" t="str">
        <f>data_olah!D771</f>
        <v>RANTAU ATAS</v>
      </c>
      <c r="F2450" s="247" t="str">
        <f>data_olah!F771</f>
        <v>-2.1479976090621653</v>
      </c>
      <c r="G2450" s="247" t="str">
        <f>data_olah!G771</f>
        <v>115.91843213323102</v>
      </c>
      <c r="H2450" s="246" t="str">
        <f>data_olah!H771</f>
        <v>ICON+</v>
      </c>
      <c r="I2450" s="246" t="str">
        <f>data_olah!I771</f>
        <v> Broadband + I-WIN</v>
      </c>
      <c r="J2450" s="246" t="str">
        <f>data_olah!J771</f>
        <v>TERPASANG</v>
      </c>
      <c r="K2450" s="246" t="str">
        <f>data_olah!O771</f>
        <v>&lt;= 200GB</v>
      </c>
      <c r="L2450" s="246" t="str">
        <f>data_olah!U771</f>
        <v>KURANG OPTIMAL</v>
      </c>
    </row>
    <row r="2451">
      <c r="A2451" s="245">
        <v>2025.0</v>
      </c>
      <c r="B2451" s="245" t="s">
        <v>3597</v>
      </c>
      <c r="C2451" s="246" t="str">
        <f>data_olah!B772</f>
        <v>PASER</v>
      </c>
      <c r="D2451" s="246" t="str">
        <f>data_olah!C772</f>
        <v>MUARA SAMU</v>
      </c>
      <c r="E2451" s="246" t="str">
        <f>data_olah!D772</f>
        <v>LIBUR DINDING</v>
      </c>
      <c r="F2451" s="247" t="str">
        <f>data_olah!F772</f>
        <v>-2.084124507650663</v>
      </c>
      <c r="G2451" s="247" t="str">
        <f>data_olah!G772</f>
        <v>115.92559576187203</v>
      </c>
      <c r="H2451" s="246" t="str">
        <f>data_olah!H772</f>
        <v>TELKOMSEL</v>
      </c>
      <c r="I2451" s="246" t="str">
        <f>data_olah!I772</f>
        <v>ORBIT</v>
      </c>
      <c r="J2451" s="246" t="str">
        <f>data_olah!J772</f>
        <v>TERPASANG</v>
      </c>
      <c r="K2451" s="246" t="str">
        <f>data_olah!O772</f>
        <v>BELUM TERPASANG</v>
      </c>
      <c r="L2451" s="246" t="str">
        <f>data_olah!U772</f>
        <v>TIDAK TERDETEKSI</v>
      </c>
    </row>
    <row r="2452">
      <c r="A2452" s="245">
        <v>2025.0</v>
      </c>
      <c r="B2452" s="245" t="s">
        <v>3597</v>
      </c>
      <c r="C2452" s="246" t="str">
        <f>data_olah!B773</f>
        <v>PASER</v>
      </c>
      <c r="D2452" s="246" t="str">
        <f>data_olah!C773</f>
        <v>MUARA SAMU</v>
      </c>
      <c r="E2452" s="246" t="str">
        <f>data_olah!D773</f>
        <v>LUAN</v>
      </c>
      <c r="F2452" s="247" t="str">
        <f>data_olah!F773</f>
        <v>-1.9611794074767523</v>
      </c>
      <c r="G2452" s="247" t="str">
        <f>data_olah!G773</f>
        <v>115.99717010835151</v>
      </c>
      <c r="H2452" s="246" t="str">
        <f>data_olah!H773</f>
        <v>ICON+</v>
      </c>
      <c r="I2452" s="246" t="str">
        <f>data_olah!I773</f>
        <v> Broadband + I-WIN</v>
      </c>
      <c r="J2452" s="246" t="str">
        <f>data_olah!J773</f>
        <v>TERPASANG</v>
      </c>
      <c r="K2452" s="246" t="str">
        <f>data_olah!O773</f>
        <v>&lt;= 200GB</v>
      </c>
      <c r="L2452" s="246" t="str">
        <f>data_olah!U773</f>
        <v>KURANG OPTIMAL</v>
      </c>
    </row>
    <row r="2453">
      <c r="A2453" s="245">
        <v>2025.0</v>
      </c>
      <c r="B2453" s="245" t="s">
        <v>3597</v>
      </c>
      <c r="C2453" s="246" t="str">
        <f>data_olah!B774</f>
        <v>PASER</v>
      </c>
      <c r="D2453" s="246" t="str">
        <f>data_olah!C774</f>
        <v>MUARA SAMU</v>
      </c>
      <c r="E2453" s="246" t="str">
        <f>data_olah!D774</f>
        <v>SUWETO</v>
      </c>
      <c r="F2453" s="247" t="str">
        <f>data_olah!F774</f>
        <v>-1.9963846995665087</v>
      </c>
      <c r="G2453" s="247" t="str">
        <f>data_olah!G774</f>
        <v>115.95778184722843</v>
      </c>
      <c r="H2453" s="246" t="str">
        <f>data_olah!H774</f>
        <v>ICON+</v>
      </c>
      <c r="I2453" s="246" t="str">
        <f>data_olah!I774</f>
        <v> Broadband + I-WIN</v>
      </c>
      <c r="J2453" s="246" t="str">
        <f>data_olah!J774</f>
        <v>TERPASANG</v>
      </c>
      <c r="K2453" s="246" t="str">
        <f>data_olah!O774</f>
        <v/>
      </c>
      <c r="L2453" s="246" t="str">
        <f>data_olah!U774</f>
        <v>KURANG OPTIMAL</v>
      </c>
    </row>
    <row r="2454">
      <c r="A2454" s="245">
        <v>2025.0</v>
      </c>
      <c r="B2454" s="245" t="s">
        <v>3597</v>
      </c>
      <c r="C2454" s="246" t="str">
        <f>data_olah!B775</f>
        <v>PASER</v>
      </c>
      <c r="D2454" s="246" t="str">
        <f>data_olah!C775</f>
        <v>MUARA SAMU</v>
      </c>
      <c r="E2454" s="246" t="str">
        <f>data_olah!D775</f>
        <v>MUSER</v>
      </c>
      <c r="F2454" s="247" t="str">
        <f>data_olah!F775</f>
        <v>-2.016064751913785</v>
      </c>
      <c r="G2454" s="247" t="str">
        <f>data_olah!G775</f>
        <v>115.93485587170215</v>
      </c>
      <c r="H2454" s="246" t="str">
        <f>data_olah!H775</f>
        <v>ICON+</v>
      </c>
      <c r="I2454" s="246" t="str">
        <f>data_olah!I775</f>
        <v> Broadband + I-WIN</v>
      </c>
      <c r="J2454" s="246" t="str">
        <f>data_olah!J775</f>
        <v>TERPASANG</v>
      </c>
      <c r="K2454" s="246" t="str">
        <f>data_olah!O775</f>
        <v>&lt;= 200GB</v>
      </c>
      <c r="L2454" s="246" t="str">
        <f>data_olah!U775</f>
        <v>KURANG OPTIMAL</v>
      </c>
    </row>
    <row r="2455">
      <c r="A2455" s="245">
        <v>2025.0</v>
      </c>
      <c r="B2455" s="245" t="s">
        <v>3597</v>
      </c>
      <c r="C2455" s="246" t="str">
        <f>data_olah!B776</f>
        <v>PASER</v>
      </c>
      <c r="D2455" s="246" t="str">
        <f>data_olah!C776</f>
        <v>MUARA SAMU</v>
      </c>
      <c r="E2455" s="246" t="str">
        <f>data_olah!D776</f>
        <v>BIU</v>
      </c>
      <c r="F2455" s="247" t="str">
        <f>data_olah!F776</f>
        <v>-1.989320141214283</v>
      </c>
      <c r="G2455" s="247" t="str">
        <f>data_olah!G776</f>
        <v>115.93103140589774</v>
      </c>
      <c r="H2455" s="246" t="str">
        <f>data_olah!H776</f>
        <v>ICON+</v>
      </c>
      <c r="I2455" s="246" t="str">
        <f>data_olah!I776</f>
        <v> Broadband + I-WIN</v>
      </c>
      <c r="J2455" s="246" t="str">
        <f>data_olah!J776</f>
        <v>TERPASANG</v>
      </c>
      <c r="K2455" s="246" t="str">
        <f>data_olah!O776</f>
        <v>&lt;= 200GB</v>
      </c>
      <c r="L2455" s="246" t="str">
        <f>data_olah!U776</f>
        <v>KURANG OPTIMAL</v>
      </c>
    </row>
    <row r="2456">
      <c r="A2456" s="245">
        <v>2025.0</v>
      </c>
      <c r="B2456" s="245" t="s">
        <v>3597</v>
      </c>
      <c r="C2456" s="246" t="str">
        <f>data_olah!B777</f>
        <v>PASER</v>
      </c>
      <c r="D2456" s="246" t="str">
        <f>data_olah!C777</f>
        <v>MUARA SAMU</v>
      </c>
      <c r="E2456" s="246" t="str">
        <f>data_olah!D777</f>
        <v>RANTAU BINTUNGAN</v>
      </c>
      <c r="F2456" s="247" t="str">
        <f>data_olah!F777</f>
        <v>-1.9441458205709494</v>
      </c>
      <c r="G2456" s="247" t="str">
        <f>data_olah!G777</f>
        <v>115.93419740401374</v>
      </c>
      <c r="H2456" s="246" t="str">
        <f>data_olah!H777</f>
        <v>ICON+</v>
      </c>
      <c r="I2456" s="246" t="str">
        <f>data_olah!I777</f>
        <v> Broadband + I-WIN</v>
      </c>
      <c r="J2456" s="246" t="str">
        <f>data_olah!J777</f>
        <v>TERPASANG</v>
      </c>
      <c r="K2456" s="246" t="str">
        <f>data_olah!O777</f>
        <v>&lt;= 200GB</v>
      </c>
      <c r="L2456" s="246" t="str">
        <f>data_olah!U777</f>
        <v>KURANG OPTIMAL</v>
      </c>
    </row>
    <row r="2457">
      <c r="A2457" s="245">
        <v>2025.0</v>
      </c>
      <c r="B2457" s="245" t="s">
        <v>3597</v>
      </c>
      <c r="C2457" s="246" t="str">
        <f>data_olah!B778</f>
        <v>PASER</v>
      </c>
      <c r="D2457" s="246" t="str">
        <f>data_olah!C778</f>
        <v>MUARA SAMU</v>
      </c>
      <c r="E2457" s="246" t="str">
        <f>data_olah!D778</f>
        <v>MUARA ANDEH</v>
      </c>
      <c r="F2457" s="247" t="str">
        <f>data_olah!F778</f>
        <v>-2.261921536289015</v>
      </c>
      <c r="G2457" s="247" t="str">
        <f>data_olah!G778</f>
        <v>115.90301756256548</v>
      </c>
      <c r="H2457" s="246" t="str">
        <f>data_olah!H778</f>
        <v>ICON+</v>
      </c>
      <c r="I2457" s="246" t="str">
        <f>data_olah!I778</f>
        <v> Broadband + I-WIN</v>
      </c>
      <c r="J2457" s="246" t="str">
        <f>data_olah!J778</f>
        <v>TERPASANG</v>
      </c>
      <c r="K2457" s="246" t="str">
        <f>data_olah!O778</f>
        <v>&lt;= 200GB</v>
      </c>
      <c r="L2457" s="246" t="str">
        <f>data_olah!U778</f>
        <v>KURANG OPTIMAL</v>
      </c>
    </row>
    <row r="2458">
      <c r="A2458" s="245">
        <v>2025.0</v>
      </c>
      <c r="B2458" s="245" t="s">
        <v>3597</v>
      </c>
      <c r="C2458" s="246" t="str">
        <f>data_olah!B779</f>
        <v>PASER</v>
      </c>
      <c r="D2458" s="246" t="str">
        <f>data_olah!C779</f>
        <v>PASER BELENGKONG</v>
      </c>
      <c r="E2458" s="246" t="str">
        <f>data_olah!D779</f>
        <v>LEMPESU</v>
      </c>
      <c r="F2458" s="247" t="str">
        <f>data_olah!F779</f>
        <v>-1.9616783832956295</v>
      </c>
      <c r="G2458" s="247" t="str">
        <f>data_olah!G779</f>
        <v>116.06387258426147</v>
      </c>
      <c r="H2458" s="246" t="str">
        <f>data_olah!H779</f>
        <v>TELKOMSEL</v>
      </c>
      <c r="I2458" s="246" t="str">
        <f>data_olah!I779</f>
        <v>ORBIT</v>
      </c>
      <c r="J2458" s="246" t="str">
        <f>data_olah!J779</f>
        <v>TERPASANG</v>
      </c>
      <c r="K2458" s="246" t="str">
        <f>data_olah!O779</f>
        <v>BELUM TERPASANG</v>
      </c>
      <c r="L2458" s="246" t="str">
        <f>data_olah!U779</f>
        <v>TIDAK TERDETEKSI</v>
      </c>
    </row>
    <row r="2459">
      <c r="A2459" s="245">
        <v>2025.0</v>
      </c>
      <c r="B2459" s="245" t="s">
        <v>3597</v>
      </c>
      <c r="C2459" s="246" t="str">
        <f>data_olah!B780</f>
        <v>PASER</v>
      </c>
      <c r="D2459" s="246" t="str">
        <f>data_olah!C780</f>
        <v>PASER BELENGKONG</v>
      </c>
      <c r="E2459" s="246" t="str">
        <f>data_olah!D780</f>
        <v>BEKOSO</v>
      </c>
      <c r="F2459" s="247" t="str">
        <f>data_olah!F780</f>
        <v>-1.9409062734195344</v>
      </c>
      <c r="G2459" s="247" t="str">
        <f>data_olah!G780</f>
        <v>116.10098884208566</v>
      </c>
      <c r="H2459" s="246" t="str">
        <f>data_olah!H780</f>
        <v>TELKOMSEL</v>
      </c>
      <c r="I2459" s="246" t="str">
        <f>data_olah!I780</f>
        <v>INDIHOME</v>
      </c>
      <c r="J2459" s="246" t="str">
        <f>data_olah!J780</f>
        <v>TERPASANG</v>
      </c>
      <c r="K2459" s="246" t="str">
        <f>data_olah!O780</f>
        <v/>
      </c>
      <c r="L2459" s="246" t="str">
        <f>data_olah!U780</f>
        <v>KURANG OPTIMAL</v>
      </c>
    </row>
    <row r="2460">
      <c r="A2460" s="245">
        <v>2025.0</v>
      </c>
      <c r="B2460" s="245" t="s">
        <v>3597</v>
      </c>
      <c r="C2460" s="246" t="str">
        <f>data_olah!B781</f>
        <v>PASER</v>
      </c>
      <c r="D2460" s="246" t="str">
        <f>data_olah!C781</f>
        <v>PASER BELENGKONG</v>
      </c>
      <c r="E2460" s="246" t="str">
        <f>data_olah!D781</f>
        <v>DAMIT</v>
      </c>
      <c r="F2460" s="247" t="str">
        <f>data_olah!F781</f>
        <v>-1.9319930050768854</v>
      </c>
      <c r="G2460" s="247" t="str">
        <f>data_olah!G781</f>
        <v>116.16512732867265</v>
      </c>
      <c r="H2460" s="246" t="str">
        <f>data_olah!H781</f>
        <v>TELKOMSEL</v>
      </c>
      <c r="I2460" s="246" t="str">
        <f>data_olah!I781</f>
        <v>INDIHOME</v>
      </c>
      <c r="J2460" s="246" t="str">
        <f>data_olah!J781</f>
        <v>TERPASANG</v>
      </c>
      <c r="K2460" s="246" t="str">
        <f>data_olah!O781</f>
        <v/>
      </c>
      <c r="L2460" s="246" t="str">
        <f>data_olah!U781</f>
        <v>KURANG OPTIMAL</v>
      </c>
    </row>
    <row r="2461">
      <c r="A2461" s="245">
        <v>2025.0</v>
      </c>
      <c r="B2461" s="245" t="s">
        <v>3597</v>
      </c>
      <c r="C2461" s="246" t="str">
        <f>data_olah!B782</f>
        <v>PASER</v>
      </c>
      <c r="D2461" s="246" t="str">
        <f>data_olah!C782</f>
        <v>PASER BELENGKONG</v>
      </c>
      <c r="E2461" s="246" t="str">
        <f>data_olah!D782</f>
        <v>SUATANG</v>
      </c>
      <c r="F2461" s="247" t="str">
        <f>data_olah!F782</f>
        <v>-2.0170974001684576</v>
      </c>
      <c r="G2461" s="247" t="str">
        <f>data_olah!G782</f>
        <v>116.14341795142875</v>
      </c>
      <c r="H2461" s="246" t="str">
        <f>data_olah!H782</f>
        <v>TELKOMSEL</v>
      </c>
      <c r="I2461" s="246" t="str">
        <f>data_olah!I782</f>
        <v>INDIHOME</v>
      </c>
      <c r="J2461" s="246" t="str">
        <f>data_olah!J782</f>
        <v>TERPASANG</v>
      </c>
      <c r="K2461" s="246" t="str">
        <f>data_olah!O782</f>
        <v/>
      </c>
      <c r="L2461" s="246" t="str">
        <f>data_olah!U782</f>
        <v>TIDAK OPTIMAL</v>
      </c>
    </row>
    <row r="2462">
      <c r="A2462" s="245">
        <v>2025.0</v>
      </c>
      <c r="B2462" s="245" t="s">
        <v>3597</v>
      </c>
      <c r="C2462" s="246" t="str">
        <f>data_olah!B783</f>
        <v>PASER</v>
      </c>
      <c r="D2462" s="246" t="str">
        <f>data_olah!C783</f>
        <v>PASER BELENGKONG</v>
      </c>
      <c r="E2462" s="246" t="str">
        <f>data_olah!D783</f>
        <v>SULILIRAN</v>
      </c>
      <c r="F2462" s="247" t="str">
        <f>data_olah!F783</f>
        <v>-1.9616529165986663</v>
      </c>
      <c r="G2462" s="247" t="str">
        <f>data_olah!G783</f>
        <v>116.24342666854639</v>
      </c>
      <c r="H2462" s="246" t="str">
        <f>data_olah!H783</f>
        <v>TELKOM</v>
      </c>
      <c r="I2462" s="246" t="str">
        <f>data_olah!I783</f>
        <v>WMS</v>
      </c>
      <c r="J2462" s="246" t="str">
        <f>data_olah!J783</f>
        <v>TERPASANG</v>
      </c>
      <c r="K2462" s="246" t="str">
        <f>data_olah!O783</f>
        <v>BELUM TERPASANG</v>
      </c>
      <c r="L2462" s="246" t="str">
        <f>data_olah!U783</f>
        <v>TIDAK OPTIMAL</v>
      </c>
    </row>
    <row r="2463">
      <c r="A2463" s="245">
        <v>2025.0</v>
      </c>
      <c r="B2463" s="245" t="s">
        <v>3597</v>
      </c>
      <c r="C2463" s="246" t="str">
        <f>data_olah!B784</f>
        <v>PASER</v>
      </c>
      <c r="D2463" s="246" t="str">
        <f>data_olah!C784</f>
        <v>PASER BELENGKONG</v>
      </c>
      <c r="E2463" s="246" t="str">
        <f>data_olah!D784</f>
        <v>PASIR BELENGKONG</v>
      </c>
      <c r="F2463" s="247" t="str">
        <f>data_olah!F784</f>
        <v>-1.9562329721523763</v>
      </c>
      <c r="G2463" s="247" t="str">
        <f>data_olah!G784</f>
        <v>116.2091131287821</v>
      </c>
      <c r="H2463" s="246" t="str">
        <f>data_olah!H784</f>
        <v>TELKOMSEL</v>
      </c>
      <c r="I2463" s="246" t="str">
        <f>data_olah!I784</f>
        <v>INDIHOME</v>
      </c>
      <c r="J2463" s="246" t="str">
        <f>data_olah!J784</f>
        <v>TERPASANG</v>
      </c>
      <c r="K2463" s="246" t="str">
        <f>data_olah!O784</f>
        <v/>
      </c>
      <c r="L2463" s="246" t="str">
        <f>data_olah!U784</f>
        <v>KURANG OPTIMAL</v>
      </c>
    </row>
    <row r="2464">
      <c r="A2464" s="245">
        <v>2025.0</v>
      </c>
      <c r="B2464" s="245" t="s">
        <v>3597</v>
      </c>
      <c r="C2464" s="246" t="str">
        <f>data_olah!B785</f>
        <v>PASER</v>
      </c>
      <c r="D2464" s="246" t="str">
        <f>data_olah!C785</f>
        <v>PASER BELENGKONG</v>
      </c>
      <c r="E2464" s="246" t="str">
        <f>data_olah!D785</f>
        <v>SANGKURIMAN</v>
      </c>
      <c r="F2464" s="247" t="str">
        <f>data_olah!F785</f>
        <v>-1.937700652161545</v>
      </c>
      <c r="G2464" s="247" t="str">
        <f>data_olah!G785</f>
        <v>116.17839300396841</v>
      </c>
      <c r="H2464" s="246" t="str">
        <f>data_olah!H785</f>
        <v>TELKOMSEL</v>
      </c>
      <c r="I2464" s="246" t="str">
        <f>data_olah!I785</f>
        <v>INDIHOME</v>
      </c>
      <c r="J2464" s="246" t="str">
        <f>data_olah!J785</f>
        <v>TERPASANG</v>
      </c>
      <c r="K2464" s="246" t="str">
        <f>data_olah!O785</f>
        <v/>
      </c>
      <c r="L2464" s="246" t="str">
        <f>data_olah!U785</f>
        <v>KURANG OPTIMAL</v>
      </c>
    </row>
    <row r="2465">
      <c r="A2465" s="245">
        <v>2025.0</v>
      </c>
      <c r="B2465" s="245" t="s">
        <v>3597</v>
      </c>
      <c r="C2465" s="246" t="str">
        <f>data_olah!B786</f>
        <v>PASER</v>
      </c>
      <c r="D2465" s="246" t="str">
        <f>data_olah!C786</f>
        <v>PASER BELENGKONG</v>
      </c>
      <c r="E2465" s="246" t="str">
        <f>data_olah!D786</f>
        <v>LABURAN</v>
      </c>
      <c r="F2465" s="247" t="str">
        <f>data_olah!F786</f>
        <v>-1.998489005594358</v>
      </c>
      <c r="G2465" s="247" t="str">
        <f>data_olah!G786</f>
        <v>116.33796445237279</v>
      </c>
      <c r="H2465" s="246" t="str">
        <f>data_olah!H786</f>
        <v>TELKOMSEL</v>
      </c>
      <c r="I2465" s="246" t="str">
        <f>data_olah!I786</f>
        <v>INDIHOME</v>
      </c>
      <c r="J2465" s="246" t="str">
        <f>data_olah!J786</f>
        <v>TERPASANG</v>
      </c>
      <c r="K2465" s="246" t="str">
        <f>data_olah!O786</f>
        <v/>
      </c>
      <c r="L2465" s="246" t="str">
        <f>data_olah!U786</f>
        <v>TIDAK OPTIMAL</v>
      </c>
    </row>
    <row r="2466">
      <c r="A2466" s="245">
        <v>2025.0</v>
      </c>
      <c r="B2466" s="245" t="s">
        <v>3597</v>
      </c>
      <c r="C2466" s="246" t="str">
        <f>data_olah!B787</f>
        <v>PASER</v>
      </c>
      <c r="D2466" s="246" t="str">
        <f>data_olah!C787</f>
        <v>PASER BELENGKONG</v>
      </c>
      <c r="E2466" s="246" t="str">
        <f>data_olah!D787</f>
        <v>SULILIRAN BARU</v>
      </c>
      <c r="F2466" s="247" t="str">
        <f>data_olah!F787</f>
        <v>-1.9856237441420965</v>
      </c>
      <c r="G2466" s="247" t="str">
        <f>data_olah!G787</f>
        <v>116.25504363370408</v>
      </c>
      <c r="H2466" s="246" t="str">
        <f>data_olah!H787</f>
        <v>TELKOMSEL</v>
      </c>
      <c r="I2466" s="246" t="str">
        <f>data_olah!I787</f>
        <v>INDIHOME</v>
      </c>
      <c r="J2466" s="246" t="str">
        <f>data_olah!J787</f>
        <v>TERPASANG</v>
      </c>
      <c r="K2466" s="246" t="str">
        <f>data_olah!O787</f>
        <v>&lt;= 200GB</v>
      </c>
      <c r="L2466" s="246" t="str">
        <f>data_olah!U787</f>
        <v>KURANG OPTIMAL</v>
      </c>
    </row>
    <row r="2467">
      <c r="A2467" s="245">
        <v>2025.0</v>
      </c>
      <c r="B2467" s="245" t="s">
        <v>3597</v>
      </c>
      <c r="C2467" s="246" t="str">
        <f>data_olah!B788</f>
        <v>PASER</v>
      </c>
      <c r="D2467" s="246" t="str">
        <f>data_olah!C788</f>
        <v>PASER BELENGKONG</v>
      </c>
      <c r="E2467" s="246" t="str">
        <f>data_olah!D788</f>
        <v>KERESIK BURA</v>
      </c>
      <c r="F2467" s="247" t="str">
        <f>data_olah!F788</f>
        <v>-1.9906835306499866</v>
      </c>
      <c r="G2467" s="247" t="str">
        <f>data_olah!G788</f>
        <v>116.18655269816401</v>
      </c>
      <c r="H2467" s="246" t="str">
        <f>data_olah!H788</f>
        <v>TELKOMSEL</v>
      </c>
      <c r="I2467" s="246" t="str">
        <f>data_olah!I788</f>
        <v>INDIHOME</v>
      </c>
      <c r="J2467" s="246" t="str">
        <f>data_olah!J788</f>
        <v>TERPASANG</v>
      </c>
      <c r="K2467" s="246" t="str">
        <f>data_olah!O788</f>
        <v/>
      </c>
      <c r="L2467" s="246" t="str">
        <f>data_olah!U788</f>
        <v>KURANG OPTIMAL</v>
      </c>
    </row>
    <row r="2468">
      <c r="A2468" s="245">
        <v>2025.0</v>
      </c>
      <c r="B2468" s="245" t="s">
        <v>3597</v>
      </c>
      <c r="C2468" s="246" t="str">
        <f>data_olah!B789</f>
        <v>PASER</v>
      </c>
      <c r="D2468" s="246" t="str">
        <f>data_olah!C789</f>
        <v>PASER BELENGKONG</v>
      </c>
      <c r="E2468" s="246" t="str">
        <f>data_olah!D789</f>
        <v>LABURAN BARU</v>
      </c>
      <c r="F2468" s="247" t="str">
        <f>data_olah!F789</f>
        <v>-1.9663372607428697</v>
      </c>
      <c r="G2468" s="247" t="str">
        <f>data_olah!G789</f>
        <v>116.30899843258884</v>
      </c>
      <c r="H2468" s="246" t="str">
        <f>data_olah!H789</f>
        <v>TELKOM</v>
      </c>
      <c r="I2468" s="246" t="str">
        <f>data_olah!I789</f>
        <v>WMS</v>
      </c>
      <c r="J2468" s="246" t="str">
        <f>data_olah!J789</f>
        <v>TERPASANG</v>
      </c>
      <c r="K2468" s="246" t="str">
        <f>data_olah!O789</f>
        <v>BELUM TERPASANG</v>
      </c>
      <c r="L2468" s="246" t="str">
        <f>data_olah!U789</f>
        <v>TIDAK AKTIF</v>
      </c>
    </row>
    <row r="2469">
      <c r="A2469" s="245">
        <v>2025.0</v>
      </c>
      <c r="B2469" s="245" t="s">
        <v>3597</v>
      </c>
      <c r="C2469" s="246" t="str">
        <f>data_olah!B790</f>
        <v>PASER</v>
      </c>
      <c r="D2469" s="246" t="str">
        <f>data_olah!C790</f>
        <v>PASER BELENGKONG</v>
      </c>
      <c r="E2469" s="246" t="str">
        <f>data_olah!D790</f>
        <v>SENIUNG JAYA</v>
      </c>
      <c r="F2469" s="247" t="str">
        <f>data_olah!F790</f>
        <v>-2.0211541310926338</v>
      </c>
      <c r="G2469" s="247" t="str">
        <f>data_olah!G790</f>
        <v>116.2244435432435</v>
      </c>
      <c r="H2469" s="246" t="str">
        <f>data_olah!H790</f>
        <v>TELKOMSEL</v>
      </c>
      <c r="I2469" s="246" t="str">
        <f>data_olah!I790</f>
        <v>INDIHOME</v>
      </c>
      <c r="J2469" s="246" t="str">
        <f>data_olah!J790</f>
        <v>TERPASANG</v>
      </c>
      <c r="K2469" s="246" t="str">
        <f>data_olah!O790</f>
        <v/>
      </c>
      <c r="L2469" s="246" t="str">
        <f>data_olah!U790</f>
        <v>TIDAK OPTIMAL</v>
      </c>
    </row>
    <row r="2470">
      <c r="A2470" s="245">
        <v>2025.0</v>
      </c>
      <c r="B2470" s="245" t="s">
        <v>3597</v>
      </c>
      <c r="C2470" s="246" t="str">
        <f>data_olah!B791</f>
        <v>PASER</v>
      </c>
      <c r="D2470" s="246" t="str">
        <f>data_olah!C791</f>
        <v>PASER BELENGKONG</v>
      </c>
      <c r="E2470" s="246" t="str">
        <f>data_olah!D791</f>
        <v>SUNGE BATU</v>
      </c>
      <c r="F2470" s="247" t="str">
        <f>data_olah!F791</f>
        <v>-1.9565165960888462</v>
      </c>
      <c r="G2470" s="247" t="str">
        <f>data_olah!G791</f>
        <v>116.43442341528404</v>
      </c>
      <c r="H2470" s="246" t="str">
        <f>data_olah!H791</f>
        <v>ICON+</v>
      </c>
      <c r="I2470" s="246" t="str">
        <f>data_olah!I791</f>
        <v>STARLINK</v>
      </c>
      <c r="J2470" s="246" t="str">
        <f>data_olah!J791</f>
        <v>TERPASANG</v>
      </c>
      <c r="K2470" s="246" t="str">
        <f>data_olah!O791</f>
        <v/>
      </c>
      <c r="L2470" s="246" t="str">
        <f>data_olah!U791</f>
        <v>TIDAK OPTIMAL</v>
      </c>
    </row>
    <row r="2471">
      <c r="A2471" s="245">
        <v>2025.0</v>
      </c>
      <c r="B2471" s="245" t="s">
        <v>3597</v>
      </c>
      <c r="C2471" s="246" t="str">
        <f>data_olah!B792</f>
        <v>PASER</v>
      </c>
      <c r="D2471" s="246" t="str">
        <f>data_olah!C792</f>
        <v>PASER BELENGKONG</v>
      </c>
      <c r="E2471" s="246" t="str">
        <f>data_olah!D792</f>
        <v>OLONG PINANG</v>
      </c>
      <c r="F2471" s="247" t="str">
        <f>data_olah!F792</f>
        <v>-1.9333299074015808</v>
      </c>
      <c r="G2471" s="247" t="str">
        <f>data_olah!G792</f>
        <v>116.12514388060131</v>
      </c>
      <c r="H2471" s="246" t="str">
        <f>data_olah!H792</f>
        <v>TELKOMSEL</v>
      </c>
      <c r="I2471" s="246" t="str">
        <f>data_olah!I792</f>
        <v>INDIHOME</v>
      </c>
      <c r="J2471" s="246" t="str">
        <f>data_olah!J792</f>
        <v>TERPASANG</v>
      </c>
      <c r="K2471" s="246" t="str">
        <f>data_olah!O792</f>
        <v/>
      </c>
      <c r="L2471" s="246" t="str">
        <f>data_olah!U792</f>
        <v>TIDAK OPTIMAL</v>
      </c>
    </row>
    <row r="2472">
      <c r="A2472" s="245">
        <v>2025.0</v>
      </c>
      <c r="B2472" s="245" t="s">
        <v>3597</v>
      </c>
      <c r="C2472" s="246" t="str">
        <f>data_olah!B793</f>
        <v>PASER</v>
      </c>
      <c r="D2472" s="246" t="str">
        <f>data_olah!C793</f>
        <v>PASER BELENGKONG</v>
      </c>
      <c r="E2472" s="246" t="str">
        <f>data_olah!D793</f>
        <v>SUATANG KETEBAN</v>
      </c>
      <c r="F2472" s="247" t="str">
        <f>data_olah!F793</f>
        <v>-1.9578051297508525</v>
      </c>
      <c r="G2472" s="247" t="str">
        <f>data_olah!G793</f>
        <v>116.19380753057833</v>
      </c>
      <c r="H2472" s="246" t="str">
        <f>data_olah!H793</f>
        <v>ICON+</v>
      </c>
      <c r="I2472" s="246" t="str">
        <f>data_olah!I793</f>
        <v> Broadband + I-WIN</v>
      </c>
      <c r="J2472" s="246" t="str">
        <f>data_olah!J793</f>
        <v>TERPASANG</v>
      </c>
      <c r="K2472" s="246" t="str">
        <f>data_olah!O793</f>
        <v/>
      </c>
      <c r="L2472" s="246" t="str">
        <f>data_olah!U793</f>
        <v>KURANG OPTIMAL</v>
      </c>
    </row>
    <row r="2473">
      <c r="A2473" s="245">
        <v>2025.0</v>
      </c>
      <c r="B2473" s="245" t="s">
        <v>3597</v>
      </c>
      <c r="C2473" s="246" t="str">
        <f>data_olah!B794</f>
        <v>PASER</v>
      </c>
      <c r="D2473" s="246" t="str">
        <f>data_olah!C794</f>
        <v>TANAH GROGOT</v>
      </c>
      <c r="E2473" s="246" t="str">
        <f>data_olah!D794</f>
        <v>JANJU</v>
      </c>
      <c r="F2473" s="247" t="str">
        <f>data_olah!F794</f>
        <v>-1.8502472717006477</v>
      </c>
      <c r="G2473" s="247" t="str">
        <f>data_olah!G794</f>
        <v>116.14975303738923</v>
      </c>
      <c r="H2473" s="246" t="str">
        <f>data_olah!H794</f>
        <v/>
      </c>
      <c r="I2473" s="246" t="str">
        <f>data_olah!I794</f>
        <v/>
      </c>
      <c r="J2473" s="246" t="str">
        <f>data_olah!J794</f>
        <v/>
      </c>
      <c r="K2473" s="246" t="str">
        <f>data_olah!O794</f>
        <v>BELUM TERPASANG</v>
      </c>
      <c r="L2473" s="246" t="str">
        <f>data_olah!U794</f>
        <v>BELUM TERPASANG</v>
      </c>
    </row>
    <row r="2474">
      <c r="A2474" s="245">
        <v>2025.0</v>
      </c>
      <c r="B2474" s="245" t="s">
        <v>3597</v>
      </c>
      <c r="C2474" s="246" t="str">
        <f>data_olah!B795</f>
        <v>PASER</v>
      </c>
      <c r="D2474" s="246" t="str">
        <f>data_olah!C795</f>
        <v>TANAH GROGOT</v>
      </c>
      <c r="E2474" s="246" t="str">
        <f>data_olah!D795</f>
        <v>TEPIAN BATANG</v>
      </c>
      <c r="F2474" s="247" t="str">
        <f>data_olah!F795</f>
        <v>-1.8868645192689073</v>
      </c>
      <c r="G2474" s="247" t="str">
        <f>data_olah!G795</f>
        <v>116.17685556261382</v>
      </c>
      <c r="H2474" s="246" t="str">
        <f>data_olah!H795</f>
        <v>TELKOMSEL</v>
      </c>
      <c r="I2474" s="246" t="str">
        <f>data_olah!I795</f>
        <v>INDIHOME</v>
      </c>
      <c r="J2474" s="246" t="str">
        <f>data_olah!J795</f>
        <v>TERPASANG</v>
      </c>
      <c r="K2474" s="246" t="str">
        <f>data_olah!O795</f>
        <v/>
      </c>
      <c r="L2474" s="246" t="str">
        <f>data_olah!U795</f>
        <v>TIDAK OPTIMAL</v>
      </c>
    </row>
    <row r="2475">
      <c r="A2475" s="245">
        <v>2025.0</v>
      </c>
      <c r="B2475" s="245" t="s">
        <v>3597</v>
      </c>
      <c r="C2475" s="246" t="str">
        <f>data_olah!B796</f>
        <v>PASER</v>
      </c>
      <c r="D2475" s="246" t="str">
        <f>data_olah!C796</f>
        <v>TANAH GROGOT</v>
      </c>
      <c r="E2475" s="246" t="str">
        <f>data_olah!D796</f>
        <v>TANAH PERIUK</v>
      </c>
      <c r="F2475" s="247" t="str">
        <f>data_olah!F796</f>
        <v>-1.9302393192259897</v>
      </c>
      <c r="G2475" s="247" t="str">
        <f>data_olah!G796</f>
        <v>116.20254813615416</v>
      </c>
      <c r="H2475" s="246" t="str">
        <f>data_olah!H796</f>
        <v>TELKOMSEL</v>
      </c>
      <c r="I2475" s="246" t="str">
        <f>data_olah!I796</f>
        <v>INDIHOME</v>
      </c>
      <c r="J2475" s="246" t="str">
        <f>data_olah!J796</f>
        <v>TERPASANG</v>
      </c>
      <c r="K2475" s="246" t="str">
        <f>data_olah!O796</f>
        <v/>
      </c>
      <c r="L2475" s="246" t="str">
        <f>data_olah!U796</f>
        <v>TIDAK OPTIMAL</v>
      </c>
    </row>
    <row r="2476">
      <c r="A2476" s="245">
        <v>2025.0</v>
      </c>
      <c r="B2476" s="245" t="s">
        <v>3597</v>
      </c>
      <c r="C2476" s="246" t="str">
        <f>data_olah!B797</f>
        <v>PASER</v>
      </c>
      <c r="D2476" s="246" t="str">
        <f>data_olah!C797</f>
        <v>TANAH GROGOT</v>
      </c>
      <c r="E2476" s="246" t="str">
        <f>data_olah!D797</f>
        <v>PEPARA</v>
      </c>
      <c r="F2476" s="247" t="str">
        <f>data_olah!F797</f>
        <v>-1.9294925964921217</v>
      </c>
      <c r="G2476" s="247" t="str">
        <f>data_olah!G797</f>
        <v>116.23184131070094</v>
      </c>
      <c r="H2476" s="246" t="str">
        <f>data_olah!H797</f>
        <v>ICON+</v>
      </c>
      <c r="I2476" s="246" t="str">
        <f>data_olah!I797</f>
        <v> Broadband + I-WIN</v>
      </c>
      <c r="J2476" s="246" t="str">
        <f>data_olah!J797</f>
        <v>TERPASANG</v>
      </c>
      <c r="K2476" s="246" t="str">
        <f>data_olah!O797</f>
        <v>&lt;= 200GB</v>
      </c>
      <c r="L2476" s="246" t="str">
        <f>data_olah!U797</f>
        <v>KURANG OPTIMAL</v>
      </c>
    </row>
    <row r="2477">
      <c r="A2477" s="245">
        <v>2025.0</v>
      </c>
      <c r="B2477" s="245" t="s">
        <v>3597</v>
      </c>
      <c r="C2477" s="246" t="str">
        <f>data_olah!B798</f>
        <v>PASER</v>
      </c>
      <c r="D2477" s="246" t="str">
        <f>data_olah!C798</f>
        <v>TANAH GROGOT</v>
      </c>
      <c r="E2477" s="246" t="str">
        <f>data_olah!D798</f>
        <v>SUNGAI TUAK</v>
      </c>
      <c r="F2477" s="247" t="str">
        <f>data_olah!F798</f>
        <v>-1.919619555505882</v>
      </c>
      <c r="G2477" s="247" t="str">
        <f>data_olah!G798</f>
        <v>116.20543437501081</v>
      </c>
      <c r="H2477" s="246" t="str">
        <f>data_olah!H798</f>
        <v>TELKOMSEL</v>
      </c>
      <c r="I2477" s="246" t="str">
        <f>data_olah!I798</f>
        <v>INDIHOME</v>
      </c>
      <c r="J2477" s="246" t="str">
        <f>data_olah!J798</f>
        <v>TERPASANG</v>
      </c>
      <c r="K2477" s="246" t="str">
        <f>data_olah!O798</f>
        <v/>
      </c>
      <c r="L2477" s="246" t="str">
        <f>data_olah!U798</f>
        <v>KURANG OPTIMAL</v>
      </c>
    </row>
    <row r="2478">
      <c r="A2478" s="245">
        <v>2025.0</v>
      </c>
      <c r="B2478" s="245" t="s">
        <v>3597</v>
      </c>
      <c r="C2478" s="246" t="str">
        <f>data_olah!B799</f>
        <v>PASER</v>
      </c>
      <c r="D2478" s="246" t="str">
        <f>data_olah!C799</f>
        <v>TANAH GROGOT</v>
      </c>
      <c r="E2478" s="246" t="str">
        <f>data_olah!D799</f>
        <v>SEMPULANG</v>
      </c>
      <c r="F2478" s="247" t="str">
        <f>data_olah!F799</f>
        <v>-1.8577497266586103</v>
      </c>
      <c r="G2478" s="247" t="str">
        <f>data_olah!G799</f>
        <v>116.15274259714187</v>
      </c>
      <c r="H2478" s="246" t="str">
        <f>data_olah!H799</f>
        <v>TELKOMSEL</v>
      </c>
      <c r="I2478" s="246" t="str">
        <f>data_olah!I799</f>
        <v>INDIHOME</v>
      </c>
      <c r="J2478" s="246" t="str">
        <f>data_olah!J799</f>
        <v>TERPASANG</v>
      </c>
      <c r="K2478" s="246" t="str">
        <f>data_olah!O799</f>
        <v/>
      </c>
      <c r="L2478" s="246" t="str">
        <f>data_olah!U799</f>
        <v>TIDAK OPTIMAL</v>
      </c>
    </row>
    <row r="2479">
      <c r="A2479" s="245">
        <v>2025.0</v>
      </c>
      <c r="B2479" s="245" t="s">
        <v>3597</v>
      </c>
      <c r="C2479" s="246" t="str">
        <f>data_olah!B800</f>
        <v>PASER</v>
      </c>
      <c r="D2479" s="246" t="str">
        <f>data_olah!C800</f>
        <v>TANAH GROGOT</v>
      </c>
      <c r="E2479" s="246" t="str">
        <f>data_olah!D800</f>
        <v>JONE</v>
      </c>
      <c r="F2479" s="247" t="str">
        <f>data_olah!F800</f>
        <v>-1.8988702728393294</v>
      </c>
      <c r="G2479" s="247" t="str">
        <f>data_olah!G800</f>
        <v>116.20966701440553</v>
      </c>
      <c r="H2479" s="246" t="str">
        <f>data_olah!H800</f>
        <v/>
      </c>
      <c r="I2479" s="246" t="str">
        <f>data_olah!I800</f>
        <v/>
      </c>
      <c r="J2479" s="246" t="str">
        <f>data_olah!J800</f>
        <v/>
      </c>
      <c r="K2479" s="246" t="str">
        <f>data_olah!O800</f>
        <v>BELUM TERPASANG</v>
      </c>
      <c r="L2479" s="246" t="str">
        <f>data_olah!U800</f>
        <v>BELUM TERPASANG</v>
      </c>
    </row>
    <row r="2480">
      <c r="A2480" s="245">
        <v>2025.0</v>
      </c>
      <c r="B2480" s="245" t="s">
        <v>3597</v>
      </c>
      <c r="C2480" s="246" t="str">
        <f>data_olah!B801</f>
        <v>PASER</v>
      </c>
      <c r="D2480" s="246" t="str">
        <f>data_olah!C801</f>
        <v>TANAH GROGOT</v>
      </c>
      <c r="E2480" s="246" t="str">
        <f>data_olah!D801</f>
        <v>RANTAU PANJANG</v>
      </c>
      <c r="F2480" s="247" t="str">
        <f>data_olah!F801</f>
        <v>-1.9079342545477127</v>
      </c>
      <c r="G2480" s="247" t="str">
        <f>data_olah!G801</f>
        <v>116.25287388141214</v>
      </c>
      <c r="H2480" s="246" t="str">
        <f>data_olah!H801</f>
        <v>ICON+</v>
      </c>
      <c r="I2480" s="246" t="str">
        <f>data_olah!I801</f>
        <v> Broadband + I-WIN</v>
      </c>
      <c r="J2480" s="246" t="str">
        <f>data_olah!J801</f>
        <v>TERPASANG</v>
      </c>
      <c r="K2480" s="246" t="str">
        <f>data_olah!O801</f>
        <v>&lt;= 200GB</v>
      </c>
      <c r="L2480" s="246" t="str">
        <f>data_olah!U801</f>
        <v>KURANG OPTIMAL</v>
      </c>
    </row>
    <row r="2481">
      <c r="A2481" s="245">
        <v>2025.0</v>
      </c>
      <c r="B2481" s="245" t="s">
        <v>3597</v>
      </c>
      <c r="C2481" s="246" t="str">
        <f>data_olah!B802</f>
        <v>PASER</v>
      </c>
      <c r="D2481" s="246" t="str">
        <f>data_olah!C802</f>
        <v>TANAH GROGOT</v>
      </c>
      <c r="E2481" s="246" t="str">
        <f>data_olah!D802</f>
        <v>MUARA PASIR</v>
      </c>
      <c r="F2481" s="247" t="str">
        <f>data_olah!F802</f>
        <v>-1.8718023097857008</v>
      </c>
      <c r="G2481" s="247" t="str">
        <f>data_olah!G802</f>
        <v>116.3939181424543</v>
      </c>
      <c r="H2481" s="246" t="str">
        <f>data_olah!H802</f>
        <v>TELKOM</v>
      </c>
      <c r="I2481" s="246" t="str">
        <f>data_olah!I802</f>
        <v>WMS</v>
      </c>
      <c r="J2481" s="246" t="str">
        <f>data_olah!J802</f>
        <v>TERPASANG</v>
      </c>
      <c r="K2481" s="246" t="str">
        <f>data_olah!O802</f>
        <v>BELUM TERPASANG</v>
      </c>
      <c r="L2481" s="246" t="str">
        <f>data_olah!U802</f>
        <v>KURANG OPTIMAL</v>
      </c>
    </row>
    <row r="2482">
      <c r="A2482" s="245">
        <v>2025.0</v>
      </c>
      <c r="B2482" s="245" t="s">
        <v>3597</v>
      </c>
      <c r="C2482" s="246" t="str">
        <f>data_olah!B803</f>
        <v>PASER</v>
      </c>
      <c r="D2482" s="246" t="str">
        <f>data_olah!C803</f>
        <v>TANAH GROGOT</v>
      </c>
      <c r="E2482" s="246" t="str">
        <f>data_olah!D803</f>
        <v>PADANG PENGRAPAT</v>
      </c>
      <c r="F2482" s="247" t="str">
        <f>data_olah!F803</f>
        <v>-1.8414053109664559</v>
      </c>
      <c r="G2482" s="247" t="str">
        <f>data_olah!G803</f>
        <v>116.23388780659856</v>
      </c>
      <c r="H2482" s="246" t="str">
        <f>data_olah!H803</f>
        <v>TELKOMSEL</v>
      </c>
      <c r="I2482" s="246" t="str">
        <f>data_olah!I803</f>
        <v>INDIHOME</v>
      </c>
      <c r="J2482" s="246" t="str">
        <f>data_olah!J803</f>
        <v>TERPASANG</v>
      </c>
      <c r="K2482" s="246" t="str">
        <f>data_olah!O803</f>
        <v/>
      </c>
      <c r="L2482" s="246" t="str">
        <f>data_olah!U803</f>
        <v>KURANG OPTIMAL</v>
      </c>
    </row>
    <row r="2483">
      <c r="A2483" s="245">
        <v>2025.0</v>
      </c>
      <c r="B2483" s="245" t="s">
        <v>3597</v>
      </c>
      <c r="C2483" s="246" t="str">
        <f>data_olah!B804</f>
        <v>PASER</v>
      </c>
      <c r="D2483" s="246" t="str">
        <f>data_olah!C804</f>
        <v>TANAH GROGOT</v>
      </c>
      <c r="E2483" s="246" t="str">
        <f>data_olah!D804</f>
        <v>PEREPAT</v>
      </c>
      <c r="F2483" s="247" t="str">
        <f>data_olah!F804</f>
        <v>-1.9895387374565319</v>
      </c>
      <c r="G2483" s="247" t="str">
        <f>data_olah!G804</f>
        <v>116.44596327271961</v>
      </c>
      <c r="H2483" s="246" t="str">
        <f>data_olah!H804</f>
        <v>ICON+</v>
      </c>
      <c r="I2483" s="246" t="str">
        <f>data_olah!I804</f>
        <v>STARLINK</v>
      </c>
      <c r="J2483" s="246" t="str">
        <f>data_olah!J804</f>
        <v>TERPASANG</v>
      </c>
      <c r="K2483" s="246" t="str">
        <f>data_olah!O804</f>
        <v/>
      </c>
      <c r="L2483" s="246" t="str">
        <f>data_olah!U804</f>
        <v>KURANG OPTIMAL</v>
      </c>
    </row>
    <row r="2484">
      <c r="A2484" s="245">
        <v>2025.0</v>
      </c>
      <c r="B2484" s="245" t="s">
        <v>3597</v>
      </c>
      <c r="C2484" s="246" t="str">
        <f>data_olah!B805</f>
        <v>PASER</v>
      </c>
      <c r="D2484" s="246" t="str">
        <f>data_olah!C805</f>
        <v>TANAH GROGOT</v>
      </c>
      <c r="E2484" s="246" t="str">
        <f>data_olah!D805</f>
        <v>PULAU RANTAU</v>
      </c>
      <c r="F2484" s="247" t="str">
        <f>data_olah!F805</f>
        <v>-1.9111609715950473</v>
      </c>
      <c r="G2484" s="247" t="str">
        <f>data_olah!G805</f>
        <v>116.26639760299807</v>
      </c>
      <c r="H2484" s="246" t="str">
        <f>data_olah!H805</f>
        <v>ICON+</v>
      </c>
      <c r="I2484" s="246" t="str">
        <f>data_olah!I805</f>
        <v> Broadband + I-WIN</v>
      </c>
      <c r="J2484" s="246" t="str">
        <f>data_olah!J805</f>
        <v>TERPASANG</v>
      </c>
      <c r="K2484" s="246" t="str">
        <f>data_olah!O805</f>
        <v>&lt;= 200GB</v>
      </c>
      <c r="L2484" s="246" t="str">
        <f>data_olah!U805</f>
        <v>KURANG OPTIMAL</v>
      </c>
    </row>
    <row r="2485">
      <c r="A2485" s="245">
        <v>2025.0</v>
      </c>
      <c r="B2485" s="245" t="s">
        <v>3597</v>
      </c>
      <c r="C2485" s="246" t="str">
        <f>data_olah!B806</f>
        <v>PASER</v>
      </c>
      <c r="D2485" s="246" t="str">
        <f>data_olah!C806</f>
        <v>TANAH GROGOT</v>
      </c>
      <c r="E2485" s="246" t="str">
        <f>data_olah!D806</f>
        <v>SUNGAI LANGIR</v>
      </c>
      <c r="F2485" s="247" t="str">
        <f>data_olah!F806</f>
        <v>-2.012529837714802</v>
      </c>
      <c r="G2485" s="247" t="str">
        <f>data_olah!G806</f>
        <v>116.43795426190859</v>
      </c>
      <c r="H2485" s="246" t="str">
        <f>data_olah!H806</f>
        <v>ICON+</v>
      </c>
      <c r="I2485" s="246" t="str">
        <f>data_olah!I806</f>
        <v>STARLINK</v>
      </c>
      <c r="J2485" s="246" t="str">
        <f>data_olah!J806</f>
        <v>TERPASANG</v>
      </c>
      <c r="K2485" s="246" t="str">
        <f>data_olah!O806</f>
        <v/>
      </c>
      <c r="L2485" s="246" t="str">
        <f>data_olah!U806</f>
        <v>KURANG OPTIMAL</v>
      </c>
    </row>
    <row r="2486">
      <c r="A2486" s="245">
        <v>2025.0</v>
      </c>
      <c r="B2486" s="245" t="s">
        <v>3597</v>
      </c>
      <c r="C2486" s="246" t="str">
        <f>data_olah!B807</f>
        <v>PASER</v>
      </c>
      <c r="D2486" s="246" t="str">
        <f>data_olah!C807</f>
        <v>TANAH GROGOT</v>
      </c>
      <c r="E2486" s="246" t="str">
        <f>data_olah!D807</f>
        <v>TAPIS</v>
      </c>
      <c r="F2486" s="247" t="str">
        <f>data_olah!F807</f>
        <v>-1.8758994662430106</v>
      </c>
      <c r="G2486" s="247" t="str">
        <f>data_olah!G807</f>
        <v>116.19478076699384</v>
      </c>
      <c r="H2486" s="246" t="str">
        <f>data_olah!H807</f>
        <v>TELKOMSEL</v>
      </c>
      <c r="I2486" s="246" t="str">
        <f>data_olah!I807</f>
        <v>INDIHOME</v>
      </c>
      <c r="J2486" s="246" t="str">
        <f>data_olah!J807</f>
        <v>TERPASANG</v>
      </c>
      <c r="K2486" s="246" t="str">
        <f>data_olah!O807</f>
        <v/>
      </c>
      <c r="L2486" s="246" t="str">
        <f>data_olah!U807</f>
        <v>TIDAK OPTIMAL</v>
      </c>
    </row>
    <row r="2487">
      <c r="A2487" s="245">
        <v>2025.0</v>
      </c>
      <c r="B2487" s="245" t="s">
        <v>3597</v>
      </c>
      <c r="C2487" s="246" t="str">
        <f>data_olah!B808</f>
        <v>PASER</v>
      </c>
      <c r="D2487" s="246" t="str">
        <f>data_olah!C808</f>
        <v>TANAH GROGOT</v>
      </c>
      <c r="E2487" s="246" t="str">
        <f>data_olah!D808</f>
        <v>SENAKEN</v>
      </c>
      <c r="F2487" s="247" t="str">
        <f>data_olah!F808</f>
        <v>-1.8988795891265444</v>
      </c>
      <c r="G2487" s="247" t="str">
        <f>data_olah!G808</f>
        <v>116.20965681601184</v>
      </c>
      <c r="H2487" s="246" t="str">
        <f>data_olah!H808</f>
        <v/>
      </c>
      <c r="I2487" s="246" t="str">
        <f>data_olah!I808</f>
        <v/>
      </c>
      <c r="J2487" s="246" t="str">
        <f>data_olah!J808</f>
        <v/>
      </c>
      <c r="K2487" s="246" t="str">
        <f>data_olah!O808</f>
        <v>BELUM TERPASANG</v>
      </c>
      <c r="L2487" s="246" t="str">
        <f>data_olah!U808</f>
        <v>BELUM TERPASANG</v>
      </c>
    </row>
    <row r="2488">
      <c r="A2488" s="245">
        <v>2025.0</v>
      </c>
      <c r="B2488" s="245" t="s">
        <v>3597</v>
      </c>
      <c r="C2488" s="246" t="str">
        <f>data_olah!B809</f>
        <v>PASER</v>
      </c>
      <c r="D2488" s="246" t="str">
        <f>data_olah!C809</f>
        <v>TANJUNG HARAPAN</v>
      </c>
      <c r="E2488" s="246" t="str">
        <f>data_olah!D809</f>
        <v>KELADEN</v>
      </c>
      <c r="F2488" s="247" t="str">
        <f>data_olah!F809</f>
        <v>-2.3317641205645128</v>
      </c>
      <c r="G2488" s="247" t="str">
        <f>data_olah!G809</f>
        <v>116.44767700068918</v>
      </c>
      <c r="H2488" s="246" t="str">
        <f>data_olah!H809</f>
        <v>ICON+</v>
      </c>
      <c r="I2488" s="246" t="str">
        <f>data_olah!I809</f>
        <v>STARLINK</v>
      </c>
      <c r="J2488" s="246" t="str">
        <f>data_olah!J809</f>
        <v>TERPASANG</v>
      </c>
      <c r="K2488" s="246" t="str">
        <f>data_olah!O809</f>
        <v/>
      </c>
      <c r="L2488" s="246" t="str">
        <f>data_olah!U809</f>
        <v>KURANG OPTIMAL</v>
      </c>
    </row>
    <row r="2489">
      <c r="A2489" s="245">
        <v>2025.0</v>
      </c>
      <c r="B2489" s="245" t="s">
        <v>3597</v>
      </c>
      <c r="C2489" s="246" t="str">
        <f>data_olah!B810</f>
        <v>PASER</v>
      </c>
      <c r="D2489" s="246" t="str">
        <f>data_olah!C810</f>
        <v>TANJUNG HARAPAN</v>
      </c>
      <c r="E2489" s="246" t="str">
        <f>data_olah!D810</f>
        <v>TANJUNG ARU</v>
      </c>
      <c r="F2489" s="247" t="str">
        <f>data_olah!F810</f>
        <v>-2.2459771119232905</v>
      </c>
      <c r="G2489" s="247" t="str">
        <f>data_olah!G810</f>
        <v>116.52549641400073</v>
      </c>
      <c r="H2489" s="246" t="str">
        <f>data_olah!H810</f>
        <v>ICON+</v>
      </c>
      <c r="I2489" s="246" t="str">
        <f>data_olah!I810</f>
        <v>STARLINK</v>
      </c>
      <c r="J2489" s="246" t="str">
        <f>data_olah!J810</f>
        <v>TERPASANG</v>
      </c>
      <c r="K2489" s="246" t="str">
        <f>data_olah!O810</f>
        <v/>
      </c>
      <c r="L2489" s="246" t="str">
        <f>data_olah!U810</f>
        <v>KURANG OPTIMAL</v>
      </c>
    </row>
    <row r="2490">
      <c r="A2490" s="245">
        <v>2025.0</v>
      </c>
      <c r="B2490" s="245" t="s">
        <v>3597</v>
      </c>
      <c r="C2490" s="246" t="str">
        <f>data_olah!B811</f>
        <v>PASER</v>
      </c>
      <c r="D2490" s="246" t="str">
        <f>data_olah!C811</f>
        <v>TANJUNG HARAPAN</v>
      </c>
      <c r="E2490" s="246" t="str">
        <f>data_olah!D811</f>
        <v>LABUANGKALLO</v>
      </c>
      <c r="F2490" s="247" t="str">
        <f>data_olah!F811</f>
        <v>-2.1202553887634465</v>
      </c>
      <c r="G2490" s="247" t="str">
        <f>data_olah!G811</f>
        <v>116.49330012341893</v>
      </c>
      <c r="H2490" s="246" t="str">
        <f>data_olah!H811</f>
        <v>ICON+</v>
      </c>
      <c r="I2490" s="246" t="str">
        <f>data_olah!I811</f>
        <v>STARLINK</v>
      </c>
      <c r="J2490" s="246" t="str">
        <f>data_olah!J811</f>
        <v>TERPASANG</v>
      </c>
      <c r="K2490" s="246" t="str">
        <f>data_olah!O811</f>
        <v/>
      </c>
      <c r="L2490" s="246" t="str">
        <f>data_olah!U811</f>
        <v>KURANG OPTIMAL</v>
      </c>
    </row>
    <row r="2491">
      <c r="A2491" s="245">
        <v>2025.0</v>
      </c>
      <c r="B2491" s="245" t="s">
        <v>3597</v>
      </c>
      <c r="C2491" s="246" t="str">
        <f>data_olah!B812</f>
        <v>PASER</v>
      </c>
      <c r="D2491" s="246" t="str">
        <f>data_olah!C812</f>
        <v>TANJUNG HARAPAN</v>
      </c>
      <c r="E2491" s="246" t="str">
        <f>data_olah!D812</f>
        <v>LORI</v>
      </c>
      <c r="F2491" s="247" t="str">
        <f>data_olah!F812</f>
        <v>-2.0715853942808535</v>
      </c>
      <c r="G2491" s="247" t="str">
        <f>data_olah!G812</f>
        <v>116.38397168897147</v>
      </c>
      <c r="H2491" s="246" t="str">
        <f>data_olah!H812</f>
        <v>ICON+</v>
      </c>
      <c r="I2491" s="246" t="str">
        <f>data_olah!I812</f>
        <v> Broadband + I-WIN</v>
      </c>
      <c r="J2491" s="246" t="str">
        <f>data_olah!J812</f>
        <v>TERPASANG</v>
      </c>
      <c r="K2491" s="246" t="str">
        <f>data_olah!O812</f>
        <v/>
      </c>
      <c r="L2491" s="246" t="str">
        <f>data_olah!U812</f>
        <v>KURANG OPTIMAL</v>
      </c>
    </row>
    <row r="2492">
      <c r="A2492" s="245">
        <v>2025.0</v>
      </c>
      <c r="B2492" s="245" t="s">
        <v>3597</v>
      </c>
      <c r="C2492" s="246" t="str">
        <f>data_olah!B813</f>
        <v>PASER</v>
      </c>
      <c r="D2492" s="246" t="str">
        <f>data_olah!C813</f>
        <v>TANJUNG HARAPAN</v>
      </c>
      <c r="E2492" s="246" t="str">
        <f>data_olah!D813</f>
        <v>SELENGOT</v>
      </c>
      <c r="F2492" s="247" t="str">
        <f>data_olah!F813</f>
        <v>-2.1716729697461017</v>
      </c>
      <c r="G2492" s="247" t="str">
        <f>data_olah!G813</f>
        <v>116.44876387873396</v>
      </c>
      <c r="H2492" s="246" t="str">
        <f>data_olah!H813</f>
        <v>ICON+</v>
      </c>
      <c r="I2492" s="246" t="str">
        <f>data_olah!I813</f>
        <v>STARLINK</v>
      </c>
      <c r="J2492" s="246" t="str">
        <f>data_olah!J813</f>
        <v>TERPASANG</v>
      </c>
      <c r="K2492" s="246" t="str">
        <f>data_olah!O813</f>
        <v/>
      </c>
      <c r="L2492" s="246" t="str">
        <f>data_olah!U813</f>
        <v>KURANG OPTIMAL</v>
      </c>
    </row>
    <row r="2493">
      <c r="A2493" s="245">
        <v>2025.0</v>
      </c>
      <c r="B2493" s="245" t="s">
        <v>3597</v>
      </c>
      <c r="C2493" s="246" t="str">
        <f>data_olah!B814</f>
        <v>PASER</v>
      </c>
      <c r="D2493" s="246" t="str">
        <f>data_olah!C814</f>
        <v>TANJUNG HARAPAN</v>
      </c>
      <c r="E2493" s="246" t="str">
        <f>data_olah!D814</f>
        <v>RANDOM</v>
      </c>
      <c r="F2493" s="247" t="str">
        <f>data_olah!F814</f>
        <v>-2.3525418927535147</v>
      </c>
      <c r="G2493" s="247" t="str">
        <f>data_olah!G814</f>
        <v>116.51834595293889</v>
      </c>
      <c r="H2493" s="246" t="str">
        <f>data_olah!H814</f>
        <v>ICON+</v>
      </c>
      <c r="I2493" s="246" t="str">
        <f>data_olah!I814</f>
        <v>STARLINK</v>
      </c>
      <c r="J2493" s="246" t="str">
        <f>data_olah!J814</f>
        <v>TERPASANG</v>
      </c>
      <c r="K2493" s="246" t="str">
        <f>data_olah!O814</f>
        <v/>
      </c>
      <c r="L2493" s="246" t="str">
        <f>data_olah!U814</f>
        <v>KURANG OPTIMAL</v>
      </c>
    </row>
    <row r="2494">
      <c r="A2494" s="245">
        <v>2025.0</v>
      </c>
      <c r="B2494" s="245" t="s">
        <v>3597</v>
      </c>
      <c r="C2494" s="246" t="str">
        <f>data_olah!B815</f>
        <v>PASER</v>
      </c>
      <c r="D2494" s="246" t="str">
        <f>data_olah!C815</f>
        <v>TANJUNG HARAPAN</v>
      </c>
      <c r="E2494" s="246" t="str">
        <f>data_olah!D815</f>
        <v>SENIPAH</v>
      </c>
      <c r="F2494" s="247" t="str">
        <f>data_olah!F815</f>
        <v>-2.388212645367012</v>
      </c>
      <c r="G2494" s="247" t="str">
        <f>data_olah!G815</f>
        <v>116.55065679782771</v>
      </c>
      <c r="H2494" s="246" t="str">
        <f>data_olah!H815</f>
        <v>ICON+</v>
      </c>
      <c r="I2494" s="246" t="str">
        <f>data_olah!I815</f>
        <v>STARLINK</v>
      </c>
      <c r="J2494" s="246" t="str">
        <f>data_olah!J815</f>
        <v>TERPASANG</v>
      </c>
      <c r="K2494" s="246" t="str">
        <f>data_olah!O815</f>
        <v/>
      </c>
      <c r="L2494" s="246" t="str">
        <f>data_olah!U815</f>
        <v>TIDAK OPTIMAL</v>
      </c>
    </row>
    <row r="2495">
      <c r="A2495" s="245">
        <v>2025.0</v>
      </c>
      <c r="B2495" s="245" t="s">
        <v>3597</v>
      </c>
      <c r="C2495" s="246" t="str">
        <f>data_olah!B816</f>
        <v>PENAJAM PASER UTARA</v>
      </c>
      <c r="D2495" s="246" t="str">
        <f>data_olah!C816</f>
        <v>BABULU</v>
      </c>
      <c r="E2495" s="246" t="str">
        <f>data_olah!D816</f>
        <v>BABULU DARAT</v>
      </c>
      <c r="F2495" s="247" t="str">
        <f>data_olah!F816</f>
        <v>-1.5074992805908936</v>
      </c>
      <c r="G2495" s="247" t="str">
        <f>data_olah!G816</f>
        <v>116.44762880125614</v>
      </c>
      <c r="H2495" s="246" t="str">
        <f>data_olah!H816</f>
        <v>TELKOMSEL</v>
      </c>
      <c r="I2495" s="246" t="str">
        <f>data_olah!I816</f>
        <v>INDIHOME</v>
      </c>
      <c r="J2495" s="246" t="str">
        <f>data_olah!J816</f>
        <v>TERPASANG</v>
      </c>
      <c r="K2495" s="246" t="str">
        <f>data_olah!O816</f>
        <v/>
      </c>
      <c r="L2495" s="246" t="str">
        <f>data_olah!U816</f>
        <v>KURANG OPTIMAL</v>
      </c>
    </row>
    <row r="2496">
      <c r="A2496" s="245">
        <v>2025.0</v>
      </c>
      <c r="B2496" s="245" t="s">
        <v>3597</v>
      </c>
      <c r="C2496" s="246" t="str">
        <f>data_olah!B817</f>
        <v>PENAJAM PASER UTARA</v>
      </c>
      <c r="D2496" s="246" t="str">
        <f>data_olah!C817</f>
        <v>BABULU</v>
      </c>
      <c r="E2496" s="246" t="str">
        <f>data_olah!D817</f>
        <v>LABANGKA</v>
      </c>
      <c r="F2496" s="247" t="str">
        <f>data_olah!F817</f>
        <v>-1.4649429701815924</v>
      </c>
      <c r="G2496" s="247" t="str">
        <f>data_olah!G817</f>
        <v>116.50273163615996</v>
      </c>
      <c r="H2496" s="246" t="str">
        <f>data_olah!H817</f>
        <v>TELKOMSEL</v>
      </c>
      <c r="I2496" s="246" t="str">
        <f>data_olah!I817</f>
        <v>INDIHOME</v>
      </c>
      <c r="J2496" s="246" t="str">
        <f>data_olah!J817</f>
        <v>TERPASANG</v>
      </c>
      <c r="K2496" s="246" t="str">
        <f>data_olah!O817</f>
        <v/>
      </c>
      <c r="L2496" s="246" t="str">
        <f>data_olah!U817</f>
        <v>KURANG OPTIMAL</v>
      </c>
    </row>
    <row r="2497">
      <c r="A2497" s="245">
        <v>2025.0</v>
      </c>
      <c r="B2497" s="245" t="s">
        <v>3597</v>
      </c>
      <c r="C2497" s="246" t="str">
        <f>data_olah!B818</f>
        <v>PENAJAM PASER UTARA</v>
      </c>
      <c r="D2497" s="246" t="str">
        <f>data_olah!C818</f>
        <v>BABULU</v>
      </c>
      <c r="E2497" s="246" t="str">
        <f>data_olah!D818</f>
        <v>BABULU LAUT</v>
      </c>
      <c r="F2497" s="247" t="str">
        <f>data_olah!F818</f>
        <v>-1.5219282513440955</v>
      </c>
      <c r="G2497" s="247" t="str">
        <f>data_olah!G818</f>
        <v>116.5148442961303</v>
      </c>
      <c r="H2497" s="246" t="str">
        <f>data_olah!H818</f>
        <v>TELKOMSEL</v>
      </c>
      <c r="I2497" s="246" t="str">
        <f>data_olah!I818</f>
        <v>ORBIT</v>
      </c>
      <c r="J2497" s="246" t="str">
        <f>data_olah!J818</f>
        <v>TERPASANG</v>
      </c>
      <c r="K2497" s="246" t="str">
        <f>data_olah!O818</f>
        <v>BELUM TERPASANG</v>
      </c>
      <c r="L2497" s="246" t="str">
        <f>data_olah!U818</f>
        <v>TIDAK TERDETEKSI</v>
      </c>
    </row>
    <row r="2498">
      <c r="A2498" s="245">
        <v>2025.0</v>
      </c>
      <c r="B2498" s="245" t="s">
        <v>3597</v>
      </c>
      <c r="C2498" s="246" t="str">
        <f>data_olah!B819</f>
        <v>PENAJAM PASER UTARA</v>
      </c>
      <c r="D2498" s="246" t="str">
        <f>data_olah!C819</f>
        <v>BABULU</v>
      </c>
      <c r="E2498" s="246" t="str">
        <f>data_olah!D819</f>
        <v>GUNUNG INTAN</v>
      </c>
      <c r="F2498" s="247" t="str">
        <f>data_olah!F819</f>
        <v>-1.5170429622051,</v>
      </c>
      <c r="G2498" s="247" t="str">
        <f>data_olah!G819</f>
        <v>116.41489905188129</v>
      </c>
      <c r="H2498" s="246" t="str">
        <f>data_olah!H819</f>
        <v>TELKOMSEL</v>
      </c>
      <c r="I2498" s="246" t="str">
        <f>data_olah!I819</f>
        <v>INDIHOME</v>
      </c>
      <c r="J2498" s="246" t="str">
        <f>data_olah!J819</f>
        <v>TERPASANG</v>
      </c>
      <c r="K2498" s="246" t="str">
        <f>data_olah!O819</f>
        <v/>
      </c>
      <c r="L2498" s="246" t="str">
        <f>data_olah!U819</f>
        <v>KURANG OPTIMAL</v>
      </c>
    </row>
    <row r="2499">
      <c r="A2499" s="245">
        <v>2025.0</v>
      </c>
      <c r="B2499" s="245" t="s">
        <v>3597</v>
      </c>
      <c r="C2499" s="246" t="str">
        <f>data_olah!B820</f>
        <v>PENAJAM PASER UTARA</v>
      </c>
      <c r="D2499" s="246" t="str">
        <f>data_olah!C820</f>
        <v>BABULU</v>
      </c>
      <c r="E2499" s="246" t="str">
        <f>data_olah!D820</f>
        <v>GUNUNG MAKMUR</v>
      </c>
      <c r="F2499" s="247" t="str">
        <f>data_olah!F820</f>
        <v>-1.5289024698084035</v>
      </c>
      <c r="G2499" s="247" t="str">
        <f>data_olah!G820</f>
        <v>116.39379261968433</v>
      </c>
      <c r="H2499" s="246" t="str">
        <f>data_olah!H820</f>
        <v>ICON+</v>
      </c>
      <c r="I2499" s="246" t="str">
        <f>data_olah!I820</f>
        <v> Broadband + I-WIN</v>
      </c>
      <c r="J2499" s="246" t="str">
        <f>data_olah!J820</f>
        <v>TERPASANG</v>
      </c>
      <c r="K2499" s="246" t="str">
        <f>data_olah!O820</f>
        <v/>
      </c>
      <c r="L2499" s="246" t="str">
        <f>data_olah!U820</f>
        <v>KURANG OPTIMAL</v>
      </c>
    </row>
    <row r="2500">
      <c r="A2500" s="245">
        <v>2025.0</v>
      </c>
      <c r="B2500" s="245" t="s">
        <v>3597</v>
      </c>
      <c r="C2500" s="246" t="str">
        <f>data_olah!B821</f>
        <v>PENAJAM PASER UTARA</v>
      </c>
      <c r="D2500" s="246" t="str">
        <f>data_olah!C821</f>
        <v>BABULU</v>
      </c>
      <c r="E2500" s="246" t="str">
        <f>data_olah!D821</f>
        <v>SEBAKUNG JAYA</v>
      </c>
      <c r="F2500" s="247" t="str">
        <f>data_olah!F821</f>
        <v>-1.5417131785676625</v>
      </c>
      <c r="G2500" s="247" t="str">
        <f>data_olah!G821</f>
        <v>116.46144522460655</v>
      </c>
      <c r="H2500" s="246" t="str">
        <f>data_olah!H821</f>
        <v>TELKOMSEL</v>
      </c>
      <c r="I2500" s="246" t="str">
        <f>data_olah!I821</f>
        <v>INDIHOME</v>
      </c>
      <c r="J2500" s="246" t="str">
        <f>data_olah!J821</f>
        <v>TERPASANG</v>
      </c>
      <c r="K2500" s="246" t="str">
        <f>data_olah!O821</f>
        <v/>
      </c>
      <c r="L2500" s="246" t="str">
        <f>data_olah!U821</f>
        <v>TIDAK OPTIMAL</v>
      </c>
    </row>
    <row r="2501">
      <c r="A2501" s="245">
        <v>2025.0</v>
      </c>
      <c r="B2501" s="245" t="s">
        <v>3597</v>
      </c>
      <c r="C2501" s="246" t="str">
        <f>data_olah!B822</f>
        <v>PENAJAM PASER UTARA</v>
      </c>
      <c r="D2501" s="246" t="str">
        <f>data_olah!C822</f>
        <v>BABULU</v>
      </c>
      <c r="E2501" s="246" t="str">
        <f>data_olah!D822</f>
        <v>RAWA MULIA</v>
      </c>
      <c r="F2501" s="247" t="str">
        <f>data_olah!F822</f>
        <v>-1.5674280709209893</v>
      </c>
      <c r="G2501" s="247" t="str">
        <f>data_olah!G822</f>
        <v>116.47618636943854</v>
      </c>
      <c r="H2501" s="246" t="str">
        <f>data_olah!H822</f>
        <v>TELKOMSEL</v>
      </c>
      <c r="I2501" s="246" t="str">
        <f>data_olah!I822</f>
        <v>ORBIT</v>
      </c>
      <c r="J2501" s="246" t="str">
        <f>data_olah!J822</f>
        <v>TERPASANG</v>
      </c>
      <c r="K2501" s="246" t="str">
        <f>data_olah!O822</f>
        <v>BELUM TERPASANG</v>
      </c>
      <c r="L2501" s="246" t="str">
        <f>data_olah!U822</f>
        <v>TIDAK TERDETEKSI</v>
      </c>
    </row>
    <row r="2502">
      <c r="A2502" s="245">
        <v>2025.0</v>
      </c>
      <c r="B2502" s="245" t="s">
        <v>3597</v>
      </c>
      <c r="C2502" s="246" t="str">
        <f>data_olah!B823</f>
        <v>PENAJAM PASER UTARA</v>
      </c>
      <c r="D2502" s="246" t="str">
        <f>data_olah!C823</f>
        <v>BABULU</v>
      </c>
      <c r="E2502" s="246" t="str">
        <f>data_olah!D823</f>
        <v>SRI RAHARJA</v>
      </c>
      <c r="F2502" s="247" t="str">
        <f>data_olah!F823</f>
        <v>-1.5664702305131002</v>
      </c>
      <c r="G2502" s="247" t="str">
        <f>data_olah!G823</f>
        <v>116.45562609737834</v>
      </c>
      <c r="H2502" s="246" t="str">
        <f>data_olah!H823</f>
        <v>ICON+</v>
      </c>
      <c r="I2502" s="246" t="str">
        <f>data_olah!I823</f>
        <v> Broadband + I-WIN</v>
      </c>
      <c r="J2502" s="246" t="str">
        <f>data_olah!J823</f>
        <v>TERPASANG</v>
      </c>
      <c r="K2502" s="246" t="str">
        <f>data_olah!O823</f>
        <v/>
      </c>
      <c r="L2502" s="246" t="str">
        <f>data_olah!U823</f>
        <v>KURANG OPTIMAL</v>
      </c>
    </row>
    <row r="2503">
      <c r="A2503" s="245">
        <v>2025.0</v>
      </c>
      <c r="B2503" s="245" t="s">
        <v>3597</v>
      </c>
      <c r="C2503" s="246" t="str">
        <f>data_olah!B824</f>
        <v>PENAJAM PASER UTARA</v>
      </c>
      <c r="D2503" s="246" t="str">
        <f>data_olah!C824</f>
        <v>BABULU</v>
      </c>
      <c r="E2503" s="246" t="str">
        <f>data_olah!D824</f>
        <v>SUMBER SARI</v>
      </c>
      <c r="F2503" s="247" t="str">
        <f>data_olah!F824</f>
        <v>-1.5612763124664082</v>
      </c>
      <c r="G2503" s="247" t="str">
        <f>data_olah!G824</f>
        <v>116.42753414488323</v>
      </c>
      <c r="H2503" s="246" t="str">
        <f>data_olah!H824</f>
        <v>TELKOMSEL</v>
      </c>
      <c r="I2503" s="246" t="str">
        <f>data_olah!I824</f>
        <v>INDIHOME</v>
      </c>
      <c r="J2503" s="246" t="str">
        <f>data_olah!J824</f>
        <v>TERPASANG</v>
      </c>
      <c r="K2503" s="246" t="str">
        <f>data_olah!O824</f>
        <v/>
      </c>
      <c r="L2503" s="246" t="str">
        <f>data_olah!U824</f>
        <v>KURANG OPTIMAL</v>
      </c>
    </row>
    <row r="2504">
      <c r="A2504" s="245">
        <v>2025.0</v>
      </c>
      <c r="B2504" s="245" t="s">
        <v>3597</v>
      </c>
      <c r="C2504" s="246" t="str">
        <f>data_olah!B825</f>
        <v>PENAJAM PASER UTARA</v>
      </c>
      <c r="D2504" s="246" t="str">
        <f>data_olah!C825</f>
        <v>BABULU</v>
      </c>
      <c r="E2504" s="246" t="str">
        <f>data_olah!D825</f>
        <v>RINTIK</v>
      </c>
      <c r="F2504" s="247" t="str">
        <f>data_olah!F825</f>
        <v>-1.5007708539145097</v>
      </c>
      <c r="G2504" s="247" t="str">
        <f>data_olah!G825</f>
        <v>116.38959756952544</v>
      </c>
      <c r="H2504" s="246" t="str">
        <f>data_olah!H825</f>
        <v>TELKOMSEL</v>
      </c>
      <c r="I2504" s="246" t="str">
        <f>data_olah!I825</f>
        <v>INDIHOME</v>
      </c>
      <c r="J2504" s="246" t="str">
        <f>data_olah!J825</f>
        <v>TERPASANG</v>
      </c>
      <c r="K2504" s="246" t="str">
        <f>data_olah!O825</f>
        <v/>
      </c>
      <c r="L2504" s="246" t="str">
        <f>data_olah!U825</f>
        <v>KURANG OPTIMAL</v>
      </c>
    </row>
    <row r="2505">
      <c r="A2505" s="245">
        <v>2025.0</v>
      </c>
      <c r="B2505" s="245" t="s">
        <v>3597</v>
      </c>
      <c r="C2505" s="246" t="str">
        <f>data_olah!B826</f>
        <v>PENAJAM PASER UTARA</v>
      </c>
      <c r="D2505" s="246" t="str">
        <f>data_olah!C826</f>
        <v>BABULU</v>
      </c>
      <c r="E2505" s="246" t="str">
        <f>data_olah!D826</f>
        <v>GUNUNG MULIA</v>
      </c>
      <c r="F2505" s="247" t="str">
        <f>data_olah!F826</f>
        <v>-1.5298222456724369</v>
      </c>
      <c r="G2505" s="247" t="str">
        <f>data_olah!G826</f>
        <v>116.41077643035374</v>
      </c>
      <c r="H2505" s="246" t="str">
        <f>data_olah!H826</f>
        <v>TELKOMSEL</v>
      </c>
      <c r="I2505" s="246" t="str">
        <f>data_olah!I826</f>
        <v>INDIHOME</v>
      </c>
      <c r="J2505" s="246" t="str">
        <f>data_olah!J826</f>
        <v>TERPASANG</v>
      </c>
      <c r="K2505" s="246" t="str">
        <f>data_olah!O826</f>
        <v/>
      </c>
      <c r="L2505" s="246" t="str">
        <f>data_olah!U826</f>
        <v>KURANG OPTIMAL</v>
      </c>
    </row>
    <row r="2506">
      <c r="A2506" s="245">
        <v>2025.0</v>
      </c>
      <c r="B2506" s="245" t="s">
        <v>3597</v>
      </c>
      <c r="C2506" s="246" t="str">
        <f>data_olah!B827</f>
        <v>PENAJAM PASER UTARA</v>
      </c>
      <c r="D2506" s="246" t="str">
        <f>data_olah!C827</f>
        <v>BABULU</v>
      </c>
      <c r="E2506" s="246" t="str">
        <f>data_olah!D827</f>
        <v>LABANGKA BARAT</v>
      </c>
      <c r="F2506" s="247" t="str">
        <f>data_olah!F827</f>
        <v>-1.4792232904735316</v>
      </c>
      <c r="G2506" s="247" t="str">
        <f>data_olah!G827</f>
        <v>116.49518350112714</v>
      </c>
      <c r="H2506" s="246" t="str">
        <f>data_olah!H827</f>
        <v>TELKOMSEL</v>
      </c>
      <c r="I2506" s="246" t="str">
        <f>data_olah!I827</f>
        <v>INDIHOME</v>
      </c>
      <c r="J2506" s="246" t="str">
        <f>data_olah!J827</f>
        <v>TERPASANG</v>
      </c>
      <c r="K2506" s="246" t="str">
        <f>data_olah!O827</f>
        <v/>
      </c>
      <c r="L2506" s="246" t="str">
        <f>data_olah!U827</f>
        <v>TIDAK OPTIMAL</v>
      </c>
    </row>
    <row r="2507">
      <c r="A2507" s="245">
        <v>2025.0</v>
      </c>
      <c r="B2507" s="245" t="s">
        <v>3597</v>
      </c>
      <c r="C2507" s="246" t="str">
        <f>data_olah!B828</f>
        <v>PENAJAM PASER UTARA</v>
      </c>
      <c r="D2507" s="246" t="str">
        <f>data_olah!C828</f>
        <v>PENAJAM</v>
      </c>
      <c r="E2507" s="246" t="str">
        <f>data_olah!D828</f>
        <v>GIRI MUKTI</v>
      </c>
      <c r="F2507" s="247" t="str">
        <f>data_olah!F828</f>
        <v>-1.3407962385310774</v>
      </c>
      <c r="G2507" s="247" t="str">
        <f>data_olah!G828</f>
        <v>116.68395615216211</v>
      </c>
      <c r="H2507" s="246" t="str">
        <f>data_olah!H828</f>
        <v>TELKOMSEL</v>
      </c>
      <c r="I2507" s="246" t="str">
        <f>data_olah!I828</f>
        <v>INDIHOME</v>
      </c>
      <c r="J2507" s="246" t="str">
        <f>data_olah!J828</f>
        <v>TERPASANG</v>
      </c>
      <c r="K2507" s="246" t="str">
        <f>data_olah!O828</f>
        <v/>
      </c>
      <c r="L2507" s="246" t="str">
        <f>data_olah!U828</f>
        <v>KURANG OPTIMAL</v>
      </c>
    </row>
    <row r="2508">
      <c r="A2508" s="245">
        <v>2025.0</v>
      </c>
      <c r="B2508" s="245" t="s">
        <v>3597</v>
      </c>
      <c r="C2508" s="246" t="str">
        <f>data_olah!B829</f>
        <v>PENAJAM PASER UTARA</v>
      </c>
      <c r="D2508" s="246" t="str">
        <f>data_olah!C829</f>
        <v>PENAJAM</v>
      </c>
      <c r="E2508" s="246" t="str">
        <f>data_olah!D829</f>
        <v>BUKIT SUBUR</v>
      </c>
      <c r="F2508" s="247" t="str">
        <f>data_olah!F829</f>
        <v>-1.1337999411094175</v>
      </c>
      <c r="G2508" s="247" t="str">
        <f>data_olah!G829</f>
        <v>116.54956054894534</v>
      </c>
      <c r="H2508" s="246" t="str">
        <f>data_olah!H829</f>
        <v>TELKOMSEL</v>
      </c>
      <c r="I2508" s="246" t="str">
        <f>data_olah!I829</f>
        <v>ORBIT</v>
      </c>
      <c r="J2508" s="246" t="str">
        <f>data_olah!J829</f>
        <v>TERPASANG</v>
      </c>
      <c r="K2508" s="246" t="str">
        <f>data_olah!O829</f>
        <v>BELUM TERPASANG</v>
      </c>
      <c r="L2508" s="246" t="str">
        <f>data_olah!U829</f>
        <v>TIDAK TERDETEKSI</v>
      </c>
    </row>
    <row r="2509">
      <c r="A2509" s="245">
        <v>2025.0</v>
      </c>
      <c r="B2509" s="245" t="s">
        <v>3597</v>
      </c>
      <c r="C2509" s="246" t="str">
        <f>data_olah!B830</f>
        <v>PENAJAM PASER UTARA</v>
      </c>
      <c r="D2509" s="246" t="str">
        <f>data_olah!C830</f>
        <v>PENAJAM</v>
      </c>
      <c r="E2509" s="246" t="str">
        <f>data_olah!D830</f>
        <v>SIDOREJO</v>
      </c>
      <c r="F2509" s="247" t="str">
        <f>data_olah!F830</f>
        <v>-1.3643841423168386</v>
      </c>
      <c r="G2509" s="247" t="str">
        <f>data_olah!G830</f>
        <v>116.68404087130745</v>
      </c>
      <c r="H2509" s="246" t="str">
        <f>data_olah!H830</f>
        <v>TELKOMSEL</v>
      </c>
      <c r="I2509" s="246" t="str">
        <f>data_olah!I830</f>
        <v>INDIHOME</v>
      </c>
      <c r="J2509" s="246" t="str">
        <f>data_olah!J830</f>
        <v>TERPASANG</v>
      </c>
      <c r="K2509" s="246" t="str">
        <f>data_olah!O830</f>
        <v/>
      </c>
      <c r="L2509" s="246" t="str">
        <f>data_olah!U830</f>
        <v>KURANG OPTIMAL</v>
      </c>
    </row>
    <row r="2510">
      <c r="A2510" s="245">
        <v>2025.0</v>
      </c>
      <c r="B2510" s="245" t="s">
        <v>3597</v>
      </c>
      <c r="C2510" s="246" t="str">
        <f>data_olah!B831</f>
        <v>PENAJAM PASER UTARA</v>
      </c>
      <c r="D2510" s="246" t="str">
        <f>data_olah!C831</f>
        <v>PENAJAM</v>
      </c>
      <c r="E2510" s="246" t="str">
        <f>data_olah!D831</f>
        <v>GIRI PURWA</v>
      </c>
      <c r="F2510" s="247" t="str">
        <f>data_olah!F831</f>
        <v>-1.3429234297036627</v>
      </c>
      <c r="G2510" s="247" t="str">
        <f>data_olah!G831</f>
        <v>116.66228681519418</v>
      </c>
      <c r="H2510" s="246" t="str">
        <f>data_olah!H831</f>
        <v>TELKOMSEL</v>
      </c>
      <c r="I2510" s="246" t="str">
        <f>data_olah!I831</f>
        <v>INDIHOME</v>
      </c>
      <c r="J2510" s="246" t="str">
        <f>data_olah!J831</f>
        <v>TERPASANG</v>
      </c>
      <c r="K2510" s="246" t="str">
        <f>data_olah!O831</f>
        <v/>
      </c>
      <c r="L2510" s="246" t="str">
        <f>data_olah!U831</f>
        <v>KURANG OPTIMAL</v>
      </c>
    </row>
    <row r="2511">
      <c r="A2511" s="245">
        <v>2025.0</v>
      </c>
      <c r="B2511" s="245" t="s">
        <v>3597</v>
      </c>
      <c r="C2511" s="246" t="str">
        <f>data_olah!B832</f>
        <v>PENAJAM PASER UTARA</v>
      </c>
      <c r="D2511" s="246" t="str">
        <f>data_olah!C832</f>
        <v>SEPAKU</v>
      </c>
      <c r="E2511" s="246" t="str">
        <f>data_olah!D832</f>
        <v>TENGIN BARU</v>
      </c>
      <c r="F2511" s="247" t="str">
        <f>data_olah!F832</f>
        <v>-0.9128004924093935</v>
      </c>
      <c r="G2511" s="247" t="str">
        <f>data_olah!G832</f>
        <v>116.8166969963485</v>
      </c>
      <c r="H2511" s="246" t="str">
        <f>data_olah!H832</f>
        <v>TELKOMSEL</v>
      </c>
      <c r="I2511" s="246" t="str">
        <f>data_olah!I832</f>
        <v>INDIHOME</v>
      </c>
      <c r="J2511" s="246" t="str">
        <f>data_olah!J832</f>
        <v>TERPASANG</v>
      </c>
      <c r="K2511" s="246" t="str">
        <f>data_olah!O832</f>
        <v/>
      </c>
      <c r="L2511" s="246" t="str">
        <f>data_olah!U832</f>
        <v>KURANG OPTIMAL</v>
      </c>
    </row>
    <row r="2512">
      <c r="A2512" s="245">
        <v>2025.0</v>
      </c>
      <c r="B2512" s="245" t="s">
        <v>3597</v>
      </c>
      <c r="C2512" s="246" t="str">
        <f>data_olah!B833</f>
        <v>PENAJAM PASER UTARA</v>
      </c>
      <c r="D2512" s="246" t="str">
        <f>data_olah!C833</f>
        <v>SEPAKU</v>
      </c>
      <c r="E2512" s="246" t="str">
        <f>data_olah!D833</f>
        <v>BUKIT RAYA</v>
      </c>
      <c r="F2512" s="247" t="str">
        <f>data_olah!F833</f>
        <v>-0.9082974007935432</v>
      </c>
      <c r="G2512" s="247" t="str">
        <f>data_olah!G833</f>
        <v>116.76340411226785</v>
      </c>
      <c r="H2512" s="246" t="str">
        <f>data_olah!H833</f>
        <v>TELKOMSEL</v>
      </c>
      <c r="I2512" s="246" t="str">
        <f>data_olah!I833</f>
        <v>INDIHOME</v>
      </c>
      <c r="J2512" s="246" t="str">
        <f>data_olah!J833</f>
        <v>TERPASANG</v>
      </c>
      <c r="K2512" s="246" t="str">
        <f>data_olah!O833</f>
        <v/>
      </c>
      <c r="L2512" s="246" t="str">
        <f>data_olah!U833</f>
        <v>KURANG OPTIMAL</v>
      </c>
    </row>
    <row r="2513">
      <c r="A2513" s="245">
        <v>2025.0</v>
      </c>
      <c r="B2513" s="245" t="s">
        <v>3597</v>
      </c>
      <c r="C2513" s="246" t="str">
        <f>data_olah!B834</f>
        <v>PENAJAM PASER UTARA</v>
      </c>
      <c r="D2513" s="246" t="str">
        <f>data_olah!C834</f>
        <v>SEPAKU</v>
      </c>
      <c r="E2513" s="246" t="str">
        <f>data_olah!D834</f>
        <v>SUKA RAJA</v>
      </c>
      <c r="F2513" s="247" t="str">
        <f>data_olah!F834</f>
        <v>-0.911407683378866</v>
      </c>
      <c r="G2513" s="247" t="str">
        <f>data_olah!G834</f>
        <v>116.78756301601246</v>
      </c>
      <c r="H2513" s="246" t="str">
        <f>data_olah!H834</f>
        <v>TELKOMSEL</v>
      </c>
      <c r="I2513" s="246" t="str">
        <f>data_olah!I834</f>
        <v>INDIHOME</v>
      </c>
      <c r="J2513" s="246" t="str">
        <f>data_olah!J834</f>
        <v>TERPASANG</v>
      </c>
      <c r="K2513" s="246" t="str">
        <f>data_olah!O834</f>
        <v/>
      </c>
      <c r="L2513" s="246" t="str">
        <f>data_olah!U834</f>
        <v>KURANG OPTIMAL</v>
      </c>
    </row>
    <row r="2514">
      <c r="A2514" s="245">
        <v>2025.0</v>
      </c>
      <c r="B2514" s="245" t="s">
        <v>3597</v>
      </c>
      <c r="C2514" s="246" t="str">
        <f>data_olah!B835</f>
        <v>PENAJAM PASER UTARA</v>
      </c>
      <c r="D2514" s="246" t="str">
        <f>data_olah!C835</f>
        <v>SEPAKU</v>
      </c>
      <c r="E2514" s="246" t="str">
        <f>data_olah!D835</f>
        <v>BUMI HARAPAN</v>
      </c>
      <c r="F2514" s="247" t="str">
        <f>data_olah!F835</f>
        <v>-0.9527656164872707</v>
      </c>
      <c r="G2514" s="247" t="str">
        <f>data_olah!G835</f>
        <v>116.73853184236134</v>
      </c>
      <c r="H2514" s="246" t="str">
        <f>data_olah!H835</f>
        <v>TELKOMSEL</v>
      </c>
      <c r="I2514" s="246" t="str">
        <f>data_olah!I835</f>
        <v>INDIHOME</v>
      </c>
      <c r="J2514" s="246" t="str">
        <f>data_olah!J835</f>
        <v>TERPASANG</v>
      </c>
      <c r="K2514" s="246" t="str">
        <f>data_olah!O835</f>
        <v/>
      </c>
      <c r="L2514" s="246" t="str">
        <f>data_olah!U835</f>
        <v>TIDAK OPTIMAL</v>
      </c>
    </row>
    <row r="2515">
      <c r="A2515" s="245">
        <v>2025.0</v>
      </c>
      <c r="B2515" s="245" t="s">
        <v>3597</v>
      </c>
      <c r="C2515" s="246" t="str">
        <f>data_olah!B836</f>
        <v>PENAJAM PASER UTARA</v>
      </c>
      <c r="D2515" s="246" t="str">
        <f>data_olah!C836</f>
        <v>SEPAKU</v>
      </c>
      <c r="E2515" s="246" t="str">
        <f>data_olah!D836</f>
        <v>ARGO MULYO</v>
      </c>
      <c r="F2515" s="247" t="str">
        <f>data_olah!F836</f>
        <v>-0.927166660526177</v>
      </c>
      <c r="G2515" s="247" t="str">
        <f>data_olah!G836</f>
        <v>116.85095146197267</v>
      </c>
      <c r="H2515" s="246" t="str">
        <f>data_olah!H836</f>
        <v>TELKOMSEL</v>
      </c>
      <c r="I2515" s="246" t="str">
        <f>data_olah!I836</f>
        <v>INDIHOME</v>
      </c>
      <c r="J2515" s="246" t="str">
        <f>data_olah!J836</f>
        <v>TERPASANG</v>
      </c>
      <c r="K2515" s="246" t="str">
        <f>data_olah!O836</f>
        <v>&lt;= 50GB</v>
      </c>
      <c r="L2515" s="246" t="str">
        <f>data_olah!U836</f>
        <v>TIDAK OPTIMAL</v>
      </c>
    </row>
    <row r="2516">
      <c r="A2516" s="245">
        <v>2025.0</v>
      </c>
      <c r="B2516" s="245" t="s">
        <v>3597</v>
      </c>
      <c r="C2516" s="246" t="str">
        <f>data_olah!B837</f>
        <v>PENAJAM PASER UTARA</v>
      </c>
      <c r="D2516" s="246" t="str">
        <f>data_olah!C837</f>
        <v>SEPAKU</v>
      </c>
      <c r="E2516" s="246" t="str">
        <f>data_olah!D837</f>
        <v>SEMOI DUA</v>
      </c>
      <c r="F2516" s="247" t="str">
        <f>data_olah!F837</f>
        <v>-0.943825171095773</v>
      </c>
      <c r="G2516" s="247" t="str">
        <f>data_olah!G837</f>
        <v>116.88012675730904</v>
      </c>
      <c r="H2516" s="246" t="str">
        <f>data_olah!H837</f>
        <v>TELKOMSEL</v>
      </c>
      <c r="I2516" s="246" t="str">
        <f>data_olah!I837</f>
        <v>INDIHOME</v>
      </c>
      <c r="J2516" s="246" t="str">
        <f>data_olah!J837</f>
        <v>TERPASANG</v>
      </c>
      <c r="K2516" s="246" t="str">
        <f>data_olah!O837</f>
        <v/>
      </c>
      <c r="L2516" s="246" t="str">
        <f>data_olah!U837</f>
        <v>TIDAK OPTIMAL</v>
      </c>
    </row>
    <row r="2517">
      <c r="A2517" s="245">
        <v>2025.0</v>
      </c>
      <c r="B2517" s="245" t="s">
        <v>3597</v>
      </c>
      <c r="C2517" s="246" t="str">
        <f>data_olah!B838</f>
        <v>PENAJAM PASER UTARA</v>
      </c>
      <c r="D2517" s="246" t="str">
        <f>data_olah!C838</f>
        <v>SEPAKU</v>
      </c>
      <c r="E2517" s="246" t="str">
        <f>data_olah!D838</f>
        <v>SUKO MULYO</v>
      </c>
      <c r="F2517" s="247" t="str">
        <f>data_olah!F838</f>
        <v>-0.9124387450139725</v>
      </c>
      <c r="G2517" s="247" t="str">
        <f>data_olah!G838</f>
        <v>116.88445601728564</v>
      </c>
      <c r="H2517" s="246" t="str">
        <f>data_olah!H838</f>
        <v>TELKOMSEL</v>
      </c>
      <c r="I2517" s="246" t="str">
        <f>data_olah!I838</f>
        <v>INDIHOME</v>
      </c>
      <c r="J2517" s="246" t="str">
        <f>data_olah!J838</f>
        <v>TERPASANG</v>
      </c>
      <c r="K2517" s="246" t="str">
        <f>data_olah!O838</f>
        <v/>
      </c>
      <c r="L2517" s="246" t="str">
        <f>data_olah!U838</f>
        <v>TIDAK OPTIMAL</v>
      </c>
    </row>
    <row r="2518">
      <c r="A2518" s="245">
        <v>2025.0</v>
      </c>
      <c r="B2518" s="245" t="s">
        <v>3597</v>
      </c>
      <c r="C2518" s="246" t="str">
        <f>data_olah!B839</f>
        <v>PENAJAM PASER UTARA</v>
      </c>
      <c r="D2518" s="246" t="str">
        <f>data_olah!C839</f>
        <v>SEPAKU</v>
      </c>
      <c r="E2518" s="246" t="str">
        <f>data_olah!D839</f>
        <v>WONO SARI</v>
      </c>
      <c r="F2518" s="247" t="str">
        <f>data_olah!F839</f>
        <v>-0.9644479903438136</v>
      </c>
      <c r="G2518" s="247" t="str">
        <f>data_olah!G839</f>
        <v>116.81795229553809</v>
      </c>
      <c r="H2518" s="246" t="str">
        <f>data_olah!H839</f>
        <v>TELKOMSEL</v>
      </c>
      <c r="I2518" s="246" t="str">
        <f>data_olah!I839</f>
        <v>INDIHOME</v>
      </c>
      <c r="J2518" s="246" t="str">
        <f>data_olah!J839</f>
        <v>TERPASANG</v>
      </c>
      <c r="K2518" s="246" t="str">
        <f>data_olah!O839</f>
        <v/>
      </c>
      <c r="L2518" s="246" t="str">
        <f>data_olah!U839</f>
        <v>TIDAK OPTIMAL</v>
      </c>
    </row>
    <row r="2519">
      <c r="A2519" s="245">
        <v>2025.0</v>
      </c>
      <c r="B2519" s="245" t="s">
        <v>3597</v>
      </c>
      <c r="C2519" s="246" t="str">
        <f>data_olah!B840</f>
        <v>PENAJAM PASER UTARA</v>
      </c>
      <c r="D2519" s="246" t="str">
        <f>data_olah!C840</f>
        <v>SEPAKU</v>
      </c>
      <c r="E2519" s="246" t="str">
        <f>data_olah!D840</f>
        <v>KARANG JINAWI</v>
      </c>
      <c r="F2519" s="247" t="str">
        <f>data_olah!F840</f>
        <v>-0.8609747312767477</v>
      </c>
      <c r="G2519" s="247" t="str">
        <f>data_olah!G840</f>
        <v>116.79374064277728</v>
      </c>
      <c r="H2519" s="246" t="str">
        <f>data_olah!H840</f>
        <v>TELKOMSEL</v>
      </c>
      <c r="I2519" s="246" t="str">
        <f>data_olah!I840</f>
        <v>INDIHOME</v>
      </c>
      <c r="J2519" s="246" t="str">
        <f>data_olah!J840</f>
        <v>TERPASANG</v>
      </c>
      <c r="K2519" s="246" t="str">
        <f>data_olah!O840</f>
        <v/>
      </c>
      <c r="L2519" s="246" t="str">
        <f>data_olah!U840</f>
        <v>TIDAK OPTIMAL</v>
      </c>
    </row>
    <row r="2520">
      <c r="A2520" s="245">
        <v>2025.0</v>
      </c>
      <c r="B2520" s="245" t="s">
        <v>3597</v>
      </c>
      <c r="C2520" s="246" t="str">
        <f>data_olah!B841</f>
        <v>PENAJAM PASER UTARA</v>
      </c>
      <c r="D2520" s="246" t="str">
        <f>data_olah!C841</f>
        <v>SEPAKU</v>
      </c>
      <c r="E2520" s="246" t="str">
        <f>data_olah!D841</f>
        <v>BINUANG</v>
      </c>
      <c r="F2520" s="247" t="str">
        <f>data_olah!F841</f>
        <v>-1.0730883753592557</v>
      </c>
      <c r="G2520" s="247" t="str">
        <f>data_olah!G841</f>
        <v>116.66285640942908</v>
      </c>
      <c r="H2520" s="246" t="str">
        <f>data_olah!H841</f>
        <v>ICON+</v>
      </c>
      <c r="I2520" s="246" t="str">
        <f>data_olah!I841</f>
        <v> Broadband + I-WIN</v>
      </c>
      <c r="J2520" s="246" t="str">
        <f>data_olah!J841</f>
        <v>TERPASANG</v>
      </c>
      <c r="K2520" s="246" t="str">
        <f>data_olah!O841</f>
        <v/>
      </c>
      <c r="L2520" s="246" t="str">
        <f>data_olah!U841</f>
        <v>KURANG OPTIMAL</v>
      </c>
    </row>
    <row r="2521">
      <c r="A2521" s="245">
        <v>2025.0</v>
      </c>
      <c r="B2521" s="245" t="s">
        <v>3597</v>
      </c>
      <c r="C2521" s="246" t="str">
        <f>data_olah!B842</f>
        <v>PENAJAM PASER UTARA</v>
      </c>
      <c r="D2521" s="246" t="str">
        <f>data_olah!C842</f>
        <v>SEPAKU</v>
      </c>
      <c r="E2521" s="246" t="str">
        <f>data_olah!D842</f>
        <v>TELEMOW</v>
      </c>
      <c r="F2521" s="247" t="str">
        <f>data_olah!F842</f>
        <v>-1.0797516563037615</v>
      </c>
      <c r="G2521" s="247" t="str">
        <f>data_olah!G842</f>
        <v>116.68986095610101</v>
      </c>
      <c r="H2521" s="246" t="str">
        <f>data_olah!H842</f>
        <v>PSN</v>
      </c>
      <c r="I2521" s="246" t="str">
        <f>data_olah!I842</f>
        <v>VSAT</v>
      </c>
      <c r="J2521" s="246" t="str">
        <f>data_olah!J842</f>
        <v>TERPASANG</v>
      </c>
      <c r="K2521" s="246" t="str">
        <f>data_olah!O842</f>
        <v/>
      </c>
      <c r="L2521" s="246" t="str">
        <f>data_olah!U842</f>
        <v>TIDAK OPTIMAL</v>
      </c>
    </row>
    <row r="2522">
      <c r="A2522" s="245">
        <v>2025.0</v>
      </c>
      <c r="B2522" s="245" t="s">
        <v>3597</v>
      </c>
      <c r="C2522" s="246" t="str">
        <f>data_olah!B843</f>
        <v>PENAJAM PASER UTARA</v>
      </c>
      <c r="D2522" s="246" t="str">
        <f>data_olah!C843</f>
        <v>WARU</v>
      </c>
      <c r="E2522" s="246" t="str">
        <f>data_olah!D843</f>
        <v>API-API</v>
      </c>
      <c r="F2522" s="247" t="str">
        <f>data_olah!F843</f>
        <v>-1.4214057817608796</v>
      </c>
      <c r="G2522" s="247" t="str">
        <f>data_olah!G843</f>
        <v>116.56012800255627</v>
      </c>
      <c r="H2522" s="246" t="str">
        <f>data_olah!H843</f>
        <v>ICON+</v>
      </c>
      <c r="I2522" s="246" t="str">
        <f>data_olah!I843</f>
        <v> Broadband + I-WIN</v>
      </c>
      <c r="J2522" s="246" t="str">
        <f>data_olah!J843</f>
        <v>TERPASANG</v>
      </c>
      <c r="K2522" s="246" t="str">
        <f>data_olah!O843</f>
        <v/>
      </c>
      <c r="L2522" s="246" t="str">
        <f>data_olah!U843</f>
        <v>KURANG OPTIMAL</v>
      </c>
    </row>
    <row r="2523">
      <c r="A2523" s="245">
        <v>2025.0</v>
      </c>
      <c r="B2523" s="245" t="s">
        <v>3597</v>
      </c>
      <c r="C2523" s="246" t="str">
        <f>data_olah!B844</f>
        <v>PENAJAM PASER UTARA</v>
      </c>
      <c r="D2523" s="246" t="str">
        <f>data_olah!C844</f>
        <v>WARU</v>
      </c>
      <c r="E2523" s="246" t="str">
        <f>data_olah!D844</f>
        <v>SESULU</v>
      </c>
      <c r="F2523" s="247" t="str">
        <f>data_olah!F844</f>
        <v>-1.4066619202165243</v>
      </c>
      <c r="G2523" s="247" t="str">
        <f>data_olah!G844</f>
        <v>116.59907825819504</v>
      </c>
      <c r="H2523" s="246" t="str">
        <f>data_olah!H844</f>
        <v>TELKOMSEL</v>
      </c>
      <c r="I2523" s="246" t="str">
        <f>data_olah!I844</f>
        <v>INDIHOME</v>
      </c>
      <c r="J2523" s="246" t="str">
        <f>data_olah!J844</f>
        <v>TERPASANG</v>
      </c>
      <c r="K2523" s="246" t="str">
        <f>data_olah!O844</f>
        <v/>
      </c>
      <c r="L2523" s="246" t="str">
        <f>data_olah!U844</f>
        <v>KURANG OPTIMAL</v>
      </c>
    </row>
    <row r="2524">
      <c r="A2524" s="245">
        <v>2025.0</v>
      </c>
      <c r="B2524" s="245" t="s">
        <v>3597</v>
      </c>
      <c r="C2524" s="246" t="str">
        <f>data_olah!B845</f>
        <v>PENAJAM PASER UTARA</v>
      </c>
      <c r="D2524" s="246" t="str">
        <f>data_olah!C845</f>
        <v>WARU</v>
      </c>
      <c r="E2524" s="246" t="str">
        <f>data_olah!D845</f>
        <v>BANGUN MULYA</v>
      </c>
      <c r="F2524" s="247" t="str">
        <f>data_olah!F845</f>
        <v>-1.3763069567845647</v>
      </c>
      <c r="G2524" s="247" t="str">
        <f>data_olah!G845</f>
        <v>116.60997463813322</v>
      </c>
      <c r="H2524" s="246" t="str">
        <f>data_olah!H845</f>
        <v>TELKOMSEL</v>
      </c>
      <c r="I2524" s="246" t="str">
        <f>data_olah!I845</f>
        <v>INDIHOME</v>
      </c>
      <c r="J2524" s="246" t="str">
        <f>data_olah!J845</f>
        <v>TERPASANG</v>
      </c>
      <c r="K2524" s="246" t="str">
        <f>data_olah!O845</f>
        <v/>
      </c>
      <c r="L2524" s="246" t="str">
        <f>data_olah!U845</f>
        <v>TIDAK OPTIMAL</v>
      </c>
    </row>
    <row r="2525">
      <c r="A2525" s="249">
        <v>2025.0</v>
      </c>
      <c r="B2525" s="249" t="s">
        <v>3598</v>
      </c>
      <c r="C2525" s="250" t="str">
        <f>data_olah!B5</f>
        <v>BERAU</v>
      </c>
      <c r="D2525" s="250" t="str">
        <f>data_olah!C5</f>
        <v>BATU PUTIH</v>
      </c>
      <c r="E2525" s="250" t="str">
        <f>data_olah!D5</f>
        <v>TEMBUDAN</v>
      </c>
      <c r="F2525" s="251" t="str">
        <f>data_olah!F5</f>
        <v>1.4114940697991807</v>
      </c>
      <c r="G2525" s="251" t="str">
        <f>data_olah!G5</f>
        <v>118.35868228189355</v>
      </c>
      <c r="H2525" s="250" t="str">
        <f>data_olah!H5</f>
        <v>TELKOMSEL</v>
      </c>
      <c r="I2525" s="250" t="str">
        <f>data_olah!I5</f>
        <v>INDIHOME</v>
      </c>
      <c r="J2525" s="250" t="str">
        <f>data_olah!J5</f>
        <v>TERPASANG</v>
      </c>
      <c r="K2525" s="250" t="str">
        <f>data_olah!P5</f>
        <v>&lt;= 100GB</v>
      </c>
      <c r="L2525" s="250" t="str">
        <f>data_olah!U5</f>
        <v>TIDAK OPTIMAL</v>
      </c>
      <c r="M2525" s="252" t="s">
        <v>22</v>
      </c>
    </row>
    <row r="2526">
      <c r="A2526" s="249">
        <v>2025.0</v>
      </c>
      <c r="B2526" s="249" t="s">
        <v>3598</v>
      </c>
      <c r="C2526" s="250" t="str">
        <f>data_olah!B6</f>
        <v>BERAU</v>
      </c>
      <c r="D2526" s="250" t="str">
        <f>data_olah!C6</f>
        <v>BATU PUTIH</v>
      </c>
      <c r="E2526" s="250" t="str">
        <f>data_olah!D6</f>
        <v>KAYU INDAH</v>
      </c>
      <c r="F2526" s="251" t="str">
        <f>data_olah!F6</f>
        <v>1.4322942440867155</v>
      </c>
      <c r="G2526" s="251" t="str">
        <f>data_olah!G6</f>
        <v>118.31393952860488</v>
      </c>
      <c r="H2526" s="250" t="str">
        <f>data_olah!H6</f>
        <v>TELKOMSEL</v>
      </c>
      <c r="I2526" s="250" t="str">
        <f>data_olah!I6</f>
        <v>ORBIT</v>
      </c>
      <c r="J2526" s="250" t="str">
        <f>data_olah!J6</f>
        <v>TERPASANG</v>
      </c>
      <c r="K2526" s="250" t="str">
        <f>data_olah!P6</f>
        <v>BELUM TERPASANG</v>
      </c>
      <c r="L2526" s="250" t="str">
        <f>data_olah!U6</f>
        <v>TIDAK TERDETEKSI</v>
      </c>
    </row>
    <row r="2527">
      <c r="A2527" s="249">
        <v>2025.0</v>
      </c>
      <c r="B2527" s="249" t="s">
        <v>3598</v>
      </c>
      <c r="C2527" s="250" t="str">
        <f>data_olah!B7</f>
        <v>BERAU</v>
      </c>
      <c r="D2527" s="250" t="str">
        <f>data_olah!C7</f>
        <v>BATU PUTIH</v>
      </c>
      <c r="E2527" s="250" t="str">
        <f>data_olah!D7</f>
        <v>BATU PUTIH</v>
      </c>
      <c r="F2527" s="251" t="str">
        <f>data_olah!F7</f>
        <v>1.3724255224541961</v>
      </c>
      <c r="G2527" s="251" t="str">
        <f>data_olah!G7</f>
        <v>118.43450953203936</v>
      </c>
      <c r="H2527" s="250" t="str">
        <f>data_olah!H7</f>
        <v>TELKOMSEL</v>
      </c>
      <c r="I2527" s="250" t="str">
        <f>data_olah!I7</f>
        <v>INDIHOME</v>
      </c>
      <c r="J2527" s="250" t="str">
        <f>data_olah!J7</f>
        <v>TERPASANG</v>
      </c>
      <c r="K2527" s="250" t="str">
        <f>data_olah!P7</f>
        <v>&gt; 200GB</v>
      </c>
      <c r="L2527" s="250" t="str">
        <f>data_olah!U7</f>
        <v>KURANG OPTIMAL</v>
      </c>
    </row>
    <row r="2528">
      <c r="A2528" s="249">
        <v>2025.0</v>
      </c>
      <c r="B2528" s="249" t="s">
        <v>3598</v>
      </c>
      <c r="C2528" s="250" t="str">
        <f>data_olah!B8</f>
        <v>BERAU</v>
      </c>
      <c r="D2528" s="250" t="str">
        <f>data_olah!C8</f>
        <v>BATU PUTIH</v>
      </c>
      <c r="E2528" s="250" t="str">
        <f>data_olah!D8</f>
        <v>LOBANG KELATAK</v>
      </c>
      <c r="F2528" s="251" t="str">
        <f>data_olah!F8</f>
        <v>1.3696535243221635</v>
      </c>
      <c r="G2528" s="251" t="str">
        <f>data_olah!G8</f>
        <v>118.43360512047137</v>
      </c>
      <c r="H2528" s="250" t="str">
        <f>data_olah!H8</f>
        <v>TELKOMSAT</v>
      </c>
      <c r="I2528" s="250" t="str">
        <f>data_olah!I8</f>
        <v>STARLINK</v>
      </c>
      <c r="J2528" s="250" t="str">
        <f>data_olah!J8</f>
        <v>TERPASANG</v>
      </c>
      <c r="K2528" s="250" t="str">
        <f>data_olah!P8</f>
        <v>&lt;= 100GB</v>
      </c>
      <c r="L2528" s="250" t="str">
        <f>data_olah!U8</f>
        <v>OPTIMAL</v>
      </c>
    </row>
    <row r="2529">
      <c r="A2529" s="249">
        <v>2025.0</v>
      </c>
      <c r="B2529" s="249" t="s">
        <v>3598</v>
      </c>
      <c r="C2529" s="250" t="str">
        <f>data_olah!B9</f>
        <v>BERAU</v>
      </c>
      <c r="D2529" s="250" t="str">
        <f>data_olah!C9</f>
        <v>BATU PUTIH</v>
      </c>
      <c r="E2529" s="250" t="str">
        <f>data_olah!D9</f>
        <v>AMPEN MEDANG</v>
      </c>
      <c r="F2529" s="251" t="str">
        <f>data_olah!F9</f>
        <v>1.336828851288219</v>
      </c>
      <c r="G2529" s="251" t="str">
        <f>data_olah!G9</f>
        <v>118.47551684091498</v>
      </c>
      <c r="H2529" s="250" t="str">
        <f>data_olah!H9</f>
        <v>TELKOMSEL</v>
      </c>
      <c r="I2529" s="250" t="str">
        <f>data_olah!I9</f>
        <v>ORBIT</v>
      </c>
      <c r="J2529" s="250" t="str">
        <f>data_olah!J9</f>
        <v>TERPASANG</v>
      </c>
      <c r="K2529" s="250" t="str">
        <f>data_olah!P9</f>
        <v>BELUM TERPASANG</v>
      </c>
      <c r="L2529" s="250" t="str">
        <f>data_olah!U9</f>
        <v>TIDAK TERDETEKSI</v>
      </c>
    </row>
    <row r="2530">
      <c r="A2530" s="249">
        <v>2025.0</v>
      </c>
      <c r="B2530" s="249" t="s">
        <v>3598</v>
      </c>
      <c r="C2530" s="250" t="str">
        <f>data_olah!B10</f>
        <v>BERAU</v>
      </c>
      <c r="D2530" s="250" t="str">
        <f>data_olah!C10</f>
        <v>BATU PUTIH</v>
      </c>
      <c r="E2530" s="250" t="str">
        <f>data_olah!D10</f>
        <v>BALIKUKUP</v>
      </c>
      <c r="F2530" s="251" t="str">
        <f>data_olah!F10</f>
        <v>1.417831510111881</v>
      </c>
      <c r="G2530" s="251" t="str">
        <f>data_olah!G10</f>
        <v>118.48055756225688</v>
      </c>
      <c r="H2530" s="250" t="str">
        <f>data_olah!H10</f>
        <v>COMTELINDO</v>
      </c>
      <c r="I2530" s="250" t="str">
        <f>data_olah!I10</f>
        <v>WMS</v>
      </c>
      <c r="J2530" s="250" t="str">
        <f>data_olah!J10</f>
        <v>TERPASANG</v>
      </c>
      <c r="K2530" s="250" t="str">
        <f>data_olah!P10</f>
        <v>TIDAK TERDETEKSI</v>
      </c>
      <c r="L2530" s="250" t="str">
        <f>data_olah!U10</f>
        <v>SANGAT OPTIMAL</v>
      </c>
    </row>
    <row r="2531">
      <c r="A2531" s="249">
        <v>2025.0</v>
      </c>
      <c r="B2531" s="249" t="s">
        <v>3598</v>
      </c>
      <c r="C2531" s="250" t="str">
        <f>data_olah!B11</f>
        <v>BERAU</v>
      </c>
      <c r="D2531" s="250" t="str">
        <f>data_olah!C11</f>
        <v>BATU PUTIH</v>
      </c>
      <c r="E2531" s="250" t="str">
        <f>data_olah!D11</f>
        <v>SUMBER AGUNG</v>
      </c>
      <c r="F2531" s="251" t="str">
        <f>data_olah!F11</f>
        <v>1.4578195365757132</v>
      </c>
      <c r="G2531" s="251" t="str">
        <f>data_olah!G11</f>
        <v>118.31199995866533</v>
      </c>
      <c r="H2531" s="250" t="str">
        <f>data_olah!H11</f>
        <v>TELKOMSEL</v>
      </c>
      <c r="I2531" s="250" t="str">
        <f>data_olah!I11</f>
        <v>ORBIT</v>
      </c>
      <c r="J2531" s="250" t="str">
        <f>data_olah!J11</f>
        <v>TERPASANG</v>
      </c>
      <c r="K2531" s="250" t="str">
        <f>data_olah!P11</f>
        <v>BELUM TERPASANG</v>
      </c>
      <c r="L2531" s="250" t="str">
        <f>data_olah!U11</f>
        <v>TIDAK TERDETEKSI</v>
      </c>
    </row>
    <row r="2532">
      <c r="A2532" s="249">
        <v>2025.0</v>
      </c>
      <c r="B2532" s="249" t="s">
        <v>3598</v>
      </c>
      <c r="C2532" s="250" t="str">
        <f>data_olah!B12</f>
        <v>BERAU</v>
      </c>
      <c r="D2532" s="250" t="str">
        <f>data_olah!C12</f>
        <v>BIATAN</v>
      </c>
      <c r="E2532" s="250" t="str">
        <f>data_olah!D12</f>
        <v>BIATAN ULU</v>
      </c>
      <c r="F2532" s="251" t="str">
        <f>data_olah!F12</f>
        <v>1.335551728209252</v>
      </c>
      <c r="G2532" s="251" t="str">
        <f>data_olah!G12</f>
        <v>117.91302325587445</v>
      </c>
      <c r="H2532" s="250" t="str">
        <f>data_olah!H12</f>
        <v>COMTELINDO</v>
      </c>
      <c r="I2532" s="250" t="str">
        <f>data_olah!I12</f>
        <v>WMS</v>
      </c>
      <c r="J2532" s="250" t="str">
        <f>data_olah!J12</f>
        <v>TERPASANG</v>
      </c>
      <c r="K2532" s="250" t="str">
        <f>data_olah!P12</f>
        <v>TIDAK TERDETEKSI</v>
      </c>
      <c r="L2532" s="250" t="str">
        <f>data_olah!U12</f>
        <v>SANGAT OPTIMAL</v>
      </c>
    </row>
    <row r="2533">
      <c r="A2533" s="249">
        <v>2025.0</v>
      </c>
      <c r="B2533" s="249" t="s">
        <v>3598</v>
      </c>
      <c r="C2533" s="250" t="str">
        <f>data_olah!B13</f>
        <v>BERAU</v>
      </c>
      <c r="D2533" s="250" t="str">
        <f>data_olah!C13</f>
        <v>BIATAN</v>
      </c>
      <c r="E2533" s="250" t="str">
        <f>data_olah!D13</f>
        <v>BIATAN ILIR</v>
      </c>
      <c r="F2533" s="251" t="str">
        <f>data_olah!F13</f>
        <v>1.6642044191360845</v>
      </c>
      <c r="G2533" s="251" t="str">
        <f>data_olah!G13</f>
        <v>118.05895755623887</v>
      </c>
      <c r="H2533" s="250" t="str">
        <f>data_olah!H13</f>
        <v/>
      </c>
      <c r="I2533" s="250" t="str">
        <f>data_olah!I13</f>
        <v/>
      </c>
      <c r="J2533" s="250" t="str">
        <f>data_olah!J13</f>
        <v/>
      </c>
      <c r="K2533" s="250" t="str">
        <f>data_olah!P13</f>
        <v>BELUM TERPASANG</v>
      </c>
      <c r="L2533" s="250" t="str">
        <f>data_olah!U13</f>
        <v>BELUM TERPASANG</v>
      </c>
    </row>
    <row r="2534">
      <c r="A2534" s="249">
        <v>2025.0</v>
      </c>
      <c r="B2534" s="249" t="s">
        <v>3598</v>
      </c>
      <c r="C2534" s="250" t="str">
        <f>data_olah!B14</f>
        <v>BERAU</v>
      </c>
      <c r="D2534" s="250" t="str">
        <f>data_olah!C14</f>
        <v>BIATAN</v>
      </c>
      <c r="E2534" s="250" t="str">
        <f>data_olah!D14</f>
        <v>KARANGAN</v>
      </c>
      <c r="F2534" s="251" t="str">
        <f>data_olah!F14</f>
        <v>1.664768</v>
      </c>
      <c r="G2534" s="251" t="str">
        <f>data_olah!G14</f>
        <v>118.055052</v>
      </c>
      <c r="H2534" s="250" t="str">
        <f>data_olah!H14</f>
        <v>BESTCAMP</v>
      </c>
      <c r="I2534" s="250" t="str">
        <f>data_olah!I14</f>
        <v>STARLINK</v>
      </c>
      <c r="J2534" s="250" t="str">
        <f>data_olah!J14</f>
        <v>TERPASANG</v>
      </c>
      <c r="K2534" s="250" t="str">
        <f>data_olah!P14</f>
        <v>&lt;= 50GB</v>
      </c>
      <c r="L2534" s="250" t="str">
        <f>data_olah!U14</f>
        <v>OPTIMAL</v>
      </c>
    </row>
    <row r="2535">
      <c r="A2535" s="249">
        <v>2025.0</v>
      </c>
      <c r="B2535" s="249" t="s">
        <v>3598</v>
      </c>
      <c r="C2535" s="250" t="str">
        <f>data_olah!B15</f>
        <v>BERAU</v>
      </c>
      <c r="D2535" s="250" t="str">
        <f>data_olah!C15</f>
        <v>BIATAN</v>
      </c>
      <c r="E2535" s="250" t="str">
        <f>data_olah!D15</f>
        <v>BIATAN LEMPAKE</v>
      </c>
      <c r="F2535" s="251" t="str">
        <f>data_olah!F15</f>
        <v>1.6636596092541116</v>
      </c>
      <c r="G2535" s="251" t="str">
        <f>data_olah!G15</f>
        <v>118.02909364298678</v>
      </c>
      <c r="H2535" s="250" t="str">
        <f>data_olah!H15</f>
        <v>TELKOM</v>
      </c>
      <c r="I2535" s="250" t="str">
        <f>data_olah!I15</f>
        <v>WMS</v>
      </c>
      <c r="J2535" s="250" t="str">
        <f>data_olah!J15</f>
        <v>TERPASANG</v>
      </c>
      <c r="K2535" s="250" t="str">
        <f>data_olah!P15</f>
        <v>&lt;= 150GB</v>
      </c>
      <c r="L2535" s="250" t="str">
        <f>data_olah!U15</f>
        <v>KURANG OPTIMAL</v>
      </c>
    </row>
    <row r="2536">
      <c r="A2536" s="249">
        <v>2025.0</v>
      </c>
      <c r="B2536" s="249" t="s">
        <v>3598</v>
      </c>
      <c r="C2536" s="250" t="str">
        <f>data_olah!B16</f>
        <v>BERAU</v>
      </c>
      <c r="D2536" s="250" t="str">
        <f>data_olah!C16</f>
        <v>BIATAN</v>
      </c>
      <c r="E2536" s="250" t="str">
        <f>data_olah!D16</f>
        <v>MANUNGGAL JAYA</v>
      </c>
      <c r="F2536" s="251" t="str">
        <f>data_olah!F16</f>
        <v>1.68341854814553</v>
      </c>
      <c r="G2536" s="251" t="str">
        <f>data_olah!G16</f>
        <v>118.0118597</v>
      </c>
      <c r="H2536" s="250" t="str">
        <f>data_olah!H16</f>
        <v>TELKOM</v>
      </c>
      <c r="I2536" s="250" t="str">
        <f>data_olah!I16</f>
        <v>WMS</v>
      </c>
      <c r="J2536" s="250" t="str">
        <f>data_olah!J16</f>
        <v>TERPASANG</v>
      </c>
      <c r="K2536" s="250" t="str">
        <f>data_olah!P16</f>
        <v>TIDAK AKTIF</v>
      </c>
      <c r="L2536" s="250" t="str">
        <f>data_olah!U16</f>
        <v>TIDAK AKTIF</v>
      </c>
    </row>
    <row r="2537">
      <c r="A2537" s="249">
        <v>2025.0</v>
      </c>
      <c r="B2537" s="249" t="s">
        <v>3598</v>
      </c>
      <c r="C2537" s="250" t="str">
        <f>data_olah!B17</f>
        <v>BERAU</v>
      </c>
      <c r="D2537" s="250" t="str">
        <f>data_olah!C17</f>
        <v>BIATAN</v>
      </c>
      <c r="E2537" s="250" t="str">
        <f>data_olah!D17</f>
        <v>BIATAN BAPINANG</v>
      </c>
      <c r="F2537" s="251" t="str">
        <f>data_olah!F17</f>
        <v>1.714376961620032</v>
      </c>
      <c r="G2537" s="251" t="str">
        <f>data_olah!G17</f>
        <v>117.98620198580738</v>
      </c>
      <c r="H2537" s="250" t="str">
        <f>data_olah!H17</f>
        <v>TELKOMSEL</v>
      </c>
      <c r="I2537" s="250" t="str">
        <f>data_olah!I17</f>
        <v>ORBIT</v>
      </c>
      <c r="J2537" s="250" t="str">
        <f>data_olah!J17</f>
        <v>TERPASANG</v>
      </c>
      <c r="K2537" s="250" t="str">
        <f>data_olah!P17</f>
        <v>BELUM TERPASANG</v>
      </c>
      <c r="L2537" s="250" t="str">
        <f>data_olah!U17</f>
        <v>TIDAK TERDETEKSI</v>
      </c>
    </row>
    <row r="2538">
      <c r="A2538" s="249">
        <v>2025.0</v>
      </c>
      <c r="B2538" s="249" t="s">
        <v>3598</v>
      </c>
      <c r="C2538" s="250" t="str">
        <f>data_olah!B18</f>
        <v>BERAU</v>
      </c>
      <c r="D2538" s="250" t="str">
        <f>data_olah!C18</f>
        <v>BIATAN</v>
      </c>
      <c r="E2538" s="250" t="str">
        <f>data_olah!D18</f>
        <v>BIATAN BARU</v>
      </c>
      <c r="F2538" s="251" t="str">
        <f>data_olah!F18</f>
        <v>1.5776146865362355</v>
      </c>
      <c r="G2538" s="251" t="str">
        <f>data_olah!G18</f>
        <v>117.98254060131111</v>
      </c>
      <c r="H2538" s="250" t="str">
        <f>data_olah!H18</f>
        <v>COMTELINDO</v>
      </c>
      <c r="I2538" s="250" t="str">
        <f>data_olah!I18</f>
        <v>WMS</v>
      </c>
      <c r="J2538" s="250" t="str">
        <f>data_olah!J18</f>
        <v>TERPASANG</v>
      </c>
      <c r="K2538" s="250" t="str">
        <f>data_olah!P18</f>
        <v>TIDAK TERDETEKSI</v>
      </c>
      <c r="L2538" s="250" t="str">
        <f>data_olah!U18</f>
        <v>SANGAT OPTIMAL</v>
      </c>
    </row>
    <row r="2539">
      <c r="A2539" s="249">
        <v>2025.0</v>
      </c>
      <c r="B2539" s="249" t="s">
        <v>3598</v>
      </c>
      <c r="C2539" s="250" t="str">
        <f>data_olah!B19</f>
        <v>BERAU</v>
      </c>
      <c r="D2539" s="250" t="str">
        <f>data_olah!C19</f>
        <v>BIATAN</v>
      </c>
      <c r="E2539" s="250" t="str">
        <f>data_olah!D19</f>
        <v>BUKIT MAKMUR JAYA</v>
      </c>
      <c r="F2539" s="251" t="str">
        <f>data_olah!F19</f>
        <v>1.6436982211065871</v>
      </c>
      <c r="G2539" s="251" t="str">
        <f>data_olah!G19</f>
        <v>117.9270624998015</v>
      </c>
      <c r="H2539" s="250" t="str">
        <f>data_olah!H19</f>
        <v>COMTELINDO</v>
      </c>
      <c r="I2539" s="250" t="str">
        <f>data_olah!I19</f>
        <v>WMS</v>
      </c>
      <c r="J2539" s="250" t="str">
        <f>data_olah!J19</f>
        <v>TERPASANG</v>
      </c>
      <c r="K2539" s="250" t="str">
        <f>data_olah!P19</f>
        <v>TIDAK TERDETEKSI</v>
      </c>
      <c r="L2539" s="250" t="str">
        <f>data_olah!U19</f>
        <v>SANGAT OPTIMAL</v>
      </c>
    </row>
    <row r="2540">
      <c r="A2540" s="249">
        <v>2025.0</v>
      </c>
      <c r="B2540" s="249" t="s">
        <v>3598</v>
      </c>
      <c r="C2540" s="250" t="str">
        <f>data_olah!B20</f>
        <v>BERAU</v>
      </c>
      <c r="D2540" s="250" t="str">
        <f>data_olah!C20</f>
        <v>BIDUK-BIDUK</v>
      </c>
      <c r="E2540" s="250" t="str">
        <f>data_olah!D20</f>
        <v>BIDUK-BIDUK</v>
      </c>
      <c r="F2540" s="251" t="str">
        <f>data_olah!F20</f>
        <v>1.3102393782348722</v>
      </c>
      <c r="G2540" s="251" t="str">
        <f>data_olah!G20</f>
        <v>118.62564678631931</v>
      </c>
      <c r="H2540" s="250" t="str">
        <f>data_olah!H20</f>
        <v>TELKOMSEL</v>
      </c>
      <c r="I2540" s="250" t="str">
        <f>data_olah!I20</f>
        <v>ORBIT</v>
      </c>
      <c r="J2540" s="250" t="str">
        <f>data_olah!J20</f>
        <v>TERPASANG</v>
      </c>
      <c r="K2540" s="250" t="str">
        <f>data_olah!P20</f>
        <v>BELUM TERPASANG</v>
      </c>
      <c r="L2540" s="250" t="str">
        <f>data_olah!U20</f>
        <v>TIDAK TERDETEKSI</v>
      </c>
    </row>
    <row r="2541">
      <c r="A2541" s="249">
        <v>2025.0</v>
      </c>
      <c r="B2541" s="249" t="s">
        <v>3598</v>
      </c>
      <c r="C2541" s="250" t="str">
        <f>data_olah!B21</f>
        <v>BERAU</v>
      </c>
      <c r="D2541" s="250" t="str">
        <f>data_olah!C21</f>
        <v>BIDUK-BIDUK</v>
      </c>
      <c r="E2541" s="250" t="str">
        <f>data_olah!D21</f>
        <v>PANTAI HARAPAN</v>
      </c>
      <c r="F2541" s="251" t="str">
        <f>data_olah!F21</f>
        <v>1.2859061874501128</v>
      </c>
      <c r="G2541" s="251" t="str">
        <f>data_olah!G21</f>
        <v>118.65429730385846</v>
      </c>
      <c r="H2541" s="250" t="str">
        <f>data_olah!H21</f>
        <v>TELKOM</v>
      </c>
      <c r="I2541" s="250" t="str">
        <f>data_olah!I21</f>
        <v>WMS</v>
      </c>
      <c r="J2541" s="250" t="str">
        <f>data_olah!J21</f>
        <v>TERPASANG</v>
      </c>
      <c r="K2541" s="250" t="str">
        <f>data_olah!P21</f>
        <v>&lt;= 50GB</v>
      </c>
      <c r="L2541" s="250" t="str">
        <f>data_olah!U21</f>
        <v>TIDAK OPTIMAL</v>
      </c>
    </row>
    <row r="2542">
      <c r="A2542" s="249">
        <v>2025.0</v>
      </c>
      <c r="B2542" s="249" t="s">
        <v>3598</v>
      </c>
      <c r="C2542" s="250" t="str">
        <f>data_olah!B22</f>
        <v>BERAU</v>
      </c>
      <c r="D2542" s="250" t="str">
        <f>data_olah!C22</f>
        <v>BIDUK-BIDUK</v>
      </c>
      <c r="E2542" s="250" t="str">
        <f>data_olah!D22</f>
        <v>TANJUNG PREPAT</v>
      </c>
      <c r="F2542" s="251" t="str">
        <f>data_olah!F22</f>
        <v>1.3110253879927252</v>
      </c>
      <c r="G2542" s="251" t="str">
        <f>data_olah!G22</f>
        <v>118.62600528299706</v>
      </c>
      <c r="H2542" s="250" t="str">
        <f>data_olah!H22</f>
        <v>TELKOM</v>
      </c>
      <c r="I2542" s="250" t="str">
        <f>data_olah!I22</f>
        <v>WMS</v>
      </c>
      <c r="J2542" s="250" t="str">
        <f>data_olah!J22</f>
        <v>TERPASANG</v>
      </c>
      <c r="K2542" s="250" t="str">
        <f>data_olah!P22</f>
        <v>&lt;= 50GB</v>
      </c>
      <c r="L2542" s="250" t="str">
        <f>data_olah!U22</f>
        <v>TIDAK OPTIMAL</v>
      </c>
    </row>
    <row r="2543">
      <c r="A2543" s="249">
        <v>2025.0</v>
      </c>
      <c r="B2543" s="249" t="s">
        <v>3598</v>
      </c>
      <c r="C2543" s="250" t="str">
        <f>data_olah!B23</f>
        <v>BERAU</v>
      </c>
      <c r="D2543" s="250" t="str">
        <f>data_olah!C23</f>
        <v>BIDUK-BIDUK</v>
      </c>
      <c r="E2543" s="250" t="str">
        <f>data_olah!D23</f>
        <v>TELUK SUMBANG</v>
      </c>
      <c r="F2543" s="251" t="str">
        <f>data_olah!F23</f>
        <v>1.047659997887953</v>
      </c>
      <c r="G2543" s="251" t="str">
        <f>data_olah!G23</f>
        <v>118.82834512867876</v>
      </c>
      <c r="H2543" s="250" t="str">
        <f>data_olah!H23</f>
        <v>COMTELINDO</v>
      </c>
      <c r="I2543" s="250" t="str">
        <f>data_olah!I23</f>
        <v>WMS</v>
      </c>
      <c r="J2543" s="250" t="str">
        <f>data_olah!J23</f>
        <v>TERPASANG</v>
      </c>
      <c r="K2543" s="250" t="str">
        <f>data_olah!P23</f>
        <v>TIDAK TERDETEKSI</v>
      </c>
      <c r="L2543" s="250" t="str">
        <f>data_olah!U23</f>
        <v>TIDAK TERDETEKSI</v>
      </c>
    </row>
    <row r="2544">
      <c r="A2544" s="249">
        <v>2025.0</v>
      </c>
      <c r="B2544" s="249" t="s">
        <v>3598</v>
      </c>
      <c r="C2544" s="250" t="str">
        <f>data_olah!B24</f>
        <v>BERAU</v>
      </c>
      <c r="D2544" s="250" t="str">
        <f>data_olah!C24</f>
        <v>BIDUK-BIDUK</v>
      </c>
      <c r="E2544" s="250" t="str">
        <f>data_olah!D24</f>
        <v>TELUK SULAIMAN</v>
      </c>
      <c r="F2544" s="251" t="str">
        <f>data_olah!F24</f>
        <v>1.1749437584216023</v>
      </c>
      <c r="G2544" s="251" t="str">
        <f>data_olah!G24</f>
        <v>118.76764368946284</v>
      </c>
      <c r="H2544" s="250" t="str">
        <f>data_olah!H24</f>
        <v>TELKOMSEL</v>
      </c>
      <c r="I2544" s="250" t="str">
        <f>data_olah!I24</f>
        <v>INDIHOME</v>
      </c>
      <c r="J2544" s="250" t="str">
        <f>data_olah!J24</f>
        <v>TERPASANG</v>
      </c>
      <c r="K2544" s="250" t="str">
        <f>data_olah!P24</f>
        <v>&lt;= 100GB</v>
      </c>
      <c r="L2544" s="250" t="str">
        <f>data_olah!U24</f>
        <v>TIDAK OPTIMAL</v>
      </c>
    </row>
    <row r="2545">
      <c r="A2545" s="249">
        <v>2025.0</v>
      </c>
      <c r="B2545" s="249" t="s">
        <v>3598</v>
      </c>
      <c r="C2545" s="250" t="str">
        <f>data_olah!B25</f>
        <v>BERAU</v>
      </c>
      <c r="D2545" s="250" t="str">
        <f>data_olah!C25</f>
        <v>BIDUK-BIDUK</v>
      </c>
      <c r="E2545" s="250" t="str">
        <f>data_olah!D25</f>
        <v>GIRING-GIRING</v>
      </c>
      <c r="F2545" s="251" t="str">
        <f>data_olah!F25</f>
        <v>1.2077694200696352</v>
      </c>
      <c r="G2545" s="251" t="str">
        <f>data_olah!G25</f>
        <v>118.7571945097419</v>
      </c>
      <c r="H2545" s="250" t="str">
        <f>data_olah!H25</f>
        <v>TELKOMSEL</v>
      </c>
      <c r="I2545" s="250" t="str">
        <f>data_olah!I25</f>
        <v>INDIHOME</v>
      </c>
      <c r="J2545" s="250" t="str">
        <f>data_olah!J25</f>
        <v>TERPASANG</v>
      </c>
      <c r="K2545" s="250" t="str">
        <f>data_olah!P25</f>
        <v>&gt; 200GB</v>
      </c>
      <c r="L2545" s="250" t="str">
        <f>data_olah!U25</f>
        <v>KURANG OPTIMAL</v>
      </c>
    </row>
    <row r="2546">
      <c r="A2546" s="249">
        <v>2025.0</v>
      </c>
      <c r="B2546" s="249" t="s">
        <v>3598</v>
      </c>
      <c r="C2546" s="250" t="str">
        <f>data_olah!B26</f>
        <v>BERAU</v>
      </c>
      <c r="D2546" s="250" t="str">
        <f>data_olah!C26</f>
        <v>GUNUNG TABUR</v>
      </c>
      <c r="E2546" s="250" t="str">
        <f>data_olah!D26</f>
        <v>TASUK</v>
      </c>
      <c r="F2546" s="251" t="str">
        <f>data_olah!F26</f>
        <v>2.1750301997960673</v>
      </c>
      <c r="G2546" s="251" t="str">
        <f>data_olah!G26</f>
        <v>117.41736049437013</v>
      </c>
      <c r="H2546" s="250" t="str">
        <f>data_olah!H26</f>
        <v>COMTELINDO</v>
      </c>
      <c r="I2546" s="250" t="str">
        <f>data_olah!I26</f>
        <v>WMS</v>
      </c>
      <c r="J2546" s="250" t="str">
        <f>data_olah!J26</f>
        <v>TERPASANG</v>
      </c>
      <c r="K2546" s="250" t="str">
        <f>data_olah!P26</f>
        <v>TIDAK TERDETEKSI</v>
      </c>
      <c r="L2546" s="250" t="str">
        <f>data_olah!U26</f>
        <v>SANGAT OPTIMAL</v>
      </c>
    </row>
    <row r="2547">
      <c r="A2547" s="249">
        <v>2025.0</v>
      </c>
      <c r="B2547" s="249" t="s">
        <v>3598</v>
      </c>
      <c r="C2547" s="250" t="str">
        <f>data_olah!B27</f>
        <v>BERAU</v>
      </c>
      <c r="D2547" s="250" t="str">
        <f>data_olah!C27</f>
        <v>GUNUNG TABUR</v>
      </c>
      <c r="E2547" s="250" t="str">
        <f>data_olah!D27</f>
        <v>BIRANG</v>
      </c>
      <c r="F2547" s="251" t="str">
        <f>data_olah!F27</f>
        <v>2.203806</v>
      </c>
      <c r="G2547" s="251" t="str">
        <f>data_olah!G27</f>
        <v>117.468896</v>
      </c>
      <c r="H2547" s="250" t="str">
        <f>data_olah!H27</f>
        <v>BESTCAMP</v>
      </c>
      <c r="I2547" s="250" t="str">
        <f>data_olah!I27</f>
        <v>STARLINK</v>
      </c>
      <c r="J2547" s="250" t="str">
        <f>data_olah!J27</f>
        <v>TERPASANG</v>
      </c>
      <c r="K2547" s="250" t="str">
        <f>data_olah!P27</f>
        <v>&lt;= 50GB</v>
      </c>
      <c r="L2547" s="250" t="str">
        <f>data_olah!U27</f>
        <v>TIDAK OPTIMAL</v>
      </c>
    </row>
    <row r="2548">
      <c r="A2548" s="249">
        <v>2025.0</v>
      </c>
      <c r="B2548" s="249" t="s">
        <v>3598</v>
      </c>
      <c r="C2548" s="250" t="str">
        <f>data_olah!B28</f>
        <v>BERAU</v>
      </c>
      <c r="D2548" s="250" t="str">
        <f>data_olah!C28</f>
        <v>GUNUNG TABUR</v>
      </c>
      <c r="E2548" s="250" t="str">
        <f>data_olah!D28</f>
        <v>MALUANG</v>
      </c>
      <c r="F2548" s="251" t="str">
        <f>data_olah!F28</f>
        <v>2.181368287478703</v>
      </c>
      <c r="G2548" s="251" t="str">
        <f>data_olah!G28</f>
        <v>117.51845002865578</v>
      </c>
      <c r="H2548" s="250" t="str">
        <f>data_olah!H28</f>
        <v>TELKOM</v>
      </c>
      <c r="I2548" s="250" t="str">
        <f>data_olah!I28</f>
        <v>WMS</v>
      </c>
      <c r="J2548" s="250" t="str">
        <f>data_olah!J28</f>
        <v>TERPASANG</v>
      </c>
      <c r="K2548" s="250" t="str">
        <f>data_olah!P28</f>
        <v>BELUM TERPASANG</v>
      </c>
      <c r="L2548" s="250" t="str">
        <f>data_olah!U28</f>
        <v>KURANG OPTIMAL</v>
      </c>
    </row>
    <row r="2549">
      <c r="A2549" s="249">
        <v>2025.0</v>
      </c>
      <c r="B2549" s="249" t="s">
        <v>3598</v>
      </c>
      <c r="C2549" s="250" t="str">
        <f>data_olah!B29</f>
        <v>BERAU</v>
      </c>
      <c r="D2549" s="250" t="str">
        <f>data_olah!C29</f>
        <v>GUNUNG TABUR</v>
      </c>
      <c r="E2549" s="250" t="str">
        <f>data_olah!D29</f>
        <v>SAMBURAKAT</v>
      </c>
      <c r="F2549" s="251" t="str">
        <f>data_olah!F29</f>
        <v>2.1752313283484317</v>
      </c>
      <c r="G2549" s="251" t="str">
        <f>data_olah!G29</f>
        <v>117.54850596824551</v>
      </c>
      <c r="H2549" s="250" t="str">
        <f>data_olah!H29</f>
        <v>TELKOMSEL</v>
      </c>
      <c r="I2549" s="250" t="str">
        <f>data_olah!I29</f>
        <v>INDIHOME</v>
      </c>
      <c r="J2549" s="250" t="str">
        <f>data_olah!J29</f>
        <v>TERPASANG</v>
      </c>
      <c r="K2549" s="250" t="str">
        <f>data_olah!P29</f>
        <v>&lt;= 100GB</v>
      </c>
      <c r="L2549" s="250" t="str">
        <f>data_olah!U29</f>
        <v>TIDAK OPTIMAL</v>
      </c>
    </row>
    <row r="2550">
      <c r="A2550" s="249">
        <v>2025.0</v>
      </c>
      <c r="B2550" s="249" t="s">
        <v>3598</v>
      </c>
      <c r="C2550" s="250" t="str">
        <f>data_olah!B30</f>
        <v>BERAU</v>
      </c>
      <c r="D2550" s="250" t="str">
        <f>data_olah!C30</f>
        <v>GUNUNG TABUR</v>
      </c>
      <c r="E2550" s="250" t="str">
        <f>data_olah!D30</f>
        <v>SAMBAKUNGAN</v>
      </c>
      <c r="F2550" s="251" t="str">
        <f>data_olah!F30</f>
        <v>2.21464690198614</v>
      </c>
      <c r="G2550" s="251" t="str">
        <f>data_olah!G30</f>
        <v>117.59864440813938</v>
      </c>
      <c r="H2550" s="250" t="str">
        <f>data_olah!H30</f>
        <v>TELKOMSEL</v>
      </c>
      <c r="I2550" s="250" t="str">
        <f>data_olah!I30</f>
        <v>INDIHOME</v>
      </c>
      <c r="J2550" s="250" t="str">
        <f>data_olah!J30</f>
        <v>TERPASANG</v>
      </c>
      <c r="K2550" s="250" t="str">
        <f>data_olah!P30</f>
        <v>&lt;= 150GB</v>
      </c>
      <c r="L2550" s="250" t="str">
        <f>data_olah!U30</f>
        <v>TIDAK OPTIMAL</v>
      </c>
    </row>
    <row r="2551">
      <c r="A2551" s="249">
        <v>2025.0</v>
      </c>
      <c r="B2551" s="249" t="s">
        <v>3598</v>
      </c>
      <c r="C2551" s="250" t="str">
        <f>data_olah!B31</f>
        <v>BERAU</v>
      </c>
      <c r="D2551" s="250" t="str">
        <f>data_olah!C31</f>
        <v>GUNUNG TABUR</v>
      </c>
      <c r="E2551" s="250" t="str">
        <f>data_olah!D31</f>
        <v>MERANCANG ULU</v>
      </c>
      <c r="F2551" s="251" t="str">
        <f>data_olah!F31</f>
        <v>2.2055231147736314</v>
      </c>
      <c r="G2551" s="251" t="str">
        <f>data_olah!G31</f>
        <v>117.66521933715202</v>
      </c>
      <c r="H2551" s="250" t="str">
        <f>data_olah!H31</f>
        <v>TELKOMSEL</v>
      </c>
      <c r="I2551" s="250" t="str">
        <f>data_olah!I31</f>
        <v>INDIHOME</v>
      </c>
      <c r="J2551" s="250" t="str">
        <f>data_olah!J31</f>
        <v>TERPASANG</v>
      </c>
      <c r="K2551" s="250" t="str">
        <f>data_olah!P31</f>
        <v>&lt;= 100GB</v>
      </c>
      <c r="L2551" s="250" t="str">
        <f>data_olah!U31</f>
        <v>TIDAK OPTIMAL</v>
      </c>
    </row>
    <row r="2552">
      <c r="A2552" s="249">
        <v>2025.0</v>
      </c>
      <c r="B2552" s="249" t="s">
        <v>3598</v>
      </c>
      <c r="C2552" s="250" t="str">
        <f>data_olah!B32</f>
        <v>BERAU</v>
      </c>
      <c r="D2552" s="250" t="str">
        <f>data_olah!C32</f>
        <v>GUNUNG TABUR</v>
      </c>
      <c r="E2552" s="250" t="str">
        <f>data_olah!D32</f>
        <v>MERANCANG ILIR</v>
      </c>
      <c r="F2552" s="251" t="str">
        <f>data_olah!F32</f>
        <v>2.2077451652035602</v>
      </c>
      <c r="G2552" s="251" t="str">
        <f>data_olah!G32</f>
        <v>117.67821572730058</v>
      </c>
      <c r="H2552" s="250" t="str">
        <f>data_olah!H32</f>
        <v>COMTELINDO</v>
      </c>
      <c r="I2552" s="250" t="str">
        <f>data_olah!I32</f>
        <v>WMS</v>
      </c>
      <c r="J2552" s="250" t="str">
        <f>data_olah!J32</f>
        <v>TERPASANG</v>
      </c>
      <c r="K2552" s="250" t="str">
        <f>data_olah!P32</f>
        <v>TIDAK TERDETEKSI</v>
      </c>
      <c r="L2552" s="250" t="str">
        <f>data_olah!U32</f>
        <v>SANGAT OPTIMAL</v>
      </c>
    </row>
    <row r="2553">
      <c r="A2553" s="249">
        <v>2025.0</v>
      </c>
      <c r="B2553" s="249" t="s">
        <v>3598</v>
      </c>
      <c r="C2553" s="250" t="str">
        <f>data_olah!B33</f>
        <v>BERAU</v>
      </c>
      <c r="D2553" s="250" t="str">
        <f>data_olah!C33</f>
        <v>GUNUNG TABUR</v>
      </c>
      <c r="E2553" s="250" t="str">
        <f>data_olah!D33</f>
        <v>PULAU BESING</v>
      </c>
      <c r="F2553" s="251" t="str">
        <f>data_olah!F33</f>
        <v>2.196157985452608</v>
      </c>
      <c r="G2553" s="251" t="str">
        <f>data_olah!G33</f>
        <v>117.66001871418263</v>
      </c>
      <c r="H2553" s="250" t="str">
        <f>data_olah!H33</f>
        <v>COMTELINDO</v>
      </c>
      <c r="I2553" s="250" t="str">
        <f>data_olah!I33</f>
        <v>WMS</v>
      </c>
      <c r="J2553" s="250" t="str">
        <f>data_olah!J33</f>
        <v>TERPASANG</v>
      </c>
      <c r="K2553" s="250" t="str">
        <f>data_olah!P33</f>
        <v>TIDAK TERDETEKSI</v>
      </c>
      <c r="L2553" s="250" t="str">
        <f>data_olah!U33</f>
        <v>SANGAT OPTIMAL</v>
      </c>
    </row>
    <row r="2554">
      <c r="A2554" s="249">
        <v>2025.0</v>
      </c>
      <c r="B2554" s="249" t="s">
        <v>3598</v>
      </c>
      <c r="C2554" s="250" t="str">
        <f>data_olah!B34</f>
        <v>BERAU</v>
      </c>
      <c r="D2554" s="250" t="str">
        <f>data_olah!C34</f>
        <v>GUNUNG TABUR</v>
      </c>
      <c r="E2554" s="250" t="str">
        <f>data_olah!D34</f>
        <v>MELATI JAYA</v>
      </c>
      <c r="F2554" s="251" t="str">
        <f>data_olah!F34</f>
        <v>2.310769889243056</v>
      </c>
      <c r="G2554" s="251" t="str">
        <f>data_olah!G34</f>
        <v>117.67866987853196</v>
      </c>
      <c r="H2554" s="250" t="str">
        <f>data_olah!H34</f>
        <v>TELKOMSEL</v>
      </c>
      <c r="I2554" s="250" t="str">
        <f>data_olah!I34</f>
        <v>ORBIT</v>
      </c>
      <c r="J2554" s="250" t="str">
        <f>data_olah!J34</f>
        <v>TERPASANG</v>
      </c>
      <c r="K2554" s="250" t="str">
        <f>data_olah!P34</f>
        <v>BELUM TERPASANG</v>
      </c>
      <c r="L2554" s="250" t="str">
        <f>data_olah!U34</f>
        <v>TIDAK TERDETEKSI</v>
      </c>
    </row>
    <row r="2555">
      <c r="A2555" s="249">
        <v>2025.0</v>
      </c>
      <c r="B2555" s="249" t="s">
        <v>3598</v>
      </c>
      <c r="C2555" s="250" t="str">
        <f>data_olah!B35</f>
        <v>BERAU</v>
      </c>
      <c r="D2555" s="250" t="str">
        <f>data_olah!C35</f>
        <v>GUNUNG TABUR</v>
      </c>
      <c r="E2555" s="250" t="str">
        <f>data_olah!D35</f>
        <v>BATU-BATU</v>
      </c>
      <c r="F2555" s="251" t="str">
        <f>data_olah!F35</f>
        <v>2.190497</v>
      </c>
      <c r="G2555" s="251" t="str">
        <f>data_olah!G35</f>
        <v>117.726881</v>
      </c>
      <c r="H2555" s="250" t="str">
        <f>data_olah!H35</f>
        <v>BESTCAMP</v>
      </c>
      <c r="I2555" s="250" t="str">
        <f>data_olah!I35</f>
        <v>STARLINK</v>
      </c>
      <c r="J2555" s="250" t="str">
        <f>data_olah!J35</f>
        <v>TERPASANG</v>
      </c>
      <c r="K2555" s="250" t="str">
        <f>data_olah!P35</f>
        <v>&lt;= 500GB</v>
      </c>
      <c r="L2555" s="250" t="str">
        <f>data_olah!U35</f>
        <v>SANGAT OPTIMAL</v>
      </c>
    </row>
    <row r="2556">
      <c r="A2556" s="249">
        <v>2025.0</v>
      </c>
      <c r="B2556" s="249" t="s">
        <v>3598</v>
      </c>
      <c r="C2556" s="250" t="str">
        <f>data_olah!B36</f>
        <v>BERAU</v>
      </c>
      <c r="D2556" s="250" t="str">
        <f>data_olah!C36</f>
        <v>KELAY</v>
      </c>
      <c r="E2556" s="250" t="str">
        <f>data_olah!D36</f>
        <v>MERABU</v>
      </c>
      <c r="F2556" s="251" t="str">
        <f>data_olah!F36</f>
        <v>1.5059370720888037</v>
      </c>
      <c r="G2556" s="251" t="str">
        <f>data_olah!G36</f>
        <v>117.27349770574065</v>
      </c>
      <c r="H2556" s="250" t="str">
        <f>data_olah!H36</f>
        <v>COMTELINDO</v>
      </c>
      <c r="I2556" s="250" t="str">
        <f>data_olah!I36</f>
        <v>WMS</v>
      </c>
      <c r="J2556" s="250" t="str">
        <f>data_olah!J36</f>
        <v>TERPASANG</v>
      </c>
      <c r="K2556" s="250" t="str">
        <f>data_olah!P36</f>
        <v>TIDAK TERDETEKSI</v>
      </c>
      <c r="L2556" s="250" t="str">
        <f>data_olah!U36</f>
        <v>SANGAT OPTIMAL</v>
      </c>
    </row>
    <row r="2557">
      <c r="A2557" s="249">
        <v>2025.0</v>
      </c>
      <c r="B2557" s="249" t="s">
        <v>3598</v>
      </c>
      <c r="C2557" s="250" t="str">
        <f>data_olah!B37</f>
        <v>BERAU</v>
      </c>
      <c r="D2557" s="250" t="str">
        <f>data_olah!C37</f>
        <v>KELAY</v>
      </c>
      <c r="E2557" s="250" t="str">
        <f>data_olah!D37</f>
        <v>PANAAN</v>
      </c>
      <c r="F2557" s="251" t="str">
        <f>data_olah!F37</f>
        <v>1.5755555460826707</v>
      </c>
      <c r="G2557" s="251" t="str">
        <f>data_olah!G37</f>
        <v>117.30576330763839</v>
      </c>
      <c r="H2557" s="250" t="str">
        <f>data_olah!H37</f>
        <v>COMTELINDO</v>
      </c>
      <c r="I2557" s="250" t="str">
        <f>data_olah!I37</f>
        <v>WMS</v>
      </c>
      <c r="J2557" s="250" t="str">
        <f>data_olah!J37</f>
        <v>TERPASANG</v>
      </c>
      <c r="K2557" s="250" t="str">
        <f>data_olah!P37</f>
        <v>TIDAK TERDETEKSI</v>
      </c>
      <c r="L2557" s="250" t="str">
        <f>data_olah!U37</f>
        <v>SANGAT OPTIMAL</v>
      </c>
    </row>
    <row r="2558">
      <c r="A2558" s="249">
        <v>2025.0</v>
      </c>
      <c r="B2558" s="249" t="s">
        <v>3598</v>
      </c>
      <c r="C2558" s="250" t="str">
        <f>data_olah!B38</f>
        <v>BERAU</v>
      </c>
      <c r="D2558" s="250" t="str">
        <f>data_olah!C38</f>
        <v>KELAY</v>
      </c>
      <c r="E2558" s="250" t="str">
        <f>data_olah!D38</f>
        <v>MERAPUN</v>
      </c>
      <c r="F2558" s="251" t="str">
        <f>data_olah!F38</f>
        <v>1.4572588294024136</v>
      </c>
      <c r="G2558" s="251" t="str">
        <f>data_olah!G38</f>
        <v>117.12644980952493</v>
      </c>
      <c r="H2558" s="250" t="str">
        <f>data_olah!H38</f>
        <v>COMTELINDO</v>
      </c>
      <c r="I2558" s="250" t="str">
        <f>data_olah!I38</f>
        <v>WMS</v>
      </c>
      <c r="J2558" s="250" t="str">
        <f>data_olah!J38</f>
        <v>TERPASANG</v>
      </c>
      <c r="K2558" s="250" t="str">
        <f>data_olah!P38</f>
        <v>TIDAK TERDETEKSI</v>
      </c>
      <c r="L2558" s="250" t="str">
        <f>data_olah!U38</f>
        <v>TIDAK TERDETEKSI</v>
      </c>
    </row>
    <row r="2559">
      <c r="A2559" s="249">
        <v>2025.0</v>
      </c>
      <c r="B2559" s="249" t="s">
        <v>3598</v>
      </c>
      <c r="C2559" s="250" t="str">
        <f>data_olah!B39</f>
        <v>BERAU</v>
      </c>
      <c r="D2559" s="250" t="str">
        <f>data_olah!C39</f>
        <v>KELAY</v>
      </c>
      <c r="E2559" s="250" t="str">
        <f>data_olah!D39</f>
        <v>MUARA LESAN</v>
      </c>
      <c r="F2559" s="251" t="str">
        <f>data_olah!F39</f>
        <v>1.708500</v>
      </c>
      <c r="G2559" s="251" t="str">
        <f>data_olah!G39</f>
        <v>117.172200</v>
      </c>
      <c r="H2559" s="250" t="str">
        <f>data_olah!H39</f>
        <v>BESTCAMP</v>
      </c>
      <c r="I2559" s="250" t="str">
        <f>data_olah!I39</f>
        <v>STARLINK</v>
      </c>
      <c r="J2559" s="250" t="str">
        <f>data_olah!J39</f>
        <v>TERPASANG</v>
      </c>
      <c r="K2559" s="250" t="str">
        <f>data_olah!P39</f>
        <v>&lt;= 150GB</v>
      </c>
      <c r="L2559" s="250" t="str">
        <f>data_olah!U39</f>
        <v>KURANG OPTIMAL</v>
      </c>
    </row>
    <row r="2560">
      <c r="A2560" s="249">
        <v>2025.0</v>
      </c>
      <c r="B2560" s="249" t="s">
        <v>3598</v>
      </c>
      <c r="C2560" s="250" t="str">
        <f>data_olah!B40</f>
        <v>BERAU</v>
      </c>
      <c r="D2560" s="250" t="str">
        <f>data_olah!C40</f>
        <v>KELAY</v>
      </c>
      <c r="E2560" s="250" t="str">
        <f>data_olah!D40</f>
        <v>MERASA</v>
      </c>
      <c r="F2560" s="251" t="str">
        <f>data_olah!F40</f>
        <v>1.8097161662037253</v>
      </c>
      <c r="G2560" s="251" t="str">
        <f>data_olah!G40</f>
        <v>117.2386936813596</v>
      </c>
      <c r="H2560" s="250" t="str">
        <f>data_olah!H40</f>
        <v>TELKOMSEL</v>
      </c>
      <c r="I2560" s="250" t="str">
        <f>data_olah!I40</f>
        <v>ORBIT</v>
      </c>
      <c r="J2560" s="250" t="str">
        <f>data_olah!J40</f>
        <v>TERPASANG</v>
      </c>
      <c r="K2560" s="250" t="str">
        <f>data_olah!P40</f>
        <v>BELUM TERPASANG</v>
      </c>
      <c r="L2560" s="250" t="str">
        <f>data_olah!U40</f>
        <v>TIDAK TERDETEKSI</v>
      </c>
    </row>
    <row r="2561">
      <c r="A2561" s="249">
        <v>2025.0</v>
      </c>
      <c r="B2561" s="249" t="s">
        <v>3598</v>
      </c>
      <c r="C2561" s="250" t="str">
        <f>data_olah!B41</f>
        <v>BERAU</v>
      </c>
      <c r="D2561" s="250" t="str">
        <f>data_olah!C41</f>
        <v>KELAY</v>
      </c>
      <c r="E2561" s="250" t="str">
        <f>data_olah!D41</f>
        <v>LESAN DAYAK</v>
      </c>
      <c r="F2561" s="251" t="str">
        <f>data_olah!F41</f>
        <v>1.6132229842246952</v>
      </c>
      <c r="G2561" s="251" t="str">
        <f>data_olah!G41</f>
        <v>117.1493566892495</v>
      </c>
      <c r="H2561" s="250" t="str">
        <f>data_olah!H41</f>
        <v>COMTELINDO</v>
      </c>
      <c r="I2561" s="250" t="str">
        <f>data_olah!I41</f>
        <v>WMS</v>
      </c>
      <c r="J2561" s="250" t="str">
        <f>data_olah!J41</f>
        <v>TERPASANG</v>
      </c>
      <c r="K2561" s="250" t="str">
        <f>data_olah!P41</f>
        <v>TIDAK TERDETEKSI</v>
      </c>
      <c r="L2561" s="250" t="str">
        <f>data_olah!U41</f>
        <v>SANGAT OPTIMAL</v>
      </c>
    </row>
    <row r="2562">
      <c r="A2562" s="249">
        <v>2025.0</v>
      </c>
      <c r="B2562" s="249" t="s">
        <v>3598</v>
      </c>
      <c r="C2562" s="250" t="str">
        <f>data_olah!B42</f>
        <v>BERAU</v>
      </c>
      <c r="D2562" s="250" t="str">
        <f>data_olah!C42</f>
        <v>KELAY</v>
      </c>
      <c r="E2562" s="250" t="str">
        <f>data_olah!D42</f>
        <v>LONG BELIU</v>
      </c>
      <c r="F2562" s="251" t="str">
        <f>data_olah!F42</f>
        <v>1.715464</v>
      </c>
      <c r="G2562" s="251" t="str">
        <f>data_olah!G42</f>
        <v>117.061552</v>
      </c>
      <c r="H2562" s="250" t="str">
        <f>data_olah!H42</f>
        <v>BESTCAMP</v>
      </c>
      <c r="I2562" s="250" t="str">
        <f>data_olah!I42</f>
        <v>STARLINK</v>
      </c>
      <c r="J2562" s="250" t="str">
        <f>data_olah!J42</f>
        <v>TERPASANG</v>
      </c>
      <c r="K2562" s="250" t="str">
        <f>data_olah!P42</f>
        <v>&lt;= 500GB</v>
      </c>
      <c r="L2562" s="250" t="str">
        <f>data_olah!U42</f>
        <v>SANGAT OPTIMAL</v>
      </c>
    </row>
    <row r="2563">
      <c r="A2563" s="249">
        <v>2025.0</v>
      </c>
      <c r="B2563" s="249" t="s">
        <v>3598</v>
      </c>
      <c r="C2563" s="250" t="str">
        <f>data_olah!B43</f>
        <v>BERAU</v>
      </c>
      <c r="D2563" s="250" t="str">
        <f>data_olah!C43</f>
        <v>KELAY</v>
      </c>
      <c r="E2563" s="250" t="str">
        <f>data_olah!D43</f>
        <v>LONG DUHUNG</v>
      </c>
      <c r="F2563" s="251" t="str">
        <f>data_olah!F43</f>
        <v>1.8540528929313205</v>
      </c>
      <c r="G2563" s="251" t="str">
        <f>data_olah!G43</f>
        <v>116.9542680208929</v>
      </c>
      <c r="H2563" s="250" t="str">
        <f>data_olah!H43</f>
        <v>COMTELINDO</v>
      </c>
      <c r="I2563" s="250" t="str">
        <f>data_olah!I43</f>
        <v>WMS</v>
      </c>
      <c r="J2563" s="250" t="str">
        <f>data_olah!J43</f>
        <v>TERPASANG</v>
      </c>
      <c r="K2563" s="250" t="str">
        <f>data_olah!P43</f>
        <v>TIDAK TERDETEKSI</v>
      </c>
      <c r="L2563" s="250" t="str">
        <f>data_olah!U43</f>
        <v>TIDAK OPTIMAL</v>
      </c>
    </row>
    <row r="2564">
      <c r="A2564" s="249">
        <v>2025.0</v>
      </c>
      <c r="B2564" s="249" t="s">
        <v>3598</v>
      </c>
      <c r="C2564" s="250" t="str">
        <f>data_olah!B44</f>
        <v>BERAU</v>
      </c>
      <c r="D2564" s="250" t="str">
        <f>data_olah!C44</f>
        <v>KELAY</v>
      </c>
      <c r="E2564" s="250" t="str">
        <f>data_olah!D44</f>
        <v>LONG LAMCIN</v>
      </c>
      <c r="F2564" s="251" t="str">
        <f>data_olah!F44</f>
        <v>1.8235248001715347</v>
      </c>
      <c r="G2564" s="251" t="str">
        <f>data_olah!G44</f>
        <v>116.57737965429632</v>
      </c>
      <c r="H2564" s="250" t="str">
        <f>data_olah!H44</f>
        <v>COMTELINDO</v>
      </c>
      <c r="I2564" s="250" t="str">
        <f>data_olah!I44</f>
        <v>WMS</v>
      </c>
      <c r="J2564" s="250" t="str">
        <f>data_olah!J44</f>
        <v>TERPASANG</v>
      </c>
      <c r="K2564" s="250" t="str">
        <f>data_olah!P44</f>
        <v>TIDAK TERDETEKSI</v>
      </c>
      <c r="L2564" s="250" t="str">
        <f>data_olah!U44</f>
        <v>SANGAT OPTIMAL</v>
      </c>
    </row>
    <row r="2565">
      <c r="A2565" s="249">
        <v>2025.0</v>
      </c>
      <c r="B2565" s="249" t="s">
        <v>3598</v>
      </c>
      <c r="C2565" s="250" t="str">
        <f>data_olah!B45</f>
        <v>BERAU</v>
      </c>
      <c r="D2565" s="250" t="str">
        <f>data_olah!C45</f>
        <v>KELAY</v>
      </c>
      <c r="E2565" s="250" t="str">
        <f>data_olah!D45</f>
        <v>LONG KELUH</v>
      </c>
      <c r="F2565" s="251" t="str">
        <f>data_olah!F45</f>
        <v>1.8380224022560088</v>
      </c>
      <c r="G2565" s="251" t="str">
        <f>data_olah!G45</f>
        <v>116.86963311457009</v>
      </c>
      <c r="H2565" s="250" t="str">
        <f>data_olah!H45</f>
        <v>COMTELINDO</v>
      </c>
      <c r="I2565" s="250" t="str">
        <f>data_olah!I45</f>
        <v>WMS</v>
      </c>
      <c r="J2565" s="250" t="str">
        <f>data_olah!J45</f>
        <v>TERPASANG</v>
      </c>
      <c r="K2565" s="250" t="str">
        <f>data_olah!P45</f>
        <v>TIDAK TERDETEKSI</v>
      </c>
      <c r="L2565" s="250" t="str">
        <f>data_olah!U45</f>
        <v>OPTIMAL</v>
      </c>
    </row>
    <row r="2566">
      <c r="A2566" s="249">
        <v>2025.0</v>
      </c>
      <c r="B2566" s="249" t="s">
        <v>3598</v>
      </c>
      <c r="C2566" s="250" t="str">
        <f>data_olah!B46</f>
        <v>BERAU</v>
      </c>
      <c r="D2566" s="250" t="str">
        <f>data_olah!C46</f>
        <v>KELAY</v>
      </c>
      <c r="E2566" s="250" t="str">
        <f>data_olah!D46</f>
        <v>LONG PELAY</v>
      </c>
      <c r="F2566" s="251" t="str">
        <f>data_olah!F46</f>
        <v>1.933708</v>
      </c>
      <c r="G2566" s="251" t="str">
        <f>data_olah!G46</f>
        <v>116.696689</v>
      </c>
      <c r="H2566" s="250" t="str">
        <f>data_olah!H46</f>
        <v>BESTCAMP</v>
      </c>
      <c r="I2566" s="250" t="str">
        <f>data_olah!I46</f>
        <v>STARLINK</v>
      </c>
      <c r="J2566" s="250" t="str">
        <f>data_olah!J46</f>
        <v>TERPASANG</v>
      </c>
      <c r="K2566" s="250" t="str">
        <f>data_olah!P46</f>
        <v>&lt;= 100GB</v>
      </c>
      <c r="L2566" s="250" t="str">
        <f>data_olah!U46</f>
        <v>KURANG OPTIMAL</v>
      </c>
    </row>
    <row r="2567">
      <c r="A2567" s="249">
        <v>2025.0</v>
      </c>
      <c r="B2567" s="249" t="s">
        <v>3598</v>
      </c>
      <c r="C2567" s="250" t="str">
        <f>data_olah!B47</f>
        <v>BERAU</v>
      </c>
      <c r="D2567" s="250" t="str">
        <f>data_olah!C47</f>
        <v>KELAY</v>
      </c>
      <c r="E2567" s="250" t="str">
        <f>data_olah!D47</f>
        <v>MAPULU</v>
      </c>
      <c r="F2567" s="251" t="str">
        <f>data_olah!F47</f>
        <v>1.6123031940272745</v>
      </c>
      <c r="G2567" s="251" t="str">
        <f>data_olah!G47</f>
        <v>117.33778683724711</v>
      </c>
      <c r="H2567" s="250" t="str">
        <f>data_olah!H47</f>
        <v>COMTELINDO</v>
      </c>
      <c r="I2567" s="250" t="str">
        <f>data_olah!I47</f>
        <v>WMS</v>
      </c>
      <c r="J2567" s="250" t="str">
        <f>data_olah!J47</f>
        <v>TERPASANG</v>
      </c>
      <c r="K2567" s="250" t="str">
        <f>data_olah!P47</f>
        <v>TIDAK TERDETEKSI</v>
      </c>
      <c r="L2567" s="250" t="str">
        <f>data_olah!U47</f>
        <v>SANGAT OPTIMAL</v>
      </c>
    </row>
    <row r="2568">
      <c r="A2568" s="249">
        <v>2025.0</v>
      </c>
      <c r="B2568" s="249" t="s">
        <v>3598</v>
      </c>
      <c r="C2568" s="250" t="str">
        <f>data_olah!B48</f>
        <v>BERAU</v>
      </c>
      <c r="D2568" s="250" t="str">
        <f>data_olah!C48</f>
        <v>KELAY</v>
      </c>
      <c r="E2568" s="250" t="str">
        <f>data_olah!D48</f>
        <v>LONG SULUI</v>
      </c>
      <c r="F2568" s="251" t="str">
        <f>data_olah!F48</f>
        <v>1.9792056058038743</v>
      </c>
      <c r="G2568" s="251" t="str">
        <f>data_olah!G48</f>
        <v>116.53299217088261</v>
      </c>
      <c r="H2568" s="250" t="str">
        <f>data_olah!H48</f>
        <v>COMTELINDO</v>
      </c>
      <c r="I2568" s="250" t="str">
        <f>data_olah!I48</f>
        <v>WMS</v>
      </c>
      <c r="J2568" s="250" t="str">
        <f>data_olah!J48</f>
        <v>TERPASANG</v>
      </c>
      <c r="K2568" s="250" t="str">
        <f>data_olah!P48</f>
        <v>TIDAK TERDETEKSI</v>
      </c>
      <c r="L2568" s="250" t="str">
        <f>data_olah!U48</f>
        <v>SANGAT OPTIMAL</v>
      </c>
    </row>
    <row r="2569">
      <c r="A2569" s="249">
        <v>2025.0</v>
      </c>
      <c r="B2569" s="249" t="s">
        <v>3598</v>
      </c>
      <c r="C2569" s="250" t="str">
        <f>data_olah!B49</f>
        <v>BERAU</v>
      </c>
      <c r="D2569" s="250" t="str">
        <f>data_olah!C49</f>
        <v>KELAY</v>
      </c>
      <c r="E2569" s="250" t="str">
        <f>data_olah!D49</f>
        <v>SIDO BANGEN</v>
      </c>
      <c r="F2569" s="251" t="str">
        <f>data_olah!F49</f>
        <v>1.6837199251098383</v>
      </c>
      <c r="G2569" s="251" t="str">
        <f>data_olah!G49</f>
        <v>117.07768268089117</v>
      </c>
      <c r="H2569" s="250" t="str">
        <f>data_olah!H49</f>
        <v>TELKOMSEL</v>
      </c>
      <c r="I2569" s="250" t="str">
        <f>data_olah!I49</f>
        <v>ORBIT</v>
      </c>
      <c r="J2569" s="250" t="str">
        <f>data_olah!J49</f>
        <v>TERPASANG</v>
      </c>
      <c r="K2569" s="250" t="str">
        <f>data_olah!P49</f>
        <v>BELUM TERPASANG</v>
      </c>
      <c r="L2569" s="250" t="str">
        <f>data_olah!U49</f>
        <v>TIDAK TERDETEKSI</v>
      </c>
    </row>
    <row r="2570">
      <c r="A2570" s="249">
        <v>2025.0</v>
      </c>
      <c r="B2570" s="249" t="s">
        <v>3598</v>
      </c>
      <c r="C2570" s="250" t="str">
        <f>data_olah!B50</f>
        <v>BERAU</v>
      </c>
      <c r="D2570" s="250" t="str">
        <f>data_olah!C50</f>
        <v>MARATUA</v>
      </c>
      <c r="E2570" s="250" t="str">
        <f>data_olah!D50</f>
        <v>BOHE SILIAN</v>
      </c>
      <c r="F2570" s="251" t="str">
        <f>data_olah!F50</f>
        <v>2.184867</v>
      </c>
      <c r="G2570" s="251" t="str">
        <f>data_olah!G50</f>
        <v>118.629255</v>
      </c>
      <c r="H2570" s="250" t="str">
        <f>data_olah!H50</f>
        <v>BESTCAMP</v>
      </c>
      <c r="I2570" s="250" t="str">
        <f>data_olah!I50</f>
        <v>STARLINK</v>
      </c>
      <c r="J2570" s="250" t="str">
        <f>data_olah!J50</f>
        <v>TERPASANG</v>
      </c>
      <c r="K2570" s="250" t="str">
        <f>data_olah!P50</f>
        <v>&lt;=1000GB</v>
      </c>
      <c r="L2570" s="250" t="str">
        <f>data_olah!U50</f>
        <v>SANGAT OPTIMAL</v>
      </c>
    </row>
    <row r="2571">
      <c r="A2571" s="249">
        <v>2025.0</v>
      </c>
      <c r="B2571" s="249" t="s">
        <v>3598</v>
      </c>
      <c r="C2571" s="250" t="str">
        <f>data_olah!B51</f>
        <v>BERAU</v>
      </c>
      <c r="D2571" s="250" t="str">
        <f>data_olah!C51</f>
        <v>MARATUA</v>
      </c>
      <c r="E2571" s="250" t="str">
        <f>data_olah!D51</f>
        <v>PAYUNG-PAYUNG</v>
      </c>
      <c r="F2571" s="251" t="str">
        <f>data_olah!F51</f>
        <v>2.1957777536222016</v>
      </c>
      <c r="G2571" s="251" t="str">
        <f>data_olah!G51</f>
        <v>118.5974885708768</v>
      </c>
      <c r="H2571" s="250" t="str">
        <f>data_olah!H51</f>
        <v>TELKOMSEL</v>
      </c>
      <c r="I2571" s="250" t="str">
        <f>data_olah!I51</f>
        <v>ORBIT</v>
      </c>
      <c r="J2571" s="250" t="str">
        <f>data_olah!J51</f>
        <v>TERPASANG</v>
      </c>
      <c r="K2571" s="250" t="str">
        <f>data_olah!P51</f>
        <v>BELUM TERPASANG</v>
      </c>
      <c r="L2571" s="250" t="str">
        <f>data_olah!U51</f>
        <v>TIDAK TERDETEKSI</v>
      </c>
    </row>
    <row r="2572">
      <c r="A2572" s="249">
        <v>2025.0</v>
      </c>
      <c r="B2572" s="249" t="s">
        <v>3598</v>
      </c>
      <c r="C2572" s="250" t="str">
        <f>data_olah!B52</f>
        <v>BERAU</v>
      </c>
      <c r="D2572" s="250" t="str">
        <f>data_olah!C52</f>
        <v>MARATUA</v>
      </c>
      <c r="E2572" s="250" t="str">
        <f>data_olah!D52</f>
        <v>TELUK ALULU</v>
      </c>
      <c r="F2572" s="251" t="str">
        <f>data_olah!F52</f>
        <v>2.266887830377776</v>
      </c>
      <c r="G2572" s="251" t="str">
        <f>data_olah!G52</f>
        <v>118.60609019928911</v>
      </c>
      <c r="H2572" s="250" t="str">
        <f>data_olah!H52</f>
        <v>COMTELINDO</v>
      </c>
      <c r="I2572" s="250" t="str">
        <f>data_olah!I52</f>
        <v>WMS</v>
      </c>
      <c r="J2572" s="250" t="str">
        <f>data_olah!J52</f>
        <v>TERPASANG</v>
      </c>
      <c r="K2572" s="250" t="str">
        <f>data_olah!P52</f>
        <v>TIDAK TERDETEKSI</v>
      </c>
      <c r="L2572" s="250" t="str">
        <f>data_olah!U52</f>
        <v>SANGAT OPTIMAL</v>
      </c>
    </row>
    <row r="2573">
      <c r="A2573" s="249">
        <v>2025.0</v>
      </c>
      <c r="B2573" s="249" t="s">
        <v>3598</v>
      </c>
      <c r="C2573" s="250" t="str">
        <f>data_olah!B53</f>
        <v>BERAU</v>
      </c>
      <c r="D2573" s="250" t="str">
        <f>data_olah!C53</f>
        <v>MARATUA</v>
      </c>
      <c r="E2573" s="250" t="str">
        <f>data_olah!D53</f>
        <v>TELUK HARAPAN</v>
      </c>
      <c r="F2573" s="251" t="str">
        <f>data_olah!F53</f>
        <v>2.2482914307667574</v>
      </c>
      <c r="G2573" s="251" t="str">
        <f>data_olah!G53</f>
        <v>118.56399702121716</v>
      </c>
      <c r="H2573" s="250" t="str">
        <f>data_olah!H53</f>
        <v>TELKOMSEL</v>
      </c>
      <c r="I2573" s="250" t="str">
        <f>data_olah!I53</f>
        <v>ORBIT</v>
      </c>
      <c r="J2573" s="250" t="str">
        <f>data_olah!J53</f>
        <v>TERPASANG</v>
      </c>
      <c r="K2573" s="250" t="str">
        <f>data_olah!P53</f>
        <v>BELUM TERPASANG</v>
      </c>
      <c r="L2573" s="250" t="str">
        <f>data_olah!U53</f>
        <v>TIDAK TERDETEKSI</v>
      </c>
    </row>
    <row r="2574">
      <c r="A2574" s="249">
        <v>2025.0</v>
      </c>
      <c r="B2574" s="249" t="s">
        <v>3598</v>
      </c>
      <c r="C2574" s="250" t="str">
        <f>data_olah!B54</f>
        <v>BERAU</v>
      </c>
      <c r="D2574" s="250" t="str">
        <f>data_olah!C54</f>
        <v>PULAU DERAWAN</v>
      </c>
      <c r="E2574" s="250" t="str">
        <f>data_olah!D54</f>
        <v>PEGAT BATUMBUK</v>
      </c>
      <c r="F2574" s="251" t="str">
        <f>data_olah!F54</f>
        <v>2.109561581392743</v>
      </c>
      <c r="G2574" s="251" t="str">
        <f>data_olah!G54</f>
        <v>117.81717140217421</v>
      </c>
      <c r="H2574" s="250" t="str">
        <f>data_olah!H54</f>
        <v>COMTELINDO</v>
      </c>
      <c r="I2574" s="250" t="str">
        <f>data_olah!I54</f>
        <v>WMS</v>
      </c>
      <c r="J2574" s="250" t="str">
        <f>data_olah!J54</f>
        <v>TERPASANG</v>
      </c>
      <c r="K2574" s="250" t="str">
        <f>data_olah!P54</f>
        <v>TIDAK TERDETEKSI</v>
      </c>
      <c r="L2574" s="250" t="str">
        <f>data_olah!U54</f>
        <v>SANGAT OPTIMAL</v>
      </c>
    </row>
    <row r="2575">
      <c r="A2575" s="249">
        <v>2025.0</v>
      </c>
      <c r="B2575" s="249" t="s">
        <v>3598</v>
      </c>
      <c r="C2575" s="250" t="str">
        <f>data_olah!B55</f>
        <v>BERAU</v>
      </c>
      <c r="D2575" s="250" t="str">
        <f>data_olah!C55</f>
        <v>PULAU DERAWAN</v>
      </c>
      <c r="E2575" s="250" t="str">
        <f>data_olah!D55</f>
        <v>TELUK SEMANTING</v>
      </c>
      <c r="F2575" s="251" t="str">
        <f>data_olah!F55</f>
        <v>2.187748107594705</v>
      </c>
      <c r="G2575" s="251" t="str">
        <f>data_olah!G55</f>
        <v>117.95524405907229</v>
      </c>
      <c r="H2575" s="250" t="str">
        <f>data_olah!H55</f>
        <v>COMTELINDO</v>
      </c>
      <c r="I2575" s="250" t="str">
        <f>data_olah!I55</f>
        <v>WMS</v>
      </c>
      <c r="J2575" s="250" t="str">
        <f>data_olah!J55</f>
        <v>TERPASANG</v>
      </c>
      <c r="K2575" s="250" t="str">
        <f>data_olah!P55</f>
        <v>TIDAK TERDETEKSI</v>
      </c>
      <c r="L2575" s="250" t="str">
        <f>data_olah!U55</f>
        <v>SANGAT OPTIMAL</v>
      </c>
    </row>
    <row r="2576">
      <c r="A2576" s="249">
        <v>2025.0</v>
      </c>
      <c r="B2576" s="249" t="s">
        <v>3598</v>
      </c>
      <c r="C2576" s="250" t="str">
        <f>data_olah!B56</f>
        <v>BERAU</v>
      </c>
      <c r="D2576" s="250" t="str">
        <f>data_olah!C56</f>
        <v>PULAU DERAWAN</v>
      </c>
      <c r="E2576" s="250" t="str">
        <f>data_olah!D56</f>
        <v>TANJUNG BATU</v>
      </c>
      <c r="F2576" s="251" t="str">
        <f>data_olah!F56</f>
        <v>2.2759643557721607</v>
      </c>
      <c r="G2576" s="251" t="str">
        <f>data_olah!G56</f>
        <v>118.08743388814307</v>
      </c>
      <c r="H2576" s="250" t="str">
        <f>data_olah!H56</f>
        <v>TELKOM</v>
      </c>
      <c r="I2576" s="250" t="str">
        <f>data_olah!I56</f>
        <v>WMS</v>
      </c>
      <c r="J2576" s="250" t="str">
        <f>data_olah!J56</f>
        <v>TERPASANG</v>
      </c>
      <c r="K2576" s="250" t="str">
        <f>data_olah!P56</f>
        <v>&gt; 200GB</v>
      </c>
      <c r="L2576" s="250" t="str">
        <f>data_olah!U56</f>
        <v>KURANG OPTIMAL</v>
      </c>
    </row>
    <row r="2577">
      <c r="A2577" s="249">
        <v>2025.0</v>
      </c>
      <c r="B2577" s="249" t="s">
        <v>3598</v>
      </c>
      <c r="C2577" s="250" t="str">
        <f>data_olah!B57</f>
        <v>BERAU</v>
      </c>
      <c r="D2577" s="250" t="str">
        <f>data_olah!C57</f>
        <v>PULAU DERAWAN</v>
      </c>
      <c r="E2577" s="250" t="str">
        <f>data_olah!D57</f>
        <v>PULAU DERAWAN</v>
      </c>
      <c r="F2577" s="251" t="str">
        <f>data_olah!F57</f>
        <v>2.2839292454228177</v>
      </c>
      <c r="G2577" s="251" t="str">
        <f>data_olah!G57</f>
        <v>118.24162940941439</v>
      </c>
      <c r="H2577" s="250" t="str">
        <f>data_olah!H57</f>
        <v>TELKOM</v>
      </c>
      <c r="I2577" s="250" t="str">
        <f>data_olah!I57</f>
        <v>WMS</v>
      </c>
      <c r="J2577" s="250" t="str">
        <f>data_olah!J57</f>
        <v>TERPASANG</v>
      </c>
      <c r="K2577" s="250" t="str">
        <f>data_olah!P57</f>
        <v>TIDAK AKTIF</v>
      </c>
      <c r="L2577" s="250" t="str">
        <f>data_olah!U57</f>
        <v>TIDAK AKTIF</v>
      </c>
    </row>
    <row r="2578">
      <c r="A2578" s="249">
        <v>2025.0</v>
      </c>
      <c r="B2578" s="249" t="s">
        <v>3598</v>
      </c>
      <c r="C2578" s="250" t="str">
        <f>data_olah!B58</f>
        <v>BERAU</v>
      </c>
      <c r="D2578" s="250" t="str">
        <f>data_olah!C58</f>
        <v>PULAU DERAWAN</v>
      </c>
      <c r="E2578" s="250" t="str">
        <f>data_olah!D58</f>
        <v>KASAI</v>
      </c>
      <c r="F2578" s="251" t="str">
        <f>data_olah!F58</f>
        <v>2.2064717360875186</v>
      </c>
      <c r="G2578" s="251" t="str">
        <f>data_olah!G58</f>
        <v>117.91785116734594</v>
      </c>
      <c r="H2578" s="250" t="str">
        <f>data_olah!H58</f>
        <v>TELKOMSEL</v>
      </c>
      <c r="I2578" s="250" t="str">
        <f>data_olah!I58</f>
        <v>ORBIT</v>
      </c>
      <c r="J2578" s="250" t="str">
        <f>data_olah!J58</f>
        <v>TERPASANG</v>
      </c>
      <c r="K2578" s="250" t="str">
        <f>data_olah!P58</f>
        <v>BELUM TERPASANG</v>
      </c>
      <c r="L2578" s="250" t="str">
        <f>data_olah!U58</f>
        <v>TIDAK TERDETEKSI</v>
      </c>
    </row>
    <row r="2579">
      <c r="A2579" s="249">
        <v>2025.0</v>
      </c>
      <c r="B2579" s="249" t="s">
        <v>3598</v>
      </c>
      <c r="C2579" s="250" t="str">
        <f>data_olah!B59</f>
        <v>BERAU</v>
      </c>
      <c r="D2579" s="250" t="str">
        <f>data_olah!C59</f>
        <v>SAMBALIUNG</v>
      </c>
      <c r="E2579" s="250" t="str">
        <f>data_olah!D59</f>
        <v>LONG LANUK</v>
      </c>
      <c r="F2579" s="251" t="str">
        <f>data_olah!F59</f>
        <v>1.9643583335074712</v>
      </c>
      <c r="G2579" s="251" t="str">
        <f>data_olah!G59</f>
        <v>117.33777180141443</v>
      </c>
      <c r="H2579" s="250" t="str">
        <f>data_olah!H59</f>
        <v>TELKOMSEL</v>
      </c>
      <c r="I2579" s="250" t="str">
        <f>data_olah!I59</f>
        <v>ORBIT</v>
      </c>
      <c r="J2579" s="250" t="str">
        <f>data_olah!J59</f>
        <v>TERPASANG</v>
      </c>
      <c r="K2579" s="250" t="str">
        <f>data_olah!P59</f>
        <v>BELUM TERPASANG</v>
      </c>
      <c r="L2579" s="250" t="str">
        <f>data_olah!U59</f>
        <v>TIDAK TERDETEKSI</v>
      </c>
    </row>
    <row r="2580">
      <c r="A2580" s="249">
        <v>2025.0</v>
      </c>
      <c r="B2580" s="249" t="s">
        <v>3598</v>
      </c>
      <c r="C2580" s="250" t="str">
        <f>data_olah!B60</f>
        <v>BERAU</v>
      </c>
      <c r="D2580" s="250" t="str">
        <f>data_olah!C60</f>
        <v>SAMBALIUNG</v>
      </c>
      <c r="E2580" s="250" t="str">
        <f>data_olah!D60</f>
        <v>TUMBIT DAYAK</v>
      </c>
      <c r="F2580" s="251" t="str">
        <f>data_olah!F60</f>
        <v>1.992112</v>
      </c>
      <c r="G2580" s="251" t="str">
        <f>data_olah!G60</f>
        <v>117.322373</v>
      </c>
      <c r="H2580" s="250" t="str">
        <f>data_olah!H60</f>
        <v>BESTCAMP</v>
      </c>
      <c r="I2580" s="250" t="str">
        <f>data_olah!I60</f>
        <v>STARLINK</v>
      </c>
      <c r="J2580" s="250" t="str">
        <f>data_olah!J60</f>
        <v>TERPASANG</v>
      </c>
      <c r="K2580" s="250" t="str">
        <f>data_olah!P60</f>
        <v>&lt;= 50GB</v>
      </c>
      <c r="L2580" s="250" t="str">
        <f>data_olah!U60</f>
        <v>OPTIMAL</v>
      </c>
    </row>
    <row r="2581">
      <c r="A2581" s="249">
        <v>2025.0</v>
      </c>
      <c r="B2581" s="249" t="s">
        <v>3598</v>
      </c>
      <c r="C2581" s="250" t="str">
        <f>data_olah!B61</f>
        <v>BERAU</v>
      </c>
      <c r="D2581" s="250" t="str">
        <f>data_olah!C61</f>
        <v>SAMBALIUNG</v>
      </c>
      <c r="E2581" s="250" t="str">
        <f>data_olah!D61</f>
        <v>INARAN</v>
      </c>
      <c r="F2581" s="251" t="str">
        <f>data_olah!F61</f>
        <v>2.03918605261871</v>
      </c>
      <c r="G2581" s="251" t="str">
        <f>data_olah!G61</f>
        <v>117.41921549859174</v>
      </c>
      <c r="H2581" s="250" t="str">
        <f>data_olah!H61</f>
        <v>TELKOMSAT</v>
      </c>
      <c r="I2581" s="250" t="str">
        <f>data_olah!I61</f>
        <v>STARLINK</v>
      </c>
      <c r="J2581" s="250" t="str">
        <f>data_olah!J61</f>
        <v>TERPASANG</v>
      </c>
      <c r="K2581" s="250" t="str">
        <f>data_olah!P61</f>
        <v>&lt;= 10GB</v>
      </c>
      <c r="L2581" s="250" t="str">
        <f>data_olah!U61</f>
        <v>KURANG OPTIMAL</v>
      </c>
    </row>
    <row r="2582">
      <c r="A2582" s="249">
        <v>2025.0</v>
      </c>
      <c r="B2582" s="249" t="s">
        <v>3598</v>
      </c>
      <c r="C2582" s="250" t="str">
        <f>data_olah!B62</f>
        <v>BERAU</v>
      </c>
      <c r="D2582" s="250" t="str">
        <f>data_olah!C62</f>
        <v>SAMBALIUNG</v>
      </c>
      <c r="E2582" s="250" t="str">
        <f>data_olah!D62</f>
        <v>PEGAT BUKUR</v>
      </c>
      <c r="F2582" s="251" t="str">
        <f>data_olah!F62</f>
        <v>2.034322059110328</v>
      </c>
      <c r="G2582" s="251" t="str">
        <f>data_olah!G62</f>
        <v>117.46738450711992</v>
      </c>
      <c r="H2582" s="250" t="str">
        <f>data_olah!H62</f>
        <v>COMTELINDO</v>
      </c>
      <c r="I2582" s="250" t="str">
        <f>data_olah!I62</f>
        <v>WMS</v>
      </c>
      <c r="J2582" s="250" t="str">
        <f>data_olah!J62</f>
        <v>TERPASANG</v>
      </c>
      <c r="K2582" s="250" t="str">
        <f>data_olah!P62</f>
        <v>TIDAK TERDETEKSI</v>
      </c>
      <c r="L2582" s="250" t="str">
        <f>data_olah!U62</f>
        <v>OPTIMAL</v>
      </c>
    </row>
    <row r="2583">
      <c r="A2583" s="249">
        <v>2025.0</v>
      </c>
      <c r="B2583" s="249" t="s">
        <v>3598</v>
      </c>
      <c r="C2583" s="250" t="str">
        <f>data_olah!B63</f>
        <v>BERAU</v>
      </c>
      <c r="D2583" s="250" t="str">
        <f>data_olah!C63</f>
        <v>SAMBALIUNG</v>
      </c>
      <c r="E2583" s="250" t="str">
        <f>data_olah!D63</f>
        <v>RANTAU PANJANG</v>
      </c>
      <c r="F2583" s="251" t="str">
        <f>data_olah!F63</f>
        <v>2.106266152543877</v>
      </c>
      <c r="G2583" s="251" t="str">
        <f>data_olah!G63</f>
        <v>117.45075007086871</v>
      </c>
      <c r="H2583" s="250" t="str">
        <f>data_olah!H63</f>
        <v>TELKOMSAT</v>
      </c>
      <c r="I2583" s="250" t="str">
        <f>data_olah!I63</f>
        <v>STARLINK</v>
      </c>
      <c r="J2583" s="250" t="str">
        <f>data_olah!J63</f>
        <v>TERPASANG</v>
      </c>
      <c r="K2583" s="250" t="str">
        <f>data_olah!P63</f>
        <v>&lt;= 100GB</v>
      </c>
      <c r="L2583" s="250" t="str">
        <f>data_olah!U63</f>
        <v>OPTIMAL</v>
      </c>
    </row>
    <row r="2584">
      <c r="A2584" s="249">
        <v>2025.0</v>
      </c>
      <c r="B2584" s="249" t="s">
        <v>3598</v>
      </c>
      <c r="C2584" s="250" t="str">
        <f>data_olah!B64</f>
        <v>BERAU</v>
      </c>
      <c r="D2584" s="250" t="str">
        <f>data_olah!C64</f>
        <v>SAMBALIUNG</v>
      </c>
      <c r="E2584" s="250" t="str">
        <f>data_olah!D64</f>
        <v>SUARAN</v>
      </c>
      <c r="F2584" s="251" t="str">
        <f>data_olah!F64</f>
        <v>2.019076654088608</v>
      </c>
      <c r="G2584" s="251" t="str">
        <f>data_olah!G64</f>
        <v>117.6398920161547</v>
      </c>
      <c r="H2584" s="250" t="str">
        <f>data_olah!H64</f>
        <v>TELKOM</v>
      </c>
      <c r="I2584" s="250" t="str">
        <f>data_olah!I64</f>
        <v>WMS</v>
      </c>
      <c r="J2584" s="250" t="str">
        <f>data_olah!J64</f>
        <v>TERPASANG</v>
      </c>
      <c r="K2584" s="250" t="str">
        <f>data_olah!P64</f>
        <v>&lt;= 150GB</v>
      </c>
      <c r="L2584" s="250" t="str">
        <f>data_olah!U64</f>
        <v>KURANG OPTIMAL</v>
      </c>
    </row>
    <row r="2585">
      <c r="A2585" s="249">
        <v>2025.0</v>
      </c>
      <c r="B2585" s="249" t="s">
        <v>3598</v>
      </c>
      <c r="C2585" s="250" t="str">
        <f>data_olah!B65</f>
        <v>BERAU</v>
      </c>
      <c r="D2585" s="250" t="str">
        <f>data_olah!C65</f>
        <v>SAMBALIUNG</v>
      </c>
      <c r="E2585" s="250" t="str">
        <f>data_olah!D65</f>
        <v>PILANJAU</v>
      </c>
      <c r="F2585" s="251" t="str">
        <f>data_olah!F65</f>
        <v>1.996835</v>
      </c>
      <c r="G2585" s="251" t="str">
        <f>data_olah!G65</f>
        <v>117.753414</v>
      </c>
      <c r="H2585" s="250" t="str">
        <f>data_olah!H65</f>
        <v>BESTCAMP</v>
      </c>
      <c r="I2585" s="250" t="str">
        <f>data_olah!I65</f>
        <v>STARLINK</v>
      </c>
      <c r="J2585" s="250" t="str">
        <f>data_olah!J65</f>
        <v>TERPASANG</v>
      </c>
      <c r="K2585" s="250" t="str">
        <f>data_olah!P65</f>
        <v>&lt;= 100GB</v>
      </c>
      <c r="L2585" s="250" t="str">
        <f>data_olah!U65</f>
        <v>TIDAK OPTIMAL</v>
      </c>
    </row>
    <row r="2586">
      <c r="A2586" s="249">
        <v>2025.0</v>
      </c>
      <c r="B2586" s="249" t="s">
        <v>3598</v>
      </c>
      <c r="C2586" s="250" t="str">
        <f>data_olah!B66</f>
        <v>BERAU</v>
      </c>
      <c r="D2586" s="250" t="str">
        <f>data_olah!C66</f>
        <v>SAMBALIUNG</v>
      </c>
      <c r="E2586" s="250" t="str">
        <f>data_olah!D66</f>
        <v>PESAYAN</v>
      </c>
      <c r="F2586" s="251" t="str">
        <f>data_olah!F66</f>
        <v>2.010643707442536</v>
      </c>
      <c r="G2586" s="251" t="str">
        <f>data_olah!G66</f>
        <v>117.67712714168361</v>
      </c>
      <c r="H2586" s="250" t="str">
        <f>data_olah!H66</f>
        <v>TELKOMSAT</v>
      </c>
      <c r="I2586" s="250" t="str">
        <f>data_olah!I66</f>
        <v>STARLINK</v>
      </c>
      <c r="J2586" s="250" t="str">
        <f>data_olah!J66</f>
        <v>TERPASANG</v>
      </c>
      <c r="K2586" s="250" t="str">
        <f>data_olah!P66</f>
        <v>&lt;= 150GB</v>
      </c>
      <c r="L2586" s="250" t="str">
        <f>data_olah!U66</f>
        <v>OPTIMAL</v>
      </c>
    </row>
    <row r="2587">
      <c r="A2587" s="249">
        <v>2025.0</v>
      </c>
      <c r="B2587" s="249" t="s">
        <v>3598</v>
      </c>
      <c r="C2587" s="250" t="str">
        <f>data_olah!B67</f>
        <v>BERAU</v>
      </c>
      <c r="D2587" s="250" t="str">
        <f>data_olah!C67</f>
        <v>SAMBALIUNG</v>
      </c>
      <c r="E2587" s="250" t="str">
        <f>data_olah!D67</f>
        <v>SEI BEBANIR BANGUN</v>
      </c>
      <c r="F2587" s="251" t="str">
        <f>data_olah!F67</f>
        <v>2.1607765728302026</v>
      </c>
      <c r="G2587" s="251" t="str">
        <f>data_olah!G67</f>
        <v>117.57026003194227</v>
      </c>
      <c r="H2587" s="250" t="str">
        <f>data_olah!H67</f>
        <v>TELKOM</v>
      </c>
      <c r="I2587" s="250" t="str">
        <f>data_olah!I67</f>
        <v>WMS</v>
      </c>
      <c r="J2587" s="250" t="str">
        <f>data_olah!J67</f>
        <v>TERPASANG</v>
      </c>
      <c r="K2587" s="250" t="str">
        <f>data_olah!P67</f>
        <v>TIDAK AKTIF</v>
      </c>
      <c r="L2587" s="250" t="str">
        <f>data_olah!U67</f>
        <v>TIDAK AKTIF</v>
      </c>
    </row>
    <row r="2588">
      <c r="A2588" s="249">
        <v>2025.0</v>
      </c>
      <c r="B2588" s="249" t="s">
        <v>3598</v>
      </c>
      <c r="C2588" s="250" t="str">
        <f>data_olah!B68</f>
        <v>BERAU</v>
      </c>
      <c r="D2588" s="250" t="str">
        <f>data_olah!C68</f>
        <v>SAMBALIUNG</v>
      </c>
      <c r="E2588" s="250" t="str">
        <f>data_olah!D68</f>
        <v>GURIMBANG</v>
      </c>
      <c r="F2588" s="251" t="str">
        <f>data_olah!F68</f>
        <v>2.186041920715036</v>
      </c>
      <c r="G2588" s="251" t="str">
        <f>data_olah!G68</f>
        <v>117.60141022343434</v>
      </c>
      <c r="H2588" s="250" t="str">
        <f>data_olah!H68</f>
        <v>TELKOM</v>
      </c>
      <c r="I2588" s="250" t="str">
        <f>data_olah!I68</f>
        <v>WMS</v>
      </c>
      <c r="J2588" s="250" t="str">
        <f>data_olah!J68</f>
        <v>TERPASANG</v>
      </c>
      <c r="K2588" s="250" t="str">
        <f>data_olah!P68</f>
        <v>TIDAK AKTIF</v>
      </c>
      <c r="L2588" s="250" t="str">
        <f>data_olah!U68</f>
        <v>KURANG OPTIMAL</v>
      </c>
    </row>
    <row r="2589">
      <c r="A2589" s="249">
        <v>2025.0</v>
      </c>
      <c r="B2589" s="249" t="s">
        <v>3598</v>
      </c>
      <c r="C2589" s="250" t="str">
        <f>data_olah!B69</f>
        <v>BERAU</v>
      </c>
      <c r="D2589" s="250" t="str">
        <f>data_olah!C69</f>
        <v>SAMBALIUNG</v>
      </c>
      <c r="E2589" s="250" t="str">
        <f>data_olah!D69</f>
        <v>SUKAN TENGAH</v>
      </c>
      <c r="F2589" s="251" t="str">
        <f>data_olah!F69</f>
        <v>2.175837171043414</v>
      </c>
      <c r="G2589" s="251" t="str">
        <f>data_olah!G69</f>
        <v>117.65689018989184</v>
      </c>
      <c r="H2589" s="250" t="str">
        <f>data_olah!H69</f>
        <v>TELKOM</v>
      </c>
      <c r="I2589" s="250" t="str">
        <f>data_olah!I69</f>
        <v>WMS</v>
      </c>
      <c r="J2589" s="250" t="str">
        <f>data_olah!J69</f>
        <v>TERPASANG</v>
      </c>
      <c r="K2589" s="250" t="str">
        <f>data_olah!P69</f>
        <v>BELUM TERPASANG</v>
      </c>
      <c r="L2589" s="250" t="str">
        <f>data_olah!U69</f>
        <v>TIDAK OPTIMAL</v>
      </c>
    </row>
    <row r="2590">
      <c r="A2590" s="249">
        <v>2025.0</v>
      </c>
      <c r="B2590" s="249" t="s">
        <v>3598</v>
      </c>
      <c r="C2590" s="250" t="str">
        <f>data_olah!B70</f>
        <v>BERAU</v>
      </c>
      <c r="D2590" s="250" t="str">
        <f>data_olah!C70</f>
        <v>SAMBALIUNG</v>
      </c>
      <c r="E2590" s="250" t="str">
        <f>data_olah!D70</f>
        <v>TANJUNG PERANGAT</v>
      </c>
      <c r="F2590" s="251" t="str">
        <f>data_olah!F70</f>
        <v>2.208433</v>
      </c>
      <c r="G2590" s="251" t="str">
        <f>data_olah!G70</f>
        <v>117.611750</v>
      </c>
      <c r="H2590" s="250" t="str">
        <f>data_olah!H70</f>
        <v>BESTCAMP</v>
      </c>
      <c r="I2590" s="250" t="str">
        <f>data_olah!I70</f>
        <v>STARLINK</v>
      </c>
      <c r="J2590" s="250" t="str">
        <f>data_olah!J70</f>
        <v>TERPASANG</v>
      </c>
      <c r="K2590" s="250" t="str">
        <f>data_olah!P70</f>
        <v>&lt;= 50GB</v>
      </c>
      <c r="L2590" s="250" t="str">
        <f>data_olah!U70</f>
        <v>TIDAK OPTIMAL</v>
      </c>
    </row>
    <row r="2591">
      <c r="A2591" s="249">
        <v>2025.0</v>
      </c>
      <c r="B2591" s="249" t="s">
        <v>3598</v>
      </c>
      <c r="C2591" s="250" t="str">
        <f>data_olah!B71</f>
        <v>BERAU</v>
      </c>
      <c r="D2591" s="250" t="str">
        <f>data_olah!C71</f>
        <v>SAMBALIUNG</v>
      </c>
      <c r="E2591" s="250" t="str">
        <f>data_olah!D71</f>
        <v>BENA BARU</v>
      </c>
      <c r="F2591" s="251" t="str">
        <f>data_olah!F71</f>
        <v>2.0400403991450413</v>
      </c>
      <c r="G2591" s="251" t="str">
        <f>data_olah!G71</f>
        <v>117.39633430856777</v>
      </c>
      <c r="H2591" s="250" t="str">
        <f>data_olah!H71</f>
        <v>TELKOM</v>
      </c>
      <c r="I2591" s="250" t="str">
        <f>data_olah!I71</f>
        <v>WMS</v>
      </c>
      <c r="J2591" s="250" t="str">
        <f>data_olah!J71</f>
        <v>TERPASANG</v>
      </c>
      <c r="K2591" s="250" t="str">
        <f>data_olah!P71</f>
        <v>TIDAK AKTIF</v>
      </c>
      <c r="L2591" s="250" t="str">
        <f>data_olah!U71</f>
        <v>KURANG OPTIMAL</v>
      </c>
    </row>
    <row r="2592">
      <c r="A2592" s="249">
        <v>2025.0</v>
      </c>
      <c r="B2592" s="249" t="s">
        <v>3598</v>
      </c>
      <c r="C2592" s="250" t="str">
        <f>data_olah!B72</f>
        <v>BERAU</v>
      </c>
      <c r="D2592" s="250" t="str">
        <f>data_olah!C72</f>
        <v>SEGAH</v>
      </c>
      <c r="E2592" s="250" t="str">
        <f>data_olah!D72</f>
        <v>LONG LA'AI</v>
      </c>
      <c r="F2592" s="251" t="str">
        <f>data_olah!F72</f>
        <v>2.162181925537826</v>
      </c>
      <c r="G2592" s="251" t="str">
        <f>data_olah!G72</f>
        <v>116.74914293126034</v>
      </c>
      <c r="H2592" s="250" t="str">
        <f>data_olah!H72</f>
        <v>COMTELINDO</v>
      </c>
      <c r="I2592" s="250" t="str">
        <f>data_olah!I72</f>
        <v>WMS</v>
      </c>
      <c r="J2592" s="250" t="str">
        <f>data_olah!J72</f>
        <v>TERPASANG</v>
      </c>
      <c r="K2592" s="250" t="str">
        <f>data_olah!P72</f>
        <v>TIDAK TERDETEKSI</v>
      </c>
      <c r="L2592" s="250" t="str">
        <f>data_olah!U72</f>
        <v>TIDAK TERDETEKSI</v>
      </c>
    </row>
    <row r="2593">
      <c r="A2593" s="249">
        <v>2025.0</v>
      </c>
      <c r="B2593" s="249" t="s">
        <v>3598</v>
      </c>
      <c r="C2593" s="250" t="str">
        <f>data_olah!B73</f>
        <v>BERAU</v>
      </c>
      <c r="D2593" s="250" t="str">
        <f>data_olah!C73</f>
        <v>SEGAH</v>
      </c>
      <c r="E2593" s="250" t="str">
        <f>data_olah!D73</f>
        <v>PUNAN SEGAH</v>
      </c>
      <c r="F2593" s="251" t="str">
        <f>data_olah!F73</f>
        <v>2.3764425889855696</v>
      </c>
      <c r="G2593" s="251" t="str">
        <f>data_olah!G73</f>
        <v>116.65596483779778</v>
      </c>
      <c r="H2593" s="250" t="str">
        <f>data_olah!H73</f>
        <v>COMTELINDO</v>
      </c>
      <c r="I2593" s="250" t="str">
        <f>data_olah!I73</f>
        <v>WMS</v>
      </c>
      <c r="J2593" s="250" t="str">
        <f>data_olah!J73</f>
        <v>TERPASANG</v>
      </c>
      <c r="K2593" s="250" t="str">
        <f>data_olah!P73</f>
        <v>TIDAK TERDETEKSI</v>
      </c>
      <c r="L2593" s="250" t="str">
        <f>data_olah!U73</f>
        <v>OPTIMAL</v>
      </c>
    </row>
    <row r="2594">
      <c r="A2594" s="249">
        <v>2025.0</v>
      </c>
      <c r="B2594" s="249" t="s">
        <v>3598</v>
      </c>
      <c r="C2594" s="250" t="str">
        <f>data_olah!B74</f>
        <v>BERAU</v>
      </c>
      <c r="D2594" s="250" t="str">
        <f>data_olah!C74</f>
        <v>SEGAH</v>
      </c>
      <c r="E2594" s="250" t="str">
        <f>data_olah!D74</f>
        <v>LONG AYAP</v>
      </c>
      <c r="F2594" s="251" t="str">
        <f>data_olah!F74</f>
        <v>2.307972</v>
      </c>
      <c r="G2594" s="251" t="str">
        <f>data_olah!G74</f>
        <v>116.840627</v>
      </c>
      <c r="H2594" s="250" t="str">
        <f>data_olah!H74</f>
        <v>BESTCAMP</v>
      </c>
      <c r="I2594" s="250" t="str">
        <f>data_olah!I74</f>
        <v>STARLINK</v>
      </c>
      <c r="J2594" s="250" t="str">
        <f>data_olah!J74</f>
        <v>TERPASANG</v>
      </c>
      <c r="K2594" s="250" t="str">
        <f>data_olah!P74</f>
        <v>&lt;= 100GB</v>
      </c>
      <c r="L2594" s="250" t="str">
        <f>data_olah!U74</f>
        <v>OPTIMAL</v>
      </c>
    </row>
    <row r="2595">
      <c r="A2595" s="249">
        <v>2025.0</v>
      </c>
      <c r="B2595" s="249" t="s">
        <v>3598</v>
      </c>
      <c r="C2595" s="250" t="str">
        <f>data_olah!B75</f>
        <v>BERAU</v>
      </c>
      <c r="D2595" s="250" t="str">
        <f>data_olah!C75</f>
        <v>SEGAH</v>
      </c>
      <c r="E2595" s="250" t="str">
        <f>data_olah!D75</f>
        <v>LONG AYAN</v>
      </c>
      <c r="F2595" s="251" t="str">
        <f>data_olah!F75</f>
        <v>2.2805719018571105</v>
      </c>
      <c r="G2595" s="251" t="str">
        <f>data_olah!G75</f>
        <v>116.95454534891914</v>
      </c>
      <c r="H2595" s="250" t="str">
        <f>data_olah!H75</f>
        <v>COMTELINDO</v>
      </c>
      <c r="I2595" s="250" t="str">
        <f>data_olah!I75</f>
        <v>WMS</v>
      </c>
      <c r="J2595" s="250" t="str">
        <f>data_olah!J75</f>
        <v>TERPASANG</v>
      </c>
      <c r="K2595" s="250" t="str">
        <f>data_olah!P75</f>
        <v>TIDAK TERDETEKSI</v>
      </c>
      <c r="L2595" s="250" t="str">
        <f>data_olah!U75</f>
        <v>OPTIMAL</v>
      </c>
    </row>
    <row r="2596">
      <c r="A2596" s="249">
        <v>2025.0</v>
      </c>
      <c r="B2596" s="249" t="s">
        <v>3598</v>
      </c>
      <c r="C2596" s="250" t="str">
        <f>data_olah!B76</f>
        <v>BERAU</v>
      </c>
      <c r="D2596" s="250" t="str">
        <f>data_olah!C76</f>
        <v>SEGAH</v>
      </c>
      <c r="E2596" s="250" t="str">
        <f>data_olah!D76</f>
        <v>PUNAN MALINAU</v>
      </c>
      <c r="F2596" s="251" t="str">
        <f>data_olah!F76</f>
        <v>2.2562891776758964</v>
      </c>
      <c r="G2596" s="251" t="str">
        <f>data_olah!G76</f>
        <v>117.03110451346126</v>
      </c>
      <c r="H2596" s="250" t="str">
        <f>data_olah!H76</f>
        <v>TELKOMSEL</v>
      </c>
      <c r="I2596" s="250" t="str">
        <f>data_olah!I76</f>
        <v>ORBIT</v>
      </c>
      <c r="J2596" s="250" t="str">
        <f>data_olah!J76</f>
        <v>TERPASANG</v>
      </c>
      <c r="K2596" s="250" t="str">
        <f>data_olah!P76</f>
        <v>BELUM TERPASANG</v>
      </c>
      <c r="L2596" s="250" t="str">
        <f>data_olah!U76</f>
        <v>TIDAK TERDETEKSI</v>
      </c>
    </row>
    <row r="2597">
      <c r="A2597" s="249">
        <v>2025.0</v>
      </c>
      <c r="B2597" s="249" t="s">
        <v>3598</v>
      </c>
      <c r="C2597" s="250" t="str">
        <f>data_olah!B77</f>
        <v>BERAU</v>
      </c>
      <c r="D2597" s="250" t="str">
        <f>data_olah!C77</f>
        <v>SEGAH</v>
      </c>
      <c r="E2597" s="250" t="str">
        <f>data_olah!D77</f>
        <v>PUNAN MAHKAM</v>
      </c>
      <c r="F2597" s="251" t="str">
        <f>data_olah!F77</f>
        <v>2.321488677372123</v>
      </c>
      <c r="G2597" s="251" t="str">
        <f>data_olah!G77</f>
        <v>116.58781035240611</v>
      </c>
      <c r="H2597" s="250" t="str">
        <f>data_olah!H77</f>
        <v>COMTELINDO</v>
      </c>
      <c r="I2597" s="250" t="str">
        <f>data_olah!I77</f>
        <v>WMS</v>
      </c>
      <c r="J2597" s="250" t="str">
        <f>data_olah!J77</f>
        <v>TERPASANG</v>
      </c>
      <c r="K2597" s="250" t="str">
        <f>data_olah!P77</f>
        <v>TIDAK TERDETEKSI</v>
      </c>
      <c r="L2597" s="250" t="str">
        <f>data_olah!U77</f>
        <v>TIDAK OPTIMAL</v>
      </c>
    </row>
    <row r="2598">
      <c r="A2598" s="249">
        <v>2025.0</v>
      </c>
      <c r="B2598" s="249" t="s">
        <v>3598</v>
      </c>
      <c r="C2598" s="250" t="str">
        <f>data_olah!B78</f>
        <v>BERAU</v>
      </c>
      <c r="D2598" s="250" t="str">
        <f>data_olah!C78</f>
        <v>SEGAH</v>
      </c>
      <c r="E2598" s="250" t="str">
        <f>data_olah!D78</f>
        <v>GUNUNG SARI</v>
      </c>
      <c r="F2598" s="251" t="str">
        <f>data_olah!F78</f>
        <v>2.190839054636443</v>
      </c>
      <c r="G2598" s="251" t="str">
        <f>data_olah!G78</f>
        <v>117.11320951660349</v>
      </c>
      <c r="H2598" s="250" t="str">
        <f>data_olah!H78</f>
        <v>TELKOM</v>
      </c>
      <c r="I2598" s="250" t="str">
        <f>data_olah!I78</f>
        <v>WMS</v>
      </c>
      <c r="J2598" s="250" t="str">
        <f>data_olah!J78</f>
        <v>TERPASANG</v>
      </c>
      <c r="K2598" s="250" t="str">
        <f>data_olah!P78</f>
        <v>&lt;= 100GB</v>
      </c>
      <c r="L2598" s="250" t="str">
        <f>data_olah!U78</f>
        <v>TIDAK OPTIMAL</v>
      </c>
    </row>
    <row r="2599">
      <c r="A2599" s="249">
        <v>2025.0</v>
      </c>
      <c r="B2599" s="249" t="s">
        <v>3598</v>
      </c>
      <c r="C2599" s="250" t="str">
        <f>data_olah!B79</f>
        <v>BERAU</v>
      </c>
      <c r="D2599" s="250" t="str">
        <f>data_olah!C79</f>
        <v>SEGAH</v>
      </c>
      <c r="E2599" s="250" t="str">
        <f>data_olah!D79</f>
        <v>PANDAN SARI</v>
      </c>
      <c r="F2599" s="251" t="str">
        <f>data_olah!F79</f>
        <v>2.0774877630806916</v>
      </c>
      <c r="G2599" s="251" t="str">
        <f>data_olah!G79</f>
        <v>117.234147339748</v>
      </c>
      <c r="H2599" s="250" t="str">
        <f>data_olah!H79</f>
        <v>TELKOMSEL</v>
      </c>
      <c r="I2599" s="250" t="str">
        <f>data_olah!I79</f>
        <v>ORBIT</v>
      </c>
      <c r="J2599" s="250" t="str">
        <f>data_olah!J79</f>
        <v>TERPASANG</v>
      </c>
      <c r="K2599" s="250" t="str">
        <f>data_olah!P79</f>
        <v>BELUM TERPASANG</v>
      </c>
      <c r="L2599" s="250" t="str">
        <f>data_olah!U79</f>
        <v>TIDAK TERDETEKSI</v>
      </c>
    </row>
    <row r="2600">
      <c r="A2600" s="249">
        <v>2025.0</v>
      </c>
      <c r="B2600" s="249" t="s">
        <v>3598</v>
      </c>
      <c r="C2600" s="250" t="str">
        <f>data_olah!B80</f>
        <v>BERAU</v>
      </c>
      <c r="D2600" s="250" t="str">
        <f>data_olah!C80</f>
        <v>SEGAH</v>
      </c>
      <c r="E2600" s="250" t="str">
        <f>data_olah!D80</f>
        <v>BUKIT MAKMUR</v>
      </c>
      <c r="F2600" s="251" t="str">
        <f>data_olah!F80</f>
        <v>2.087653738487665</v>
      </c>
      <c r="G2600" s="251" t="str">
        <f>data_olah!G80</f>
        <v>117.19828377380585</v>
      </c>
      <c r="H2600" s="250" t="str">
        <f>data_olah!H80</f>
        <v>TELKOM</v>
      </c>
      <c r="I2600" s="250" t="str">
        <f>data_olah!I80</f>
        <v>WMS</v>
      </c>
      <c r="J2600" s="250" t="str">
        <f>data_olah!J80</f>
        <v>TERPASANG</v>
      </c>
      <c r="K2600" s="250" t="str">
        <f>data_olah!P80</f>
        <v>TIDAK AKTIF</v>
      </c>
      <c r="L2600" s="250" t="str">
        <f>data_olah!U80</f>
        <v>TIDAK AKTIF</v>
      </c>
    </row>
    <row r="2601">
      <c r="A2601" s="249">
        <v>2025.0</v>
      </c>
      <c r="B2601" s="249" t="s">
        <v>3598</v>
      </c>
      <c r="C2601" s="250" t="str">
        <f>data_olah!B81</f>
        <v>BERAU</v>
      </c>
      <c r="D2601" s="250" t="str">
        <f>data_olah!C81</f>
        <v>SEGAH</v>
      </c>
      <c r="E2601" s="250" t="str">
        <f>data_olah!D81</f>
        <v>HARAPAN JAYA</v>
      </c>
      <c r="F2601" s="251" t="str">
        <f>data_olah!F81</f>
        <v>2.1458485120244988</v>
      </c>
      <c r="G2601" s="251" t="str">
        <f>data_olah!G81</f>
        <v>117.11288820154698</v>
      </c>
      <c r="H2601" s="250" t="str">
        <f>data_olah!H81</f>
        <v>TELKOMSEL</v>
      </c>
      <c r="I2601" s="250" t="str">
        <f>data_olah!I81</f>
        <v>ORBIT</v>
      </c>
      <c r="J2601" s="250" t="str">
        <f>data_olah!J81</f>
        <v>TERPASANG</v>
      </c>
      <c r="K2601" s="250" t="str">
        <f>data_olah!P81</f>
        <v>BELUM TERPASANG</v>
      </c>
      <c r="L2601" s="250" t="str">
        <f>data_olah!U81</f>
        <v>TIDAK TERDETEKSI</v>
      </c>
    </row>
    <row r="2602">
      <c r="A2602" s="249">
        <v>2025.0</v>
      </c>
      <c r="B2602" s="249" t="s">
        <v>3598</v>
      </c>
      <c r="C2602" s="250" t="str">
        <f>data_olah!B82</f>
        <v>BERAU</v>
      </c>
      <c r="D2602" s="250" t="str">
        <f>data_olah!C82</f>
        <v>SEGAH</v>
      </c>
      <c r="E2602" s="250" t="str">
        <f>data_olah!D82</f>
        <v>TEPIAN BUAH</v>
      </c>
      <c r="F2602" s="251" t="str">
        <f>data_olah!F82</f>
        <v>2.185965795557908</v>
      </c>
      <c r="G2602" s="251" t="str">
        <f>data_olah!G82</f>
        <v>117.1011026776948</v>
      </c>
      <c r="H2602" s="250" t="str">
        <f>data_olah!H82</f>
        <v>TELKOM</v>
      </c>
      <c r="I2602" s="250" t="str">
        <f>data_olah!I82</f>
        <v>WMS</v>
      </c>
      <c r="J2602" s="250" t="str">
        <f>data_olah!J82</f>
        <v>TERPASANG</v>
      </c>
      <c r="K2602" s="250" t="str">
        <f>data_olah!P82</f>
        <v>TIDAK AKTIF</v>
      </c>
      <c r="L2602" s="250" t="str">
        <f>data_olah!U82</f>
        <v>TIDAK OPTIMAL</v>
      </c>
    </row>
    <row r="2603">
      <c r="A2603" s="249">
        <v>2025.0</v>
      </c>
      <c r="B2603" s="249" t="s">
        <v>3598</v>
      </c>
      <c r="C2603" s="250" t="str">
        <f>data_olah!B83</f>
        <v>BERAU</v>
      </c>
      <c r="D2603" s="250" t="str">
        <f>data_olah!C83</f>
        <v>SEGAH</v>
      </c>
      <c r="E2603" s="250" t="str">
        <f>data_olah!D83</f>
        <v>BATU RAJANG</v>
      </c>
      <c r="F2603" s="251" t="str">
        <f>data_olah!F83</f>
        <v>2.0349462513630576</v>
      </c>
      <c r="G2603" s="251" t="str">
        <f>data_olah!G83</f>
        <v>117.08464388764158</v>
      </c>
      <c r="H2603" s="250" t="str">
        <f>data_olah!H83</f>
        <v>TELKOMSEL</v>
      </c>
      <c r="I2603" s="250" t="str">
        <f>data_olah!I83</f>
        <v>ORBIT</v>
      </c>
      <c r="J2603" s="250" t="str">
        <f>data_olah!J83</f>
        <v>TERPASANG</v>
      </c>
      <c r="K2603" s="250" t="str">
        <f>data_olah!P83</f>
        <v>BELUM TERPASANG</v>
      </c>
      <c r="L2603" s="250" t="str">
        <f>data_olah!U83</f>
        <v>TIDAK TERDETEKSI</v>
      </c>
    </row>
    <row r="2604">
      <c r="A2604" s="249">
        <v>2025.0</v>
      </c>
      <c r="B2604" s="249" t="s">
        <v>3598</v>
      </c>
      <c r="C2604" s="250" t="str">
        <f>data_olah!B84</f>
        <v>BERAU</v>
      </c>
      <c r="D2604" s="250" t="str">
        <f>data_olah!C84</f>
        <v>SEGAH</v>
      </c>
      <c r="E2604" s="250" t="str">
        <f>data_olah!D84</f>
        <v>SIDUUNG INDAH</v>
      </c>
      <c r="F2604" s="251" t="str">
        <f>data_olah!F84</f>
        <v>1.9916472195893689</v>
      </c>
      <c r="G2604" s="251" t="str">
        <f>data_olah!G84</f>
        <v>117.17629643022153</v>
      </c>
      <c r="H2604" s="250" t="str">
        <f>data_olah!H84</f>
        <v>COMTELINDO</v>
      </c>
      <c r="I2604" s="250" t="str">
        <f>data_olah!I84</f>
        <v>WMS</v>
      </c>
      <c r="J2604" s="250" t="str">
        <f>data_olah!J84</f>
        <v>TERPASANG</v>
      </c>
      <c r="K2604" s="250" t="str">
        <f>data_olah!P84</f>
        <v>TIDAK TERDETEKSI</v>
      </c>
      <c r="L2604" s="250" t="str">
        <f>data_olah!U84</f>
        <v>TIDAK TERDETEKSI</v>
      </c>
    </row>
    <row r="2605">
      <c r="A2605" s="249">
        <v>2025.0</v>
      </c>
      <c r="B2605" s="249" t="s">
        <v>3598</v>
      </c>
      <c r="C2605" s="250" t="str">
        <f>data_olah!B85</f>
        <v>BERAU</v>
      </c>
      <c r="D2605" s="250" t="str">
        <f>data_olah!C85</f>
        <v>TABALAR</v>
      </c>
      <c r="E2605" s="250" t="str">
        <f>data_olah!D85</f>
        <v>TABALAR MUARA</v>
      </c>
      <c r="F2605" s="251" t="str">
        <f>data_olah!F85</f>
        <v>1.7551738488066142</v>
      </c>
      <c r="G2605" s="251" t="str">
        <f>data_olah!G85</f>
        <v>117.97345249976799</v>
      </c>
      <c r="H2605" s="250" t="str">
        <f>data_olah!H85</f>
        <v>TELKOMSEL</v>
      </c>
      <c r="I2605" s="250" t="str">
        <f>data_olah!I85</f>
        <v>ORBIT</v>
      </c>
      <c r="J2605" s="250" t="str">
        <f>data_olah!J85</f>
        <v>TERPASANG</v>
      </c>
      <c r="K2605" s="250" t="str">
        <f>data_olah!P85</f>
        <v>BELUM TERPASANG</v>
      </c>
      <c r="L2605" s="250" t="str">
        <f>data_olah!U85</f>
        <v>TIDAK TERDETEKSI</v>
      </c>
    </row>
    <row r="2606">
      <c r="A2606" s="249">
        <v>2025.0</v>
      </c>
      <c r="B2606" s="249" t="s">
        <v>3598</v>
      </c>
      <c r="C2606" s="250" t="str">
        <f>data_olah!B86</f>
        <v>BERAU</v>
      </c>
      <c r="D2606" s="250" t="str">
        <f>data_olah!C86</f>
        <v>TABALAR</v>
      </c>
      <c r="E2606" s="250" t="str">
        <f>data_olah!D86</f>
        <v>TUBAAN</v>
      </c>
      <c r="F2606" s="251" t="str">
        <f>data_olah!F86</f>
        <v>2.1516317285238875</v>
      </c>
      <c r="G2606" s="251" t="str">
        <f>data_olah!G86</f>
        <v>117.5045858142565</v>
      </c>
      <c r="H2606" s="250" t="str">
        <f>data_olah!H86</f>
        <v>TELKOMSEL</v>
      </c>
      <c r="I2606" s="250" t="str">
        <f>data_olah!I86</f>
        <v>ORBIT</v>
      </c>
      <c r="J2606" s="250" t="str">
        <f>data_olah!J86</f>
        <v>TERPASANG</v>
      </c>
      <c r="K2606" s="250" t="str">
        <f>data_olah!P86</f>
        <v>BELUM TERPASANG</v>
      </c>
      <c r="L2606" s="250" t="str">
        <f>data_olah!U86</f>
        <v>TIDAK TERDETEKSI</v>
      </c>
    </row>
    <row r="2607">
      <c r="A2607" s="249">
        <v>2025.0</v>
      </c>
      <c r="B2607" s="249" t="s">
        <v>3598</v>
      </c>
      <c r="C2607" s="250" t="str">
        <f>data_olah!B87</f>
        <v>BERAU</v>
      </c>
      <c r="D2607" s="250" t="str">
        <f>data_olah!C87</f>
        <v>TABALAR</v>
      </c>
      <c r="E2607" s="250" t="str">
        <f>data_olah!D87</f>
        <v>TABALAR ULU</v>
      </c>
      <c r="F2607" s="251" t="str">
        <f>data_olah!F87</f>
        <v>1.766720753417623</v>
      </c>
      <c r="G2607" s="251" t="str">
        <f>data_olah!G87</f>
        <v>117.85411391274891</v>
      </c>
      <c r="H2607" s="250" t="str">
        <f>data_olah!H87</f>
        <v>COMTELINDO</v>
      </c>
      <c r="I2607" s="250" t="str">
        <f>data_olah!I87</f>
        <v>WMS</v>
      </c>
      <c r="J2607" s="250" t="str">
        <f>data_olah!J87</f>
        <v>TERPASANG</v>
      </c>
      <c r="K2607" s="250" t="str">
        <f>data_olah!P87</f>
        <v>TIDAK TERDETEKSI</v>
      </c>
      <c r="L2607" s="250" t="str">
        <f>data_olah!U87</f>
        <v>TIDAK OPTIMAL</v>
      </c>
    </row>
    <row r="2608">
      <c r="A2608" s="249">
        <v>2025.0</v>
      </c>
      <c r="B2608" s="249" t="s">
        <v>3598</v>
      </c>
      <c r="C2608" s="250" t="str">
        <f>data_olah!B88</f>
        <v>BERAU</v>
      </c>
      <c r="D2608" s="250" t="str">
        <f>data_olah!C88</f>
        <v>TABALAR</v>
      </c>
      <c r="E2608" s="250" t="str">
        <f>data_olah!D88</f>
        <v>SEMURUT</v>
      </c>
      <c r="F2608" s="251" t="str">
        <f>data_olah!F88</f>
        <v>1.8534333304490074</v>
      </c>
      <c r="G2608" s="251" t="str">
        <f>data_olah!G88</f>
        <v>117.82397594022412</v>
      </c>
      <c r="H2608" s="250" t="str">
        <f>data_olah!H88</f>
        <v>TELKOMSAT</v>
      </c>
      <c r="I2608" s="250" t="str">
        <f>data_olah!I88</f>
        <v>STARLINK</v>
      </c>
      <c r="J2608" s="250" t="str">
        <f>data_olah!J88</f>
        <v>TERPASANG</v>
      </c>
      <c r="K2608" s="250" t="str">
        <f>data_olah!P88</f>
        <v>&lt;= 500GB</v>
      </c>
      <c r="L2608" s="250" t="str">
        <f>data_olah!U88</f>
        <v>SANGAT OPTIMAL</v>
      </c>
    </row>
    <row r="2609">
      <c r="A2609" s="249">
        <v>2025.0</v>
      </c>
      <c r="B2609" s="249" t="s">
        <v>3598</v>
      </c>
      <c r="C2609" s="250" t="str">
        <f>data_olah!B89</f>
        <v>BERAU</v>
      </c>
      <c r="D2609" s="250" t="str">
        <f>data_olah!C89</f>
        <v>TABALAR</v>
      </c>
      <c r="E2609" s="250" t="str">
        <f>data_olah!D89</f>
        <v>BUYUNG-BUYUNG</v>
      </c>
      <c r="F2609" s="251" t="str">
        <f>data_olah!F89</f>
        <v>1.83731660281421</v>
      </c>
      <c r="G2609" s="251" t="str">
        <f>data_olah!G89</f>
        <v>117.77251957837314</v>
      </c>
      <c r="H2609" s="250" t="str">
        <f>data_olah!H89</f>
        <v>TELKOMSEL</v>
      </c>
      <c r="I2609" s="250" t="str">
        <f>data_olah!I89</f>
        <v>ORBIT</v>
      </c>
      <c r="J2609" s="250" t="str">
        <f>data_olah!J89</f>
        <v>TERPASANG</v>
      </c>
      <c r="K2609" s="250" t="str">
        <f>data_olah!P89</f>
        <v>BELUM TERPASANG</v>
      </c>
      <c r="L2609" s="250" t="str">
        <f>data_olah!U89</f>
        <v>TIDAK TERDETEKSI</v>
      </c>
    </row>
    <row r="2610">
      <c r="A2610" s="249">
        <v>2025.0</v>
      </c>
      <c r="B2610" s="249" t="s">
        <v>3598</v>
      </c>
      <c r="C2610" s="250" t="str">
        <f>data_olah!B90</f>
        <v>BERAU</v>
      </c>
      <c r="D2610" s="250" t="str">
        <f>data_olah!C90</f>
        <v>TABALAR</v>
      </c>
      <c r="E2610" s="250" t="str">
        <f>data_olah!D90</f>
        <v>HARAPAN MAJU</v>
      </c>
      <c r="F2610" s="251" t="str">
        <f>data_olah!F90</f>
        <v>1.7162356801101053</v>
      </c>
      <c r="G2610" s="251" t="str">
        <f>data_olah!G90</f>
        <v>117.96059472866186</v>
      </c>
      <c r="H2610" s="250" t="str">
        <f>data_olah!H90</f>
        <v>TELKOMSEL</v>
      </c>
      <c r="I2610" s="250" t="str">
        <f>data_olah!I90</f>
        <v>ORBIT</v>
      </c>
      <c r="J2610" s="250" t="str">
        <f>data_olah!J90</f>
        <v>TERPASANG</v>
      </c>
      <c r="K2610" s="250" t="str">
        <f>data_olah!P90</f>
        <v>BELUM TERPASANG</v>
      </c>
      <c r="L2610" s="250" t="str">
        <f>data_olah!U90</f>
        <v>TIDAK TERDETEKSI</v>
      </c>
    </row>
    <row r="2611">
      <c r="A2611" s="249">
        <v>2025.0</v>
      </c>
      <c r="B2611" s="249" t="s">
        <v>3598</v>
      </c>
      <c r="C2611" s="250" t="str">
        <f>data_olah!B91</f>
        <v>BERAU</v>
      </c>
      <c r="D2611" s="250" t="str">
        <f>data_olah!C91</f>
        <v>TALISAYAN</v>
      </c>
      <c r="E2611" s="250" t="str">
        <f>data_olah!D91</f>
        <v>DUMARING</v>
      </c>
      <c r="F2611" s="251" t="str">
        <f>data_olah!F91</f>
        <v>1.5755710743570372</v>
      </c>
      <c r="G2611" s="251" t="str">
        <f>data_olah!G91</f>
        <v>118.20004078682504</v>
      </c>
      <c r="H2611" s="250" t="str">
        <f>data_olah!H91</f>
        <v>TELKOM</v>
      </c>
      <c r="I2611" s="250" t="str">
        <f>data_olah!I91</f>
        <v>WMS</v>
      </c>
      <c r="J2611" s="250" t="str">
        <f>data_olah!J91</f>
        <v>TERPASANG</v>
      </c>
      <c r="K2611" s="250" t="str">
        <f>data_olah!P91</f>
        <v>&gt; 200GB</v>
      </c>
      <c r="L2611" s="250" t="str">
        <f>data_olah!U91</f>
        <v>KURANG OPTIMAL</v>
      </c>
    </row>
    <row r="2612">
      <c r="A2612" s="249">
        <v>2025.0</v>
      </c>
      <c r="B2612" s="249" t="s">
        <v>3598</v>
      </c>
      <c r="C2612" s="250" t="str">
        <f>data_olah!B92</f>
        <v>BERAU</v>
      </c>
      <c r="D2612" s="250" t="str">
        <f>data_olah!C92</f>
        <v>TALISAYAN</v>
      </c>
      <c r="E2612" s="250" t="str">
        <f>data_olah!D92</f>
        <v>TALISAYAN</v>
      </c>
      <c r="F2612" s="251" t="str">
        <f>data_olah!F92</f>
        <v>1.608891584550344</v>
      </c>
      <c r="G2612" s="251" t="str">
        <f>data_olah!G92</f>
        <v>118.17352026957002</v>
      </c>
      <c r="H2612" s="250" t="str">
        <f>data_olah!H92</f>
        <v>TELKOM</v>
      </c>
      <c r="I2612" s="250" t="str">
        <f>data_olah!I92</f>
        <v>WMS</v>
      </c>
      <c r="J2612" s="250" t="str">
        <f>data_olah!J92</f>
        <v>TERPASANG</v>
      </c>
      <c r="K2612" s="250" t="str">
        <f>data_olah!P92</f>
        <v>&gt; 200GB</v>
      </c>
      <c r="L2612" s="250" t="str">
        <f>data_olah!U92</f>
        <v>KURANG OPTIMAL</v>
      </c>
    </row>
    <row r="2613">
      <c r="A2613" s="249">
        <v>2025.0</v>
      </c>
      <c r="B2613" s="249" t="s">
        <v>3598</v>
      </c>
      <c r="C2613" s="250" t="str">
        <f>data_olah!B93</f>
        <v>BERAU</v>
      </c>
      <c r="D2613" s="250" t="str">
        <f>data_olah!C93</f>
        <v>TALISAYAN</v>
      </c>
      <c r="E2613" s="250" t="str">
        <f>data_olah!D93</f>
        <v>CAMPUR SARI</v>
      </c>
      <c r="F2613" s="251" t="str">
        <f>data_olah!F93</f>
        <v>1.5118652617223163</v>
      </c>
      <c r="G2613" s="251" t="str">
        <f>data_olah!G93</f>
        <v>118.15905613103631</v>
      </c>
      <c r="H2613" s="250" t="str">
        <f>data_olah!H93</f>
        <v>COMTELINDO</v>
      </c>
      <c r="I2613" s="250" t="str">
        <f>data_olah!I93</f>
        <v>WMS</v>
      </c>
      <c r="J2613" s="250" t="str">
        <f>data_olah!J93</f>
        <v>TERPASANG</v>
      </c>
      <c r="K2613" s="250" t="str">
        <f>data_olah!P93</f>
        <v>TIDAK TERDETEKSI</v>
      </c>
      <c r="L2613" s="250" t="str">
        <f>data_olah!U93</f>
        <v>OPTIMAL</v>
      </c>
    </row>
    <row r="2614">
      <c r="A2614" s="249">
        <v>2025.0</v>
      </c>
      <c r="B2614" s="249" t="s">
        <v>3598</v>
      </c>
      <c r="C2614" s="250" t="str">
        <f>data_olah!B94</f>
        <v>BERAU</v>
      </c>
      <c r="D2614" s="250" t="str">
        <f>data_olah!C94</f>
        <v>TALISAYAN</v>
      </c>
      <c r="E2614" s="250" t="str">
        <f>data_olah!D94</f>
        <v>BUMI JAYA</v>
      </c>
      <c r="F2614" s="251" t="str">
        <f>data_olah!F94</f>
        <v>1.519415125867297</v>
      </c>
      <c r="G2614" s="251" t="str">
        <f>data_olah!G94</f>
        <v>118.24096079019951</v>
      </c>
      <c r="H2614" s="250" t="str">
        <f>data_olah!H94</f>
        <v>TELKOMSAT</v>
      </c>
      <c r="I2614" s="250" t="str">
        <f>data_olah!I94</f>
        <v>STARLINK</v>
      </c>
      <c r="J2614" s="250" t="str">
        <f>data_olah!J94</f>
        <v>TERPASANG</v>
      </c>
      <c r="K2614" s="250" t="str">
        <f>data_olah!P94</f>
        <v>&lt;= 50GB</v>
      </c>
      <c r="L2614" s="250" t="str">
        <f>data_olah!U94</f>
        <v>TIDAK OPTIMAL</v>
      </c>
    </row>
    <row r="2615">
      <c r="A2615" s="249">
        <v>2025.0</v>
      </c>
      <c r="B2615" s="249" t="s">
        <v>3598</v>
      </c>
      <c r="C2615" s="250" t="str">
        <f>data_olah!B95</f>
        <v>BERAU</v>
      </c>
      <c r="D2615" s="250" t="str">
        <f>data_olah!C95</f>
        <v>TALISAYAN</v>
      </c>
      <c r="E2615" s="250" t="str">
        <f>data_olah!D95</f>
        <v>TUNGGAL BUMI</v>
      </c>
      <c r="F2615" s="251" t="str">
        <f>data_olah!F95</f>
        <v>1.3658876609538448</v>
      </c>
      <c r="G2615" s="251" t="str">
        <f>data_olah!G95</f>
        <v>118.17032245492811</v>
      </c>
      <c r="H2615" s="250" t="str">
        <f>data_olah!H95</f>
        <v>COMTELINDO</v>
      </c>
      <c r="I2615" s="250" t="str">
        <f>data_olah!I95</f>
        <v>WMS</v>
      </c>
      <c r="J2615" s="250" t="str">
        <f>data_olah!J95</f>
        <v>TERPASANG</v>
      </c>
      <c r="K2615" s="250" t="str">
        <f>data_olah!P95</f>
        <v>TIDAK TERDETEKSI</v>
      </c>
      <c r="L2615" s="250" t="str">
        <f>data_olah!U95</f>
        <v>TIDAK OPTIMAL</v>
      </c>
    </row>
    <row r="2616">
      <c r="A2616" s="249">
        <v>2025.0</v>
      </c>
      <c r="B2616" s="249" t="s">
        <v>3598</v>
      </c>
      <c r="C2616" s="250" t="str">
        <f>data_olah!B96</f>
        <v>BERAU</v>
      </c>
      <c r="D2616" s="250" t="str">
        <f>data_olah!C96</f>
        <v>TALISAYAN</v>
      </c>
      <c r="E2616" s="250" t="str">
        <f>data_olah!D96</f>
        <v>SUMBER MULYA</v>
      </c>
      <c r="F2616" s="251" t="str">
        <f>data_olah!F96</f>
        <v>1.5602747619757795</v>
      </c>
      <c r="G2616" s="251" t="str">
        <f>data_olah!G96</f>
        <v>118.09134669206769</v>
      </c>
      <c r="H2616" s="250" t="str">
        <f>data_olah!H96</f>
        <v>TELKOMSEL</v>
      </c>
      <c r="I2616" s="250" t="str">
        <f>data_olah!I96</f>
        <v>ORBIT</v>
      </c>
      <c r="J2616" s="250" t="str">
        <f>data_olah!J96</f>
        <v>TERPASANG</v>
      </c>
      <c r="K2616" s="250" t="str">
        <f>data_olah!P96</f>
        <v>BELUM TERPASANG</v>
      </c>
      <c r="L2616" s="250" t="str">
        <f>data_olah!U96</f>
        <v>TIDAK TERDETEKSI</v>
      </c>
    </row>
    <row r="2617">
      <c r="A2617" s="249">
        <v>2025.0</v>
      </c>
      <c r="B2617" s="249" t="s">
        <v>3598</v>
      </c>
      <c r="C2617" s="250" t="str">
        <f>data_olah!B97</f>
        <v>BERAU</v>
      </c>
      <c r="D2617" s="250" t="str">
        <f>data_olah!C97</f>
        <v>TALISAYAN</v>
      </c>
      <c r="E2617" s="250" t="str">
        <f>data_olah!D97</f>
        <v>SUKA MURYA</v>
      </c>
      <c r="F2617" s="251" t="str">
        <f>data_olah!F97</f>
        <v>1.5682111757449444</v>
      </c>
      <c r="G2617" s="251" t="str">
        <f>data_olah!G97</f>
        <v>118.16108497319644</v>
      </c>
      <c r="H2617" s="250" t="str">
        <f>data_olah!H97</f>
        <v>TELKOMSEL</v>
      </c>
      <c r="I2617" s="250" t="str">
        <f>data_olah!I97</f>
        <v>ORBIT</v>
      </c>
      <c r="J2617" s="250" t="str">
        <f>data_olah!J97</f>
        <v>TERPASANG</v>
      </c>
      <c r="K2617" s="250" t="str">
        <f>data_olah!P97</f>
        <v>BELUM TERPASANG</v>
      </c>
      <c r="L2617" s="250" t="str">
        <f>data_olah!U97</f>
        <v>TIDAK TERDETEKSI</v>
      </c>
    </row>
    <row r="2618">
      <c r="A2618" s="249">
        <v>2025.0</v>
      </c>
      <c r="B2618" s="249" t="s">
        <v>3598</v>
      </c>
      <c r="C2618" s="250" t="str">
        <f>data_olah!B98</f>
        <v>BERAU</v>
      </c>
      <c r="D2618" s="250" t="str">
        <f>data_olah!C98</f>
        <v>TALISAYAN</v>
      </c>
      <c r="E2618" s="250" t="str">
        <f>data_olah!D98</f>
        <v>PURNA SARI JAYA</v>
      </c>
      <c r="F2618" s="251" t="str">
        <f>data_olah!F98</f>
        <v>1.5370194218828523</v>
      </c>
      <c r="G2618" s="251" t="str">
        <f>data_olah!G98</f>
        <v>118.13954425753559</v>
      </c>
      <c r="H2618" s="250" t="str">
        <f>data_olah!H98</f>
        <v>TELKOMSEL</v>
      </c>
      <c r="I2618" s="250" t="str">
        <f>data_olah!I98</f>
        <v>ORBIT</v>
      </c>
      <c r="J2618" s="250" t="str">
        <f>data_olah!J98</f>
        <v>TERPASANG</v>
      </c>
      <c r="K2618" s="250" t="str">
        <f>data_olah!P98</f>
        <v>BELUM TERPASANG</v>
      </c>
      <c r="L2618" s="250" t="str">
        <f>data_olah!U98</f>
        <v>TIDAK TERDETEKSI</v>
      </c>
    </row>
    <row r="2619">
      <c r="A2619" s="249">
        <v>2025.0</v>
      </c>
      <c r="B2619" s="249" t="s">
        <v>3598</v>
      </c>
      <c r="C2619" s="250" t="str">
        <f>data_olah!B99</f>
        <v>BERAU</v>
      </c>
      <c r="D2619" s="250" t="str">
        <f>data_olah!C99</f>
        <v>TALISAYAN</v>
      </c>
      <c r="E2619" s="250" t="str">
        <f>data_olah!D99</f>
        <v>EKA SAPTA</v>
      </c>
      <c r="F2619" s="251" t="str">
        <f>data_olah!F99</f>
        <v>1.5564191470714022</v>
      </c>
      <c r="G2619" s="251" t="str">
        <f>data_olah!G99</f>
        <v>118.10209687087696</v>
      </c>
      <c r="H2619" s="250" t="str">
        <f>data_olah!H99</f>
        <v>TELKOMSEL</v>
      </c>
      <c r="I2619" s="250" t="str">
        <f>data_olah!I99</f>
        <v>ORBIT</v>
      </c>
      <c r="J2619" s="250" t="str">
        <f>data_olah!J99</f>
        <v>TERPASANG</v>
      </c>
      <c r="K2619" s="250" t="str">
        <f>data_olah!P99</f>
        <v>BELUM TERPASANG</v>
      </c>
      <c r="L2619" s="250" t="str">
        <f>data_olah!U99</f>
        <v>TIDAK TERDETEKSI</v>
      </c>
    </row>
    <row r="2620">
      <c r="A2620" s="249">
        <v>2025.0</v>
      </c>
      <c r="B2620" s="249" t="s">
        <v>3598</v>
      </c>
      <c r="C2620" s="250" t="str">
        <f>data_olah!B100</f>
        <v>BERAU</v>
      </c>
      <c r="D2620" s="250" t="str">
        <f>data_olah!C100</f>
        <v>TALISAYAN</v>
      </c>
      <c r="E2620" s="250" t="str">
        <f>data_olah!D100</f>
        <v>CAPUAK</v>
      </c>
      <c r="F2620" s="251" t="str">
        <f>data_olah!F100</f>
        <v>1.534799</v>
      </c>
      <c r="G2620" s="251" t="str">
        <f>data_olah!G100</f>
        <v>118.239795</v>
      </c>
      <c r="H2620" s="250" t="str">
        <f>data_olah!H100</f>
        <v>BESTCAMP</v>
      </c>
      <c r="I2620" s="250" t="str">
        <f>data_olah!I100</f>
        <v>STARLINK</v>
      </c>
      <c r="J2620" s="250" t="str">
        <f>data_olah!J100</f>
        <v>TERPASANG</v>
      </c>
      <c r="K2620" s="250" t="str">
        <f>data_olah!P100</f>
        <v>&lt;= 100GB</v>
      </c>
      <c r="L2620" s="250" t="str">
        <f>data_olah!U100</f>
        <v>KURANG OPTIMAL</v>
      </c>
    </row>
    <row r="2621">
      <c r="A2621" s="249">
        <v>2025.0</v>
      </c>
      <c r="B2621" s="249" t="s">
        <v>3598</v>
      </c>
      <c r="C2621" s="250" t="str">
        <f>data_olah!B101</f>
        <v>BERAU</v>
      </c>
      <c r="D2621" s="250" t="str">
        <f>data_olah!C101</f>
        <v>TELUK BAYUR</v>
      </c>
      <c r="E2621" s="250" t="str">
        <f>data_olah!D101</f>
        <v>TUMBIT MELAYU</v>
      </c>
      <c r="F2621" s="251" t="str">
        <f>data_olah!F101</f>
        <v>2.014899955449577</v>
      </c>
      <c r="G2621" s="251" t="str">
        <f>data_olah!G101</f>
        <v>117.33547037108995</v>
      </c>
      <c r="H2621" s="250" t="str">
        <f>data_olah!H101</f>
        <v>TELKOM</v>
      </c>
      <c r="I2621" s="250" t="str">
        <f>data_olah!I101</f>
        <v>WMS</v>
      </c>
      <c r="J2621" s="250" t="str">
        <f>data_olah!J101</f>
        <v>TERPASANG</v>
      </c>
      <c r="K2621" s="250" t="str">
        <f>data_olah!P101</f>
        <v>TIDAK AKTIF</v>
      </c>
      <c r="L2621" s="250" t="str">
        <f>data_olah!U101</f>
        <v>TIDAK AKTIF</v>
      </c>
    </row>
    <row r="2622">
      <c r="A2622" s="249">
        <v>2025.0</v>
      </c>
      <c r="B2622" s="249" t="s">
        <v>3598</v>
      </c>
      <c r="C2622" s="250" t="str">
        <f>data_olah!B102</f>
        <v>BERAU</v>
      </c>
      <c r="D2622" s="250" t="str">
        <f>data_olah!C102</f>
        <v>TELUK BAYUR</v>
      </c>
      <c r="E2622" s="250" t="str">
        <f>data_olah!D102</f>
        <v>LABANAN JAYA</v>
      </c>
      <c r="F2622" s="251" t="str">
        <f>data_olah!F102</f>
        <v>2.066518948026063</v>
      </c>
      <c r="G2622" s="251" t="str">
        <f>data_olah!G102</f>
        <v>117.30302651568128</v>
      </c>
      <c r="H2622" s="250" t="str">
        <f>data_olah!H102</f>
        <v>TELKOM</v>
      </c>
      <c r="I2622" s="250" t="str">
        <f>data_olah!I102</f>
        <v>WMS</v>
      </c>
      <c r="J2622" s="250" t="str">
        <f>data_olah!J102</f>
        <v>TERPASANG</v>
      </c>
      <c r="K2622" s="250" t="str">
        <f>data_olah!P102</f>
        <v>BELUM TERPASANG</v>
      </c>
      <c r="L2622" s="250" t="str">
        <f>data_olah!U102</f>
        <v>TIDAK OPTIMAL</v>
      </c>
    </row>
    <row r="2623">
      <c r="A2623" s="249">
        <v>2025.0</v>
      </c>
      <c r="B2623" s="249" t="s">
        <v>3598</v>
      </c>
      <c r="C2623" s="250" t="str">
        <f>data_olah!B103</f>
        <v>BERAU</v>
      </c>
      <c r="D2623" s="250" t="str">
        <f>data_olah!C103</f>
        <v>TELUK BAYUR</v>
      </c>
      <c r="E2623" s="250" t="str">
        <f>data_olah!D103</f>
        <v>LABANAN MAKMUR</v>
      </c>
      <c r="F2623" s="251" t="str">
        <f>data_olah!F103</f>
        <v>2.0659115243405277</v>
      </c>
      <c r="G2623" s="251" t="str">
        <f>data_olah!G103</f>
        <v>117.30369450682096</v>
      </c>
      <c r="H2623" s="250" t="str">
        <f>data_olah!H103</f>
        <v>TELKOMSEL</v>
      </c>
      <c r="I2623" s="250" t="str">
        <f>data_olah!I103</f>
        <v>INDIHOME</v>
      </c>
      <c r="J2623" s="250" t="str">
        <f>data_olah!J103</f>
        <v>TERPASANG</v>
      </c>
      <c r="K2623" s="250" t="str">
        <f>data_olah!P103</f>
        <v>&lt;= 150GB</v>
      </c>
      <c r="L2623" s="250" t="str">
        <f>data_olah!U103</f>
        <v>KURANG OPTIMAL</v>
      </c>
    </row>
    <row r="2624">
      <c r="A2624" s="249">
        <v>2025.0</v>
      </c>
      <c r="B2624" s="249" t="s">
        <v>3598</v>
      </c>
      <c r="C2624" s="250" t="str">
        <f>data_olah!B104</f>
        <v>BERAU</v>
      </c>
      <c r="D2624" s="250" t="str">
        <f>data_olah!C104</f>
        <v>TELUK BAYUR</v>
      </c>
      <c r="E2624" s="250" t="str">
        <f>data_olah!D104</f>
        <v>LABANAN MAKARTI</v>
      </c>
      <c r="F2624" s="251" t="str">
        <f>data_olah!F104</f>
        <v>2.053083720117688</v>
      </c>
      <c r="G2624" s="251" t="str">
        <f>data_olah!G104</f>
        <v>, 117.27343517922085</v>
      </c>
      <c r="H2624" s="250" t="str">
        <f>data_olah!H104</f>
        <v>TELKOM</v>
      </c>
      <c r="I2624" s="250" t="str">
        <f>data_olah!I104</f>
        <v>WMS</v>
      </c>
      <c r="J2624" s="250" t="str">
        <f>data_olah!J104</f>
        <v>TERPASANG</v>
      </c>
      <c r="K2624" s="250" t="str">
        <f>data_olah!P104</f>
        <v>BELUM TERPASANG</v>
      </c>
      <c r="L2624" s="250" t="str">
        <f>data_olah!U104</f>
        <v>TIDAK AKTIF</v>
      </c>
    </row>
    <row r="2625">
      <c r="A2625" s="249">
        <v>2025.0</v>
      </c>
      <c r="B2625" s="249" t="s">
        <v>3598</v>
      </c>
      <c r="C2625" s="250" t="str">
        <f>data_olah!B105</f>
        <v>KUTAI BARAT</v>
      </c>
      <c r="D2625" s="250" t="str">
        <f>data_olah!C105</f>
        <v>BARONG TONGKOK</v>
      </c>
      <c r="E2625" s="250" t="str">
        <f>data_olah!D105</f>
        <v>MENCIMAI</v>
      </c>
      <c r="F2625" s="251" t="str">
        <f>data_olah!F105</f>
        <v>-0.2813150783592161</v>
      </c>
      <c r="G2625" s="251" t="str">
        <f>data_olah!G105</f>
        <v>115.6717725280097</v>
      </c>
      <c r="H2625" s="250" t="str">
        <f>data_olah!H105</f>
        <v>TELKOM</v>
      </c>
      <c r="I2625" s="250" t="str">
        <f>data_olah!I105</f>
        <v>Astinet</v>
      </c>
      <c r="J2625" s="250" t="str">
        <f>data_olah!J105</f>
        <v>TERPASANG</v>
      </c>
      <c r="K2625" s="250" t="str">
        <f>data_olah!P105</f>
        <v>TIDAK TERDETEKSI</v>
      </c>
      <c r="L2625" s="250" t="str">
        <f>data_olah!U105</f>
        <v>TIDAK TERDETEKSI</v>
      </c>
    </row>
    <row r="2626">
      <c r="A2626" s="249">
        <v>2025.0</v>
      </c>
      <c r="B2626" s="249" t="s">
        <v>3598</v>
      </c>
      <c r="C2626" s="250" t="str">
        <f>data_olah!B106</f>
        <v>KUTAI BARAT</v>
      </c>
      <c r="D2626" s="250" t="str">
        <f>data_olah!C106</f>
        <v>BARONG TONGKOK</v>
      </c>
      <c r="E2626" s="250" t="str">
        <f>data_olah!D106</f>
        <v>ENGKUNI PASEK</v>
      </c>
      <c r="F2626" s="251" t="str">
        <f>data_olah!F106</f>
        <v>-0.3104591798120373</v>
      </c>
      <c r="G2626" s="251" t="str">
        <f>data_olah!G106</f>
        <v>115.64765401386627</v>
      </c>
      <c r="H2626" s="250" t="str">
        <f>data_olah!H106</f>
        <v>BESTCAMP</v>
      </c>
      <c r="I2626" s="250" t="str">
        <f>data_olah!I106</f>
        <v>STARLINK</v>
      </c>
      <c r="J2626" s="250" t="str">
        <f>data_olah!J106</f>
        <v>TERPASANG</v>
      </c>
      <c r="K2626" s="250" t="str">
        <f>data_olah!P106</f>
        <v>BELUM TERPASANG</v>
      </c>
      <c r="L2626" s="250" t="str">
        <f>data_olah!U106</f>
        <v>TIDAK OPTIMAL</v>
      </c>
    </row>
    <row r="2627">
      <c r="A2627" s="249">
        <v>2025.0</v>
      </c>
      <c r="B2627" s="249" t="s">
        <v>3598</v>
      </c>
      <c r="C2627" s="250" t="str">
        <f>data_olah!B107</f>
        <v>KUTAI BARAT</v>
      </c>
      <c r="D2627" s="250" t="str">
        <f>data_olah!C107</f>
        <v>BARONG TONGKOK</v>
      </c>
      <c r="E2627" s="250" t="str">
        <f>data_olah!D107</f>
        <v>PEPAS EHENG</v>
      </c>
      <c r="F2627" s="251" t="str">
        <f>data_olah!F107</f>
        <v>-0.28163155702530107</v>
      </c>
      <c r="G2627" s="251" t="str">
        <f>data_olah!G107</f>
        <v>115.60985498706191</v>
      </c>
      <c r="H2627" s="250" t="str">
        <f>data_olah!H107</f>
        <v>TELKOMSEL</v>
      </c>
      <c r="I2627" s="250" t="str">
        <f>data_olah!I107</f>
        <v>ORBIT</v>
      </c>
      <c r="J2627" s="250" t="str">
        <f>data_olah!J107</f>
        <v>TERPASANG</v>
      </c>
      <c r="K2627" s="250" t="str">
        <f>data_olah!P107</f>
        <v>BELUM TERPASANG</v>
      </c>
      <c r="L2627" s="250" t="str">
        <f>data_olah!U107</f>
        <v>TIDAK TERDETEKSI</v>
      </c>
    </row>
    <row r="2628">
      <c r="A2628" s="249">
        <v>2025.0</v>
      </c>
      <c r="B2628" s="249" t="s">
        <v>3598</v>
      </c>
      <c r="C2628" s="250" t="str">
        <f>data_olah!B108</f>
        <v>KUTAI BARAT</v>
      </c>
      <c r="D2628" s="250" t="str">
        <f>data_olah!C108</f>
        <v>BARONG TONGKOK</v>
      </c>
      <c r="E2628" s="250" t="str">
        <f>data_olah!D108</f>
        <v>JUHAN ASA</v>
      </c>
      <c r="F2628" s="251" t="str">
        <f>data_olah!F108</f>
        <v>-0.19629182061140568</v>
      </c>
      <c r="G2628" s="251" t="str">
        <f>data_olah!G108</f>
        <v>115.60821740305036</v>
      </c>
      <c r="H2628" s="250" t="str">
        <f>data_olah!H108</f>
        <v>TELKOM</v>
      </c>
      <c r="I2628" s="250" t="str">
        <f>data_olah!I108</f>
        <v>WMS</v>
      </c>
      <c r="J2628" s="250" t="str">
        <f>data_olah!J108</f>
        <v>TERPASANG</v>
      </c>
      <c r="K2628" s="250" t="str">
        <f>data_olah!P108</f>
        <v>&gt; 200GB</v>
      </c>
      <c r="L2628" s="250" t="str">
        <f>data_olah!U108</f>
        <v>KURANG OPTIMAL</v>
      </c>
    </row>
    <row r="2629">
      <c r="A2629" s="249">
        <v>2025.0</v>
      </c>
      <c r="B2629" s="249" t="s">
        <v>3598</v>
      </c>
      <c r="C2629" s="250" t="str">
        <f>data_olah!B109</f>
        <v>KUTAI BARAT</v>
      </c>
      <c r="D2629" s="250" t="str">
        <f>data_olah!C109</f>
        <v>BARONG TONGKOK</v>
      </c>
      <c r="E2629" s="250" t="str">
        <f>data_olah!D109</f>
        <v>ASA</v>
      </c>
      <c r="F2629" s="251" t="str">
        <f>data_olah!F109</f>
        <v>-0.204935343102523</v>
      </c>
      <c r="G2629" s="251" t="str">
        <f>data_olah!G109</f>
        <v>115.67127516143881</v>
      </c>
      <c r="H2629" s="250" t="str">
        <f>data_olah!H109</f>
        <v>TELKOM</v>
      </c>
      <c r="I2629" s="250" t="str">
        <f>data_olah!I109</f>
        <v>WMS</v>
      </c>
      <c r="J2629" s="250" t="str">
        <f>data_olah!J109</f>
        <v>TERPASANG</v>
      </c>
      <c r="K2629" s="250" t="str">
        <f>data_olah!P109</f>
        <v>&gt; 200GB</v>
      </c>
      <c r="L2629" s="250" t="str">
        <f>data_olah!U109</f>
        <v>KURANG OPTIMAL</v>
      </c>
    </row>
    <row r="2630">
      <c r="A2630" s="249">
        <v>2025.0</v>
      </c>
      <c r="B2630" s="249" t="s">
        <v>3598</v>
      </c>
      <c r="C2630" s="250" t="str">
        <f>data_olah!B110</f>
        <v>KUTAI BARAT</v>
      </c>
      <c r="D2630" s="250" t="str">
        <f>data_olah!C110</f>
        <v>BARONG TONGKOK</v>
      </c>
      <c r="E2630" s="250" t="str">
        <f>data_olah!D110</f>
        <v>PEPES ASA</v>
      </c>
      <c r="F2630" s="251" t="str">
        <f>data_olah!F110</f>
        <v>-0.16708560523873905</v>
      </c>
      <c r="G2630" s="251" t="str">
        <f>data_olah!G110</f>
        <v>115.68779596327703</v>
      </c>
      <c r="H2630" s="250" t="str">
        <f>data_olah!H110</f>
        <v>COMTELINDO</v>
      </c>
      <c r="I2630" s="250" t="str">
        <f>data_olah!I110</f>
        <v>WMS</v>
      </c>
      <c r="J2630" s="250" t="str">
        <f>data_olah!J110</f>
        <v>TERPASANG</v>
      </c>
      <c r="K2630" s="250" t="str">
        <f>data_olah!P110</f>
        <v>TIDAK TERDETEKSI</v>
      </c>
      <c r="L2630" s="250" t="str">
        <f>data_olah!U110</f>
        <v>KURANG OPTIMAL</v>
      </c>
    </row>
    <row r="2631">
      <c r="A2631" s="249">
        <v>2025.0</v>
      </c>
      <c r="B2631" s="249" t="s">
        <v>3598</v>
      </c>
      <c r="C2631" s="250" t="str">
        <f>data_olah!B111</f>
        <v>KUTAI BARAT</v>
      </c>
      <c r="D2631" s="250" t="str">
        <f>data_olah!C111</f>
        <v>BARONG TONGKOK</v>
      </c>
      <c r="E2631" s="250" t="str">
        <f>data_olah!D111</f>
        <v>MUARA ASA</v>
      </c>
      <c r="F2631" s="251" t="str">
        <f>data_olah!F111</f>
        <v>-0.130291341949828</v>
      </c>
      <c r="G2631" s="251" t="str">
        <f>data_olah!G111</f>
        <v>115.71415613407514</v>
      </c>
      <c r="H2631" s="250" t="str">
        <f>data_olah!H111</f>
        <v>BESTCAMP</v>
      </c>
      <c r="I2631" s="250" t="str">
        <f>data_olah!I111</f>
        <v>STARLINK</v>
      </c>
      <c r="J2631" s="250" t="str">
        <f>data_olah!J111</f>
        <v>TERPASANG</v>
      </c>
      <c r="K2631" s="250" t="str">
        <f>data_olah!P111</f>
        <v>BELUM TERPASANG</v>
      </c>
      <c r="L2631" s="250" t="str">
        <f>data_olah!U111</f>
        <v>TIDAK OPTIMAL</v>
      </c>
    </row>
    <row r="2632">
      <c r="A2632" s="249">
        <v>2025.0</v>
      </c>
      <c r="B2632" s="249" t="s">
        <v>3598</v>
      </c>
      <c r="C2632" s="250" t="str">
        <f>data_olah!B112</f>
        <v>KUTAI BARAT</v>
      </c>
      <c r="D2632" s="250" t="str">
        <f>data_olah!C112</f>
        <v>BARONG TONGKOK</v>
      </c>
      <c r="E2632" s="250" t="str">
        <f>data_olah!D112</f>
        <v>ONGKO ASA</v>
      </c>
      <c r="F2632" s="251" t="str">
        <f>data_olah!F112</f>
        <v>-0.17041179692585853</v>
      </c>
      <c r="G2632" s="251" t="str">
        <f>data_olah!G112</f>
        <v>115.69567156313413</v>
      </c>
      <c r="H2632" s="250" t="str">
        <f>data_olah!H112</f>
        <v>BESTCAMP</v>
      </c>
      <c r="I2632" s="250" t="str">
        <f>data_olah!I112</f>
        <v>STARLINK</v>
      </c>
      <c r="J2632" s="250" t="str">
        <f>data_olah!J112</f>
        <v>TERPASANG</v>
      </c>
      <c r="K2632" s="250" t="str">
        <f>data_olah!P112</f>
        <v>BELUM TERPASANG</v>
      </c>
      <c r="L2632" s="250" t="str">
        <f>data_olah!U112</f>
        <v>OPTIMAL</v>
      </c>
    </row>
    <row r="2633">
      <c r="A2633" s="249">
        <v>2025.0</v>
      </c>
      <c r="B2633" s="249" t="s">
        <v>3598</v>
      </c>
      <c r="C2633" s="250" t="str">
        <f>data_olah!B113</f>
        <v>KUTAI BARAT</v>
      </c>
      <c r="D2633" s="250" t="str">
        <f>data_olah!C113</f>
        <v>BARONG TONGKOK</v>
      </c>
      <c r="E2633" s="250" t="str">
        <f>data_olah!D113</f>
        <v>JUAQ ASA</v>
      </c>
      <c r="F2633" s="251" t="str">
        <f>data_olah!F113</f>
        <v>-0.17887505723404634</v>
      </c>
      <c r="G2633" s="251" t="str">
        <f>data_olah!G113</f>
        <v>115.67922205757701</v>
      </c>
      <c r="H2633" s="250" t="str">
        <f>data_olah!H113</f>
        <v>TELKOM</v>
      </c>
      <c r="I2633" s="250" t="str">
        <f>data_olah!I113</f>
        <v>WMS</v>
      </c>
      <c r="J2633" s="250" t="str">
        <f>data_olah!J113</f>
        <v>TERPASANG</v>
      </c>
      <c r="K2633" s="250" t="str">
        <f>data_olah!P113</f>
        <v>&gt; 200GB</v>
      </c>
      <c r="L2633" s="250" t="str">
        <f>data_olah!U113</f>
        <v>KURANG OPTIMAL</v>
      </c>
    </row>
    <row r="2634">
      <c r="A2634" s="249">
        <v>2025.0</v>
      </c>
      <c r="B2634" s="249" t="s">
        <v>3598</v>
      </c>
      <c r="C2634" s="250" t="str">
        <f>data_olah!B114</f>
        <v>KUTAI BARAT</v>
      </c>
      <c r="D2634" s="250" t="str">
        <f>data_olah!C114</f>
        <v>BARONG TONGKOK</v>
      </c>
      <c r="E2634" s="250" t="str">
        <f>data_olah!D114</f>
        <v>OMBAU ASA</v>
      </c>
      <c r="F2634" s="251" t="str">
        <f>data_olah!F114</f>
        <v>-0.191838885987442</v>
      </c>
      <c r="G2634" s="251" t="str">
        <f>data_olah!G114</f>
        <v>115.71663257092645</v>
      </c>
      <c r="H2634" s="250" t="str">
        <f>data_olah!H114</f>
        <v>TELKOM</v>
      </c>
      <c r="I2634" s="250" t="str">
        <f>data_olah!I114</f>
        <v>Astinet</v>
      </c>
      <c r="J2634" s="250" t="str">
        <f>data_olah!J114</f>
        <v>TERPASANG</v>
      </c>
      <c r="K2634" s="250" t="str">
        <f>data_olah!P114</f>
        <v>TIDAK TERDETEKSI</v>
      </c>
      <c r="L2634" s="250" t="str">
        <f>data_olah!U114</f>
        <v>TIDAK TERDETEKSI</v>
      </c>
    </row>
    <row r="2635">
      <c r="A2635" s="249">
        <v>2025.0</v>
      </c>
      <c r="B2635" s="249" t="s">
        <v>3598</v>
      </c>
      <c r="C2635" s="250" t="str">
        <f>data_olah!B115</f>
        <v>KUTAI BARAT</v>
      </c>
      <c r="D2635" s="250" t="str">
        <f>data_olah!C115</f>
        <v>BARONG TONGKOK</v>
      </c>
      <c r="E2635" s="250" t="str">
        <f>data_olah!D115</f>
        <v>NGENYAN ASA</v>
      </c>
      <c r="F2635" s="251" t="str">
        <f>data_olah!F115</f>
        <v>-0.21607552833560312</v>
      </c>
      <c r="G2635" s="251" t="str">
        <f>data_olah!G115</f>
        <v>115.7277197286916</v>
      </c>
      <c r="H2635" s="250" t="str">
        <f>data_olah!H115</f>
        <v>TELKOM</v>
      </c>
      <c r="I2635" s="250" t="str">
        <f>data_olah!I115</f>
        <v>WMS</v>
      </c>
      <c r="J2635" s="250" t="str">
        <f>data_olah!J115</f>
        <v>TERPASANG</v>
      </c>
      <c r="K2635" s="250" t="str">
        <f>data_olah!P115</f>
        <v>&gt; 200GB</v>
      </c>
      <c r="L2635" s="250" t="str">
        <f>data_olah!U115</f>
        <v>KURANG OPTIMAL</v>
      </c>
    </row>
    <row r="2636">
      <c r="A2636" s="249">
        <v>2025.0</v>
      </c>
      <c r="B2636" s="249" t="s">
        <v>3598</v>
      </c>
      <c r="C2636" s="250" t="str">
        <f>data_olah!B116</f>
        <v>KUTAI BARAT</v>
      </c>
      <c r="D2636" s="250" t="str">
        <f>data_olah!C116</f>
        <v>BARONG TONGKOK</v>
      </c>
      <c r="E2636" s="250" t="str">
        <f>data_olah!D116</f>
        <v>GEMUHAN ASA</v>
      </c>
      <c r="F2636" s="251" t="str">
        <f>data_olah!F116</f>
        <v>-0.1865940407850733</v>
      </c>
      <c r="G2636" s="251" t="str">
        <f>data_olah!G116</f>
        <v>115.77478736076023</v>
      </c>
      <c r="H2636" s="250" t="str">
        <f>data_olah!H116</f>
        <v>TELKOMSEL</v>
      </c>
      <c r="I2636" s="250" t="str">
        <f>data_olah!I116</f>
        <v>INDIHOME</v>
      </c>
      <c r="J2636" s="250" t="str">
        <f>data_olah!J116</f>
        <v>TERPASANG</v>
      </c>
      <c r="K2636" s="250" t="str">
        <f>data_olah!P116</f>
        <v>&lt;= 150GB</v>
      </c>
      <c r="L2636" s="250" t="str">
        <f>data_olah!U116</f>
        <v>KURANG OPTIMAL</v>
      </c>
    </row>
    <row r="2637">
      <c r="A2637" s="249">
        <v>2025.0</v>
      </c>
      <c r="B2637" s="249" t="s">
        <v>3598</v>
      </c>
      <c r="C2637" s="250" t="str">
        <f>data_olah!B117</f>
        <v>KUTAI BARAT</v>
      </c>
      <c r="D2637" s="250" t="str">
        <f>data_olah!C117</f>
        <v>BARONG TONGKOK</v>
      </c>
      <c r="E2637" s="250" t="str">
        <f>data_olah!D117</f>
        <v>GELEO BARU</v>
      </c>
      <c r="F2637" s="251" t="str">
        <f>data_olah!F117</f>
        <v>-0.17444422795683048</v>
      </c>
      <c r="G2637" s="251" t="str">
        <f>data_olah!G117</f>
        <v>115.74867481430151</v>
      </c>
      <c r="H2637" s="250" t="str">
        <f>data_olah!H117</f>
        <v>TELKOMSEL</v>
      </c>
      <c r="I2637" s="250" t="str">
        <f>data_olah!I117</f>
        <v>INDIHOME</v>
      </c>
      <c r="J2637" s="250" t="str">
        <f>data_olah!J117</f>
        <v>TERPASANG</v>
      </c>
      <c r="K2637" s="250" t="str">
        <f>data_olah!P117</f>
        <v>&gt; 200GB</v>
      </c>
      <c r="L2637" s="250" t="str">
        <f>data_olah!U117</f>
        <v>KURANG OPTIMAL</v>
      </c>
    </row>
    <row r="2638">
      <c r="A2638" s="249">
        <v>2025.0</v>
      </c>
      <c r="B2638" s="249" t="s">
        <v>3598</v>
      </c>
      <c r="C2638" s="250" t="str">
        <f>data_olah!B118</f>
        <v>KUTAI BARAT</v>
      </c>
      <c r="D2638" s="250" t="str">
        <f>data_olah!C118</f>
        <v>BARONG TONGKOK</v>
      </c>
      <c r="E2638" s="250" t="str">
        <f>data_olah!D118</f>
        <v>GELEO ASA</v>
      </c>
      <c r="F2638" s="251" t="str">
        <f>data_olah!F118</f>
        <v>-0.1572131914729909</v>
      </c>
      <c r="G2638" s="251" t="str">
        <f>data_olah!G118</f>
        <v>115.74240559667388</v>
      </c>
      <c r="H2638" s="250" t="str">
        <f>data_olah!H118</f>
        <v>TELKOM</v>
      </c>
      <c r="I2638" s="250" t="str">
        <f>data_olah!I118</f>
        <v>WMS</v>
      </c>
      <c r="J2638" s="250" t="str">
        <f>data_olah!J118</f>
        <v>TERPASANG</v>
      </c>
      <c r="K2638" s="250" t="str">
        <f>data_olah!P118</f>
        <v>TIDAK AKTIF</v>
      </c>
      <c r="L2638" s="250" t="str">
        <f>data_olah!U118</f>
        <v>KURANG OPTIMAL</v>
      </c>
    </row>
    <row r="2639">
      <c r="A2639" s="249">
        <v>2025.0</v>
      </c>
      <c r="B2639" s="249" t="s">
        <v>3598</v>
      </c>
      <c r="C2639" s="250" t="str">
        <f>data_olah!B119</f>
        <v>KUTAI BARAT</v>
      </c>
      <c r="D2639" s="250" t="str">
        <f>data_olah!C119</f>
        <v>BARONG TONGKOK</v>
      </c>
      <c r="E2639" s="250" t="str">
        <f>data_olah!D119</f>
        <v>REJO BASUKI</v>
      </c>
      <c r="F2639" s="251" t="str">
        <f>data_olah!F119</f>
        <v>-0.2696440984378218</v>
      </c>
      <c r="G2639" s="251" t="str">
        <f>data_olah!G119</f>
        <v>115.67661951113836</v>
      </c>
      <c r="H2639" s="250" t="str">
        <f>data_olah!H119</f>
        <v>TELKOMSEL</v>
      </c>
      <c r="I2639" s="250" t="str">
        <f>data_olah!I119</f>
        <v>INDIHOME</v>
      </c>
      <c r="J2639" s="250" t="str">
        <f>data_olah!J119</f>
        <v>TERPASANG</v>
      </c>
      <c r="K2639" s="250" t="str">
        <f>data_olah!P119</f>
        <v>&lt;= 50GB</v>
      </c>
      <c r="L2639" s="250" t="str">
        <f>data_olah!U119</f>
        <v>TIDAK OPTIMAL</v>
      </c>
    </row>
    <row r="2640">
      <c r="A2640" s="249">
        <v>2025.0</v>
      </c>
      <c r="B2640" s="249" t="s">
        <v>3598</v>
      </c>
      <c r="C2640" s="250" t="str">
        <f>data_olah!B120</f>
        <v>KUTAI BARAT</v>
      </c>
      <c r="D2640" s="250" t="str">
        <f>data_olah!C120</f>
        <v>BARONG TONGKOK</v>
      </c>
      <c r="E2640" s="250" t="str">
        <f>data_olah!D120</f>
        <v>SUMBER SARI</v>
      </c>
      <c r="F2640" s="251" t="str">
        <f>data_olah!F120</f>
        <v>-0.23818464861862707</v>
      </c>
      <c r="G2640" s="251" t="str">
        <f>data_olah!G120</f>
        <v>115.71903218811187</v>
      </c>
      <c r="H2640" s="250" t="str">
        <f>data_olah!H120</f>
        <v>TELKOMSEL</v>
      </c>
      <c r="I2640" s="250" t="str">
        <f>data_olah!I120</f>
        <v>INDIHOME</v>
      </c>
      <c r="J2640" s="250" t="str">
        <f>data_olah!J120</f>
        <v>TERPASANG</v>
      </c>
      <c r="K2640" s="250" t="str">
        <f>data_olah!P120</f>
        <v>&lt;= 200GB</v>
      </c>
      <c r="L2640" s="250" t="str">
        <f>data_olah!U120</f>
        <v>KURANG OPTIMAL</v>
      </c>
    </row>
    <row r="2641">
      <c r="A2641" s="249">
        <v>2025.0</v>
      </c>
      <c r="B2641" s="249" t="s">
        <v>3598</v>
      </c>
      <c r="C2641" s="250" t="str">
        <f>data_olah!B121</f>
        <v>KUTAI BARAT</v>
      </c>
      <c r="D2641" s="250" t="str">
        <f>data_olah!C121</f>
        <v>BARONG TONGKOK</v>
      </c>
      <c r="E2641" s="250" t="str">
        <f>data_olah!D121</f>
        <v>SENDAWAR</v>
      </c>
      <c r="F2641" s="251" t="str">
        <f>data_olah!F121</f>
        <v>-0.213830</v>
      </c>
      <c r="G2641" s="251" t="str">
        <f>data_olah!G121</f>
        <v>115.781577</v>
      </c>
      <c r="H2641" s="250" t="str">
        <f>data_olah!H121</f>
        <v>TELKOM</v>
      </c>
      <c r="I2641" s="250" t="str">
        <f>data_olah!I121</f>
        <v>Astinet</v>
      </c>
      <c r="J2641" s="250" t="str">
        <f>data_olah!J121</f>
        <v>TERPASANG</v>
      </c>
      <c r="K2641" s="250" t="str">
        <f>data_olah!P121</f>
        <v>TIDAK TERDETEKSI</v>
      </c>
      <c r="L2641" s="250" t="str">
        <f>data_olah!U121</f>
        <v>TIDAK TERDETEKSI</v>
      </c>
    </row>
    <row r="2642">
      <c r="A2642" s="249">
        <v>2025.0</v>
      </c>
      <c r="B2642" s="249" t="s">
        <v>3598</v>
      </c>
      <c r="C2642" s="250" t="str">
        <f>data_olah!B122</f>
        <v>KUTAI BARAT</v>
      </c>
      <c r="D2642" s="250" t="str">
        <f>data_olah!C122</f>
        <v>BARONG TONGKOK</v>
      </c>
      <c r="E2642" s="250" t="str">
        <f>data_olah!D122</f>
        <v>BALOK ASA</v>
      </c>
      <c r="F2642" s="251" t="str">
        <f>data_olah!F122</f>
        <v>-0.21272149956816314</v>
      </c>
      <c r="G2642" s="251" t="str">
        <f>data_olah!G122</f>
        <v>115.64039769220865</v>
      </c>
      <c r="H2642" s="250" t="str">
        <f>data_olah!H122</f>
        <v>PSN</v>
      </c>
      <c r="I2642" s="250" t="str">
        <f>data_olah!I122</f>
        <v>VSAT</v>
      </c>
      <c r="J2642" s="250" t="str">
        <f>data_olah!J122</f>
        <v>TERPASANG</v>
      </c>
      <c r="K2642" s="250" t="str">
        <f>data_olah!P122</f>
        <v/>
      </c>
      <c r="L2642" s="250" t="str">
        <f>data_olah!U122</f>
        <v>TIDAK OPTIMAL</v>
      </c>
    </row>
    <row r="2643">
      <c r="A2643" s="249">
        <v>2025.0</v>
      </c>
      <c r="B2643" s="249" t="s">
        <v>3598</v>
      </c>
      <c r="C2643" s="250" t="str">
        <f>data_olah!B123</f>
        <v>KUTAI BARAT</v>
      </c>
      <c r="D2643" s="250" t="str">
        <f>data_olah!C123</f>
        <v>BARONG TONGKOK</v>
      </c>
      <c r="E2643" s="250" t="str">
        <f>data_olah!D123</f>
        <v>BELEMPUNG ULAQ</v>
      </c>
      <c r="F2643" s="251" t="str">
        <f>data_olah!F123</f>
        <v>-0.22734207228667713</v>
      </c>
      <c r="G2643" s="251" t="str">
        <f>data_olah!G123</f>
        <v>115.74720937264836</v>
      </c>
      <c r="H2643" s="250" t="str">
        <f>data_olah!H123</f>
        <v>COMTELINDO</v>
      </c>
      <c r="I2643" s="250" t="str">
        <f>data_olah!I123</f>
        <v>WMS</v>
      </c>
      <c r="J2643" s="250" t="str">
        <f>data_olah!J123</f>
        <v>TERPASANG</v>
      </c>
      <c r="K2643" s="250" t="str">
        <f>data_olah!P123</f>
        <v>TIDAK TERDETEKSI</v>
      </c>
      <c r="L2643" s="250" t="str">
        <f>data_olah!U123</f>
        <v>SANGAT OPTIMAL</v>
      </c>
    </row>
    <row r="2644">
      <c r="A2644" s="249">
        <v>2025.0</v>
      </c>
      <c r="B2644" s="249" t="s">
        <v>3598</v>
      </c>
      <c r="C2644" s="250" t="str">
        <f>data_olah!B124</f>
        <v>KUTAI BARAT</v>
      </c>
      <c r="D2644" s="250" t="str">
        <f>data_olah!C124</f>
        <v>BENTIAN BESAR</v>
      </c>
      <c r="E2644" s="250" t="str">
        <f>data_olah!D124</f>
        <v>RANDA EMPAS</v>
      </c>
      <c r="F2644" s="251" t="str">
        <f>data_olah!F124</f>
        <v>-1.0574766817369508</v>
      </c>
      <c r="G2644" s="251" t="str">
        <f>data_olah!G124</f>
        <v>115.75151086867604</v>
      </c>
      <c r="H2644" s="250" t="str">
        <f>data_olah!H124</f>
        <v>TELKOMSAT</v>
      </c>
      <c r="I2644" s="250" t="str">
        <f>data_olah!I124</f>
        <v>STARLINK</v>
      </c>
      <c r="J2644" s="250" t="str">
        <f>data_olah!J124</f>
        <v>TERPASANG</v>
      </c>
      <c r="K2644" s="250" t="str">
        <f>data_olah!P124</f>
        <v>&lt;= 50GB</v>
      </c>
      <c r="L2644" s="250" t="str">
        <f>data_olah!U124</f>
        <v>OPTIMAL</v>
      </c>
    </row>
    <row r="2645">
      <c r="A2645" s="249">
        <v>2025.0</v>
      </c>
      <c r="B2645" s="249" t="s">
        <v>3598</v>
      </c>
      <c r="C2645" s="250" t="str">
        <f>data_olah!B125</f>
        <v>KUTAI BARAT</v>
      </c>
      <c r="D2645" s="250" t="str">
        <f>data_olah!C125</f>
        <v>BENTIAN BESAR</v>
      </c>
      <c r="E2645" s="250" t="str">
        <f>data_olah!D125</f>
        <v>TUKUQ</v>
      </c>
      <c r="F2645" s="251" t="str">
        <f>data_olah!F125</f>
        <v>-1.0606688788822483</v>
      </c>
      <c r="G2645" s="251" t="str">
        <f>data_olah!G125</f>
        <v>115.73646642873628</v>
      </c>
      <c r="H2645" s="250" t="str">
        <f>data_olah!H125</f>
        <v>TELKOMSAT</v>
      </c>
      <c r="I2645" s="250" t="str">
        <f>data_olah!I125</f>
        <v>STARLINK</v>
      </c>
      <c r="J2645" s="250" t="str">
        <f>data_olah!J125</f>
        <v>TERPASANG</v>
      </c>
      <c r="K2645" s="250" t="str">
        <f>data_olah!P125</f>
        <v>&lt;= 10GB</v>
      </c>
      <c r="L2645" s="250" t="str">
        <f>data_olah!U125</f>
        <v>SANGAT OPTIMAL</v>
      </c>
    </row>
    <row r="2646">
      <c r="A2646" s="249">
        <v>2025.0</v>
      </c>
      <c r="B2646" s="249" t="s">
        <v>3598</v>
      </c>
      <c r="C2646" s="250" t="str">
        <f>data_olah!B126</f>
        <v>KUTAI BARAT</v>
      </c>
      <c r="D2646" s="250" t="str">
        <f>data_olah!C126</f>
        <v>BENTIAN BESAR</v>
      </c>
      <c r="E2646" s="250" t="str">
        <f>data_olah!D126</f>
        <v>TENDE</v>
      </c>
      <c r="F2646" s="251" t="str">
        <f>data_olah!F126</f>
        <v>-1.0574441252606084</v>
      </c>
      <c r="G2646" s="251" t="str">
        <f>data_olah!G126</f>
        <v>115.78149414540037</v>
      </c>
      <c r="H2646" s="250" t="str">
        <f>data_olah!H126</f>
        <v>BESTCAMP</v>
      </c>
      <c r="I2646" s="250" t="str">
        <f>data_olah!I126</f>
        <v>STARLINK</v>
      </c>
      <c r="J2646" s="250" t="str">
        <f>data_olah!J126</f>
        <v>TERPASANG</v>
      </c>
      <c r="K2646" s="250" t="str">
        <f>data_olah!P126</f>
        <v>BELUM TERPASANG</v>
      </c>
      <c r="L2646" s="250" t="str">
        <f>data_olah!U126</f>
        <v>SANGAT OPTIMAL</v>
      </c>
    </row>
    <row r="2647">
      <c r="A2647" s="249">
        <v>2025.0</v>
      </c>
      <c r="B2647" s="249" t="s">
        <v>3598</v>
      </c>
      <c r="C2647" s="250" t="str">
        <f>data_olah!B127</f>
        <v>KUTAI BARAT</v>
      </c>
      <c r="D2647" s="250" t="str">
        <f>data_olah!C127</f>
        <v>BENTIAN BESAR</v>
      </c>
      <c r="E2647" s="250" t="str">
        <f>data_olah!D127</f>
        <v>SAMBUNG</v>
      </c>
      <c r="F2647" s="251" t="str">
        <f>data_olah!F127</f>
        <v>-0.999391784911418</v>
      </c>
      <c r="G2647" s="251" t="str">
        <f>data_olah!G127</f>
        <v>115.74315145221495</v>
      </c>
      <c r="H2647" s="250" t="str">
        <f>data_olah!H127</f>
        <v>ICON+</v>
      </c>
      <c r="I2647" s="250" t="str">
        <f>data_olah!I127</f>
        <v>STARLINK</v>
      </c>
      <c r="J2647" s="250" t="str">
        <f>data_olah!J127</f>
        <v>TERPASANG</v>
      </c>
      <c r="K2647" s="250" t="str">
        <f>data_olah!P127</f>
        <v/>
      </c>
      <c r="L2647" s="250" t="str">
        <f>data_olah!U127</f>
        <v>KURANG OPTIMAL</v>
      </c>
    </row>
    <row r="2648">
      <c r="A2648" s="249">
        <v>2025.0</v>
      </c>
      <c r="B2648" s="249" t="s">
        <v>3598</v>
      </c>
      <c r="C2648" s="250" t="str">
        <f>data_olah!B128</f>
        <v>KUTAI BARAT</v>
      </c>
      <c r="D2648" s="250" t="str">
        <f>data_olah!C128</f>
        <v>BENTIAN BESAR</v>
      </c>
      <c r="E2648" s="250" t="str">
        <f>data_olah!D128</f>
        <v>ANAN JAYA</v>
      </c>
      <c r="F2648" s="251" t="str">
        <f>data_olah!F128</f>
        <v>-0.9021270885289268</v>
      </c>
      <c r="G2648" s="251" t="str">
        <f>data_olah!G128</f>
        <v>115.6862917939674</v>
      </c>
      <c r="H2648" s="250" t="str">
        <f>data_olah!H128</f>
        <v>TELKOMSEL</v>
      </c>
      <c r="I2648" s="250" t="str">
        <f>data_olah!I128</f>
        <v>ORBIT</v>
      </c>
      <c r="J2648" s="250" t="str">
        <f>data_olah!J128</f>
        <v>TERPASANG</v>
      </c>
      <c r="K2648" s="250" t="str">
        <f>data_olah!P128</f>
        <v>BELUM TERPASANG</v>
      </c>
      <c r="L2648" s="250" t="str">
        <f>data_olah!U128</f>
        <v>TIDAK TERDETEKSI</v>
      </c>
    </row>
    <row r="2649">
      <c r="A2649" s="249">
        <v>2025.0</v>
      </c>
      <c r="B2649" s="249" t="s">
        <v>3598</v>
      </c>
      <c r="C2649" s="250" t="str">
        <f>data_olah!B129</f>
        <v>KUTAI BARAT</v>
      </c>
      <c r="D2649" s="250" t="str">
        <f>data_olah!C129</f>
        <v>BENTIAN BESAR</v>
      </c>
      <c r="E2649" s="250" t="str">
        <f>data_olah!D129</f>
        <v>JELMU SIBAK</v>
      </c>
      <c r="F2649" s="251" t="str">
        <f>data_olah!F129</f>
        <v>-0.8786543998607228</v>
      </c>
      <c r="G2649" s="251" t="str">
        <f>data_olah!G129</f>
        <v>115.7456375291888</v>
      </c>
      <c r="H2649" s="250" t="str">
        <f>data_olah!H129</f>
        <v>TELKOMSEL</v>
      </c>
      <c r="I2649" s="250" t="str">
        <f>data_olah!I129</f>
        <v>ORBIT</v>
      </c>
      <c r="J2649" s="250" t="str">
        <f>data_olah!J129</f>
        <v>TERPASANG</v>
      </c>
      <c r="K2649" s="250" t="str">
        <f>data_olah!P129</f>
        <v>BELUM TERPASANG</v>
      </c>
      <c r="L2649" s="250" t="str">
        <f>data_olah!U129</f>
        <v>TIDAK TERDETEKSI</v>
      </c>
    </row>
    <row r="2650">
      <c r="A2650" s="249">
        <v>2025.0</v>
      </c>
      <c r="B2650" s="249" t="s">
        <v>3598</v>
      </c>
      <c r="C2650" s="250" t="str">
        <f>data_olah!B130</f>
        <v>KUTAI BARAT</v>
      </c>
      <c r="D2650" s="250" t="str">
        <f>data_olah!C130</f>
        <v>BENTIAN BESAR</v>
      </c>
      <c r="E2650" s="250" t="str">
        <f>data_olah!D130</f>
        <v>SUAKONG</v>
      </c>
      <c r="F2650" s="251" t="str">
        <f>data_olah!F130</f>
        <v>-0.7777228541435675</v>
      </c>
      <c r="G2650" s="251" t="str">
        <f>data_olah!G130</f>
        <v>115.76754982870969</v>
      </c>
      <c r="H2650" s="250" t="str">
        <f>data_olah!H130</f>
        <v>TELKOMSEL</v>
      </c>
      <c r="I2650" s="250" t="str">
        <f>data_olah!I130</f>
        <v>ORBIT</v>
      </c>
      <c r="J2650" s="250" t="str">
        <f>data_olah!J130</f>
        <v>TERPASANG</v>
      </c>
      <c r="K2650" s="250" t="str">
        <f>data_olah!P130</f>
        <v>BELUM TERPASANG</v>
      </c>
      <c r="L2650" s="250" t="str">
        <f>data_olah!U130</f>
        <v>TIDAK TERDETEKSI</v>
      </c>
    </row>
    <row r="2651">
      <c r="A2651" s="249">
        <v>2025.0</v>
      </c>
      <c r="B2651" s="249" t="s">
        <v>3598</v>
      </c>
      <c r="C2651" s="250" t="str">
        <f>data_olah!B131</f>
        <v>KUTAI BARAT</v>
      </c>
      <c r="D2651" s="250" t="str">
        <f>data_olah!C131</f>
        <v>BENTIAN BESAR</v>
      </c>
      <c r="E2651" s="250" t="str">
        <f>data_olah!D131</f>
        <v>PENARUNG</v>
      </c>
      <c r="F2651" s="251" t="str">
        <f>data_olah!F131</f>
        <v>-0.6529620986760182</v>
      </c>
      <c r="G2651" s="251" t="str">
        <f>data_olah!G131</f>
        <v>115.72201479986926</v>
      </c>
      <c r="H2651" s="250" t="str">
        <f>data_olah!H131</f>
        <v>BESTCAMP</v>
      </c>
      <c r="I2651" s="250" t="str">
        <f>data_olah!I131</f>
        <v>STARLINK</v>
      </c>
      <c r="J2651" s="250" t="str">
        <f>data_olah!J131</f>
        <v>TERPASANG</v>
      </c>
      <c r="K2651" s="250" t="str">
        <f>data_olah!P131</f>
        <v>BELUM TERPASANG</v>
      </c>
      <c r="L2651" s="250" t="str">
        <f>data_olah!U131</f>
        <v>KURANG OPTIMAL</v>
      </c>
    </row>
    <row r="2652">
      <c r="A2652" s="249">
        <v>2025.0</v>
      </c>
      <c r="B2652" s="249" t="s">
        <v>3598</v>
      </c>
      <c r="C2652" s="250" t="str">
        <f>data_olah!B132</f>
        <v>KUTAI BARAT</v>
      </c>
      <c r="D2652" s="250" t="str">
        <f>data_olah!C132</f>
        <v>BENTIAN BESAR</v>
      </c>
      <c r="E2652" s="250" t="str">
        <f>data_olah!D132</f>
        <v>DILANG PUTI</v>
      </c>
      <c r="F2652" s="251" t="str">
        <f>data_olah!F132</f>
        <v>-0.7113638600819848</v>
      </c>
      <c r="G2652" s="251" t="str">
        <f>data_olah!G132</f>
        <v>115.76679645736847</v>
      </c>
      <c r="H2652" s="250" t="str">
        <f>data_olah!H132</f>
        <v>TELKOMSEL</v>
      </c>
      <c r="I2652" s="250" t="str">
        <f>data_olah!I132</f>
        <v>ORBIT</v>
      </c>
      <c r="J2652" s="250" t="str">
        <f>data_olah!J132</f>
        <v>TERPASANG</v>
      </c>
      <c r="K2652" s="250" t="str">
        <f>data_olah!P132</f>
        <v>BELUM TERPASANG</v>
      </c>
      <c r="L2652" s="250" t="str">
        <f>data_olah!U132</f>
        <v>TIDAK TERDETEKSI</v>
      </c>
    </row>
    <row r="2653">
      <c r="A2653" s="249">
        <v>2025.0</v>
      </c>
      <c r="B2653" s="249" t="s">
        <v>3598</v>
      </c>
      <c r="C2653" s="250" t="str">
        <f>data_olah!B133</f>
        <v>KUTAI BARAT</v>
      </c>
      <c r="D2653" s="250" t="str">
        <f>data_olah!C133</f>
        <v>BONGAN</v>
      </c>
      <c r="E2653" s="250" t="str">
        <f>data_olah!D133</f>
        <v>GERUNGUNG</v>
      </c>
      <c r="F2653" s="251" t="str">
        <f>data_olah!F133</f>
        <v>-1.0031204138417809</v>
      </c>
      <c r="G2653" s="251" t="str">
        <f>data_olah!G133</f>
        <v>116.10534835358968</v>
      </c>
      <c r="H2653" s="250" t="str">
        <f>data_olah!H133</f>
        <v>TELKOMSAT</v>
      </c>
      <c r="I2653" s="250" t="str">
        <f>data_olah!I133</f>
        <v>STARLINK</v>
      </c>
      <c r="J2653" s="250" t="str">
        <f>data_olah!J133</f>
        <v>TERPASANG</v>
      </c>
      <c r="K2653" s="250" t="str">
        <f>data_olah!P133</f>
        <v>&lt;= 50GB</v>
      </c>
      <c r="L2653" s="250" t="str">
        <f>data_olah!U133</f>
        <v>OPTIMAL</v>
      </c>
    </row>
    <row r="2654">
      <c r="A2654" s="249">
        <v>2025.0</v>
      </c>
      <c r="B2654" s="249" t="s">
        <v>3598</v>
      </c>
      <c r="C2654" s="250" t="str">
        <f>data_olah!B134</f>
        <v>KUTAI BARAT</v>
      </c>
      <c r="D2654" s="250" t="str">
        <f>data_olah!C134</f>
        <v>BONGAN</v>
      </c>
      <c r="E2654" s="250" t="str">
        <f>data_olah!D134</f>
        <v>PERENG TALIQ</v>
      </c>
      <c r="F2654" s="251" t="str">
        <f>data_olah!F134</f>
        <v>-0.8163408121446062</v>
      </c>
      <c r="G2654" s="251" t="str">
        <f>data_olah!G134</f>
        <v>116.25914389453153</v>
      </c>
      <c r="H2654" s="250" t="str">
        <f>data_olah!H134</f>
        <v>BESTCAMP</v>
      </c>
      <c r="I2654" s="250" t="str">
        <f>data_olah!I134</f>
        <v>STARLINK</v>
      </c>
      <c r="J2654" s="250" t="str">
        <f>data_olah!J134</f>
        <v>TERPASANG</v>
      </c>
      <c r="K2654" s="250" t="str">
        <f>data_olah!P134</f>
        <v>BELUM TERPASANG</v>
      </c>
      <c r="L2654" s="250" t="str">
        <f>data_olah!U134</f>
        <v>SANGAT OPTIMAL</v>
      </c>
    </row>
    <row r="2655">
      <c r="A2655" s="249">
        <v>2025.0</v>
      </c>
      <c r="B2655" s="249" t="s">
        <v>3598</v>
      </c>
      <c r="C2655" s="250" t="str">
        <f>data_olah!B135</f>
        <v>KUTAI BARAT</v>
      </c>
      <c r="D2655" s="250" t="str">
        <f>data_olah!C135</f>
        <v>BONGAN</v>
      </c>
      <c r="E2655" s="250" t="str">
        <f>data_olah!D135</f>
        <v>TANJUNG SOKE</v>
      </c>
      <c r="F2655" s="251" t="str">
        <f>data_olah!F135</f>
        <v>-0.9853883718734402</v>
      </c>
      <c r="G2655" s="251" t="str">
        <f>data_olah!G135</f>
        <v>116.14852985986349</v>
      </c>
      <c r="H2655" s="250" t="str">
        <f>data_olah!H135</f>
        <v>ICON+</v>
      </c>
      <c r="I2655" s="250" t="str">
        <f>data_olah!I135</f>
        <v>STARLINK</v>
      </c>
      <c r="J2655" s="250" t="str">
        <f>data_olah!J135</f>
        <v>TERPASANG</v>
      </c>
      <c r="K2655" s="250" t="str">
        <f>data_olah!P135</f>
        <v/>
      </c>
      <c r="L2655" s="250" t="str">
        <f>data_olah!U135</f>
        <v>KURANG OPTIMAL</v>
      </c>
    </row>
    <row r="2656">
      <c r="A2656" s="249">
        <v>2025.0</v>
      </c>
      <c r="B2656" s="249" t="s">
        <v>3598</v>
      </c>
      <c r="C2656" s="250" t="str">
        <f>data_olah!B136</f>
        <v>KUTAI BARAT</v>
      </c>
      <c r="D2656" s="250" t="str">
        <f>data_olah!C136</f>
        <v>BONGAN</v>
      </c>
      <c r="E2656" s="250" t="str">
        <f>data_olah!D136</f>
        <v>DERAYA</v>
      </c>
      <c r="F2656" s="251" t="str">
        <f>data_olah!F136</f>
        <v>-0.938584246222064</v>
      </c>
      <c r="G2656" s="251" t="str">
        <f>data_olah!G136</f>
        <v>116.15222580606046</v>
      </c>
      <c r="H2656" s="250" t="str">
        <f>data_olah!H136</f>
        <v>TELKOMSAT</v>
      </c>
      <c r="I2656" s="250" t="str">
        <f>data_olah!I136</f>
        <v>STARLINK</v>
      </c>
      <c r="J2656" s="250" t="str">
        <f>data_olah!J136</f>
        <v>TERPASANG</v>
      </c>
      <c r="K2656" s="250" t="str">
        <f>data_olah!P136</f>
        <v>&lt;= 500GB</v>
      </c>
      <c r="L2656" s="250" t="str">
        <f>data_olah!U136</f>
        <v>SANGAT OPTIMAL</v>
      </c>
    </row>
    <row r="2657">
      <c r="A2657" s="249">
        <v>2025.0</v>
      </c>
      <c r="B2657" s="249" t="s">
        <v>3598</v>
      </c>
      <c r="C2657" s="250" t="str">
        <f>data_olah!B137</f>
        <v>KUTAI BARAT</v>
      </c>
      <c r="D2657" s="250" t="str">
        <f>data_olah!C137</f>
        <v>BONGAN</v>
      </c>
      <c r="E2657" s="250" t="str">
        <f>data_olah!D137</f>
        <v>LEMPER</v>
      </c>
      <c r="F2657" s="251" t="str">
        <f>data_olah!F137</f>
        <v>-0.8795249640388523</v>
      </c>
      <c r="G2657" s="251" t="str">
        <f>data_olah!G137</f>
        <v>116.1608955367482</v>
      </c>
      <c r="H2657" s="250" t="str">
        <f>data_olah!H137</f>
        <v/>
      </c>
      <c r="I2657" s="250" t="str">
        <f>data_olah!I137</f>
        <v/>
      </c>
      <c r="J2657" s="250" t="str">
        <f>data_olah!J137</f>
        <v/>
      </c>
      <c r="K2657" s="250" t="str">
        <f>data_olah!P137</f>
        <v>BELUM TERPASANG</v>
      </c>
      <c r="L2657" s="250" t="str">
        <f>data_olah!U137</f>
        <v>BELUM TERPASANG</v>
      </c>
    </row>
    <row r="2658">
      <c r="A2658" s="249">
        <v>2025.0</v>
      </c>
      <c r="B2658" s="249" t="s">
        <v>3598</v>
      </c>
      <c r="C2658" s="250" t="str">
        <f>data_olah!B138</f>
        <v>KUTAI BARAT</v>
      </c>
      <c r="D2658" s="250" t="str">
        <f>data_olah!C138</f>
        <v>BONGAN</v>
      </c>
      <c r="E2658" s="250" t="str">
        <f>data_olah!D138</f>
        <v>MUARA SIRAM</v>
      </c>
      <c r="F2658" s="251" t="str">
        <f>data_olah!F138</f>
        <v>-0.7477491579546033</v>
      </c>
      <c r="G2658" s="251" t="str">
        <f>data_olah!G138</f>
        <v>116.17935450017545</v>
      </c>
      <c r="H2658" s="250" t="str">
        <f>data_olah!H138</f>
        <v>TELKOMSEL</v>
      </c>
      <c r="I2658" s="250" t="str">
        <f>data_olah!I138</f>
        <v>ORBIT</v>
      </c>
      <c r="J2658" s="250" t="str">
        <f>data_olah!J138</f>
        <v>TERPASANG</v>
      </c>
      <c r="K2658" s="250" t="str">
        <f>data_olah!P138</f>
        <v>BELUM TERPASANG</v>
      </c>
      <c r="L2658" s="250" t="str">
        <f>data_olah!U138</f>
        <v>TIDAK TERDETEKSI</v>
      </c>
    </row>
    <row r="2659">
      <c r="A2659" s="249">
        <v>2025.0</v>
      </c>
      <c r="B2659" s="249" t="s">
        <v>3598</v>
      </c>
      <c r="C2659" s="250" t="str">
        <f>data_olah!B139</f>
        <v>KUTAI BARAT</v>
      </c>
      <c r="D2659" s="250" t="str">
        <f>data_olah!C139</f>
        <v>BONGAN</v>
      </c>
      <c r="E2659" s="250" t="str">
        <f>data_olah!D139</f>
        <v>RESAK</v>
      </c>
      <c r="F2659" s="251" t="str">
        <f>data_olah!F139</f>
        <v>-0.6955631937719908</v>
      </c>
      <c r="G2659" s="251" t="str">
        <f>data_olah!G139</f>
        <v>116.17910510223835</v>
      </c>
      <c r="H2659" s="250" t="str">
        <f>data_olah!H139</f>
        <v>BESTCAMP</v>
      </c>
      <c r="I2659" s="250" t="str">
        <f>data_olah!I139</f>
        <v>STARLINK</v>
      </c>
      <c r="J2659" s="250" t="str">
        <f>data_olah!J139</f>
        <v>TERPASANG</v>
      </c>
      <c r="K2659" s="250" t="str">
        <f>data_olah!P139</f>
        <v>BELUM TERPASANG</v>
      </c>
      <c r="L2659" s="250" t="str">
        <f>data_olah!U139</f>
        <v>OPTIMAL</v>
      </c>
    </row>
    <row r="2660">
      <c r="A2660" s="249">
        <v>2025.0</v>
      </c>
      <c r="B2660" s="249" t="s">
        <v>3598</v>
      </c>
      <c r="C2660" s="250" t="str">
        <f>data_olah!B140</f>
        <v>KUTAI BARAT</v>
      </c>
      <c r="D2660" s="250" t="str">
        <f>data_olah!C140</f>
        <v>BONGAN</v>
      </c>
      <c r="E2660" s="250" t="str">
        <f>data_olah!D140</f>
        <v>JAMBUK</v>
      </c>
      <c r="F2660" s="251" t="str">
        <f>data_olah!F140</f>
        <v>-0.7000684148042612</v>
      </c>
      <c r="G2660" s="251" t="str">
        <f>data_olah!G140</f>
        <v>116.3082341603849</v>
      </c>
      <c r="H2660" s="250" t="str">
        <f>data_olah!H140</f>
        <v>BESTCAMP</v>
      </c>
      <c r="I2660" s="250" t="str">
        <f>data_olah!I140</f>
        <v>STARLINK</v>
      </c>
      <c r="J2660" s="250" t="str">
        <f>data_olah!J140</f>
        <v>TERPASANG</v>
      </c>
      <c r="K2660" s="250" t="str">
        <f>data_olah!P140</f>
        <v>BELUM TERPASANG</v>
      </c>
      <c r="L2660" s="250" t="str">
        <f>data_olah!U140</f>
        <v>OPTIMAL</v>
      </c>
    </row>
    <row r="2661">
      <c r="A2661" s="249">
        <v>2025.0</v>
      </c>
      <c r="B2661" s="249" t="s">
        <v>3598</v>
      </c>
      <c r="C2661" s="250" t="str">
        <f>data_olah!B141</f>
        <v>KUTAI BARAT</v>
      </c>
      <c r="D2661" s="250" t="str">
        <f>data_olah!C141</f>
        <v>BONGAN</v>
      </c>
      <c r="E2661" s="250" t="str">
        <f>data_olah!D141</f>
        <v>MUARA GUSIK</v>
      </c>
      <c r="F2661" s="251" t="str">
        <f>data_olah!F141</f>
        <v>-0.6929360504835211</v>
      </c>
      <c r="G2661" s="251" t="str">
        <f>data_olah!G141</f>
        <v>116.315001168786</v>
      </c>
      <c r="H2661" s="250" t="str">
        <f>data_olah!H141</f>
        <v>TELKOMSEL</v>
      </c>
      <c r="I2661" s="250" t="str">
        <f>data_olah!I141</f>
        <v>INDIHOME</v>
      </c>
      <c r="J2661" s="250" t="str">
        <f>data_olah!J141</f>
        <v>TERPASANG</v>
      </c>
      <c r="K2661" s="250" t="str">
        <f>data_olah!P141</f>
        <v>&lt;= 150GB</v>
      </c>
      <c r="L2661" s="250" t="str">
        <f>data_olah!U141</f>
        <v>TIDAK OPTIMAL</v>
      </c>
    </row>
    <row r="2662">
      <c r="A2662" s="249">
        <v>2025.0</v>
      </c>
      <c r="B2662" s="249" t="s">
        <v>3598</v>
      </c>
      <c r="C2662" s="250" t="str">
        <f>data_olah!B142</f>
        <v>KUTAI BARAT</v>
      </c>
      <c r="D2662" s="250" t="str">
        <f>data_olah!C142</f>
        <v>BONGAN</v>
      </c>
      <c r="E2662" s="250" t="str">
        <f>data_olah!D142</f>
        <v>PENAWAI</v>
      </c>
      <c r="F2662" s="251" t="str">
        <f>data_olah!F142</f>
        <v>-0.6580835705183522</v>
      </c>
      <c r="G2662" s="251" t="str">
        <f>data_olah!G142</f>
        <v>116.2357720287439</v>
      </c>
      <c r="H2662" s="250" t="str">
        <f>data_olah!H142</f>
        <v>TELKOMSEL</v>
      </c>
      <c r="I2662" s="250" t="str">
        <f>data_olah!I142</f>
        <v>ORBIT</v>
      </c>
      <c r="J2662" s="250" t="str">
        <f>data_olah!J142</f>
        <v>TERPASANG</v>
      </c>
      <c r="K2662" s="250" t="str">
        <f>data_olah!P142</f>
        <v>BELUM TERPASANG</v>
      </c>
      <c r="L2662" s="250" t="str">
        <f>data_olah!U142</f>
        <v>TIDAK TERDETEKSI</v>
      </c>
    </row>
    <row r="2663">
      <c r="A2663" s="249">
        <v>2025.0</v>
      </c>
      <c r="B2663" s="249" t="s">
        <v>3598</v>
      </c>
      <c r="C2663" s="250" t="str">
        <f>data_olah!B143</f>
        <v>KUTAI BARAT</v>
      </c>
      <c r="D2663" s="250" t="str">
        <f>data_olah!C143</f>
        <v>BONGAN</v>
      </c>
      <c r="E2663" s="250" t="str">
        <f>data_olah!D143</f>
        <v>MUARA KEDANG</v>
      </c>
      <c r="F2663" s="251" t="str">
        <f>data_olah!F143</f>
        <v>-0.5698681970915376</v>
      </c>
      <c r="G2663" s="251" t="str">
        <f>data_olah!G143</f>
        <v>116.2982305844134</v>
      </c>
      <c r="H2663" s="250" t="str">
        <f>data_olah!H143</f>
        <v>TELKOM</v>
      </c>
      <c r="I2663" s="250" t="str">
        <f>data_olah!I143</f>
        <v>Astinet</v>
      </c>
      <c r="J2663" s="250" t="str">
        <f>data_olah!J143</f>
        <v>TERPASANG</v>
      </c>
      <c r="K2663" s="250" t="str">
        <f>data_olah!P143</f>
        <v>TIDAK AKTIF</v>
      </c>
      <c r="L2663" s="250" t="str">
        <f>data_olah!U143</f>
        <v>TIDAK AKTIF</v>
      </c>
    </row>
    <row r="2664">
      <c r="A2664" s="249">
        <v>2025.0</v>
      </c>
      <c r="B2664" s="249" t="s">
        <v>3598</v>
      </c>
      <c r="C2664" s="250" t="str">
        <f>data_olah!B144</f>
        <v>KUTAI BARAT</v>
      </c>
      <c r="D2664" s="250" t="str">
        <f>data_olah!C144</f>
        <v>BONGAN</v>
      </c>
      <c r="E2664" s="250" t="str">
        <f>data_olah!D144</f>
        <v>JAMBUK MAKMUR</v>
      </c>
      <c r="F2664" s="251" t="str">
        <f>data_olah!F144</f>
        <v>-0.738275526454982</v>
      </c>
      <c r="G2664" s="251" t="str">
        <f>data_olah!G144</f>
        <v>116.26907182875816</v>
      </c>
      <c r="H2664" s="250" t="str">
        <f>data_olah!H144</f>
        <v>TELKOM</v>
      </c>
      <c r="I2664" s="250" t="str">
        <f>data_olah!I144</f>
        <v>WMS</v>
      </c>
      <c r="J2664" s="250" t="str">
        <f>data_olah!J144</f>
        <v>TERPASANG</v>
      </c>
      <c r="K2664" s="250" t="str">
        <f>data_olah!P144</f>
        <v>&lt;= 100GB</v>
      </c>
      <c r="L2664" s="250" t="str">
        <f>data_olah!U144</f>
        <v>KURANG OPTIMAL</v>
      </c>
    </row>
    <row r="2665">
      <c r="A2665" s="249">
        <v>2025.0</v>
      </c>
      <c r="B2665" s="249" t="s">
        <v>3598</v>
      </c>
      <c r="C2665" s="250" t="str">
        <f>data_olah!B145</f>
        <v>KUTAI BARAT</v>
      </c>
      <c r="D2665" s="250" t="str">
        <f>data_olah!C145</f>
        <v>BONGAN</v>
      </c>
      <c r="E2665" s="250" t="str">
        <f>data_olah!D145</f>
        <v>SIRAM MAKMUR</v>
      </c>
      <c r="F2665" s="251" t="str">
        <f>data_olah!F145</f>
        <v>-0.7565127912832366</v>
      </c>
      <c r="G2665" s="251" t="str">
        <f>data_olah!G145</f>
        <v>116.22185826490798</v>
      </c>
      <c r="H2665" s="250" t="str">
        <f>data_olah!H145</f>
        <v>BESTCAMP</v>
      </c>
      <c r="I2665" s="250" t="str">
        <f>data_olah!I145</f>
        <v>STARLINK</v>
      </c>
      <c r="J2665" s="250" t="str">
        <f>data_olah!J145</f>
        <v>TERPASANG</v>
      </c>
      <c r="K2665" s="250" t="str">
        <f>data_olah!P145</f>
        <v>BELUM TERPASANG</v>
      </c>
      <c r="L2665" s="250" t="str">
        <f>data_olah!U145</f>
        <v>TIDAK OPTIMAL</v>
      </c>
    </row>
    <row r="2666">
      <c r="A2666" s="249">
        <v>2025.0</v>
      </c>
      <c r="B2666" s="249" t="s">
        <v>3598</v>
      </c>
      <c r="C2666" s="250" t="str">
        <f>data_olah!B146</f>
        <v>KUTAI BARAT</v>
      </c>
      <c r="D2666" s="250" t="str">
        <f>data_olah!C146</f>
        <v>BONGAN</v>
      </c>
      <c r="E2666" s="250" t="str">
        <f>data_olah!D146</f>
        <v>SIRAM JAYA</v>
      </c>
      <c r="F2666" s="251" t="str">
        <f>data_olah!F146</f>
        <v>-0.7488600264271243</v>
      </c>
      <c r="G2666" s="251" t="str">
        <f>data_olah!G146</f>
        <v>116.20777934213777</v>
      </c>
      <c r="H2666" s="250" t="str">
        <f>data_olah!H146</f>
        <v>BESTCAMP</v>
      </c>
      <c r="I2666" s="250" t="str">
        <f>data_olah!I146</f>
        <v>STARLINK</v>
      </c>
      <c r="J2666" s="250" t="str">
        <f>data_olah!J146</f>
        <v>TERPASANG</v>
      </c>
      <c r="K2666" s="250" t="str">
        <f>data_olah!P146</f>
        <v>BELUM TERPASANG</v>
      </c>
      <c r="L2666" s="250" t="str">
        <f>data_olah!U146</f>
        <v>OPTIMAL</v>
      </c>
    </row>
    <row r="2667">
      <c r="A2667" s="249">
        <v>2025.0</v>
      </c>
      <c r="B2667" s="249" t="s">
        <v>3598</v>
      </c>
      <c r="C2667" s="250" t="str">
        <f>data_olah!B147</f>
        <v>KUTAI BARAT</v>
      </c>
      <c r="D2667" s="250" t="str">
        <f>data_olah!C147</f>
        <v>BONGAN</v>
      </c>
      <c r="E2667" s="250" t="str">
        <f>data_olah!D147</f>
        <v>BUKIT HARAPAN</v>
      </c>
      <c r="F2667" s="251" t="str">
        <f>data_olah!F147</f>
        <v>-0.7648380657449214</v>
      </c>
      <c r="G2667" s="251" t="str">
        <f>data_olah!G147</f>
        <v>116.24509843726754</v>
      </c>
      <c r="H2667" s="250" t="str">
        <f>data_olah!H147</f>
        <v>BESTCAMP</v>
      </c>
      <c r="I2667" s="250" t="str">
        <f>data_olah!I147</f>
        <v>STARLINK</v>
      </c>
      <c r="J2667" s="250" t="str">
        <f>data_olah!J147</f>
        <v>TERPASANG</v>
      </c>
      <c r="K2667" s="250" t="str">
        <f>data_olah!P147</f>
        <v>BELUM TERPASANG</v>
      </c>
      <c r="L2667" s="250" t="str">
        <f>data_olah!U147</f>
        <v>TIDAK OPTIMAL</v>
      </c>
    </row>
    <row r="2668">
      <c r="A2668" s="249">
        <v>2025.0</v>
      </c>
      <c r="B2668" s="249" t="s">
        <v>3598</v>
      </c>
      <c r="C2668" s="250" t="str">
        <f>data_olah!B148</f>
        <v>KUTAI BARAT</v>
      </c>
      <c r="D2668" s="250" t="str">
        <f>data_olah!C148</f>
        <v>BONGAN</v>
      </c>
      <c r="E2668" s="250" t="str">
        <f>data_olah!D148</f>
        <v>TANJUNG SARI</v>
      </c>
      <c r="F2668" s="251" t="str">
        <f>data_olah!F148</f>
        <v>-0.7024891537355281</v>
      </c>
      <c r="G2668" s="251" t="str">
        <f>data_olah!G148</f>
        <v>116.24377896046042</v>
      </c>
      <c r="H2668" s="250" t="str">
        <f>data_olah!H148</f>
        <v>BESTCAMP</v>
      </c>
      <c r="I2668" s="250" t="str">
        <f>data_olah!I148</f>
        <v>STARLINK</v>
      </c>
      <c r="J2668" s="250" t="str">
        <f>data_olah!J148</f>
        <v>TERPASANG</v>
      </c>
      <c r="K2668" s="250" t="str">
        <f>data_olah!P148</f>
        <v>BELUM TERPASANG</v>
      </c>
      <c r="L2668" s="250" t="str">
        <f>data_olah!U148</f>
        <v>OPTIMAL</v>
      </c>
    </row>
    <row r="2669">
      <c r="A2669" s="249">
        <v>2025.0</v>
      </c>
      <c r="B2669" s="249" t="s">
        <v>3598</v>
      </c>
      <c r="C2669" s="250" t="str">
        <f>data_olah!B149</f>
        <v>KUTAI BARAT</v>
      </c>
      <c r="D2669" s="250" t="str">
        <f>data_olah!C149</f>
        <v>DAMAI</v>
      </c>
      <c r="E2669" s="250" t="str">
        <f>data_olah!D149</f>
        <v>BESIQ</v>
      </c>
      <c r="F2669" s="251" t="str">
        <f>data_olah!F149</f>
        <v>-0.5536025543447121</v>
      </c>
      <c r="G2669" s="251" t="str">
        <f>data_olah!G149</f>
        <v>115.55952441057008</v>
      </c>
      <c r="H2669" s="250" t="str">
        <f>data_olah!H149</f>
        <v>TELKOMSAT</v>
      </c>
      <c r="I2669" s="250" t="str">
        <f>data_olah!I149</f>
        <v>STARLINK</v>
      </c>
      <c r="J2669" s="250" t="str">
        <f>data_olah!J149</f>
        <v>TERPASANG</v>
      </c>
      <c r="K2669" s="250" t="str">
        <f>data_olah!P149</f>
        <v>&lt;= 50GB</v>
      </c>
      <c r="L2669" s="250" t="str">
        <f>data_olah!U149</f>
        <v>TIDAK OPTIMAL</v>
      </c>
    </row>
    <row r="2670">
      <c r="A2670" s="249">
        <v>2025.0</v>
      </c>
      <c r="B2670" s="249" t="s">
        <v>3598</v>
      </c>
      <c r="C2670" s="250" t="str">
        <f>data_olah!B150</f>
        <v>KUTAI BARAT</v>
      </c>
      <c r="D2670" s="250" t="str">
        <f>data_olah!C150</f>
        <v>DAMAI</v>
      </c>
      <c r="E2670" s="250" t="str">
        <f>data_olah!D150</f>
        <v>BERMAI</v>
      </c>
      <c r="F2670" s="251" t="str">
        <f>data_olah!F150</f>
        <v>-0.5524798431867345</v>
      </c>
      <c r="G2670" s="251" t="str">
        <f>data_olah!G150</f>
        <v>115.56560990621567</v>
      </c>
      <c r="H2670" s="250" t="str">
        <f>data_olah!H150</f>
        <v>TELKOMSAT</v>
      </c>
      <c r="I2670" s="250" t="str">
        <f>data_olah!I150</f>
        <v>STARLINK</v>
      </c>
      <c r="J2670" s="250" t="str">
        <f>data_olah!J150</f>
        <v>TERPASANG</v>
      </c>
      <c r="K2670" s="250" t="str">
        <f>data_olah!P150</f>
        <v>&lt;= 150GB</v>
      </c>
      <c r="L2670" s="250" t="str">
        <f>data_olah!U150</f>
        <v>TIDAK OPTIMAL</v>
      </c>
    </row>
    <row r="2671">
      <c r="A2671" s="249">
        <v>2025.0</v>
      </c>
      <c r="B2671" s="249" t="s">
        <v>3598</v>
      </c>
      <c r="C2671" s="250" t="str">
        <f>data_olah!B151</f>
        <v>KUTAI BARAT</v>
      </c>
      <c r="D2671" s="250" t="str">
        <f>data_olah!C151</f>
        <v>DAMAI</v>
      </c>
      <c r="E2671" s="250" t="str">
        <f>data_olah!D151</f>
        <v>MUARA NILIQ</v>
      </c>
      <c r="F2671" s="251" t="str">
        <f>data_olah!F151</f>
        <v>-0.6028470831468913</v>
      </c>
      <c r="G2671" s="251" t="str">
        <f>data_olah!G151</f>
        <v>115.41988047565825</v>
      </c>
      <c r="H2671" s="250" t="str">
        <f>data_olah!H151</f>
        <v>BESTCAMP</v>
      </c>
      <c r="I2671" s="250" t="str">
        <f>data_olah!I151</f>
        <v>STARLINK</v>
      </c>
      <c r="J2671" s="250" t="str">
        <f>data_olah!J151</f>
        <v>TERPASANG</v>
      </c>
      <c r="K2671" s="250" t="str">
        <f>data_olah!P151</f>
        <v>BELUM TERPASANG</v>
      </c>
      <c r="L2671" s="250" t="str">
        <f>data_olah!U151</f>
        <v>SANGAT OPTIMAL</v>
      </c>
    </row>
    <row r="2672">
      <c r="A2672" s="249">
        <v>2025.0</v>
      </c>
      <c r="B2672" s="249" t="s">
        <v>3598</v>
      </c>
      <c r="C2672" s="250" t="str">
        <f>data_olah!B152</f>
        <v>KUTAI BARAT</v>
      </c>
      <c r="D2672" s="250" t="str">
        <f>data_olah!C152</f>
        <v>DAMAI</v>
      </c>
      <c r="E2672" s="250" t="str">
        <f>data_olah!D152</f>
        <v>MANTAR</v>
      </c>
      <c r="F2672" s="251" t="str">
        <f>data_olah!F152</f>
        <v>-0.4902939730748614</v>
      </c>
      <c r="G2672" s="251" t="str">
        <f>data_olah!G152</f>
        <v>115.60466894947547</v>
      </c>
      <c r="H2672" s="250" t="str">
        <f>data_olah!H152</f>
        <v>TELKOMSAT</v>
      </c>
      <c r="I2672" s="250" t="str">
        <f>data_olah!I152</f>
        <v>STARLINK</v>
      </c>
      <c r="J2672" s="250" t="str">
        <f>data_olah!J152</f>
        <v>TERPASANG</v>
      </c>
      <c r="K2672" s="250" t="str">
        <f>data_olah!P152</f>
        <v>&lt;=1000GB</v>
      </c>
      <c r="L2672" s="250" t="str">
        <f>data_olah!U152</f>
        <v>SANGAT OPTIMAL</v>
      </c>
    </row>
    <row r="2673">
      <c r="A2673" s="249">
        <v>2025.0</v>
      </c>
      <c r="B2673" s="249" t="s">
        <v>3598</v>
      </c>
      <c r="C2673" s="250" t="str">
        <f>data_olah!B153</f>
        <v>KUTAI BARAT</v>
      </c>
      <c r="D2673" s="250" t="str">
        <f>data_olah!C153</f>
        <v>DAMAI</v>
      </c>
      <c r="E2673" s="250" t="str">
        <f>data_olah!D153</f>
        <v>MUARA BOMBOY</v>
      </c>
      <c r="F2673" s="251" t="str">
        <f>data_olah!F153</f>
        <v>-0.46607559906067936</v>
      </c>
      <c r="G2673" s="251" t="str">
        <f>data_olah!G153</f>
        <v>115.67932585231426</v>
      </c>
      <c r="H2673" s="250" t="str">
        <f>data_olah!H153</f>
        <v>BESTCAMP</v>
      </c>
      <c r="I2673" s="250" t="str">
        <f>data_olah!I153</f>
        <v>STARLINK</v>
      </c>
      <c r="J2673" s="250" t="str">
        <f>data_olah!J153</f>
        <v>TERPASANG</v>
      </c>
      <c r="K2673" s="250" t="str">
        <f>data_olah!P153</f>
        <v>BELUM TERPASANG</v>
      </c>
      <c r="L2673" s="250" t="str">
        <f>data_olah!U153</f>
        <v>SANGAT OPTIMAL</v>
      </c>
    </row>
    <row r="2674">
      <c r="A2674" s="249">
        <v>2025.0</v>
      </c>
      <c r="B2674" s="249" t="s">
        <v>3598</v>
      </c>
      <c r="C2674" s="250" t="str">
        <f>data_olah!B154</f>
        <v>KUTAI BARAT</v>
      </c>
      <c r="D2674" s="250" t="str">
        <f>data_olah!C154</f>
        <v>DAMAI</v>
      </c>
      <c r="E2674" s="250" t="str">
        <f>data_olah!D154</f>
        <v>DAMAI SEBERANG</v>
      </c>
      <c r="F2674" s="251" t="str">
        <f>data_olah!F154</f>
        <v>-0.4544938092908436</v>
      </c>
      <c r="G2674" s="251" t="str">
        <f>data_olah!G154</f>
        <v>115.69434709227086</v>
      </c>
      <c r="H2674" s="250" t="str">
        <f>data_olah!H154</f>
        <v>TELKOMSEL</v>
      </c>
      <c r="I2674" s="250" t="str">
        <f>data_olah!I154</f>
        <v>ORBIT</v>
      </c>
      <c r="J2674" s="250" t="str">
        <f>data_olah!J154</f>
        <v>TERPASANG</v>
      </c>
      <c r="K2674" s="250" t="str">
        <f>data_olah!P154</f>
        <v>BELUM TERPASANG</v>
      </c>
      <c r="L2674" s="250" t="str">
        <f>data_olah!U154</f>
        <v>TIDAK TERDETEKSI</v>
      </c>
    </row>
    <row r="2675">
      <c r="A2675" s="249">
        <v>2025.0</v>
      </c>
      <c r="B2675" s="249" t="s">
        <v>3598</v>
      </c>
      <c r="C2675" s="250" t="str">
        <f>data_olah!B155</f>
        <v>KUTAI BARAT</v>
      </c>
      <c r="D2675" s="250" t="str">
        <f>data_olah!C155</f>
        <v>DAMAI</v>
      </c>
      <c r="E2675" s="250" t="str">
        <f>data_olah!D155</f>
        <v>MENDIKA</v>
      </c>
      <c r="F2675" s="251" t="str">
        <f>data_olah!F155</f>
        <v>-0.45344245896128726</v>
      </c>
      <c r="G2675" s="251" t="str">
        <f>data_olah!G155</f>
        <v>115.71461969165752</v>
      </c>
      <c r="H2675" s="250" t="str">
        <f>data_olah!H155</f>
        <v>BESTCAMP</v>
      </c>
      <c r="I2675" s="250" t="str">
        <f>data_olah!I155</f>
        <v>STARLINK</v>
      </c>
      <c r="J2675" s="250" t="str">
        <f>data_olah!J155</f>
        <v>TERPASANG</v>
      </c>
      <c r="K2675" s="250" t="str">
        <f>data_olah!P155</f>
        <v>BELUM TERPASANG</v>
      </c>
      <c r="L2675" s="250" t="str">
        <f>data_olah!U155</f>
        <v>TIDAK OPTIMAL</v>
      </c>
    </row>
    <row r="2676">
      <c r="A2676" s="249">
        <v>2025.0</v>
      </c>
      <c r="B2676" s="249" t="s">
        <v>3598</v>
      </c>
      <c r="C2676" s="250" t="str">
        <f>data_olah!B156</f>
        <v>KUTAI BARAT</v>
      </c>
      <c r="D2676" s="250" t="str">
        <f>data_olah!C156</f>
        <v>DAMAI</v>
      </c>
      <c r="E2676" s="250" t="str">
        <f>data_olah!D156</f>
        <v>DAMAI KOTA</v>
      </c>
      <c r="F2676" s="251" t="str">
        <f>data_olah!F156</f>
        <v>-0.45429404189752765</v>
      </c>
      <c r="G2676" s="251" t="str">
        <f>data_olah!G156</f>
        <v>115.70109057786327</v>
      </c>
      <c r="H2676" s="250" t="str">
        <f>data_olah!H156</f>
        <v>TELKOMSEL</v>
      </c>
      <c r="I2676" s="250" t="str">
        <f>data_olah!I156</f>
        <v>ORBIT</v>
      </c>
      <c r="J2676" s="250" t="str">
        <f>data_olah!J156</f>
        <v>TERPASANG</v>
      </c>
      <c r="K2676" s="250" t="str">
        <f>data_olah!P156</f>
        <v>BELUM TERPASANG</v>
      </c>
      <c r="L2676" s="250" t="str">
        <f>data_olah!U156</f>
        <v>TIDAK TERDETEKSI</v>
      </c>
    </row>
    <row r="2677">
      <c r="A2677" s="249">
        <v>2025.0</v>
      </c>
      <c r="B2677" s="249" t="s">
        <v>3598</v>
      </c>
      <c r="C2677" s="250" t="str">
        <f>data_olah!B157</f>
        <v>KUTAI BARAT</v>
      </c>
      <c r="D2677" s="250" t="str">
        <f>data_olah!C157</f>
        <v>DAMAI</v>
      </c>
      <c r="E2677" s="250" t="str">
        <f>data_olah!D157</f>
        <v>LUMPAT DAHUQ</v>
      </c>
      <c r="F2677" s="251" t="str">
        <f>data_olah!F157</f>
        <v>-0.4395320446393444</v>
      </c>
      <c r="G2677" s="251" t="str">
        <f>data_olah!G157</f>
        <v>115.63824379769461</v>
      </c>
      <c r="H2677" s="250" t="str">
        <f>data_olah!H157</f>
        <v>BESTCAMP</v>
      </c>
      <c r="I2677" s="250" t="str">
        <f>data_olah!I157</f>
        <v>STARLINK</v>
      </c>
      <c r="J2677" s="250" t="str">
        <f>data_olah!J157</f>
        <v>TERPASANG</v>
      </c>
      <c r="K2677" s="250" t="str">
        <f>data_olah!P157</f>
        <v>BELUM TERPASANG</v>
      </c>
      <c r="L2677" s="250" t="str">
        <f>data_olah!U157</f>
        <v>TIDAK OPTIMAL</v>
      </c>
    </row>
    <row r="2678">
      <c r="A2678" s="249">
        <v>2025.0</v>
      </c>
      <c r="B2678" s="249" t="s">
        <v>3598</v>
      </c>
      <c r="C2678" s="250" t="str">
        <f>data_olah!B158</f>
        <v>KUTAI BARAT</v>
      </c>
      <c r="D2678" s="250" t="str">
        <f>data_olah!C158</f>
        <v>DAMAI</v>
      </c>
      <c r="E2678" s="250" t="str">
        <f>data_olah!D158</f>
        <v>MUARA TOKONG</v>
      </c>
      <c r="F2678" s="251" t="str">
        <f>data_olah!F158</f>
        <v>-0.4007704281301065</v>
      </c>
      <c r="G2678" s="251" t="str">
        <f>data_olah!G158</f>
        <v>115.63306416613305</v>
      </c>
      <c r="H2678" s="250" t="str">
        <f>data_olah!H158</f>
        <v>BESTCAMP</v>
      </c>
      <c r="I2678" s="250" t="str">
        <f>data_olah!I158</f>
        <v>STARLINK</v>
      </c>
      <c r="J2678" s="250" t="str">
        <f>data_olah!J158</f>
        <v>TERPASANG</v>
      </c>
      <c r="K2678" s="250" t="str">
        <f>data_olah!P158</f>
        <v>BELUM TERPASANG</v>
      </c>
      <c r="L2678" s="250" t="str">
        <f>data_olah!U158</f>
        <v>SANGAT OPTIMAL</v>
      </c>
    </row>
    <row r="2679">
      <c r="A2679" s="249">
        <v>2025.0</v>
      </c>
      <c r="B2679" s="249" t="s">
        <v>3598</v>
      </c>
      <c r="C2679" s="250" t="str">
        <f>data_olah!B159</f>
        <v>KUTAI BARAT</v>
      </c>
      <c r="D2679" s="250" t="str">
        <f>data_olah!C159</f>
        <v>DAMAI</v>
      </c>
      <c r="E2679" s="250" t="str">
        <f>data_olah!D159</f>
        <v>JENGAN DANUM</v>
      </c>
      <c r="F2679" s="251" t="str">
        <f>data_olah!F159</f>
        <v>-0.3711556992533069</v>
      </c>
      <c r="G2679" s="251" t="str">
        <f>data_olah!G159</f>
        <v>115.70656604211338</v>
      </c>
      <c r="H2679" s="250" t="str">
        <f>data_olah!H159</f>
        <v>TELKOM</v>
      </c>
      <c r="I2679" s="250" t="str">
        <f>data_olah!I159</f>
        <v>WMS</v>
      </c>
      <c r="J2679" s="250" t="str">
        <f>data_olah!J159</f>
        <v>TERPASANG</v>
      </c>
      <c r="K2679" s="250" t="str">
        <f>data_olah!P159</f>
        <v>&gt; 200GB</v>
      </c>
      <c r="L2679" s="250" t="str">
        <f>data_olah!U159</f>
        <v>KURANG OPTIMAL</v>
      </c>
    </row>
    <row r="2680">
      <c r="A2680" s="249">
        <v>2025.0</v>
      </c>
      <c r="B2680" s="249" t="s">
        <v>3598</v>
      </c>
      <c r="C2680" s="250" t="str">
        <f>data_olah!B160</f>
        <v>KUTAI BARAT</v>
      </c>
      <c r="D2680" s="250" t="str">
        <f>data_olah!C160</f>
        <v>DAMAI</v>
      </c>
      <c r="E2680" s="250" t="str">
        <f>data_olah!D160</f>
        <v>KEAY</v>
      </c>
      <c r="F2680" s="251" t="str">
        <f>data_olah!F160</f>
        <v>-0.33154445666956217</v>
      </c>
      <c r="G2680" s="251" t="str">
        <f>data_olah!G160</f>
        <v>115.704118028698</v>
      </c>
      <c r="H2680" s="250" t="str">
        <f>data_olah!H160</f>
        <v>TELKOM</v>
      </c>
      <c r="I2680" s="250" t="str">
        <f>data_olah!I160</f>
        <v>WMS</v>
      </c>
      <c r="J2680" s="250" t="str">
        <f>data_olah!J160</f>
        <v>TERPASANG</v>
      </c>
      <c r="K2680" s="250" t="str">
        <f>data_olah!P160</f>
        <v>TIDAK AKTIF</v>
      </c>
      <c r="L2680" s="250" t="str">
        <f>data_olah!U160</f>
        <v>KURANG OPTIMAL</v>
      </c>
    </row>
    <row r="2681">
      <c r="A2681" s="249">
        <v>2025.0</v>
      </c>
      <c r="B2681" s="249" t="s">
        <v>3598</v>
      </c>
      <c r="C2681" s="250" t="str">
        <f>data_olah!B161</f>
        <v>KUTAI BARAT</v>
      </c>
      <c r="D2681" s="250" t="str">
        <f>data_olah!C161</f>
        <v>DAMAI</v>
      </c>
      <c r="E2681" s="250" t="str">
        <f>data_olah!D161</f>
        <v>TAPULANG</v>
      </c>
      <c r="F2681" s="251" t="str">
        <f>data_olah!F161</f>
        <v>-0.3561164522013427</v>
      </c>
      <c r="G2681" s="251" t="str">
        <f>data_olah!G161</f>
        <v>115.68279217161934</v>
      </c>
      <c r="H2681" s="250" t="str">
        <f>data_olah!H161</f>
        <v>BESTCAMP</v>
      </c>
      <c r="I2681" s="250" t="str">
        <f>data_olah!I161</f>
        <v>STARLINK</v>
      </c>
      <c r="J2681" s="250" t="str">
        <f>data_olah!J161</f>
        <v>TERPASANG</v>
      </c>
      <c r="K2681" s="250" t="str">
        <f>data_olah!P161</f>
        <v>BELUM TERPASANG</v>
      </c>
      <c r="L2681" s="250" t="str">
        <f>data_olah!U161</f>
        <v>SANGAT OPTIMAL</v>
      </c>
    </row>
    <row r="2682">
      <c r="A2682" s="249">
        <v>2025.0</v>
      </c>
      <c r="B2682" s="249" t="s">
        <v>3598</v>
      </c>
      <c r="C2682" s="250" t="str">
        <f>data_olah!B162</f>
        <v>KUTAI BARAT</v>
      </c>
      <c r="D2682" s="250" t="str">
        <f>data_olah!C162</f>
        <v>DAMAI</v>
      </c>
      <c r="E2682" s="250" t="str">
        <f>data_olah!D162</f>
        <v>BENUNG</v>
      </c>
      <c r="F2682" s="251" t="str">
        <f>data_olah!F162</f>
        <v>-0.3460147568351544</v>
      </c>
      <c r="G2682" s="251" t="str">
        <f>data_olah!G162</f>
        <v>115.66270532496432</v>
      </c>
      <c r="H2682" s="250" t="str">
        <f>data_olah!H162</f>
        <v>BESTCAMP</v>
      </c>
      <c r="I2682" s="250" t="str">
        <f>data_olah!I162</f>
        <v>STARLINK</v>
      </c>
      <c r="J2682" s="250" t="str">
        <f>data_olah!J162</f>
        <v>TERPASANG</v>
      </c>
      <c r="K2682" s="250" t="str">
        <f>data_olah!P162</f>
        <v>BELUM TERPASANG</v>
      </c>
      <c r="L2682" s="250" t="str">
        <f>data_olah!U162</f>
        <v>OPTIMAL</v>
      </c>
    </row>
    <row r="2683">
      <c r="A2683" s="249">
        <v>2025.0</v>
      </c>
      <c r="B2683" s="249" t="s">
        <v>3598</v>
      </c>
      <c r="C2683" s="250" t="str">
        <f>data_olah!B163</f>
        <v>KUTAI BARAT</v>
      </c>
      <c r="D2683" s="250" t="str">
        <f>data_olah!C163</f>
        <v>DAMAI</v>
      </c>
      <c r="E2683" s="250" t="str">
        <f>data_olah!D163</f>
        <v>MUARA NYAHING</v>
      </c>
      <c r="F2683" s="251" t="str">
        <f>data_olah!F163</f>
        <v>-0.4678913988261402</v>
      </c>
      <c r="G2683" s="251" t="str">
        <f>data_olah!G163</f>
        <v>115.61217954922085</v>
      </c>
      <c r="H2683" s="250" t="str">
        <f>data_olah!H163</f>
        <v>BESTCAMP</v>
      </c>
      <c r="I2683" s="250" t="str">
        <f>data_olah!I163</f>
        <v>STARLINK</v>
      </c>
      <c r="J2683" s="250" t="str">
        <f>data_olah!J163</f>
        <v>TERPASANG</v>
      </c>
      <c r="K2683" s="250" t="str">
        <f>data_olah!P163</f>
        <v>BELUM TERPASANG</v>
      </c>
      <c r="L2683" s="250" t="str">
        <f>data_olah!U163</f>
        <v>OPTIMAL</v>
      </c>
    </row>
    <row r="2684">
      <c r="A2684" s="249">
        <v>2025.0</v>
      </c>
      <c r="B2684" s="249" t="s">
        <v>3598</v>
      </c>
      <c r="C2684" s="250" t="str">
        <f>data_olah!B164</f>
        <v>KUTAI BARAT</v>
      </c>
      <c r="D2684" s="250" t="str">
        <f>data_olah!C164</f>
        <v>DAMAI</v>
      </c>
      <c r="E2684" s="250" t="str">
        <f>data_olah!D164</f>
        <v>SEMPATN</v>
      </c>
      <c r="F2684" s="251" t="str">
        <f>data_olah!F164</f>
        <v>-0.44376056622020876</v>
      </c>
      <c r="G2684" s="251" t="str">
        <f>data_olah!G164</f>
        <v>115.69330922919225</v>
      </c>
      <c r="H2684" s="250" t="str">
        <f>data_olah!H164</f>
        <v>TELKOMSEL</v>
      </c>
      <c r="I2684" s="250" t="str">
        <f>data_olah!I164</f>
        <v>ORBIT</v>
      </c>
      <c r="J2684" s="250" t="str">
        <f>data_olah!J164</f>
        <v>TERPASANG</v>
      </c>
      <c r="K2684" s="250" t="str">
        <f>data_olah!P164</f>
        <v>BELUM TERPASANG</v>
      </c>
      <c r="L2684" s="250" t="str">
        <f>data_olah!U164</f>
        <v>TIDAK TERDETEKSI</v>
      </c>
    </row>
    <row r="2685">
      <c r="A2685" s="249">
        <v>2025.0</v>
      </c>
      <c r="B2685" s="249" t="s">
        <v>3598</v>
      </c>
      <c r="C2685" s="250" t="str">
        <f>data_olah!B165</f>
        <v>KUTAI BARAT</v>
      </c>
      <c r="D2685" s="250" t="str">
        <f>data_olah!C165</f>
        <v>DAMAI</v>
      </c>
      <c r="E2685" s="250" t="str">
        <f>data_olah!D165</f>
        <v>KELIAN</v>
      </c>
      <c r="F2685" s="251" t="str">
        <f>data_olah!F165</f>
        <v>-0.38859586627433457</v>
      </c>
      <c r="G2685" s="251" t="str">
        <f>data_olah!G165</f>
        <v>115.59230427491029</v>
      </c>
      <c r="H2685" s="250" t="str">
        <f>data_olah!H165</f>
        <v>ICON+</v>
      </c>
      <c r="I2685" s="250" t="str">
        <f>data_olah!I165</f>
        <v>STARLINK</v>
      </c>
      <c r="J2685" s="250" t="str">
        <f>data_olah!J165</f>
        <v>TERPASANG</v>
      </c>
      <c r="K2685" s="250" t="str">
        <f>data_olah!P165</f>
        <v/>
      </c>
      <c r="L2685" s="250" t="str">
        <f>data_olah!U165</f>
        <v>KURANG OPTIMAL</v>
      </c>
    </row>
    <row r="2686">
      <c r="A2686" s="249">
        <v>2025.0</v>
      </c>
      <c r="B2686" s="249" t="s">
        <v>3598</v>
      </c>
      <c r="C2686" s="250" t="str">
        <f>data_olah!B166</f>
        <v>KUTAI BARAT</v>
      </c>
      <c r="D2686" s="250" t="str">
        <f>data_olah!C166</f>
        <v>JEMPANG</v>
      </c>
      <c r="E2686" s="250" t="str">
        <f>data_olah!D166</f>
        <v>PENTAT</v>
      </c>
      <c r="F2686" s="251" t="str">
        <f>data_olah!F166</f>
        <v>-0.576128898831272</v>
      </c>
      <c r="G2686" s="251" t="str">
        <f>data_olah!G166</f>
        <v>116.09122349981216</v>
      </c>
      <c r="H2686" s="250" t="str">
        <f>data_olah!H166</f>
        <v>TELKOM</v>
      </c>
      <c r="I2686" s="250" t="str">
        <f>data_olah!I166</f>
        <v>WMS</v>
      </c>
      <c r="J2686" s="250" t="str">
        <f>data_olah!J166</f>
        <v>TERPASANG</v>
      </c>
      <c r="K2686" s="250" t="str">
        <f>data_olah!P166</f>
        <v>&gt; 200GB</v>
      </c>
      <c r="L2686" s="250" t="str">
        <f>data_olah!U166</f>
        <v>KURANG OPTIMAL</v>
      </c>
    </row>
    <row r="2687">
      <c r="A2687" s="249">
        <v>2025.0</v>
      </c>
      <c r="B2687" s="249" t="s">
        <v>3598</v>
      </c>
      <c r="C2687" s="250" t="str">
        <f>data_olah!B167</f>
        <v>KUTAI BARAT</v>
      </c>
      <c r="D2687" s="250" t="str">
        <f>data_olah!C167</f>
        <v>JEMPANG</v>
      </c>
      <c r="E2687" s="250" t="str">
        <f>data_olah!D167</f>
        <v>LEMBONAH</v>
      </c>
      <c r="F2687" s="251" t="str">
        <f>data_olah!F167</f>
        <v>-0.5741708271509535</v>
      </c>
      <c r="G2687" s="251" t="str">
        <f>data_olah!G167</f>
        <v>116.08292327101539</v>
      </c>
      <c r="H2687" s="250" t="str">
        <f>data_olah!H167</f>
        <v>TELKOM</v>
      </c>
      <c r="I2687" s="250" t="str">
        <f>data_olah!I167</f>
        <v>WMS</v>
      </c>
      <c r="J2687" s="250" t="str">
        <f>data_olah!J167</f>
        <v>TERPASANG</v>
      </c>
      <c r="K2687" s="250" t="str">
        <f>data_olah!P167</f>
        <v>&lt;= 200GB</v>
      </c>
      <c r="L2687" s="250" t="str">
        <f>data_olah!U167</f>
        <v>KURANG OPTIMAL</v>
      </c>
    </row>
    <row r="2688">
      <c r="A2688" s="249">
        <v>2025.0</v>
      </c>
      <c r="B2688" s="249" t="s">
        <v>3598</v>
      </c>
      <c r="C2688" s="250" t="str">
        <f>data_olah!B168</f>
        <v>KUTAI BARAT</v>
      </c>
      <c r="D2688" s="250" t="str">
        <f>data_olah!C168</f>
        <v>JEMPANG</v>
      </c>
      <c r="E2688" s="250" t="str">
        <f>data_olah!D168</f>
        <v>MUARA NAYAN</v>
      </c>
      <c r="F2688" s="251" t="str">
        <f>data_olah!F168</f>
        <v>-0.565550655510813</v>
      </c>
      <c r="G2688" s="251" t="str">
        <f>data_olah!G168</f>
        <v>116.08777937099507</v>
      </c>
      <c r="H2688" s="250" t="str">
        <f>data_olah!H168</f>
        <v>TELKOM</v>
      </c>
      <c r="I2688" s="250" t="str">
        <f>data_olah!I168</f>
        <v>WMS</v>
      </c>
      <c r="J2688" s="250" t="str">
        <f>data_olah!J168</f>
        <v>TERPASANG</v>
      </c>
      <c r="K2688" s="250" t="str">
        <f>data_olah!P168</f>
        <v>&gt; 200GB</v>
      </c>
      <c r="L2688" s="250" t="str">
        <f>data_olah!U168</f>
        <v>KURANG OPTIMAL</v>
      </c>
    </row>
    <row r="2689">
      <c r="A2689" s="249">
        <v>2025.0</v>
      </c>
      <c r="B2689" s="249" t="s">
        <v>3598</v>
      </c>
      <c r="C2689" s="250" t="str">
        <f>data_olah!B169</f>
        <v>KUTAI BARAT</v>
      </c>
      <c r="D2689" s="250" t="str">
        <f>data_olah!C169</f>
        <v>JEMPANG</v>
      </c>
      <c r="E2689" s="250" t="str">
        <f>data_olah!D169</f>
        <v>MANCONG</v>
      </c>
      <c r="F2689" s="251" t="str">
        <f>data_olah!F169</f>
        <v>-0.5337092705199454</v>
      </c>
      <c r="G2689" s="251" t="str">
        <f>data_olah!G169</f>
        <v>116.08002688648288</v>
      </c>
      <c r="H2689" s="250" t="str">
        <f>data_olah!H169</f>
        <v>BESTCAMP</v>
      </c>
      <c r="I2689" s="250" t="str">
        <f>data_olah!I169</f>
        <v>STARLINK</v>
      </c>
      <c r="J2689" s="250" t="str">
        <f>data_olah!J169</f>
        <v>TERPASANG</v>
      </c>
      <c r="K2689" s="250" t="str">
        <f>data_olah!P169</f>
        <v>BELUM TERPASANG</v>
      </c>
      <c r="L2689" s="250" t="str">
        <f>data_olah!U169</f>
        <v>KURANG OPTIMAL</v>
      </c>
    </row>
    <row r="2690">
      <c r="A2690" s="249">
        <v>2025.0</v>
      </c>
      <c r="B2690" s="249" t="s">
        <v>3598</v>
      </c>
      <c r="C2690" s="250" t="str">
        <f>data_olah!B170</f>
        <v>KUTAI BARAT</v>
      </c>
      <c r="D2690" s="250" t="str">
        <f>data_olah!C170</f>
        <v>JEMPANG</v>
      </c>
      <c r="E2690" s="250" t="str">
        <f>data_olah!D170</f>
        <v>PERIGIQ</v>
      </c>
      <c r="F2690" s="251" t="str">
        <f>data_olah!F170</f>
        <v>-0.49437799899309964</v>
      </c>
      <c r="G2690" s="251" t="str">
        <f>data_olah!G170</f>
        <v>116.06263202869552</v>
      </c>
      <c r="H2690" s="250" t="str">
        <f>data_olah!H170</f>
        <v>BESTCAMP</v>
      </c>
      <c r="I2690" s="250" t="str">
        <f>data_olah!I170</f>
        <v>STARLINK</v>
      </c>
      <c r="J2690" s="250" t="str">
        <f>data_olah!J170</f>
        <v>TERPASANG</v>
      </c>
      <c r="K2690" s="250" t="str">
        <f>data_olah!P170</f>
        <v>BELUM TERPASANG</v>
      </c>
      <c r="L2690" s="250" t="str">
        <f>data_olah!U170</f>
        <v>TIDAK OPTIMAL</v>
      </c>
    </row>
    <row r="2691">
      <c r="A2691" s="249">
        <v>2025.0</v>
      </c>
      <c r="B2691" s="249" t="s">
        <v>3598</v>
      </c>
      <c r="C2691" s="250" t="str">
        <f>data_olah!B171</f>
        <v>KUTAI BARAT</v>
      </c>
      <c r="D2691" s="250" t="str">
        <f>data_olah!C171</f>
        <v>JEMPANG</v>
      </c>
      <c r="E2691" s="250" t="str">
        <f>data_olah!D171</f>
        <v>MUARA OHONG</v>
      </c>
      <c r="F2691" s="251" t="str">
        <f>data_olah!F171</f>
        <v>-0.4318361947070967</v>
      </c>
      <c r="G2691" s="251" t="str">
        <f>data_olah!G171</f>
        <v>116.11084088446462</v>
      </c>
      <c r="H2691" s="250" t="str">
        <f>data_olah!H171</f>
        <v/>
      </c>
      <c r="I2691" s="250" t="str">
        <f>data_olah!I171</f>
        <v/>
      </c>
      <c r="J2691" s="250" t="str">
        <f>data_olah!J171</f>
        <v/>
      </c>
      <c r="K2691" s="250" t="str">
        <f>data_olah!P171</f>
        <v>BELUM TERPASANG</v>
      </c>
      <c r="L2691" s="250" t="str">
        <f>data_olah!U171</f>
        <v>BELUM TERPASANG</v>
      </c>
    </row>
    <row r="2692">
      <c r="A2692" s="249">
        <v>2025.0</v>
      </c>
      <c r="B2692" s="249" t="s">
        <v>3598</v>
      </c>
      <c r="C2692" s="250" t="str">
        <f>data_olah!B172</f>
        <v>KUTAI BARAT</v>
      </c>
      <c r="D2692" s="250" t="str">
        <f>data_olah!C172</f>
        <v>JEMPANG</v>
      </c>
      <c r="E2692" s="250" t="str">
        <f>data_olah!D172</f>
        <v>TANJUNG JONE</v>
      </c>
      <c r="F2692" s="251" t="str">
        <f>data_olah!F172</f>
        <v>-0.4629164902076247</v>
      </c>
      <c r="G2692" s="251" t="str">
        <f>data_olah!G172</f>
        <v>116.14678123907382</v>
      </c>
      <c r="H2692" s="250" t="str">
        <f>data_olah!H172</f>
        <v>BESTCAMP</v>
      </c>
      <c r="I2692" s="250" t="str">
        <f>data_olah!I172</f>
        <v>STARLINK</v>
      </c>
      <c r="J2692" s="250" t="str">
        <f>data_olah!J172</f>
        <v>TERPASANG</v>
      </c>
      <c r="K2692" s="250" t="str">
        <f>data_olah!P172</f>
        <v>BELUM TERPASANG</v>
      </c>
      <c r="L2692" s="250" t="str">
        <f>data_olah!U172</f>
        <v>TIDAK OPTIMAL</v>
      </c>
    </row>
    <row r="2693">
      <c r="A2693" s="249">
        <v>2025.0</v>
      </c>
      <c r="B2693" s="249" t="s">
        <v>3598</v>
      </c>
      <c r="C2693" s="250" t="str">
        <f>data_olah!B173</f>
        <v>KUTAI BARAT</v>
      </c>
      <c r="D2693" s="250" t="str">
        <f>data_olah!C173</f>
        <v>JEMPANG</v>
      </c>
      <c r="E2693" s="250" t="str">
        <f>data_olah!D173</f>
        <v>TANJUNG ISUY</v>
      </c>
      <c r="F2693" s="251" t="str">
        <f>data_olah!F173</f>
        <v>-0.5150004710898157</v>
      </c>
      <c r="G2693" s="251" t="str">
        <f>data_olah!G173</f>
        <v>116.13897618945853</v>
      </c>
      <c r="H2693" s="250" t="str">
        <f>data_olah!H173</f>
        <v>TELKOM</v>
      </c>
      <c r="I2693" s="250" t="str">
        <f>data_olah!I173</f>
        <v>Astinet</v>
      </c>
      <c r="J2693" s="250" t="str">
        <f>data_olah!J173</f>
        <v>TERPASANG</v>
      </c>
      <c r="K2693" s="250" t="str">
        <f>data_olah!P173</f>
        <v>TIDAK TERDETEKSI</v>
      </c>
      <c r="L2693" s="250" t="str">
        <f>data_olah!U173</f>
        <v>TIDAK TERDETEKSI</v>
      </c>
    </row>
    <row r="2694">
      <c r="A2694" s="249">
        <v>2025.0</v>
      </c>
      <c r="B2694" s="249" t="s">
        <v>3598</v>
      </c>
      <c r="C2694" s="250" t="str">
        <f>data_olah!B174</f>
        <v>KUTAI BARAT</v>
      </c>
      <c r="D2694" s="250" t="str">
        <f>data_olah!C174</f>
        <v>JEMPANG</v>
      </c>
      <c r="E2694" s="250" t="str">
        <f>data_olah!D174</f>
        <v>TANJUNG JAN</v>
      </c>
      <c r="F2694" s="251" t="str">
        <f>data_olah!F174</f>
        <v>-0.5218896482024631</v>
      </c>
      <c r="G2694" s="251" t="str">
        <f>data_olah!G174</f>
        <v>116.1677406510386</v>
      </c>
      <c r="H2694" s="250" t="str">
        <f>data_olah!H174</f>
        <v>BESTCAMP</v>
      </c>
      <c r="I2694" s="250" t="str">
        <f>data_olah!I174</f>
        <v>STARLINK</v>
      </c>
      <c r="J2694" s="250" t="str">
        <f>data_olah!J174</f>
        <v>TERPASANG</v>
      </c>
      <c r="K2694" s="250" t="str">
        <f>data_olah!P174</f>
        <v>BELUM TERPASANG</v>
      </c>
      <c r="L2694" s="250" t="str">
        <f>data_olah!U174</f>
        <v>TIDAK OPTIMAL</v>
      </c>
    </row>
    <row r="2695">
      <c r="A2695" s="249">
        <v>2025.0</v>
      </c>
      <c r="B2695" s="249" t="s">
        <v>3598</v>
      </c>
      <c r="C2695" s="250" t="str">
        <f>data_olah!B175</f>
        <v>KUTAI BARAT</v>
      </c>
      <c r="D2695" s="250" t="str">
        <f>data_olah!C175</f>
        <v>JEMPANG</v>
      </c>
      <c r="E2695" s="250" t="str">
        <f>data_olah!D175</f>
        <v>PULAU LANTING</v>
      </c>
      <c r="F2695" s="251" t="str">
        <f>data_olah!F175</f>
        <v>-0.49978484979519755</v>
      </c>
      <c r="G2695" s="251" t="str">
        <f>data_olah!G175</f>
        <v>116.18454089868337</v>
      </c>
      <c r="H2695" s="250" t="str">
        <f>data_olah!H175</f>
        <v>TELKOMSEL</v>
      </c>
      <c r="I2695" s="250" t="str">
        <f>data_olah!I175</f>
        <v>INDIHOME</v>
      </c>
      <c r="J2695" s="250" t="str">
        <f>data_olah!J175</f>
        <v>TERPASANG</v>
      </c>
      <c r="K2695" s="250" t="str">
        <f>data_olah!P175</f>
        <v>&lt;= 100GB</v>
      </c>
      <c r="L2695" s="250" t="str">
        <f>data_olah!U175</f>
        <v>TIDAK OPTIMAL</v>
      </c>
    </row>
    <row r="2696">
      <c r="A2696" s="249">
        <v>2025.0</v>
      </c>
      <c r="B2696" s="249" t="s">
        <v>3598</v>
      </c>
      <c r="C2696" s="250" t="str">
        <f>data_olah!B176</f>
        <v>KUTAI BARAT</v>
      </c>
      <c r="D2696" s="250" t="str">
        <f>data_olah!C176</f>
        <v>JEMPANG</v>
      </c>
      <c r="E2696" s="250" t="str">
        <f>data_olah!D176</f>
        <v>MUARA TAE</v>
      </c>
      <c r="F2696" s="251" t="str">
        <f>data_olah!F176</f>
        <v>-0.5913837820663428</v>
      </c>
      <c r="G2696" s="251" t="str">
        <f>data_olah!G176</f>
        <v>116.01291400502159</v>
      </c>
      <c r="H2696" s="250" t="str">
        <f>data_olah!H176</f>
        <v>TELKOM</v>
      </c>
      <c r="I2696" s="250" t="str">
        <f>data_olah!I176</f>
        <v>WMS</v>
      </c>
      <c r="J2696" s="250" t="str">
        <f>data_olah!J176</f>
        <v>TERPASANG</v>
      </c>
      <c r="K2696" s="250" t="str">
        <f>data_olah!P176</f>
        <v>&gt; 200GB</v>
      </c>
      <c r="L2696" s="250" t="str">
        <f>data_olah!U176</f>
        <v>KURANG OPTIMAL</v>
      </c>
    </row>
    <row r="2697">
      <c r="A2697" s="249">
        <v>2025.0</v>
      </c>
      <c r="B2697" s="249" t="s">
        <v>3598</v>
      </c>
      <c r="C2697" s="250" t="str">
        <f>data_olah!B177</f>
        <v>KUTAI BARAT</v>
      </c>
      <c r="D2697" s="250" t="str">
        <f>data_olah!C177</f>
        <v>JEMPANG</v>
      </c>
      <c r="E2697" s="250" t="str">
        <f>data_olah!D177</f>
        <v>BEKOKONG MAKMUR</v>
      </c>
      <c r="F2697" s="251" t="str">
        <f>data_olah!F177</f>
        <v>-0.649136286362228</v>
      </c>
      <c r="G2697" s="251" t="str">
        <f>data_olah!G177</f>
        <v>116.12618728068873</v>
      </c>
      <c r="H2697" s="250" t="str">
        <f>data_olah!H177</f>
        <v>TELKOMSEL</v>
      </c>
      <c r="I2697" s="250" t="str">
        <f>data_olah!I177</f>
        <v>ORBIT</v>
      </c>
      <c r="J2697" s="250" t="str">
        <f>data_olah!J177</f>
        <v>TERPASANG</v>
      </c>
      <c r="K2697" s="250" t="str">
        <f>data_olah!P177</f>
        <v>BELUM TERPASANG</v>
      </c>
      <c r="L2697" s="250" t="str">
        <f>data_olah!U177</f>
        <v>TIDAK TERDETEKSI</v>
      </c>
    </row>
    <row r="2698">
      <c r="A2698" s="249">
        <v>2025.0</v>
      </c>
      <c r="B2698" s="249" t="s">
        <v>3598</v>
      </c>
      <c r="C2698" s="250" t="str">
        <f>data_olah!B178</f>
        <v>KUTAI BARAT</v>
      </c>
      <c r="D2698" s="250" t="str">
        <f>data_olah!C178</f>
        <v>LINGGANG BIGUNG</v>
      </c>
      <c r="E2698" s="250" t="str">
        <f>data_olah!D178</f>
        <v>LINGGANG MELAPEH BARU</v>
      </c>
      <c r="F2698" s="251" t="str">
        <f>data_olah!F178</f>
        <v>-0.14356069971007637</v>
      </c>
      <c r="G2698" s="251" t="str">
        <f>data_olah!G178</f>
        <v>115.56618537099042</v>
      </c>
      <c r="H2698" s="250" t="str">
        <f>data_olah!H178</f>
        <v>TELKOMSEL</v>
      </c>
      <c r="I2698" s="250" t="str">
        <f>data_olah!I178</f>
        <v>INDIHOME</v>
      </c>
      <c r="J2698" s="250" t="str">
        <f>data_olah!J178</f>
        <v>TERPASANG</v>
      </c>
      <c r="K2698" s="250" t="str">
        <f>data_olah!P178</f>
        <v>&gt; 200GB</v>
      </c>
      <c r="L2698" s="250" t="str">
        <f>data_olah!U178</f>
        <v>KURANG OPTIMAL</v>
      </c>
    </row>
    <row r="2699">
      <c r="A2699" s="249">
        <v>2025.0</v>
      </c>
      <c r="B2699" s="249" t="s">
        <v>3598</v>
      </c>
      <c r="C2699" s="250" t="str">
        <f>data_olah!B179</f>
        <v>KUTAI BARAT</v>
      </c>
      <c r="D2699" s="250" t="str">
        <f>data_olah!C179</f>
        <v>LINGGANG BIGUNG</v>
      </c>
      <c r="E2699" s="250" t="str">
        <f>data_olah!D179</f>
        <v>LINGGANG BIGUNG BARU</v>
      </c>
      <c r="F2699" s="251">
        <f>data_olah!F179</f>
        <v>-0.142638023</v>
      </c>
      <c r="G2699" s="251">
        <f>data_olah!G179</f>
        <v>115.5661103</v>
      </c>
      <c r="H2699" s="250" t="str">
        <f>data_olah!H179</f>
        <v>BESTCAMP</v>
      </c>
      <c r="I2699" s="250" t="str">
        <f>data_olah!I179</f>
        <v>STARLINK</v>
      </c>
      <c r="J2699" s="250" t="str">
        <f>data_olah!J179</f>
        <v>TERPASANG</v>
      </c>
      <c r="K2699" s="250" t="str">
        <f>data_olah!P179</f>
        <v>BELUM TERPASANG</v>
      </c>
      <c r="L2699" s="250" t="str">
        <f>data_olah!U179</f>
        <v>OPTIMAL</v>
      </c>
    </row>
    <row r="2700">
      <c r="A2700" s="249">
        <v>2025.0</v>
      </c>
      <c r="B2700" s="249" t="s">
        <v>3598</v>
      </c>
      <c r="C2700" s="250" t="str">
        <f>data_olah!B180</f>
        <v>KUTAI BARAT</v>
      </c>
      <c r="D2700" s="250" t="str">
        <f>data_olah!C180</f>
        <v>LINGGANG BIGUNG</v>
      </c>
      <c r="E2700" s="250" t="str">
        <f>data_olah!D180</f>
        <v>LINGGANG TUTUNG</v>
      </c>
      <c r="F2700" s="251" t="str">
        <f>data_olah!F180</f>
        <v>-0.08340520112962524</v>
      </c>
      <c r="G2700" s="251" t="str">
        <f>data_olah!G180</f>
        <v>115.4552373114897</v>
      </c>
      <c r="H2700" s="250" t="str">
        <f>data_olah!H180</f>
        <v>TELKOMSAT</v>
      </c>
      <c r="I2700" s="250" t="str">
        <f>data_olah!I180</f>
        <v>STARLINK</v>
      </c>
      <c r="J2700" s="250" t="str">
        <f>data_olah!J180</f>
        <v>TERPASANG</v>
      </c>
      <c r="K2700" s="250" t="str">
        <f>data_olah!P180</f>
        <v>&lt;= 50GB</v>
      </c>
      <c r="L2700" s="250" t="str">
        <f>data_olah!U180</f>
        <v>TIDAK OPTIMAL</v>
      </c>
    </row>
    <row r="2701">
      <c r="A2701" s="249">
        <v>2025.0</v>
      </c>
      <c r="B2701" s="249" t="s">
        <v>3598</v>
      </c>
      <c r="C2701" s="250" t="str">
        <f>data_olah!B181</f>
        <v>KUTAI BARAT</v>
      </c>
      <c r="D2701" s="250" t="str">
        <f>data_olah!C181</f>
        <v>LINGGANG BIGUNG</v>
      </c>
      <c r="E2701" s="250" t="str">
        <f>data_olah!D181</f>
        <v>LINGGANG MELAPEH</v>
      </c>
      <c r="F2701" s="251" t="str">
        <f>data_olah!F181</f>
        <v>-0.1608131220907429</v>
      </c>
      <c r="G2701" s="251" t="str">
        <f>data_olah!G181</f>
        <v>115.5873729368373</v>
      </c>
      <c r="H2701" s="250" t="str">
        <f>data_olah!H181</f>
        <v>BESTCAMP</v>
      </c>
      <c r="I2701" s="250" t="str">
        <f>data_olah!I181</f>
        <v>STARLINK</v>
      </c>
      <c r="J2701" s="250" t="str">
        <f>data_olah!J181</f>
        <v>TERPASANG</v>
      </c>
      <c r="K2701" s="250" t="str">
        <f>data_olah!P181</f>
        <v>BELUM TERPASANG</v>
      </c>
      <c r="L2701" s="250" t="str">
        <f>data_olah!U181</f>
        <v>TIDAK OPTIMAL</v>
      </c>
    </row>
    <row r="2702">
      <c r="A2702" s="249">
        <v>2025.0</v>
      </c>
      <c r="B2702" s="249" t="s">
        <v>3598</v>
      </c>
      <c r="C2702" s="250" t="str">
        <f>data_olah!B182</f>
        <v>KUTAI BARAT</v>
      </c>
      <c r="D2702" s="250" t="str">
        <f>data_olah!C182</f>
        <v>LINGGANG BIGUNG</v>
      </c>
      <c r="E2702" s="250" t="str">
        <f>data_olah!D182</f>
        <v>LINGGANG MAPAN</v>
      </c>
      <c r="F2702" s="251" t="str">
        <f>data_olah!F182</f>
        <v>-0.16948249965054873</v>
      </c>
      <c r="G2702" s="251" t="str">
        <f>data_olah!G182</f>
        <v>115.62155321537713</v>
      </c>
      <c r="H2702" s="250" t="str">
        <f>data_olah!H182</f>
        <v>TELKOMSEL</v>
      </c>
      <c r="I2702" s="250" t="str">
        <f>data_olah!I182</f>
        <v>INDIHOME</v>
      </c>
      <c r="J2702" s="250" t="str">
        <f>data_olah!J182</f>
        <v>TERPASANG</v>
      </c>
      <c r="K2702" s="250" t="str">
        <f>data_olah!P182</f>
        <v>&gt; 200GB</v>
      </c>
      <c r="L2702" s="250" t="str">
        <f>data_olah!U182</f>
        <v>KURANG OPTIMAL</v>
      </c>
    </row>
    <row r="2703">
      <c r="A2703" s="249">
        <v>2025.0</v>
      </c>
      <c r="B2703" s="249" t="s">
        <v>3598</v>
      </c>
      <c r="C2703" s="250" t="str">
        <f>data_olah!B183</f>
        <v>KUTAI BARAT</v>
      </c>
      <c r="D2703" s="250" t="str">
        <f>data_olah!C183</f>
        <v>LINGGANG BIGUNG</v>
      </c>
      <c r="E2703" s="250" t="str">
        <f>data_olah!D183</f>
        <v>LINGGANG BIGUNG</v>
      </c>
      <c r="F2703" s="251" t="str">
        <f>data_olah!F183</f>
        <v>-0.14362577926461434</v>
      </c>
      <c r="G2703" s="251" t="str">
        <f>data_olah!G183</f>
        <v>115.6229566950905</v>
      </c>
      <c r="H2703" s="250" t="str">
        <f>data_olah!H183</f>
        <v>TELKOM</v>
      </c>
      <c r="I2703" s="250" t="str">
        <f>data_olah!I183</f>
        <v>WMS</v>
      </c>
      <c r="J2703" s="250" t="str">
        <f>data_olah!J183</f>
        <v>TERPASANG</v>
      </c>
      <c r="K2703" s="250" t="str">
        <f>data_olah!P183</f>
        <v>&lt;= 100GB</v>
      </c>
      <c r="L2703" s="250" t="str">
        <f>data_olah!U183</f>
        <v>KURANG OPTIMAL</v>
      </c>
    </row>
    <row r="2704">
      <c r="A2704" s="249">
        <v>2025.0</v>
      </c>
      <c r="B2704" s="249" t="s">
        <v>3598</v>
      </c>
      <c r="C2704" s="250" t="str">
        <f>data_olah!B184</f>
        <v>KUTAI BARAT</v>
      </c>
      <c r="D2704" s="250" t="str">
        <f>data_olah!C184</f>
        <v>LINGGANG BIGUNG</v>
      </c>
      <c r="E2704" s="250" t="str">
        <f>data_olah!D184</f>
        <v>LINGGANG AMER</v>
      </c>
      <c r="F2704" s="251" t="str">
        <f>data_olah!F184</f>
        <v>-0.14545867645066915</v>
      </c>
      <c r="G2704" s="251" t="str">
        <f>data_olah!G184</f>
        <v>115.65352480305597</v>
      </c>
      <c r="H2704" s="250" t="str">
        <f>data_olah!H184</f>
        <v>TELKOM</v>
      </c>
      <c r="I2704" s="250" t="str">
        <f>data_olah!I184</f>
        <v>WMS</v>
      </c>
      <c r="J2704" s="250" t="str">
        <f>data_olah!J184</f>
        <v>TERPASANG</v>
      </c>
      <c r="K2704" s="250" t="str">
        <f>data_olah!P184</f>
        <v>BELUM TERPASANG</v>
      </c>
      <c r="L2704" s="250" t="str">
        <f>data_olah!U184</f>
        <v>TIDAK OPTIMAL</v>
      </c>
    </row>
    <row r="2705">
      <c r="A2705" s="249">
        <v>2025.0</v>
      </c>
      <c r="B2705" s="249" t="s">
        <v>3598</v>
      </c>
      <c r="C2705" s="250" t="str">
        <f>data_olah!B185</f>
        <v>KUTAI BARAT</v>
      </c>
      <c r="D2705" s="250" t="str">
        <f>data_olah!C185</f>
        <v>LINGGANG BIGUNG</v>
      </c>
      <c r="E2705" s="250" t="str">
        <f>data_olah!D185</f>
        <v>LINGGANG BANGUNSARI</v>
      </c>
      <c r="F2705" s="251" t="str">
        <f>data_olah!F185</f>
        <v>-0.1478207390887691</v>
      </c>
      <c r="G2705" s="251" t="str">
        <f>data_olah!G185</f>
        <v>115.642642737589</v>
      </c>
      <c r="H2705" s="250" t="str">
        <f>data_olah!H185</f>
        <v>TELKOM</v>
      </c>
      <c r="I2705" s="250" t="str">
        <f>data_olah!I185</f>
        <v>WMS</v>
      </c>
      <c r="J2705" s="250" t="str">
        <f>data_olah!J185</f>
        <v>TERPASANG</v>
      </c>
      <c r="K2705" s="250" t="str">
        <f>data_olah!P185</f>
        <v>BELUM TERPASANG</v>
      </c>
      <c r="L2705" s="250" t="str">
        <f>data_olah!U185</f>
        <v>TIDAK OPTIMAL</v>
      </c>
    </row>
    <row r="2706">
      <c r="A2706" s="249">
        <v>2025.0</v>
      </c>
      <c r="B2706" s="249" t="s">
        <v>3598</v>
      </c>
      <c r="C2706" s="250" t="str">
        <f>data_olah!B186</f>
        <v>KUTAI BARAT</v>
      </c>
      <c r="D2706" s="250" t="str">
        <f>data_olah!C186</f>
        <v>LINGGANG BIGUNG</v>
      </c>
      <c r="E2706" s="250" t="str">
        <f>data_olah!D186</f>
        <v>LINGGANG PURWODADI</v>
      </c>
      <c r="F2706" s="251" t="str">
        <f>data_olah!F186</f>
        <v>-0.1453228659666651</v>
      </c>
      <c r="G2706" s="251" t="str">
        <f>data_olah!G186</f>
        <v>115.60856979330372</v>
      </c>
      <c r="H2706" s="250" t="str">
        <f>data_olah!H186</f>
        <v>TELKOMSEL</v>
      </c>
      <c r="I2706" s="250" t="str">
        <f>data_olah!I186</f>
        <v>INDIHOME</v>
      </c>
      <c r="J2706" s="250" t="str">
        <f>data_olah!J186</f>
        <v>TERPASANG</v>
      </c>
      <c r="K2706" s="250" t="str">
        <f>data_olah!P186</f>
        <v>&gt; 200GB</v>
      </c>
      <c r="L2706" s="250" t="str">
        <f>data_olah!U186</f>
        <v>KURANG OPTIMAL</v>
      </c>
    </row>
    <row r="2707">
      <c r="A2707" s="249">
        <v>2025.0</v>
      </c>
      <c r="B2707" s="249" t="s">
        <v>3598</v>
      </c>
      <c r="C2707" s="250" t="str">
        <f>data_olah!B187</f>
        <v>KUTAI BARAT</v>
      </c>
      <c r="D2707" s="250" t="str">
        <f>data_olah!C187</f>
        <v>LINGGANG BIGUNG</v>
      </c>
      <c r="E2707" s="250" t="str">
        <f>data_olah!D187</f>
        <v>LINGGANG MENCELEW</v>
      </c>
      <c r="F2707" s="251" t="str">
        <f>data_olah!F187</f>
        <v>-0.10969078390728415</v>
      </c>
      <c r="G2707" s="251" t="str">
        <f>data_olah!G187</f>
        <v>115.65419209609944</v>
      </c>
      <c r="H2707" s="250" t="str">
        <f>data_olah!H187</f>
        <v>BESTCAMP</v>
      </c>
      <c r="I2707" s="250" t="str">
        <f>data_olah!I187</f>
        <v>STARLINK</v>
      </c>
      <c r="J2707" s="250" t="str">
        <f>data_olah!J187</f>
        <v>TERPASANG</v>
      </c>
      <c r="K2707" s="250" t="str">
        <f>data_olah!P187</f>
        <v>BELUM TERPASANG</v>
      </c>
      <c r="L2707" s="250" t="str">
        <f>data_olah!U187</f>
        <v>KURANG OPTIMAL</v>
      </c>
    </row>
    <row r="2708">
      <c r="A2708" s="249">
        <v>2025.0</v>
      </c>
      <c r="B2708" s="249" t="s">
        <v>3598</v>
      </c>
      <c r="C2708" s="250" t="str">
        <f>data_olah!B188</f>
        <v>KUTAI BARAT</v>
      </c>
      <c r="D2708" s="250" t="str">
        <f>data_olah!C188</f>
        <v>LINGGANG BIGUNG</v>
      </c>
      <c r="E2708" s="250" t="str">
        <f>data_olah!D188</f>
        <v>LINGGANG KEBUT</v>
      </c>
      <c r="F2708" s="251" t="str">
        <f>data_olah!F188</f>
        <v>-0.11990584028474943</v>
      </c>
      <c r="G2708" s="251" t="str">
        <f>data_olah!G188</f>
        <v>115.64146393007199</v>
      </c>
      <c r="H2708" s="250" t="str">
        <f>data_olah!H188</f>
        <v>BESTCAMP</v>
      </c>
      <c r="I2708" s="250" t="str">
        <f>data_olah!I188</f>
        <v>STARLINK</v>
      </c>
      <c r="J2708" s="250" t="str">
        <f>data_olah!J188</f>
        <v>TERPASANG</v>
      </c>
      <c r="K2708" s="250" t="str">
        <f>data_olah!P188</f>
        <v>BELUM TERPASANG</v>
      </c>
      <c r="L2708" s="250" t="str">
        <f>data_olah!U188</f>
        <v>SANGAT OPTIMAL</v>
      </c>
    </row>
    <row r="2709">
      <c r="A2709" s="249">
        <v>2025.0</v>
      </c>
      <c r="B2709" s="249" t="s">
        <v>3598</v>
      </c>
      <c r="C2709" s="250" t="str">
        <f>data_olah!B189</f>
        <v>KUTAI BARAT</v>
      </c>
      <c r="D2709" s="250" t="str">
        <f>data_olah!C189</f>
        <v>LONG IRAM</v>
      </c>
      <c r="E2709" s="250" t="str">
        <f>data_olah!D189</f>
        <v>LINGGANG MUARA LEBAN</v>
      </c>
      <c r="F2709" s="251" t="str">
        <f>data_olah!F189</f>
        <v>-0.029448097951342084</v>
      </c>
      <c r="G2709" s="251" t="str">
        <f>data_olah!G189</f>
        <v>115.58580302766681</v>
      </c>
      <c r="H2709" s="250" t="str">
        <f>data_olah!H189</f>
        <v>BESTCAMP</v>
      </c>
      <c r="I2709" s="250" t="str">
        <f>data_olah!I189</f>
        <v>STARLINK</v>
      </c>
      <c r="J2709" s="250" t="str">
        <f>data_olah!J189</f>
        <v>TERPASANG</v>
      </c>
      <c r="K2709" s="250" t="str">
        <f>data_olah!P189</f>
        <v>BELUM TERPASANG</v>
      </c>
      <c r="L2709" s="250" t="str">
        <f>data_olah!U189</f>
        <v>SANGAT OPTIMAL</v>
      </c>
    </row>
    <row r="2710">
      <c r="A2710" s="249">
        <v>2025.0</v>
      </c>
      <c r="B2710" s="249" t="s">
        <v>3598</v>
      </c>
      <c r="C2710" s="250" t="str">
        <f>data_olah!B190</f>
        <v>KUTAI BARAT</v>
      </c>
      <c r="D2710" s="250" t="str">
        <f>data_olah!C190</f>
        <v>LONG IRAM</v>
      </c>
      <c r="E2710" s="250" t="str">
        <f>data_olah!D190</f>
        <v>LONG IRAM SEBERANG</v>
      </c>
      <c r="F2710" s="251" t="str">
        <f>data_olah!F190</f>
        <v>-0.02915837117519891</v>
      </c>
      <c r="G2710" s="251" t="str">
        <f>data_olah!G190</f>
        <v>115.61410129478227</v>
      </c>
      <c r="H2710" s="250" t="str">
        <f>data_olah!H190</f>
        <v>BESTCAMP</v>
      </c>
      <c r="I2710" s="250" t="str">
        <f>data_olah!I190</f>
        <v>STARLINK</v>
      </c>
      <c r="J2710" s="250" t="str">
        <f>data_olah!J190</f>
        <v>TERPASANG</v>
      </c>
      <c r="K2710" s="250" t="str">
        <f>data_olah!P190</f>
        <v>BELUM TERPASANG</v>
      </c>
      <c r="L2710" s="250" t="str">
        <f>data_olah!U190</f>
        <v>OPTIMAL</v>
      </c>
    </row>
    <row r="2711">
      <c r="A2711" s="249">
        <v>2025.0</v>
      </c>
      <c r="B2711" s="249" t="s">
        <v>3598</v>
      </c>
      <c r="C2711" s="250" t="str">
        <f>data_olah!B191</f>
        <v>KUTAI BARAT</v>
      </c>
      <c r="D2711" s="250" t="str">
        <f>data_olah!C191</f>
        <v>LONG IRAM</v>
      </c>
      <c r="E2711" s="250" t="str">
        <f>data_olah!D191</f>
        <v>LONG IRAM ILIR</v>
      </c>
      <c r="F2711" s="251" t="str">
        <f>data_olah!F191</f>
        <v>-0.026995672565834117</v>
      </c>
      <c r="G2711" s="251" t="str">
        <f>data_olah!G191</f>
        <v>115.61633827379782</v>
      </c>
      <c r="H2711" s="250" t="str">
        <f>data_olah!H191</f>
        <v>BESTCAMP</v>
      </c>
      <c r="I2711" s="250" t="str">
        <f>data_olah!I191</f>
        <v>STARLINK</v>
      </c>
      <c r="J2711" s="250" t="str">
        <f>data_olah!J191</f>
        <v>TERPASANG</v>
      </c>
      <c r="K2711" s="250" t="str">
        <f>data_olah!P191</f>
        <v>BELUM TERPASANG</v>
      </c>
      <c r="L2711" s="250" t="str">
        <f>data_olah!U191</f>
        <v>TIDAK OPTIMAL</v>
      </c>
    </row>
    <row r="2712">
      <c r="A2712" s="249">
        <v>2025.0</v>
      </c>
      <c r="B2712" s="249" t="s">
        <v>3598</v>
      </c>
      <c r="C2712" s="250" t="str">
        <f>data_olah!B192</f>
        <v>KUTAI BARAT</v>
      </c>
      <c r="D2712" s="250" t="str">
        <f>data_olah!C192</f>
        <v>LONG IRAM</v>
      </c>
      <c r="E2712" s="250" t="str">
        <f>data_olah!D192</f>
        <v>ANAH</v>
      </c>
      <c r="F2712" s="251" t="str">
        <f>data_olah!F192</f>
        <v>-0.03719725691306401</v>
      </c>
      <c r="G2712" s="251" t="str">
        <f>data_olah!G192</f>
        <v>115.60471765382022</v>
      </c>
      <c r="H2712" s="250" t="str">
        <f>data_olah!H192</f>
        <v>BESTCAMP</v>
      </c>
      <c r="I2712" s="250" t="str">
        <f>data_olah!I192</f>
        <v>STARLINK</v>
      </c>
      <c r="J2712" s="250" t="str">
        <f>data_olah!J192</f>
        <v>TERPASANG</v>
      </c>
      <c r="K2712" s="250" t="str">
        <f>data_olah!P192</f>
        <v>BELUM TERPASANG</v>
      </c>
      <c r="L2712" s="250" t="str">
        <f>data_olah!U192</f>
        <v>SANGAT OPTIMAL</v>
      </c>
    </row>
    <row r="2713">
      <c r="A2713" s="249">
        <v>2025.0</v>
      </c>
      <c r="B2713" s="249" t="s">
        <v>3598</v>
      </c>
      <c r="C2713" s="250" t="str">
        <f>data_olah!B193</f>
        <v>KUTAI BARAT</v>
      </c>
      <c r="D2713" s="250" t="str">
        <f>data_olah!C193</f>
        <v>LONG IRAM</v>
      </c>
      <c r="E2713" s="250" t="str">
        <f>data_olah!D193</f>
        <v>LONG DALIQ</v>
      </c>
      <c r="F2713" s="251" t="str">
        <f>data_olah!F193</f>
        <v>0.016384909030622848</v>
      </c>
      <c r="G2713" s="251" t="str">
        <f>data_olah!G193</f>
        <v>115.6127505819265</v>
      </c>
      <c r="H2713" s="250" t="str">
        <f>data_olah!H193</f>
        <v>TELKOMSEL</v>
      </c>
      <c r="I2713" s="250" t="str">
        <f>data_olah!I193</f>
        <v>ORBIT</v>
      </c>
      <c r="J2713" s="250" t="str">
        <f>data_olah!J193</f>
        <v>TERPASANG</v>
      </c>
      <c r="K2713" s="250" t="str">
        <f>data_olah!P193</f>
        <v>BELUM TERPASANG</v>
      </c>
      <c r="L2713" s="250" t="str">
        <f>data_olah!U193</f>
        <v>TIDAK TERDETEKSI</v>
      </c>
    </row>
    <row r="2714">
      <c r="A2714" s="249">
        <v>2025.0</v>
      </c>
      <c r="B2714" s="249" t="s">
        <v>3598</v>
      </c>
      <c r="C2714" s="250" t="str">
        <f>data_olah!B194</f>
        <v>KUTAI BARAT</v>
      </c>
      <c r="D2714" s="250" t="str">
        <f>data_olah!C194</f>
        <v>LONG IRAM</v>
      </c>
      <c r="E2714" s="250" t="str">
        <f>data_olah!D194</f>
        <v>LONG IRAM KOTA</v>
      </c>
      <c r="F2714" s="251" t="str">
        <f>data_olah!F194</f>
        <v>-0.019215258017838348</v>
      </c>
      <c r="G2714" s="251" t="str">
        <f>data_olah!G194</f>
        <v>115.62432677589499</v>
      </c>
      <c r="H2714" s="250" t="str">
        <f>data_olah!H194</f>
        <v>TELKOMSEL</v>
      </c>
      <c r="I2714" s="250" t="str">
        <f>data_olah!I194</f>
        <v>ORBIT</v>
      </c>
      <c r="J2714" s="250" t="str">
        <f>data_olah!J194</f>
        <v>TERPASANG</v>
      </c>
      <c r="K2714" s="250" t="str">
        <f>data_olah!P194</f>
        <v>BELUM TERPASANG</v>
      </c>
      <c r="L2714" s="250" t="str">
        <f>data_olah!U194</f>
        <v>TIDAK TERDETEKSI</v>
      </c>
    </row>
    <row r="2715">
      <c r="A2715" s="249">
        <v>2025.0</v>
      </c>
      <c r="B2715" s="249" t="s">
        <v>3598</v>
      </c>
      <c r="C2715" s="250" t="str">
        <f>data_olah!B195</f>
        <v>KUTAI BARAT</v>
      </c>
      <c r="D2715" s="250" t="str">
        <f>data_olah!C195</f>
        <v>LONG IRAM</v>
      </c>
      <c r="E2715" s="250" t="str">
        <f>data_olah!D195</f>
        <v>LONG IRAM BAYAN</v>
      </c>
      <c r="F2715" s="251" t="str">
        <f>data_olah!F195</f>
        <v>-0.012605543579852033</v>
      </c>
      <c r="G2715" s="251" t="str">
        <f>data_olah!G195</f>
        <v>115.60952735545595</v>
      </c>
      <c r="H2715" s="250" t="str">
        <f>data_olah!H195</f>
        <v/>
      </c>
      <c r="I2715" s="250" t="str">
        <f>data_olah!I195</f>
        <v/>
      </c>
      <c r="J2715" s="250" t="str">
        <f>data_olah!J195</f>
        <v/>
      </c>
      <c r="K2715" s="250" t="str">
        <f>data_olah!P195</f>
        <v>BELUM TERPASANG</v>
      </c>
      <c r="L2715" s="250" t="str">
        <f>data_olah!U195</f>
        <v>BELUM TERPASANG</v>
      </c>
    </row>
    <row r="2716">
      <c r="A2716" s="249">
        <v>2025.0</v>
      </c>
      <c r="B2716" s="249" t="s">
        <v>3598</v>
      </c>
      <c r="C2716" s="250" t="str">
        <f>data_olah!B196</f>
        <v>KUTAI BARAT</v>
      </c>
      <c r="D2716" s="250" t="str">
        <f>data_olah!C196</f>
        <v>LONG IRAM</v>
      </c>
      <c r="E2716" s="250" t="str">
        <f>data_olah!D196</f>
        <v>KELIWAI</v>
      </c>
      <c r="F2716" s="251" t="str">
        <f>data_olah!F196</f>
        <v>0.01248163926079269</v>
      </c>
      <c r="G2716" s="251" t="str">
        <f>data_olah!G196</f>
        <v>115.60977467632213</v>
      </c>
      <c r="H2716" s="250" t="str">
        <f>data_olah!H196</f>
        <v>BESTCAMP</v>
      </c>
      <c r="I2716" s="250" t="str">
        <f>data_olah!I196</f>
        <v>STARLINK</v>
      </c>
      <c r="J2716" s="250" t="str">
        <f>data_olah!J196</f>
        <v>TERPASANG</v>
      </c>
      <c r="K2716" s="250" t="str">
        <f>data_olah!P196</f>
        <v>BELUM TERPASANG</v>
      </c>
      <c r="L2716" s="250" t="str">
        <f>data_olah!U196</f>
        <v>OPTIMAL</v>
      </c>
    </row>
    <row r="2717">
      <c r="A2717" s="249">
        <v>2025.0</v>
      </c>
      <c r="B2717" s="249" t="s">
        <v>3598</v>
      </c>
      <c r="C2717" s="250" t="str">
        <f>data_olah!B197</f>
        <v>KUTAI BARAT</v>
      </c>
      <c r="D2717" s="250" t="str">
        <f>data_olah!C197</f>
        <v>LONG IRAM</v>
      </c>
      <c r="E2717" s="250" t="str">
        <f>data_olah!D197</f>
        <v>UJOH HALANG</v>
      </c>
      <c r="F2717" s="251" t="str">
        <f>data_olah!F197</f>
        <v>0.023309240862239695</v>
      </c>
      <c r="G2717" s="251" t="str">
        <f>data_olah!G197</f>
        <v>115.55137665595919</v>
      </c>
      <c r="H2717" s="250" t="str">
        <f>data_olah!H197</f>
        <v/>
      </c>
      <c r="I2717" s="250" t="str">
        <f>data_olah!I197</f>
        <v/>
      </c>
      <c r="J2717" s="250" t="str">
        <f>data_olah!J197</f>
        <v/>
      </c>
      <c r="K2717" s="250" t="str">
        <f>data_olah!P197</f>
        <v>BELUM TERPASANG</v>
      </c>
      <c r="L2717" s="250" t="str">
        <f>data_olah!U197</f>
        <v>BELUM TERPASANG</v>
      </c>
    </row>
    <row r="2718">
      <c r="A2718" s="249">
        <v>2025.0</v>
      </c>
      <c r="B2718" s="249" t="s">
        <v>3598</v>
      </c>
      <c r="C2718" s="250" t="str">
        <f>data_olah!B198</f>
        <v>KUTAI BARAT</v>
      </c>
      <c r="D2718" s="250" t="str">
        <f>data_olah!C198</f>
        <v>LONG IRAM</v>
      </c>
      <c r="E2718" s="250" t="str">
        <f>data_olah!D198</f>
        <v>KELIAN LUAR</v>
      </c>
      <c r="F2718" s="251" t="str">
        <f>data_olah!F198</f>
        <v>0.017210620811727636</v>
      </c>
      <c r="G2718" s="251" t="str">
        <f>data_olah!G198</f>
        <v>115.52981720139931</v>
      </c>
      <c r="H2718" s="250" t="str">
        <f>data_olah!H198</f>
        <v>BESTCAMP</v>
      </c>
      <c r="I2718" s="250" t="str">
        <f>data_olah!I198</f>
        <v>STARLINK</v>
      </c>
      <c r="J2718" s="250" t="str">
        <f>data_olah!J198</f>
        <v>TERPASANG</v>
      </c>
      <c r="K2718" s="250" t="str">
        <f>data_olah!P198</f>
        <v>BELUM TERPASANG</v>
      </c>
      <c r="L2718" s="250" t="str">
        <f>data_olah!U198</f>
        <v>SANGAT OPTIMAL</v>
      </c>
    </row>
    <row r="2719">
      <c r="A2719" s="249">
        <v>2025.0</v>
      </c>
      <c r="B2719" s="249" t="s">
        <v>3598</v>
      </c>
      <c r="C2719" s="250" t="str">
        <f>data_olah!B199</f>
        <v>KUTAI BARAT</v>
      </c>
      <c r="D2719" s="250" t="str">
        <f>data_olah!C199</f>
        <v>LONG IRAM</v>
      </c>
      <c r="E2719" s="250" t="str">
        <f>data_olah!D199</f>
        <v>SUKOMULYO</v>
      </c>
      <c r="F2719" s="251" t="str">
        <f>data_olah!F199</f>
        <v>-0.005623936612332269</v>
      </c>
      <c r="G2719" s="251" t="str">
        <f>data_olah!G199</f>
        <v>115.6447615669779</v>
      </c>
      <c r="H2719" s="250" t="str">
        <f>data_olah!H199</f>
        <v>TELKOMSEL</v>
      </c>
      <c r="I2719" s="250" t="str">
        <f>data_olah!I199</f>
        <v>ORBIT</v>
      </c>
      <c r="J2719" s="250" t="str">
        <f>data_olah!J199</f>
        <v>TERPASANG</v>
      </c>
      <c r="K2719" s="250" t="str">
        <f>data_olah!P199</f>
        <v>BELUM TERPASANG</v>
      </c>
      <c r="L2719" s="250" t="str">
        <f>data_olah!U199</f>
        <v>TIDAK TERDETEKSI</v>
      </c>
    </row>
    <row r="2720">
      <c r="A2720" s="249">
        <v>2025.0</v>
      </c>
      <c r="B2720" s="249" t="s">
        <v>3598</v>
      </c>
      <c r="C2720" s="250" t="str">
        <f>data_olah!B200</f>
        <v>KUTAI BARAT</v>
      </c>
      <c r="D2720" s="250" t="str">
        <f>data_olah!C200</f>
        <v>MELAK</v>
      </c>
      <c r="E2720" s="250" t="str">
        <f>data_olah!D200</f>
        <v>EMPAS</v>
      </c>
      <c r="F2720" s="251" t="str">
        <f>data_olah!F200</f>
        <v>-0.30145329939462834</v>
      </c>
      <c r="G2720" s="251" t="str">
        <f>data_olah!G200</f>
        <v>115.77311443441594</v>
      </c>
      <c r="H2720" s="250" t="str">
        <f>data_olah!H200</f>
        <v>TELKOM</v>
      </c>
      <c r="I2720" s="250" t="str">
        <f>data_olah!I200</f>
        <v>WMS</v>
      </c>
      <c r="J2720" s="250" t="str">
        <f>data_olah!J200</f>
        <v>TERPASANG</v>
      </c>
      <c r="K2720" s="250" t="str">
        <f>data_olah!P200</f>
        <v>TIDAK AKTIF</v>
      </c>
      <c r="L2720" s="250" t="str">
        <f>data_olah!U200</f>
        <v>TIDAK AKTIF</v>
      </c>
    </row>
    <row r="2721">
      <c r="A2721" s="249">
        <v>2025.0</v>
      </c>
      <c r="B2721" s="249" t="s">
        <v>3598</v>
      </c>
      <c r="C2721" s="250" t="str">
        <f>data_olah!B201</f>
        <v>KUTAI BARAT</v>
      </c>
      <c r="D2721" s="250" t="str">
        <f>data_olah!C201</f>
        <v>MELAK</v>
      </c>
      <c r="E2721" s="250" t="str">
        <f>data_olah!D201</f>
        <v>EMPAKUQ</v>
      </c>
      <c r="F2721" s="251" t="str">
        <f>data_olah!F201</f>
        <v>-0.28237281542165</v>
      </c>
      <c r="G2721" s="251" t="str">
        <f>data_olah!G201</f>
        <v>115.85707213404496</v>
      </c>
      <c r="H2721" s="250" t="str">
        <f>data_olah!H201</f>
        <v>TELKOM</v>
      </c>
      <c r="I2721" s="250" t="str">
        <f>data_olah!I201</f>
        <v>WMS</v>
      </c>
      <c r="J2721" s="250" t="str">
        <f>data_olah!J201</f>
        <v>TERPASANG</v>
      </c>
      <c r="K2721" s="250" t="str">
        <f>data_olah!P201</f>
        <v>&gt; 200GB</v>
      </c>
      <c r="L2721" s="250" t="str">
        <f>data_olah!U201</f>
        <v>KURANG OPTIMAL</v>
      </c>
    </row>
    <row r="2722">
      <c r="A2722" s="249">
        <v>2025.0</v>
      </c>
      <c r="B2722" s="249" t="s">
        <v>3598</v>
      </c>
      <c r="C2722" s="250" t="str">
        <f>data_olah!B202</f>
        <v>KUTAI BARAT</v>
      </c>
      <c r="D2722" s="250" t="str">
        <f>data_olah!C202</f>
        <v>MELAK</v>
      </c>
      <c r="E2722" s="250" t="str">
        <f>data_olah!D202</f>
        <v>MUARA BUNYUT</v>
      </c>
      <c r="F2722" s="251" t="str">
        <f>data_olah!F202</f>
        <v>-0.2977923887551979</v>
      </c>
      <c r="G2722" s="251" t="str">
        <f>data_olah!G202</f>
        <v>115.85210232993627</v>
      </c>
      <c r="H2722" s="250" t="str">
        <f>data_olah!H202</f>
        <v>TELKOM</v>
      </c>
      <c r="I2722" s="250" t="str">
        <f>data_olah!I202</f>
        <v>WMS</v>
      </c>
      <c r="J2722" s="250" t="str">
        <f>data_olah!J202</f>
        <v>TERPASANG</v>
      </c>
      <c r="K2722" s="250" t="str">
        <f>data_olah!P202</f>
        <v>&gt; 200GB</v>
      </c>
      <c r="L2722" s="250" t="str">
        <f>data_olah!U202</f>
        <v>KURANG OPTIMAL</v>
      </c>
    </row>
    <row r="2723">
      <c r="A2723" s="249">
        <v>2025.0</v>
      </c>
      <c r="B2723" s="249" t="s">
        <v>3598</v>
      </c>
      <c r="C2723" s="250" t="str">
        <f>data_olah!B203</f>
        <v>KUTAI BARAT</v>
      </c>
      <c r="D2723" s="250" t="str">
        <f>data_olah!C203</f>
        <v>MELAK</v>
      </c>
      <c r="E2723" s="250" t="str">
        <f>data_olah!D203</f>
        <v>MUARA BENANGAQ</v>
      </c>
      <c r="F2723" s="251" t="str">
        <f>data_olah!F203</f>
        <v>-0.1358079674186709</v>
      </c>
      <c r="G2723" s="251" t="str">
        <f>data_olah!G203</f>
        <v>115.7657258953076</v>
      </c>
      <c r="H2723" s="250" t="str">
        <f>data_olah!H203</f>
        <v>BESTCAMP</v>
      </c>
      <c r="I2723" s="250" t="str">
        <f>data_olah!I203</f>
        <v>STARLINK</v>
      </c>
      <c r="J2723" s="250" t="str">
        <f>data_olah!J203</f>
        <v>TERPASANG</v>
      </c>
      <c r="K2723" s="250" t="str">
        <f>data_olah!P203</f>
        <v>BELUM TERPASANG</v>
      </c>
      <c r="L2723" s="250" t="str">
        <f>data_olah!U203</f>
        <v>OPTIMAL</v>
      </c>
    </row>
    <row r="2724">
      <c r="A2724" s="249">
        <v>2025.0</v>
      </c>
      <c r="B2724" s="249" t="s">
        <v>3598</v>
      </c>
      <c r="C2724" s="250" t="str">
        <f>data_olah!B204</f>
        <v>KUTAI BARAT</v>
      </c>
      <c r="D2724" s="250" t="str">
        <f>data_olah!C204</f>
        <v>MOOK MANAAR BULATN</v>
      </c>
      <c r="E2724" s="250" t="str">
        <f>data_olah!D204</f>
        <v>SAKAQ LOTOQ</v>
      </c>
      <c r="F2724" s="251" t="str">
        <f>data_olah!F204</f>
        <v>-0.18147799963151978</v>
      </c>
      <c r="G2724" s="251" t="str">
        <f>data_olah!G204</f>
        <v>115.89587269980473</v>
      </c>
      <c r="H2724" s="250" t="str">
        <f>data_olah!H204</f>
        <v>TELKOMSAT</v>
      </c>
      <c r="I2724" s="250" t="str">
        <f>data_olah!I204</f>
        <v>STARLINK</v>
      </c>
      <c r="J2724" s="250" t="str">
        <f>data_olah!J204</f>
        <v>TERPASANG</v>
      </c>
      <c r="K2724" s="250" t="str">
        <f>data_olah!P204</f>
        <v>&lt;= 50GB</v>
      </c>
      <c r="L2724" s="250" t="str">
        <f>data_olah!U204</f>
        <v>TIDAK OPTIMAL</v>
      </c>
    </row>
    <row r="2725">
      <c r="A2725" s="249">
        <v>2025.0</v>
      </c>
      <c r="B2725" s="249" t="s">
        <v>3598</v>
      </c>
      <c r="C2725" s="250" t="str">
        <f>data_olah!B205</f>
        <v>KUTAI BARAT</v>
      </c>
      <c r="D2725" s="250" t="str">
        <f>data_olah!C205</f>
        <v>MOOK MANAAR BULATN</v>
      </c>
      <c r="E2725" s="250" t="str">
        <f>data_olah!D205</f>
        <v>SAKAQ TADA</v>
      </c>
      <c r="F2725" s="251" t="str">
        <f>data_olah!F205</f>
        <v>-0.2476223994973876</v>
      </c>
      <c r="G2725" s="251" t="str">
        <f>data_olah!G205</f>
        <v>115.88328819979738</v>
      </c>
      <c r="H2725" s="250" t="str">
        <f>data_olah!H205</f>
        <v>COMTELINDO</v>
      </c>
      <c r="I2725" s="250" t="str">
        <f>data_olah!I205</f>
        <v>WMS</v>
      </c>
      <c r="J2725" s="250" t="str">
        <f>data_olah!J205</f>
        <v>TERPASANG</v>
      </c>
      <c r="K2725" s="250" t="str">
        <f>data_olah!P205</f>
        <v>TIDAK TERDETEKSI</v>
      </c>
      <c r="L2725" s="250" t="str">
        <f>data_olah!U205</f>
        <v>TIDAK OPTIMAL</v>
      </c>
    </row>
    <row r="2726">
      <c r="A2726" s="249">
        <v>2025.0</v>
      </c>
      <c r="B2726" s="249" t="s">
        <v>3598</v>
      </c>
      <c r="C2726" s="250" t="str">
        <f>data_olah!B206</f>
        <v>KUTAI BARAT</v>
      </c>
      <c r="D2726" s="250" t="str">
        <f>data_olah!C206</f>
        <v>MOOK MANAAR BULATN</v>
      </c>
      <c r="E2726" s="250" t="str">
        <f>data_olah!D206</f>
        <v>GEMURUH</v>
      </c>
      <c r="F2726" s="251" t="str">
        <f>data_olah!F206</f>
        <v>-0.20651727079286186</v>
      </c>
      <c r="G2726" s="251" t="str">
        <f>data_olah!G206</f>
        <v>115.87396748646397</v>
      </c>
      <c r="H2726" s="250" t="str">
        <f>data_olah!H206</f>
        <v>COMTELINDO</v>
      </c>
      <c r="I2726" s="250" t="str">
        <f>data_olah!I206</f>
        <v>WMS</v>
      </c>
      <c r="J2726" s="250" t="str">
        <f>data_olah!J206</f>
        <v>TERPASANG</v>
      </c>
      <c r="K2726" s="250" t="str">
        <f>data_olah!P206</f>
        <v>TIDAK TERDETEKSI</v>
      </c>
      <c r="L2726" s="250" t="str">
        <f>data_olah!U206</f>
        <v>SANGAT OPTIMAL</v>
      </c>
    </row>
    <row r="2727">
      <c r="A2727" s="249">
        <v>2025.0</v>
      </c>
      <c r="B2727" s="249" t="s">
        <v>3598</v>
      </c>
      <c r="C2727" s="250" t="str">
        <f>data_olah!B207</f>
        <v>KUTAI BARAT</v>
      </c>
      <c r="D2727" s="250" t="str">
        <f>data_olah!C207</f>
        <v>MOOK MANAAR BULATN</v>
      </c>
      <c r="E2727" s="250" t="str">
        <f>data_olah!D207</f>
        <v>KARANGAN</v>
      </c>
      <c r="F2727" s="251" t="str">
        <f>data_olah!F207</f>
        <v>-0.16741008814868197</v>
      </c>
      <c r="G2727" s="251" t="str">
        <f>data_olah!G207</f>
        <v>115.75003978519115</v>
      </c>
      <c r="H2727" s="250" t="str">
        <f>data_olah!H207</f>
        <v>PSN</v>
      </c>
      <c r="I2727" s="250" t="str">
        <f>data_olah!I207</f>
        <v>VSAT</v>
      </c>
      <c r="J2727" s="250" t="str">
        <f>data_olah!J207</f>
        <v>TERPASANG</v>
      </c>
      <c r="K2727" s="250" t="str">
        <f>data_olah!P207</f>
        <v/>
      </c>
      <c r="L2727" s="250" t="str">
        <f>data_olah!U207</f>
        <v>TIDAK OPTIMAL</v>
      </c>
    </row>
    <row r="2728">
      <c r="A2728" s="249">
        <v>2025.0</v>
      </c>
      <c r="B2728" s="249" t="s">
        <v>3598</v>
      </c>
      <c r="C2728" s="250" t="str">
        <f>data_olah!B208</f>
        <v>KUTAI BARAT</v>
      </c>
      <c r="D2728" s="250" t="str">
        <f>data_olah!C208</f>
        <v>MOOK MANAAR BULATN</v>
      </c>
      <c r="E2728" s="250" t="str">
        <f>data_olah!D208</f>
        <v>MERAYAQ</v>
      </c>
      <c r="F2728" s="251" t="str">
        <f>data_olah!F208</f>
        <v>-0.13742964991336454</v>
      </c>
      <c r="G2728" s="251" t="str">
        <f>data_olah!G208</f>
        <v>115.8160478903606</v>
      </c>
      <c r="H2728" s="250" t="str">
        <f>data_olah!H208</f>
        <v>COMTELINDO</v>
      </c>
      <c r="I2728" s="250" t="str">
        <f>data_olah!I208</f>
        <v>WMS</v>
      </c>
      <c r="J2728" s="250" t="str">
        <f>data_olah!J208</f>
        <v>TERPASANG</v>
      </c>
      <c r="K2728" s="250" t="str">
        <f>data_olah!P208</f>
        <v>TIDAK TERDETEKSI</v>
      </c>
      <c r="L2728" s="250" t="str">
        <f>data_olah!U208</f>
        <v>TIDAK TERDETEKSI</v>
      </c>
    </row>
    <row r="2729">
      <c r="A2729" s="249">
        <v>2025.0</v>
      </c>
      <c r="B2729" s="249" t="s">
        <v>3598</v>
      </c>
      <c r="C2729" s="250" t="str">
        <f>data_olah!B209</f>
        <v>KUTAI BARAT</v>
      </c>
      <c r="D2729" s="250" t="str">
        <f>data_olah!C209</f>
        <v>MOOK MANAAR BULATN</v>
      </c>
      <c r="E2729" s="250" t="str">
        <f>data_olah!D209</f>
        <v>LINGGANG MARIMUN</v>
      </c>
      <c r="F2729" s="251" t="str">
        <f>data_olah!F209</f>
        <v>-0.07297415753918389</v>
      </c>
      <c r="G2729" s="251" t="str">
        <f>data_olah!G209</f>
        <v>115.773775213154</v>
      </c>
      <c r="H2729" s="250" t="str">
        <f>data_olah!H209</f>
        <v>COMTELINDO</v>
      </c>
      <c r="I2729" s="250" t="str">
        <f>data_olah!I209</f>
        <v>WMS</v>
      </c>
      <c r="J2729" s="250" t="str">
        <f>data_olah!J209</f>
        <v>TERPASANG</v>
      </c>
      <c r="K2729" s="250" t="str">
        <f>data_olah!P209</f>
        <v>TIDAK TERDETEKSI</v>
      </c>
      <c r="L2729" s="250" t="str">
        <f>data_olah!U209</f>
        <v>TIDAK TERDETEKSI</v>
      </c>
    </row>
    <row r="2730">
      <c r="A2730" s="249">
        <v>2025.0</v>
      </c>
      <c r="B2730" s="249" t="s">
        <v>3598</v>
      </c>
      <c r="C2730" s="250" t="str">
        <f>data_olah!B210</f>
        <v>KUTAI BARAT</v>
      </c>
      <c r="D2730" s="250" t="str">
        <f>data_olah!C210</f>
        <v>MOOK MANAAR BULATN</v>
      </c>
      <c r="E2730" s="250" t="str">
        <f>data_olah!D210</f>
        <v>KELUMPANG</v>
      </c>
      <c r="F2730" s="251" t="str">
        <f>data_olah!F210</f>
        <v>-0.1595701284876552</v>
      </c>
      <c r="G2730" s="251" t="str">
        <f>data_olah!G210</f>
        <v>115.81987607092617</v>
      </c>
      <c r="H2730" s="250" t="str">
        <f>data_olah!H210</f>
        <v>COMTELINDO</v>
      </c>
      <c r="I2730" s="250" t="str">
        <f>data_olah!I210</f>
        <v>WMS</v>
      </c>
      <c r="J2730" s="250" t="str">
        <f>data_olah!J210</f>
        <v>TERPASANG</v>
      </c>
      <c r="K2730" s="250" t="str">
        <f>data_olah!P210</f>
        <v>TIDAK TERDETEKSI</v>
      </c>
      <c r="L2730" s="250" t="str">
        <f>data_olah!U210</f>
        <v>KURANG OPTIMAL</v>
      </c>
    </row>
    <row r="2731">
      <c r="A2731" s="249">
        <v>2025.0</v>
      </c>
      <c r="B2731" s="249" t="s">
        <v>3598</v>
      </c>
      <c r="C2731" s="250" t="str">
        <f>data_olah!B211</f>
        <v>KUTAI BARAT</v>
      </c>
      <c r="D2731" s="250" t="str">
        <f>data_olah!C211</f>
        <v>MOOK MANAAR BULATN</v>
      </c>
      <c r="E2731" s="250" t="str">
        <f>data_olah!D211</f>
        <v>GADUR</v>
      </c>
      <c r="F2731" s="251" t="str">
        <f>data_olah!F211</f>
        <v>-0.27041735941823736</v>
      </c>
      <c r="G2731" s="251" t="str">
        <f>data_olah!G211</f>
        <v>115.90284173841835</v>
      </c>
      <c r="H2731" s="250" t="str">
        <f>data_olah!H211</f>
        <v>COMTELINDO</v>
      </c>
      <c r="I2731" s="250" t="str">
        <f>data_olah!I211</f>
        <v>WMS</v>
      </c>
      <c r="J2731" s="250" t="str">
        <f>data_olah!J211</f>
        <v>TERPASANG</v>
      </c>
      <c r="K2731" s="250" t="str">
        <f>data_olah!P211</f>
        <v>TIDAK TERDETEKSI</v>
      </c>
      <c r="L2731" s="250" t="str">
        <f>data_olah!U211</f>
        <v>TIDAK TERDETEKSI</v>
      </c>
    </row>
    <row r="2732">
      <c r="A2732" s="249">
        <v>2025.0</v>
      </c>
      <c r="B2732" s="249" t="s">
        <v>3598</v>
      </c>
      <c r="C2732" s="250" t="str">
        <f>data_olah!B212</f>
        <v>KUTAI BARAT</v>
      </c>
      <c r="D2732" s="250" t="str">
        <f>data_olah!C212</f>
        <v>MOOK MANAAR BULATN</v>
      </c>
      <c r="E2732" s="250" t="str">
        <f>data_olah!D212</f>
        <v>LINGGANG MUARA BATUQ</v>
      </c>
      <c r="F2732" s="251" t="str">
        <f>data_olah!F212</f>
        <v>-0.35395420878429495</v>
      </c>
      <c r="G2732" s="251" t="str">
        <f>data_olah!G212</f>
        <v>116.32871351481086</v>
      </c>
      <c r="H2732" s="250" t="str">
        <f>data_olah!H212</f>
        <v>TELKOMSEL</v>
      </c>
      <c r="I2732" s="250" t="str">
        <f>data_olah!I212</f>
        <v>ORBIT</v>
      </c>
      <c r="J2732" s="250" t="str">
        <f>data_olah!J212</f>
        <v>TERPASANG</v>
      </c>
      <c r="K2732" s="250" t="str">
        <f>data_olah!P212</f>
        <v>BELUM TERPASANG</v>
      </c>
      <c r="L2732" s="250" t="str">
        <f>data_olah!U212</f>
        <v>TIDAK TERDETEKSI</v>
      </c>
    </row>
    <row r="2733">
      <c r="A2733" s="249">
        <v>2025.0</v>
      </c>
      <c r="B2733" s="249" t="s">
        <v>3598</v>
      </c>
      <c r="C2733" s="250" t="str">
        <f>data_olah!B213</f>
        <v>KUTAI BARAT</v>
      </c>
      <c r="D2733" s="250" t="str">
        <f>data_olah!C213</f>
        <v>MOOK MANAAR BULATN</v>
      </c>
      <c r="E2733" s="250" t="str">
        <f>data_olah!D213</f>
        <v>MUARA JAWAQ</v>
      </c>
      <c r="F2733" s="251" t="str">
        <f>data_olah!F213</f>
        <v>-0.2567102055148475</v>
      </c>
      <c r="G2733" s="251" t="str">
        <f>data_olah!G213</f>
        <v>115.9408367682142</v>
      </c>
      <c r="H2733" s="250" t="str">
        <f>data_olah!H213</f>
        <v>TELKOMSEL</v>
      </c>
      <c r="I2733" s="250" t="str">
        <f>data_olah!I213</f>
        <v>ORBIT</v>
      </c>
      <c r="J2733" s="250" t="str">
        <f>data_olah!J213</f>
        <v>TERPASANG</v>
      </c>
      <c r="K2733" s="250" t="str">
        <f>data_olah!P213</f>
        <v>BELUM TERPASANG</v>
      </c>
      <c r="L2733" s="250" t="str">
        <f>data_olah!U213</f>
        <v>TIDAK TERDETEKSI</v>
      </c>
    </row>
    <row r="2734">
      <c r="A2734" s="249">
        <v>2025.0</v>
      </c>
      <c r="B2734" s="249" t="s">
        <v>3598</v>
      </c>
      <c r="C2734" s="250" t="str">
        <f>data_olah!B214</f>
        <v>KUTAI BARAT</v>
      </c>
      <c r="D2734" s="250" t="str">
        <f>data_olah!C214</f>
        <v>MOOK MANAAR BULATN</v>
      </c>
      <c r="E2734" s="250" t="str">
        <f>data_olah!D214</f>
        <v>ABIT</v>
      </c>
      <c r="F2734" s="251" t="str">
        <f>data_olah!F214</f>
        <v>-0.23616410837683982</v>
      </c>
      <c r="G2734" s="251" t="str">
        <f>data_olah!G214</f>
        <v>116.01032000886134</v>
      </c>
      <c r="H2734" s="250" t="str">
        <f>data_olah!H214</f>
        <v/>
      </c>
      <c r="I2734" s="250" t="str">
        <f>data_olah!I214</f>
        <v/>
      </c>
      <c r="J2734" s="250" t="str">
        <f>data_olah!J214</f>
        <v/>
      </c>
      <c r="K2734" s="250" t="str">
        <f>data_olah!P214</f>
        <v>BELUM TERPASANG</v>
      </c>
      <c r="L2734" s="250" t="str">
        <f>data_olah!U214</f>
        <v>BELUM TERPASANG</v>
      </c>
    </row>
    <row r="2735">
      <c r="A2735" s="249">
        <v>2025.0</v>
      </c>
      <c r="B2735" s="249" t="s">
        <v>3598</v>
      </c>
      <c r="C2735" s="250" t="str">
        <f>data_olah!B215</f>
        <v>KUTAI BARAT</v>
      </c>
      <c r="D2735" s="250" t="str">
        <f>data_olah!C215</f>
        <v>MOOK MANAAR BULATN</v>
      </c>
      <c r="E2735" s="250" t="str">
        <f>data_olah!D215</f>
        <v>REMBAYAN</v>
      </c>
      <c r="F2735" s="251" t="str">
        <f>data_olah!F215</f>
        <v>-0.27306750165100596</v>
      </c>
      <c r="G2735" s="251" t="str">
        <f>data_olah!G215</f>
        <v>115.92187008995018</v>
      </c>
      <c r="H2735" s="250" t="str">
        <f>data_olah!H215</f>
        <v>TELKOMSEL</v>
      </c>
      <c r="I2735" s="250" t="str">
        <f>data_olah!I215</f>
        <v>ORBIT</v>
      </c>
      <c r="J2735" s="250" t="str">
        <f>data_olah!J215</f>
        <v>TERPASANG</v>
      </c>
      <c r="K2735" s="250" t="str">
        <f>data_olah!P215</f>
        <v>BELUM TERPASANG</v>
      </c>
      <c r="L2735" s="250" t="str">
        <f>data_olah!U215</f>
        <v>TIDAK TERDETEKSI</v>
      </c>
    </row>
    <row r="2736">
      <c r="A2736" s="249">
        <v>2025.0</v>
      </c>
      <c r="B2736" s="249" t="s">
        <v>3598</v>
      </c>
      <c r="C2736" s="250" t="str">
        <f>data_olah!B216</f>
        <v>KUTAI BARAT</v>
      </c>
      <c r="D2736" s="250" t="str">
        <f>data_olah!C216</f>
        <v>MOOK MANAAR BULATN</v>
      </c>
      <c r="E2736" s="250" t="str">
        <f>data_olah!D216</f>
        <v>GUNUNG RAMPAH</v>
      </c>
      <c r="F2736" s="251" t="str">
        <f>data_olah!F216</f>
        <v>-0.16890788015692948</v>
      </c>
      <c r="G2736" s="251" t="str">
        <f>data_olah!G216</f>
        <v>115.88790839494463</v>
      </c>
      <c r="H2736" s="250" t="str">
        <f>data_olah!H216</f>
        <v>TELKOMSEL</v>
      </c>
      <c r="I2736" s="250" t="str">
        <f>data_olah!I216</f>
        <v>ORBIT</v>
      </c>
      <c r="J2736" s="250" t="str">
        <f>data_olah!J216</f>
        <v>TERPASANG</v>
      </c>
      <c r="K2736" s="250" t="str">
        <f>data_olah!P216</f>
        <v>BELUM TERPASANG</v>
      </c>
      <c r="L2736" s="250" t="str">
        <f>data_olah!U216</f>
        <v>TIDAK TERDETEKSI</v>
      </c>
    </row>
    <row r="2737">
      <c r="A2737" s="249">
        <v>2025.0</v>
      </c>
      <c r="B2737" s="249" t="s">
        <v>3598</v>
      </c>
      <c r="C2737" s="250" t="str">
        <f>data_olah!B217</f>
        <v>KUTAI BARAT</v>
      </c>
      <c r="D2737" s="250" t="str">
        <f>data_olah!C217</f>
        <v>MOOK MANAAR BULATN</v>
      </c>
      <c r="E2737" s="250" t="str">
        <f>data_olah!D217</f>
        <v>JENGAN</v>
      </c>
      <c r="F2737" s="251" t="str">
        <f>data_olah!F217</f>
        <v>-0.37100549907350056</v>
      </c>
      <c r="G2737" s="251" t="str">
        <f>data_olah!G217</f>
        <v>115.70727414179862</v>
      </c>
      <c r="H2737" s="250" t="str">
        <f>data_olah!H217</f>
        <v>TELKOM</v>
      </c>
      <c r="I2737" s="250" t="str">
        <f>data_olah!I217</f>
        <v>WMS</v>
      </c>
      <c r="J2737" s="250" t="str">
        <f>data_olah!J217</f>
        <v>TERPASANG</v>
      </c>
      <c r="K2737" s="250" t="str">
        <f>data_olah!P217</f>
        <v>TIDAK TERDETEKSI</v>
      </c>
      <c r="L2737" s="250" t="str">
        <f>data_olah!U217</f>
        <v>TIDAK OPTIMAL</v>
      </c>
    </row>
    <row r="2738">
      <c r="A2738" s="249">
        <v>2025.0</v>
      </c>
      <c r="B2738" s="249" t="s">
        <v>3598</v>
      </c>
      <c r="C2738" s="250" t="str">
        <f>data_olah!B218</f>
        <v>KUTAI BARAT</v>
      </c>
      <c r="D2738" s="250" t="str">
        <f>data_olah!C218</f>
        <v>MOOK MANAAR BULATN</v>
      </c>
      <c r="E2738" s="250" t="str">
        <f>data_olah!D218</f>
        <v>MUARA KALAQ</v>
      </c>
      <c r="F2738" s="251" t="str">
        <f>data_olah!F218</f>
        <v>-0.1034398256484514</v>
      </c>
      <c r="G2738" s="251" t="str">
        <f>data_olah!G218</f>
        <v>115.77321482065024</v>
      </c>
      <c r="H2738" s="250" t="str">
        <f>data_olah!H218</f>
        <v>COMTELINDO</v>
      </c>
      <c r="I2738" s="250" t="str">
        <f>data_olah!I218</f>
        <v>WMS</v>
      </c>
      <c r="J2738" s="250" t="str">
        <f>data_olah!J218</f>
        <v>TERPASANG</v>
      </c>
      <c r="K2738" s="250" t="str">
        <f>data_olah!P218</f>
        <v>TIDAK TERDETEKSI</v>
      </c>
      <c r="L2738" s="250" t="str">
        <f>data_olah!U218</f>
        <v>TIDAK TERDETEKSI</v>
      </c>
    </row>
    <row r="2739">
      <c r="A2739" s="249">
        <v>2025.0</v>
      </c>
      <c r="B2739" s="249" t="s">
        <v>3598</v>
      </c>
      <c r="C2739" s="250" t="str">
        <f>data_olah!B219</f>
        <v>KUTAI BARAT</v>
      </c>
      <c r="D2739" s="250" t="str">
        <f>data_olah!C219</f>
        <v>MOOK MANAAR BULATN</v>
      </c>
      <c r="E2739" s="250" t="str">
        <f>data_olah!D219</f>
        <v>TONDOH</v>
      </c>
      <c r="F2739" s="251" t="str">
        <f>data_olah!F219</f>
        <v>-0.25581593380052053</v>
      </c>
      <c r="G2739" s="251" t="str">
        <f>data_olah!G219</f>
        <v>115.93366708899252</v>
      </c>
      <c r="H2739" s="250" t="str">
        <f>data_olah!H219</f>
        <v>TELKOMSEL</v>
      </c>
      <c r="I2739" s="250" t="str">
        <f>data_olah!I219</f>
        <v>ORBIT</v>
      </c>
      <c r="J2739" s="250" t="str">
        <f>data_olah!J219</f>
        <v>TERPASANG</v>
      </c>
      <c r="K2739" s="250" t="str">
        <f>data_olah!P219</f>
        <v>BELUM TERPASANG</v>
      </c>
      <c r="L2739" s="250" t="str">
        <f>data_olah!U219</f>
        <v>TIDAK TERDETEKSI</v>
      </c>
    </row>
    <row r="2740">
      <c r="A2740" s="249">
        <v>2025.0</v>
      </c>
      <c r="B2740" s="249" t="s">
        <v>3598</v>
      </c>
      <c r="C2740" s="250" t="str">
        <f>data_olah!B220</f>
        <v>KUTAI BARAT</v>
      </c>
      <c r="D2740" s="250" t="str">
        <f>data_olah!C220</f>
        <v>MUARA LAWA</v>
      </c>
      <c r="E2740" s="250" t="str">
        <f>data_olah!D220</f>
        <v>MUARA BEGAI</v>
      </c>
      <c r="F2740" s="251" t="str">
        <f>data_olah!F220</f>
        <v>-0.5837256067032629</v>
      </c>
      <c r="G2740" s="251" t="str">
        <f>data_olah!G220</f>
        <v>115.71010773336087</v>
      </c>
      <c r="H2740" s="250" t="str">
        <f>data_olah!H220</f>
        <v>TELKOMSEL</v>
      </c>
      <c r="I2740" s="250" t="str">
        <f>data_olah!I220</f>
        <v>ORBIT</v>
      </c>
      <c r="J2740" s="250" t="str">
        <f>data_olah!J220</f>
        <v>TERPASANG</v>
      </c>
      <c r="K2740" s="250" t="str">
        <f>data_olah!P220</f>
        <v>BELUM TERPASANG</v>
      </c>
      <c r="L2740" s="250" t="str">
        <f>data_olah!U220</f>
        <v>TIDAK TERDETEKSI</v>
      </c>
    </row>
    <row r="2741">
      <c r="A2741" s="249">
        <v>2025.0</v>
      </c>
      <c r="B2741" s="249" t="s">
        <v>3598</v>
      </c>
      <c r="C2741" s="250" t="str">
        <f>data_olah!B221</f>
        <v>KUTAI BARAT</v>
      </c>
      <c r="D2741" s="250" t="str">
        <f>data_olah!C221</f>
        <v>MUARA LAWA</v>
      </c>
      <c r="E2741" s="250" t="str">
        <f>data_olah!D221</f>
        <v>LOTAQ</v>
      </c>
      <c r="F2741" s="251" t="str">
        <f>data_olah!F221</f>
        <v>-0.5253636557322696</v>
      </c>
      <c r="G2741" s="251" t="str">
        <f>data_olah!G221</f>
        <v>115.75938212871448</v>
      </c>
      <c r="H2741" s="250" t="str">
        <f>data_olah!H221</f>
        <v>BESTCAMP</v>
      </c>
      <c r="I2741" s="250" t="str">
        <f>data_olah!I221</f>
        <v>STARLINK</v>
      </c>
      <c r="J2741" s="250" t="str">
        <f>data_olah!J221</f>
        <v>TERPASANG</v>
      </c>
      <c r="K2741" s="250" t="str">
        <f>data_olah!P221</f>
        <v>BELUM TERPASANG</v>
      </c>
      <c r="L2741" s="250" t="str">
        <f>data_olah!U221</f>
        <v>OPTIMAL</v>
      </c>
    </row>
    <row r="2742">
      <c r="A2742" s="249">
        <v>2025.0</v>
      </c>
      <c r="B2742" s="249" t="s">
        <v>3598</v>
      </c>
      <c r="C2742" s="250" t="str">
        <f>data_olah!B222</f>
        <v>KUTAI BARAT</v>
      </c>
      <c r="D2742" s="250" t="str">
        <f>data_olah!C222</f>
        <v>MUARA LAWA</v>
      </c>
      <c r="E2742" s="250" t="str">
        <f>data_olah!D222</f>
        <v>PAYANG</v>
      </c>
      <c r="F2742" s="251" t="str">
        <f>data_olah!F222</f>
        <v>-0.5091662877618678</v>
      </c>
      <c r="G2742" s="251" t="str">
        <f>data_olah!G222</f>
        <v>115.75652311698357</v>
      </c>
      <c r="H2742" s="250" t="str">
        <f>data_olah!H222</f>
        <v>TELKOM</v>
      </c>
      <c r="I2742" s="250" t="str">
        <f>data_olah!I222</f>
        <v>WMS</v>
      </c>
      <c r="J2742" s="250" t="str">
        <f>data_olah!J222</f>
        <v>TERPASANG</v>
      </c>
      <c r="K2742" s="250" t="str">
        <f>data_olah!P222</f>
        <v>&lt;= 50GB</v>
      </c>
      <c r="L2742" s="250" t="str">
        <f>data_olah!U222</f>
        <v>TIDAK OPTIMAL</v>
      </c>
    </row>
    <row r="2743">
      <c r="A2743" s="249">
        <v>2025.0</v>
      </c>
      <c r="B2743" s="249" t="s">
        <v>3598</v>
      </c>
      <c r="C2743" s="250" t="str">
        <f>data_olah!B223</f>
        <v>KUTAI BARAT</v>
      </c>
      <c r="D2743" s="250" t="str">
        <f>data_olah!C223</f>
        <v>MUARA LAWA</v>
      </c>
      <c r="E2743" s="250" t="str">
        <f>data_olah!D223</f>
        <v>DINGIN</v>
      </c>
      <c r="F2743" s="251" t="str">
        <f>data_olah!F223</f>
        <v>-0.47642520711286424</v>
      </c>
      <c r="G2743" s="251" t="str">
        <f>data_olah!G223</f>
        <v>115.79760301834777</v>
      </c>
      <c r="H2743" s="250" t="str">
        <f>data_olah!H223</f>
        <v>BESTCAMP</v>
      </c>
      <c r="I2743" s="250" t="str">
        <f>data_olah!I223</f>
        <v>STARLINK</v>
      </c>
      <c r="J2743" s="250" t="str">
        <f>data_olah!J223</f>
        <v>TERPASANG</v>
      </c>
      <c r="K2743" s="250" t="str">
        <f>data_olah!P223</f>
        <v>BELUM TERPASANG</v>
      </c>
      <c r="L2743" s="250" t="str">
        <f>data_olah!U223</f>
        <v>TIDAK OPTIMAL</v>
      </c>
    </row>
    <row r="2744">
      <c r="A2744" s="249">
        <v>2025.0</v>
      </c>
      <c r="B2744" s="249" t="s">
        <v>3598</v>
      </c>
      <c r="C2744" s="250" t="str">
        <f>data_olah!B224</f>
        <v>KUTAI BARAT</v>
      </c>
      <c r="D2744" s="250" t="str">
        <f>data_olah!C224</f>
        <v>MUARA LAWA</v>
      </c>
      <c r="E2744" s="250" t="str">
        <f>data_olah!D224</f>
        <v>MUARA LAWA</v>
      </c>
      <c r="F2744" s="251" t="str">
        <f>data_olah!F224</f>
        <v>-0.46654088374742564</v>
      </c>
      <c r="G2744" s="251" t="str">
        <f>data_olah!G224</f>
        <v>115.76034557505287</v>
      </c>
      <c r="H2744" s="250" t="str">
        <f>data_olah!H224</f>
        <v>TELKOM</v>
      </c>
      <c r="I2744" s="250" t="str">
        <f>data_olah!I224</f>
        <v>Astinet</v>
      </c>
      <c r="J2744" s="250" t="str">
        <f>data_olah!J224</f>
        <v>TERPASANG</v>
      </c>
      <c r="K2744" s="250" t="str">
        <f>data_olah!P224</f>
        <v>TIDAK TERDETEKSI</v>
      </c>
      <c r="L2744" s="250" t="str">
        <f>data_olah!U224</f>
        <v>TIDAK TERDETEKSI</v>
      </c>
    </row>
    <row r="2745">
      <c r="A2745" s="249">
        <v>2025.0</v>
      </c>
      <c r="B2745" s="249" t="s">
        <v>3598</v>
      </c>
      <c r="C2745" s="250" t="str">
        <f>data_olah!B225</f>
        <v>KUTAI BARAT</v>
      </c>
      <c r="D2745" s="250" t="str">
        <f>data_olah!C225</f>
        <v>MUARA LAWA</v>
      </c>
      <c r="E2745" s="250" t="str">
        <f>data_olah!D225</f>
        <v>LAMBING</v>
      </c>
      <c r="F2745" s="251" t="str">
        <f>data_olah!F225</f>
        <v>-0.46108100801578944</v>
      </c>
      <c r="G2745" s="251" t="str">
        <f>data_olah!G225</f>
        <v>115.75940351841768</v>
      </c>
      <c r="H2745" s="250" t="str">
        <f>data_olah!H225</f>
        <v>TELKOM</v>
      </c>
      <c r="I2745" s="250" t="str">
        <f>data_olah!I225</f>
        <v>WMS</v>
      </c>
      <c r="J2745" s="250" t="str">
        <f>data_olah!J225</f>
        <v>TERPASANG</v>
      </c>
      <c r="K2745" s="250" t="str">
        <f>data_olah!P225</f>
        <v>&gt; 200GB</v>
      </c>
      <c r="L2745" s="250" t="str">
        <f>data_olah!U225</f>
        <v>KURANG OPTIMAL</v>
      </c>
    </row>
    <row r="2746">
      <c r="A2746" s="249">
        <v>2025.0</v>
      </c>
      <c r="B2746" s="249" t="s">
        <v>3598</v>
      </c>
      <c r="C2746" s="250" t="str">
        <f>data_olah!B226</f>
        <v>KUTAI BARAT</v>
      </c>
      <c r="D2746" s="250" t="str">
        <f>data_olah!C226</f>
        <v>MUARA LAWA</v>
      </c>
      <c r="E2746" s="250" t="str">
        <f>data_olah!D226</f>
        <v>BENGGERIS</v>
      </c>
      <c r="F2746" s="251" t="str">
        <f>data_olah!F226</f>
        <v>-0.4507747445193205</v>
      </c>
      <c r="G2746" s="251" t="str">
        <f>data_olah!G226</f>
        <v>115.742364061595</v>
      </c>
      <c r="H2746" s="250" t="str">
        <f>data_olah!H226</f>
        <v>BESTCAMP</v>
      </c>
      <c r="I2746" s="250" t="str">
        <f>data_olah!I226</f>
        <v>STARLINK</v>
      </c>
      <c r="J2746" s="250" t="str">
        <f>data_olah!J226</f>
        <v>TERPASANG</v>
      </c>
      <c r="K2746" s="250" t="str">
        <f>data_olah!P226</f>
        <v>BELUM TERPASANG</v>
      </c>
      <c r="L2746" s="250" t="str">
        <f>data_olah!U226</f>
        <v>TIDAK OPTIMAL</v>
      </c>
    </row>
    <row r="2747">
      <c r="A2747" s="249">
        <v>2025.0</v>
      </c>
      <c r="B2747" s="249" t="s">
        <v>3598</v>
      </c>
      <c r="C2747" s="250" t="str">
        <f>data_olah!B227</f>
        <v>KUTAI BARAT</v>
      </c>
      <c r="D2747" s="250" t="str">
        <f>data_olah!C227</f>
        <v>MUARA LAWA</v>
      </c>
      <c r="E2747" s="250" t="str">
        <f>data_olah!D227</f>
        <v>CEMPEDES</v>
      </c>
      <c r="F2747" s="251" t="str">
        <f>data_olah!F227</f>
        <v>-0.4836535120151724</v>
      </c>
      <c r="G2747" s="251" t="str">
        <f>data_olah!G227</f>
        <v>115.7534360654109</v>
      </c>
      <c r="H2747" s="250" t="str">
        <f>data_olah!H227</f>
        <v>TELKOM</v>
      </c>
      <c r="I2747" s="250" t="str">
        <f>data_olah!I227</f>
        <v>WMS</v>
      </c>
      <c r="J2747" s="250" t="str">
        <f>data_olah!J227</f>
        <v>TERPASANG</v>
      </c>
      <c r="K2747" s="250" t="str">
        <f>data_olah!P227</f>
        <v>&gt; 200GB</v>
      </c>
      <c r="L2747" s="250" t="str">
        <f>data_olah!U227</f>
        <v>KURANG OPTIMAL</v>
      </c>
    </row>
    <row r="2748">
      <c r="A2748" s="249">
        <v>2025.0</v>
      </c>
      <c r="B2748" s="249" t="s">
        <v>3598</v>
      </c>
      <c r="C2748" s="250" t="str">
        <f>data_olah!B228</f>
        <v>KUTAI BARAT</v>
      </c>
      <c r="D2748" s="250" t="str">
        <f>data_olah!C228</f>
        <v>MUARA PAHU</v>
      </c>
      <c r="E2748" s="250" t="str">
        <f>data_olah!D228</f>
        <v>JERANG DAYAK</v>
      </c>
      <c r="F2748" s="251" t="str">
        <f>data_olah!F228</f>
        <v>-0.45559708831702117</v>
      </c>
      <c r="G2748" s="251" t="str">
        <f>data_olah!G228</f>
        <v>115.85222809882785</v>
      </c>
      <c r="H2748" s="250" t="str">
        <f>data_olah!H228</f>
        <v>COMTELINDO</v>
      </c>
      <c r="I2748" s="250" t="str">
        <f>data_olah!I228</f>
        <v>WMS</v>
      </c>
      <c r="J2748" s="250" t="str">
        <f>data_olah!J228</f>
        <v>TERPASANG</v>
      </c>
      <c r="K2748" s="250" t="str">
        <f>data_olah!P228</f>
        <v>TIDAK TERDETEKSI</v>
      </c>
      <c r="L2748" s="250" t="str">
        <f>data_olah!U228</f>
        <v>OPTIMAL</v>
      </c>
    </row>
    <row r="2749">
      <c r="A2749" s="249">
        <v>2025.0</v>
      </c>
      <c r="B2749" s="249" t="s">
        <v>3598</v>
      </c>
      <c r="C2749" s="250" t="str">
        <f>data_olah!B229</f>
        <v>KUTAI BARAT</v>
      </c>
      <c r="D2749" s="250" t="str">
        <f>data_olah!C229</f>
        <v>MUARA PAHU</v>
      </c>
      <c r="E2749" s="250" t="str">
        <f>data_olah!D229</f>
        <v>MENDUNG</v>
      </c>
      <c r="F2749" s="251" t="str">
        <f>data_olah!F229</f>
        <v>-0.4332937186548794</v>
      </c>
      <c r="G2749" s="251" t="str">
        <f>data_olah!G229</f>
        <v>115.87071487929751</v>
      </c>
      <c r="H2749" s="250" t="str">
        <f>data_olah!H229</f>
        <v>PSN</v>
      </c>
      <c r="I2749" s="250" t="str">
        <f>data_olah!I229</f>
        <v>VSAT</v>
      </c>
      <c r="J2749" s="250" t="str">
        <f>data_olah!J229</f>
        <v>TERPASANG</v>
      </c>
      <c r="K2749" s="250" t="str">
        <f>data_olah!P229</f>
        <v/>
      </c>
      <c r="L2749" s="250" t="str">
        <f>data_olah!U229</f>
        <v>TIDAK OPTIMAL</v>
      </c>
    </row>
    <row r="2750">
      <c r="A2750" s="249">
        <v>2025.0</v>
      </c>
      <c r="B2750" s="249" t="s">
        <v>3598</v>
      </c>
      <c r="C2750" s="250" t="str">
        <f>data_olah!B230</f>
        <v>KUTAI BARAT</v>
      </c>
      <c r="D2750" s="250" t="str">
        <f>data_olah!C230</f>
        <v>MUARA PAHU</v>
      </c>
      <c r="E2750" s="250" t="str">
        <f>data_olah!D230</f>
        <v>JERANG MELAYU</v>
      </c>
      <c r="F2750" s="251" t="str">
        <f>data_olah!F230</f>
        <v>-0.41813887781035275</v>
      </c>
      <c r="G2750" s="251" t="str">
        <f>data_olah!G230</f>
        <v>115.8741187250241</v>
      </c>
      <c r="H2750" s="250" t="str">
        <f>data_olah!H230</f>
        <v>COMTELINDO</v>
      </c>
      <c r="I2750" s="250" t="str">
        <f>data_olah!I230</f>
        <v>WMS</v>
      </c>
      <c r="J2750" s="250" t="str">
        <f>data_olah!J230</f>
        <v>TERPASANG</v>
      </c>
      <c r="K2750" s="250" t="str">
        <f>data_olah!P230</f>
        <v>TIDAK TERDETEKSI</v>
      </c>
      <c r="L2750" s="250" t="str">
        <f>data_olah!U230</f>
        <v>TIDAK OPTIMAL</v>
      </c>
    </row>
    <row r="2751">
      <c r="A2751" s="249">
        <v>2025.0</v>
      </c>
      <c r="B2751" s="249" t="s">
        <v>3598</v>
      </c>
      <c r="C2751" s="250" t="str">
        <f>data_olah!B231</f>
        <v>KUTAI BARAT</v>
      </c>
      <c r="D2751" s="250" t="str">
        <f>data_olah!C231</f>
        <v>MUARA PAHU</v>
      </c>
      <c r="E2751" s="250" t="str">
        <f>data_olah!D231</f>
        <v>DASAQ</v>
      </c>
      <c r="F2751" s="251" t="str">
        <f>data_olah!F231</f>
        <v>-0.4086051663050523</v>
      </c>
      <c r="G2751" s="251" t="str">
        <f>data_olah!G231</f>
        <v>115.90498342980663</v>
      </c>
      <c r="H2751" s="250" t="str">
        <f>data_olah!H231</f>
        <v/>
      </c>
      <c r="I2751" s="250" t="str">
        <f>data_olah!I231</f>
        <v/>
      </c>
      <c r="J2751" s="250" t="str">
        <f>data_olah!J231</f>
        <v/>
      </c>
      <c r="K2751" s="250" t="str">
        <f>data_olah!P231</f>
        <v>BELUM TERPASANG</v>
      </c>
      <c r="L2751" s="250" t="str">
        <f>data_olah!U231</f>
        <v>BELUM TERPASANG</v>
      </c>
    </row>
    <row r="2752">
      <c r="A2752" s="249">
        <v>2025.0</v>
      </c>
      <c r="B2752" s="249" t="s">
        <v>3598</v>
      </c>
      <c r="C2752" s="250" t="str">
        <f>data_olah!B232</f>
        <v>KUTAI BARAT</v>
      </c>
      <c r="D2752" s="250" t="str">
        <f>data_olah!C232</f>
        <v>MUARA PAHU</v>
      </c>
      <c r="E2752" s="250" t="str">
        <f>data_olah!D232</f>
        <v>TEPIAN ULAQ</v>
      </c>
      <c r="F2752" s="251" t="str">
        <f>data_olah!F232</f>
        <v>-0.33895882025946483</v>
      </c>
      <c r="G2752" s="251" t="str">
        <f>data_olah!G232</f>
        <v>116.08675565698219</v>
      </c>
      <c r="H2752" s="250" t="str">
        <f>data_olah!H232</f>
        <v>BESTCAMP</v>
      </c>
      <c r="I2752" s="250" t="str">
        <f>data_olah!I232</f>
        <v>STARLINK</v>
      </c>
      <c r="J2752" s="250" t="str">
        <f>data_olah!J232</f>
        <v>TERPASANG</v>
      </c>
      <c r="K2752" s="250" t="str">
        <f>data_olah!P232</f>
        <v>BELUM TERPASANG</v>
      </c>
      <c r="L2752" s="250" t="str">
        <f>data_olah!U232</f>
        <v>TIDAK OPTIMAL</v>
      </c>
    </row>
    <row r="2753">
      <c r="A2753" s="249">
        <v>2025.0</v>
      </c>
      <c r="B2753" s="249" t="s">
        <v>3598</v>
      </c>
      <c r="C2753" s="250" t="str">
        <f>data_olah!B233</f>
        <v>KUTAI BARAT</v>
      </c>
      <c r="D2753" s="250" t="str">
        <f>data_olah!C233</f>
        <v>MUARA PAHU</v>
      </c>
      <c r="E2753" s="250" t="str">
        <f>data_olah!D233</f>
        <v>SEBELANG</v>
      </c>
      <c r="F2753" s="251" t="str">
        <f>data_olah!F233</f>
        <v>-0.31707121422913337</v>
      </c>
      <c r="G2753" s="251" t="str">
        <f>data_olah!G233</f>
        <v>116.06820371475754</v>
      </c>
      <c r="H2753" s="250" t="str">
        <f>data_olah!H233</f>
        <v>BESTCAMP</v>
      </c>
      <c r="I2753" s="250" t="str">
        <f>data_olah!I233</f>
        <v>STARLINK</v>
      </c>
      <c r="J2753" s="250" t="str">
        <f>data_olah!J233</f>
        <v>TERPASANG</v>
      </c>
      <c r="K2753" s="250" t="str">
        <f>data_olah!P233</f>
        <v>BELUM TERPASANG</v>
      </c>
      <c r="L2753" s="250" t="str">
        <f>data_olah!U233</f>
        <v>OPTIMAL</v>
      </c>
    </row>
    <row r="2754">
      <c r="A2754" s="249">
        <v>2025.0</v>
      </c>
      <c r="B2754" s="249" t="s">
        <v>3598</v>
      </c>
      <c r="C2754" s="250" t="str">
        <f>data_olah!B234</f>
        <v>KUTAI BARAT</v>
      </c>
      <c r="D2754" s="250" t="str">
        <f>data_olah!C234</f>
        <v>MUARA PAHU</v>
      </c>
      <c r="E2754" s="250" t="str">
        <f>data_olah!D234</f>
        <v>MUARA BAROH</v>
      </c>
      <c r="F2754" s="251" t="str">
        <f>data_olah!F234</f>
        <v>-0.3219076757358829</v>
      </c>
      <c r="G2754" s="251" t="str">
        <f>data_olah!G234</f>
        <v>116.06779114355413</v>
      </c>
      <c r="H2754" s="250" t="str">
        <f>data_olah!H234</f>
        <v>COMTELINDO</v>
      </c>
      <c r="I2754" s="250" t="str">
        <f>data_olah!I234</f>
        <v>WMS</v>
      </c>
      <c r="J2754" s="250" t="str">
        <f>data_olah!J234</f>
        <v>TERPASANG</v>
      </c>
      <c r="K2754" s="250" t="str">
        <f>data_olah!P234</f>
        <v>TIDAK TERDETEKSI</v>
      </c>
      <c r="L2754" s="250" t="str">
        <f>data_olah!U234</f>
        <v>KURANG OPTIMAL</v>
      </c>
    </row>
    <row r="2755">
      <c r="A2755" s="249">
        <v>2025.0</v>
      </c>
      <c r="B2755" s="249" t="s">
        <v>3598</v>
      </c>
      <c r="C2755" s="250" t="str">
        <f>data_olah!B235</f>
        <v>KUTAI BARAT</v>
      </c>
      <c r="D2755" s="250" t="str">
        <f>data_olah!C235</f>
        <v>MUARA PAHU</v>
      </c>
      <c r="E2755" s="250" t="str">
        <f>data_olah!D235</f>
        <v>TELUK TEMPUDAU</v>
      </c>
      <c r="F2755" s="251" t="str">
        <f>data_olah!F235</f>
        <v>-0.3257418118792319</v>
      </c>
      <c r="G2755" s="251" t="str">
        <f>data_olah!G235</f>
        <v>116.06340057194899</v>
      </c>
      <c r="H2755" s="250" t="str">
        <f>data_olah!H235</f>
        <v>COMTELINDO</v>
      </c>
      <c r="I2755" s="250" t="str">
        <f>data_olah!I235</f>
        <v>WMS</v>
      </c>
      <c r="J2755" s="250" t="str">
        <f>data_olah!J235</f>
        <v>TERPASANG</v>
      </c>
      <c r="K2755" s="250" t="str">
        <f>data_olah!P235</f>
        <v>TIDAK TERDETEKSI</v>
      </c>
      <c r="L2755" s="250" t="str">
        <f>data_olah!U235</f>
        <v>SANGAT OPTIMAL</v>
      </c>
    </row>
    <row r="2756">
      <c r="A2756" s="249">
        <v>2025.0</v>
      </c>
      <c r="B2756" s="249" t="s">
        <v>3598</v>
      </c>
      <c r="C2756" s="250" t="str">
        <f>data_olah!B236</f>
        <v>KUTAI BARAT</v>
      </c>
      <c r="D2756" s="250" t="str">
        <f>data_olah!C236</f>
        <v>MUARA PAHU</v>
      </c>
      <c r="E2756" s="250" t="str">
        <f>data_olah!D236</f>
        <v>TANJUNG LAONG</v>
      </c>
      <c r="F2756" s="251" t="str">
        <f>data_olah!F236</f>
        <v>-0.32654143095361443</v>
      </c>
      <c r="G2756" s="251" t="str">
        <f>data_olah!G236</f>
        <v>116.05529927745273</v>
      </c>
      <c r="H2756" s="250" t="str">
        <f>data_olah!H236</f>
        <v>COMTELINDO</v>
      </c>
      <c r="I2756" s="250" t="str">
        <f>data_olah!I236</f>
        <v>WMS</v>
      </c>
      <c r="J2756" s="250" t="str">
        <f>data_olah!J236</f>
        <v>TERPASANG</v>
      </c>
      <c r="K2756" s="250" t="str">
        <f>data_olah!P236</f>
        <v>TIDAK TERDETEKSI</v>
      </c>
      <c r="L2756" s="250" t="str">
        <f>data_olah!U236</f>
        <v>SANGAT OPTIMAL</v>
      </c>
    </row>
    <row r="2757">
      <c r="A2757" s="249">
        <v>2025.0</v>
      </c>
      <c r="B2757" s="249" t="s">
        <v>3598</v>
      </c>
      <c r="C2757" s="250" t="str">
        <f>data_olah!B237</f>
        <v>KUTAI BARAT</v>
      </c>
      <c r="D2757" s="250" t="str">
        <f>data_olah!C237</f>
        <v>MUARA PAHU</v>
      </c>
      <c r="E2757" s="250" t="str">
        <f>data_olah!D237</f>
        <v>TANJUNG PAGAR</v>
      </c>
      <c r="F2757" s="251" t="str">
        <f>data_olah!F237</f>
        <v>-0.2965379170144335</v>
      </c>
      <c r="G2757" s="251" t="str">
        <f>data_olah!G237</f>
        <v>115.98368555051157</v>
      </c>
      <c r="H2757" s="250" t="str">
        <f>data_olah!H237</f>
        <v/>
      </c>
      <c r="I2757" s="250" t="str">
        <f>data_olah!I237</f>
        <v/>
      </c>
      <c r="J2757" s="250" t="str">
        <f>data_olah!J237</f>
        <v/>
      </c>
      <c r="K2757" s="250" t="str">
        <f>data_olah!P237</f>
        <v>BELUM TERPASANG</v>
      </c>
      <c r="L2757" s="250" t="str">
        <f>data_olah!U237</f>
        <v>BELUM TERPASANG</v>
      </c>
    </row>
    <row r="2758">
      <c r="A2758" s="249">
        <v>2025.0</v>
      </c>
      <c r="B2758" s="249" t="s">
        <v>3598</v>
      </c>
      <c r="C2758" s="250" t="str">
        <f>data_olah!B238</f>
        <v>KUTAI BARAT</v>
      </c>
      <c r="D2758" s="250" t="str">
        <f>data_olah!C238</f>
        <v>MUARA PAHU</v>
      </c>
      <c r="E2758" s="250" t="str">
        <f>data_olah!D238</f>
        <v>GUNUNG BAYAN</v>
      </c>
      <c r="F2758" s="251" t="str">
        <f>data_olah!F238</f>
        <v>-0.3975042277904405</v>
      </c>
      <c r="G2758" s="251" t="str">
        <f>data_olah!G238</f>
        <v>115.96978067093954</v>
      </c>
      <c r="H2758" s="250" t="str">
        <f>data_olah!H238</f>
        <v>COMTELINDO</v>
      </c>
      <c r="I2758" s="250" t="str">
        <f>data_olah!I238</f>
        <v>WMS</v>
      </c>
      <c r="J2758" s="250" t="str">
        <f>data_olah!J238</f>
        <v>TERPASANG</v>
      </c>
      <c r="K2758" s="250" t="str">
        <f>data_olah!P238</f>
        <v>TIDAK TERDETEKSI</v>
      </c>
      <c r="L2758" s="250" t="str">
        <f>data_olah!U238</f>
        <v>KURANG OPTIMAL</v>
      </c>
    </row>
    <row r="2759">
      <c r="A2759" s="249">
        <v>2025.0</v>
      </c>
      <c r="B2759" s="249" t="s">
        <v>3598</v>
      </c>
      <c r="C2759" s="250" t="str">
        <f>data_olah!B239</f>
        <v>KUTAI BARAT</v>
      </c>
      <c r="D2759" s="250" t="str">
        <f>data_olah!C239</f>
        <v>MUARA PAHU</v>
      </c>
      <c r="E2759" s="250" t="str">
        <f>data_olah!D239</f>
        <v>MUARA BELOAN</v>
      </c>
      <c r="F2759" s="251" t="str">
        <f>data_olah!F239</f>
        <v>-0.33061656127579064</v>
      </c>
      <c r="G2759" s="251" t="str">
        <f>data_olah!G239</f>
        <v>115.93439465059578</v>
      </c>
      <c r="H2759" s="250" t="str">
        <f>data_olah!H239</f>
        <v/>
      </c>
      <c r="I2759" s="250" t="str">
        <f>data_olah!I239</f>
        <v/>
      </c>
      <c r="J2759" s="250" t="str">
        <f>data_olah!J239</f>
        <v/>
      </c>
      <c r="K2759" s="250" t="str">
        <f>data_olah!P239</f>
        <v>BELUM TERPASANG</v>
      </c>
      <c r="L2759" s="250" t="str">
        <f>data_olah!U239</f>
        <v>BELUM TERPASANG</v>
      </c>
    </row>
    <row r="2760">
      <c r="A2760" s="249">
        <v>2025.0</v>
      </c>
      <c r="B2760" s="249" t="s">
        <v>3598</v>
      </c>
      <c r="C2760" s="250" t="str">
        <f>data_olah!B240</f>
        <v>KUTAI BARAT</v>
      </c>
      <c r="D2760" s="250" t="str">
        <f>data_olah!C240</f>
        <v>NYUATAN</v>
      </c>
      <c r="E2760" s="250" t="str">
        <f>data_olah!D240</f>
        <v>DEMPAR</v>
      </c>
      <c r="F2760" s="251" t="str">
        <f>data_olah!F240</f>
        <v>-0.34671166731563857</v>
      </c>
      <c r="G2760" s="251" t="str">
        <f>data_olah!G240</f>
        <v>115.51092295128537</v>
      </c>
      <c r="H2760" s="250" t="str">
        <f>data_olah!H240</f>
        <v>BESTCAMP</v>
      </c>
      <c r="I2760" s="250" t="str">
        <f>data_olah!I240</f>
        <v>STARLINK</v>
      </c>
      <c r="J2760" s="250" t="str">
        <f>data_olah!J240</f>
        <v>TERPASANG</v>
      </c>
      <c r="K2760" s="250" t="str">
        <f>data_olah!P240</f>
        <v>BELUM TERPASANG</v>
      </c>
      <c r="L2760" s="250" t="str">
        <f>data_olah!U240</f>
        <v>TIDAK OPTIMAL</v>
      </c>
    </row>
    <row r="2761">
      <c r="A2761" s="249">
        <v>2025.0</v>
      </c>
      <c r="B2761" s="249" t="s">
        <v>3598</v>
      </c>
      <c r="C2761" s="250" t="str">
        <f>data_olah!B241</f>
        <v>KUTAI BARAT</v>
      </c>
      <c r="D2761" s="250" t="str">
        <f>data_olah!C241</f>
        <v>NYUATAN</v>
      </c>
      <c r="E2761" s="250" t="str">
        <f>data_olah!D241</f>
        <v>TEMULA</v>
      </c>
      <c r="F2761" s="251" t="str">
        <f>data_olah!F241</f>
        <v>-0.3032210460262744</v>
      </c>
      <c r="G2761" s="251" t="str">
        <f>data_olah!G241</f>
        <v>115.52630751366925</v>
      </c>
      <c r="H2761" s="250" t="str">
        <f>data_olah!H241</f>
        <v>BESTCAMP</v>
      </c>
      <c r="I2761" s="250" t="str">
        <f>data_olah!I241</f>
        <v>STARLINK</v>
      </c>
      <c r="J2761" s="250" t="str">
        <f>data_olah!J241</f>
        <v>TERPASANG</v>
      </c>
      <c r="K2761" s="250" t="str">
        <f>data_olah!P241</f>
        <v>BELUM TERPASANG</v>
      </c>
      <c r="L2761" s="250" t="str">
        <f>data_olah!U241</f>
        <v>SANGAT OPTIMAL</v>
      </c>
    </row>
    <row r="2762">
      <c r="A2762" s="249">
        <v>2025.0</v>
      </c>
      <c r="B2762" s="249" t="s">
        <v>3598</v>
      </c>
      <c r="C2762" s="250" t="str">
        <f>data_olah!B242</f>
        <v>KUTAI BARAT</v>
      </c>
      <c r="D2762" s="250" t="str">
        <f>data_olah!C242</f>
        <v>NYUATAN</v>
      </c>
      <c r="E2762" s="250" t="str">
        <f>data_olah!D242</f>
        <v>JONTAI</v>
      </c>
      <c r="F2762" s="251" t="str">
        <f>data_olah!F242</f>
        <v>-0.3374576027115749</v>
      </c>
      <c r="G2762" s="251" t="str">
        <f>data_olah!G242</f>
        <v>115.49461616912319</v>
      </c>
      <c r="H2762" s="250" t="str">
        <f>data_olah!H242</f>
        <v>BESTCAMP</v>
      </c>
      <c r="I2762" s="250" t="str">
        <f>data_olah!I242</f>
        <v>STARLINK</v>
      </c>
      <c r="J2762" s="250" t="str">
        <f>data_olah!J242</f>
        <v>TERPASANG</v>
      </c>
      <c r="K2762" s="250" t="str">
        <f>data_olah!P242</f>
        <v>BELUM TERPASANG</v>
      </c>
      <c r="L2762" s="250" t="str">
        <f>data_olah!U242</f>
        <v>OPTIMAL</v>
      </c>
    </row>
    <row r="2763">
      <c r="A2763" s="249">
        <v>2025.0</v>
      </c>
      <c r="B2763" s="249" t="s">
        <v>3598</v>
      </c>
      <c r="C2763" s="250" t="str">
        <f>data_olah!B243</f>
        <v>KUTAI BARAT</v>
      </c>
      <c r="D2763" s="250" t="str">
        <f>data_olah!C243</f>
        <v>NYUATAN</v>
      </c>
      <c r="E2763" s="250" t="str">
        <f>data_olah!D243</f>
        <v>SEMBUAN</v>
      </c>
      <c r="F2763" s="251" t="str">
        <f>data_olah!F243</f>
        <v>-0.3255008993474723</v>
      </c>
      <c r="G2763" s="251" t="str">
        <f>data_olah!G243</f>
        <v>115.48618761316402</v>
      </c>
      <c r="H2763" s="250" t="str">
        <f>data_olah!H243</f>
        <v>BESTCAMP</v>
      </c>
      <c r="I2763" s="250" t="str">
        <f>data_olah!I243</f>
        <v>STARLINK</v>
      </c>
      <c r="J2763" s="250" t="str">
        <f>data_olah!J243</f>
        <v>TERPASANG</v>
      </c>
      <c r="K2763" s="250" t="str">
        <f>data_olah!P243</f>
        <v>BELUM TERPASANG</v>
      </c>
      <c r="L2763" s="250" t="str">
        <f>data_olah!U243</f>
        <v>SANGAT OPTIMAL</v>
      </c>
    </row>
    <row r="2764">
      <c r="A2764" s="249">
        <v>2025.0</v>
      </c>
      <c r="B2764" s="249" t="s">
        <v>3598</v>
      </c>
      <c r="C2764" s="250" t="str">
        <f>data_olah!B244</f>
        <v>KUTAI BARAT</v>
      </c>
      <c r="D2764" s="250" t="str">
        <f>data_olah!C244</f>
        <v>NYUATAN</v>
      </c>
      <c r="E2764" s="250" t="str">
        <f>data_olah!D244</f>
        <v>INTU LINGAU</v>
      </c>
      <c r="F2764" s="251" t="str">
        <f>data_olah!F244</f>
        <v>-0.23124705705999024</v>
      </c>
      <c r="G2764" s="251" t="str">
        <f>data_olah!G244</f>
        <v>115.34594709982203</v>
      </c>
      <c r="H2764" s="250" t="str">
        <f>data_olah!H244</f>
        <v>TELKOMSAT</v>
      </c>
      <c r="I2764" s="250" t="str">
        <f>data_olah!I244</f>
        <v>STARLINK</v>
      </c>
      <c r="J2764" s="250" t="str">
        <f>data_olah!J244</f>
        <v>TERPASANG</v>
      </c>
      <c r="K2764" s="250" t="str">
        <f>data_olah!P244</f>
        <v>TIDAK TERDETEKSI</v>
      </c>
      <c r="L2764" s="250" t="str">
        <f>data_olah!U244</f>
        <v>TIDAK TERDETEKSI</v>
      </c>
    </row>
    <row r="2765">
      <c r="A2765" s="249">
        <v>2025.0</v>
      </c>
      <c r="B2765" s="249" t="s">
        <v>3598</v>
      </c>
      <c r="C2765" s="250" t="str">
        <f>data_olah!B245</f>
        <v>KUTAI BARAT</v>
      </c>
      <c r="D2765" s="250" t="str">
        <f>data_olah!C245</f>
        <v>NYUATAN</v>
      </c>
      <c r="E2765" s="250" t="str">
        <f>data_olah!D245</f>
        <v>MU'UT</v>
      </c>
      <c r="F2765" s="251" t="str">
        <f>data_olah!F245</f>
        <v>-0.2765460568948477</v>
      </c>
      <c r="G2765" s="251" t="str">
        <f>data_olah!G245</f>
        <v>115.58823277092678</v>
      </c>
      <c r="H2765" s="250" t="str">
        <f>data_olah!H245</f>
        <v>TELKOMSAT</v>
      </c>
      <c r="I2765" s="250" t="str">
        <f>data_olah!I245</f>
        <v>STARLINK</v>
      </c>
      <c r="J2765" s="250" t="str">
        <f>data_olah!J245</f>
        <v>TERPASANG</v>
      </c>
      <c r="K2765" s="250" t="str">
        <f>data_olah!P245</f>
        <v>&lt;= 50GB</v>
      </c>
      <c r="L2765" s="250" t="str">
        <f>data_olah!U245</f>
        <v>TIDAK OPTIMAL</v>
      </c>
    </row>
    <row r="2766">
      <c r="A2766" s="249">
        <v>2025.0</v>
      </c>
      <c r="B2766" s="249" t="s">
        <v>3598</v>
      </c>
      <c r="C2766" s="250" t="str">
        <f>data_olah!B246</f>
        <v>KUTAI BARAT</v>
      </c>
      <c r="D2766" s="250" t="str">
        <f>data_olah!C246</f>
        <v>NYUATAN</v>
      </c>
      <c r="E2766" s="250" t="str">
        <f>data_olah!D246</f>
        <v>TERAJUK</v>
      </c>
      <c r="F2766" s="251" t="str">
        <f>data_olah!F246</f>
        <v>-0.36343460377453124</v>
      </c>
      <c r="G2766" s="251" t="str">
        <f>data_olah!G246</f>
        <v>115.60360004031091</v>
      </c>
      <c r="H2766" s="250" t="str">
        <f>data_olah!H246</f>
        <v>BESTCAMP</v>
      </c>
      <c r="I2766" s="250" t="str">
        <f>data_olah!I246</f>
        <v>STARLINK</v>
      </c>
      <c r="J2766" s="250" t="str">
        <f>data_olah!J246</f>
        <v>TERPASANG</v>
      </c>
      <c r="K2766" s="250" t="str">
        <f>data_olah!P246</f>
        <v>BELUM TERPASANG</v>
      </c>
      <c r="L2766" s="250" t="str">
        <f>data_olah!U246</f>
        <v>OPTIMAL</v>
      </c>
    </row>
    <row r="2767">
      <c r="A2767" s="249">
        <v>2025.0</v>
      </c>
      <c r="B2767" s="249" t="s">
        <v>3598</v>
      </c>
      <c r="C2767" s="250" t="str">
        <f>data_olah!B247</f>
        <v>KUTAI BARAT</v>
      </c>
      <c r="D2767" s="250" t="str">
        <f>data_olah!C247</f>
        <v>NYUATAN</v>
      </c>
      <c r="E2767" s="250" t="str">
        <f>data_olah!D247</f>
        <v>LAKAN BILEM</v>
      </c>
      <c r="F2767" s="251" t="str">
        <f>data_olah!F247</f>
        <v>-0.13753295736382146</v>
      </c>
      <c r="G2767" s="251" t="str">
        <f>data_olah!G247</f>
        <v>115.41265567092712</v>
      </c>
      <c r="H2767" s="250" t="str">
        <f>data_olah!H247</f>
        <v>BESTCAMP</v>
      </c>
      <c r="I2767" s="250" t="str">
        <f>data_olah!I247</f>
        <v>STARLINK</v>
      </c>
      <c r="J2767" s="250" t="str">
        <f>data_olah!J247</f>
        <v>TERPASANG</v>
      </c>
      <c r="K2767" s="250" t="str">
        <f>data_olah!P247</f>
        <v>BELUM TERPASANG</v>
      </c>
      <c r="L2767" s="250" t="str">
        <f>data_olah!U247</f>
        <v>SANGAT OPTIMAL</v>
      </c>
    </row>
    <row r="2768">
      <c r="A2768" s="249">
        <v>2025.0</v>
      </c>
      <c r="B2768" s="249" t="s">
        <v>3598</v>
      </c>
      <c r="C2768" s="250" t="str">
        <f>data_olah!B248</f>
        <v>KUTAI BARAT</v>
      </c>
      <c r="D2768" s="250" t="str">
        <f>data_olah!C248</f>
        <v>NYUATAN</v>
      </c>
      <c r="E2768" s="250" t="str">
        <f>data_olah!D248</f>
        <v>SENTALAR</v>
      </c>
      <c r="F2768" s="251" t="str">
        <f>data_olah!F248</f>
        <v>-0.38156052371007215</v>
      </c>
      <c r="G2768" s="251" t="str">
        <f>data_olah!G248</f>
        <v>115.53666234386264</v>
      </c>
      <c r="H2768" s="250" t="str">
        <f>data_olah!H248</f>
        <v>TELKOMSAT</v>
      </c>
      <c r="I2768" s="250" t="str">
        <f>data_olah!I248</f>
        <v>STARLINK</v>
      </c>
      <c r="J2768" s="250" t="str">
        <f>data_olah!J248</f>
        <v>TERPASANG</v>
      </c>
      <c r="K2768" s="250" t="str">
        <f>data_olah!P248</f>
        <v>&lt;= 50GB</v>
      </c>
      <c r="L2768" s="250" t="str">
        <f>data_olah!U248</f>
        <v>TIDAK OPTIMAL</v>
      </c>
    </row>
    <row r="2769">
      <c r="A2769" s="249">
        <v>2025.0</v>
      </c>
      <c r="B2769" s="249" t="s">
        <v>3598</v>
      </c>
      <c r="C2769" s="250" t="str">
        <f>data_olah!B249</f>
        <v>KUTAI BARAT</v>
      </c>
      <c r="D2769" s="250" t="str">
        <f>data_olah!C249</f>
        <v>NYUATAN</v>
      </c>
      <c r="E2769" s="250" t="str">
        <f>data_olah!D249</f>
        <v>AWAI</v>
      </c>
      <c r="F2769" s="251" t="str">
        <f>data_olah!F249</f>
        <v>-0.25053791034339934</v>
      </c>
      <c r="G2769" s="251" t="str">
        <f>data_olah!G249</f>
        <v>115.58590757708852</v>
      </c>
      <c r="H2769" s="250" t="str">
        <f>data_olah!H249</f>
        <v>BESTCAMP</v>
      </c>
      <c r="I2769" s="250" t="str">
        <f>data_olah!I249</f>
        <v>STARLINK</v>
      </c>
      <c r="J2769" s="250" t="str">
        <f>data_olah!J249</f>
        <v>TERPASANG</v>
      </c>
      <c r="K2769" s="250" t="str">
        <f>data_olah!P249</f>
        <v>BELUM TERPASANG</v>
      </c>
      <c r="L2769" s="250" t="str">
        <f>data_olah!U249</f>
        <v>TIDAK OPTIMAL</v>
      </c>
    </row>
    <row r="2770">
      <c r="A2770" s="249">
        <v>2025.0</v>
      </c>
      <c r="B2770" s="249" t="s">
        <v>3598</v>
      </c>
      <c r="C2770" s="250" t="str">
        <f>data_olah!B250</f>
        <v>KUTAI BARAT</v>
      </c>
      <c r="D2770" s="250" t="str">
        <f>data_olah!C250</f>
        <v>PENYINGGAHAN</v>
      </c>
      <c r="E2770" s="250" t="str">
        <f>data_olah!D250</f>
        <v>LOA DERAS</v>
      </c>
      <c r="F2770" s="251" t="str">
        <f>data_olah!F250</f>
        <v>-0.3655335904272587</v>
      </c>
      <c r="G2770" s="251" t="str">
        <f>data_olah!G250</f>
        <v>116.29152665051967</v>
      </c>
      <c r="H2770" s="250" t="str">
        <f>data_olah!H250</f>
        <v>BESTCAMP</v>
      </c>
      <c r="I2770" s="250" t="str">
        <f>data_olah!I250</f>
        <v>STARLINK</v>
      </c>
      <c r="J2770" s="250" t="str">
        <f>data_olah!J250</f>
        <v>TERPASANG</v>
      </c>
      <c r="K2770" s="250" t="str">
        <f>data_olah!P250</f>
        <v>BELUM TERPASANG</v>
      </c>
      <c r="L2770" s="250" t="str">
        <f>data_olah!U250</f>
        <v>KURANG OPTIMAL</v>
      </c>
    </row>
    <row r="2771">
      <c r="A2771" s="249">
        <v>2025.0</v>
      </c>
      <c r="B2771" s="249" t="s">
        <v>3598</v>
      </c>
      <c r="C2771" s="250" t="str">
        <f>data_olah!B251</f>
        <v>KUTAI BARAT</v>
      </c>
      <c r="D2771" s="250" t="str">
        <f>data_olah!C251</f>
        <v>PENYINGGAHAN</v>
      </c>
      <c r="E2771" s="250" t="str">
        <f>data_olah!D251</f>
        <v>MINTA</v>
      </c>
      <c r="F2771" s="251" t="str">
        <f>data_olah!F251</f>
        <v>-0.3683584706222913</v>
      </c>
      <c r="G2771" s="251" t="str">
        <f>data_olah!G251</f>
        <v>116.26079629980102</v>
      </c>
      <c r="H2771" s="250" t="str">
        <f>data_olah!H251</f>
        <v>TELKOMSEL</v>
      </c>
      <c r="I2771" s="250" t="str">
        <f>data_olah!I251</f>
        <v>ORBIT</v>
      </c>
      <c r="J2771" s="250" t="str">
        <f>data_olah!J251</f>
        <v>TERPASANG</v>
      </c>
      <c r="K2771" s="250" t="str">
        <f>data_olah!P251</f>
        <v>BELUM TERPASANG</v>
      </c>
      <c r="L2771" s="250" t="str">
        <f>data_olah!U251</f>
        <v>TIDAK TERDETEKSI</v>
      </c>
    </row>
    <row r="2772">
      <c r="A2772" s="249">
        <v>2025.0</v>
      </c>
      <c r="B2772" s="249" t="s">
        <v>3598</v>
      </c>
      <c r="C2772" s="250" t="str">
        <f>data_olah!B252</f>
        <v>KUTAI BARAT</v>
      </c>
      <c r="D2772" s="250" t="str">
        <f>data_olah!C252</f>
        <v>PENYINGGAHAN</v>
      </c>
      <c r="E2772" s="250" t="str">
        <f>data_olah!D252</f>
        <v>TANJUNG HAUR</v>
      </c>
      <c r="F2772" s="251" t="str">
        <f>data_olah!F252</f>
        <v>-0.40264372782806285</v>
      </c>
      <c r="G2772" s="251" t="str">
        <f>data_olah!G252</f>
        <v>116.22233315027437</v>
      </c>
      <c r="H2772" s="250" t="str">
        <f>data_olah!H252</f>
        <v>BESTCAMP</v>
      </c>
      <c r="I2772" s="250" t="str">
        <f>data_olah!I252</f>
        <v>STARLINK</v>
      </c>
      <c r="J2772" s="250" t="str">
        <f>data_olah!J252</f>
        <v>TERPASANG</v>
      </c>
      <c r="K2772" s="250" t="str">
        <f>data_olah!P252</f>
        <v>BELUM TERPASANG</v>
      </c>
      <c r="L2772" s="250" t="str">
        <f>data_olah!U252</f>
        <v>TIDAK OPTIMAL</v>
      </c>
    </row>
    <row r="2773">
      <c r="A2773" s="249">
        <v>2025.0</v>
      </c>
      <c r="B2773" s="249" t="s">
        <v>3598</v>
      </c>
      <c r="C2773" s="250" t="str">
        <f>data_olah!B253</f>
        <v>KUTAI BARAT</v>
      </c>
      <c r="D2773" s="250" t="str">
        <f>data_olah!C253</f>
        <v>PENYINGGAHAN</v>
      </c>
      <c r="E2773" s="250" t="str">
        <f>data_olah!D253</f>
        <v>PENYINGGAHAN ILIR</v>
      </c>
      <c r="F2773" s="251" t="str">
        <f>data_olah!F253</f>
        <v>-0.38757752959247443</v>
      </c>
      <c r="G2773" s="251" t="str">
        <f>data_olah!G253</f>
        <v>116.22397616483573</v>
      </c>
      <c r="H2773" s="250" t="str">
        <f>data_olah!H253</f>
        <v>TELKOMSEL</v>
      </c>
      <c r="I2773" s="250" t="str">
        <f>data_olah!I253</f>
        <v>ORBIT</v>
      </c>
      <c r="J2773" s="250" t="str">
        <f>data_olah!J253</f>
        <v>TERPASANG</v>
      </c>
      <c r="K2773" s="250" t="str">
        <f>data_olah!P253</f>
        <v>BELUM TERPASANG</v>
      </c>
      <c r="L2773" s="250" t="str">
        <f>data_olah!U253</f>
        <v>TIDAK TERDETEKSI</v>
      </c>
    </row>
    <row r="2774">
      <c r="A2774" s="249">
        <v>2025.0</v>
      </c>
      <c r="B2774" s="249" t="s">
        <v>3598</v>
      </c>
      <c r="C2774" s="250" t="str">
        <f>data_olah!B254</f>
        <v>KUTAI BARAT</v>
      </c>
      <c r="D2774" s="250" t="str">
        <f>data_olah!C254</f>
        <v>PENYINGGAHAN</v>
      </c>
      <c r="E2774" s="250" t="str">
        <f>data_olah!D254</f>
        <v>PENYINGGAHAN ULU</v>
      </c>
      <c r="F2774" s="251" t="str">
        <f>data_olah!F254</f>
        <v>-0.3807539285053537</v>
      </c>
      <c r="G2774" s="251" t="str">
        <f>data_olah!G254</f>
        <v>116.22152399970584</v>
      </c>
      <c r="H2774" s="250" t="str">
        <f>data_olah!H254</f>
        <v>TELKOMSEL</v>
      </c>
      <c r="I2774" s="250" t="str">
        <f>data_olah!I254</f>
        <v>ORBIT</v>
      </c>
      <c r="J2774" s="250" t="str">
        <f>data_olah!J254</f>
        <v>TERPASANG</v>
      </c>
      <c r="K2774" s="250" t="str">
        <f>data_olah!P254</f>
        <v>BELUM TERPASANG</v>
      </c>
      <c r="L2774" s="250" t="str">
        <f>data_olah!U254</f>
        <v>TIDAK TERDETEKSI</v>
      </c>
    </row>
    <row r="2775">
      <c r="A2775" s="249">
        <v>2025.0</v>
      </c>
      <c r="B2775" s="249" t="s">
        <v>3598</v>
      </c>
      <c r="C2775" s="250" t="str">
        <f>data_olah!B255</f>
        <v>KUTAI BARAT</v>
      </c>
      <c r="D2775" s="250" t="str">
        <f>data_olah!C255</f>
        <v>PENYINGGAHAN</v>
      </c>
      <c r="E2775" s="250" t="str">
        <f>data_olah!D255</f>
        <v>BAKUNG</v>
      </c>
      <c r="F2775" s="251" t="str">
        <f>data_olah!F255</f>
        <v>-0.38428606862352954</v>
      </c>
      <c r="G2775" s="251" t="str">
        <f>data_olah!G255</f>
        <v>116.280454644264</v>
      </c>
      <c r="H2775" s="250" t="str">
        <f>data_olah!H255</f>
        <v>BESTCAMP</v>
      </c>
      <c r="I2775" s="250" t="str">
        <f>data_olah!I255</f>
        <v>STARLINK</v>
      </c>
      <c r="J2775" s="250" t="str">
        <f>data_olah!J255</f>
        <v>TERPASANG</v>
      </c>
      <c r="K2775" s="250" t="str">
        <f>data_olah!P255</f>
        <v>BELUM TERPASANG</v>
      </c>
      <c r="L2775" s="250" t="str">
        <f>data_olah!U255</f>
        <v>TIDAK OPTIMAL</v>
      </c>
    </row>
    <row r="2776">
      <c r="A2776" s="249">
        <v>2025.0</v>
      </c>
      <c r="B2776" s="249" t="s">
        <v>3598</v>
      </c>
      <c r="C2776" s="250" t="str">
        <f>data_olah!B256</f>
        <v>KUTAI BARAT</v>
      </c>
      <c r="D2776" s="250" t="str">
        <f>data_olah!C256</f>
        <v>SEKOLAQ DARAT</v>
      </c>
      <c r="E2776" s="250" t="str">
        <f>data_olah!D256</f>
        <v>SEKOLAQ JOLEQ</v>
      </c>
      <c r="F2776" s="251" t="str">
        <f>data_olah!F256</f>
        <v>-0.2617304569472354</v>
      </c>
      <c r="G2776" s="251" t="str">
        <f>data_olah!G256</f>
        <v>115.73020402870684</v>
      </c>
      <c r="H2776" s="250" t="str">
        <f>data_olah!H256</f>
        <v>BESTCAMP</v>
      </c>
      <c r="I2776" s="250" t="str">
        <f>data_olah!I256</f>
        <v>STARLINK</v>
      </c>
      <c r="J2776" s="250" t="str">
        <f>data_olah!J256</f>
        <v>TERPASANG</v>
      </c>
      <c r="K2776" s="250" t="str">
        <f>data_olah!P256</f>
        <v>BELUM TERPASANG</v>
      </c>
      <c r="L2776" s="250" t="str">
        <f>data_olah!U256</f>
        <v>OPTIMAL</v>
      </c>
    </row>
    <row r="2777">
      <c r="A2777" s="249">
        <v>2025.0</v>
      </c>
      <c r="B2777" s="249" t="s">
        <v>3598</v>
      </c>
      <c r="C2777" s="250" t="str">
        <f>data_olah!B257</f>
        <v>KUTAI BARAT</v>
      </c>
      <c r="D2777" s="250" t="str">
        <f>data_olah!C257</f>
        <v>SEKOLAQ DARAT</v>
      </c>
      <c r="E2777" s="250" t="str">
        <f>data_olah!D257</f>
        <v>SEKOLAQ MULIAQ</v>
      </c>
      <c r="F2777" s="251" t="str">
        <f>data_olah!F257</f>
        <v>-0.25285397064899506</v>
      </c>
      <c r="G2777" s="251" t="str">
        <f>data_olah!G257</f>
        <v>115.77578756831792</v>
      </c>
      <c r="H2777" s="250" t="str">
        <f>data_olah!H257</f>
        <v>TELKOM</v>
      </c>
      <c r="I2777" s="250" t="str">
        <f>data_olah!I257</f>
        <v>WMS</v>
      </c>
      <c r="J2777" s="250" t="str">
        <f>data_olah!J257</f>
        <v>TERPASANG</v>
      </c>
      <c r="K2777" s="250" t="str">
        <f>data_olah!P257</f>
        <v>&gt; 200GB</v>
      </c>
      <c r="L2777" s="250" t="str">
        <f>data_olah!U257</f>
        <v>KURANG OPTIMAL</v>
      </c>
    </row>
    <row r="2778">
      <c r="A2778" s="249">
        <v>2025.0</v>
      </c>
      <c r="B2778" s="249" t="s">
        <v>3598</v>
      </c>
      <c r="C2778" s="250" t="str">
        <f>data_olah!B258</f>
        <v>KUTAI BARAT</v>
      </c>
      <c r="D2778" s="250" t="str">
        <f>data_olah!C258</f>
        <v>SEKOLAQ DARAT</v>
      </c>
      <c r="E2778" s="250" t="str">
        <f>data_olah!D258</f>
        <v>SEKOLAQ ODAY</v>
      </c>
      <c r="F2778" s="251" t="str">
        <f>data_olah!F258</f>
        <v>-0.23198291456729975</v>
      </c>
      <c r="G2778" s="251" t="str">
        <f>data_olah!G258</f>
        <v>115.76894534426303</v>
      </c>
      <c r="H2778" s="250" t="str">
        <f>data_olah!H258</f>
        <v>TELKOM</v>
      </c>
      <c r="I2778" s="250" t="str">
        <f>data_olah!I258</f>
        <v>WMS</v>
      </c>
      <c r="J2778" s="250" t="str">
        <f>data_olah!J258</f>
        <v>TERPASANG</v>
      </c>
      <c r="K2778" s="250" t="str">
        <f>data_olah!P258</f>
        <v>&gt; 200GB</v>
      </c>
      <c r="L2778" s="250" t="str">
        <f>data_olah!U258</f>
        <v>KURANG OPTIMAL</v>
      </c>
    </row>
    <row r="2779">
      <c r="A2779" s="249">
        <v>2025.0</v>
      </c>
      <c r="B2779" s="249" t="s">
        <v>3598</v>
      </c>
      <c r="C2779" s="250" t="str">
        <f>data_olah!B259</f>
        <v>KUTAI BARAT</v>
      </c>
      <c r="D2779" s="250" t="str">
        <f>data_olah!C259</f>
        <v>SEKOLAQ DARAT</v>
      </c>
      <c r="E2779" s="250" t="str">
        <f>data_olah!D259</f>
        <v>SRIMULYO</v>
      </c>
      <c r="F2779" s="251" t="str">
        <f>data_olah!F259</f>
        <v>-0.2778837690752929</v>
      </c>
      <c r="G2779" s="251" t="str">
        <f>data_olah!G259</f>
        <v>115.75823086481047</v>
      </c>
      <c r="H2779" s="250" t="str">
        <f>data_olah!H259</f>
        <v>TELKOM</v>
      </c>
      <c r="I2779" s="250" t="str">
        <f>data_olah!I259</f>
        <v>WMS</v>
      </c>
      <c r="J2779" s="250" t="str">
        <f>data_olah!J259</f>
        <v>TERPASANG</v>
      </c>
      <c r="K2779" s="250" t="str">
        <f>data_olah!P259</f>
        <v>&lt;= 150GB</v>
      </c>
      <c r="L2779" s="250" t="str">
        <f>data_olah!U259</f>
        <v>KURANG OPTIMAL</v>
      </c>
    </row>
    <row r="2780">
      <c r="A2780" s="249">
        <v>2025.0</v>
      </c>
      <c r="B2780" s="249" t="s">
        <v>3598</v>
      </c>
      <c r="C2780" s="250" t="str">
        <f>data_olah!B260</f>
        <v>KUTAI BARAT</v>
      </c>
      <c r="D2780" s="250" t="str">
        <f>data_olah!C260</f>
        <v>SEKOLAQ DARAT</v>
      </c>
      <c r="E2780" s="250" t="str">
        <f>data_olah!D260</f>
        <v>SUMBER BANGUN</v>
      </c>
      <c r="F2780" s="251" t="str">
        <f>data_olah!F260</f>
        <v>-0.24691702825311973,</v>
      </c>
      <c r="G2780" s="251" t="str">
        <f>data_olah!G260</f>
        <v>115.72141117091593</v>
      </c>
      <c r="H2780" s="250" t="str">
        <f>data_olah!H260</f>
        <v>TELKOM</v>
      </c>
      <c r="I2780" s="250" t="str">
        <f>data_olah!I260</f>
        <v>Astinet</v>
      </c>
      <c r="J2780" s="250" t="str">
        <f>data_olah!J260</f>
        <v>TERPASANG</v>
      </c>
      <c r="K2780" s="250" t="str">
        <f>data_olah!P260</f>
        <v>TIDAK TERDETEKSI</v>
      </c>
      <c r="L2780" s="250" t="str">
        <f>data_olah!U260</f>
        <v>TIDAK TERDETEKSI</v>
      </c>
    </row>
    <row r="2781">
      <c r="A2781" s="249">
        <v>2025.0</v>
      </c>
      <c r="B2781" s="249" t="s">
        <v>3598</v>
      </c>
      <c r="C2781" s="250" t="str">
        <f>data_olah!B261</f>
        <v>KUTAI BARAT</v>
      </c>
      <c r="D2781" s="250" t="str">
        <f>data_olah!C261</f>
        <v>SEKOLAQ DARAT</v>
      </c>
      <c r="E2781" s="250" t="str">
        <f>data_olah!D261</f>
        <v>SUMBER REJO</v>
      </c>
      <c r="F2781" s="251" t="str">
        <f>data_olah!F261</f>
        <v>-0.29199772057284096</v>
      </c>
      <c r="G2781" s="251" t="str">
        <f>data_olah!G261</f>
        <v>115.76753960191469</v>
      </c>
      <c r="H2781" s="250" t="str">
        <f>data_olah!H261</f>
        <v>TELKOM</v>
      </c>
      <c r="I2781" s="250" t="str">
        <f>data_olah!I261</f>
        <v>WMS</v>
      </c>
      <c r="J2781" s="250" t="str">
        <f>data_olah!J261</f>
        <v>TERPASANG</v>
      </c>
      <c r="K2781" s="250" t="str">
        <f>data_olah!P261</f>
        <v>&lt;= 50GB</v>
      </c>
      <c r="L2781" s="250" t="str">
        <f>data_olah!U261</f>
        <v>TIDAK OPTIMAL</v>
      </c>
    </row>
    <row r="2782">
      <c r="A2782" s="249">
        <v>2025.0</v>
      </c>
      <c r="B2782" s="249" t="s">
        <v>3598</v>
      </c>
      <c r="C2782" s="250" t="str">
        <f>data_olah!B262</f>
        <v>KUTAI BARAT</v>
      </c>
      <c r="D2782" s="250" t="str">
        <f>data_olah!C262</f>
        <v>SEKOLAQ DARAT</v>
      </c>
      <c r="E2782" s="250" t="str">
        <f>data_olah!D262</f>
        <v>SEKOLAQ DARAT</v>
      </c>
      <c r="F2782" s="251" t="str">
        <f>data_olah!F262</f>
        <v>-0.2843185855811046</v>
      </c>
      <c r="G2782" s="251" t="str">
        <f>data_olah!G262</f>
        <v>115.74888952870394</v>
      </c>
      <c r="H2782" s="250" t="str">
        <f>data_olah!H262</f>
        <v>BESTCAMP</v>
      </c>
      <c r="I2782" s="250" t="str">
        <f>data_olah!I262</f>
        <v>STARLINK</v>
      </c>
      <c r="J2782" s="250" t="str">
        <f>data_olah!J262</f>
        <v>TERPASANG</v>
      </c>
      <c r="K2782" s="250" t="str">
        <f>data_olah!P262</f>
        <v>BELUM TERPASANG</v>
      </c>
      <c r="L2782" s="250" t="str">
        <f>data_olah!U262</f>
        <v>TIDAK OPTIMAL</v>
      </c>
    </row>
    <row r="2783">
      <c r="A2783" s="249">
        <v>2025.0</v>
      </c>
      <c r="B2783" s="249" t="s">
        <v>3598</v>
      </c>
      <c r="C2783" s="250" t="str">
        <f>data_olah!B263</f>
        <v>KUTAI BARAT</v>
      </c>
      <c r="D2783" s="250" t="str">
        <f>data_olah!C263</f>
        <v>SEKOLAQ DARAT</v>
      </c>
      <c r="E2783" s="250" t="str">
        <f>data_olah!D263</f>
        <v>LELENG</v>
      </c>
      <c r="F2783" s="251" t="str">
        <f>data_olah!F263</f>
        <v>-0.252989509705614</v>
      </c>
      <c r="G2783" s="251" t="str">
        <f>data_olah!G263</f>
        <v>115.80395888330176</v>
      </c>
      <c r="H2783" s="250" t="str">
        <f>data_olah!H263</f>
        <v>BESTCAMP</v>
      </c>
      <c r="I2783" s="250" t="str">
        <f>data_olah!I263</f>
        <v>STARLINK</v>
      </c>
      <c r="J2783" s="250" t="str">
        <f>data_olah!J263</f>
        <v>TERPASANG</v>
      </c>
      <c r="K2783" s="250" t="str">
        <f>data_olah!P263</f>
        <v>BELUM TERPASANG</v>
      </c>
      <c r="L2783" s="250" t="str">
        <f>data_olah!U263</f>
        <v>SANGAT OPTIMAL</v>
      </c>
    </row>
    <row r="2784">
      <c r="A2784" s="249">
        <v>2025.0</v>
      </c>
      <c r="B2784" s="249" t="s">
        <v>3598</v>
      </c>
      <c r="C2784" s="250" t="str">
        <f>data_olah!B264</f>
        <v>KUTAI BARAT</v>
      </c>
      <c r="D2784" s="250" t="str">
        <f>data_olah!C264</f>
        <v>SILUQ NGURAI</v>
      </c>
      <c r="E2784" s="250" t="str">
        <f>data_olah!D264</f>
        <v>TEBISAQ</v>
      </c>
      <c r="F2784" s="251" t="str">
        <f>data_olah!F264</f>
        <v>-0.4532306472872104</v>
      </c>
      <c r="G2784" s="251" t="str">
        <f>data_olah!G264</f>
        <v>115.947385478815</v>
      </c>
      <c r="H2784" s="250" t="str">
        <f>data_olah!H264</f>
        <v>BESTCAMP</v>
      </c>
      <c r="I2784" s="250" t="str">
        <f>data_olah!I264</f>
        <v>STARLINK</v>
      </c>
      <c r="J2784" s="250" t="str">
        <f>data_olah!J264</f>
        <v>TERPASANG</v>
      </c>
      <c r="K2784" s="250" t="str">
        <f>data_olah!P264</f>
        <v>BELUM TERPASANG</v>
      </c>
      <c r="L2784" s="250" t="str">
        <f>data_olah!U264</f>
        <v>OPTIMAL</v>
      </c>
    </row>
    <row r="2785">
      <c r="A2785" s="249">
        <v>2025.0</v>
      </c>
      <c r="B2785" s="249" t="s">
        <v>3598</v>
      </c>
      <c r="C2785" s="250" t="str">
        <f>data_olah!B265</f>
        <v>KUTAI BARAT</v>
      </c>
      <c r="D2785" s="250" t="str">
        <f>data_olah!C265</f>
        <v>SILUQ NGURAI</v>
      </c>
      <c r="E2785" s="250" t="str">
        <f>data_olah!D265</f>
        <v>KALIQ</v>
      </c>
      <c r="F2785" s="251" t="str">
        <f>data_olah!F265</f>
        <v>-0.48509955848935166</v>
      </c>
      <c r="G2785" s="251" t="str">
        <f>data_olah!G265</f>
        <v>115.92618028783285</v>
      </c>
      <c r="H2785" s="250" t="str">
        <f>data_olah!H265</f>
        <v>TELKOMSEL</v>
      </c>
      <c r="I2785" s="250" t="str">
        <f>data_olah!I265</f>
        <v>ORBIT</v>
      </c>
      <c r="J2785" s="250" t="str">
        <f>data_olah!J265</f>
        <v>TERPASANG</v>
      </c>
      <c r="K2785" s="250" t="str">
        <f>data_olah!P265</f>
        <v>BELUM TERPASANG</v>
      </c>
      <c r="L2785" s="250" t="str">
        <f>data_olah!U265</f>
        <v>TIDAK TERDETEKSI</v>
      </c>
    </row>
    <row r="2786">
      <c r="A2786" s="249">
        <v>2025.0</v>
      </c>
      <c r="B2786" s="249" t="s">
        <v>3598</v>
      </c>
      <c r="C2786" s="250" t="str">
        <f>data_olah!B266</f>
        <v>KUTAI BARAT</v>
      </c>
      <c r="D2786" s="250" t="str">
        <f>data_olah!C266</f>
        <v>SILUQ NGURAI</v>
      </c>
      <c r="E2786" s="250" t="str">
        <f>data_olah!D266</f>
        <v>TANAH MEA</v>
      </c>
      <c r="F2786" s="251" t="str">
        <f>data_olah!F266</f>
        <v>-0.4515143276099126</v>
      </c>
      <c r="G2786" s="251" t="str">
        <f>data_olah!G266</f>
        <v>115.95270134204554</v>
      </c>
      <c r="H2786" s="250" t="str">
        <f>data_olah!H266</f>
        <v>BESTCAMP</v>
      </c>
      <c r="I2786" s="250" t="str">
        <f>data_olah!I266</f>
        <v>STARLINK</v>
      </c>
      <c r="J2786" s="250" t="str">
        <f>data_olah!J266</f>
        <v>TERPASANG</v>
      </c>
      <c r="K2786" s="250" t="str">
        <f>data_olah!P266</f>
        <v>BELUM TERPASANG</v>
      </c>
      <c r="L2786" s="250" t="str">
        <f>data_olah!U266</f>
        <v>SANGAT OPTIMAL</v>
      </c>
    </row>
    <row r="2787">
      <c r="A2787" s="249">
        <v>2025.0</v>
      </c>
      <c r="B2787" s="249" t="s">
        <v>3598</v>
      </c>
      <c r="C2787" s="250" t="str">
        <f>data_olah!B267</f>
        <v>KUTAI BARAT</v>
      </c>
      <c r="D2787" s="250" t="str">
        <f>data_olah!C267</f>
        <v>SILUQ NGURAI</v>
      </c>
      <c r="E2787" s="250" t="str">
        <f>data_olah!D267</f>
        <v>SANG-SANG</v>
      </c>
      <c r="F2787" s="251" t="str">
        <f>data_olah!F267</f>
        <v>-0.4998733441528804</v>
      </c>
      <c r="G2787" s="251" t="str">
        <f>data_olah!G267</f>
        <v>, 115.91245583077236</v>
      </c>
      <c r="H2787" s="250" t="str">
        <f>data_olah!H267</f>
        <v>BESTCAMP</v>
      </c>
      <c r="I2787" s="250" t="str">
        <f>data_olah!I267</f>
        <v>STARLINK</v>
      </c>
      <c r="J2787" s="250" t="str">
        <f>data_olah!J267</f>
        <v>TERPASANG</v>
      </c>
      <c r="K2787" s="250" t="str">
        <f>data_olah!P267</f>
        <v>BELUM TERPASANG</v>
      </c>
      <c r="L2787" s="250" t="str">
        <f>data_olah!U267</f>
        <v>TIDAK OPTIMAL</v>
      </c>
    </row>
    <row r="2788">
      <c r="A2788" s="249">
        <v>2025.0</v>
      </c>
      <c r="B2788" s="249" t="s">
        <v>3598</v>
      </c>
      <c r="C2788" s="250" t="str">
        <f>data_olah!B268</f>
        <v>KUTAI BARAT</v>
      </c>
      <c r="D2788" s="250" t="str">
        <f>data_olah!C268</f>
        <v>SILUQ NGURAI</v>
      </c>
      <c r="E2788" s="250" t="str">
        <f>data_olah!D268</f>
        <v>MUHUR</v>
      </c>
      <c r="F2788" s="251" t="str">
        <f>data_olah!F268</f>
        <v>-0.5377147556683696</v>
      </c>
      <c r="G2788" s="251" t="str">
        <f>data_olah!G268</f>
        <v>115.91261479982205</v>
      </c>
      <c r="H2788" s="250" t="str">
        <f>data_olah!H268</f>
        <v>TELKOMSEL</v>
      </c>
      <c r="I2788" s="250" t="str">
        <f>data_olah!I268</f>
        <v>INDIHOME</v>
      </c>
      <c r="J2788" s="250" t="str">
        <f>data_olah!J268</f>
        <v>TERPASANG</v>
      </c>
      <c r="K2788" s="250" t="str">
        <f>data_olah!P268</f>
        <v>&lt;= 150GB</v>
      </c>
      <c r="L2788" s="250" t="str">
        <f>data_olah!U268</f>
        <v>KURANG OPTIMAL</v>
      </c>
    </row>
    <row r="2789">
      <c r="A2789" s="249">
        <v>2025.0</v>
      </c>
      <c r="B2789" s="249" t="s">
        <v>3598</v>
      </c>
      <c r="C2789" s="250" t="str">
        <f>data_olah!B269</f>
        <v>KUTAI BARAT</v>
      </c>
      <c r="D2789" s="250" t="str">
        <f>data_olah!C269</f>
        <v>SILUQ NGURAI</v>
      </c>
      <c r="E2789" s="250" t="str">
        <f>data_olah!D269</f>
        <v>MUARA KELAWIT</v>
      </c>
      <c r="F2789" s="251" t="str">
        <f>data_olah!F269</f>
        <v>-0.5709682898462748</v>
      </c>
      <c r="G2789" s="251" t="str">
        <f>data_olah!G269</f>
        <v>115.89557172925909</v>
      </c>
      <c r="H2789" s="250" t="str">
        <f>data_olah!H269</f>
        <v/>
      </c>
      <c r="I2789" s="250" t="str">
        <f>data_olah!I269</f>
        <v/>
      </c>
      <c r="J2789" s="250" t="str">
        <f>data_olah!J269</f>
        <v/>
      </c>
      <c r="K2789" s="250" t="str">
        <f>data_olah!P269</f>
        <v>BELUM TERPASANG</v>
      </c>
      <c r="L2789" s="250" t="str">
        <f>data_olah!U269</f>
        <v>BELUM TERPASANG</v>
      </c>
    </row>
    <row r="2790">
      <c r="A2790" s="249">
        <v>2025.0</v>
      </c>
      <c r="B2790" s="249" t="s">
        <v>3598</v>
      </c>
      <c r="C2790" s="250" t="str">
        <f>data_olah!B270</f>
        <v>KUTAI BARAT</v>
      </c>
      <c r="D2790" s="250" t="str">
        <f>data_olah!C270</f>
        <v>SILUQ NGURAI</v>
      </c>
      <c r="E2790" s="250" t="str">
        <f>data_olah!D270</f>
        <v>BENTAS</v>
      </c>
      <c r="F2790" s="251" t="str">
        <f>data_olah!F270</f>
        <v>-0.5745531413922524</v>
      </c>
      <c r="G2790" s="251" t="str">
        <f>data_olah!G270</f>
        <v>115.88155583398233</v>
      </c>
      <c r="H2790" s="250" t="str">
        <f>data_olah!H270</f>
        <v/>
      </c>
      <c r="I2790" s="250" t="str">
        <f>data_olah!I270</f>
        <v/>
      </c>
      <c r="J2790" s="250" t="str">
        <f>data_olah!J270</f>
        <v/>
      </c>
      <c r="K2790" s="250" t="str">
        <f>data_olah!P270</f>
        <v>BELUM TERPASANG</v>
      </c>
      <c r="L2790" s="250" t="str">
        <f>data_olah!U270</f>
        <v>BELUM TERPASANG</v>
      </c>
    </row>
    <row r="2791">
      <c r="A2791" s="249">
        <v>2025.0</v>
      </c>
      <c r="B2791" s="249" t="s">
        <v>3598</v>
      </c>
      <c r="C2791" s="250" t="str">
        <f>data_olah!B271</f>
        <v>KUTAI BARAT</v>
      </c>
      <c r="D2791" s="250" t="str">
        <f>data_olah!C271</f>
        <v>SILUQ NGURAI</v>
      </c>
      <c r="E2791" s="250" t="str">
        <f>data_olah!D271</f>
        <v>BETUNG</v>
      </c>
      <c r="F2791" s="251" t="str">
        <f>data_olah!F271</f>
        <v>-0.6511324705367738</v>
      </c>
      <c r="G2791" s="251" t="str">
        <f>data_olah!G271</f>
        <v>115.86239541315328</v>
      </c>
      <c r="H2791" s="250" t="str">
        <f>data_olah!H271</f>
        <v/>
      </c>
      <c r="I2791" s="250" t="str">
        <f>data_olah!I271</f>
        <v/>
      </c>
      <c r="J2791" s="250" t="str">
        <f>data_olah!J271</f>
        <v/>
      </c>
      <c r="K2791" s="250" t="str">
        <f>data_olah!P271</f>
        <v>BELUM TERPASANG</v>
      </c>
      <c r="L2791" s="250" t="str">
        <f>data_olah!U271</f>
        <v>BELUM TERPASANG</v>
      </c>
    </row>
    <row r="2792">
      <c r="A2792" s="249">
        <v>2025.0</v>
      </c>
      <c r="B2792" s="249" t="s">
        <v>3598</v>
      </c>
      <c r="C2792" s="250" t="str">
        <f>data_olah!B272</f>
        <v>KUTAI BARAT</v>
      </c>
      <c r="D2792" s="250" t="str">
        <f>data_olah!C272</f>
        <v>SILUQ NGURAI</v>
      </c>
      <c r="E2792" s="250" t="str">
        <f>data_olah!D272</f>
        <v>KIAQ</v>
      </c>
      <c r="F2792" s="251" t="str">
        <f>data_olah!F272</f>
        <v>-0.702535750944174</v>
      </c>
      <c r="G2792" s="251" t="str">
        <f>data_olah!G272</f>
        <v>115.87923066944842</v>
      </c>
      <c r="H2792" s="250" t="str">
        <f>data_olah!H272</f>
        <v/>
      </c>
      <c r="I2792" s="250" t="str">
        <f>data_olah!I272</f>
        <v/>
      </c>
      <c r="J2792" s="250" t="str">
        <f>data_olah!J272</f>
        <v/>
      </c>
      <c r="K2792" s="250" t="str">
        <f>data_olah!P272</f>
        <v>BELUM TERPASANG</v>
      </c>
      <c r="L2792" s="250" t="str">
        <f>data_olah!U272</f>
        <v>BELUM TERPASANG</v>
      </c>
    </row>
    <row r="2793">
      <c r="A2793" s="249">
        <v>2025.0</v>
      </c>
      <c r="B2793" s="249" t="s">
        <v>3598</v>
      </c>
      <c r="C2793" s="250" t="str">
        <f>data_olah!B273</f>
        <v>KUTAI BARAT</v>
      </c>
      <c r="D2793" s="250" t="str">
        <f>data_olah!C273</f>
        <v>SILUQ NGURAI</v>
      </c>
      <c r="E2793" s="250" t="str">
        <f>data_olah!D273</f>
        <v>TENDIQ</v>
      </c>
      <c r="F2793" s="251" t="str">
        <f>data_olah!F273</f>
        <v>-0.7223772837109512</v>
      </c>
      <c r="G2793" s="251" t="str">
        <f>data_olah!G273</f>
        <v>115.87545906398536</v>
      </c>
      <c r="H2793" s="250" t="str">
        <f>data_olah!H273</f>
        <v/>
      </c>
      <c r="I2793" s="250" t="str">
        <f>data_olah!I273</f>
        <v/>
      </c>
      <c r="J2793" s="250" t="str">
        <f>data_olah!J273</f>
        <v/>
      </c>
      <c r="K2793" s="250" t="str">
        <f>data_olah!P273</f>
        <v>BELUM TERPASANG</v>
      </c>
      <c r="L2793" s="250" t="str">
        <f>data_olah!U273</f>
        <v>BELUM TERPASANG</v>
      </c>
    </row>
    <row r="2794">
      <c r="A2794" s="249">
        <v>2025.0</v>
      </c>
      <c r="B2794" s="249" t="s">
        <v>3598</v>
      </c>
      <c r="C2794" s="250" t="str">
        <f>data_olah!B274</f>
        <v>KUTAI BARAT</v>
      </c>
      <c r="D2794" s="250" t="str">
        <f>data_olah!C274</f>
        <v>SILUQ NGURAI</v>
      </c>
      <c r="E2794" s="250" t="str">
        <f>data_olah!D274</f>
        <v>PENAWANG</v>
      </c>
      <c r="F2794" s="251" t="str">
        <f>data_olah!F274</f>
        <v>-0.7735288819674534</v>
      </c>
      <c r="G2794" s="251" t="str">
        <f>data_olah!G274</f>
        <v>115.90406343153721</v>
      </c>
      <c r="H2794" s="250" t="str">
        <f>data_olah!H274</f>
        <v/>
      </c>
      <c r="I2794" s="250" t="str">
        <f>data_olah!I274</f>
        <v/>
      </c>
      <c r="J2794" s="250" t="str">
        <f>data_olah!J274</f>
        <v/>
      </c>
      <c r="K2794" s="250" t="str">
        <f>data_olah!P274</f>
        <v>BELUM TERPASANG</v>
      </c>
      <c r="L2794" s="250" t="str">
        <f>data_olah!U274</f>
        <v>BELUM TERPASANG</v>
      </c>
    </row>
    <row r="2795">
      <c r="A2795" s="249">
        <v>2025.0</v>
      </c>
      <c r="B2795" s="249" t="s">
        <v>3598</v>
      </c>
      <c r="C2795" s="250" t="str">
        <f>data_olah!B275</f>
        <v>KUTAI BARAT</v>
      </c>
      <c r="D2795" s="250" t="str">
        <f>data_olah!C275</f>
        <v>SILUQ NGURAI</v>
      </c>
      <c r="E2795" s="250" t="str">
        <f>data_olah!D275</f>
        <v>LENDIAN LIANG NAYUQ</v>
      </c>
      <c r="F2795" s="251" t="str">
        <f>data_olah!F275</f>
        <v>-0.9653356707242657</v>
      </c>
      <c r="G2795" s="251" t="str">
        <f>data_olah!G275</f>
        <v>115.86516747097099</v>
      </c>
      <c r="H2795" s="250" t="str">
        <f>data_olah!H275</f>
        <v>TELKOMSEL</v>
      </c>
      <c r="I2795" s="250" t="str">
        <f>data_olah!I275</f>
        <v>ORBIT</v>
      </c>
      <c r="J2795" s="250" t="str">
        <f>data_olah!J275</f>
        <v>TERPASANG</v>
      </c>
      <c r="K2795" s="250" t="str">
        <f>data_olah!P275</f>
        <v>BELUM TERPASANG</v>
      </c>
      <c r="L2795" s="250" t="str">
        <f>data_olah!U275</f>
        <v>TIDAK TERDETEKSI</v>
      </c>
    </row>
    <row r="2796">
      <c r="A2796" s="249">
        <v>2025.0</v>
      </c>
      <c r="B2796" s="249" t="s">
        <v>3598</v>
      </c>
      <c r="C2796" s="250" t="str">
        <f>data_olah!B276</f>
        <v>KUTAI BARAT</v>
      </c>
      <c r="D2796" s="250" t="str">
        <f>data_olah!C276</f>
        <v>SILUQ NGURAI</v>
      </c>
      <c r="E2796" s="250" t="str">
        <f>data_olah!D276</f>
        <v>KENYANYAN</v>
      </c>
      <c r="F2796" s="251" t="str">
        <f>data_olah!F276</f>
        <v>-0.6262046653689497</v>
      </c>
      <c r="G2796" s="251" t="str">
        <f>data_olah!G276</f>
        <v>115.93669296771861</v>
      </c>
      <c r="H2796" s="250" t="str">
        <f>data_olah!H276</f>
        <v>TELKOMSAT</v>
      </c>
      <c r="I2796" s="250" t="str">
        <f>data_olah!I276</f>
        <v>STARLINK</v>
      </c>
      <c r="J2796" s="250" t="str">
        <f>data_olah!J276</f>
        <v>TERPASANG</v>
      </c>
      <c r="K2796" s="250" t="str">
        <f>data_olah!P276</f>
        <v>&lt;= 500GB</v>
      </c>
      <c r="L2796" s="250" t="str">
        <f>data_olah!U276</f>
        <v>SANGAT OPTIMAL</v>
      </c>
    </row>
    <row r="2797">
      <c r="A2797" s="249">
        <v>2025.0</v>
      </c>
      <c r="B2797" s="249" t="s">
        <v>3598</v>
      </c>
      <c r="C2797" s="250" t="str">
        <f>data_olah!B277</f>
        <v>KUTAI BARAT</v>
      </c>
      <c r="D2797" s="250" t="str">
        <f>data_olah!C277</f>
        <v>SILUQ NGURAI</v>
      </c>
      <c r="E2797" s="250" t="str">
        <f>data_olah!D277</f>
        <v>RIKONG</v>
      </c>
      <c r="F2797" s="251" t="str">
        <f>data_olah!F277</f>
        <v>-0.7004810779121009</v>
      </c>
      <c r="G2797" s="251" t="str">
        <f>data_olah!G277</f>
        <v>115.94640074178072</v>
      </c>
      <c r="H2797" s="250" t="str">
        <f>data_olah!H277</f>
        <v/>
      </c>
      <c r="I2797" s="250" t="str">
        <f>data_olah!I277</f>
        <v/>
      </c>
      <c r="J2797" s="250" t="str">
        <f>data_olah!J277</f>
        <v/>
      </c>
      <c r="K2797" s="250" t="str">
        <f>data_olah!P277</f>
        <v>BELUM TERPASANG</v>
      </c>
      <c r="L2797" s="250" t="str">
        <f>data_olah!U277</f>
        <v>BELUM TERPASANG</v>
      </c>
    </row>
    <row r="2798">
      <c r="A2798" s="249">
        <v>2025.0</v>
      </c>
      <c r="B2798" s="249" t="s">
        <v>3598</v>
      </c>
      <c r="C2798" s="250" t="str">
        <f>data_olah!B278</f>
        <v>KUTAI BARAT</v>
      </c>
      <c r="D2798" s="250" t="str">
        <f>data_olah!C278</f>
        <v>SILUQ NGURAI</v>
      </c>
      <c r="E2798" s="250" t="str">
        <f>data_olah!D278</f>
        <v>KENDISIQ</v>
      </c>
      <c r="F2798" s="251" t="str">
        <f>data_olah!F278</f>
        <v>-0.886637898289004</v>
      </c>
      <c r="G2798" s="251" t="str">
        <f>data_olah!G278</f>
        <v>115.95811332385352</v>
      </c>
      <c r="H2798" s="250" t="str">
        <f>data_olah!H278</f>
        <v>TELKOMSAT</v>
      </c>
      <c r="I2798" s="250" t="str">
        <f>data_olah!I278</f>
        <v>STARLINK</v>
      </c>
      <c r="J2798" s="250" t="str">
        <f>data_olah!J278</f>
        <v>TERPASANG</v>
      </c>
      <c r="K2798" s="250" t="str">
        <f>data_olah!P278</f>
        <v>&lt;= 10GB</v>
      </c>
      <c r="L2798" s="250" t="str">
        <f>data_olah!U278</f>
        <v>TIDAK OPTIMAL</v>
      </c>
    </row>
    <row r="2799">
      <c r="A2799" s="249">
        <v>2025.0</v>
      </c>
      <c r="B2799" s="249" t="s">
        <v>3598</v>
      </c>
      <c r="C2799" s="250" t="str">
        <f>data_olah!B279</f>
        <v>KUTAI BARAT</v>
      </c>
      <c r="D2799" s="250" t="str">
        <f>data_olah!C279</f>
        <v>SILUQ NGURAI</v>
      </c>
      <c r="E2799" s="250" t="str">
        <f>data_olah!D279</f>
        <v>MUARA PONAQ</v>
      </c>
      <c r="F2799" s="251" t="str">
        <f>data_olah!F279</f>
        <v>-0.6600922373243009</v>
      </c>
      <c r="G2799" s="251" t="str">
        <f>data_olah!G279</f>
        <v>115.97054768762739</v>
      </c>
      <c r="H2799" s="250" t="str">
        <f>data_olah!H279</f>
        <v/>
      </c>
      <c r="I2799" s="250" t="str">
        <f>data_olah!I279</f>
        <v/>
      </c>
      <c r="J2799" s="250" t="str">
        <f>data_olah!J279</f>
        <v/>
      </c>
      <c r="K2799" s="250" t="str">
        <f>data_olah!P279</f>
        <v>BELUM TERPASANG</v>
      </c>
      <c r="L2799" s="250" t="str">
        <f>data_olah!U279</f>
        <v>BELUM TERPASANG</v>
      </c>
    </row>
    <row r="2800">
      <c r="A2800" s="249">
        <v>2025.0</v>
      </c>
      <c r="B2800" s="249" t="s">
        <v>3598</v>
      </c>
      <c r="C2800" s="250" t="str">
        <f>data_olah!B280</f>
        <v>KUTAI BARAT</v>
      </c>
      <c r="D2800" s="250" t="str">
        <f>data_olah!C280</f>
        <v>TERING</v>
      </c>
      <c r="E2800" s="250" t="str">
        <f>data_olah!D280</f>
        <v>TERING BARU</v>
      </c>
      <c r="F2800" s="251" t="str">
        <f>data_olah!F280</f>
        <v>-0.07094915304878817</v>
      </c>
      <c r="G2800" s="251" t="str">
        <f>data_olah!G280</f>
        <v>115.65549008421988</v>
      </c>
      <c r="H2800" s="250" t="str">
        <f>data_olah!H280</f>
        <v>TELKOMSEL</v>
      </c>
      <c r="I2800" s="250" t="str">
        <f>data_olah!I280</f>
        <v>ORBIT</v>
      </c>
      <c r="J2800" s="250" t="str">
        <f>data_olah!J280</f>
        <v>TERPASANG</v>
      </c>
      <c r="K2800" s="250" t="str">
        <f>data_olah!P280</f>
        <v>BELUM TERPASANG</v>
      </c>
      <c r="L2800" s="250" t="str">
        <f>data_olah!U280</f>
        <v>TIDAK TERDETEKSI</v>
      </c>
    </row>
    <row r="2801">
      <c r="A2801" s="249">
        <v>2025.0</v>
      </c>
      <c r="B2801" s="249" t="s">
        <v>3598</v>
      </c>
      <c r="C2801" s="250" t="str">
        <f>data_olah!B281</f>
        <v>KUTAI BARAT</v>
      </c>
      <c r="D2801" s="250" t="str">
        <f>data_olah!C281</f>
        <v>TERING</v>
      </c>
      <c r="E2801" s="250" t="str">
        <f>data_olah!D281</f>
        <v>TERING LAMA</v>
      </c>
      <c r="F2801" s="251" t="str">
        <f>data_olah!F281</f>
        <v>-0.06927607757322796</v>
      </c>
      <c r="G2801" s="251" t="str">
        <f>data_olah!G281</f>
        <v>115.64172847516913</v>
      </c>
      <c r="H2801" s="250" t="str">
        <f>data_olah!H281</f>
        <v/>
      </c>
      <c r="I2801" s="250" t="str">
        <f>data_olah!I281</f>
        <v/>
      </c>
      <c r="J2801" s="250" t="str">
        <f>data_olah!J281</f>
        <v/>
      </c>
      <c r="K2801" s="250" t="str">
        <f>data_olah!P281</f>
        <v>BELUM TERPASANG</v>
      </c>
      <c r="L2801" s="250" t="str">
        <f>data_olah!U281</f>
        <v>BELUM TERPASANG</v>
      </c>
    </row>
    <row r="2802">
      <c r="A2802" s="249">
        <v>2025.0</v>
      </c>
      <c r="B2802" s="249" t="s">
        <v>3598</v>
      </c>
      <c r="C2802" s="250" t="str">
        <f>data_olah!B282</f>
        <v>KUTAI BARAT</v>
      </c>
      <c r="D2802" s="250" t="str">
        <f>data_olah!C282</f>
        <v>TERING</v>
      </c>
      <c r="E2802" s="250" t="str">
        <f>data_olah!D282</f>
        <v>LINGGANG TERING SEBERANG</v>
      </c>
      <c r="F2802" s="251" t="str">
        <f>data_olah!F282</f>
        <v>-0.07400186818038257</v>
      </c>
      <c r="G2802" s="251" t="str">
        <f>data_olah!G282</f>
        <v>115.64426192899026</v>
      </c>
      <c r="H2802" s="250" t="str">
        <f>data_olah!H282</f>
        <v>TELKOM</v>
      </c>
      <c r="I2802" s="250" t="str">
        <f>data_olah!I282</f>
        <v>WMS</v>
      </c>
      <c r="J2802" s="250" t="str">
        <f>data_olah!J282</f>
        <v>TERPASANG</v>
      </c>
      <c r="K2802" s="250" t="str">
        <f>data_olah!P282</f>
        <v>&gt; 200GB</v>
      </c>
      <c r="L2802" s="250" t="str">
        <f>data_olah!U282</f>
        <v>KURANG OPTIMAL</v>
      </c>
    </row>
    <row r="2803">
      <c r="A2803" s="249">
        <v>2025.0</v>
      </c>
      <c r="B2803" s="249" t="s">
        <v>3598</v>
      </c>
      <c r="C2803" s="250" t="str">
        <f>data_olah!B283</f>
        <v>KUTAI BARAT</v>
      </c>
      <c r="D2803" s="250" t="str">
        <f>data_olah!C283</f>
        <v>TERING</v>
      </c>
      <c r="E2803" s="250" t="str">
        <f>data_olah!D283</f>
        <v>TUKUL</v>
      </c>
      <c r="F2803" s="251" t="str">
        <f>data_olah!F283</f>
        <v>-0.003978787531726304</v>
      </c>
      <c r="G2803" s="251" t="str">
        <f>data_olah!G283</f>
        <v>115.68710109685509</v>
      </c>
      <c r="H2803" s="250" t="str">
        <f>data_olah!H283</f>
        <v>PSN</v>
      </c>
      <c r="I2803" s="250" t="str">
        <f>data_olah!I283</f>
        <v>VSAT</v>
      </c>
      <c r="J2803" s="250" t="str">
        <f>data_olah!J283</f>
        <v>TERPASANG</v>
      </c>
      <c r="K2803" s="250" t="str">
        <f>data_olah!P283</f>
        <v/>
      </c>
      <c r="L2803" s="250" t="str">
        <f>data_olah!U283</f>
        <v>TIDAK OPTIMAL</v>
      </c>
    </row>
    <row r="2804">
      <c r="A2804" s="249">
        <v>2025.0</v>
      </c>
      <c r="B2804" s="249" t="s">
        <v>3598</v>
      </c>
      <c r="C2804" s="250" t="str">
        <f>data_olah!B284</f>
        <v>KUTAI BARAT</v>
      </c>
      <c r="D2804" s="250" t="str">
        <f>data_olah!C284</f>
        <v>TERING</v>
      </c>
      <c r="E2804" s="250" t="str">
        <f>data_olah!D284</f>
        <v>LINGGANG KELUBAQ</v>
      </c>
      <c r="F2804" s="251" t="str">
        <f>data_olah!F284</f>
        <v>-0.06123000112195439</v>
      </c>
      <c r="G2804" s="251" t="str">
        <f>data_olah!G284</f>
        <v>115.61225438755717</v>
      </c>
      <c r="H2804" s="250" t="str">
        <f>data_olah!H284</f>
        <v>PSN</v>
      </c>
      <c r="I2804" s="250" t="str">
        <f>data_olah!I284</f>
        <v>VSAT</v>
      </c>
      <c r="J2804" s="250" t="str">
        <f>data_olah!J284</f>
        <v>TERPASANG</v>
      </c>
      <c r="K2804" s="250" t="str">
        <f>data_olah!P284</f>
        <v/>
      </c>
      <c r="L2804" s="250" t="str">
        <f>data_olah!U284</f>
        <v>TIDAK OPTIMAL</v>
      </c>
    </row>
    <row r="2805">
      <c r="A2805" s="249">
        <v>2025.0</v>
      </c>
      <c r="B2805" s="249" t="s">
        <v>3598</v>
      </c>
      <c r="C2805" s="250" t="str">
        <f>data_olah!B285</f>
        <v>KUTAI BARAT</v>
      </c>
      <c r="D2805" s="250" t="str">
        <f>data_olah!C285</f>
        <v>TERING</v>
      </c>
      <c r="E2805" s="250" t="str">
        <f>data_olah!D285</f>
        <v>LINGGANG PURWOREJO</v>
      </c>
      <c r="F2805" s="251" t="str">
        <f>data_olah!F285</f>
        <v>-0.08660010656843149</v>
      </c>
      <c r="G2805" s="251" t="str">
        <f>data_olah!G285</f>
        <v>115.64115242762588</v>
      </c>
      <c r="H2805" s="250" t="str">
        <f>data_olah!H285</f>
        <v>TELKOM</v>
      </c>
      <c r="I2805" s="250" t="str">
        <f>data_olah!I285</f>
        <v>WMS</v>
      </c>
      <c r="J2805" s="250" t="str">
        <f>data_olah!J285</f>
        <v>TERPASANG</v>
      </c>
      <c r="K2805" s="250" t="str">
        <f>data_olah!P285</f>
        <v>&gt; 200GB</v>
      </c>
      <c r="L2805" s="250" t="str">
        <f>data_olah!U285</f>
        <v>KURANG OPTIMAL</v>
      </c>
    </row>
    <row r="2806">
      <c r="A2806" s="249">
        <v>2025.0</v>
      </c>
      <c r="B2806" s="249" t="s">
        <v>3598</v>
      </c>
      <c r="C2806" s="250" t="str">
        <f>data_olah!B286</f>
        <v>KUTAI BARAT</v>
      </c>
      <c r="D2806" s="250" t="str">
        <f>data_olah!C286</f>
        <v>TERING</v>
      </c>
      <c r="E2806" s="250" t="str">
        <f>data_olah!D286</f>
        <v>LINGGANG JELEMUQ</v>
      </c>
      <c r="F2806" s="251" t="str">
        <f>data_olah!F286</f>
        <v>-0.06775782050404053</v>
      </c>
      <c r="G2806" s="251" t="str">
        <f>data_olah!G286</f>
        <v>115.66747946545938</v>
      </c>
      <c r="H2806" s="250" t="str">
        <f>data_olah!H286</f>
        <v>PSN</v>
      </c>
      <c r="I2806" s="250" t="str">
        <f>data_olah!I286</f>
        <v>VSAT</v>
      </c>
      <c r="J2806" s="250" t="str">
        <f>data_olah!J286</f>
        <v>TERPASANG</v>
      </c>
      <c r="K2806" s="250" t="str">
        <f>data_olah!P286</f>
        <v/>
      </c>
      <c r="L2806" s="250" t="str">
        <f>data_olah!U286</f>
        <v>TIDAK OPTIMAL</v>
      </c>
    </row>
    <row r="2807">
      <c r="A2807" s="249">
        <v>2025.0</v>
      </c>
      <c r="B2807" s="249" t="s">
        <v>3598</v>
      </c>
      <c r="C2807" s="250" t="str">
        <f>data_olah!B287</f>
        <v>KUTAI BARAT</v>
      </c>
      <c r="D2807" s="250" t="str">
        <f>data_olah!C287</f>
        <v>TERING</v>
      </c>
      <c r="E2807" s="250" t="str">
        <f>data_olah!D287</f>
        <v>KELIAN DALAM</v>
      </c>
      <c r="F2807" s="251" t="str">
        <f>data_olah!F287</f>
        <v>-0.044910599909659114</v>
      </c>
      <c r="G2807" s="251" t="str">
        <f>data_olah!G287</f>
        <v>115.52933714212487</v>
      </c>
      <c r="H2807" s="250" t="str">
        <f>data_olah!H287</f>
        <v/>
      </c>
      <c r="I2807" s="250" t="str">
        <f>data_olah!I287</f>
        <v/>
      </c>
      <c r="J2807" s="250" t="str">
        <f>data_olah!J287</f>
        <v/>
      </c>
      <c r="K2807" s="250" t="str">
        <f>data_olah!P287</f>
        <v>BELUM TERPASANG</v>
      </c>
      <c r="L2807" s="250" t="str">
        <f>data_olah!U287</f>
        <v>BELUM TERPASANG</v>
      </c>
    </row>
    <row r="2808">
      <c r="A2808" s="249">
        <v>2025.0</v>
      </c>
      <c r="B2808" s="249" t="s">
        <v>3598</v>
      </c>
      <c r="C2808" s="250" t="str">
        <f>data_olah!B288</f>
        <v>KUTAI BARAT</v>
      </c>
      <c r="D2808" s="250" t="str">
        <f>data_olah!C288</f>
        <v>TERING</v>
      </c>
      <c r="E2808" s="250" t="str">
        <f>data_olah!D288</f>
        <v>LINGGANG MUARA MUJAN</v>
      </c>
      <c r="F2808" s="251" t="str">
        <f>data_olah!F288</f>
        <v>-0.0923710572570304</v>
      </c>
      <c r="G2808" s="251" t="str">
        <f>data_olah!G288</f>
        <v>115.55623494107002</v>
      </c>
      <c r="H2808" s="250" t="str">
        <f>data_olah!H288</f>
        <v/>
      </c>
      <c r="I2808" s="250" t="str">
        <f>data_olah!I288</f>
        <v/>
      </c>
      <c r="J2808" s="250" t="str">
        <f>data_olah!J288</f>
        <v/>
      </c>
      <c r="K2808" s="250" t="str">
        <f>data_olah!P288</f>
        <v>BELUM TERPASANG</v>
      </c>
      <c r="L2808" s="250" t="str">
        <f>data_olah!U288</f>
        <v>BELUM TERPASANG</v>
      </c>
    </row>
    <row r="2809">
      <c r="A2809" s="249">
        <v>2025.0</v>
      </c>
      <c r="B2809" s="249" t="s">
        <v>3598</v>
      </c>
      <c r="C2809" s="250" t="str">
        <f>data_olah!B289</f>
        <v>KUTAI BARAT</v>
      </c>
      <c r="D2809" s="250" t="str">
        <f>data_olah!C289</f>
        <v>TERING</v>
      </c>
      <c r="E2809" s="250" t="str">
        <f>data_olah!D289</f>
        <v>MUYUB ULU</v>
      </c>
      <c r="F2809" s="251" t="str">
        <f>data_olah!F289</f>
        <v>-0.02132031160224771</v>
      </c>
      <c r="G2809" s="251" t="str">
        <f>data_olah!G289</f>
        <v>115.70768760005771</v>
      </c>
      <c r="H2809" s="250" t="str">
        <f>data_olah!H289</f>
        <v>TELKOMSAT</v>
      </c>
      <c r="I2809" s="250" t="str">
        <f>data_olah!I289</f>
        <v>STARLINK</v>
      </c>
      <c r="J2809" s="250" t="str">
        <f>data_olah!J289</f>
        <v>TERPASANG</v>
      </c>
      <c r="K2809" s="250" t="str">
        <f>data_olah!P289</f>
        <v>&lt;= 50GB</v>
      </c>
      <c r="L2809" s="250" t="str">
        <f>data_olah!U289</f>
        <v>KURANG OPTIMAL</v>
      </c>
    </row>
    <row r="2810">
      <c r="A2810" s="249">
        <v>2025.0</v>
      </c>
      <c r="B2810" s="249" t="s">
        <v>3598</v>
      </c>
      <c r="C2810" s="250" t="str">
        <f>data_olah!B290</f>
        <v>KUTAI BARAT</v>
      </c>
      <c r="D2810" s="250" t="str">
        <f>data_olah!C290</f>
        <v>TERING</v>
      </c>
      <c r="E2810" s="250" t="str">
        <f>data_olah!D290</f>
        <v>MUYUB AKET</v>
      </c>
      <c r="F2810" s="251" t="str">
        <f>data_olah!F290</f>
        <v>-0.011559910305762956</v>
      </c>
      <c r="G2810" s="251" t="str">
        <f>data_olah!G290</f>
        <v>115.71936322540242</v>
      </c>
      <c r="H2810" s="250" t="str">
        <f>data_olah!H290</f>
        <v/>
      </c>
      <c r="I2810" s="250" t="str">
        <f>data_olah!I290</f>
        <v/>
      </c>
      <c r="J2810" s="250" t="str">
        <f>data_olah!J290</f>
        <v/>
      </c>
      <c r="K2810" s="250" t="str">
        <f>data_olah!P290</f>
        <v>BELUM TERPASANG</v>
      </c>
      <c r="L2810" s="250" t="str">
        <f>data_olah!U290</f>
        <v>BELUM TERPASANG</v>
      </c>
    </row>
    <row r="2811">
      <c r="A2811" s="249">
        <v>2025.0</v>
      </c>
      <c r="B2811" s="249" t="s">
        <v>3598</v>
      </c>
      <c r="C2811" s="250" t="str">
        <f>data_olah!B291</f>
        <v>KUTAI BARAT</v>
      </c>
      <c r="D2811" s="250" t="str">
        <f>data_olah!C291</f>
        <v>TERING</v>
      </c>
      <c r="E2811" s="250" t="str">
        <f>data_olah!D291</f>
        <v>LINGGANG MUYUB ILIR</v>
      </c>
      <c r="F2811" s="251" t="str">
        <f>data_olah!F291</f>
        <v>-0.0626969248283906</v>
      </c>
      <c r="G2811" s="251" t="str">
        <f>data_olah!G291</f>
        <v>115.73969411228815</v>
      </c>
      <c r="H2811" s="250" t="str">
        <f>data_olah!H291</f>
        <v/>
      </c>
      <c r="I2811" s="250" t="str">
        <f>data_olah!I291</f>
        <v/>
      </c>
      <c r="J2811" s="250" t="str">
        <f>data_olah!J291</f>
        <v/>
      </c>
      <c r="K2811" s="250" t="str">
        <f>data_olah!P291</f>
        <v>BELUM TERPASANG</v>
      </c>
      <c r="L2811" s="250" t="str">
        <f>data_olah!U291</f>
        <v>BELUM TERPASANG</v>
      </c>
    </row>
    <row r="2812">
      <c r="A2812" s="249">
        <v>2025.0</v>
      </c>
      <c r="B2812" s="249" t="s">
        <v>3598</v>
      </c>
      <c r="C2812" s="250" t="str">
        <f>data_olah!B292</f>
        <v>KUTAI BARAT</v>
      </c>
      <c r="D2812" s="250" t="str">
        <f>data_olah!C292</f>
        <v>TERING</v>
      </c>
      <c r="E2812" s="250" t="str">
        <f>data_olah!D292</f>
        <v>GABUNG BARU</v>
      </c>
      <c r="F2812" s="251" t="str">
        <f>data_olah!F292</f>
        <v>-0.028909757637192716</v>
      </c>
      <c r="G2812" s="251" t="str">
        <f>data_olah!G292</f>
        <v>115.71458084211838</v>
      </c>
      <c r="H2812" s="250" t="str">
        <f>data_olah!H292</f>
        <v/>
      </c>
      <c r="I2812" s="250" t="str">
        <f>data_olah!I292</f>
        <v/>
      </c>
      <c r="J2812" s="250" t="str">
        <f>data_olah!J292</f>
        <v/>
      </c>
      <c r="K2812" s="250" t="str">
        <f>data_olah!P292</f>
        <v>BELUM TERPASANG</v>
      </c>
      <c r="L2812" s="250" t="str">
        <f>data_olah!U292</f>
        <v>BELUM TERPASANG</v>
      </c>
    </row>
    <row r="2813">
      <c r="A2813" s="249">
        <v>2025.0</v>
      </c>
      <c r="B2813" s="249" t="s">
        <v>3598</v>
      </c>
      <c r="C2813" s="250" t="str">
        <f>data_olah!B293</f>
        <v>KUTAI BARAT</v>
      </c>
      <c r="D2813" s="250" t="str">
        <f>data_olah!C293</f>
        <v>TERING</v>
      </c>
      <c r="E2813" s="250" t="str">
        <f>data_olah!D293</f>
        <v>LINGGANG BANJAREJO</v>
      </c>
      <c r="F2813" s="251" t="str">
        <f>data_olah!F293</f>
        <v>-0.09682829980527295</v>
      </c>
      <c r="G2813" s="251" t="str">
        <f>data_olah!G293</f>
        <v>115.65240024212277</v>
      </c>
      <c r="H2813" s="250" t="str">
        <f>data_olah!H293</f>
        <v>TELKOM</v>
      </c>
      <c r="I2813" s="250" t="str">
        <f>data_olah!I293</f>
        <v>WMS</v>
      </c>
      <c r="J2813" s="250" t="str">
        <f>data_olah!J293</f>
        <v>TERPASANG</v>
      </c>
      <c r="K2813" s="250" t="str">
        <f>data_olah!P293</f>
        <v>&gt; 200GB</v>
      </c>
      <c r="L2813" s="250" t="str">
        <f>data_olah!U293</f>
        <v>KURANG OPTIMAL</v>
      </c>
    </row>
    <row r="2814">
      <c r="A2814" s="249">
        <v>2025.0</v>
      </c>
      <c r="B2814" s="249" t="s">
        <v>3598</v>
      </c>
      <c r="C2814" s="250" t="str">
        <f>data_olah!B294</f>
        <v>KUTAI BARAT</v>
      </c>
      <c r="D2814" s="250" t="str">
        <f>data_olah!C294</f>
        <v>TERING</v>
      </c>
      <c r="E2814" s="250" t="str">
        <f>data_olah!D294</f>
        <v>TERING LAMA ULU</v>
      </c>
      <c r="F2814" s="251" t="str">
        <f>data_olah!F294</f>
        <v>-0.06837485599358824</v>
      </c>
      <c r="G2814" s="251" t="str">
        <f>data_olah!G294</f>
        <v>115.6416553228439</v>
      </c>
      <c r="H2814" s="250" t="str">
        <f>data_olah!H294</f>
        <v/>
      </c>
      <c r="I2814" s="250" t="str">
        <f>data_olah!I294</f>
        <v/>
      </c>
      <c r="J2814" s="250" t="str">
        <f>data_olah!J294</f>
        <v/>
      </c>
      <c r="K2814" s="250" t="str">
        <f>data_olah!P294</f>
        <v>BELUM TERPASANG</v>
      </c>
      <c r="L2814" s="250" t="str">
        <f>data_olah!U294</f>
        <v>BELUM TERPASANG</v>
      </c>
    </row>
    <row r="2815">
      <c r="A2815" s="249">
        <v>2025.0</v>
      </c>
      <c r="B2815" s="249" t="s">
        <v>3598</v>
      </c>
      <c r="C2815" s="250" t="str">
        <f>data_olah!B295</f>
        <v>KUTAI KARTANEGARA</v>
      </c>
      <c r="D2815" s="250" t="str">
        <f>data_olah!C295</f>
        <v>ANGGANA</v>
      </c>
      <c r="E2815" s="250" t="str">
        <f>data_olah!D295</f>
        <v>SEPATIN</v>
      </c>
      <c r="F2815" s="251" t="str">
        <f>data_olah!F295</f>
        <v>-0.7783772345835887</v>
      </c>
      <c r="G2815" s="251" t="str">
        <f>data_olah!G295</f>
        <v>117.5924714464882</v>
      </c>
      <c r="H2815" s="250" t="str">
        <f>data_olah!H295</f>
        <v>TELKOMSAT</v>
      </c>
      <c r="I2815" s="250" t="str">
        <f>data_olah!I295</f>
        <v>STARLINK</v>
      </c>
      <c r="J2815" s="250" t="str">
        <f>data_olah!J295</f>
        <v>TERPASANG</v>
      </c>
      <c r="K2815" s="250" t="str">
        <f>data_olah!P295</f>
        <v>&lt;= 50GB</v>
      </c>
      <c r="L2815" s="250" t="str">
        <f>data_olah!U295</f>
        <v>TIDAK OPTIMAL</v>
      </c>
    </row>
    <row r="2816">
      <c r="A2816" s="249">
        <v>2025.0</v>
      </c>
      <c r="B2816" s="249" t="s">
        <v>3598</v>
      </c>
      <c r="C2816" s="250" t="str">
        <f>data_olah!B296</f>
        <v>KUTAI KARTANEGARA</v>
      </c>
      <c r="D2816" s="250" t="str">
        <f>data_olah!C296</f>
        <v>ANGGANA</v>
      </c>
      <c r="E2816" s="250" t="str">
        <f>data_olah!D296</f>
        <v>MUARA PANTUAN</v>
      </c>
      <c r="F2816" s="251" t="str">
        <f>data_olah!F296</f>
        <v>-0.5809296414416972</v>
      </c>
      <c r="G2816" s="251" t="str">
        <f>data_olah!G296</f>
        <v>117.56752319448114</v>
      </c>
      <c r="H2816" s="250" t="str">
        <f>data_olah!H296</f>
        <v>TELKOMSAT</v>
      </c>
      <c r="I2816" s="250" t="str">
        <f>data_olah!I296</f>
        <v>STARLINK</v>
      </c>
      <c r="J2816" s="250" t="str">
        <f>data_olah!J296</f>
        <v>TERPASANG</v>
      </c>
      <c r="K2816" s="250" t="str">
        <f>data_olah!P296</f>
        <v>&lt;= 50GB</v>
      </c>
      <c r="L2816" s="250" t="str">
        <f>data_olah!U296</f>
        <v>TIDAK OPTIMAL</v>
      </c>
    </row>
    <row r="2817">
      <c r="A2817" s="249">
        <v>2025.0</v>
      </c>
      <c r="B2817" s="249" t="s">
        <v>3598</v>
      </c>
      <c r="C2817" s="250" t="str">
        <f>data_olah!B297</f>
        <v>KUTAI KARTANEGARA</v>
      </c>
      <c r="D2817" s="250" t="str">
        <f>data_olah!C297</f>
        <v>ANGGANA</v>
      </c>
      <c r="E2817" s="250" t="str">
        <f>data_olah!D297</f>
        <v>TANI BARU</v>
      </c>
      <c r="F2817" s="251" t="str">
        <f>data_olah!F297</f>
        <v>-0.5130076057079132</v>
      </c>
      <c r="G2817" s="251" t="str">
        <f>data_olah!G297</f>
        <v>117.57284507472056</v>
      </c>
      <c r="H2817" s="250" t="str">
        <f>data_olah!H297</f>
        <v>TELKOMSAT</v>
      </c>
      <c r="I2817" s="250" t="str">
        <f>data_olah!I297</f>
        <v>STARLINK</v>
      </c>
      <c r="J2817" s="250" t="str">
        <f>data_olah!J297</f>
        <v>TERPASANG</v>
      </c>
      <c r="K2817" s="250" t="str">
        <f>data_olah!P297</f>
        <v>&lt;= 500GB</v>
      </c>
      <c r="L2817" s="250" t="str">
        <f>data_olah!U297</f>
        <v>SANGAT OPTIMAL</v>
      </c>
    </row>
    <row r="2818">
      <c r="A2818" s="249">
        <v>2025.0</v>
      </c>
      <c r="B2818" s="249" t="s">
        <v>3598</v>
      </c>
      <c r="C2818" s="250" t="str">
        <f>data_olah!B298</f>
        <v>KUTAI KARTANEGARA</v>
      </c>
      <c r="D2818" s="250" t="str">
        <f>data_olah!C298</f>
        <v>ANGGANA</v>
      </c>
      <c r="E2818" s="250" t="str">
        <f>data_olah!D298</f>
        <v>KUTAI LAMA</v>
      </c>
      <c r="F2818" s="251" t="str">
        <f>data_olah!F298</f>
        <v>-0.5697861772874474</v>
      </c>
      <c r="G2818" s="251" t="str">
        <f>data_olah!G298</f>
        <v>117.31829682714186</v>
      </c>
      <c r="H2818" s="250" t="str">
        <f>data_olah!H298</f>
        <v>TELKOMSEL</v>
      </c>
      <c r="I2818" s="250" t="str">
        <f>data_olah!I298</f>
        <v>INDIHOME</v>
      </c>
      <c r="J2818" s="250" t="str">
        <f>data_olah!J298</f>
        <v>TERPASANG</v>
      </c>
      <c r="K2818" s="250" t="str">
        <f>data_olah!P298</f>
        <v>&lt;= 50GB</v>
      </c>
      <c r="L2818" s="250" t="str">
        <f>data_olah!U298</f>
        <v>TIDAK OPTIMAL</v>
      </c>
    </row>
    <row r="2819">
      <c r="A2819" s="249">
        <v>2025.0</v>
      </c>
      <c r="B2819" s="249" t="s">
        <v>3598</v>
      </c>
      <c r="C2819" s="250" t="str">
        <f>data_olah!B299</f>
        <v>KUTAI KARTANEGARA</v>
      </c>
      <c r="D2819" s="250" t="str">
        <f>data_olah!C299</f>
        <v>ANGGANA</v>
      </c>
      <c r="E2819" s="250" t="str">
        <f>data_olah!D299</f>
        <v>ANGGANA</v>
      </c>
      <c r="F2819" s="251" t="str">
        <f>data_olah!F299</f>
        <v>-0.5681529130112719</v>
      </c>
      <c r="G2819" s="251" t="str">
        <f>data_olah!G299</f>
        <v>117.28656041385162</v>
      </c>
      <c r="H2819" s="250" t="str">
        <f>data_olah!H299</f>
        <v>TELKOMSEL</v>
      </c>
      <c r="I2819" s="250" t="str">
        <f>data_olah!I299</f>
        <v>INDIHOME</v>
      </c>
      <c r="J2819" s="250" t="str">
        <f>data_olah!J299</f>
        <v>TERPASANG</v>
      </c>
      <c r="K2819" s="250" t="str">
        <f>data_olah!P299</f>
        <v>&gt; 200GB</v>
      </c>
      <c r="L2819" s="250" t="str">
        <f>data_olah!U299</f>
        <v>KURANG OPTIMAL</v>
      </c>
    </row>
    <row r="2820">
      <c r="A2820" s="249">
        <v>2025.0</v>
      </c>
      <c r="B2820" s="249" t="s">
        <v>3598</v>
      </c>
      <c r="C2820" s="250" t="str">
        <f>data_olah!B300</f>
        <v>KUTAI KARTANEGARA</v>
      </c>
      <c r="D2820" s="250" t="str">
        <f>data_olah!C300</f>
        <v>ANGGANA</v>
      </c>
      <c r="E2820" s="250" t="str">
        <f>data_olah!D300</f>
        <v>SUNGAI MERIAM</v>
      </c>
      <c r="F2820" s="251" t="str">
        <f>data_olah!F300</f>
        <v>-0.5713486926877647</v>
      </c>
      <c r="G2820" s="251" t="str">
        <f>data_olah!G300</f>
        <v>117.26502736091058</v>
      </c>
      <c r="H2820" s="250" t="str">
        <f>data_olah!H300</f>
        <v>TELKOMSEL</v>
      </c>
      <c r="I2820" s="250" t="str">
        <f>data_olah!I300</f>
        <v>INDIHOME</v>
      </c>
      <c r="J2820" s="250" t="str">
        <f>data_olah!J300</f>
        <v>TERPASANG</v>
      </c>
      <c r="K2820" s="250" t="str">
        <f>data_olah!P300</f>
        <v>&lt;= 150GB</v>
      </c>
      <c r="L2820" s="250" t="str">
        <f>data_olah!U300</f>
        <v>KURANG OPTIMAL</v>
      </c>
    </row>
    <row r="2821">
      <c r="A2821" s="249">
        <v>2025.0</v>
      </c>
      <c r="B2821" s="249" t="s">
        <v>3598</v>
      </c>
      <c r="C2821" s="250" t="str">
        <f>data_olah!B301</f>
        <v>KUTAI KARTANEGARA</v>
      </c>
      <c r="D2821" s="250" t="str">
        <f>data_olah!C301</f>
        <v>ANGGANA</v>
      </c>
      <c r="E2821" s="250" t="str">
        <f>data_olah!D301</f>
        <v>SIDOMULYO</v>
      </c>
      <c r="F2821" s="251" t="str">
        <f>data_olah!F301</f>
        <v>-0.541347676151219</v>
      </c>
      <c r="G2821" s="251" t="str">
        <f>data_olah!G301</f>
        <v>117.27661940572239</v>
      </c>
      <c r="H2821" s="250" t="str">
        <f>data_olah!H301</f>
        <v>TELKOMSEL</v>
      </c>
      <c r="I2821" s="250" t="str">
        <f>data_olah!I301</f>
        <v>INDIHOME</v>
      </c>
      <c r="J2821" s="250" t="str">
        <f>data_olah!J301</f>
        <v>TERPASANG</v>
      </c>
      <c r="K2821" s="250" t="str">
        <f>data_olah!P301</f>
        <v>&gt; 200GB</v>
      </c>
      <c r="L2821" s="250" t="str">
        <f>data_olah!U301</f>
        <v>KURANG OPTIMAL</v>
      </c>
    </row>
    <row r="2822">
      <c r="A2822" s="249">
        <v>2025.0</v>
      </c>
      <c r="B2822" s="249" t="s">
        <v>3598</v>
      </c>
      <c r="C2822" s="250" t="str">
        <f>data_olah!B302</f>
        <v>KUTAI KARTANEGARA</v>
      </c>
      <c r="D2822" s="250" t="str">
        <f>data_olah!C302</f>
        <v>ANGGANA</v>
      </c>
      <c r="E2822" s="250" t="str">
        <f>data_olah!D302</f>
        <v>HANDIL TERUSAN</v>
      </c>
      <c r="F2822" s="251" t="str">
        <f>data_olah!F302</f>
        <v>-0.5485051574143872</v>
      </c>
      <c r="G2822" s="251" t="str">
        <f>data_olah!G302</f>
        <v>117.38590265988722</v>
      </c>
      <c r="H2822" s="250" t="str">
        <f>data_olah!H302</f>
        <v>TELKOMSEL</v>
      </c>
      <c r="I2822" s="250" t="str">
        <f>data_olah!I302</f>
        <v>ORBIT</v>
      </c>
      <c r="J2822" s="250" t="str">
        <f>data_olah!J302</f>
        <v>TERPASANG</v>
      </c>
      <c r="K2822" s="250" t="str">
        <f>data_olah!P302</f>
        <v>BELUM TERPASANG</v>
      </c>
      <c r="L2822" s="250" t="str">
        <f>data_olah!U302</f>
        <v>TIDAK TERDETEKSI</v>
      </c>
    </row>
    <row r="2823">
      <c r="A2823" s="249">
        <v>2025.0</v>
      </c>
      <c r="B2823" s="249" t="s">
        <v>3598</v>
      </c>
      <c r="C2823" s="250" t="str">
        <f>data_olah!B303</f>
        <v>KUTAI KARTANEGARA</v>
      </c>
      <c r="D2823" s="250" t="str">
        <f>data_olah!C303</f>
        <v>KEMBANG JANGGUT</v>
      </c>
      <c r="E2823" s="250" t="str">
        <f>data_olah!D303</f>
        <v>GENTING TANAH</v>
      </c>
      <c r="F2823" s="251" t="str">
        <f>data_olah!F303</f>
        <v>0.07709073548548691</v>
      </c>
      <c r="G2823" s="251" t="str">
        <f>data_olah!G303</f>
        <v>116.4337786742066</v>
      </c>
      <c r="H2823" s="250" t="str">
        <f>data_olah!H303</f>
        <v>TELKOM</v>
      </c>
      <c r="I2823" s="250" t="str">
        <f>data_olah!I303</f>
        <v>Astinet</v>
      </c>
      <c r="J2823" s="250" t="str">
        <f>data_olah!J303</f>
        <v>TERPASANG</v>
      </c>
      <c r="K2823" s="250" t="str">
        <f>data_olah!P303</f>
        <v>TIDAK TERDETEKSI</v>
      </c>
      <c r="L2823" s="250" t="str">
        <f>data_olah!U303</f>
        <v>TIDAK TERDETEKSI</v>
      </c>
    </row>
    <row r="2824">
      <c r="A2824" s="249">
        <v>2025.0</v>
      </c>
      <c r="B2824" s="249" t="s">
        <v>3598</v>
      </c>
      <c r="C2824" s="250" t="str">
        <f>data_olah!B304</f>
        <v>KUTAI KARTANEGARA</v>
      </c>
      <c r="D2824" s="250" t="str">
        <f>data_olah!C304</f>
        <v>KEMBANG JANGGUT</v>
      </c>
      <c r="E2824" s="250" t="str">
        <f>data_olah!D304</f>
        <v>LOA SAKOH</v>
      </c>
      <c r="F2824" s="251" t="str">
        <f>data_olah!F304</f>
        <v>0.10937804579590546</v>
      </c>
      <c r="G2824" s="251" t="str">
        <f>data_olah!G304</f>
        <v>116.40837553641292</v>
      </c>
      <c r="H2824" s="250" t="str">
        <f>data_olah!H304</f>
        <v>TELKOMSEL</v>
      </c>
      <c r="I2824" s="250" t="str">
        <f>data_olah!I304</f>
        <v>INDIHOME</v>
      </c>
      <c r="J2824" s="250" t="str">
        <f>data_olah!J304</f>
        <v>TERPASANG</v>
      </c>
      <c r="K2824" s="250" t="str">
        <f>data_olah!P304</f>
        <v>&gt; 200GB</v>
      </c>
      <c r="L2824" s="250" t="str">
        <f>data_olah!U304</f>
        <v>KURANG OPTIMAL</v>
      </c>
    </row>
    <row r="2825">
      <c r="A2825" s="249">
        <v>2025.0</v>
      </c>
      <c r="B2825" s="249" t="s">
        <v>3598</v>
      </c>
      <c r="C2825" s="250" t="str">
        <f>data_olah!B305</f>
        <v>KUTAI KARTANEGARA</v>
      </c>
      <c r="D2825" s="250" t="str">
        <f>data_olah!C305</f>
        <v>KEMBANG JANGGUT</v>
      </c>
      <c r="E2825" s="250" t="str">
        <f>data_olah!D305</f>
        <v>HAMBAU</v>
      </c>
      <c r="F2825" s="251" t="str">
        <f>data_olah!F305</f>
        <v>0.12346741144250684</v>
      </c>
      <c r="G2825" s="251" t="str">
        <f>data_olah!G305</f>
        <v>116.3982935969688</v>
      </c>
      <c r="H2825" s="250" t="str">
        <f>data_olah!H305</f>
        <v>TELKOM</v>
      </c>
      <c r="I2825" s="250" t="str">
        <f>data_olah!I305</f>
        <v>WMS</v>
      </c>
      <c r="J2825" s="250" t="str">
        <f>data_olah!J305</f>
        <v>TERPASANG</v>
      </c>
      <c r="K2825" s="250" t="str">
        <f>data_olah!P305</f>
        <v>&gt; 200GB</v>
      </c>
      <c r="L2825" s="250" t="str">
        <f>data_olah!U305</f>
        <v>KURANG OPTIMAL</v>
      </c>
    </row>
    <row r="2826">
      <c r="A2826" s="249">
        <v>2025.0</v>
      </c>
      <c r="B2826" s="249" t="s">
        <v>3598</v>
      </c>
      <c r="C2826" s="250" t="str">
        <f>data_olah!B306</f>
        <v>KUTAI KARTANEGARA</v>
      </c>
      <c r="D2826" s="250" t="str">
        <f>data_olah!C306</f>
        <v>KEMBANG JANGGUT</v>
      </c>
      <c r="E2826" s="250" t="str">
        <f>data_olah!D306</f>
        <v>KEMBANG JANGGUT</v>
      </c>
      <c r="F2826" s="251" t="str">
        <f>data_olah!F306</f>
        <v>0.14955241135818512</v>
      </c>
      <c r="G2826" s="251" t="str">
        <f>data_olah!G306</f>
        <v>116.37015425681525</v>
      </c>
      <c r="H2826" s="250" t="str">
        <f>data_olah!H306</f>
        <v>TELKOMSEL</v>
      </c>
      <c r="I2826" s="250" t="str">
        <f>data_olah!I306</f>
        <v>INDIHOME</v>
      </c>
      <c r="J2826" s="250" t="str">
        <f>data_olah!J306</f>
        <v>TERPASANG</v>
      </c>
      <c r="K2826" s="250" t="str">
        <f>data_olah!P306</f>
        <v>TIDAK AKTIF</v>
      </c>
      <c r="L2826" s="250" t="str">
        <f>data_olah!U306</f>
        <v>TIDAK AKTIF</v>
      </c>
    </row>
    <row r="2827">
      <c r="A2827" s="249">
        <v>2025.0</v>
      </c>
      <c r="B2827" s="249" t="s">
        <v>3598</v>
      </c>
      <c r="C2827" s="250" t="str">
        <f>data_olah!B307</f>
        <v>KUTAI KARTANEGARA</v>
      </c>
      <c r="D2827" s="250" t="str">
        <f>data_olah!C307</f>
        <v>KEMBANG JANGGUT</v>
      </c>
      <c r="E2827" s="250" t="str">
        <f>data_olah!D307</f>
        <v>KELEKAT</v>
      </c>
      <c r="F2827" s="251" t="str">
        <f>data_olah!F307</f>
        <v>0.2087898124402721</v>
      </c>
      <c r="G2827" s="251" t="str">
        <f>data_olah!G307</f>
        <v>116.30908234309629</v>
      </c>
      <c r="H2827" s="250" t="str">
        <f>data_olah!H307</f>
        <v>TELKOMSEL</v>
      </c>
      <c r="I2827" s="250" t="str">
        <f>data_olah!I307</f>
        <v>ORBIT</v>
      </c>
      <c r="J2827" s="250" t="str">
        <f>data_olah!J307</f>
        <v>TERPASANG</v>
      </c>
      <c r="K2827" s="250" t="str">
        <f>data_olah!P307</f>
        <v>BELUM TERPASANG</v>
      </c>
      <c r="L2827" s="250" t="str">
        <f>data_olah!U307</f>
        <v>TIDAK TERDETEKSI</v>
      </c>
    </row>
    <row r="2828">
      <c r="A2828" s="249">
        <v>2025.0</v>
      </c>
      <c r="B2828" s="249" t="s">
        <v>3598</v>
      </c>
      <c r="C2828" s="250" t="str">
        <f>data_olah!B308</f>
        <v>KUTAI KARTANEGARA</v>
      </c>
      <c r="D2828" s="250" t="str">
        <f>data_olah!C308</f>
        <v>KEMBANG JANGGUT</v>
      </c>
      <c r="E2828" s="250" t="str">
        <f>data_olah!D308</f>
        <v>PULAU PINANG</v>
      </c>
      <c r="F2828" s="251" t="str">
        <f>data_olah!F308</f>
        <v>0.25647788536058463</v>
      </c>
      <c r="G2828" s="251" t="str">
        <f>data_olah!G308</f>
        <v>116.18688591333765</v>
      </c>
      <c r="H2828" s="250" t="str">
        <f>data_olah!H308</f>
        <v>TELKOM</v>
      </c>
      <c r="I2828" s="250" t="str">
        <f>data_olah!I308</f>
        <v>WMS</v>
      </c>
      <c r="J2828" s="250" t="str">
        <f>data_olah!J308</f>
        <v>TERPASANG</v>
      </c>
      <c r="K2828" s="250" t="str">
        <f>data_olah!P308</f>
        <v>BELUM TERPASANG</v>
      </c>
      <c r="L2828" s="250" t="str">
        <f>data_olah!U308</f>
        <v>TIDAK OPTIMAL</v>
      </c>
    </row>
    <row r="2829">
      <c r="A2829" s="249">
        <v>2025.0</v>
      </c>
      <c r="B2829" s="249" t="s">
        <v>3598</v>
      </c>
      <c r="C2829" s="250" t="str">
        <f>data_olah!B309</f>
        <v>KUTAI KARTANEGARA</v>
      </c>
      <c r="D2829" s="250" t="str">
        <f>data_olah!C309</f>
        <v>KEMBANG JANGGUT</v>
      </c>
      <c r="E2829" s="250" t="str">
        <f>data_olah!D309</f>
        <v>LONG BELEH HALOQ</v>
      </c>
      <c r="F2829" s="251" t="str">
        <f>data_olah!F309</f>
        <v>0.2869473661100073</v>
      </c>
      <c r="G2829" s="251" t="str">
        <f>data_olah!G309</f>
        <v>116.1394635285051</v>
      </c>
      <c r="H2829" s="250" t="str">
        <f>data_olah!H309</f>
        <v>TELKOMSEL</v>
      </c>
      <c r="I2829" s="250" t="str">
        <f>data_olah!I309</f>
        <v>ORBIT</v>
      </c>
      <c r="J2829" s="250" t="str">
        <f>data_olah!J309</f>
        <v>TERPASANG</v>
      </c>
      <c r="K2829" s="250" t="str">
        <f>data_olah!P309</f>
        <v>BELUM TERPASANG</v>
      </c>
      <c r="L2829" s="250" t="str">
        <f>data_olah!U309</f>
        <v>TIDAK TERDETEKSI</v>
      </c>
    </row>
    <row r="2830">
      <c r="A2830" s="249">
        <v>2025.0</v>
      </c>
      <c r="B2830" s="249" t="s">
        <v>3598</v>
      </c>
      <c r="C2830" s="250" t="str">
        <f>data_olah!B310</f>
        <v>KUTAI KARTANEGARA</v>
      </c>
      <c r="D2830" s="250" t="str">
        <f>data_olah!C310</f>
        <v>KEMBANG JANGGUT</v>
      </c>
      <c r="E2830" s="250" t="str">
        <f>data_olah!D310</f>
        <v>LONG BELEH MODANG</v>
      </c>
      <c r="F2830" s="251" t="str">
        <f>data_olah!F310</f>
        <v>0.3322653059261473</v>
      </c>
      <c r="G2830" s="251" t="str">
        <f>data_olah!G310</f>
        <v>116.16006289423218</v>
      </c>
      <c r="H2830" s="250" t="str">
        <f>data_olah!H310</f>
        <v>TELKOMSEL</v>
      </c>
      <c r="I2830" s="250" t="str">
        <f>data_olah!I310</f>
        <v>ORBIT</v>
      </c>
      <c r="J2830" s="250" t="str">
        <f>data_olah!J310</f>
        <v>TERPASANG</v>
      </c>
      <c r="K2830" s="250" t="str">
        <f>data_olah!P310</f>
        <v>BELUM TERPASANG</v>
      </c>
      <c r="L2830" s="250" t="str">
        <f>data_olah!U310</f>
        <v>TIDAK TERDETEKSI</v>
      </c>
    </row>
    <row r="2831">
      <c r="A2831" s="249">
        <v>2025.0</v>
      </c>
      <c r="B2831" s="249" t="s">
        <v>3598</v>
      </c>
      <c r="C2831" s="250" t="str">
        <f>data_olah!B311</f>
        <v>KUTAI KARTANEGARA</v>
      </c>
      <c r="D2831" s="250" t="str">
        <f>data_olah!C311</f>
        <v>KEMBANG JANGGUT</v>
      </c>
      <c r="E2831" s="250" t="str">
        <f>data_olah!D311</f>
        <v>MUAI</v>
      </c>
      <c r="F2831" s="251" t="str">
        <f>data_olah!F311</f>
        <v>0.29312408765161524</v>
      </c>
      <c r="G2831" s="251" t="str">
        <f>data_olah!G311</f>
        <v>116.1937070658113</v>
      </c>
      <c r="H2831" s="250" t="str">
        <f>data_olah!H311</f>
        <v>TELKOMSEL</v>
      </c>
      <c r="I2831" s="250" t="str">
        <f>data_olah!I311</f>
        <v>ORBIT</v>
      </c>
      <c r="J2831" s="250" t="str">
        <f>data_olah!J311</f>
        <v>TERPASANG</v>
      </c>
      <c r="K2831" s="250" t="str">
        <f>data_olah!P311</f>
        <v>BELUM TERPASANG</v>
      </c>
      <c r="L2831" s="250" t="str">
        <f>data_olah!U311</f>
        <v>TIDAK TERDETEKSI</v>
      </c>
    </row>
    <row r="2832">
      <c r="A2832" s="249">
        <v>2025.0</v>
      </c>
      <c r="B2832" s="249" t="s">
        <v>3598</v>
      </c>
      <c r="C2832" s="250" t="str">
        <f>data_olah!B312</f>
        <v>KUTAI KARTANEGARA</v>
      </c>
      <c r="D2832" s="250" t="str">
        <f>data_olah!C312</f>
        <v>KEMBANG JANGGUT</v>
      </c>
      <c r="E2832" s="250" t="str">
        <f>data_olah!D312</f>
        <v>PERDANA</v>
      </c>
      <c r="F2832" s="251" t="str">
        <f>data_olah!F312</f>
        <v>0.26067025344677397</v>
      </c>
      <c r="G2832" s="251" t="str">
        <f>data_olah!G312</f>
        <v>116.21549573507671</v>
      </c>
      <c r="H2832" s="250" t="str">
        <f>data_olah!H312</f>
        <v>TELKOMSEL</v>
      </c>
      <c r="I2832" s="250" t="str">
        <f>data_olah!I312</f>
        <v>INDIHOME</v>
      </c>
      <c r="J2832" s="250" t="str">
        <f>data_olah!J312</f>
        <v>TERPASANG</v>
      </c>
      <c r="K2832" s="250" t="str">
        <f>data_olah!P312</f>
        <v>&gt; 200GB</v>
      </c>
      <c r="L2832" s="250" t="str">
        <f>data_olah!U312</f>
        <v>KURANG OPTIMAL</v>
      </c>
    </row>
    <row r="2833">
      <c r="A2833" s="249">
        <v>2025.0</v>
      </c>
      <c r="B2833" s="249" t="s">
        <v>3598</v>
      </c>
      <c r="C2833" s="250" t="str">
        <f>data_olah!B313</f>
        <v>KUTAI KARTANEGARA</v>
      </c>
      <c r="D2833" s="250" t="str">
        <f>data_olah!C313</f>
        <v>KEMBANG JANGGUT</v>
      </c>
      <c r="E2833" s="250" t="str">
        <f>data_olah!D313</f>
        <v>BUKIT LAYANG</v>
      </c>
      <c r="F2833" s="251" t="str">
        <f>data_olah!F313</f>
        <v>0.2568934699845106</v>
      </c>
      <c r="G2833" s="251" t="str">
        <f>data_olah!G313</f>
        <v>116.24317222596837</v>
      </c>
      <c r="H2833" s="250" t="str">
        <f>data_olah!H313</f>
        <v>TELKOMSEL</v>
      </c>
      <c r="I2833" s="250" t="str">
        <f>data_olah!I313</f>
        <v>ORBIT</v>
      </c>
      <c r="J2833" s="250" t="str">
        <f>data_olah!J313</f>
        <v>TERPASANG</v>
      </c>
      <c r="K2833" s="250" t="str">
        <f>data_olah!P313</f>
        <v>BELUM TERPASANG</v>
      </c>
      <c r="L2833" s="250" t="str">
        <f>data_olah!U313</f>
        <v>TIDAK TERDETEKSI</v>
      </c>
    </row>
    <row r="2834">
      <c r="A2834" s="249">
        <v>2025.0</v>
      </c>
      <c r="B2834" s="249" t="s">
        <v>3598</v>
      </c>
      <c r="C2834" s="250" t="str">
        <f>data_olah!B314</f>
        <v>KUTAI KARTANEGARA</v>
      </c>
      <c r="D2834" s="250" t="str">
        <f>data_olah!C314</f>
        <v>KENOHAN</v>
      </c>
      <c r="E2834" s="250" t="str">
        <f>data_olah!D314</f>
        <v>LAMIN TELIHAN</v>
      </c>
      <c r="F2834" s="251" t="str">
        <f>data_olah!F314</f>
        <v>0.0331429761515354</v>
      </c>
      <c r="G2834" s="251" t="str">
        <f>data_olah!G314</f>
        <v>116.2331601974802</v>
      </c>
      <c r="H2834" s="250" t="str">
        <f>data_olah!H314</f>
        <v>TELKOMSAT</v>
      </c>
      <c r="I2834" s="250" t="str">
        <f>data_olah!I314</f>
        <v>STARLINK</v>
      </c>
      <c r="J2834" s="250" t="str">
        <f>data_olah!J314</f>
        <v>TERPASANG</v>
      </c>
      <c r="K2834" s="250" t="str">
        <f>data_olah!P314</f>
        <v>&lt;= 100GB</v>
      </c>
      <c r="L2834" s="250" t="str">
        <f>data_olah!U314</f>
        <v>OPTIMAL</v>
      </c>
    </row>
    <row r="2835">
      <c r="A2835" s="249">
        <v>2025.0</v>
      </c>
      <c r="B2835" s="249" t="s">
        <v>3598</v>
      </c>
      <c r="C2835" s="250" t="str">
        <f>data_olah!B315</f>
        <v>KUTAI KARTANEGARA</v>
      </c>
      <c r="D2835" s="250" t="str">
        <f>data_olah!C315</f>
        <v>KENOHAN</v>
      </c>
      <c r="E2835" s="250" t="str">
        <f>data_olah!D315</f>
        <v>LAMIN PULUT</v>
      </c>
      <c r="F2835" s="251" t="str">
        <f>data_olah!F315</f>
        <v>0.020828114443637608</v>
      </c>
      <c r="G2835" s="251" t="str">
        <f>data_olah!G315</f>
        <v>116.26145199645713</v>
      </c>
      <c r="H2835" s="250" t="str">
        <f>data_olah!H315</f>
        <v>TELKOMSAT</v>
      </c>
      <c r="I2835" s="250" t="str">
        <f>data_olah!I315</f>
        <v>STARLINK</v>
      </c>
      <c r="J2835" s="250" t="str">
        <f>data_olah!J315</f>
        <v>TERPASANG</v>
      </c>
      <c r="K2835" s="250" t="str">
        <f>data_olah!P315</f>
        <v>&lt;= 100GB</v>
      </c>
      <c r="L2835" s="250" t="str">
        <f>data_olah!U315</f>
        <v>OPTIMAL</v>
      </c>
    </row>
    <row r="2836">
      <c r="A2836" s="249">
        <v>2025.0</v>
      </c>
      <c r="B2836" s="249" t="s">
        <v>3598</v>
      </c>
      <c r="C2836" s="250" t="str">
        <f>data_olah!B316</f>
        <v>KUTAI KARTANEGARA</v>
      </c>
      <c r="D2836" s="250" t="str">
        <f>data_olah!C316</f>
        <v>KENOHAN</v>
      </c>
      <c r="E2836" s="250" t="str">
        <f>data_olah!D316</f>
        <v>TELUK BINGKAI</v>
      </c>
      <c r="F2836" s="251" t="str">
        <f>data_olah!F316</f>
        <v>0.026686014324224405</v>
      </c>
      <c r="G2836" s="251" t="str">
        <f>data_olah!G316</f>
        <v>116.3727520355876</v>
      </c>
      <c r="H2836" s="250" t="str">
        <f>data_olah!H316</f>
        <v>TELKOMSEL</v>
      </c>
      <c r="I2836" s="250" t="str">
        <f>data_olah!I316</f>
        <v>ORBIT</v>
      </c>
      <c r="J2836" s="250" t="str">
        <f>data_olah!J316</f>
        <v>TERPASANG</v>
      </c>
      <c r="K2836" s="250" t="str">
        <f>data_olah!P316</f>
        <v>BELUM TERPASANG</v>
      </c>
      <c r="L2836" s="250" t="str">
        <f>data_olah!U316</f>
        <v>TIDAK TERDETEKSI</v>
      </c>
    </row>
    <row r="2837">
      <c r="A2837" s="249">
        <v>2025.0</v>
      </c>
      <c r="B2837" s="249" t="s">
        <v>3598</v>
      </c>
      <c r="C2837" s="250" t="str">
        <f>data_olah!B317</f>
        <v>KUTAI KARTANEGARA</v>
      </c>
      <c r="D2837" s="250" t="str">
        <f>data_olah!C317</f>
        <v>KENOHAN</v>
      </c>
      <c r="E2837" s="250" t="str">
        <f>data_olah!D317</f>
        <v>KAHALA</v>
      </c>
      <c r="F2837" s="251" t="str">
        <f>data_olah!F317</f>
        <v>-0.021319371501583324</v>
      </c>
      <c r="G2837" s="251" t="str">
        <f>data_olah!G317</f>
        <v>116.36664398959161</v>
      </c>
      <c r="H2837" s="250" t="str">
        <f>data_olah!H317</f>
        <v>TELKOMSEL</v>
      </c>
      <c r="I2837" s="250" t="str">
        <f>data_olah!I317</f>
        <v>INDIHOME</v>
      </c>
      <c r="J2837" s="250" t="str">
        <f>data_olah!J317</f>
        <v>TERPASANG</v>
      </c>
      <c r="K2837" s="250" t="str">
        <f>data_olah!P317</f>
        <v>&gt; 200GB</v>
      </c>
      <c r="L2837" s="250" t="str">
        <f>data_olah!U317</f>
        <v>KURANG OPTIMAL</v>
      </c>
    </row>
    <row r="2838">
      <c r="A2838" s="249">
        <v>2025.0</v>
      </c>
      <c r="B2838" s="249" t="s">
        <v>3598</v>
      </c>
      <c r="C2838" s="250" t="str">
        <f>data_olah!B318</f>
        <v>KUTAI KARTANEGARA</v>
      </c>
      <c r="D2838" s="250" t="str">
        <f>data_olah!C318</f>
        <v>KENOHAN</v>
      </c>
      <c r="E2838" s="250" t="str">
        <f>data_olah!D318</f>
        <v>TUBUHAN</v>
      </c>
      <c r="F2838" s="251" t="str">
        <f>data_olah!F318</f>
        <v>-0.12141924316900833</v>
      </c>
      <c r="G2838" s="251" t="str">
        <f>data_olah!G318</f>
        <v>116.43162424309799</v>
      </c>
      <c r="H2838" s="250" t="str">
        <f>data_olah!H318</f>
        <v>TELKOMSEL</v>
      </c>
      <c r="I2838" s="250" t="str">
        <f>data_olah!I318</f>
        <v>ORBIT</v>
      </c>
      <c r="J2838" s="250" t="str">
        <f>data_olah!J318</f>
        <v>TERPASANG</v>
      </c>
      <c r="K2838" s="250" t="str">
        <f>data_olah!P318</f>
        <v>BELUM TERPASANG</v>
      </c>
      <c r="L2838" s="250" t="str">
        <f>data_olah!U318</f>
        <v>TIDAK TERDETEKSI</v>
      </c>
    </row>
    <row r="2839">
      <c r="A2839" s="249">
        <v>2025.0</v>
      </c>
      <c r="B2839" s="249" t="s">
        <v>3598</v>
      </c>
      <c r="C2839" s="250" t="str">
        <f>data_olah!B319</f>
        <v>KUTAI KARTANEGARA</v>
      </c>
      <c r="D2839" s="250" t="str">
        <f>data_olah!C319</f>
        <v>KENOHAN</v>
      </c>
      <c r="E2839" s="250" t="str">
        <f>data_olah!D319</f>
        <v>SEMAYANG</v>
      </c>
      <c r="F2839" s="251" t="str">
        <f>data_olah!F319</f>
        <v>-0.1587567187360803</v>
      </c>
      <c r="G2839" s="251" t="str">
        <f>data_olah!G319</f>
        <v>116.50963187619887</v>
      </c>
      <c r="H2839" s="250" t="str">
        <f>data_olah!H319</f>
        <v>TELKOMSEL</v>
      </c>
      <c r="I2839" s="250" t="str">
        <f>data_olah!I319</f>
        <v>ORBIT</v>
      </c>
      <c r="J2839" s="250" t="str">
        <f>data_olah!J319</f>
        <v>TERPASANG</v>
      </c>
      <c r="K2839" s="250" t="str">
        <f>data_olah!P319</f>
        <v>BELUM TERPASANG</v>
      </c>
      <c r="L2839" s="250" t="str">
        <f>data_olah!U319</f>
        <v>TIDAK TERDETEKSI</v>
      </c>
    </row>
    <row r="2840">
      <c r="A2840" s="249">
        <v>2025.0</v>
      </c>
      <c r="B2840" s="249" t="s">
        <v>3598</v>
      </c>
      <c r="C2840" s="250" t="str">
        <f>data_olah!B320</f>
        <v>KUTAI KARTANEGARA</v>
      </c>
      <c r="D2840" s="250" t="str">
        <f>data_olah!C320</f>
        <v>KENOHAN</v>
      </c>
      <c r="E2840" s="250" t="str">
        <f>data_olah!D320</f>
        <v>TELUK MUDA</v>
      </c>
      <c r="F2840" s="251" t="str">
        <f>data_olah!F320</f>
        <v>-0.12203605590953558</v>
      </c>
      <c r="G2840" s="251" t="str">
        <f>data_olah!G320</f>
        <v>116.453097559373</v>
      </c>
      <c r="H2840" s="250" t="str">
        <f>data_olah!H320</f>
        <v>TELKOMSAT</v>
      </c>
      <c r="I2840" s="250" t="str">
        <f>data_olah!I320</f>
        <v>STARLINK</v>
      </c>
      <c r="J2840" s="250" t="str">
        <f>data_olah!J320</f>
        <v>TERPASANG</v>
      </c>
      <c r="K2840" s="250" t="str">
        <f>data_olah!P320</f>
        <v>&lt;= 50GB</v>
      </c>
      <c r="L2840" s="250" t="str">
        <f>data_olah!U320</f>
        <v>OPTIMAL</v>
      </c>
    </row>
    <row r="2841">
      <c r="A2841" s="249">
        <v>2025.0</v>
      </c>
      <c r="B2841" s="249" t="s">
        <v>3598</v>
      </c>
      <c r="C2841" s="250" t="str">
        <f>data_olah!B321</f>
        <v>KUTAI KARTANEGARA</v>
      </c>
      <c r="D2841" s="250" t="str">
        <f>data_olah!C321</f>
        <v>KENOHAN</v>
      </c>
      <c r="E2841" s="250" t="str">
        <f>data_olah!D321</f>
        <v>TUANA TUHA</v>
      </c>
      <c r="F2841" s="251" t="str">
        <f>data_olah!F321</f>
        <v>-0.021496526989436507</v>
      </c>
      <c r="G2841" s="251" t="str">
        <f>data_olah!G321</f>
        <v>116.42899399830556</v>
      </c>
      <c r="H2841" s="250" t="str">
        <f>data_olah!H321</f>
        <v>TELKOM</v>
      </c>
      <c r="I2841" s="250" t="str">
        <f>data_olah!I321</f>
        <v>WMS</v>
      </c>
      <c r="J2841" s="250" t="str">
        <f>data_olah!J321</f>
        <v>TERPASANG</v>
      </c>
      <c r="K2841" s="250" t="str">
        <f>data_olah!P321</f>
        <v>BELUM TERPASANG</v>
      </c>
      <c r="L2841" s="250" t="str">
        <f>data_olah!U321</f>
        <v>KURANG OPTIMAL</v>
      </c>
    </row>
    <row r="2842">
      <c r="A2842" s="249">
        <v>2025.0</v>
      </c>
      <c r="B2842" s="249" t="s">
        <v>3598</v>
      </c>
      <c r="C2842" s="250" t="str">
        <f>data_olah!B322</f>
        <v>KUTAI KARTANEGARA</v>
      </c>
      <c r="D2842" s="250" t="str">
        <f>data_olah!C322</f>
        <v>KENOHAN</v>
      </c>
      <c r="E2842" s="250" t="str">
        <f>data_olah!D322</f>
        <v>KAHALA ILIR</v>
      </c>
      <c r="F2842" s="251" t="str">
        <f>data_olah!F322</f>
        <v>-0.020805592842289913</v>
      </c>
      <c r="G2842" s="251" t="str">
        <f>data_olah!G322</f>
        <v>116.36825863661072</v>
      </c>
      <c r="H2842" s="250" t="str">
        <f>data_olah!H322</f>
        <v>TELKOMSAT</v>
      </c>
      <c r="I2842" s="250" t="str">
        <f>data_olah!I322</f>
        <v>STARLINK</v>
      </c>
      <c r="J2842" s="250" t="str">
        <f>data_olah!J322</f>
        <v>TERPASANG</v>
      </c>
      <c r="K2842" s="250" t="str">
        <f>data_olah!P322</f>
        <v>TIDAK TERDETEKSI</v>
      </c>
      <c r="L2842" s="250" t="str">
        <f>data_olah!U322</f>
        <v>OPTIMAL</v>
      </c>
    </row>
    <row r="2843">
      <c r="A2843" s="249">
        <v>2025.0</v>
      </c>
      <c r="B2843" s="249" t="s">
        <v>3598</v>
      </c>
      <c r="C2843" s="250" t="str">
        <f>data_olah!B323</f>
        <v>KUTAI KARTANEGARA</v>
      </c>
      <c r="D2843" s="250" t="str">
        <f>data_olah!C323</f>
        <v>KOTA BANGUN</v>
      </c>
      <c r="E2843" s="250" t="str">
        <f>data_olah!D323</f>
        <v>LOLENG</v>
      </c>
      <c r="F2843" s="251" t="str">
        <f>data_olah!F323</f>
        <v>-0.2627984681684425</v>
      </c>
      <c r="G2843" s="251" t="str">
        <f>data_olah!G323</f>
        <v>116.66021696679034</v>
      </c>
      <c r="H2843" s="250" t="str">
        <f>data_olah!H323</f>
        <v>TELKOM</v>
      </c>
      <c r="I2843" s="250" t="str">
        <f>data_olah!I323</f>
        <v>WMS</v>
      </c>
      <c r="J2843" s="250" t="str">
        <f>data_olah!J323</f>
        <v>TERPASANG</v>
      </c>
      <c r="K2843" s="250" t="str">
        <f>data_olah!P323</f>
        <v>&lt;= 100GB</v>
      </c>
      <c r="L2843" s="250" t="str">
        <f>data_olah!U323</f>
        <v>KURANG OPTIMAL</v>
      </c>
    </row>
    <row r="2844">
      <c r="A2844" s="249">
        <v>2025.0</v>
      </c>
      <c r="B2844" s="249" t="s">
        <v>3598</v>
      </c>
      <c r="C2844" s="250" t="str">
        <f>data_olah!B324</f>
        <v>KUTAI KARTANEGARA</v>
      </c>
      <c r="D2844" s="250" t="str">
        <f>data_olah!C324</f>
        <v>KOTA BANGUN</v>
      </c>
      <c r="E2844" s="250" t="str">
        <f>data_olah!D324</f>
        <v>KOTA BANGUN ULU</v>
      </c>
      <c r="F2844" s="251" t="str">
        <f>data_olah!F324</f>
        <v>-0.25933017227607374</v>
      </c>
      <c r="G2844" s="251" t="str">
        <f>data_olah!G324</f>
        <v>116.59581224249354</v>
      </c>
      <c r="H2844" s="250" t="str">
        <f>data_olah!H324</f>
        <v>TELKOMSEL</v>
      </c>
      <c r="I2844" s="250" t="str">
        <f>data_olah!I324</f>
        <v>INDIHOME</v>
      </c>
      <c r="J2844" s="250" t="str">
        <f>data_olah!J324</f>
        <v>TERPASANG</v>
      </c>
      <c r="K2844" s="250" t="str">
        <f>data_olah!P324</f>
        <v>&lt;= 100GB</v>
      </c>
      <c r="L2844" s="250" t="str">
        <f>data_olah!U324</f>
        <v>TIDAK OPTIMAL</v>
      </c>
    </row>
    <row r="2845">
      <c r="A2845" s="249">
        <v>2025.0</v>
      </c>
      <c r="B2845" s="249" t="s">
        <v>3598</v>
      </c>
      <c r="C2845" s="250" t="str">
        <f>data_olah!B325</f>
        <v>KUTAI KARTANEGARA</v>
      </c>
      <c r="D2845" s="250" t="str">
        <f>data_olah!C325</f>
        <v>KOTA BANGUN</v>
      </c>
      <c r="E2845" s="250" t="str">
        <f>data_olah!D325</f>
        <v>KOTA BANGUN ILIR</v>
      </c>
      <c r="F2845" s="251" t="str">
        <f>data_olah!F325</f>
        <v>-0.25527635722058356</v>
      </c>
      <c r="G2845" s="251" t="str">
        <f>data_olah!G325</f>
        <v>116.57839132817134</v>
      </c>
      <c r="H2845" s="250" t="str">
        <f>data_olah!H325</f>
        <v>TELKOMSEL</v>
      </c>
      <c r="I2845" s="250" t="str">
        <f>data_olah!I325</f>
        <v>INDIHOME</v>
      </c>
      <c r="J2845" s="250" t="str">
        <f>data_olah!J325</f>
        <v>TERPASANG</v>
      </c>
      <c r="K2845" s="250" t="str">
        <f>data_olah!P325</f>
        <v>TIDAK AKTIF</v>
      </c>
      <c r="L2845" s="250" t="str">
        <f>data_olah!U325</f>
        <v>TIDAK OPTIMAL</v>
      </c>
    </row>
    <row r="2846">
      <c r="A2846" s="249">
        <v>2025.0</v>
      </c>
      <c r="B2846" s="249" t="s">
        <v>3598</v>
      </c>
      <c r="C2846" s="250" t="str">
        <f>data_olah!B326</f>
        <v>KUTAI KARTANEGARA</v>
      </c>
      <c r="D2846" s="250" t="str">
        <f>data_olah!C326</f>
        <v>KOTA BANGUN</v>
      </c>
      <c r="E2846" s="250" t="str">
        <f>data_olah!D326</f>
        <v>LIANG</v>
      </c>
      <c r="F2846" s="251" t="str">
        <f>data_olah!F326</f>
        <v>-0.23013430277537766</v>
      </c>
      <c r="G2846" s="251" t="str">
        <f>data_olah!G326</f>
        <v>116.5856449011345</v>
      </c>
      <c r="H2846" s="250" t="str">
        <f>data_olah!H326</f>
        <v>TELKOM</v>
      </c>
      <c r="I2846" s="250" t="str">
        <f>data_olah!I326</f>
        <v>Astinet</v>
      </c>
      <c r="J2846" s="250" t="str">
        <f>data_olah!J326</f>
        <v>TERPASANG</v>
      </c>
      <c r="K2846" s="250" t="str">
        <f>data_olah!P326</f>
        <v>TIDAK TERDETEKSI</v>
      </c>
      <c r="L2846" s="250" t="str">
        <f>data_olah!U326</f>
        <v>TIDAK TERDETEKSI</v>
      </c>
    </row>
    <row r="2847">
      <c r="A2847" s="249">
        <v>2025.0</v>
      </c>
      <c r="B2847" s="249" t="s">
        <v>3598</v>
      </c>
      <c r="C2847" s="250" t="str">
        <f>data_olah!B327</f>
        <v>KUTAI KARTANEGARA</v>
      </c>
      <c r="D2847" s="250" t="str">
        <f>data_olah!C327</f>
        <v>KOTA BANGUN</v>
      </c>
      <c r="E2847" s="250" t="str">
        <f>data_olah!D327</f>
        <v>MUHURAN</v>
      </c>
      <c r="F2847" s="251" t="str">
        <f>data_olah!F327</f>
        <v>-0.20621609538240399</v>
      </c>
      <c r="G2847" s="251" t="str">
        <f>data_olah!G327</f>
        <v>116.54980966730162</v>
      </c>
      <c r="H2847" s="250" t="str">
        <f>data_olah!H327</f>
        <v>TELKOMSAT</v>
      </c>
      <c r="I2847" s="250" t="str">
        <f>data_olah!I327</f>
        <v>STARLINK</v>
      </c>
      <c r="J2847" s="250" t="str">
        <f>data_olah!J327</f>
        <v>TERPASANG</v>
      </c>
      <c r="K2847" s="250" t="str">
        <f>data_olah!P327</f>
        <v>TIDAK TERDETEKSI</v>
      </c>
      <c r="L2847" s="250" t="str">
        <f>data_olah!U327</f>
        <v>OPTIMAL</v>
      </c>
    </row>
    <row r="2848">
      <c r="A2848" s="249">
        <v>2025.0</v>
      </c>
      <c r="B2848" s="249" t="s">
        <v>3598</v>
      </c>
      <c r="C2848" s="250" t="str">
        <f>data_olah!B328</f>
        <v>KUTAI KARTANEGARA</v>
      </c>
      <c r="D2848" s="250" t="str">
        <f>data_olah!C328</f>
        <v>KOTA BANGUN</v>
      </c>
      <c r="E2848" s="250" t="str">
        <f>data_olah!D328</f>
        <v>PELA</v>
      </c>
      <c r="F2848" s="251" t="str">
        <f>data_olah!F328</f>
        <v>-0.23930630155382346</v>
      </c>
      <c r="G2848" s="251" t="str">
        <f>data_olah!G328</f>
        <v>116.54807158955234</v>
      </c>
      <c r="H2848" s="250" t="str">
        <f>data_olah!H328</f>
        <v>TELKOMSEL</v>
      </c>
      <c r="I2848" s="250" t="str">
        <f>data_olah!I328</f>
        <v>ORBIT</v>
      </c>
      <c r="J2848" s="250" t="str">
        <f>data_olah!J328</f>
        <v>TERPASANG</v>
      </c>
      <c r="K2848" s="250" t="str">
        <f>data_olah!P328</f>
        <v>BELUM TERPASANG</v>
      </c>
      <c r="L2848" s="250" t="str">
        <f>data_olah!U328</f>
        <v>TIDAK TERDETEKSI</v>
      </c>
    </row>
    <row r="2849">
      <c r="A2849" s="249">
        <v>2025.0</v>
      </c>
      <c r="B2849" s="249" t="s">
        <v>3598</v>
      </c>
      <c r="C2849" s="250" t="str">
        <f>data_olah!B329</f>
        <v>KUTAI KARTANEGARA</v>
      </c>
      <c r="D2849" s="250" t="str">
        <f>data_olah!C329</f>
        <v>KOTA BANGUN</v>
      </c>
      <c r="E2849" s="250" t="str">
        <f>data_olah!D329</f>
        <v>KEDANG MURUNG</v>
      </c>
      <c r="F2849" s="251" t="str">
        <f>data_olah!F329</f>
        <v>-0.28358103984016975</v>
      </c>
      <c r="G2849" s="251" t="str">
        <f>data_olah!G329</f>
        <v>116.59541965195672</v>
      </c>
      <c r="H2849" s="250" t="str">
        <f>data_olah!H329</f>
        <v>PSN</v>
      </c>
      <c r="I2849" s="250" t="str">
        <f>data_olah!I329</f>
        <v>VSAT</v>
      </c>
      <c r="J2849" s="250" t="str">
        <f>data_olah!J329</f>
        <v>TERPASANG</v>
      </c>
      <c r="K2849" s="250" t="str">
        <f>data_olah!P329</f>
        <v/>
      </c>
      <c r="L2849" s="250" t="str">
        <f>data_olah!U329</f>
        <v>TIDAK OPTIMAL</v>
      </c>
    </row>
    <row r="2850">
      <c r="A2850" s="249">
        <v>2025.0</v>
      </c>
      <c r="B2850" s="249" t="s">
        <v>3598</v>
      </c>
      <c r="C2850" s="250" t="str">
        <f>data_olah!B330</f>
        <v>KUTAI KARTANEGARA</v>
      </c>
      <c r="D2850" s="250" t="str">
        <f>data_olah!C330</f>
        <v>KOTA BANGUN</v>
      </c>
      <c r="E2850" s="250" t="str">
        <f>data_olah!D330</f>
        <v>KOTA BANGUN SEBERANG</v>
      </c>
      <c r="F2850" s="251" t="str">
        <f>data_olah!F330</f>
        <v>-0.2797123814617738</v>
      </c>
      <c r="G2850" s="251" t="str">
        <f>data_olah!G330</f>
        <v>116.59091609662559</v>
      </c>
      <c r="H2850" s="250" t="str">
        <f>data_olah!H330</f>
        <v>TELKOMSAT</v>
      </c>
      <c r="I2850" s="250" t="str">
        <f>data_olah!I330</f>
        <v>STARLINK</v>
      </c>
      <c r="J2850" s="250" t="str">
        <f>data_olah!J330</f>
        <v>TERPASANG</v>
      </c>
      <c r="K2850" s="250" t="str">
        <f>data_olah!P330</f>
        <v>TIDAK TERDETEKSI</v>
      </c>
      <c r="L2850" s="250" t="str">
        <f>data_olah!U330</f>
        <v>KURANG OPTIMAL</v>
      </c>
    </row>
    <row r="2851">
      <c r="A2851" s="249">
        <v>2025.0</v>
      </c>
      <c r="B2851" s="249" t="s">
        <v>3598</v>
      </c>
      <c r="C2851" s="250" t="str">
        <f>data_olah!B331</f>
        <v>KUTAI KARTANEGARA</v>
      </c>
      <c r="D2851" s="250" t="str">
        <f>data_olah!C331</f>
        <v>KOTA BANGUN</v>
      </c>
      <c r="E2851" s="250" t="str">
        <f>data_olah!D331</f>
        <v>LIANG ULU</v>
      </c>
      <c r="F2851" s="251" t="str">
        <f>data_olah!F331</f>
        <v>-0.23973345956768205</v>
      </c>
      <c r="G2851" s="251" t="str">
        <f>data_olah!G331</f>
        <v>116.56980255046957</v>
      </c>
      <c r="H2851" s="250" t="str">
        <f>data_olah!H331</f>
        <v>TELKOMSEL</v>
      </c>
      <c r="I2851" s="250" t="str">
        <f>data_olah!I331</f>
        <v>INDIHOME</v>
      </c>
      <c r="J2851" s="250" t="str">
        <f>data_olah!J331</f>
        <v>TERPASANG</v>
      </c>
      <c r="K2851" s="250" t="str">
        <f>data_olah!P331</f>
        <v>&lt;= 200GB</v>
      </c>
      <c r="L2851" s="250" t="str">
        <f>data_olah!U331</f>
        <v>KURANG OPTIMAL</v>
      </c>
    </row>
    <row r="2852">
      <c r="A2852" s="249">
        <v>2025.0</v>
      </c>
      <c r="B2852" s="249" t="s">
        <v>3598</v>
      </c>
      <c r="C2852" s="250" t="str">
        <f>data_olah!B332</f>
        <v>KUTAI KARTANEGARA</v>
      </c>
      <c r="D2852" s="250" t="str">
        <f>data_olah!C332</f>
        <v>KOTA BANGUN</v>
      </c>
      <c r="E2852" s="250" t="str">
        <f>data_olah!D332</f>
        <v>SEBELIMBINGAN</v>
      </c>
      <c r="F2852" s="251" t="str">
        <f>data_olah!F332</f>
        <v>-0.17392346519635513</v>
      </c>
      <c r="G2852" s="251" t="str">
        <f>data_olah!G332</f>
        <v>116.50642621601659</v>
      </c>
      <c r="H2852" s="250" t="str">
        <f>data_olah!H332</f>
        <v/>
      </c>
      <c r="I2852" s="250" t="str">
        <f>data_olah!I332</f>
        <v/>
      </c>
      <c r="J2852" s="250" t="str">
        <f>data_olah!J332</f>
        <v/>
      </c>
      <c r="K2852" s="250" t="str">
        <f>data_olah!P332</f>
        <v>BELUM TERPASANG</v>
      </c>
      <c r="L2852" s="250" t="str">
        <f>data_olah!U332</f>
        <v>BELUM TERPASANG</v>
      </c>
    </row>
    <row r="2853">
      <c r="A2853" s="249">
        <v>2025.0</v>
      </c>
      <c r="B2853" s="249" t="s">
        <v>3598</v>
      </c>
      <c r="C2853" s="250" t="str">
        <f>data_olah!B333</f>
        <v>KUTAI KARTANEGARA</v>
      </c>
      <c r="D2853" s="250" t="str">
        <f>data_olah!C333</f>
        <v>KOTA BANGUN</v>
      </c>
      <c r="E2853" s="250" t="str">
        <f>data_olah!D333</f>
        <v>SANGKULIMAN</v>
      </c>
      <c r="F2853" s="251" t="str">
        <f>data_olah!F333</f>
        <v>-0.2406842566974338</v>
      </c>
      <c r="G2853" s="251" t="str">
        <f>data_olah!G333</f>
        <v>116.55769035093343</v>
      </c>
      <c r="H2853" s="250" t="str">
        <f>data_olah!H333</f>
        <v>TELKOMSEL</v>
      </c>
      <c r="I2853" s="250" t="str">
        <f>data_olah!I333</f>
        <v>ORBIT</v>
      </c>
      <c r="J2853" s="250" t="str">
        <f>data_olah!J333</f>
        <v>TERPASANG</v>
      </c>
      <c r="K2853" s="250" t="str">
        <f>data_olah!P333</f>
        <v>BELUM TERPASANG</v>
      </c>
      <c r="L2853" s="250" t="str">
        <f>data_olah!U333</f>
        <v>TIDAK TERDETEKSI</v>
      </c>
    </row>
    <row r="2854">
      <c r="A2854" s="249">
        <v>2025.0</v>
      </c>
      <c r="B2854" s="249" t="s">
        <v>3598</v>
      </c>
      <c r="C2854" s="250" t="str">
        <f>data_olah!B334</f>
        <v>KUTAI KARTANEGARA</v>
      </c>
      <c r="D2854" s="250" t="str">
        <f>data_olah!C334</f>
        <v>KOTA BANGUN DARAT</v>
      </c>
      <c r="E2854" s="250" t="str">
        <f>data_olah!D334</f>
        <v>KEDANG IPIL</v>
      </c>
      <c r="F2854" s="251" t="str">
        <f>data_olah!F334</f>
        <v>-0.4052265710794357</v>
      </c>
      <c r="G2854" s="251" t="str">
        <f>data_olah!G334</f>
        <v>116.63971259316271</v>
      </c>
      <c r="H2854" s="250" t="str">
        <f>data_olah!H334</f>
        <v>TELKOMSEL</v>
      </c>
      <c r="I2854" s="250" t="str">
        <f>data_olah!I334</f>
        <v>ORBIT</v>
      </c>
      <c r="J2854" s="250" t="str">
        <f>data_olah!J334</f>
        <v>TERPASANG</v>
      </c>
      <c r="K2854" s="250" t="str">
        <f>data_olah!P334</f>
        <v>BELUM TERPASANG</v>
      </c>
      <c r="L2854" s="250" t="str">
        <f>data_olah!U334</f>
        <v>TIDAK TERDETEKSI</v>
      </c>
    </row>
    <row r="2855">
      <c r="A2855" s="249">
        <v>2025.0</v>
      </c>
      <c r="B2855" s="249" t="s">
        <v>3598</v>
      </c>
      <c r="C2855" s="250" t="str">
        <f>data_olah!B335</f>
        <v>KUTAI KARTANEGARA</v>
      </c>
      <c r="D2855" s="250" t="str">
        <f>data_olah!C335</f>
        <v>KOTA BANGUN DARAT</v>
      </c>
      <c r="E2855" s="250" t="str">
        <f>data_olah!D335</f>
        <v>SEDULANG</v>
      </c>
      <c r="F2855" s="251" t="str">
        <f>data_olah!F335</f>
        <v>-0.3758508360244507</v>
      </c>
      <c r="G2855" s="251" t="str">
        <f>data_olah!G335</f>
        <v>116.62670666136891</v>
      </c>
      <c r="H2855" s="250" t="str">
        <f>data_olah!H335</f>
        <v>TELKOMSAT</v>
      </c>
      <c r="I2855" s="250" t="str">
        <f>data_olah!I335</f>
        <v>STARLINK</v>
      </c>
      <c r="J2855" s="250" t="str">
        <f>data_olah!J335</f>
        <v>TERPASANG</v>
      </c>
      <c r="K2855" s="250" t="str">
        <f>data_olah!P335</f>
        <v>TIDAK TERDETEKSI</v>
      </c>
      <c r="L2855" s="250" t="str">
        <f>data_olah!U335</f>
        <v>SANGAT OPTIMAL</v>
      </c>
    </row>
    <row r="2856">
      <c r="A2856" s="249">
        <v>2025.0</v>
      </c>
      <c r="B2856" s="249" t="s">
        <v>3598</v>
      </c>
      <c r="C2856" s="250" t="str">
        <f>data_olah!B336</f>
        <v>KUTAI KARTANEGARA</v>
      </c>
      <c r="D2856" s="250" t="str">
        <f>data_olah!C336</f>
        <v>KOTA BANGUN DARAT</v>
      </c>
      <c r="E2856" s="250" t="str">
        <f>data_olah!D336</f>
        <v>BENUA BARU</v>
      </c>
      <c r="F2856" s="251" t="str">
        <f>data_olah!F336</f>
        <v>-0.410829478444526</v>
      </c>
      <c r="G2856" s="251" t="str">
        <f>data_olah!G336</f>
        <v>116.70014889760117</v>
      </c>
      <c r="H2856" s="250" t="str">
        <f>data_olah!H336</f>
        <v>TELKOMSAT</v>
      </c>
      <c r="I2856" s="250" t="str">
        <f>data_olah!I336</f>
        <v>STARLINK</v>
      </c>
      <c r="J2856" s="250" t="str">
        <f>data_olah!J336</f>
        <v>TERPASANG</v>
      </c>
      <c r="K2856" s="250" t="str">
        <f>data_olah!P336</f>
        <v>TIDAK TERDETEKSI</v>
      </c>
      <c r="L2856" s="250" t="str">
        <f>data_olah!U336</f>
        <v>TIDAK OPTIMAL</v>
      </c>
    </row>
    <row r="2857">
      <c r="A2857" s="249">
        <v>2025.0</v>
      </c>
      <c r="B2857" s="249" t="s">
        <v>3598</v>
      </c>
      <c r="C2857" s="250" t="str">
        <f>data_olah!B337</f>
        <v>KUTAI KARTANEGARA</v>
      </c>
      <c r="D2857" s="250" t="str">
        <f>data_olah!C337</f>
        <v>KOTA BANGUN DARAT</v>
      </c>
      <c r="E2857" s="250" t="str">
        <f>data_olah!D337</f>
        <v>KOTA BANGUN I</v>
      </c>
      <c r="F2857" s="251" t="str">
        <f>data_olah!F337</f>
        <v>-0.35004152693619633</v>
      </c>
      <c r="G2857" s="251" t="str">
        <f>data_olah!G337</f>
        <v>116.59100573047249</v>
      </c>
      <c r="H2857" s="250" t="str">
        <f>data_olah!H337</f>
        <v>TELKOM</v>
      </c>
      <c r="I2857" s="250" t="str">
        <f>data_olah!I337</f>
        <v>WMS</v>
      </c>
      <c r="J2857" s="250" t="str">
        <f>data_olah!J337</f>
        <v>TERPASANG</v>
      </c>
      <c r="K2857" s="250" t="str">
        <f>data_olah!P337</f>
        <v>&gt; 200GB</v>
      </c>
      <c r="L2857" s="250" t="str">
        <f>data_olah!U337</f>
        <v>KURANG OPTIMAL</v>
      </c>
    </row>
    <row r="2858">
      <c r="A2858" s="249">
        <v>2025.0</v>
      </c>
      <c r="B2858" s="249" t="s">
        <v>3598</v>
      </c>
      <c r="C2858" s="250" t="str">
        <f>data_olah!B338</f>
        <v>KUTAI KARTANEGARA</v>
      </c>
      <c r="D2858" s="250" t="str">
        <f>data_olah!C338</f>
        <v>KOTA BANGUN DARAT</v>
      </c>
      <c r="E2858" s="250" t="str">
        <f>data_olah!D338</f>
        <v>KOTA BANGUN II</v>
      </c>
      <c r="F2858" s="251" t="str">
        <f>data_olah!F338</f>
        <v>-0.3797061418139967</v>
      </c>
      <c r="G2858" s="251" t="str">
        <f>data_olah!G338</f>
        <v>116.55445564343019</v>
      </c>
      <c r="H2858" s="250" t="str">
        <f>data_olah!H338</f>
        <v>TELKOM</v>
      </c>
      <c r="I2858" s="250" t="str">
        <f>data_olah!I338</f>
        <v>WMS</v>
      </c>
      <c r="J2858" s="250" t="str">
        <f>data_olah!J338</f>
        <v>TERPASANG</v>
      </c>
      <c r="K2858" s="250" t="str">
        <f>data_olah!P338</f>
        <v>&gt; 200GB</v>
      </c>
      <c r="L2858" s="250" t="str">
        <f>data_olah!U338</f>
        <v>KURANG OPTIMAL</v>
      </c>
    </row>
    <row r="2859">
      <c r="A2859" s="249">
        <v>2025.0</v>
      </c>
      <c r="B2859" s="249" t="s">
        <v>3598</v>
      </c>
      <c r="C2859" s="250" t="str">
        <f>data_olah!B339</f>
        <v>KUTAI KARTANEGARA</v>
      </c>
      <c r="D2859" s="250" t="str">
        <f>data_olah!C339</f>
        <v>KOTA BANGUN DARAT</v>
      </c>
      <c r="E2859" s="250" t="str">
        <f>data_olah!D339</f>
        <v>KOTA BANGUN III</v>
      </c>
      <c r="F2859" s="251" t="str">
        <f>data_olah!F339</f>
        <v>-0.28024716720296056</v>
      </c>
      <c r="G2859" s="251" t="str">
        <f>data_olah!G339</f>
        <v>116.56717337465193</v>
      </c>
      <c r="H2859" s="250" t="str">
        <f>data_olah!H339</f>
        <v>TELKOMSEL</v>
      </c>
      <c r="I2859" s="250" t="str">
        <f>data_olah!I339</f>
        <v>INDIHOME</v>
      </c>
      <c r="J2859" s="250" t="str">
        <f>data_olah!J339</f>
        <v>TERPASANG</v>
      </c>
      <c r="K2859" s="250" t="str">
        <f>data_olah!P339</f>
        <v>&gt; 200GB</v>
      </c>
      <c r="L2859" s="250" t="str">
        <f>data_olah!U339</f>
        <v>KURANG OPTIMAL</v>
      </c>
    </row>
    <row r="2860">
      <c r="A2860" s="249">
        <v>2025.0</v>
      </c>
      <c r="B2860" s="249" t="s">
        <v>3598</v>
      </c>
      <c r="C2860" s="250" t="str">
        <f>data_olah!B340</f>
        <v>KUTAI KARTANEGARA</v>
      </c>
      <c r="D2860" s="250" t="str">
        <f>data_olah!C340</f>
        <v>KOTA BANGUN DARAT</v>
      </c>
      <c r="E2860" s="250" t="str">
        <f>data_olah!D340</f>
        <v>SUMBER SARI</v>
      </c>
      <c r="F2860" s="251" t="str">
        <f>data_olah!F340</f>
        <v>-0.29009841232001043</v>
      </c>
      <c r="G2860" s="251" t="str">
        <f>data_olah!G340</f>
        <v>116.74920216891331</v>
      </c>
      <c r="H2860" s="250" t="str">
        <f>data_olah!H340</f>
        <v>TELKOM</v>
      </c>
      <c r="I2860" s="250" t="str">
        <f>data_olah!I340</f>
        <v>Astinet</v>
      </c>
      <c r="J2860" s="250" t="str">
        <f>data_olah!J340</f>
        <v>TERPASANG</v>
      </c>
      <c r="K2860" s="250" t="str">
        <f>data_olah!P340</f>
        <v>TIDAK TERDETEKSI</v>
      </c>
      <c r="L2860" s="250" t="str">
        <f>data_olah!U340</f>
        <v>TIDAK TERDETEKSI</v>
      </c>
    </row>
    <row r="2861">
      <c r="A2861" s="249">
        <v>2025.0</v>
      </c>
      <c r="B2861" s="249" t="s">
        <v>3598</v>
      </c>
      <c r="C2861" s="250" t="str">
        <f>data_olah!B341</f>
        <v>KUTAI KARTANEGARA</v>
      </c>
      <c r="D2861" s="250" t="str">
        <f>data_olah!C341</f>
        <v>KOTA BANGUN DARAT</v>
      </c>
      <c r="E2861" s="250" t="str">
        <f>data_olah!D341</f>
        <v>SARI NADI</v>
      </c>
      <c r="F2861" s="251" t="str">
        <f>data_olah!F341</f>
        <v>-0.3938837910668468</v>
      </c>
      <c r="G2861" s="251" t="str">
        <f>data_olah!G341</f>
        <v>116.72957143045235</v>
      </c>
      <c r="H2861" s="250" t="str">
        <f>data_olah!H341</f>
        <v>TELKOM</v>
      </c>
      <c r="I2861" s="250" t="str">
        <f>data_olah!I341</f>
        <v>WMS</v>
      </c>
      <c r="J2861" s="250" t="str">
        <f>data_olah!J341</f>
        <v>TERPASANG</v>
      </c>
      <c r="K2861" s="250" t="str">
        <f>data_olah!P341</f>
        <v>&gt; 200GB</v>
      </c>
      <c r="L2861" s="250" t="str">
        <f>data_olah!U341</f>
        <v>KURANG OPTIMAL</v>
      </c>
    </row>
    <row r="2862">
      <c r="A2862" s="249">
        <v>2025.0</v>
      </c>
      <c r="B2862" s="249" t="s">
        <v>3598</v>
      </c>
      <c r="C2862" s="250" t="str">
        <f>data_olah!B342</f>
        <v>KUTAI KARTANEGARA</v>
      </c>
      <c r="D2862" s="250" t="str">
        <f>data_olah!C342</f>
        <v>KOTA BANGUN DARAT</v>
      </c>
      <c r="E2862" s="250" t="str">
        <f>data_olah!D342</f>
        <v>SUKA BUMI</v>
      </c>
      <c r="F2862" s="251" t="str">
        <f>data_olah!F342</f>
        <v>-0.36851181319256</v>
      </c>
      <c r="G2862" s="251" t="str">
        <f>data_olah!G342</f>
        <v>116.68943074713239</v>
      </c>
      <c r="H2862" s="250" t="str">
        <f>data_olah!H342</f>
        <v>TELKOM</v>
      </c>
      <c r="I2862" s="250" t="str">
        <f>data_olah!I342</f>
        <v>WMS</v>
      </c>
      <c r="J2862" s="250" t="str">
        <f>data_olah!J342</f>
        <v>TERPASANG</v>
      </c>
      <c r="K2862" s="250" t="str">
        <f>data_olah!P342</f>
        <v>&gt; 200GB</v>
      </c>
      <c r="L2862" s="250" t="str">
        <f>data_olah!U342</f>
        <v>KURANG OPTIMAL</v>
      </c>
    </row>
    <row r="2863">
      <c r="A2863" s="249">
        <v>2025.0</v>
      </c>
      <c r="B2863" s="249" t="s">
        <v>3598</v>
      </c>
      <c r="C2863" s="250" t="str">
        <f>data_olah!B343</f>
        <v>KUTAI KARTANEGARA</v>
      </c>
      <c r="D2863" s="250" t="str">
        <f>data_olah!C343</f>
        <v>KOTA BANGUN DARAT</v>
      </c>
      <c r="E2863" s="250" t="str">
        <f>data_olah!D343</f>
        <v>WONOSARI</v>
      </c>
      <c r="F2863" s="251" t="str">
        <f>data_olah!F343</f>
        <v>-0.3928536660934374</v>
      </c>
      <c r="G2863" s="251" t="str">
        <f>data_olah!G343</f>
        <v>116.64548111959118</v>
      </c>
      <c r="H2863" s="250" t="str">
        <f>data_olah!H343</f>
        <v>TELKOMSAT</v>
      </c>
      <c r="I2863" s="250" t="str">
        <f>data_olah!I343</f>
        <v>STARLINK</v>
      </c>
      <c r="J2863" s="250" t="str">
        <f>data_olah!J343</f>
        <v>TERPASANG</v>
      </c>
      <c r="K2863" s="250" t="str">
        <f>data_olah!P343</f>
        <v>TIDAK TERDETEKSI</v>
      </c>
      <c r="L2863" s="250" t="str">
        <f>data_olah!U343</f>
        <v>TIDAK OPTIMAL</v>
      </c>
    </row>
    <row r="2864">
      <c r="A2864" s="249">
        <v>2025.0</v>
      </c>
      <c r="B2864" s="249" t="s">
        <v>3598</v>
      </c>
      <c r="C2864" s="250" t="str">
        <f>data_olah!B344</f>
        <v>KUTAI KARTANEGARA</v>
      </c>
      <c r="D2864" s="250" t="str">
        <f>data_olah!C344</f>
        <v>LOA JANAN</v>
      </c>
      <c r="E2864" s="250" t="str">
        <f>data_olah!D344</f>
        <v>BAKUNGAN</v>
      </c>
      <c r="F2864" s="251" t="str">
        <f>data_olah!F344</f>
        <v>-0.59353118182943</v>
      </c>
      <c r="G2864" s="251" t="str">
        <f>data_olah!G344</f>
        <v>117.04485926730453</v>
      </c>
      <c r="H2864" s="250" t="str">
        <f>data_olah!H344</f>
        <v>TELKOM</v>
      </c>
      <c r="I2864" s="250" t="str">
        <f>data_olah!I344</f>
        <v>WMS</v>
      </c>
      <c r="J2864" s="250" t="str">
        <f>data_olah!J344</f>
        <v>TERPASANG</v>
      </c>
      <c r="K2864" s="250" t="str">
        <f>data_olah!P344</f>
        <v>&gt; 200GB</v>
      </c>
      <c r="L2864" s="250" t="str">
        <f>data_olah!U344</f>
        <v>KURANG OPTIMAL</v>
      </c>
    </row>
    <row r="2865">
      <c r="A2865" s="249">
        <v>2025.0</v>
      </c>
      <c r="B2865" s="249" t="s">
        <v>3598</v>
      </c>
      <c r="C2865" s="250" t="str">
        <f>data_olah!B345</f>
        <v>KUTAI KARTANEGARA</v>
      </c>
      <c r="D2865" s="250" t="str">
        <f>data_olah!C345</f>
        <v>LOA JANAN</v>
      </c>
      <c r="E2865" s="250" t="str">
        <f>data_olah!D345</f>
        <v>LOA DURI ULU</v>
      </c>
      <c r="F2865" s="251" t="str">
        <f>data_olah!F345</f>
        <v>-0.5884023989733906</v>
      </c>
      <c r="G2865" s="251" t="str">
        <f>data_olah!G345</f>
        <v>117.06158509108974</v>
      </c>
      <c r="H2865" s="250" t="str">
        <f>data_olah!H345</f>
        <v>TELKOM</v>
      </c>
      <c r="I2865" s="250" t="str">
        <f>data_olah!I345</f>
        <v>WMS</v>
      </c>
      <c r="J2865" s="250" t="str">
        <f>data_olah!J345</f>
        <v>TERPASANG</v>
      </c>
      <c r="K2865" s="250" t="str">
        <f>data_olah!P345</f>
        <v>&gt; 200GB</v>
      </c>
      <c r="L2865" s="250" t="str">
        <f>data_olah!U345</f>
        <v>KURANG OPTIMAL</v>
      </c>
    </row>
    <row r="2866">
      <c r="A2866" s="249">
        <v>2025.0</v>
      </c>
      <c r="B2866" s="249" t="s">
        <v>3598</v>
      </c>
      <c r="C2866" s="250" t="str">
        <f>data_olah!B346</f>
        <v>KUTAI KARTANEGARA</v>
      </c>
      <c r="D2866" s="250" t="str">
        <f>data_olah!C346</f>
        <v>LOA JANAN</v>
      </c>
      <c r="E2866" s="250" t="str">
        <f>data_olah!D346</f>
        <v>LOA JANAN ULU</v>
      </c>
      <c r="F2866" s="251" t="str">
        <f>data_olah!F346</f>
        <v>-0.5779209327928697</v>
      </c>
      <c r="G2866" s="251" t="str">
        <f>data_olah!G346</f>
        <v>117.08624493022013</v>
      </c>
      <c r="H2866" s="250" t="str">
        <f>data_olah!H346</f>
        <v>TELKOM</v>
      </c>
      <c r="I2866" s="250" t="str">
        <f>data_olah!I346</f>
        <v>WMS</v>
      </c>
      <c r="J2866" s="250" t="str">
        <f>data_olah!J346</f>
        <v>TERPASANG</v>
      </c>
      <c r="K2866" s="250" t="str">
        <f>data_olah!P346</f>
        <v>&lt;= 150GB</v>
      </c>
      <c r="L2866" s="250" t="str">
        <f>data_olah!U346</f>
        <v>TIDAK OPTIMAL</v>
      </c>
    </row>
    <row r="2867">
      <c r="A2867" s="249">
        <v>2025.0</v>
      </c>
      <c r="B2867" s="249" t="s">
        <v>3598</v>
      </c>
      <c r="C2867" s="250" t="str">
        <f>data_olah!B347</f>
        <v>KUTAI KARTANEGARA</v>
      </c>
      <c r="D2867" s="250" t="str">
        <f>data_olah!C347</f>
        <v>LOA JANAN</v>
      </c>
      <c r="E2867" s="250" t="str">
        <f>data_olah!D347</f>
        <v>PURWAJAYA</v>
      </c>
      <c r="F2867" s="251" t="str">
        <f>data_olah!F347</f>
        <v>-0.6143097049334735</v>
      </c>
      <c r="G2867" s="251" t="str">
        <f>data_olah!G347</f>
        <v>117.08733932106767</v>
      </c>
      <c r="H2867" s="250" t="str">
        <f>data_olah!H347</f>
        <v>TELKOMSEL</v>
      </c>
      <c r="I2867" s="250" t="str">
        <f>data_olah!I347</f>
        <v>INDIHOME</v>
      </c>
      <c r="J2867" s="250" t="str">
        <f>data_olah!J347</f>
        <v>TERPASANG</v>
      </c>
      <c r="K2867" s="250" t="str">
        <f>data_olah!P347</f>
        <v>&gt; 200GB</v>
      </c>
      <c r="L2867" s="250" t="str">
        <f>data_olah!U347</f>
        <v>KURANG OPTIMAL</v>
      </c>
    </row>
    <row r="2868">
      <c r="A2868" s="249">
        <v>2025.0</v>
      </c>
      <c r="B2868" s="249" t="s">
        <v>3598</v>
      </c>
      <c r="C2868" s="250" t="str">
        <f>data_olah!B348</f>
        <v>KUTAI KARTANEGARA</v>
      </c>
      <c r="D2868" s="250" t="str">
        <f>data_olah!C348</f>
        <v>LOA JANAN</v>
      </c>
      <c r="E2868" s="250" t="str">
        <f>data_olah!D348</f>
        <v>TANI BHAKTI</v>
      </c>
      <c r="F2868" s="251" t="str">
        <f>data_olah!F348</f>
        <v>-0.6259242598871447</v>
      </c>
      <c r="G2868" s="251" t="str">
        <f>data_olah!G348</f>
        <v>117.1234640900671</v>
      </c>
      <c r="H2868" s="250" t="str">
        <f>data_olah!H348</f>
        <v>TELKOMSEL</v>
      </c>
      <c r="I2868" s="250" t="str">
        <f>data_olah!I348</f>
        <v>INDIHOME</v>
      </c>
      <c r="J2868" s="250" t="str">
        <f>data_olah!J348</f>
        <v>TERPASANG</v>
      </c>
      <c r="K2868" s="250" t="str">
        <f>data_olah!P348</f>
        <v>&lt;= 1GB</v>
      </c>
      <c r="L2868" s="250" t="str">
        <f>data_olah!U348</f>
        <v>TIDAK OPTIMAL</v>
      </c>
    </row>
    <row r="2869">
      <c r="A2869" s="249">
        <v>2025.0</v>
      </c>
      <c r="B2869" s="249" t="s">
        <v>3598</v>
      </c>
      <c r="C2869" s="250" t="str">
        <f>data_olah!B349</f>
        <v>KUTAI KARTANEGARA</v>
      </c>
      <c r="D2869" s="250" t="str">
        <f>data_olah!C349</f>
        <v>LOA JANAN</v>
      </c>
      <c r="E2869" s="250" t="str">
        <f>data_olah!D349</f>
        <v>BATUAH</v>
      </c>
      <c r="F2869" s="251" t="str">
        <f>data_olah!F349</f>
        <v>-0.718244072656435</v>
      </c>
      <c r="G2869" s="251" t="str">
        <f>data_olah!G349</f>
        <v>117.09111349542322</v>
      </c>
      <c r="H2869" s="250" t="str">
        <f>data_olah!H349</f>
        <v>TELKOMSEL</v>
      </c>
      <c r="I2869" s="250" t="str">
        <f>data_olah!I349</f>
        <v>INDIHOME</v>
      </c>
      <c r="J2869" s="250" t="str">
        <f>data_olah!J349</f>
        <v>TERPASANG</v>
      </c>
      <c r="K2869" s="250" t="str">
        <f>data_olah!P349</f>
        <v>&gt; 200GB</v>
      </c>
      <c r="L2869" s="250" t="str">
        <f>data_olah!U349</f>
        <v>KURANG OPTIMAL</v>
      </c>
    </row>
    <row r="2870">
      <c r="A2870" s="249">
        <v>2025.0</v>
      </c>
      <c r="B2870" s="249" t="s">
        <v>3598</v>
      </c>
      <c r="C2870" s="250" t="str">
        <f>data_olah!B350</f>
        <v>KUTAI KARTANEGARA</v>
      </c>
      <c r="D2870" s="250" t="str">
        <f>data_olah!C350</f>
        <v>LOA JANAN</v>
      </c>
      <c r="E2870" s="250" t="str">
        <f>data_olah!D350</f>
        <v>LOA DURI ILIR</v>
      </c>
      <c r="F2870" s="251" t="str">
        <f>data_olah!F350</f>
        <v>-0.5973390762105307</v>
      </c>
      <c r="G2870" s="251" t="str">
        <f>data_olah!G350</f>
        <v>117.06987891787082</v>
      </c>
      <c r="H2870" s="250" t="str">
        <f>data_olah!H350</f>
        <v>TELKOM</v>
      </c>
      <c r="I2870" s="250" t="str">
        <f>data_olah!I350</f>
        <v>WMS</v>
      </c>
      <c r="J2870" s="250" t="str">
        <f>data_olah!J350</f>
        <v>TERPASANG</v>
      </c>
      <c r="K2870" s="250" t="str">
        <f>data_olah!P350</f>
        <v>TIDAK AKTIF</v>
      </c>
      <c r="L2870" s="250" t="str">
        <f>data_olah!U350</f>
        <v>TIDAK OPTIMAL</v>
      </c>
    </row>
    <row r="2871">
      <c r="A2871" s="249">
        <v>2025.0</v>
      </c>
      <c r="B2871" s="249" t="s">
        <v>3598</v>
      </c>
      <c r="C2871" s="250" t="str">
        <f>data_olah!B351</f>
        <v>KUTAI KARTANEGARA</v>
      </c>
      <c r="D2871" s="250" t="str">
        <f>data_olah!C351</f>
        <v>LOA JANAN</v>
      </c>
      <c r="E2871" s="250" t="str">
        <f>data_olah!D351</f>
        <v>TANI HARAPAN</v>
      </c>
      <c r="F2871" s="251" t="str">
        <f>data_olah!F351</f>
        <v>-0.729767768104083</v>
      </c>
      <c r="G2871" s="251" t="str">
        <f>data_olah!G351</f>
        <v>117.12619350490209</v>
      </c>
      <c r="H2871" s="250" t="str">
        <f>data_olah!H351</f>
        <v>TELKOMSEL</v>
      </c>
      <c r="I2871" s="250" t="str">
        <f>data_olah!I351</f>
        <v>INDIHOME</v>
      </c>
      <c r="J2871" s="250" t="str">
        <f>data_olah!J351</f>
        <v>TERPASANG</v>
      </c>
      <c r="K2871" s="250" t="str">
        <f>data_olah!P351</f>
        <v>&gt; 200GB</v>
      </c>
      <c r="L2871" s="250" t="str">
        <f>data_olah!U351</f>
        <v>KURANG OPTIMAL</v>
      </c>
    </row>
    <row r="2872">
      <c r="A2872" s="249">
        <v>2025.0</v>
      </c>
      <c r="B2872" s="249" t="s">
        <v>3598</v>
      </c>
      <c r="C2872" s="250" t="str">
        <f>data_olah!B352</f>
        <v>KUTAI KARTANEGARA</v>
      </c>
      <c r="D2872" s="250" t="str">
        <f>data_olah!C352</f>
        <v>LOA KULU</v>
      </c>
      <c r="E2872" s="250" t="str">
        <f>data_olah!D352</f>
        <v>JONGGON DESA</v>
      </c>
      <c r="F2872" s="251" t="str">
        <f>data_olah!F352</f>
        <v>-0.6142645910707611</v>
      </c>
      <c r="G2872" s="251" t="str">
        <f>data_olah!G352</f>
        <v>116.76268544505427</v>
      </c>
      <c r="H2872" s="250" t="str">
        <f>data_olah!H352</f>
        <v>TELKOMSAT</v>
      </c>
      <c r="I2872" s="250" t="str">
        <f>data_olah!I352</f>
        <v>STARLINK</v>
      </c>
      <c r="J2872" s="250" t="str">
        <f>data_olah!J352</f>
        <v>TERPASANG</v>
      </c>
      <c r="K2872" s="250" t="str">
        <f>data_olah!P352</f>
        <v>TIDAK TERDETEKSI</v>
      </c>
      <c r="L2872" s="250" t="str">
        <f>data_olah!U352</f>
        <v>SANGAT OPTIMAL</v>
      </c>
    </row>
    <row r="2873">
      <c r="A2873" s="249">
        <v>2025.0</v>
      </c>
      <c r="B2873" s="249" t="s">
        <v>3598</v>
      </c>
      <c r="C2873" s="250" t="str">
        <f>data_olah!B353</f>
        <v>KUTAI KARTANEGARA</v>
      </c>
      <c r="D2873" s="250" t="str">
        <f>data_olah!C353</f>
        <v>LOA KULU</v>
      </c>
      <c r="E2873" s="250" t="str">
        <f>data_olah!D353</f>
        <v>SUNGAI PAYANG</v>
      </c>
      <c r="F2873" s="251" t="str">
        <f>data_olah!F353</f>
        <v>-0.6078261071357294</v>
      </c>
      <c r="G2873" s="251" t="str">
        <f>data_olah!G353</f>
        <v>116.8844104373294</v>
      </c>
      <c r="H2873" s="250" t="str">
        <f>data_olah!H353</f>
        <v>TELKOM</v>
      </c>
      <c r="I2873" s="250" t="str">
        <f>data_olah!I353</f>
        <v>WMS</v>
      </c>
      <c r="J2873" s="250" t="str">
        <f>data_olah!J353</f>
        <v>TERPASANG</v>
      </c>
      <c r="K2873" s="250" t="str">
        <f>data_olah!P353</f>
        <v>&lt;= 150GB</v>
      </c>
      <c r="L2873" s="250" t="str">
        <f>data_olah!U353</f>
        <v>KURANG OPTIMAL</v>
      </c>
    </row>
    <row r="2874">
      <c r="A2874" s="249">
        <v>2025.0</v>
      </c>
      <c r="B2874" s="249" t="s">
        <v>3598</v>
      </c>
      <c r="C2874" s="250" t="str">
        <f>data_olah!B354</f>
        <v>KUTAI KARTANEGARA</v>
      </c>
      <c r="D2874" s="250" t="str">
        <f>data_olah!C354</f>
        <v>LOA KULU</v>
      </c>
      <c r="E2874" s="250" t="str">
        <f>data_olah!D354</f>
        <v>JEMBAYAN</v>
      </c>
      <c r="F2874" s="251" t="str">
        <f>data_olah!F354</f>
        <v>-0.5518804593861202</v>
      </c>
      <c r="G2874" s="251" t="str">
        <f>data_olah!G354</f>
        <v>117.01981887962839</v>
      </c>
      <c r="H2874" s="250" t="str">
        <f>data_olah!H354</f>
        <v>TELKOMSEL</v>
      </c>
      <c r="I2874" s="250" t="str">
        <f>data_olah!I354</f>
        <v>INDIHOME</v>
      </c>
      <c r="J2874" s="250" t="str">
        <f>data_olah!J354</f>
        <v>TERPASANG</v>
      </c>
      <c r="K2874" s="250" t="str">
        <f>data_olah!P354</f>
        <v>&gt; 200GB</v>
      </c>
      <c r="L2874" s="250" t="str">
        <f>data_olah!U354</f>
        <v>KURANG OPTIMAL</v>
      </c>
    </row>
    <row r="2875">
      <c r="A2875" s="249">
        <v>2025.0</v>
      </c>
      <c r="B2875" s="249" t="s">
        <v>3598</v>
      </c>
      <c r="C2875" s="250" t="str">
        <f>data_olah!B355</f>
        <v>KUTAI KARTANEGARA</v>
      </c>
      <c r="D2875" s="250" t="str">
        <f>data_olah!C355</f>
        <v>LOA KULU</v>
      </c>
      <c r="E2875" s="250" t="str">
        <f>data_olah!D355</f>
        <v>LOA KULU KOTA</v>
      </c>
      <c r="F2875" s="251" t="str">
        <f>data_olah!F355</f>
        <v>-0.5235449735768833</v>
      </c>
      <c r="G2875" s="251" t="str">
        <f>data_olah!G355</f>
        <v>117.02382392486432</v>
      </c>
      <c r="H2875" s="250" t="str">
        <f>data_olah!H355</f>
        <v>TELKOMSEL</v>
      </c>
      <c r="I2875" s="250" t="str">
        <f>data_olah!I355</f>
        <v>INDIHOME</v>
      </c>
      <c r="J2875" s="250" t="str">
        <f>data_olah!J355</f>
        <v>TERPASANG</v>
      </c>
      <c r="K2875" s="250" t="str">
        <f>data_olah!P355</f>
        <v>&lt;= 100GB</v>
      </c>
      <c r="L2875" s="250" t="str">
        <f>data_olah!U355</f>
        <v>TIDAK OPTIMAL</v>
      </c>
    </row>
    <row r="2876">
      <c r="A2876" s="249">
        <v>2025.0</v>
      </c>
      <c r="B2876" s="249" t="s">
        <v>3598</v>
      </c>
      <c r="C2876" s="250" t="str">
        <f>data_olah!B356</f>
        <v>KUTAI KARTANEGARA</v>
      </c>
      <c r="D2876" s="250" t="str">
        <f>data_olah!C356</f>
        <v>LOA KULU</v>
      </c>
      <c r="E2876" s="250" t="str">
        <f>data_olah!D356</f>
        <v>LOH SUMBER</v>
      </c>
      <c r="F2876" s="251" t="str">
        <f>data_olah!F356</f>
        <v>-0.5180641150217037</v>
      </c>
      <c r="G2876" s="251" t="str">
        <f>data_olah!G356</f>
        <v>117.02245848060284</v>
      </c>
      <c r="H2876" s="250" t="str">
        <f>data_olah!H356</f>
        <v>TELKOMSEL</v>
      </c>
      <c r="I2876" s="250" t="str">
        <f>data_olah!I356</f>
        <v>INDIHOME</v>
      </c>
      <c r="J2876" s="250" t="str">
        <f>data_olah!J356</f>
        <v>TERPASANG</v>
      </c>
      <c r="K2876" s="250" t="str">
        <f>data_olah!P356</f>
        <v>&gt; 200GB</v>
      </c>
      <c r="L2876" s="250" t="str">
        <f>data_olah!U356</f>
        <v>KURANG OPTIMAL</v>
      </c>
    </row>
    <row r="2877">
      <c r="A2877" s="249">
        <v>2025.0</v>
      </c>
      <c r="B2877" s="249" t="s">
        <v>3598</v>
      </c>
      <c r="C2877" s="250" t="str">
        <f>data_olah!B357</f>
        <v>KUTAI KARTANEGARA</v>
      </c>
      <c r="D2877" s="250" t="str">
        <f>data_olah!C357</f>
        <v>LOA KULU</v>
      </c>
      <c r="E2877" s="250" t="str">
        <f>data_olah!D357</f>
        <v>PONORAGAN</v>
      </c>
      <c r="F2877" s="251" t="str">
        <f>data_olah!F357</f>
        <v>-0.5071658322974266</v>
      </c>
      <c r="G2877" s="251" t="str">
        <f>data_olah!G357</f>
        <v>117.02166871333944</v>
      </c>
      <c r="H2877" s="250" t="str">
        <f>data_olah!H357</f>
        <v>TELKOMSEL</v>
      </c>
      <c r="I2877" s="250" t="str">
        <f>data_olah!I357</f>
        <v>INDIHOME</v>
      </c>
      <c r="J2877" s="250" t="str">
        <f>data_olah!J357</f>
        <v>TERPASANG</v>
      </c>
      <c r="K2877" s="250" t="str">
        <f>data_olah!P357</f>
        <v>&gt; 200GB</v>
      </c>
      <c r="L2877" s="250" t="str">
        <f>data_olah!U357</f>
        <v>KURANG OPTIMAL</v>
      </c>
    </row>
    <row r="2878">
      <c r="A2878" s="249">
        <v>2025.0</v>
      </c>
      <c r="B2878" s="249" t="s">
        <v>3598</v>
      </c>
      <c r="C2878" s="250" t="str">
        <f>data_olah!B358</f>
        <v>KUTAI KARTANEGARA</v>
      </c>
      <c r="D2878" s="250" t="str">
        <f>data_olah!C358</f>
        <v>LOA KULU</v>
      </c>
      <c r="E2878" s="250" t="str">
        <f>data_olah!D358</f>
        <v>REMPANGA</v>
      </c>
      <c r="F2878" s="251" t="str">
        <f>data_olah!F358</f>
        <v>-0.4703044700932232</v>
      </c>
      <c r="G2878" s="251" t="str">
        <f>data_olah!G358</f>
        <v>117.01273320643378</v>
      </c>
      <c r="H2878" s="250" t="str">
        <f>data_olah!H358</f>
        <v>TELKOMSEL</v>
      </c>
      <c r="I2878" s="250" t="str">
        <f>data_olah!I358</f>
        <v>INDIHOME</v>
      </c>
      <c r="J2878" s="250" t="str">
        <f>data_olah!J358</f>
        <v>TERPASANG</v>
      </c>
      <c r="K2878" s="250" t="str">
        <f>data_olah!P358</f>
        <v>&gt; 200GB</v>
      </c>
      <c r="L2878" s="250" t="str">
        <f>data_olah!U358</f>
        <v>KURANG OPTIMAL</v>
      </c>
    </row>
    <row r="2879">
      <c r="A2879" s="249">
        <v>2025.0</v>
      </c>
      <c r="B2879" s="249" t="s">
        <v>3598</v>
      </c>
      <c r="C2879" s="250" t="str">
        <f>data_olah!B359</f>
        <v>KUTAI KARTANEGARA</v>
      </c>
      <c r="D2879" s="250" t="str">
        <f>data_olah!C359</f>
        <v>LOA KULU</v>
      </c>
      <c r="E2879" s="250" t="str">
        <f>data_olah!D359</f>
        <v>MARGAHAYU</v>
      </c>
      <c r="F2879" s="251" t="str">
        <f>data_olah!F359</f>
        <v>-0.5011338042446072</v>
      </c>
      <c r="G2879" s="251" t="str">
        <f>data_olah!G359</f>
        <v>116.84623719799417</v>
      </c>
      <c r="H2879" s="250" t="str">
        <f>data_olah!H359</f>
        <v>TELKOMSEL</v>
      </c>
      <c r="I2879" s="250" t="str">
        <f>data_olah!I359</f>
        <v>INDIHOME</v>
      </c>
      <c r="J2879" s="250" t="str">
        <f>data_olah!J359</f>
        <v>TERPASANG</v>
      </c>
      <c r="K2879" s="250" t="str">
        <f>data_olah!P359</f>
        <v>&gt; 200GB</v>
      </c>
      <c r="L2879" s="250" t="str">
        <f>data_olah!U359</f>
        <v>KURANG OPTIMAL</v>
      </c>
    </row>
    <row r="2880">
      <c r="A2880" s="249">
        <v>2025.0</v>
      </c>
      <c r="B2880" s="249" t="s">
        <v>3598</v>
      </c>
      <c r="C2880" s="250" t="str">
        <f>data_olah!B360</f>
        <v>KUTAI KARTANEGARA</v>
      </c>
      <c r="D2880" s="250" t="str">
        <f>data_olah!C360</f>
        <v>LOA KULU</v>
      </c>
      <c r="E2880" s="250" t="str">
        <f>data_olah!D360</f>
        <v>JONGGON JAYA</v>
      </c>
      <c r="F2880" s="251" t="str">
        <f>data_olah!F360</f>
        <v>-0.5030516157775967</v>
      </c>
      <c r="G2880" s="251" t="str">
        <f>data_olah!G360</f>
        <v>116.84021506761499</v>
      </c>
      <c r="H2880" s="250" t="str">
        <f>data_olah!H360</f>
        <v>TELKOMSEL</v>
      </c>
      <c r="I2880" s="250" t="str">
        <f>data_olah!I360</f>
        <v>INDIHOME</v>
      </c>
      <c r="J2880" s="250" t="str">
        <f>data_olah!J360</f>
        <v>TERPASANG</v>
      </c>
      <c r="K2880" s="250" t="str">
        <f>data_olah!P360</f>
        <v>&gt; 200GB</v>
      </c>
      <c r="L2880" s="250" t="str">
        <f>data_olah!U360</f>
        <v>KURANG OPTIMAL</v>
      </c>
    </row>
    <row r="2881">
      <c r="A2881" s="249">
        <v>2025.0</v>
      </c>
      <c r="B2881" s="249" t="s">
        <v>3598</v>
      </c>
      <c r="C2881" s="250" t="str">
        <f>data_olah!B361</f>
        <v>KUTAI KARTANEGARA</v>
      </c>
      <c r="D2881" s="250" t="str">
        <f>data_olah!C361</f>
        <v>LOA KULU</v>
      </c>
      <c r="E2881" s="250" t="str">
        <f>data_olah!D361</f>
        <v>LUNG ANAI</v>
      </c>
      <c r="F2881" s="251" t="str">
        <f>data_olah!F361</f>
        <v>-0.6109710170681897</v>
      </c>
      <c r="G2881" s="251" t="str">
        <f>data_olah!G361</f>
        <v>116.88976746581798</v>
      </c>
      <c r="H2881" s="250" t="str">
        <f>data_olah!H361</f>
        <v>TELKOMSEL</v>
      </c>
      <c r="I2881" s="250" t="str">
        <f>data_olah!I361</f>
        <v>INDIHOME</v>
      </c>
      <c r="J2881" s="250" t="str">
        <f>data_olah!J361</f>
        <v>TERPASANG</v>
      </c>
      <c r="K2881" s="250" t="str">
        <f>data_olah!P361</f>
        <v>&lt;= 50GB</v>
      </c>
      <c r="L2881" s="250" t="str">
        <f>data_olah!U361</f>
        <v>TIDAK OPTIMAL</v>
      </c>
    </row>
    <row r="2882">
      <c r="A2882" s="249">
        <v>2025.0</v>
      </c>
      <c r="B2882" s="249" t="s">
        <v>3598</v>
      </c>
      <c r="C2882" s="250" t="str">
        <f>data_olah!B362</f>
        <v>KUTAI KARTANEGARA</v>
      </c>
      <c r="D2882" s="250" t="str">
        <f>data_olah!C362</f>
        <v>LOA KULU</v>
      </c>
      <c r="E2882" s="250" t="str">
        <f>data_olah!D362</f>
        <v>JEMBAYAN TENGAH</v>
      </c>
      <c r="F2882" s="251" t="str">
        <f>data_olah!F362</f>
        <v>-0.5455367613623618</v>
      </c>
      <c r="G2882" s="251" t="str">
        <f>data_olah!G362</f>
        <v>116.98412902714188</v>
      </c>
      <c r="H2882" s="250" t="str">
        <f>data_olah!H362</f>
        <v>TELKOM</v>
      </c>
      <c r="I2882" s="250" t="str">
        <f>data_olah!I362</f>
        <v>WMS</v>
      </c>
      <c r="J2882" s="250" t="str">
        <f>data_olah!J362</f>
        <v>TERPASANG</v>
      </c>
      <c r="K2882" s="250" t="str">
        <f>data_olah!P362</f>
        <v>&gt; 200GB</v>
      </c>
      <c r="L2882" s="250" t="str">
        <f>data_olah!U362</f>
        <v>KURANG OPTIMAL</v>
      </c>
    </row>
    <row r="2883">
      <c r="A2883" s="249">
        <v>2025.0</v>
      </c>
      <c r="B2883" s="249" t="s">
        <v>3598</v>
      </c>
      <c r="C2883" s="250" t="str">
        <f>data_olah!B363</f>
        <v>KUTAI KARTANEGARA</v>
      </c>
      <c r="D2883" s="250" t="str">
        <f>data_olah!C363</f>
        <v>LOA KULU</v>
      </c>
      <c r="E2883" s="250" t="str">
        <f>data_olah!D363</f>
        <v>JEMBAYAN DALAM</v>
      </c>
      <c r="F2883" s="251" t="str">
        <f>data_olah!F363</f>
        <v>-0.5635663991107154</v>
      </c>
      <c r="G2883" s="251" t="str">
        <f>data_olah!G363</f>
        <v>116.94909928264948</v>
      </c>
      <c r="H2883" s="250" t="str">
        <f>data_olah!H363</f>
        <v>TELKOM</v>
      </c>
      <c r="I2883" s="250" t="str">
        <f>data_olah!I363</f>
        <v>WMS</v>
      </c>
      <c r="J2883" s="250" t="str">
        <f>data_olah!J363</f>
        <v>TERPASANG</v>
      </c>
      <c r="K2883" s="250" t="str">
        <f>data_olah!P363</f>
        <v>TIDAK AKTIF</v>
      </c>
      <c r="L2883" s="250" t="str">
        <f>data_olah!U363</f>
        <v>TIDAK OPTIMAL</v>
      </c>
    </row>
    <row r="2884">
      <c r="A2884" s="249">
        <v>2025.0</v>
      </c>
      <c r="B2884" s="249" t="s">
        <v>3598</v>
      </c>
      <c r="C2884" s="250" t="str">
        <f>data_olah!B364</f>
        <v>KUTAI KARTANEGARA</v>
      </c>
      <c r="D2884" s="250" t="str">
        <f>data_olah!C364</f>
        <v>LOA KULU</v>
      </c>
      <c r="E2884" s="250" t="str">
        <f>data_olah!D364</f>
        <v>SEPAKAT</v>
      </c>
      <c r="F2884" s="251" t="str">
        <f>data_olah!F364</f>
        <v>-0.4930854170239537</v>
      </c>
      <c r="G2884" s="251" t="str">
        <f>data_olah!G364</f>
        <v>117.021111014874</v>
      </c>
      <c r="H2884" s="250" t="str">
        <f>data_olah!H364</f>
        <v>TELKOM</v>
      </c>
      <c r="I2884" s="250" t="str">
        <f>data_olah!I364</f>
        <v>WMS</v>
      </c>
      <c r="J2884" s="250" t="str">
        <f>data_olah!J364</f>
        <v>TERPASANG</v>
      </c>
      <c r="K2884" s="250" t="str">
        <f>data_olah!P364</f>
        <v>BELUM TERPASANG</v>
      </c>
      <c r="L2884" s="250" t="str">
        <f>data_olah!U364</f>
        <v>TIDAK OPTIMAL</v>
      </c>
    </row>
    <row r="2885">
      <c r="A2885" s="249">
        <v>2025.0</v>
      </c>
      <c r="B2885" s="249" t="s">
        <v>3598</v>
      </c>
      <c r="C2885" s="250" t="str">
        <f>data_olah!B365</f>
        <v>KUTAI KARTANEGARA</v>
      </c>
      <c r="D2885" s="250" t="str">
        <f>data_olah!C365</f>
        <v>LOA KULU</v>
      </c>
      <c r="E2885" s="250" t="str">
        <f>data_olah!D365</f>
        <v>SUMBER SARI</v>
      </c>
      <c r="F2885" s="251" t="str">
        <f>data_olah!F365</f>
        <v>-0.4974154303914146</v>
      </c>
      <c r="G2885" s="251" t="str">
        <f>data_olah!G365</f>
        <v>116.99302174619554</v>
      </c>
      <c r="H2885" s="250" t="str">
        <f>data_olah!H365</f>
        <v>TELKOMSEL</v>
      </c>
      <c r="I2885" s="250" t="str">
        <f>data_olah!I365</f>
        <v>INDIHOME</v>
      </c>
      <c r="J2885" s="250" t="str">
        <f>data_olah!J365</f>
        <v>TERPASANG</v>
      </c>
      <c r="K2885" s="250" t="str">
        <f>data_olah!P365</f>
        <v>&lt;= 50GB</v>
      </c>
      <c r="L2885" s="250" t="str">
        <f>data_olah!U365</f>
        <v>TIDAK OPTIMAL</v>
      </c>
    </row>
    <row r="2886">
      <c r="A2886" s="249">
        <v>2025.0</v>
      </c>
      <c r="B2886" s="249" t="s">
        <v>3598</v>
      </c>
      <c r="C2886" s="250" t="str">
        <f>data_olah!B366</f>
        <v>KUTAI KARTANEGARA</v>
      </c>
      <c r="D2886" s="250" t="str">
        <f>data_olah!C366</f>
        <v>LOA KULU</v>
      </c>
      <c r="E2886" s="250" t="str">
        <f>data_olah!D366</f>
        <v>JONGKANG</v>
      </c>
      <c r="F2886" s="251" t="str">
        <f>data_olah!F366</f>
        <v>-0.46219761466628256</v>
      </c>
      <c r="G2886" s="251" t="str">
        <f>data_olah!G366</f>
        <v>117.02071574098791</v>
      </c>
      <c r="H2886" s="250" t="str">
        <f>data_olah!H366</f>
        <v>TELKOMSEL</v>
      </c>
      <c r="I2886" s="250" t="str">
        <f>data_olah!I366</f>
        <v>INDIHOME</v>
      </c>
      <c r="J2886" s="250" t="str">
        <f>data_olah!J366</f>
        <v>TERPASANG</v>
      </c>
      <c r="K2886" s="250" t="str">
        <f>data_olah!P366</f>
        <v>&gt; 200GB</v>
      </c>
      <c r="L2886" s="250" t="str">
        <f>data_olah!U366</f>
        <v>KURANG OPTIMAL</v>
      </c>
    </row>
    <row r="2887">
      <c r="A2887" s="249">
        <v>2025.0</v>
      </c>
      <c r="B2887" s="249" t="s">
        <v>3598</v>
      </c>
      <c r="C2887" s="250" t="str">
        <f>data_olah!B367</f>
        <v>KUTAI KARTANEGARA</v>
      </c>
      <c r="D2887" s="250" t="str">
        <f>data_olah!C367</f>
        <v>MARANG KAYU</v>
      </c>
      <c r="E2887" s="250" t="str">
        <f>data_olah!D367</f>
        <v>SEBUNTAL</v>
      </c>
      <c r="F2887" s="251" t="str">
        <f>data_olah!F367</f>
        <v>-0.1087852811933336</v>
      </c>
      <c r="G2887" s="251" t="str">
        <f>data_olah!G367</f>
        <v>117.43471305083428</v>
      </c>
      <c r="H2887" s="250" t="str">
        <f>data_olah!H367</f>
        <v>TELKOM</v>
      </c>
      <c r="I2887" s="250" t="str">
        <f>data_olah!I367</f>
        <v>WMS</v>
      </c>
      <c r="J2887" s="250" t="str">
        <f>data_olah!J367</f>
        <v>TERPASANG</v>
      </c>
      <c r="K2887" s="250" t="str">
        <f>data_olah!P367</f>
        <v>&lt;= 50GB</v>
      </c>
      <c r="L2887" s="250" t="str">
        <f>data_olah!U367</f>
        <v>TIDAK OPTIMAL</v>
      </c>
    </row>
    <row r="2888">
      <c r="A2888" s="249">
        <v>2025.0</v>
      </c>
      <c r="B2888" s="249" t="s">
        <v>3598</v>
      </c>
      <c r="C2888" s="250" t="str">
        <f>data_olah!B368</f>
        <v>KUTAI KARTANEGARA</v>
      </c>
      <c r="D2888" s="250" t="str">
        <f>data_olah!C368</f>
        <v>MARANG KAYU</v>
      </c>
      <c r="E2888" s="250" t="str">
        <f>data_olah!D368</f>
        <v>SANTAN ULU</v>
      </c>
      <c r="F2888" s="251" t="str">
        <f>data_olah!F368</f>
        <v>0.006936846022426801</v>
      </c>
      <c r="G2888" s="251" t="str">
        <f>data_olah!G368</f>
        <v>117.36201545507136</v>
      </c>
      <c r="H2888" s="250" t="str">
        <f>data_olah!H368</f>
        <v>TELKOM</v>
      </c>
      <c r="I2888" s="250" t="str">
        <f>data_olah!I368</f>
        <v>WMS</v>
      </c>
      <c r="J2888" s="250" t="str">
        <f>data_olah!J368</f>
        <v>TERPASANG</v>
      </c>
      <c r="K2888" s="250" t="str">
        <f>data_olah!P368</f>
        <v>TIDAK AKTIF</v>
      </c>
      <c r="L2888" s="250" t="str">
        <f>data_olah!U368</f>
        <v>KURANG OPTIMAL</v>
      </c>
    </row>
    <row r="2889">
      <c r="A2889" s="249">
        <v>2025.0</v>
      </c>
      <c r="B2889" s="249" t="s">
        <v>3598</v>
      </c>
      <c r="C2889" s="250" t="str">
        <f>data_olah!B369</f>
        <v>KUTAI KARTANEGARA</v>
      </c>
      <c r="D2889" s="250" t="str">
        <f>data_olah!C369</f>
        <v>MARANG KAYU</v>
      </c>
      <c r="E2889" s="250" t="str">
        <f>data_olah!D369</f>
        <v>SANTAN TENGAH</v>
      </c>
      <c r="F2889" s="251" t="str">
        <f>data_olah!F369</f>
        <v>-0.011533936768635476</v>
      </c>
      <c r="G2889" s="251" t="str">
        <f>data_olah!G369</f>
        <v>117.46696698390733</v>
      </c>
      <c r="H2889" s="250" t="str">
        <f>data_olah!H369</f>
        <v>TELKOMSAT</v>
      </c>
      <c r="I2889" s="250" t="str">
        <f>data_olah!I369</f>
        <v>STARLINK</v>
      </c>
      <c r="J2889" s="250" t="str">
        <f>data_olah!J369</f>
        <v>TERPASANG</v>
      </c>
      <c r="K2889" s="250" t="str">
        <f>data_olah!P369</f>
        <v>TIDAK TERDETEKSI</v>
      </c>
      <c r="L2889" s="250" t="str">
        <f>data_olah!U369</f>
        <v>SANGAT OPTIMAL</v>
      </c>
    </row>
    <row r="2890">
      <c r="A2890" s="249">
        <v>2025.0</v>
      </c>
      <c r="B2890" s="249" t="s">
        <v>3598</v>
      </c>
      <c r="C2890" s="250" t="str">
        <f>data_olah!B370</f>
        <v>KUTAI KARTANEGARA</v>
      </c>
      <c r="D2890" s="250" t="str">
        <f>data_olah!C370</f>
        <v>MARANG KAYU</v>
      </c>
      <c r="E2890" s="250" t="str">
        <f>data_olah!D370</f>
        <v>SANTAN ILIR</v>
      </c>
      <c r="F2890" s="251" t="str">
        <f>data_olah!F370</f>
        <v>-0.012059253960356156</v>
      </c>
      <c r="G2890" s="251" t="str">
        <f>data_olah!G370</f>
        <v>117.48626019925076</v>
      </c>
      <c r="H2890" s="250" t="str">
        <f>data_olah!H370</f>
        <v>TELKOM</v>
      </c>
      <c r="I2890" s="250" t="str">
        <f>data_olah!I370</f>
        <v>WMS</v>
      </c>
      <c r="J2890" s="250" t="str">
        <f>data_olah!J370</f>
        <v>TERPASANG</v>
      </c>
      <c r="K2890" s="250" t="str">
        <f>data_olah!P370</f>
        <v>&gt; 200GB</v>
      </c>
      <c r="L2890" s="250" t="str">
        <f>data_olah!U370</f>
        <v>KURANG OPTIMAL</v>
      </c>
    </row>
    <row r="2891">
      <c r="A2891" s="249">
        <v>2025.0</v>
      </c>
      <c r="B2891" s="249" t="s">
        <v>3598</v>
      </c>
      <c r="C2891" s="250" t="str">
        <f>data_olah!B371</f>
        <v>KUTAI KARTANEGARA</v>
      </c>
      <c r="D2891" s="250" t="str">
        <f>data_olah!C371</f>
        <v>MARANG KAYU</v>
      </c>
      <c r="E2891" s="250" t="str">
        <f>data_olah!D371</f>
        <v>KERSIK</v>
      </c>
      <c r="F2891" s="251" t="str">
        <f>data_olah!F371</f>
        <v>-0.05241375142047945</v>
      </c>
      <c r="G2891" s="251" t="str">
        <f>data_olah!G371</f>
        <v>117.48921461194092</v>
      </c>
      <c r="H2891" s="250" t="str">
        <f>data_olah!H371</f>
        <v>TELKOM</v>
      </c>
      <c r="I2891" s="250" t="str">
        <f>data_olah!I371</f>
        <v>WMS</v>
      </c>
      <c r="J2891" s="250" t="str">
        <f>data_olah!J371</f>
        <v>TERPASANG</v>
      </c>
      <c r="K2891" s="250" t="str">
        <f>data_olah!P371</f>
        <v>&gt; 200GB</v>
      </c>
      <c r="L2891" s="250" t="str">
        <f>data_olah!U371</f>
        <v>KURANG OPTIMAL</v>
      </c>
    </row>
    <row r="2892">
      <c r="A2892" s="249">
        <v>2025.0</v>
      </c>
      <c r="B2892" s="249" t="s">
        <v>3598</v>
      </c>
      <c r="C2892" s="250" t="str">
        <f>data_olah!B372</f>
        <v>KUTAI KARTANEGARA</v>
      </c>
      <c r="D2892" s="250" t="str">
        <f>data_olah!C372</f>
        <v>MARANG KAYU</v>
      </c>
      <c r="E2892" s="250" t="str">
        <f>data_olah!D372</f>
        <v>BUNGA PUTIH</v>
      </c>
      <c r="F2892" s="251" t="str">
        <f>data_olah!F372</f>
        <v>-0.14846319505449493</v>
      </c>
      <c r="G2892" s="251" t="str">
        <f>data_olah!G372</f>
        <v>117.40954996856374</v>
      </c>
      <c r="H2892" s="250" t="str">
        <f>data_olah!H372</f>
        <v>TELKOM</v>
      </c>
      <c r="I2892" s="250" t="str">
        <f>data_olah!I372</f>
        <v>WMS</v>
      </c>
      <c r="J2892" s="250" t="str">
        <f>data_olah!J372</f>
        <v>TERPASANG</v>
      </c>
      <c r="K2892" s="250" t="str">
        <f>data_olah!P372</f>
        <v>&gt; 200GB</v>
      </c>
      <c r="L2892" s="250" t="str">
        <f>data_olah!U372</f>
        <v>KURANG OPTIMAL</v>
      </c>
    </row>
    <row r="2893">
      <c r="A2893" s="249">
        <v>2025.0</v>
      </c>
      <c r="B2893" s="249" t="s">
        <v>3598</v>
      </c>
      <c r="C2893" s="250" t="str">
        <f>data_olah!B373</f>
        <v>KUTAI KARTANEGARA</v>
      </c>
      <c r="D2893" s="250" t="str">
        <f>data_olah!C373</f>
        <v>MARANG KAYU</v>
      </c>
      <c r="E2893" s="250" t="str">
        <f>data_olah!D373</f>
        <v>MAKARTI</v>
      </c>
      <c r="F2893" s="251" t="str">
        <f>data_olah!F373</f>
        <v>-0.11423654055396966</v>
      </c>
      <c r="G2893" s="251" t="str">
        <f>data_olah!G373</f>
        <v>117.33836444343011</v>
      </c>
      <c r="H2893" s="250" t="str">
        <f>data_olah!H373</f>
        <v>TELKOM</v>
      </c>
      <c r="I2893" s="250" t="str">
        <f>data_olah!I373</f>
        <v>WMS</v>
      </c>
      <c r="J2893" s="250" t="str">
        <f>data_olah!J373</f>
        <v>TERPASANG</v>
      </c>
      <c r="K2893" s="250" t="str">
        <f>data_olah!P373</f>
        <v>TIDAK AKTIF</v>
      </c>
      <c r="L2893" s="250" t="str">
        <f>data_olah!U373</f>
        <v>TIDAK OPTIMAL</v>
      </c>
    </row>
    <row r="2894">
      <c r="A2894" s="249">
        <v>2025.0</v>
      </c>
      <c r="B2894" s="249" t="s">
        <v>3598</v>
      </c>
      <c r="C2894" s="250" t="str">
        <f>data_olah!B374</f>
        <v>KUTAI KARTANEGARA</v>
      </c>
      <c r="D2894" s="250" t="str">
        <f>data_olah!C374</f>
        <v>MARANG KAYU</v>
      </c>
      <c r="E2894" s="250" t="str">
        <f>data_olah!D374</f>
        <v>PRANGAT SELATAN</v>
      </c>
      <c r="F2894" s="251" t="str">
        <f>data_olah!F374</f>
        <v>-0.14613019321923745</v>
      </c>
      <c r="G2894" s="251" t="str">
        <f>data_olah!G374</f>
        <v>117.33231499301168</v>
      </c>
      <c r="H2894" s="250" t="str">
        <f>data_olah!H374</f>
        <v>TELKOMSEL</v>
      </c>
      <c r="I2894" s="250" t="str">
        <f>data_olah!I374</f>
        <v>INDIHOME</v>
      </c>
      <c r="J2894" s="250" t="str">
        <f>data_olah!J374</f>
        <v>TERPASANG</v>
      </c>
      <c r="K2894" s="250" t="str">
        <f>data_olah!P374</f>
        <v>&lt;= 150GB</v>
      </c>
      <c r="L2894" s="250" t="str">
        <f>data_olah!U374</f>
        <v>TIDAK OPTIMAL</v>
      </c>
    </row>
    <row r="2895">
      <c r="A2895" s="249">
        <v>2025.0</v>
      </c>
      <c r="B2895" s="249" t="s">
        <v>3598</v>
      </c>
      <c r="C2895" s="250" t="str">
        <f>data_olah!B375</f>
        <v>KUTAI KARTANEGARA</v>
      </c>
      <c r="D2895" s="250" t="str">
        <f>data_olah!C375</f>
        <v>MARANG KAYU</v>
      </c>
      <c r="E2895" s="250" t="str">
        <f>data_olah!D375</f>
        <v>PRANGAT BARU</v>
      </c>
      <c r="F2895" s="251" t="str">
        <f>data_olah!F375</f>
        <v>-0.2025394570003165</v>
      </c>
      <c r="G2895" s="251" t="str">
        <f>data_olah!G375</f>
        <v>117.31312917224803</v>
      </c>
      <c r="H2895" s="250" t="str">
        <f>data_olah!H375</f>
        <v>TELKOMSEL</v>
      </c>
      <c r="I2895" s="250" t="str">
        <f>data_olah!I375</f>
        <v>INDIHOME</v>
      </c>
      <c r="J2895" s="250" t="str">
        <f>data_olah!J375</f>
        <v>TERPASANG</v>
      </c>
      <c r="K2895" s="250" t="str">
        <f>data_olah!P375</f>
        <v>&gt; 200GB</v>
      </c>
      <c r="L2895" s="250" t="str">
        <f>data_olah!U375</f>
        <v>KURANG OPTIMAL</v>
      </c>
    </row>
    <row r="2896">
      <c r="A2896" s="249">
        <v>2025.0</v>
      </c>
      <c r="B2896" s="249" t="s">
        <v>3598</v>
      </c>
      <c r="C2896" s="250" t="str">
        <f>data_olah!B376</f>
        <v>KUTAI KARTANEGARA</v>
      </c>
      <c r="D2896" s="250" t="str">
        <f>data_olah!C376</f>
        <v>MARANG KAYU</v>
      </c>
      <c r="E2896" s="250" t="str">
        <f>data_olah!D376</f>
        <v>SEMANGKO</v>
      </c>
      <c r="F2896" s="251" t="str">
        <f>data_olah!F376</f>
        <v>-0.09186156582240741</v>
      </c>
      <c r="G2896" s="251" t="str">
        <f>data_olah!G376</f>
        <v>117.45594882253334</v>
      </c>
      <c r="H2896" s="250" t="str">
        <f>data_olah!H376</f>
        <v>TELKOM</v>
      </c>
      <c r="I2896" s="250" t="str">
        <f>data_olah!I376</f>
        <v>WMS</v>
      </c>
      <c r="J2896" s="250" t="str">
        <f>data_olah!J376</f>
        <v>TERPASANG</v>
      </c>
      <c r="K2896" s="250" t="str">
        <f>data_olah!P376</f>
        <v>&lt;= 200GB</v>
      </c>
      <c r="L2896" s="250" t="str">
        <f>data_olah!U376</f>
        <v>KURANG OPTIMAL</v>
      </c>
    </row>
    <row r="2897">
      <c r="A2897" s="249">
        <v>2025.0</v>
      </c>
      <c r="B2897" s="249" t="s">
        <v>3598</v>
      </c>
      <c r="C2897" s="250" t="str">
        <f>data_olah!B377</f>
        <v>KUTAI KARTANEGARA</v>
      </c>
      <c r="D2897" s="250" t="str">
        <f>data_olah!C377</f>
        <v>MARANG KAYU</v>
      </c>
      <c r="E2897" s="250" t="str">
        <f>data_olah!D377</f>
        <v>SAMBERA BARU</v>
      </c>
      <c r="F2897" s="251" t="str">
        <f>data_olah!F377</f>
        <v>-0.19723518190067618</v>
      </c>
      <c r="G2897" s="251" t="str">
        <f>data_olah!G377</f>
        <v>117.38093340718999</v>
      </c>
      <c r="H2897" s="250" t="str">
        <f>data_olah!H377</f>
        <v>TELKOMSEL</v>
      </c>
      <c r="I2897" s="250" t="str">
        <f>data_olah!I377</f>
        <v>ORBIT</v>
      </c>
      <c r="J2897" s="250" t="str">
        <f>data_olah!J377</f>
        <v>TERPASANG</v>
      </c>
      <c r="K2897" s="250" t="str">
        <f>data_olah!P377</f>
        <v>BELUM TERPASANG</v>
      </c>
      <c r="L2897" s="250" t="str">
        <f>data_olah!U377</f>
        <v>TIDAK TERDETEKSI</v>
      </c>
    </row>
    <row r="2898">
      <c r="A2898" s="249">
        <v>2025.0</v>
      </c>
      <c r="B2898" s="249" t="s">
        <v>3598</v>
      </c>
      <c r="C2898" s="250" t="str">
        <f>data_olah!B378</f>
        <v>KUTAI KARTANEGARA</v>
      </c>
      <c r="D2898" s="250" t="str">
        <f>data_olah!C378</f>
        <v>MUARA BADAK</v>
      </c>
      <c r="E2898" s="250" t="str">
        <f>data_olah!D378</f>
        <v>SALIKI</v>
      </c>
      <c r="F2898" s="251" t="str">
        <f>data_olah!F378</f>
        <v>-0.4021493935520776</v>
      </c>
      <c r="G2898" s="251" t="str">
        <f>data_olah!G378</f>
        <v>117.42212947369651</v>
      </c>
      <c r="H2898" s="250" t="str">
        <f>data_olah!H378</f>
        <v>TELKOMSEL</v>
      </c>
      <c r="I2898" s="250" t="str">
        <f>data_olah!I378</f>
        <v>INDIHOME</v>
      </c>
      <c r="J2898" s="250" t="str">
        <f>data_olah!J378</f>
        <v>TERPASANG</v>
      </c>
      <c r="K2898" s="250" t="str">
        <f>data_olah!P378</f>
        <v>&gt; 200GB</v>
      </c>
      <c r="L2898" s="250" t="str">
        <f>data_olah!U378</f>
        <v>KURANG OPTIMAL</v>
      </c>
    </row>
    <row r="2899">
      <c r="A2899" s="249">
        <v>2025.0</v>
      </c>
      <c r="B2899" s="249" t="s">
        <v>3598</v>
      </c>
      <c r="C2899" s="250" t="str">
        <f>data_olah!B379</f>
        <v>KUTAI KARTANEGARA</v>
      </c>
      <c r="D2899" s="250" t="str">
        <f>data_olah!C379</f>
        <v>MUARA BADAK</v>
      </c>
      <c r="E2899" s="250" t="str">
        <f>data_olah!D379</f>
        <v>SALOK PALAI</v>
      </c>
      <c r="F2899" s="251" t="str">
        <f>data_olah!F379</f>
        <v>-0.3800644779099306</v>
      </c>
      <c r="G2899" s="251" t="str">
        <f>data_olah!G379</f>
        <v>117.4318818118037</v>
      </c>
      <c r="H2899" s="250" t="str">
        <f>data_olah!H379</f>
        <v>TELKOMSAT</v>
      </c>
      <c r="I2899" s="250" t="str">
        <f>data_olah!I379</f>
        <v>STARLINK</v>
      </c>
      <c r="J2899" s="250" t="str">
        <f>data_olah!J379</f>
        <v>TERPASANG</v>
      </c>
      <c r="K2899" s="250" t="str">
        <f>data_olah!P379</f>
        <v>TIDAK TERDETEKSI</v>
      </c>
      <c r="L2899" s="250" t="str">
        <f>data_olah!U379</f>
        <v>TIDAK OPTIMAL</v>
      </c>
    </row>
    <row r="2900">
      <c r="A2900" s="249">
        <v>2025.0</v>
      </c>
      <c r="B2900" s="249" t="s">
        <v>3598</v>
      </c>
      <c r="C2900" s="250" t="str">
        <f>data_olah!B380</f>
        <v>KUTAI KARTANEGARA</v>
      </c>
      <c r="D2900" s="250" t="str">
        <f>data_olah!C380</f>
        <v>MUARA BADAK</v>
      </c>
      <c r="E2900" s="250" t="str">
        <f>data_olah!D380</f>
        <v>MUARA BADAK ULU</v>
      </c>
      <c r="F2900" s="251" t="str">
        <f>data_olah!F380</f>
        <v>-0.3522726282018181</v>
      </c>
      <c r="G2900" s="251" t="str">
        <f>data_olah!G380</f>
        <v>117.43570694248712</v>
      </c>
      <c r="H2900" s="250" t="str">
        <f>data_olah!H380</f>
        <v>TELKOMSEL</v>
      </c>
      <c r="I2900" s="250" t="str">
        <f>data_olah!I380</f>
        <v>INDIHOME</v>
      </c>
      <c r="J2900" s="250" t="str">
        <f>data_olah!J380</f>
        <v>TERPASANG</v>
      </c>
      <c r="K2900" s="250" t="str">
        <f>data_olah!P380</f>
        <v>&lt;= 50GB</v>
      </c>
      <c r="L2900" s="250" t="str">
        <f>data_olah!U380</f>
        <v>TIDAK OPTIMAL</v>
      </c>
    </row>
    <row r="2901">
      <c r="A2901" s="249">
        <v>2025.0</v>
      </c>
      <c r="B2901" s="249" t="s">
        <v>3598</v>
      </c>
      <c r="C2901" s="250" t="str">
        <f>data_olah!B381</f>
        <v>KUTAI KARTANEGARA</v>
      </c>
      <c r="D2901" s="250" t="str">
        <f>data_olah!C381</f>
        <v>MUARA BADAK</v>
      </c>
      <c r="E2901" s="250" t="str">
        <f>data_olah!D381</f>
        <v>MUARA BADAK ILIR</v>
      </c>
      <c r="F2901" s="251" t="str">
        <f>data_olah!F381</f>
        <v>-0.34862067434489796</v>
      </c>
      <c r="G2901" s="251" t="str">
        <f>data_olah!G381</f>
        <v>117.4372745361003</v>
      </c>
      <c r="H2901" s="250" t="str">
        <f>data_olah!H381</f>
        <v>TELKOMSEL</v>
      </c>
      <c r="I2901" s="250" t="str">
        <f>data_olah!I381</f>
        <v>INDIHOME</v>
      </c>
      <c r="J2901" s="250" t="str">
        <f>data_olah!J381</f>
        <v>TERPASANG</v>
      </c>
      <c r="K2901" s="250" t="str">
        <f>data_olah!P381</f>
        <v>&lt;= 150GB</v>
      </c>
      <c r="L2901" s="250" t="str">
        <f>data_olah!U381</f>
        <v>KURANG OPTIMAL</v>
      </c>
    </row>
    <row r="2902">
      <c r="A2902" s="249">
        <v>2025.0</v>
      </c>
      <c r="B2902" s="249" t="s">
        <v>3598</v>
      </c>
      <c r="C2902" s="250" t="str">
        <f>data_olah!B382</f>
        <v>KUTAI KARTANEGARA</v>
      </c>
      <c r="D2902" s="250" t="str">
        <f>data_olah!C382</f>
        <v>MUARA BADAK</v>
      </c>
      <c r="E2902" s="250" t="str">
        <f>data_olah!D382</f>
        <v>TANJUNG LIMAU</v>
      </c>
      <c r="F2902" s="251" t="str">
        <f>data_olah!F382</f>
        <v>-0.30099547065581994</v>
      </c>
      <c r="G2902" s="251" t="str">
        <f>data_olah!G382</f>
        <v>117.44204757471898</v>
      </c>
      <c r="H2902" s="250" t="str">
        <f>data_olah!H382</f>
        <v>TELKOMSEL</v>
      </c>
      <c r="I2902" s="250" t="str">
        <f>data_olah!I382</f>
        <v>INDIHOME</v>
      </c>
      <c r="J2902" s="250" t="str">
        <f>data_olah!J382</f>
        <v>TERPASANG</v>
      </c>
      <c r="K2902" s="250" t="str">
        <f>data_olah!P382</f>
        <v>&lt;= 1GB</v>
      </c>
      <c r="L2902" s="250" t="str">
        <f>data_olah!U382</f>
        <v>TIDAK OPTIMAL</v>
      </c>
    </row>
    <row r="2903">
      <c r="A2903" s="249">
        <v>2025.0</v>
      </c>
      <c r="B2903" s="249" t="s">
        <v>3598</v>
      </c>
      <c r="C2903" s="250" t="str">
        <f>data_olah!B383</f>
        <v>KUTAI KARTANEGARA</v>
      </c>
      <c r="D2903" s="250" t="str">
        <f>data_olah!C383</f>
        <v>MUARA BADAK</v>
      </c>
      <c r="E2903" s="250" t="str">
        <f>data_olah!D383</f>
        <v>TANAH DATAR</v>
      </c>
      <c r="F2903" s="251" t="str">
        <f>data_olah!F383</f>
        <v>-0.33920559786536747</v>
      </c>
      <c r="G2903" s="251" t="str">
        <f>data_olah!G383</f>
        <v>117.28366706019818</v>
      </c>
      <c r="H2903" s="250" t="str">
        <f>data_olah!H383</f>
        <v>TELKOMSEL</v>
      </c>
      <c r="I2903" s="250" t="str">
        <f>data_olah!I383</f>
        <v>INDIHOME</v>
      </c>
      <c r="J2903" s="250" t="str">
        <f>data_olah!J383</f>
        <v>TERPASANG</v>
      </c>
      <c r="K2903" s="250" t="str">
        <f>data_olah!P383</f>
        <v>&lt;= 150GB</v>
      </c>
      <c r="L2903" s="250" t="str">
        <f>data_olah!U383</f>
        <v>TIDAK OPTIMAL</v>
      </c>
    </row>
    <row r="2904">
      <c r="A2904" s="249">
        <v>2025.0</v>
      </c>
      <c r="B2904" s="249" t="s">
        <v>3598</v>
      </c>
      <c r="C2904" s="250" t="str">
        <f>data_olah!B384</f>
        <v>KUTAI KARTANEGARA</v>
      </c>
      <c r="D2904" s="250" t="str">
        <f>data_olah!C384</f>
        <v>MUARA BADAK</v>
      </c>
      <c r="E2904" s="250" t="str">
        <f>data_olah!D384</f>
        <v>BADAK BARU</v>
      </c>
      <c r="F2904" s="251" t="str">
        <f>data_olah!F384</f>
        <v>-0.3233383042232851</v>
      </c>
      <c r="G2904" s="251" t="str">
        <f>data_olah!G384</f>
        <v>117.42089050540963</v>
      </c>
      <c r="H2904" s="250" t="str">
        <f>data_olah!H384</f>
        <v>TELKOM</v>
      </c>
      <c r="I2904" s="250" t="str">
        <f>data_olah!I384</f>
        <v>WMS</v>
      </c>
      <c r="J2904" s="250" t="str">
        <f>data_olah!J384</f>
        <v>TERPASANG</v>
      </c>
      <c r="K2904" s="250" t="str">
        <f>data_olah!P384</f>
        <v>&gt; 200GB</v>
      </c>
      <c r="L2904" s="250" t="str">
        <f>data_olah!U384</f>
        <v>KURANG OPTIMAL</v>
      </c>
    </row>
    <row r="2905">
      <c r="A2905" s="249">
        <v>2025.0</v>
      </c>
      <c r="B2905" s="249" t="s">
        <v>3598</v>
      </c>
      <c r="C2905" s="250" t="str">
        <f>data_olah!B385</f>
        <v>KUTAI KARTANEGARA</v>
      </c>
      <c r="D2905" s="250" t="str">
        <f>data_olah!C385</f>
        <v>MUARA BADAK</v>
      </c>
      <c r="E2905" s="250" t="str">
        <f>data_olah!D385</f>
        <v>SUKA DAMAI</v>
      </c>
      <c r="F2905" s="251" t="str">
        <f>data_olah!F385</f>
        <v>-6.554409054190663</v>
      </c>
      <c r="G2905" s="251" t="str">
        <f>data_olah!G385</f>
        <v>107.05646757503189</v>
      </c>
      <c r="H2905" s="250" t="str">
        <f>data_olah!H385</f>
        <v/>
      </c>
      <c r="I2905" s="250" t="str">
        <f>data_olah!I385</f>
        <v/>
      </c>
      <c r="J2905" s="250" t="str">
        <f>data_olah!J385</f>
        <v/>
      </c>
      <c r="K2905" s="250" t="str">
        <f>data_olah!P385</f>
        <v>BELUM TERPASANG</v>
      </c>
      <c r="L2905" s="250" t="str">
        <f>data_olah!U385</f>
        <v>BELUM TERPASANG</v>
      </c>
    </row>
    <row r="2906">
      <c r="A2906" s="249">
        <v>2025.0</v>
      </c>
      <c r="B2906" s="249" t="s">
        <v>3598</v>
      </c>
      <c r="C2906" s="250" t="str">
        <f>data_olah!B386</f>
        <v>KUTAI KARTANEGARA</v>
      </c>
      <c r="D2906" s="250" t="str">
        <f>data_olah!C386</f>
        <v>MUARA BADAK</v>
      </c>
      <c r="E2906" s="250" t="str">
        <f>data_olah!D386</f>
        <v>BADAK MEKAR</v>
      </c>
      <c r="F2906" s="251" t="str">
        <f>data_olah!F386</f>
        <v>-0.25065892130153294</v>
      </c>
      <c r="G2906" s="251" t="str">
        <f>data_olah!G386</f>
        <v>117.264986551445</v>
      </c>
      <c r="H2906" s="250" t="str">
        <f>data_olah!H386</f>
        <v>TELKOM</v>
      </c>
      <c r="I2906" s="250" t="str">
        <f>data_olah!I386</f>
        <v>WMS</v>
      </c>
      <c r="J2906" s="250" t="str">
        <f>data_olah!J386</f>
        <v>TERPASANG</v>
      </c>
      <c r="K2906" s="250" t="str">
        <f>data_olah!P386</f>
        <v>BELUM TERPASANG</v>
      </c>
      <c r="L2906" s="250" t="str">
        <f>data_olah!U386</f>
        <v>TIDAK OPTIMAL</v>
      </c>
    </row>
    <row r="2907">
      <c r="A2907" s="249">
        <v>2025.0</v>
      </c>
      <c r="B2907" s="249" t="s">
        <v>3598</v>
      </c>
      <c r="C2907" s="250" t="str">
        <f>data_olah!B387</f>
        <v>KUTAI KARTANEGARA</v>
      </c>
      <c r="D2907" s="250" t="str">
        <f>data_olah!C387</f>
        <v>MUARA BADAK</v>
      </c>
      <c r="E2907" s="250" t="str">
        <f>data_olah!D387</f>
        <v>GAS ALAM BADAK I</v>
      </c>
      <c r="F2907" s="251" t="str">
        <f>data_olah!F387</f>
        <v>-0.3231900687149154</v>
      </c>
      <c r="G2907" s="251" t="str">
        <f>data_olah!G387</f>
        <v>117.4351351908887</v>
      </c>
      <c r="H2907" s="250" t="str">
        <f>data_olah!H387</f>
        <v/>
      </c>
      <c r="I2907" s="250" t="str">
        <f>data_olah!I387</f>
        <v/>
      </c>
      <c r="J2907" s="250" t="str">
        <f>data_olah!J387</f>
        <v/>
      </c>
      <c r="K2907" s="250" t="str">
        <f>data_olah!P387</f>
        <v>BELUM TERPASANG</v>
      </c>
      <c r="L2907" s="250" t="str">
        <f>data_olah!U387</f>
        <v>BELUM TERPASANG</v>
      </c>
    </row>
    <row r="2908">
      <c r="A2908" s="249">
        <v>2025.0</v>
      </c>
      <c r="B2908" s="249" t="s">
        <v>3598</v>
      </c>
      <c r="C2908" s="250" t="str">
        <f>data_olah!B388</f>
        <v>KUTAI KARTANEGARA</v>
      </c>
      <c r="D2908" s="250" t="str">
        <f>data_olah!C388</f>
        <v>MUARA BADAK</v>
      </c>
      <c r="E2908" s="250" t="str">
        <f>data_olah!D388</f>
        <v>BATU-BATU</v>
      </c>
      <c r="F2908" s="251" t="str">
        <f>data_olah!F388</f>
        <v>-0.324442860306111</v>
      </c>
      <c r="G2908" s="251" t="str">
        <f>data_olah!G388</f>
        <v>117.37100555195698</v>
      </c>
      <c r="H2908" s="250" t="str">
        <f>data_olah!H388</f>
        <v>TELKOMSEL</v>
      </c>
      <c r="I2908" s="250" t="str">
        <f>data_olah!I388</f>
        <v>INDIHOME</v>
      </c>
      <c r="J2908" s="250" t="str">
        <f>data_olah!J388</f>
        <v>TERPASANG</v>
      </c>
      <c r="K2908" s="250" t="str">
        <f>data_olah!P388</f>
        <v>&gt; 200GB</v>
      </c>
      <c r="L2908" s="250" t="str">
        <f>data_olah!U388</f>
        <v>KURANG OPTIMAL</v>
      </c>
    </row>
    <row r="2909">
      <c r="A2909" s="249">
        <v>2025.0</v>
      </c>
      <c r="B2909" s="249" t="s">
        <v>3598</v>
      </c>
      <c r="C2909" s="250" t="str">
        <f>data_olah!B389</f>
        <v>KUTAI KARTANEGARA</v>
      </c>
      <c r="D2909" s="250" t="str">
        <f>data_olah!C389</f>
        <v>MUARA BADAK</v>
      </c>
      <c r="E2909" s="250" t="str">
        <f>data_olah!D389</f>
        <v>SALLO CELA</v>
      </c>
      <c r="F2909" s="251" t="str">
        <f>data_olah!F389</f>
        <v>-0.24342182688326575</v>
      </c>
      <c r="G2909" s="251" t="str">
        <f>data_olah!G389</f>
        <v>117.34776853609972</v>
      </c>
      <c r="H2909" s="250" t="str">
        <f>data_olah!H389</f>
        <v>TELKOMSAT</v>
      </c>
      <c r="I2909" s="250" t="str">
        <f>data_olah!I389</f>
        <v>STARLINK</v>
      </c>
      <c r="J2909" s="250" t="str">
        <f>data_olah!J389</f>
        <v>TERPASANG</v>
      </c>
      <c r="K2909" s="250" t="str">
        <f>data_olah!P389</f>
        <v>TIDAK TERDETEKSI</v>
      </c>
      <c r="L2909" s="250" t="str">
        <f>data_olah!U389</f>
        <v>KURANG OPTIMAL</v>
      </c>
    </row>
    <row r="2910">
      <c r="A2910" s="249">
        <v>2025.0</v>
      </c>
      <c r="B2910" s="249" t="s">
        <v>3598</v>
      </c>
      <c r="C2910" s="250" t="str">
        <f>data_olah!B390</f>
        <v>KUTAI KARTANEGARA</v>
      </c>
      <c r="D2910" s="250" t="str">
        <f>data_olah!C390</f>
        <v>MUARA BADAK</v>
      </c>
      <c r="E2910" s="250" t="str">
        <f>data_olah!D390</f>
        <v>SUNGAI BAWANG</v>
      </c>
      <c r="F2910" s="251" t="str">
        <f>data_olah!F390</f>
        <v>-0.3494611861755719</v>
      </c>
      <c r="G2910" s="251" t="str">
        <f>data_olah!G390</f>
        <v>117.24810245874181</v>
      </c>
      <c r="H2910" s="250" t="str">
        <f>data_olah!H390</f>
        <v>TELKOMSAT</v>
      </c>
      <c r="I2910" s="250" t="str">
        <f>data_olah!I390</f>
        <v>STARLINK</v>
      </c>
      <c r="J2910" s="250" t="str">
        <f>data_olah!J390</f>
        <v>TERPASANG</v>
      </c>
      <c r="K2910" s="250" t="str">
        <f>data_olah!P390</f>
        <v>TIDAK TERDETEKSI</v>
      </c>
      <c r="L2910" s="250" t="str">
        <f>data_olah!U390</f>
        <v>TIDAK OPTIMAL</v>
      </c>
    </row>
    <row r="2911">
      <c r="A2911" s="249">
        <v>2025.0</v>
      </c>
      <c r="B2911" s="249" t="s">
        <v>3598</v>
      </c>
      <c r="C2911" s="250" t="str">
        <f>data_olah!B391</f>
        <v>KUTAI KARTANEGARA</v>
      </c>
      <c r="D2911" s="250" t="str">
        <f>data_olah!C391</f>
        <v>MUARA KAMAN</v>
      </c>
      <c r="E2911" s="250" t="str">
        <f>data_olah!D391</f>
        <v>MUARA KAMAN ILIR</v>
      </c>
      <c r="F2911" s="251" t="str">
        <f>data_olah!F391</f>
        <v>-0.1595630608371207</v>
      </c>
      <c r="G2911" s="251" t="str">
        <f>data_olah!G391</f>
        <v>116.72513965886151</v>
      </c>
      <c r="H2911" s="250" t="str">
        <f>data_olah!H391</f>
        <v>TELKOMSEL</v>
      </c>
      <c r="I2911" s="250" t="str">
        <f>data_olah!I391</f>
        <v>INDIHOME</v>
      </c>
      <c r="J2911" s="250" t="str">
        <f>data_olah!J391</f>
        <v>TERPASANG</v>
      </c>
      <c r="K2911" s="250" t="str">
        <f>data_olah!P391</f>
        <v>&gt; 200GB</v>
      </c>
      <c r="L2911" s="250" t="str">
        <f>data_olah!U391</f>
        <v>KURANG OPTIMAL</v>
      </c>
    </row>
    <row r="2912">
      <c r="A2912" s="249">
        <v>2025.0</v>
      </c>
      <c r="B2912" s="249" t="s">
        <v>3598</v>
      </c>
      <c r="C2912" s="250" t="str">
        <f>data_olah!B392</f>
        <v>KUTAI KARTANEGARA</v>
      </c>
      <c r="D2912" s="250" t="str">
        <f>data_olah!C392</f>
        <v>MUARA KAMAN</v>
      </c>
      <c r="E2912" s="250" t="str">
        <f>data_olah!D392</f>
        <v>RANTAU HEMPANG</v>
      </c>
      <c r="F2912" s="251" t="str">
        <f>data_olah!F392</f>
        <v>-0.21763989234627018</v>
      </c>
      <c r="G2912" s="251" t="str">
        <f>data_olah!G392</f>
        <v>116.78594417347081</v>
      </c>
      <c r="H2912" s="250" t="str">
        <f>data_olah!H392</f>
        <v>TELKOMSEL</v>
      </c>
      <c r="I2912" s="250" t="str">
        <f>data_olah!I392</f>
        <v>ORBIT</v>
      </c>
      <c r="J2912" s="250" t="str">
        <f>data_olah!J392</f>
        <v>TERPASANG</v>
      </c>
      <c r="K2912" s="250" t="str">
        <f>data_olah!P392</f>
        <v>BELUM TERPASANG</v>
      </c>
      <c r="L2912" s="250" t="str">
        <f>data_olah!U392</f>
        <v>TIDAK TERDETEKSI</v>
      </c>
    </row>
    <row r="2913">
      <c r="A2913" s="249">
        <v>2025.0</v>
      </c>
      <c r="B2913" s="249" t="s">
        <v>3598</v>
      </c>
      <c r="C2913" s="250" t="str">
        <f>data_olah!B393</f>
        <v>KUTAI KARTANEGARA</v>
      </c>
      <c r="D2913" s="250" t="str">
        <f>data_olah!C393</f>
        <v>MUARA KAMAN</v>
      </c>
      <c r="E2913" s="250" t="str">
        <f>data_olah!D393</f>
        <v>TERATAK</v>
      </c>
      <c r="F2913" s="251" t="str">
        <f>data_olah!F393</f>
        <v>-0.29369091305146844</v>
      </c>
      <c r="G2913" s="251" t="str">
        <f>data_olah!G393</f>
        <v>116.83654155175822</v>
      </c>
      <c r="H2913" s="250" t="str">
        <f>data_olah!H393</f>
        <v>TELKOM</v>
      </c>
      <c r="I2913" s="250" t="str">
        <f>data_olah!I393</f>
        <v>WMS</v>
      </c>
      <c r="J2913" s="250" t="str">
        <f>data_olah!J393</f>
        <v>TERPASANG</v>
      </c>
      <c r="K2913" s="250" t="str">
        <f>data_olah!P393</f>
        <v>&lt;= 50GB</v>
      </c>
      <c r="L2913" s="250" t="str">
        <f>data_olah!U393</f>
        <v>KURANG OPTIMAL</v>
      </c>
    </row>
    <row r="2914">
      <c r="A2914" s="249">
        <v>2025.0</v>
      </c>
      <c r="B2914" s="249" t="s">
        <v>3598</v>
      </c>
      <c r="C2914" s="250" t="str">
        <f>data_olah!B394</f>
        <v>KUTAI KARTANEGARA</v>
      </c>
      <c r="D2914" s="250" t="str">
        <f>data_olah!C394</f>
        <v>MUARA KAMAN</v>
      </c>
      <c r="E2914" s="250" t="str">
        <f>data_olah!D394</f>
        <v>BENUA PUHUN</v>
      </c>
      <c r="F2914" s="251" t="str">
        <f>data_olah!F394</f>
        <v>-0.27051111381529047</v>
      </c>
      <c r="G2914" s="251" t="str">
        <f>data_olah!G394</f>
        <v>116.8401891698855</v>
      </c>
      <c r="H2914" s="250" t="str">
        <f>data_olah!H394</f>
        <v>TELKOMSEL</v>
      </c>
      <c r="I2914" s="250" t="str">
        <f>data_olah!I394</f>
        <v>INDIHOME</v>
      </c>
      <c r="J2914" s="250" t="str">
        <f>data_olah!J394</f>
        <v>TERPASANG</v>
      </c>
      <c r="K2914" s="250" t="str">
        <f>data_olah!P394</f>
        <v>&gt; 200GB</v>
      </c>
      <c r="L2914" s="250" t="str">
        <f>data_olah!U394</f>
        <v>KURANG OPTIMAL</v>
      </c>
    </row>
    <row r="2915">
      <c r="A2915" s="249">
        <v>2025.0</v>
      </c>
      <c r="B2915" s="249" t="s">
        <v>3598</v>
      </c>
      <c r="C2915" s="250" t="str">
        <f>data_olah!B395</f>
        <v>KUTAI KARTANEGARA</v>
      </c>
      <c r="D2915" s="250" t="str">
        <f>data_olah!C395</f>
        <v>MUARA KAMAN</v>
      </c>
      <c r="E2915" s="250" t="str">
        <f>data_olah!D395</f>
        <v>MUARA KAMAN ULU</v>
      </c>
      <c r="F2915" s="251" t="str">
        <f>data_olah!F395</f>
        <v>-0.1469163152058791</v>
      </c>
      <c r="G2915" s="251" t="str">
        <f>data_olah!G395</f>
        <v>116.73253810540882</v>
      </c>
      <c r="H2915" s="250" t="str">
        <f>data_olah!H395</f>
        <v>TELKOM</v>
      </c>
      <c r="I2915" s="250" t="str">
        <f>data_olah!I395</f>
        <v>WMS</v>
      </c>
      <c r="J2915" s="250" t="str">
        <f>data_olah!J395</f>
        <v>TERPASANG</v>
      </c>
      <c r="K2915" s="250" t="str">
        <f>data_olah!P395</f>
        <v>&gt; 200GB</v>
      </c>
      <c r="L2915" s="250" t="str">
        <f>data_olah!U395</f>
        <v>KURANG OPTIMAL</v>
      </c>
    </row>
    <row r="2916">
      <c r="A2916" s="249">
        <v>2025.0</v>
      </c>
      <c r="B2916" s="249" t="s">
        <v>3598</v>
      </c>
      <c r="C2916" s="250" t="str">
        <f>data_olah!B396</f>
        <v>KUTAI KARTANEGARA</v>
      </c>
      <c r="D2916" s="250" t="str">
        <f>data_olah!C396</f>
        <v>MUARA KAMAN</v>
      </c>
      <c r="E2916" s="250" t="str">
        <f>data_olah!D396</f>
        <v>SABINTULUNG</v>
      </c>
      <c r="F2916" s="251" t="str">
        <f>data_olah!F396</f>
        <v>-0.06902716937555746</v>
      </c>
      <c r="G2916" s="251" t="str">
        <f>data_olah!G396</f>
        <v>116.7797440099424</v>
      </c>
      <c r="H2916" s="250" t="str">
        <f>data_olah!H396</f>
        <v>TELKOM</v>
      </c>
      <c r="I2916" s="250" t="str">
        <f>data_olah!I396</f>
        <v>Astinet</v>
      </c>
      <c r="J2916" s="250" t="str">
        <f>data_olah!J396</f>
        <v>TERPASANG</v>
      </c>
      <c r="K2916" s="250" t="str">
        <f>data_olah!P396</f>
        <v>TIDAK TERDETEKSI</v>
      </c>
      <c r="L2916" s="250" t="str">
        <f>data_olah!U396</f>
        <v>TIDAK TERDETEKSI</v>
      </c>
    </row>
    <row r="2917">
      <c r="A2917" s="249">
        <v>2025.0</v>
      </c>
      <c r="B2917" s="249" t="s">
        <v>3598</v>
      </c>
      <c r="C2917" s="250" t="str">
        <f>data_olah!B397</f>
        <v>KUTAI KARTANEGARA</v>
      </c>
      <c r="D2917" s="250" t="str">
        <f>data_olah!C397</f>
        <v>MUARA KAMAN</v>
      </c>
      <c r="E2917" s="250" t="str">
        <f>data_olah!D397</f>
        <v>MUARA SIRAN</v>
      </c>
      <c r="F2917" s="251" t="str">
        <f>data_olah!F397</f>
        <v>-0.13150844758935942</v>
      </c>
      <c r="G2917" s="251" t="str">
        <f>data_olah!G397</f>
        <v>116.64237663661086</v>
      </c>
      <c r="H2917" s="250" t="str">
        <f>data_olah!H397</f>
        <v>TELKOMSAT</v>
      </c>
      <c r="I2917" s="250" t="str">
        <f>data_olah!I397</f>
        <v>STARLINK</v>
      </c>
      <c r="J2917" s="250" t="str">
        <f>data_olah!J397</f>
        <v>TERPASANG</v>
      </c>
      <c r="K2917" s="250" t="str">
        <f>data_olah!P397</f>
        <v>TIDAK TERDETEKSI</v>
      </c>
      <c r="L2917" s="250" t="str">
        <f>data_olah!U397</f>
        <v>SANGAT OPTIMAL</v>
      </c>
    </row>
    <row r="2918">
      <c r="A2918" s="249">
        <v>2025.0</v>
      </c>
      <c r="B2918" s="249" t="s">
        <v>3598</v>
      </c>
      <c r="C2918" s="250" t="str">
        <f>data_olah!B398</f>
        <v>KUTAI KARTANEGARA</v>
      </c>
      <c r="D2918" s="250" t="str">
        <f>data_olah!C398</f>
        <v>MUARA KAMAN</v>
      </c>
      <c r="E2918" s="250" t="str">
        <f>data_olah!D398</f>
        <v>TUNJUNGAN</v>
      </c>
      <c r="F2918" s="251" t="str">
        <f>data_olah!F398</f>
        <v>-0.020087579217427848</v>
      </c>
      <c r="G2918" s="251" t="str">
        <f>data_olah!G398</f>
        <v>116.76437085277156</v>
      </c>
      <c r="H2918" s="250" t="str">
        <f>data_olah!H398</f>
        <v>TELKOMSAT</v>
      </c>
      <c r="I2918" s="250" t="str">
        <f>data_olah!I398</f>
        <v>STARLINK</v>
      </c>
      <c r="J2918" s="250" t="str">
        <f>data_olah!J398</f>
        <v>TERPASANG</v>
      </c>
      <c r="K2918" s="250" t="str">
        <f>data_olah!P398</f>
        <v>TIDAK TERDETEKSI</v>
      </c>
      <c r="L2918" s="250" t="str">
        <f>data_olah!U398</f>
        <v>TIDAK OPTIMAL</v>
      </c>
    </row>
    <row r="2919">
      <c r="A2919" s="249">
        <v>2025.0</v>
      </c>
      <c r="B2919" s="249" t="s">
        <v>3598</v>
      </c>
      <c r="C2919" s="250" t="str">
        <f>data_olah!B399</f>
        <v>KUTAI KARTANEGARA</v>
      </c>
      <c r="D2919" s="250" t="str">
        <f>data_olah!C399</f>
        <v>MUARA KAMAN</v>
      </c>
      <c r="E2919" s="250" t="str">
        <f>data_olah!D399</f>
        <v>SEDULANG</v>
      </c>
      <c r="F2919" s="251" t="str">
        <f>data_olah!F399</f>
        <v>0.12743631128771196</v>
      </c>
      <c r="G2919" s="251" t="str">
        <f>data_olah!G399</f>
        <v>116.81512972228872</v>
      </c>
      <c r="H2919" s="250" t="str">
        <f>data_olah!H399</f>
        <v>TELKOMSAT</v>
      </c>
      <c r="I2919" s="250" t="str">
        <f>data_olah!I399</f>
        <v>STARLINK</v>
      </c>
      <c r="J2919" s="250" t="str">
        <f>data_olah!J399</f>
        <v>TERPASANG</v>
      </c>
      <c r="K2919" s="250" t="str">
        <f>data_olah!P399</f>
        <v>TIDAK TERDETEKSI</v>
      </c>
      <c r="L2919" s="250" t="str">
        <f>data_olah!U399</f>
        <v>SANGAT OPTIMAL</v>
      </c>
    </row>
    <row r="2920">
      <c r="A2920" s="249">
        <v>2025.0</v>
      </c>
      <c r="B2920" s="249" t="s">
        <v>3598</v>
      </c>
      <c r="C2920" s="250" t="str">
        <f>data_olah!B400</f>
        <v>KUTAI KARTANEGARA</v>
      </c>
      <c r="D2920" s="250" t="str">
        <f>data_olah!C400</f>
        <v>MUARA KAMAN</v>
      </c>
      <c r="E2920" s="250" t="str">
        <f>data_olah!D400</f>
        <v>MENAMANG KIRI</v>
      </c>
      <c r="F2920" s="251" t="str">
        <f>data_olah!F400</f>
        <v>0.25897533924891825</v>
      </c>
      <c r="G2920" s="251" t="str">
        <f>data_olah!G400</f>
        <v>116.92061272515853</v>
      </c>
      <c r="H2920" s="250" t="str">
        <f>data_olah!H400</f>
        <v>TELKOMSAT</v>
      </c>
      <c r="I2920" s="250" t="str">
        <f>data_olah!I400</f>
        <v>STARLINK</v>
      </c>
      <c r="J2920" s="250" t="str">
        <f>data_olah!J400</f>
        <v>TERPASANG</v>
      </c>
      <c r="K2920" s="250" t="str">
        <f>data_olah!P400</f>
        <v>&lt;= 50GB</v>
      </c>
      <c r="L2920" s="250" t="str">
        <f>data_olah!U400</f>
        <v>TIDAK OPTIMAL</v>
      </c>
    </row>
    <row r="2921">
      <c r="A2921" s="249">
        <v>2025.0</v>
      </c>
      <c r="B2921" s="249" t="s">
        <v>3598</v>
      </c>
      <c r="C2921" s="250" t="str">
        <f>data_olah!B401</f>
        <v>KUTAI KARTANEGARA</v>
      </c>
      <c r="D2921" s="250" t="str">
        <f>data_olah!C401</f>
        <v>MUARA KAMAN</v>
      </c>
      <c r="E2921" s="250" t="str">
        <f>data_olah!D401</f>
        <v>MENAMANG KANAN</v>
      </c>
      <c r="F2921" s="251" t="str">
        <f>data_olah!F401</f>
        <v>0.23082313130620596</v>
      </c>
      <c r="G2921" s="251" t="str">
        <f>data_olah!G401</f>
        <v>116.96352806970069</v>
      </c>
      <c r="H2921" s="250" t="str">
        <f>data_olah!H401</f>
        <v>TELKOMSAT</v>
      </c>
      <c r="I2921" s="250" t="str">
        <f>data_olah!I401</f>
        <v>STARLINK</v>
      </c>
      <c r="J2921" s="250" t="str">
        <f>data_olah!J401</f>
        <v>TERPASANG</v>
      </c>
      <c r="K2921" s="250" t="str">
        <f>data_olah!P401</f>
        <v>&lt;= 200GB</v>
      </c>
      <c r="L2921" s="250" t="str">
        <f>data_olah!U401</f>
        <v>SANGAT OPTIMAL</v>
      </c>
    </row>
    <row r="2922">
      <c r="A2922" s="249">
        <v>2025.0</v>
      </c>
      <c r="B2922" s="249" t="s">
        <v>3598</v>
      </c>
      <c r="C2922" s="250" t="str">
        <f>data_olah!B402</f>
        <v>KUTAI KARTANEGARA</v>
      </c>
      <c r="D2922" s="250" t="str">
        <f>data_olah!C402</f>
        <v>MUARA KAMAN</v>
      </c>
      <c r="E2922" s="250" t="str">
        <f>data_olah!D402</f>
        <v>SIDOMUKTI</v>
      </c>
      <c r="F2922" s="251" t="str">
        <f>data_olah!F402</f>
        <v>-0.1489470290856255</v>
      </c>
      <c r="G2922" s="251" t="str">
        <f>data_olah!G402</f>
        <v>116.9228582671105</v>
      </c>
      <c r="H2922" s="250" t="str">
        <f>data_olah!H402</f>
        <v>TELKOMSEL</v>
      </c>
      <c r="I2922" s="250" t="str">
        <f>data_olah!I402</f>
        <v>INDIHOME</v>
      </c>
      <c r="J2922" s="250" t="str">
        <f>data_olah!J402</f>
        <v>TERPASANG</v>
      </c>
      <c r="K2922" s="250" t="str">
        <f>data_olah!P402</f>
        <v>&lt;= 50GB</v>
      </c>
      <c r="L2922" s="250" t="str">
        <f>data_olah!U402</f>
        <v>TIDAK OPTIMAL</v>
      </c>
    </row>
    <row r="2923">
      <c r="A2923" s="249">
        <v>2025.0</v>
      </c>
      <c r="B2923" s="249" t="s">
        <v>3598</v>
      </c>
      <c r="C2923" s="250" t="str">
        <f>data_olah!B403</f>
        <v>KUTAI KARTANEGARA</v>
      </c>
      <c r="D2923" s="250" t="str">
        <f>data_olah!C403</f>
        <v>MUARA KAMAN</v>
      </c>
      <c r="E2923" s="250" t="str">
        <f>data_olah!D403</f>
        <v>PANCA JAYA</v>
      </c>
      <c r="F2923" s="251" t="str">
        <f>data_olah!F403</f>
        <v>-0.167890765676205</v>
      </c>
      <c r="G2923" s="251" t="str">
        <f>data_olah!G403</f>
        <v>116.90806160003828</v>
      </c>
      <c r="H2923" s="250" t="str">
        <f>data_olah!H403</f>
        <v>TELKOM</v>
      </c>
      <c r="I2923" s="250" t="str">
        <f>data_olah!I403</f>
        <v>WMS</v>
      </c>
      <c r="J2923" s="250" t="str">
        <f>data_olah!J403</f>
        <v>TERPASANG</v>
      </c>
      <c r="K2923" s="250" t="str">
        <f>data_olah!P403</f>
        <v>&gt; 200GB</v>
      </c>
      <c r="L2923" s="250" t="str">
        <f>data_olah!U403</f>
        <v>KURANG OPTIMAL</v>
      </c>
    </row>
    <row r="2924">
      <c r="A2924" s="249">
        <v>2025.0</v>
      </c>
      <c r="B2924" s="249" t="s">
        <v>3598</v>
      </c>
      <c r="C2924" s="250" t="str">
        <f>data_olah!B404</f>
        <v>KUTAI KARTANEGARA</v>
      </c>
      <c r="D2924" s="250" t="str">
        <f>data_olah!C404</f>
        <v>MUARA KAMAN</v>
      </c>
      <c r="E2924" s="250" t="str">
        <f>data_olah!D404</f>
        <v>BUNGA JADI</v>
      </c>
      <c r="F2924" s="251" t="str">
        <f>data_olah!F404</f>
        <v>-0.19107420056370278</v>
      </c>
      <c r="G2924" s="251" t="str">
        <f>data_olah!G404</f>
        <v>116.88288435144479</v>
      </c>
      <c r="H2924" s="250" t="str">
        <f>data_olah!H404</f>
        <v>TELKOM</v>
      </c>
      <c r="I2924" s="250" t="str">
        <f>data_olah!I404</f>
        <v>WMS</v>
      </c>
      <c r="J2924" s="250" t="str">
        <f>data_olah!J404</f>
        <v>TERPASANG</v>
      </c>
      <c r="K2924" s="250" t="str">
        <f>data_olah!P404</f>
        <v>&gt; 200GB</v>
      </c>
      <c r="L2924" s="250" t="str">
        <f>data_olah!U404</f>
        <v>KURANG OPTIMAL</v>
      </c>
    </row>
    <row r="2925">
      <c r="A2925" s="249">
        <v>2025.0</v>
      </c>
      <c r="B2925" s="249" t="s">
        <v>3598</v>
      </c>
      <c r="C2925" s="250" t="str">
        <f>data_olah!B405</f>
        <v>KUTAI KARTANEGARA</v>
      </c>
      <c r="D2925" s="250" t="str">
        <f>data_olah!C405</f>
        <v>MUARA KAMAN</v>
      </c>
      <c r="E2925" s="250" t="str">
        <f>data_olah!D405</f>
        <v>KUPANG BARU</v>
      </c>
      <c r="F2925" s="251" t="str">
        <f>data_olah!F405</f>
        <v>0.1652809677630113</v>
      </c>
      <c r="G2925" s="251" t="str">
        <f>data_olah!G405</f>
        <v>116.86650366288657</v>
      </c>
      <c r="H2925" s="250" t="str">
        <f>data_olah!H405</f>
        <v>TELKOMSAT</v>
      </c>
      <c r="I2925" s="250" t="str">
        <f>data_olah!I405</f>
        <v>STARLINK</v>
      </c>
      <c r="J2925" s="250" t="str">
        <f>data_olah!J405</f>
        <v>TERPASANG</v>
      </c>
      <c r="K2925" s="250" t="str">
        <f>data_olah!P405</f>
        <v>TIDAK TERDETEKSI</v>
      </c>
      <c r="L2925" s="250" t="str">
        <f>data_olah!U405</f>
        <v>OPTIMAL</v>
      </c>
    </row>
    <row r="2926">
      <c r="A2926" s="249">
        <v>2025.0</v>
      </c>
      <c r="B2926" s="249" t="s">
        <v>3598</v>
      </c>
      <c r="C2926" s="250" t="str">
        <f>data_olah!B406</f>
        <v>KUTAI KARTANEGARA</v>
      </c>
      <c r="D2926" s="250" t="str">
        <f>data_olah!C406</f>
        <v>MUARA KAMAN</v>
      </c>
      <c r="E2926" s="250" t="str">
        <f>data_olah!D406</f>
        <v>LEBAHO ULAQ</v>
      </c>
      <c r="F2926" s="251" t="str">
        <f>data_olah!F406</f>
        <v>-0.3681687344023378</v>
      </c>
      <c r="G2926" s="251" t="str">
        <f>data_olah!G406</f>
        <v>116.75011662444737</v>
      </c>
      <c r="H2926" s="250" t="str">
        <f>data_olah!H406</f>
        <v>TELKOMSEL</v>
      </c>
      <c r="I2926" s="250" t="str">
        <f>data_olah!I406</f>
        <v>INDIHOME</v>
      </c>
      <c r="J2926" s="250" t="str">
        <f>data_olah!J406</f>
        <v>TERPASANG</v>
      </c>
      <c r="K2926" s="250" t="str">
        <f>data_olah!P406</f>
        <v>&gt; 200GB</v>
      </c>
      <c r="L2926" s="250" t="str">
        <f>data_olah!U406</f>
        <v>KURANG OPTIMAL</v>
      </c>
    </row>
    <row r="2927">
      <c r="A2927" s="249">
        <v>2025.0</v>
      </c>
      <c r="B2927" s="249" t="s">
        <v>3598</v>
      </c>
      <c r="C2927" s="250" t="str">
        <f>data_olah!B407</f>
        <v>KUTAI KARTANEGARA</v>
      </c>
      <c r="D2927" s="250" t="str">
        <f>data_olah!C407</f>
        <v>MUARA KAMAN</v>
      </c>
      <c r="E2927" s="250" t="str">
        <f>data_olah!D407</f>
        <v>BUKIT JERING</v>
      </c>
      <c r="F2927" s="251" t="str">
        <f>data_olah!F407</f>
        <v>-0.1838983248429703</v>
      </c>
      <c r="G2927" s="251" t="str">
        <f>data_olah!G407</f>
        <v>116.6655361222889</v>
      </c>
      <c r="H2927" s="250" t="str">
        <f>data_olah!H407</f>
        <v>TELKOMSAT</v>
      </c>
      <c r="I2927" s="250" t="str">
        <f>data_olah!I407</f>
        <v>STARLINK</v>
      </c>
      <c r="J2927" s="250" t="str">
        <f>data_olah!J407</f>
        <v>TERPASANG</v>
      </c>
      <c r="K2927" s="250" t="str">
        <f>data_olah!P407</f>
        <v>TIDAK TERDETEKSI</v>
      </c>
      <c r="L2927" s="250" t="str">
        <f>data_olah!U407</f>
        <v>TIDAK OPTIMAL</v>
      </c>
    </row>
    <row r="2928">
      <c r="A2928" s="249">
        <v>2025.0</v>
      </c>
      <c r="B2928" s="249" t="s">
        <v>3598</v>
      </c>
      <c r="C2928" s="250" t="str">
        <f>data_olah!B408</f>
        <v>KUTAI KARTANEGARA</v>
      </c>
      <c r="D2928" s="250" t="str">
        <f>data_olah!C408</f>
        <v>MUARA KAMAN</v>
      </c>
      <c r="E2928" s="250" t="str">
        <f>data_olah!D408</f>
        <v>LIANG BUAYA</v>
      </c>
      <c r="F2928" s="251" t="str">
        <f>data_olah!F408</f>
        <v>0.09540005831099001</v>
      </c>
      <c r="G2928" s="251" t="str">
        <f>data_olah!G408</f>
        <v>116.76149398213502</v>
      </c>
      <c r="H2928" s="250" t="str">
        <f>data_olah!H408</f>
        <v>TELKOMSAT</v>
      </c>
      <c r="I2928" s="250" t="str">
        <f>data_olah!I408</f>
        <v>STARLINK</v>
      </c>
      <c r="J2928" s="250" t="str">
        <f>data_olah!J408</f>
        <v>TERPASANG</v>
      </c>
      <c r="K2928" s="250" t="str">
        <f>data_olah!P408</f>
        <v>TIDAK TERDETEKSI</v>
      </c>
      <c r="L2928" s="250" t="str">
        <f>data_olah!U408</f>
        <v>SANGAT OPTIMAL</v>
      </c>
    </row>
    <row r="2929">
      <c r="A2929" s="249">
        <v>2025.0</v>
      </c>
      <c r="B2929" s="249" t="s">
        <v>3598</v>
      </c>
      <c r="C2929" s="250" t="str">
        <f>data_olah!B409</f>
        <v>KUTAI KARTANEGARA</v>
      </c>
      <c r="D2929" s="250" t="str">
        <f>data_olah!C409</f>
        <v>MUARA KAMAN</v>
      </c>
      <c r="E2929" s="250" t="str">
        <f>data_olah!D409</f>
        <v>PUAN CEPAK</v>
      </c>
      <c r="F2929" s="251" t="str">
        <f>data_olah!F409</f>
        <v>-0.05283948459087741</v>
      </c>
      <c r="G2929" s="251" t="str">
        <f>data_olah!G409</f>
        <v>116.90450595195604</v>
      </c>
      <c r="H2929" s="250" t="str">
        <f>data_olah!H409</f>
        <v>TELKOMSEL</v>
      </c>
      <c r="I2929" s="250" t="str">
        <f>data_olah!I409</f>
        <v>ORBIT</v>
      </c>
      <c r="J2929" s="250" t="str">
        <f>data_olah!J409</f>
        <v>TERPASANG</v>
      </c>
      <c r="K2929" s="250" t="str">
        <f>data_olah!P409</f>
        <v>BELUM TERPASANG</v>
      </c>
      <c r="L2929" s="250" t="str">
        <f>data_olah!U409</f>
        <v>TIDAK TERDETEKSI</v>
      </c>
    </row>
    <row r="2930">
      <c r="A2930" s="249">
        <v>2025.0</v>
      </c>
      <c r="B2930" s="249" t="s">
        <v>3598</v>
      </c>
      <c r="C2930" s="250" t="str">
        <f>data_olah!B410</f>
        <v>KUTAI KARTANEGARA</v>
      </c>
      <c r="D2930" s="250" t="str">
        <f>data_olah!C410</f>
        <v>MUARA KAMAN</v>
      </c>
      <c r="E2930" s="250" t="str">
        <f>data_olah!D410</f>
        <v>CIPARI MAKMUR</v>
      </c>
      <c r="F2930" s="251" t="str">
        <f>data_olah!F410</f>
        <v>-0.16176544739713597</v>
      </c>
      <c r="G2930" s="251" t="str">
        <f>data_olah!G410</f>
        <v>116.92782640950134</v>
      </c>
      <c r="H2930" s="250" t="str">
        <f>data_olah!H410</f>
        <v>TELKOM</v>
      </c>
      <c r="I2930" s="250" t="str">
        <f>data_olah!I410</f>
        <v>WMS</v>
      </c>
      <c r="J2930" s="250" t="str">
        <f>data_olah!J410</f>
        <v>TERPASANG</v>
      </c>
      <c r="K2930" s="250" t="str">
        <f>data_olah!P410</f>
        <v>BELUM TERPASANG</v>
      </c>
      <c r="L2930" s="250" t="str">
        <f>data_olah!U410</f>
        <v>KURANG OPTIMAL</v>
      </c>
    </row>
    <row r="2931">
      <c r="A2931" s="249">
        <v>2025.0</v>
      </c>
      <c r="B2931" s="249" t="s">
        <v>3598</v>
      </c>
      <c r="C2931" s="250" t="str">
        <f>data_olah!B411</f>
        <v>KUTAI KARTANEGARA</v>
      </c>
      <c r="D2931" s="250" t="str">
        <f>data_olah!C411</f>
        <v>MUARA MUNTAI</v>
      </c>
      <c r="E2931" s="250" t="str">
        <f>data_olah!D411</f>
        <v>PERIAN</v>
      </c>
      <c r="F2931" s="251" t="str">
        <f>data_olah!F411</f>
        <v>-0.5309299276062301</v>
      </c>
      <c r="G2931" s="251" t="str">
        <f>data_olah!G411</f>
        <v>116.41870795669251</v>
      </c>
      <c r="H2931" s="250" t="str">
        <f>data_olah!H411</f>
        <v>TELKOM</v>
      </c>
      <c r="I2931" s="250" t="str">
        <f>data_olah!I411</f>
        <v>Astinet</v>
      </c>
      <c r="J2931" s="250" t="str">
        <f>data_olah!J411</f>
        <v>TERPASANG</v>
      </c>
      <c r="K2931" s="250" t="str">
        <f>data_olah!P411</f>
        <v>TIDAK TERDETEKSI</v>
      </c>
      <c r="L2931" s="250" t="str">
        <f>data_olah!U411</f>
        <v>TIDAK TERDETEKSI</v>
      </c>
    </row>
    <row r="2932">
      <c r="A2932" s="249">
        <v>2025.0</v>
      </c>
      <c r="B2932" s="249" t="s">
        <v>3598</v>
      </c>
      <c r="C2932" s="250" t="str">
        <f>data_olah!B412</f>
        <v>KUTAI KARTANEGARA</v>
      </c>
      <c r="D2932" s="250" t="str">
        <f>data_olah!C412</f>
        <v>MUARA MUNTAI</v>
      </c>
      <c r="E2932" s="250" t="str">
        <f>data_olah!D412</f>
        <v>MUARA LEKA</v>
      </c>
      <c r="F2932" s="251" t="str">
        <f>data_olah!F412</f>
        <v>-0.508496973802094</v>
      </c>
      <c r="G2932" s="251" t="str">
        <f>data_olah!G412</f>
        <v>116.42915676812657</v>
      </c>
      <c r="H2932" s="250" t="str">
        <f>data_olah!H412</f>
        <v>TELKOM</v>
      </c>
      <c r="I2932" s="250" t="str">
        <f>data_olah!I412</f>
        <v>WMS</v>
      </c>
      <c r="J2932" s="250" t="str">
        <f>data_olah!J412</f>
        <v>TERPASANG</v>
      </c>
      <c r="K2932" s="250" t="str">
        <f>data_olah!P412</f>
        <v>BELUM TERPASANG</v>
      </c>
      <c r="L2932" s="250" t="str">
        <f>data_olah!U412</f>
        <v>TIDAK OPTIMAL</v>
      </c>
    </row>
    <row r="2933">
      <c r="A2933" s="249">
        <v>2025.0</v>
      </c>
      <c r="B2933" s="249" t="s">
        <v>3598</v>
      </c>
      <c r="C2933" s="250" t="str">
        <f>data_olah!B413</f>
        <v>KUTAI KARTANEGARA</v>
      </c>
      <c r="D2933" s="250" t="str">
        <f>data_olah!C413</f>
        <v>MUARA MUNTAI</v>
      </c>
      <c r="E2933" s="250" t="str">
        <f>data_olah!D413</f>
        <v>MUARA ALOH</v>
      </c>
      <c r="F2933" s="251" t="str">
        <f>data_olah!F413</f>
        <v>-0.42891169471981183</v>
      </c>
      <c r="G2933" s="251" t="str">
        <f>data_olah!G413</f>
        <v>116.34090137297355</v>
      </c>
      <c r="H2933" s="250" t="str">
        <f>data_olah!H413</f>
        <v>TELKOMSAT</v>
      </c>
      <c r="I2933" s="250" t="str">
        <f>data_olah!I413</f>
        <v>STARLINK</v>
      </c>
      <c r="J2933" s="250" t="str">
        <f>data_olah!J413</f>
        <v>TERPASANG</v>
      </c>
      <c r="K2933" s="250" t="str">
        <f>data_olah!P413</f>
        <v>TIDAK TERDETEKSI</v>
      </c>
      <c r="L2933" s="250" t="str">
        <f>data_olah!U413</f>
        <v>TIDAK OPTIMAL</v>
      </c>
    </row>
    <row r="2934">
      <c r="A2934" s="249">
        <v>2025.0</v>
      </c>
      <c r="B2934" s="249" t="s">
        <v>3598</v>
      </c>
      <c r="C2934" s="250" t="str">
        <f>data_olah!B414</f>
        <v>KUTAI KARTANEGARA</v>
      </c>
      <c r="D2934" s="250" t="str">
        <f>data_olah!C414</f>
        <v>MUARA MUNTAI</v>
      </c>
      <c r="E2934" s="250" t="str">
        <f>data_olah!D414</f>
        <v>JANTUR</v>
      </c>
      <c r="F2934" s="251" t="str">
        <f>data_olah!F414</f>
        <v>-0.41203894392202095</v>
      </c>
      <c r="G2934" s="251" t="str">
        <f>data_olah!G414</f>
        <v>116.29032028247123</v>
      </c>
      <c r="H2934" s="250" t="str">
        <f>data_olah!H414</f>
        <v>TELKOMSEL</v>
      </c>
      <c r="I2934" s="250" t="str">
        <f>data_olah!I414</f>
        <v>ORBIT</v>
      </c>
      <c r="J2934" s="250" t="str">
        <f>data_olah!J414</f>
        <v>TERPASANG</v>
      </c>
      <c r="K2934" s="250" t="str">
        <f>data_olah!P414</f>
        <v>BELUM TERPASANG</v>
      </c>
      <c r="L2934" s="250" t="str">
        <f>data_olah!U414</f>
        <v>TIDAK TERDETEKSI</v>
      </c>
    </row>
    <row r="2935">
      <c r="A2935" s="249">
        <v>2025.0</v>
      </c>
      <c r="B2935" s="249" t="s">
        <v>3598</v>
      </c>
      <c r="C2935" s="250" t="str">
        <f>data_olah!B415</f>
        <v>KUTAI KARTANEGARA</v>
      </c>
      <c r="D2935" s="250" t="str">
        <f>data_olah!C415</f>
        <v>MUARA MUNTAI</v>
      </c>
      <c r="E2935" s="250" t="str">
        <f>data_olah!D415</f>
        <v>BATUQ</v>
      </c>
      <c r="F2935" s="251" t="str">
        <f>data_olah!F415</f>
        <v>-0.3528541166023317</v>
      </c>
      <c r="G2935" s="251" t="str">
        <f>data_olah!G415</f>
        <v>116.32893111538442</v>
      </c>
      <c r="H2935" s="250" t="str">
        <f>data_olah!H415</f>
        <v>TELKOMSEL</v>
      </c>
      <c r="I2935" s="250" t="str">
        <f>data_olah!I415</f>
        <v>ORBIT</v>
      </c>
      <c r="J2935" s="250" t="str">
        <f>data_olah!J415</f>
        <v>TERPASANG</v>
      </c>
      <c r="K2935" s="250" t="str">
        <f>data_olah!P415</f>
        <v>BELUM TERPASANG</v>
      </c>
      <c r="L2935" s="250" t="str">
        <f>data_olah!U415</f>
        <v>TIDAK TERDETEKSI</v>
      </c>
    </row>
    <row r="2936">
      <c r="A2936" s="249">
        <v>2025.0</v>
      </c>
      <c r="B2936" s="249" t="s">
        <v>3598</v>
      </c>
      <c r="C2936" s="250" t="str">
        <f>data_olah!B416</f>
        <v>KUTAI KARTANEGARA</v>
      </c>
      <c r="D2936" s="250" t="str">
        <f>data_olah!C416</f>
        <v>MUARA MUNTAI</v>
      </c>
      <c r="E2936" s="250" t="str">
        <f>data_olah!D416</f>
        <v>REBAQ RINDING</v>
      </c>
      <c r="F2936" s="251" t="str">
        <f>data_olah!F416</f>
        <v>-0.3477297982477831</v>
      </c>
      <c r="G2936" s="251" t="str">
        <f>data_olah!G416</f>
        <v>116.38351732438447</v>
      </c>
      <c r="H2936" s="250" t="str">
        <f>data_olah!H416</f>
        <v>TELKOMSAT</v>
      </c>
      <c r="I2936" s="250" t="str">
        <f>data_olah!I416</f>
        <v>STARLINK</v>
      </c>
      <c r="J2936" s="250" t="str">
        <f>data_olah!J416</f>
        <v>TERPASANG</v>
      </c>
      <c r="K2936" s="250" t="str">
        <f>data_olah!P416</f>
        <v>&lt;= 100GB</v>
      </c>
      <c r="L2936" s="250" t="str">
        <f>data_olah!U416</f>
        <v>OPTIMAL</v>
      </c>
    </row>
    <row r="2937">
      <c r="A2937" s="249">
        <v>2025.0</v>
      </c>
      <c r="B2937" s="249" t="s">
        <v>3598</v>
      </c>
      <c r="C2937" s="250" t="str">
        <f>data_olah!B417</f>
        <v>KUTAI KARTANEGARA</v>
      </c>
      <c r="D2937" s="250" t="str">
        <f>data_olah!C417</f>
        <v>MUARA MUNTAI</v>
      </c>
      <c r="E2937" s="250" t="str">
        <f>data_olah!D417</f>
        <v>MUARA MUNTAI ULU</v>
      </c>
      <c r="F2937" s="251" t="str">
        <f>data_olah!F417</f>
        <v>-0.3471875947849973</v>
      </c>
      <c r="G2937" s="251" t="str">
        <f>data_olah!G417</f>
        <v>116.39024322710372</v>
      </c>
      <c r="H2937" s="250" t="str">
        <f>data_olah!H417</f>
        <v>TELKOMSEL</v>
      </c>
      <c r="I2937" s="250" t="str">
        <f>data_olah!I417</f>
        <v>ORBIT</v>
      </c>
      <c r="J2937" s="250" t="str">
        <f>data_olah!J417</f>
        <v>TERPASANG</v>
      </c>
      <c r="K2937" s="250" t="str">
        <f>data_olah!P417</f>
        <v>BELUM TERPASANG</v>
      </c>
      <c r="L2937" s="250" t="str">
        <f>data_olah!U417</f>
        <v>TIDAK TERDETEKSI</v>
      </c>
    </row>
    <row r="2938">
      <c r="A2938" s="249">
        <v>2025.0</v>
      </c>
      <c r="B2938" s="249" t="s">
        <v>3598</v>
      </c>
      <c r="C2938" s="250" t="str">
        <f>data_olah!B418</f>
        <v>KUTAI KARTANEGARA</v>
      </c>
      <c r="D2938" s="250" t="str">
        <f>data_olah!C418</f>
        <v>MUARA MUNTAI</v>
      </c>
      <c r="E2938" s="250" t="str">
        <f>data_olah!D418</f>
        <v>MUARA MUNTAI ILIR</v>
      </c>
      <c r="F2938" s="251" t="str">
        <f>data_olah!F418</f>
        <v>-0.3564571341923359</v>
      </c>
      <c r="G2938" s="251" t="str">
        <f>data_olah!G418</f>
        <v>116.39642303682186</v>
      </c>
      <c r="H2938" s="250" t="str">
        <f>data_olah!H418</f>
        <v>TELKOMSEL</v>
      </c>
      <c r="I2938" s="250" t="str">
        <f>data_olah!I418</f>
        <v>ORBIT</v>
      </c>
      <c r="J2938" s="250" t="str">
        <f>data_olah!J418</f>
        <v>TERPASANG</v>
      </c>
      <c r="K2938" s="250" t="str">
        <f>data_olah!P418</f>
        <v>BELUM TERPASANG</v>
      </c>
      <c r="L2938" s="250" t="str">
        <f>data_olah!U418</f>
        <v>TIDAK TERDETEKSI</v>
      </c>
    </row>
    <row r="2939">
      <c r="A2939" s="249">
        <v>2025.0</v>
      </c>
      <c r="B2939" s="249" t="s">
        <v>3598</v>
      </c>
      <c r="C2939" s="250" t="str">
        <f>data_olah!B419</f>
        <v>KUTAI KARTANEGARA</v>
      </c>
      <c r="D2939" s="250" t="str">
        <f>data_olah!C419</f>
        <v>MUARA MUNTAI</v>
      </c>
      <c r="E2939" s="250" t="str">
        <f>data_olah!D419</f>
        <v>KAYU BATU</v>
      </c>
      <c r="F2939" s="251" t="str">
        <f>data_olah!F419</f>
        <v>-0.3548884619814764</v>
      </c>
      <c r="G2939" s="251" t="str">
        <f>data_olah!G419</f>
        <v>116.40178790003922</v>
      </c>
      <c r="H2939" s="250" t="str">
        <f>data_olah!H419</f>
        <v>TELKOMSEL</v>
      </c>
      <c r="I2939" s="250" t="str">
        <f>data_olah!I419</f>
        <v>ORBIT</v>
      </c>
      <c r="J2939" s="250" t="str">
        <f>data_olah!J419</f>
        <v>TERPASANG</v>
      </c>
      <c r="K2939" s="250" t="str">
        <f>data_olah!P419</f>
        <v>BELUM TERPASANG</v>
      </c>
      <c r="L2939" s="250" t="str">
        <f>data_olah!U419</f>
        <v>TIDAK TERDETEKSI</v>
      </c>
    </row>
    <row r="2940">
      <c r="A2940" s="249">
        <v>2025.0</v>
      </c>
      <c r="B2940" s="249" t="s">
        <v>3598</v>
      </c>
      <c r="C2940" s="250" t="str">
        <f>data_olah!B420</f>
        <v>KUTAI KARTANEGARA</v>
      </c>
      <c r="D2940" s="250" t="str">
        <f>data_olah!C420</f>
        <v>MUARA MUNTAI</v>
      </c>
      <c r="E2940" s="250" t="str">
        <f>data_olah!D420</f>
        <v>JANTUR SELATAN</v>
      </c>
      <c r="F2940" s="251" t="str">
        <f>data_olah!F420</f>
        <v>-0.4127682737781303</v>
      </c>
      <c r="G2940" s="251" t="str">
        <f>data_olah!G420</f>
        <v>116.28062136892292</v>
      </c>
      <c r="H2940" s="250" t="str">
        <f>data_olah!H420</f>
        <v>TELKOMSAT</v>
      </c>
      <c r="I2940" s="250" t="str">
        <f>data_olah!I420</f>
        <v>STARLINK</v>
      </c>
      <c r="J2940" s="250" t="str">
        <f>data_olah!J420</f>
        <v>TERPASANG</v>
      </c>
      <c r="K2940" s="250" t="str">
        <f>data_olah!P420</f>
        <v>&lt;= 100GB</v>
      </c>
      <c r="L2940" s="250" t="str">
        <f>data_olah!U420</f>
        <v>SANGAT OPTIMAL</v>
      </c>
    </row>
    <row r="2941">
      <c r="A2941" s="249">
        <v>2025.0</v>
      </c>
      <c r="B2941" s="249" t="s">
        <v>3598</v>
      </c>
      <c r="C2941" s="250" t="str">
        <f>data_olah!B421</f>
        <v>KUTAI KARTANEGARA</v>
      </c>
      <c r="D2941" s="250" t="str">
        <f>data_olah!C421</f>
        <v>MUARA MUNTAI</v>
      </c>
      <c r="E2941" s="250" t="str">
        <f>data_olah!D421</f>
        <v>TANJUNG BATUQ HARAPAN</v>
      </c>
      <c r="F2941" s="251" t="str">
        <f>data_olah!F421</f>
        <v>-0.336541519353223</v>
      </c>
      <c r="G2941" s="251" t="str">
        <f>data_olah!G421</f>
        <v>116.32289382228961</v>
      </c>
      <c r="H2941" s="250" t="str">
        <f>data_olah!H421</f>
        <v>TELKOMSAT</v>
      </c>
      <c r="I2941" s="250" t="str">
        <f>data_olah!I421</f>
        <v>STARLINK</v>
      </c>
      <c r="J2941" s="250" t="str">
        <f>data_olah!J421</f>
        <v>TERPASANG</v>
      </c>
      <c r="K2941" s="250" t="str">
        <f>data_olah!P421</f>
        <v>TIDAK TERDETEKSI</v>
      </c>
      <c r="L2941" s="250" t="str">
        <f>data_olah!U421</f>
        <v>TIDAK OPTIMAL</v>
      </c>
    </row>
    <row r="2942">
      <c r="A2942" s="249">
        <v>2025.0</v>
      </c>
      <c r="B2942" s="249" t="s">
        <v>3598</v>
      </c>
      <c r="C2942" s="250" t="str">
        <f>data_olah!B422</f>
        <v>KUTAI KARTANEGARA</v>
      </c>
      <c r="D2942" s="250" t="str">
        <f>data_olah!C422</f>
        <v>MUARA MUNTAI</v>
      </c>
      <c r="E2942" s="250" t="str">
        <f>data_olah!D422</f>
        <v>PULAU HARAPAN</v>
      </c>
      <c r="F2942" s="251" t="str">
        <f>data_olah!F422</f>
        <v>-0.3551457128900903</v>
      </c>
      <c r="G2942" s="251" t="str">
        <f>data_olah!G422</f>
        <v>116.38498693137723</v>
      </c>
      <c r="H2942" s="250" t="str">
        <f>data_olah!H422</f>
        <v>TELKOMSEL</v>
      </c>
      <c r="I2942" s="250" t="str">
        <f>data_olah!I422</f>
        <v>ORBIT</v>
      </c>
      <c r="J2942" s="250" t="str">
        <f>data_olah!J422</f>
        <v>TERPASANG</v>
      </c>
      <c r="K2942" s="250" t="str">
        <f>data_olah!P422</f>
        <v>BELUM TERPASANG</v>
      </c>
      <c r="L2942" s="250" t="str">
        <f>data_olah!U422</f>
        <v>TIDAK TERDETEKSI</v>
      </c>
    </row>
    <row r="2943">
      <c r="A2943" s="249">
        <v>2025.0</v>
      </c>
      <c r="B2943" s="249" t="s">
        <v>3598</v>
      </c>
      <c r="C2943" s="250" t="str">
        <f>data_olah!B423</f>
        <v>KUTAI KARTANEGARA</v>
      </c>
      <c r="D2943" s="250" t="str">
        <f>data_olah!C423</f>
        <v>MUARA MUNTAI</v>
      </c>
      <c r="E2943" s="250" t="str">
        <f>data_olah!D423</f>
        <v>JANTUR BARU</v>
      </c>
      <c r="F2943" s="251" t="str">
        <f>data_olah!F423</f>
        <v>-0.40967844863700714</v>
      </c>
      <c r="G2943" s="251" t="str">
        <f>data_olah!G423</f>
        <v>116.27911933183867</v>
      </c>
      <c r="H2943" s="250" t="str">
        <f>data_olah!H423</f>
        <v>TELKOMSAT</v>
      </c>
      <c r="I2943" s="250" t="str">
        <f>data_olah!I423</f>
        <v>STARLINK</v>
      </c>
      <c r="J2943" s="250" t="str">
        <f>data_olah!J423</f>
        <v>TERPASANG</v>
      </c>
      <c r="K2943" s="250" t="str">
        <f>data_olah!P423</f>
        <v>TIDAK TERDETEKSI</v>
      </c>
      <c r="L2943" s="250" t="str">
        <f>data_olah!U423</f>
        <v>KURANG OPTIMAL</v>
      </c>
    </row>
    <row r="2944">
      <c r="A2944" s="249">
        <v>2025.0</v>
      </c>
      <c r="B2944" s="249" t="s">
        <v>3598</v>
      </c>
      <c r="C2944" s="250" t="str">
        <f>data_olah!B424</f>
        <v>KUTAI KARTANEGARA</v>
      </c>
      <c r="D2944" s="250" t="str">
        <f>data_olah!C424</f>
        <v>MUARA WIS</v>
      </c>
      <c r="E2944" s="250" t="str">
        <f>data_olah!D424</f>
        <v>MUARA WIS</v>
      </c>
      <c r="F2944" s="251" t="str">
        <f>data_olah!F424</f>
        <v>-0.2857508882074343</v>
      </c>
      <c r="G2944" s="251" t="str">
        <f>data_olah!G424</f>
        <v>116.52832715680844</v>
      </c>
      <c r="H2944" s="250" t="str">
        <f>data_olah!H424</f>
        <v>TELKOMSEL</v>
      </c>
      <c r="I2944" s="250" t="str">
        <f>data_olah!I424</f>
        <v>INDIHOME</v>
      </c>
      <c r="J2944" s="250" t="str">
        <f>data_olah!J424</f>
        <v>TERPASANG</v>
      </c>
      <c r="K2944" s="250" t="str">
        <f>data_olah!P424</f>
        <v>TIDAK AKTIF</v>
      </c>
      <c r="L2944" s="250" t="str">
        <f>data_olah!U424</f>
        <v>TIDAK AKTIF</v>
      </c>
    </row>
    <row r="2945">
      <c r="A2945" s="249">
        <v>2025.0</v>
      </c>
      <c r="B2945" s="249" t="s">
        <v>3598</v>
      </c>
      <c r="C2945" s="250" t="str">
        <f>data_olah!B425</f>
        <v>KUTAI KARTANEGARA</v>
      </c>
      <c r="D2945" s="250" t="str">
        <f>data_olah!C425</f>
        <v>MUARA WIS</v>
      </c>
      <c r="E2945" s="250" t="str">
        <f>data_olah!D425</f>
        <v>SEBEMBAN</v>
      </c>
      <c r="F2945" s="251" t="str">
        <f>data_olah!F425</f>
        <v>-0.2948629715703827</v>
      </c>
      <c r="G2945" s="251" t="str">
        <f>data_olah!G425</f>
        <v>116.45980698931224</v>
      </c>
      <c r="H2945" s="250" t="str">
        <f>data_olah!H425</f>
        <v>TELKOMSAT</v>
      </c>
      <c r="I2945" s="250" t="str">
        <f>data_olah!I425</f>
        <v>STARLINK</v>
      </c>
      <c r="J2945" s="250" t="str">
        <f>data_olah!J425</f>
        <v>TERPASANG</v>
      </c>
      <c r="K2945" s="250" t="str">
        <f>data_olah!P425</f>
        <v>TIDAK TERDETEKSI</v>
      </c>
      <c r="L2945" s="250" t="str">
        <f>data_olah!U425</f>
        <v>KURANG OPTIMAL</v>
      </c>
    </row>
    <row r="2946">
      <c r="A2946" s="249">
        <v>2025.0</v>
      </c>
      <c r="B2946" s="249" t="s">
        <v>3598</v>
      </c>
      <c r="C2946" s="250" t="str">
        <f>data_olah!B426</f>
        <v>KUTAI KARTANEGARA</v>
      </c>
      <c r="D2946" s="250" t="str">
        <f>data_olah!C426</f>
        <v>MUARA WIS</v>
      </c>
      <c r="E2946" s="250" t="str">
        <f>data_olah!D426</f>
        <v>MELINTANG</v>
      </c>
      <c r="F2946" s="251" t="str">
        <f>data_olah!F426</f>
        <v>-0.2838354761828194</v>
      </c>
      <c r="G2946" s="251" t="str">
        <f>data_olah!G426</f>
        <v>116.40782853777065</v>
      </c>
      <c r="H2946" s="250" t="str">
        <f>data_olah!H426</f>
        <v>TELKOMSAT</v>
      </c>
      <c r="I2946" s="250" t="str">
        <f>data_olah!I426</f>
        <v>STARLINK</v>
      </c>
      <c r="J2946" s="250" t="str">
        <f>data_olah!J426</f>
        <v>TERPASANG</v>
      </c>
      <c r="K2946" s="250" t="str">
        <f>data_olah!P426</f>
        <v>TIDAK TERDETEKSI</v>
      </c>
      <c r="L2946" s="250" t="str">
        <f>data_olah!U426</f>
        <v>SANGAT OPTIMAL</v>
      </c>
    </row>
    <row r="2947">
      <c r="A2947" s="249">
        <v>2025.0</v>
      </c>
      <c r="B2947" s="249" t="s">
        <v>3598</v>
      </c>
      <c r="C2947" s="250" t="str">
        <f>data_olah!B427</f>
        <v>KUTAI KARTANEGARA</v>
      </c>
      <c r="D2947" s="250" t="str">
        <f>data_olah!C427</f>
        <v>MUARA WIS</v>
      </c>
      <c r="E2947" s="250" t="str">
        <f>data_olah!D427</f>
        <v>ENGGELAM</v>
      </c>
      <c r="F2947" s="251" t="str">
        <f>data_olah!F427</f>
        <v>-0.027222533678583353</v>
      </c>
      <c r="G2947" s="251" t="str">
        <f>data_olah!G427</f>
        <v>116.08653323499841</v>
      </c>
      <c r="H2947" s="250" t="str">
        <f>data_olah!H427</f>
        <v>TELKOMSAT</v>
      </c>
      <c r="I2947" s="250" t="str">
        <f>data_olah!I427</f>
        <v>STARLINK</v>
      </c>
      <c r="J2947" s="250" t="str">
        <f>data_olah!J427</f>
        <v>TERPASANG</v>
      </c>
      <c r="K2947" s="250" t="str">
        <f>data_olah!P427</f>
        <v>&lt;=1000GB</v>
      </c>
      <c r="L2947" s="250" t="str">
        <f>data_olah!U427</f>
        <v>SANGAT OPTIMAL</v>
      </c>
    </row>
    <row r="2948">
      <c r="A2948" s="249">
        <v>2025.0</v>
      </c>
      <c r="B2948" s="249" t="s">
        <v>3598</v>
      </c>
      <c r="C2948" s="250" t="str">
        <f>data_olah!B428</f>
        <v>KUTAI KARTANEGARA</v>
      </c>
      <c r="D2948" s="250" t="str">
        <f>data_olah!C428</f>
        <v>MUARA WIS</v>
      </c>
      <c r="E2948" s="250" t="str">
        <f>data_olah!D428</f>
        <v>LEBAK MANTAN</v>
      </c>
      <c r="F2948" s="251" t="str">
        <f>data_olah!F428</f>
        <v>-0.42450865728765474</v>
      </c>
      <c r="G2948" s="251" t="str">
        <f>data_olah!G428</f>
        <v>116.50444183787685</v>
      </c>
      <c r="H2948" s="250" t="str">
        <f>data_olah!H428</f>
        <v>TELKOMSEL</v>
      </c>
      <c r="I2948" s="250" t="str">
        <f>data_olah!I428</f>
        <v>ORBIT</v>
      </c>
      <c r="J2948" s="250" t="str">
        <f>data_olah!J428</f>
        <v>TERPASANG</v>
      </c>
      <c r="K2948" s="250" t="str">
        <f>data_olah!P428</f>
        <v>BELUM TERPASANG</v>
      </c>
      <c r="L2948" s="250" t="str">
        <f>data_olah!U428</f>
        <v>TIDAK TERDETEKSI</v>
      </c>
    </row>
    <row r="2949">
      <c r="A2949" s="249">
        <v>2025.0</v>
      </c>
      <c r="B2949" s="249" t="s">
        <v>3598</v>
      </c>
      <c r="C2949" s="250" t="str">
        <f>data_olah!B429</f>
        <v>KUTAI KARTANEGARA</v>
      </c>
      <c r="D2949" s="250" t="str">
        <f>data_olah!C429</f>
        <v>MUARA WIS</v>
      </c>
      <c r="E2949" s="250" t="str">
        <f>data_olah!D429</f>
        <v>LEBAK CILONG</v>
      </c>
      <c r="F2949" s="251" t="str">
        <f>data_olah!F429</f>
        <v>-0.44273030112320416</v>
      </c>
      <c r="G2949" s="251" t="str">
        <f>data_olah!G429</f>
        <v>116.52999029369758</v>
      </c>
      <c r="H2949" s="250" t="str">
        <f>data_olah!H429</f>
        <v>TELKOM</v>
      </c>
      <c r="I2949" s="250" t="str">
        <f>data_olah!I429</f>
        <v>Astinet</v>
      </c>
      <c r="J2949" s="250" t="str">
        <f>data_olah!J429</f>
        <v>TERPASANG</v>
      </c>
      <c r="K2949" s="250" t="str">
        <f>data_olah!P429</f>
        <v>TIDAK TERDETEKSI</v>
      </c>
      <c r="L2949" s="250" t="str">
        <f>data_olah!U429</f>
        <v>TIDAK TERDETEKSI</v>
      </c>
    </row>
    <row r="2950">
      <c r="A2950" s="249">
        <v>2025.0</v>
      </c>
      <c r="B2950" s="249" t="s">
        <v>3598</v>
      </c>
      <c r="C2950" s="250" t="str">
        <f>data_olah!B430</f>
        <v>KUTAI KARTANEGARA</v>
      </c>
      <c r="D2950" s="250" t="str">
        <f>data_olah!C430</f>
        <v>MUARA WIS</v>
      </c>
      <c r="E2950" s="250" t="str">
        <f>data_olah!D430</f>
        <v>MUARA ENGGELAM</v>
      </c>
      <c r="F2950" s="251" t="str">
        <f>data_olah!F430</f>
        <v>-0.24382551002710287</v>
      </c>
      <c r="G2950" s="251" t="str">
        <f>data_olah!G430</f>
        <v>116.33100087781915</v>
      </c>
      <c r="H2950" s="250" t="str">
        <f>data_olah!H430</f>
        <v>TELKOMSAT</v>
      </c>
      <c r="I2950" s="250" t="str">
        <f>data_olah!I430</f>
        <v>STARLINK</v>
      </c>
      <c r="J2950" s="250" t="str">
        <f>data_olah!J430</f>
        <v>TERPASANG</v>
      </c>
      <c r="K2950" s="250" t="str">
        <f>data_olah!P430</f>
        <v>&lt;= 500GB</v>
      </c>
      <c r="L2950" s="250" t="str">
        <f>data_olah!U430</f>
        <v>SANGAT OPTIMAL</v>
      </c>
    </row>
    <row r="2951">
      <c r="A2951" s="249">
        <v>2025.0</v>
      </c>
      <c r="B2951" s="249" t="s">
        <v>3598</v>
      </c>
      <c r="C2951" s="250" t="str">
        <f>data_olah!B431</f>
        <v>KUTAI KARTANEGARA</v>
      </c>
      <c r="D2951" s="250" t="str">
        <f>data_olah!C431</f>
        <v>SAMBOJA</v>
      </c>
      <c r="E2951" s="250" t="str">
        <f>data_olah!D431</f>
        <v>KARYA JAYA</v>
      </c>
      <c r="F2951" s="251" t="str">
        <f>data_olah!F431</f>
        <v>-1.0299745214118254</v>
      </c>
      <c r="G2951" s="251" t="str">
        <f>data_olah!G431</f>
        <v>117.0548760402634</v>
      </c>
      <c r="H2951" s="250" t="str">
        <f>data_olah!H431</f>
        <v>TELKOM</v>
      </c>
      <c r="I2951" s="250" t="str">
        <f>data_olah!I431</f>
        <v>WMS</v>
      </c>
      <c r="J2951" s="250" t="str">
        <f>data_olah!J431</f>
        <v>TERPASANG</v>
      </c>
      <c r="K2951" s="250" t="str">
        <f>data_olah!P431</f>
        <v>&gt; 200GB</v>
      </c>
      <c r="L2951" s="250" t="str">
        <f>data_olah!U431</f>
        <v>KURANG OPTIMAL</v>
      </c>
    </row>
    <row r="2952">
      <c r="A2952" s="249">
        <v>2025.0</v>
      </c>
      <c r="B2952" s="249" t="s">
        <v>3598</v>
      </c>
      <c r="C2952" s="250" t="str">
        <f>data_olah!B432</f>
        <v>KUTAI KARTANEGARA</v>
      </c>
      <c r="D2952" s="250" t="str">
        <f>data_olah!C432</f>
        <v>SAMBOJA</v>
      </c>
      <c r="E2952" s="250" t="str">
        <f>data_olah!D432</f>
        <v>BUKIT RAYA</v>
      </c>
      <c r="F2952" s="251" t="str">
        <f>data_olah!F432</f>
        <v>-0.9768017115954346</v>
      </c>
      <c r="G2952" s="251" t="str">
        <f>data_olah!G432</f>
        <v>117.0557158174407</v>
      </c>
      <c r="H2952" s="250" t="str">
        <f>data_olah!H432</f>
        <v>TELKOM</v>
      </c>
      <c r="I2952" s="250" t="str">
        <f>data_olah!I432</f>
        <v>WMS</v>
      </c>
      <c r="J2952" s="250" t="str">
        <f>data_olah!J432</f>
        <v>TERPASANG</v>
      </c>
      <c r="K2952" s="250" t="str">
        <f>data_olah!P432</f>
        <v>&lt;= 50GB</v>
      </c>
      <c r="L2952" s="250" t="str">
        <f>data_olah!U432</f>
        <v>TIDAK OPTIMAL</v>
      </c>
    </row>
    <row r="2953">
      <c r="A2953" s="249">
        <v>2025.0</v>
      </c>
      <c r="B2953" s="249" t="s">
        <v>3598</v>
      </c>
      <c r="C2953" s="250" t="str">
        <f>data_olah!B433</f>
        <v>KUTAI KARTANEGARA</v>
      </c>
      <c r="D2953" s="250" t="str">
        <f>data_olah!C433</f>
        <v>SAMBOJA</v>
      </c>
      <c r="E2953" s="250" t="str">
        <f>data_olah!D433</f>
        <v>BERINGIN AGUNG</v>
      </c>
      <c r="F2953" s="251" t="str">
        <f>data_olah!F433</f>
        <v>-0.9546301521085434</v>
      </c>
      <c r="G2953" s="251" t="str">
        <f>data_olah!G433</f>
        <v>117.07457519184688</v>
      </c>
      <c r="H2953" s="250" t="str">
        <f>data_olah!H433</f>
        <v>TELKOM</v>
      </c>
      <c r="I2953" s="250" t="str">
        <f>data_olah!I433</f>
        <v>WMS</v>
      </c>
      <c r="J2953" s="250" t="str">
        <f>data_olah!J433</f>
        <v>TERPASANG</v>
      </c>
      <c r="K2953" s="250" t="str">
        <f>data_olah!P433</f>
        <v>&gt; 200GB</v>
      </c>
      <c r="L2953" s="250" t="str">
        <f>data_olah!U433</f>
        <v>KURANG OPTIMAL</v>
      </c>
    </row>
    <row r="2954">
      <c r="A2954" s="249">
        <v>2025.0</v>
      </c>
      <c r="B2954" s="249" t="s">
        <v>3598</v>
      </c>
      <c r="C2954" s="250" t="str">
        <f>data_olah!B434</f>
        <v>KUTAI KARTANEGARA</v>
      </c>
      <c r="D2954" s="250" t="str">
        <f>data_olah!C434</f>
        <v>SAMBOJA BARAT</v>
      </c>
      <c r="E2954" s="250" t="str">
        <f>data_olah!D434</f>
        <v>TANI BHAKTI</v>
      </c>
      <c r="F2954" s="251" t="str">
        <f>data_olah!F434</f>
        <v>-1.0888307444285303</v>
      </c>
      <c r="G2954" s="251" t="str">
        <f>data_olah!G434</f>
        <v>116.95507598317586</v>
      </c>
      <c r="H2954" s="250" t="str">
        <f>data_olah!H434</f>
        <v>TELKOMSEL</v>
      </c>
      <c r="I2954" s="250" t="str">
        <f>data_olah!I434</f>
        <v>INDIHOME</v>
      </c>
      <c r="J2954" s="250" t="str">
        <f>data_olah!J434</f>
        <v>TERPASANG</v>
      </c>
      <c r="K2954" s="250" t="str">
        <f>data_olah!P434</f>
        <v>&gt; 200GB</v>
      </c>
      <c r="L2954" s="250" t="str">
        <f>data_olah!U434</f>
        <v>KURANG OPTIMAL</v>
      </c>
    </row>
    <row r="2955">
      <c r="A2955" s="249">
        <v>2025.0</v>
      </c>
      <c r="B2955" s="249" t="s">
        <v>3598</v>
      </c>
      <c r="C2955" s="250" t="str">
        <f>data_olah!B435</f>
        <v>KUTAI KARTANEGARA</v>
      </c>
      <c r="D2955" s="250" t="str">
        <f>data_olah!C435</f>
        <v>SEBULU</v>
      </c>
      <c r="E2955" s="250" t="str">
        <f>data_olah!D435</f>
        <v>SELERONG</v>
      </c>
      <c r="F2955" s="251" t="str">
        <f>data_olah!F435</f>
        <v>-0.32206128686936597</v>
      </c>
      <c r="G2955" s="251" t="str">
        <f>data_olah!G435</f>
        <v>116.81096749645809</v>
      </c>
      <c r="H2955" s="250" t="str">
        <f>data_olah!H435</f>
        <v>TELKOM</v>
      </c>
      <c r="I2955" s="250" t="str">
        <f>data_olah!I435</f>
        <v>WMS</v>
      </c>
      <c r="J2955" s="250" t="str">
        <f>data_olah!J435</f>
        <v>TERPASANG</v>
      </c>
      <c r="K2955" s="250" t="str">
        <f>data_olah!P435</f>
        <v>BELUM TERPASANG</v>
      </c>
      <c r="L2955" s="250" t="str">
        <f>data_olah!U435</f>
        <v>TIDAK OPTIMAL</v>
      </c>
    </row>
    <row r="2956">
      <c r="A2956" s="249">
        <v>2025.0</v>
      </c>
      <c r="B2956" s="249" t="s">
        <v>3598</v>
      </c>
      <c r="C2956" s="250" t="str">
        <f>data_olah!B436</f>
        <v>KUTAI KARTANEGARA</v>
      </c>
      <c r="D2956" s="250" t="str">
        <f>data_olah!C436</f>
        <v>SEBULU</v>
      </c>
      <c r="E2956" s="250" t="str">
        <f>data_olah!D436</f>
        <v>TANJUNG HARAPAN</v>
      </c>
      <c r="F2956" s="251" t="str">
        <f>data_olah!F436</f>
        <v>-0.3194059187465963</v>
      </c>
      <c r="G2956" s="251" t="str">
        <f>data_olah!G436</f>
        <v>116.87034123610015</v>
      </c>
      <c r="H2956" s="250" t="str">
        <f>data_olah!H436</f>
        <v>TELKOMSAT</v>
      </c>
      <c r="I2956" s="250" t="str">
        <f>data_olah!I436</f>
        <v>STARLINK</v>
      </c>
      <c r="J2956" s="250" t="str">
        <f>data_olah!J436</f>
        <v>TERPASANG</v>
      </c>
      <c r="K2956" s="250" t="str">
        <f>data_olah!P436</f>
        <v>TIDAK TERDETEKSI</v>
      </c>
      <c r="L2956" s="250" t="str">
        <f>data_olah!U436</f>
        <v>OPTIMAL</v>
      </c>
    </row>
    <row r="2957">
      <c r="A2957" s="249">
        <v>2025.0</v>
      </c>
      <c r="B2957" s="249" t="s">
        <v>3598</v>
      </c>
      <c r="C2957" s="250" t="str">
        <f>data_olah!B437</f>
        <v>KUTAI KARTANEGARA</v>
      </c>
      <c r="D2957" s="250" t="str">
        <f>data_olah!C437</f>
        <v>SEBULU</v>
      </c>
      <c r="E2957" s="250" t="str">
        <f>data_olah!D437</f>
        <v>BELORO</v>
      </c>
      <c r="F2957" s="251" t="str">
        <f>data_olah!F437</f>
        <v>-0.31654608647396326</v>
      </c>
      <c r="G2957" s="251" t="str">
        <f>data_olah!G437</f>
        <v>116.92643618162437</v>
      </c>
      <c r="H2957" s="250" t="str">
        <f>data_olah!H437</f>
        <v>TELKOMSEL</v>
      </c>
      <c r="I2957" s="250" t="str">
        <f>data_olah!I437</f>
        <v>INDIHOME</v>
      </c>
      <c r="J2957" s="250" t="str">
        <f>data_olah!J437</f>
        <v>TERPASANG</v>
      </c>
      <c r="K2957" s="250" t="str">
        <f>data_olah!P437</f>
        <v>&lt;= 1GB</v>
      </c>
      <c r="L2957" s="250" t="str">
        <f>data_olah!U437</f>
        <v>TIDAK OPTIMAL</v>
      </c>
    </row>
    <row r="2958">
      <c r="A2958" s="249">
        <v>2025.0</v>
      </c>
      <c r="B2958" s="249" t="s">
        <v>3598</v>
      </c>
      <c r="C2958" s="250" t="str">
        <f>data_olah!B438</f>
        <v>KUTAI KARTANEGARA</v>
      </c>
      <c r="D2958" s="250" t="str">
        <f>data_olah!C438</f>
        <v>SEBULU</v>
      </c>
      <c r="E2958" s="250" t="str">
        <f>data_olah!D438</f>
        <v>SEBULU ULU</v>
      </c>
      <c r="F2958" s="251" t="str">
        <f>data_olah!F438</f>
        <v>-0.24740899677469502</v>
      </c>
      <c r="G2958" s="251" t="str">
        <f>data_olah!G438</f>
        <v>116.99023538165568</v>
      </c>
      <c r="H2958" s="250" t="str">
        <f>data_olah!H438</f>
        <v>TELKOM</v>
      </c>
      <c r="I2958" s="250" t="str">
        <f>data_olah!I438</f>
        <v>WMS</v>
      </c>
      <c r="J2958" s="250" t="str">
        <f>data_olah!J438</f>
        <v>TERPASANG</v>
      </c>
      <c r="K2958" s="250" t="str">
        <f>data_olah!P438</f>
        <v>&lt;= 100GB</v>
      </c>
      <c r="L2958" s="250" t="str">
        <f>data_olah!U438</f>
        <v>KURANG OPTIMAL</v>
      </c>
    </row>
    <row r="2959">
      <c r="A2959" s="249">
        <v>2025.0</v>
      </c>
      <c r="B2959" s="249" t="s">
        <v>3598</v>
      </c>
      <c r="C2959" s="250" t="str">
        <f>data_olah!B439</f>
        <v>KUTAI KARTANEGARA</v>
      </c>
      <c r="D2959" s="250" t="str">
        <f>data_olah!C439</f>
        <v>SEBULU</v>
      </c>
      <c r="E2959" s="250" t="str">
        <f>data_olah!D439</f>
        <v>SEBULU ILIR</v>
      </c>
      <c r="F2959" s="251" t="str">
        <f>data_olah!F439</f>
        <v>-0.2614442555721167</v>
      </c>
      <c r="G2959" s="251" t="str">
        <f>data_olah!G439</f>
        <v>117.02112358341377</v>
      </c>
      <c r="H2959" s="250" t="str">
        <f>data_olah!H439</f>
        <v>TELKOMSAT</v>
      </c>
      <c r="I2959" s="250" t="str">
        <f>data_olah!I439</f>
        <v>STARLINK</v>
      </c>
      <c r="J2959" s="250" t="str">
        <f>data_olah!J439</f>
        <v>TERPASANG</v>
      </c>
      <c r="K2959" s="250" t="str">
        <f>data_olah!P439</f>
        <v>TIDAK TERDETEKSI</v>
      </c>
      <c r="L2959" s="250" t="str">
        <f>data_olah!U439</f>
        <v>OPTIMAL</v>
      </c>
    </row>
    <row r="2960">
      <c r="A2960" s="249">
        <v>2025.0</v>
      </c>
      <c r="B2960" s="249" t="s">
        <v>3598</v>
      </c>
      <c r="C2960" s="250" t="str">
        <f>data_olah!B440</f>
        <v>KUTAI KARTANEGARA</v>
      </c>
      <c r="D2960" s="250" t="str">
        <f>data_olah!C440</f>
        <v>SEBULU</v>
      </c>
      <c r="E2960" s="250" t="str">
        <f>data_olah!D440</f>
        <v>SEGIHAN</v>
      </c>
      <c r="F2960" s="251" t="str">
        <f>data_olah!F440</f>
        <v>-0.28926358820117914</v>
      </c>
      <c r="G2960" s="251" t="str">
        <f>data_olah!G440</f>
        <v>117.01996298955262</v>
      </c>
      <c r="H2960" s="250" t="str">
        <f>data_olah!H440</f>
        <v>TELKOMSEL</v>
      </c>
      <c r="I2960" s="250" t="str">
        <f>data_olah!I440</f>
        <v>INDIHOME</v>
      </c>
      <c r="J2960" s="250" t="str">
        <f>data_olah!J440</f>
        <v>TERPASANG</v>
      </c>
      <c r="K2960" s="250" t="str">
        <f>data_olah!P440</f>
        <v>&gt; 200GB</v>
      </c>
      <c r="L2960" s="250" t="str">
        <f>data_olah!U440</f>
        <v>KURANG OPTIMAL</v>
      </c>
    </row>
    <row r="2961">
      <c r="A2961" s="249">
        <v>2025.0</v>
      </c>
      <c r="B2961" s="249" t="s">
        <v>3598</v>
      </c>
      <c r="C2961" s="250" t="str">
        <f>data_olah!B441</f>
        <v>KUTAI KARTANEGARA</v>
      </c>
      <c r="D2961" s="250" t="str">
        <f>data_olah!C441</f>
        <v>SEBULU</v>
      </c>
      <c r="E2961" s="250" t="str">
        <f>data_olah!D441</f>
        <v>SUMBER SARI</v>
      </c>
      <c r="F2961" s="251" t="str">
        <f>data_olah!F441</f>
        <v>-0.16959816386030993</v>
      </c>
      <c r="G2961" s="251" t="str">
        <f>data_olah!G441</f>
        <v>116.9818109603962</v>
      </c>
      <c r="H2961" s="250" t="str">
        <f>data_olah!H441</f>
        <v>TELKOM</v>
      </c>
      <c r="I2961" s="250" t="str">
        <f>data_olah!I441</f>
        <v>WMS</v>
      </c>
      <c r="J2961" s="250" t="str">
        <f>data_olah!J441</f>
        <v>TERPASANG</v>
      </c>
      <c r="K2961" s="250" t="str">
        <f>data_olah!P441</f>
        <v>&gt; 200GB</v>
      </c>
      <c r="L2961" s="250" t="str">
        <f>data_olah!U441</f>
        <v>KURANG OPTIMAL</v>
      </c>
    </row>
    <row r="2962">
      <c r="A2962" s="249">
        <v>2025.0</v>
      </c>
      <c r="B2962" s="249" t="s">
        <v>3598</v>
      </c>
      <c r="C2962" s="250" t="str">
        <f>data_olah!B442</f>
        <v>KUTAI KARTANEGARA</v>
      </c>
      <c r="D2962" s="250" t="str">
        <f>data_olah!C442</f>
        <v>SEBULU</v>
      </c>
      <c r="E2962" s="250" t="str">
        <f>data_olah!D442</f>
        <v>MANUNGGAL DAYA</v>
      </c>
      <c r="F2962" s="251" t="str">
        <f>data_olah!F442</f>
        <v>-0.15546942407401695</v>
      </c>
      <c r="G2962" s="251" t="str">
        <f>data_olah!G442</f>
        <v>116.95540690386818</v>
      </c>
      <c r="H2962" s="250" t="str">
        <f>data_olah!H442</f>
        <v>TELKOMSEL</v>
      </c>
      <c r="I2962" s="250" t="str">
        <f>data_olah!I442</f>
        <v>INDIHOME</v>
      </c>
      <c r="J2962" s="250" t="str">
        <f>data_olah!J442</f>
        <v>TERPASANG</v>
      </c>
      <c r="K2962" s="250" t="str">
        <f>data_olah!P442</f>
        <v>&gt; 200GB</v>
      </c>
      <c r="L2962" s="250" t="str">
        <f>data_olah!U442</f>
        <v>KURANG OPTIMAL</v>
      </c>
    </row>
    <row r="2963">
      <c r="A2963" s="249">
        <v>2025.0</v>
      </c>
      <c r="B2963" s="249" t="s">
        <v>3598</v>
      </c>
      <c r="C2963" s="250" t="str">
        <f>data_olah!B443</f>
        <v>KUTAI KARTANEGARA</v>
      </c>
      <c r="D2963" s="250" t="str">
        <f>data_olah!C443</f>
        <v>SEBULU</v>
      </c>
      <c r="E2963" s="250" t="str">
        <f>data_olah!D443</f>
        <v>GIRI AGUNG</v>
      </c>
      <c r="F2963" s="251" t="str">
        <f>data_olah!F443</f>
        <v>-0.20357136843069457</v>
      </c>
      <c r="G2963" s="251" t="str">
        <f>data_olah!G443</f>
        <v>117.05980608295418</v>
      </c>
      <c r="H2963" s="250" t="str">
        <f>data_olah!H443</f>
        <v>TELKOM</v>
      </c>
      <c r="I2963" s="250" t="str">
        <f>data_olah!I443</f>
        <v>Astinet</v>
      </c>
      <c r="J2963" s="250" t="str">
        <f>data_olah!J443</f>
        <v>TERPASANG</v>
      </c>
      <c r="K2963" s="250" t="str">
        <f>data_olah!P443</f>
        <v>TIDAK AKTIF</v>
      </c>
      <c r="L2963" s="250" t="str">
        <f>data_olah!U443</f>
        <v>TIDAK TERDETEKSI</v>
      </c>
    </row>
    <row r="2964">
      <c r="A2964" s="249">
        <v>2025.0</v>
      </c>
      <c r="B2964" s="249" t="s">
        <v>3598</v>
      </c>
      <c r="C2964" s="250" t="str">
        <f>data_olah!B444</f>
        <v>KUTAI KARTANEGARA</v>
      </c>
      <c r="D2964" s="250" t="str">
        <f>data_olah!C444</f>
        <v>SEBULU</v>
      </c>
      <c r="E2964" s="250" t="str">
        <f>data_olah!D444</f>
        <v>SENONI</v>
      </c>
      <c r="F2964" s="251" t="str">
        <f>data_olah!F444</f>
        <v>-0.32730438473196105</v>
      </c>
      <c r="G2964" s="251" t="str">
        <f>data_olah!G444</f>
        <v>116.83552748481449</v>
      </c>
      <c r="H2964" s="250" t="str">
        <f>data_olah!H444</f>
        <v>TELKOMSEL</v>
      </c>
      <c r="I2964" s="250" t="str">
        <f>data_olah!I444</f>
        <v>INDIHOME</v>
      </c>
      <c r="J2964" s="250" t="str">
        <f>data_olah!J444</f>
        <v>TERPASANG</v>
      </c>
      <c r="K2964" s="250" t="str">
        <f>data_olah!P444</f>
        <v>&gt; 200GB</v>
      </c>
      <c r="L2964" s="250" t="str">
        <f>data_olah!U444</f>
        <v>KURANG OPTIMAL</v>
      </c>
    </row>
    <row r="2965">
      <c r="A2965" s="249">
        <v>2025.0</v>
      </c>
      <c r="B2965" s="249" t="s">
        <v>3598</v>
      </c>
      <c r="C2965" s="250" t="str">
        <f>data_olah!B445</f>
        <v>KUTAI KARTANEGARA</v>
      </c>
      <c r="D2965" s="250" t="str">
        <f>data_olah!C445</f>
        <v>SEBULU</v>
      </c>
      <c r="E2965" s="250" t="str">
        <f>data_olah!D445</f>
        <v>SEBULU MODEREN</v>
      </c>
      <c r="F2965" s="251" t="str">
        <f>data_olah!F445</f>
        <v>-0.2884964845922901</v>
      </c>
      <c r="G2965" s="251" t="str">
        <f>data_olah!G445</f>
        <v>116.9843134450515</v>
      </c>
      <c r="H2965" s="250" t="str">
        <f>data_olah!H445</f>
        <v>TELKOMSEL</v>
      </c>
      <c r="I2965" s="250" t="str">
        <f>data_olah!I445</f>
        <v>INDIHOME</v>
      </c>
      <c r="J2965" s="250" t="str">
        <f>data_olah!J445</f>
        <v>TERPASANG</v>
      </c>
      <c r="K2965" s="250" t="str">
        <f>data_olah!P445</f>
        <v>TIDAK AKTIF</v>
      </c>
      <c r="L2965" s="250" t="str">
        <f>data_olah!U445</f>
        <v>TIDAK OPTIMAL</v>
      </c>
    </row>
    <row r="2966">
      <c r="A2966" s="249">
        <v>2025.0</v>
      </c>
      <c r="B2966" s="249" t="s">
        <v>3598</v>
      </c>
      <c r="C2966" s="250" t="str">
        <f>data_olah!B446</f>
        <v>KUTAI KARTANEGARA</v>
      </c>
      <c r="D2966" s="250" t="str">
        <f>data_olah!C446</f>
        <v>SEBULU</v>
      </c>
      <c r="E2966" s="250" t="str">
        <f>data_olah!D446</f>
        <v>SANGGULAN</v>
      </c>
      <c r="F2966" s="251" t="str">
        <f>data_olah!F446</f>
        <v>-0.3224047188494352</v>
      </c>
      <c r="G2966" s="251" t="str">
        <f>data_olah!G446</f>
        <v>116.85037938955284</v>
      </c>
      <c r="H2966" s="250" t="str">
        <f>data_olah!H446</f>
        <v>TELKOM</v>
      </c>
      <c r="I2966" s="250" t="str">
        <f>data_olah!I446</f>
        <v>Astinet</v>
      </c>
      <c r="J2966" s="250" t="str">
        <f>data_olah!J446</f>
        <v>TERPASANG</v>
      </c>
      <c r="K2966" s="250" t="str">
        <f>data_olah!P446</f>
        <v>TIDAK AKTIF</v>
      </c>
      <c r="L2966" s="250" t="str">
        <f>data_olah!U446</f>
        <v>TIDAK TERDETEKSI</v>
      </c>
    </row>
    <row r="2967">
      <c r="A2967" s="249">
        <v>2025.0</v>
      </c>
      <c r="B2967" s="249" t="s">
        <v>3598</v>
      </c>
      <c r="C2967" s="250" t="str">
        <f>data_olah!B447</f>
        <v>KUTAI KARTANEGARA</v>
      </c>
      <c r="D2967" s="250" t="str">
        <f>data_olah!C447</f>
        <v>SEBULU</v>
      </c>
      <c r="E2967" s="250" t="str">
        <f>data_olah!D447</f>
        <v>LEKAQ KIDAU</v>
      </c>
      <c r="F2967" s="251" t="str">
        <f>data_olah!F447</f>
        <v>-0.30639324467678225</v>
      </c>
      <c r="G2967" s="251" t="str">
        <f>data_olah!G447</f>
        <v>116.82323232766008</v>
      </c>
      <c r="H2967" s="250" t="str">
        <f>data_olah!H447</f>
        <v>TELKOMSAT</v>
      </c>
      <c r="I2967" s="250" t="str">
        <f>data_olah!I447</f>
        <v>STARLINK</v>
      </c>
      <c r="J2967" s="250" t="str">
        <f>data_olah!J447</f>
        <v>TERPASANG</v>
      </c>
      <c r="K2967" s="250" t="str">
        <f>data_olah!P447</f>
        <v>TIDAK TERDETEKSI</v>
      </c>
      <c r="L2967" s="250" t="str">
        <f>data_olah!U447</f>
        <v>OPTIMAL</v>
      </c>
    </row>
    <row r="2968">
      <c r="A2968" s="249">
        <v>2025.0</v>
      </c>
      <c r="B2968" s="249" t="s">
        <v>3598</v>
      </c>
      <c r="C2968" s="250" t="str">
        <f>data_olah!B448</f>
        <v>KUTAI KARTANEGARA</v>
      </c>
      <c r="D2968" s="250" t="str">
        <f>data_olah!C448</f>
        <v>SEBULU</v>
      </c>
      <c r="E2968" s="250" t="str">
        <f>data_olah!D448</f>
        <v>MEKAR JAYA</v>
      </c>
      <c r="F2968" s="251" t="str">
        <f>data_olah!F448</f>
        <v>-0.14907006962817165</v>
      </c>
      <c r="G2968" s="251" t="str">
        <f>data_olah!G448</f>
        <v>116.98069154402778</v>
      </c>
      <c r="H2968" s="250" t="str">
        <f>data_olah!H448</f>
        <v>TELKOM</v>
      </c>
      <c r="I2968" s="250" t="str">
        <f>data_olah!I448</f>
        <v>WMS</v>
      </c>
      <c r="J2968" s="250" t="str">
        <f>data_olah!J448</f>
        <v>TERPASANG</v>
      </c>
      <c r="K2968" s="250" t="str">
        <f>data_olah!P448</f>
        <v>&lt;= 100GB</v>
      </c>
      <c r="L2968" s="250" t="str">
        <f>data_olah!U448</f>
        <v>TIDAK OPTIMAL</v>
      </c>
    </row>
    <row r="2969">
      <c r="A2969" s="249">
        <v>2025.0</v>
      </c>
      <c r="B2969" s="249" t="s">
        <v>3598</v>
      </c>
      <c r="C2969" s="250" t="str">
        <f>data_olah!B449</f>
        <v>KUTAI KARTANEGARA</v>
      </c>
      <c r="D2969" s="250" t="str">
        <f>data_olah!C449</f>
        <v>TABANG</v>
      </c>
      <c r="E2969" s="250" t="str">
        <f>data_olah!D449</f>
        <v>GUNUNG SARI</v>
      </c>
      <c r="F2969" s="251" t="str">
        <f>data_olah!F449</f>
        <v>0.36758780075223796</v>
      </c>
      <c r="G2969" s="251" t="str">
        <f>data_olah!G449</f>
        <v>116.13164515620933</v>
      </c>
      <c r="H2969" s="250" t="str">
        <f>data_olah!H449</f>
        <v>TELKOMSEL</v>
      </c>
      <c r="I2969" s="250" t="str">
        <f>data_olah!I449</f>
        <v>INDIHOME</v>
      </c>
      <c r="J2969" s="250" t="str">
        <f>data_olah!J449</f>
        <v>TERPASANG</v>
      </c>
      <c r="K2969" s="250" t="str">
        <f>data_olah!P449</f>
        <v>&lt;= 50GB</v>
      </c>
      <c r="L2969" s="250" t="str">
        <f>data_olah!U449</f>
        <v>KURANG OPTIMAL</v>
      </c>
    </row>
    <row r="2970">
      <c r="A2970" s="249">
        <v>2025.0</v>
      </c>
      <c r="B2970" s="249" t="s">
        <v>3598</v>
      </c>
      <c r="C2970" s="250" t="str">
        <f>data_olah!B450</f>
        <v>KUTAI KARTANEGARA</v>
      </c>
      <c r="D2970" s="250" t="str">
        <f>data_olah!C450</f>
        <v>TABANG</v>
      </c>
      <c r="E2970" s="250" t="str">
        <f>data_olah!D450</f>
        <v>LONG LALANG</v>
      </c>
      <c r="F2970" s="251" t="str">
        <f>data_olah!F450</f>
        <v>0.3518166267508144</v>
      </c>
      <c r="G2970" s="251" t="str">
        <f>data_olah!G450</f>
        <v>116.16780374761754</v>
      </c>
      <c r="H2970" s="250" t="str">
        <f>data_olah!H450</f>
        <v>TELKOMSAT</v>
      </c>
      <c r="I2970" s="250" t="str">
        <f>data_olah!I450</f>
        <v>STARLINK</v>
      </c>
      <c r="J2970" s="250" t="str">
        <f>data_olah!J450</f>
        <v>TERPASANG</v>
      </c>
      <c r="K2970" s="250" t="str">
        <f>data_olah!P450</f>
        <v>TIDAK TERDETEKSI</v>
      </c>
      <c r="L2970" s="250" t="str">
        <f>data_olah!U450</f>
        <v>KURANG OPTIMAL</v>
      </c>
    </row>
    <row r="2971">
      <c r="A2971" s="249">
        <v>2025.0</v>
      </c>
      <c r="B2971" s="249" t="s">
        <v>3598</v>
      </c>
      <c r="C2971" s="250" t="str">
        <f>data_olah!B451</f>
        <v>KUTAI KARTANEGARA</v>
      </c>
      <c r="D2971" s="250" t="str">
        <f>data_olah!C451</f>
        <v>TABANG</v>
      </c>
      <c r="E2971" s="250" t="str">
        <f>data_olah!D451</f>
        <v>MUARA RITAN</v>
      </c>
      <c r="F2971" s="251" t="str">
        <f>data_olah!F451</f>
        <v>0.392466701753444</v>
      </c>
      <c r="G2971" s="251" t="str">
        <f>data_olah!G451</f>
        <v>116.05186598371063</v>
      </c>
      <c r="H2971" s="250" t="str">
        <f>data_olah!H451</f>
        <v>TELKOMSEL</v>
      </c>
      <c r="I2971" s="250" t="str">
        <f>data_olah!I451</f>
        <v>ORBIT</v>
      </c>
      <c r="J2971" s="250" t="str">
        <f>data_olah!J451</f>
        <v>TERPASANG</v>
      </c>
      <c r="K2971" s="250" t="str">
        <f>data_olah!P451</f>
        <v>BELUM TERPASANG</v>
      </c>
      <c r="L2971" s="250" t="str">
        <f>data_olah!U451</f>
        <v>TIDAK TERDETEKSI</v>
      </c>
    </row>
    <row r="2972">
      <c r="A2972" s="249">
        <v>2025.0</v>
      </c>
      <c r="B2972" s="249" t="s">
        <v>3598</v>
      </c>
      <c r="C2972" s="250" t="str">
        <f>data_olah!B452</f>
        <v>KUTAI KARTANEGARA</v>
      </c>
      <c r="D2972" s="250" t="str">
        <f>data_olah!C452</f>
        <v>TABANG</v>
      </c>
      <c r="E2972" s="250" t="str">
        <f>data_olah!D452</f>
        <v>BULUK SEN</v>
      </c>
      <c r="F2972" s="251" t="str">
        <f>data_olah!F452</f>
        <v>0.44659514068125833</v>
      </c>
      <c r="G2972" s="251" t="str">
        <f>data_olah!G452</f>
        <v>116.06068314796482</v>
      </c>
      <c r="H2972" s="250" t="str">
        <f>data_olah!H452</f>
        <v>TELKOMSAT</v>
      </c>
      <c r="I2972" s="250" t="str">
        <f>data_olah!I452</f>
        <v>STARLINK</v>
      </c>
      <c r="J2972" s="250" t="str">
        <f>data_olah!J452</f>
        <v>TERPASANG</v>
      </c>
      <c r="K2972" s="250" t="str">
        <f>data_olah!P452</f>
        <v>TIDAK TERDETEKSI</v>
      </c>
      <c r="L2972" s="250" t="str">
        <f>data_olah!U452</f>
        <v>TIDAK OPTIMAL</v>
      </c>
    </row>
    <row r="2973">
      <c r="A2973" s="249">
        <v>2025.0</v>
      </c>
      <c r="B2973" s="249" t="s">
        <v>3598</v>
      </c>
      <c r="C2973" s="250" t="str">
        <f>data_olah!B453</f>
        <v>KUTAI KARTANEGARA</v>
      </c>
      <c r="D2973" s="250" t="str">
        <f>data_olah!C453</f>
        <v>TABANG</v>
      </c>
      <c r="E2973" s="250" t="str">
        <f>data_olah!D453</f>
        <v>UMAQ DIAN</v>
      </c>
      <c r="F2973" s="251" t="str">
        <f>data_olah!F453</f>
        <v>0.5823591519213868</v>
      </c>
      <c r="G2973" s="251" t="str">
        <f>data_olah!G453</f>
        <v>116.03522070110196</v>
      </c>
      <c r="H2973" s="250" t="str">
        <f>data_olah!H453</f>
        <v>TELKOMSAT</v>
      </c>
      <c r="I2973" s="250" t="str">
        <f>data_olah!I453</f>
        <v>STARLINK</v>
      </c>
      <c r="J2973" s="250" t="str">
        <f>data_olah!J453</f>
        <v>TERPASANG</v>
      </c>
      <c r="K2973" s="250" t="str">
        <f>data_olah!P453</f>
        <v>TIDAK TERDETEKSI</v>
      </c>
      <c r="L2973" s="250" t="str">
        <f>data_olah!U453</f>
        <v>SANGAT OPTIMAL</v>
      </c>
    </row>
    <row r="2974">
      <c r="A2974" s="249">
        <v>2025.0</v>
      </c>
      <c r="B2974" s="249" t="s">
        <v>3598</v>
      </c>
      <c r="C2974" s="250" t="str">
        <f>data_olah!B454</f>
        <v>KUTAI KARTANEGARA</v>
      </c>
      <c r="D2974" s="250" t="str">
        <f>data_olah!C454</f>
        <v>TABANG</v>
      </c>
      <c r="E2974" s="250" t="str">
        <f>data_olah!D454</f>
        <v>MUARA PEDOHON</v>
      </c>
      <c r="F2974" s="251" t="str">
        <f>data_olah!F454</f>
        <v>0.5058363515969027</v>
      </c>
      <c r="G2974" s="251" t="str">
        <f>data_olah!G454</f>
        <v>115.9671015158863</v>
      </c>
      <c r="H2974" s="250" t="str">
        <f>data_olah!H454</f>
        <v>TELKOMSAT</v>
      </c>
      <c r="I2974" s="250" t="str">
        <f>data_olah!I454</f>
        <v>STARLINK</v>
      </c>
      <c r="J2974" s="250" t="str">
        <f>data_olah!J454</f>
        <v>TERPASANG</v>
      </c>
      <c r="K2974" s="250" t="str">
        <f>data_olah!P454</f>
        <v>TIDAK TERDETEKSI</v>
      </c>
      <c r="L2974" s="250" t="str">
        <f>data_olah!U454</f>
        <v>TIDAK OPTIMAL</v>
      </c>
    </row>
    <row r="2975">
      <c r="A2975" s="249">
        <v>2025.0</v>
      </c>
      <c r="B2975" s="249" t="s">
        <v>3598</v>
      </c>
      <c r="C2975" s="250" t="str">
        <f>data_olah!B455</f>
        <v>KUTAI KARTANEGARA</v>
      </c>
      <c r="D2975" s="250" t="str">
        <f>data_olah!C455</f>
        <v>TABANG</v>
      </c>
      <c r="E2975" s="250" t="str">
        <f>data_olah!D455</f>
        <v>BILA TALANG</v>
      </c>
      <c r="F2975" s="251" t="str">
        <f>data_olah!F455</f>
        <v>0.5649957958306533</v>
      </c>
      <c r="G2975" s="251" t="str">
        <f>data_olah!G455</f>
        <v>116.01066965083464</v>
      </c>
      <c r="H2975" s="250" t="str">
        <f>data_olah!H455</f>
        <v>TELKOMSEL</v>
      </c>
      <c r="I2975" s="250" t="str">
        <f>data_olah!I455</f>
        <v>ORBIT</v>
      </c>
      <c r="J2975" s="250" t="str">
        <f>data_olah!J455</f>
        <v>TERPASANG</v>
      </c>
      <c r="K2975" s="250" t="str">
        <f>data_olah!P455</f>
        <v>BELUM TERPASANG</v>
      </c>
      <c r="L2975" s="250" t="str">
        <f>data_olah!U455</f>
        <v>TIDAK TERDETEKSI</v>
      </c>
    </row>
    <row r="2976">
      <c r="A2976" s="249">
        <v>2025.0</v>
      </c>
      <c r="B2976" s="249" t="s">
        <v>3598</v>
      </c>
      <c r="C2976" s="250" t="str">
        <f>data_olah!B456</f>
        <v>KUTAI KARTANEGARA</v>
      </c>
      <c r="D2976" s="250" t="str">
        <f>data_olah!C456</f>
        <v>TABANG</v>
      </c>
      <c r="E2976" s="250" t="str">
        <f>data_olah!D456</f>
        <v>KAMPUNG BARU</v>
      </c>
      <c r="F2976" s="251" t="str">
        <f>data_olah!F456</f>
        <v>0.5837670973639913</v>
      </c>
      <c r="G2976" s="251" t="str">
        <f>data_olah!G456</f>
        <v>116.0275155741172</v>
      </c>
      <c r="H2976" s="250" t="str">
        <f>data_olah!H456</f>
        <v>TELKOMSAT</v>
      </c>
      <c r="I2976" s="250" t="str">
        <f>data_olah!I456</f>
        <v>STARLINK</v>
      </c>
      <c r="J2976" s="250" t="str">
        <f>data_olah!J456</f>
        <v>TERPASANG</v>
      </c>
      <c r="K2976" s="250" t="str">
        <f>data_olah!P456</f>
        <v>TIDAK TERDETEKSI</v>
      </c>
      <c r="L2976" s="250" t="str">
        <f>data_olah!U456</f>
        <v>TIDAK OPTIMAL</v>
      </c>
    </row>
    <row r="2977">
      <c r="A2977" s="249">
        <v>2025.0</v>
      </c>
      <c r="B2977" s="249" t="s">
        <v>3598</v>
      </c>
      <c r="C2977" s="250" t="str">
        <f>data_olah!B457</f>
        <v>KUTAI KARTANEGARA</v>
      </c>
      <c r="D2977" s="250" t="str">
        <f>data_olah!C457</f>
        <v>TABANG</v>
      </c>
      <c r="E2977" s="250" t="str">
        <f>data_olah!D457</f>
        <v>UMAQ TUKUNG</v>
      </c>
      <c r="F2977" s="251" t="str">
        <f>data_olah!F457</f>
        <v>0.5884369392419319</v>
      </c>
      <c r="G2977" s="251" t="str">
        <f>data_olah!G457</f>
        <v>116.03127132036185</v>
      </c>
      <c r="H2977" s="250" t="str">
        <f>data_olah!H457</f>
        <v>TELKOMSAT</v>
      </c>
      <c r="I2977" s="250" t="str">
        <f>data_olah!I457</f>
        <v>STARLINK</v>
      </c>
      <c r="J2977" s="250" t="str">
        <f>data_olah!J457</f>
        <v>TERPASANG</v>
      </c>
      <c r="K2977" s="250" t="str">
        <f>data_olah!P457</f>
        <v>TIDAK TERDETEKSI</v>
      </c>
      <c r="L2977" s="250" t="str">
        <f>data_olah!U457</f>
        <v>SANGAT OPTIMAL</v>
      </c>
    </row>
    <row r="2978">
      <c r="A2978" s="249">
        <v>2025.0</v>
      </c>
      <c r="B2978" s="249" t="s">
        <v>3598</v>
      </c>
      <c r="C2978" s="250" t="str">
        <f>data_olah!B458</f>
        <v>KUTAI KARTANEGARA</v>
      </c>
      <c r="D2978" s="250" t="str">
        <f>data_olah!C458</f>
        <v>TABANG</v>
      </c>
      <c r="E2978" s="250" t="str">
        <f>data_olah!D458</f>
        <v>SIDOMULYO</v>
      </c>
      <c r="F2978" s="251" t="str">
        <f>data_olah!F458</f>
        <v>0.5727677635230305</v>
      </c>
      <c r="G2978" s="251" t="str">
        <f>data_olah!G458</f>
        <v>116.01944282623566</v>
      </c>
      <c r="H2978" s="250" t="str">
        <f>data_olah!H458</f>
        <v/>
      </c>
      <c r="I2978" s="250" t="str">
        <f>data_olah!I458</f>
        <v/>
      </c>
      <c r="J2978" s="250" t="str">
        <f>data_olah!J458</f>
        <v/>
      </c>
      <c r="K2978" s="250" t="str">
        <f>data_olah!P458</f>
        <v>BELUM TERPASANG</v>
      </c>
      <c r="L2978" s="250" t="str">
        <f>data_olah!U458</f>
        <v>BELUM TERPASANG</v>
      </c>
    </row>
    <row r="2979">
      <c r="A2979" s="249">
        <v>2025.0</v>
      </c>
      <c r="B2979" s="249" t="s">
        <v>3598</v>
      </c>
      <c r="C2979" s="250" t="str">
        <f>data_olah!B459</f>
        <v>KUTAI KARTANEGARA</v>
      </c>
      <c r="D2979" s="250" t="str">
        <f>data_olah!C459</f>
        <v>TABANG</v>
      </c>
      <c r="E2979" s="250" t="str">
        <f>data_olah!D459</f>
        <v>UMAQ BEKUAY</v>
      </c>
      <c r="F2979" s="251" t="str">
        <f>data_olah!F459</f>
        <v>0.5696348583065532</v>
      </c>
      <c r="G2979" s="251" t="str">
        <f>data_olah!G459</f>
        <v>116.00948430759813</v>
      </c>
      <c r="H2979" s="250" t="str">
        <f>data_olah!H459</f>
        <v>TELKOMSEL</v>
      </c>
      <c r="I2979" s="250" t="str">
        <f>data_olah!I459</f>
        <v>ORBIT</v>
      </c>
      <c r="J2979" s="250" t="str">
        <f>data_olah!J459</f>
        <v>TERPASANG</v>
      </c>
      <c r="K2979" s="250" t="str">
        <f>data_olah!P459</f>
        <v>BELUM TERPASANG</v>
      </c>
      <c r="L2979" s="250" t="str">
        <f>data_olah!U459</f>
        <v>TIDAK TERDETEKSI</v>
      </c>
    </row>
    <row r="2980">
      <c r="A2980" s="249">
        <v>2025.0</v>
      </c>
      <c r="B2980" s="249" t="s">
        <v>3598</v>
      </c>
      <c r="C2980" s="250" t="str">
        <f>data_olah!B460</f>
        <v>KUTAI KARTANEGARA</v>
      </c>
      <c r="D2980" s="250" t="str">
        <f>data_olah!C460</f>
        <v>TABANG</v>
      </c>
      <c r="E2980" s="250" t="str">
        <f>data_olah!D460</f>
        <v>TABANG LAMA</v>
      </c>
      <c r="F2980" s="251" t="str">
        <f>data_olah!F460</f>
        <v>0.5631643813230952</v>
      </c>
      <c r="G2980" s="251" t="str">
        <f>data_olah!G460</f>
        <v>116.02666727853531</v>
      </c>
      <c r="H2980" s="250" t="str">
        <f>data_olah!H460</f>
        <v>TELKOMSEL</v>
      </c>
      <c r="I2980" s="250" t="str">
        <f>data_olah!I460</f>
        <v>ORBIT</v>
      </c>
      <c r="J2980" s="250" t="str">
        <f>data_olah!J460</f>
        <v>TERPASANG</v>
      </c>
      <c r="K2980" s="250" t="str">
        <f>data_olah!P460</f>
        <v>BELUM TERPASANG</v>
      </c>
      <c r="L2980" s="250" t="str">
        <f>data_olah!U460</f>
        <v>TIDAK TERDETEKSI</v>
      </c>
    </row>
    <row r="2981">
      <c r="A2981" s="249">
        <v>2025.0</v>
      </c>
      <c r="B2981" s="249" t="s">
        <v>3598</v>
      </c>
      <c r="C2981" s="250" t="str">
        <f>data_olah!B461</f>
        <v>KUTAI KARTANEGARA</v>
      </c>
      <c r="D2981" s="250" t="str">
        <f>data_olah!C461</f>
        <v>TABANG</v>
      </c>
      <c r="E2981" s="250" t="str">
        <f>data_olah!D461</f>
        <v>MUARA TIQ</v>
      </c>
      <c r="F2981" s="251" t="str">
        <f>data_olah!F461</f>
        <v>0.5851911952789394</v>
      </c>
      <c r="G2981" s="251" t="str">
        <f>data_olah!G461</f>
        <v>115.9805648262356</v>
      </c>
      <c r="H2981" s="250" t="str">
        <f>data_olah!H461</f>
        <v>TELKOMSEL</v>
      </c>
      <c r="I2981" s="250" t="str">
        <f>data_olah!I461</f>
        <v>ORBIT</v>
      </c>
      <c r="J2981" s="250" t="str">
        <f>data_olah!J461</f>
        <v>TERPASANG</v>
      </c>
      <c r="K2981" s="250" t="str">
        <f>data_olah!P461</f>
        <v>BELUM TERPASANG</v>
      </c>
      <c r="L2981" s="250" t="str">
        <f>data_olah!U461</f>
        <v>TIDAK TERDETEKSI</v>
      </c>
    </row>
    <row r="2982">
      <c r="A2982" s="249">
        <v>2025.0</v>
      </c>
      <c r="B2982" s="249" t="s">
        <v>3598</v>
      </c>
      <c r="C2982" s="250" t="str">
        <f>data_olah!B462</f>
        <v>KUTAI KARTANEGARA</v>
      </c>
      <c r="D2982" s="250" t="str">
        <f>data_olah!C462</f>
        <v>TABANG</v>
      </c>
      <c r="E2982" s="250" t="str">
        <f>data_olah!D462</f>
        <v>MUARA SALUNG</v>
      </c>
      <c r="F2982" s="251" t="str">
        <f>data_olah!F462</f>
        <v>0.8040383101912678</v>
      </c>
      <c r="G2982" s="251" t="str">
        <f>data_olah!G462</f>
        <v>115.63803329591457</v>
      </c>
      <c r="H2982" s="250" t="str">
        <f>data_olah!H462</f>
        <v>TELKOMSAT</v>
      </c>
      <c r="I2982" s="250" t="str">
        <f>data_olah!I462</f>
        <v>STARLINK</v>
      </c>
      <c r="J2982" s="250" t="str">
        <f>data_olah!J462</f>
        <v>TERPASANG</v>
      </c>
      <c r="K2982" s="250" t="str">
        <f>data_olah!P462</f>
        <v>TIDAK TERDETEKSI</v>
      </c>
      <c r="L2982" s="250" t="str">
        <f>data_olah!U462</f>
        <v>SANGAT OPTIMAL</v>
      </c>
    </row>
    <row r="2983">
      <c r="A2983" s="249">
        <v>2025.0</v>
      </c>
      <c r="B2983" s="249" t="s">
        <v>3598</v>
      </c>
      <c r="C2983" s="250" t="str">
        <f>data_olah!B463</f>
        <v>KUTAI KARTANEGARA</v>
      </c>
      <c r="D2983" s="250" t="str">
        <f>data_olah!C463</f>
        <v>TABANG</v>
      </c>
      <c r="E2983" s="250" t="str">
        <f>data_olah!D463</f>
        <v>MUARA KEBAQ</v>
      </c>
      <c r="F2983" s="251" t="str">
        <f>data_olah!F463</f>
        <v>0.9376235004476032</v>
      </c>
      <c r="G2983" s="251" t="str">
        <f>data_olah!G463</f>
        <v>115.59230678020565</v>
      </c>
      <c r="H2983" s="250" t="str">
        <f>data_olah!H463</f>
        <v>TELKOMSAT</v>
      </c>
      <c r="I2983" s="250" t="str">
        <f>data_olah!I463</f>
        <v>STARLINK</v>
      </c>
      <c r="J2983" s="250" t="str">
        <f>data_olah!J463</f>
        <v>TERPASANG</v>
      </c>
      <c r="K2983" s="250" t="str">
        <f>data_olah!P463</f>
        <v>TIDAK TERDETEKSI</v>
      </c>
      <c r="L2983" s="250" t="str">
        <f>data_olah!U463</f>
        <v>SANGAT OPTIMAL</v>
      </c>
    </row>
    <row r="2984">
      <c r="A2984" s="249">
        <v>2025.0</v>
      </c>
      <c r="B2984" s="249" t="s">
        <v>3598</v>
      </c>
      <c r="C2984" s="250" t="str">
        <f>data_olah!B464</f>
        <v>KUTAI KARTANEGARA</v>
      </c>
      <c r="D2984" s="250" t="str">
        <f>data_olah!C464</f>
        <v>TABANG</v>
      </c>
      <c r="E2984" s="250" t="str">
        <f>data_olah!D464</f>
        <v>MUARA BELINAU</v>
      </c>
      <c r="F2984" s="251" t="str">
        <f>data_olah!F464</f>
        <v>1.1593826517058607</v>
      </c>
      <c r="G2984" s="251" t="str">
        <f>data_olah!G464</f>
        <v>115.94742196856457</v>
      </c>
      <c r="H2984" s="250" t="str">
        <f>data_olah!H464</f>
        <v>TELKOMSAT</v>
      </c>
      <c r="I2984" s="250" t="str">
        <f>data_olah!I464</f>
        <v>STARLINK</v>
      </c>
      <c r="J2984" s="250" t="str">
        <f>data_olah!J464</f>
        <v>TERPASANG</v>
      </c>
      <c r="K2984" s="250" t="str">
        <f>data_olah!P464</f>
        <v>TIDAK TERDETEKSI</v>
      </c>
      <c r="L2984" s="250" t="str">
        <f>data_olah!U464</f>
        <v>OPTIMAL</v>
      </c>
    </row>
    <row r="2985">
      <c r="A2985" s="249">
        <v>2025.0</v>
      </c>
      <c r="B2985" s="249" t="s">
        <v>3598</v>
      </c>
      <c r="C2985" s="250" t="str">
        <f>data_olah!B465</f>
        <v>KUTAI KARTANEGARA</v>
      </c>
      <c r="D2985" s="250" t="str">
        <f>data_olah!C465</f>
        <v>TABANG</v>
      </c>
      <c r="E2985" s="250" t="str">
        <f>data_olah!D465</f>
        <v>MUARA TUBOQ</v>
      </c>
      <c r="F2985" s="251" t="str">
        <f>data_olah!F465</f>
        <v>0.5868346012506974</v>
      </c>
      <c r="G2985" s="251" t="str">
        <f>data_olah!G465</f>
        <v>115.97630329316378</v>
      </c>
      <c r="H2985" s="250" t="str">
        <f>data_olah!H465</f>
        <v>TELKOMSEL</v>
      </c>
      <c r="I2985" s="250" t="str">
        <f>data_olah!I465</f>
        <v>ORBIT</v>
      </c>
      <c r="J2985" s="250" t="str">
        <f>data_olah!J465</f>
        <v>TERPASANG</v>
      </c>
      <c r="K2985" s="250" t="str">
        <f>data_olah!P465</f>
        <v>BELUM TERPASANG</v>
      </c>
      <c r="L2985" s="250" t="str">
        <f>data_olah!U465</f>
        <v>TIDAK TERDETEKSI</v>
      </c>
    </row>
    <row r="2986">
      <c r="A2986" s="249">
        <v>2025.0</v>
      </c>
      <c r="B2986" s="249" t="s">
        <v>3598</v>
      </c>
      <c r="C2986" s="250" t="str">
        <f>data_olah!B466</f>
        <v>KUTAI KARTANEGARA</v>
      </c>
      <c r="D2986" s="250" t="str">
        <f>data_olah!C466</f>
        <v>TABANG</v>
      </c>
      <c r="E2986" s="250" t="str">
        <f>data_olah!D466</f>
        <v>RITAN BARU</v>
      </c>
      <c r="F2986" s="251" t="str">
        <f>data_olah!F466</f>
        <v>0.39040049982240504</v>
      </c>
      <c r="G2986" s="251" t="str">
        <f>data_olah!G466</f>
        <v>116.05443858020529</v>
      </c>
      <c r="H2986" s="250" t="str">
        <f>data_olah!H466</f>
        <v>TELKOMSAT</v>
      </c>
      <c r="I2986" s="250" t="str">
        <f>data_olah!I466</f>
        <v>STARLINK</v>
      </c>
      <c r="J2986" s="250" t="str">
        <f>data_olah!J466</f>
        <v>TERPASANG</v>
      </c>
      <c r="K2986" s="250" t="str">
        <f>data_olah!P466</f>
        <v>TIDAK TERDETEKSI</v>
      </c>
      <c r="L2986" s="250" t="str">
        <f>data_olah!U466</f>
        <v>TIDAK OPTIMAL</v>
      </c>
    </row>
    <row r="2987">
      <c r="A2987" s="249">
        <v>2025.0</v>
      </c>
      <c r="B2987" s="249" t="s">
        <v>3598</v>
      </c>
      <c r="C2987" s="250" t="str">
        <f>data_olah!B467</f>
        <v>KUTAI KARTANEGARA</v>
      </c>
      <c r="D2987" s="250" t="str">
        <f>data_olah!C467</f>
        <v>TABANG</v>
      </c>
      <c r="E2987" s="250" t="str">
        <f>data_olah!D467</f>
        <v>TUKUNG RITAN</v>
      </c>
      <c r="F2987" s="251" t="str">
        <f>data_olah!F467</f>
        <v>0.3836810743381145</v>
      </c>
      <c r="G2987" s="251" t="str">
        <f>data_olah!G467</f>
        <v>116.05963797585214</v>
      </c>
      <c r="H2987" s="250" t="str">
        <f>data_olah!H467</f>
        <v>TELKOMSEL</v>
      </c>
      <c r="I2987" s="250" t="str">
        <f>data_olah!I467</f>
        <v>ORBIT</v>
      </c>
      <c r="J2987" s="250" t="str">
        <f>data_olah!J467</f>
        <v>TERPASANG</v>
      </c>
      <c r="K2987" s="250" t="str">
        <f>data_olah!P467</f>
        <v>BELUM TERPASANG</v>
      </c>
      <c r="L2987" s="250" t="str">
        <f>data_olah!U467</f>
        <v>TIDAK TERDETEKSI</v>
      </c>
    </row>
    <row r="2988">
      <c r="A2988" s="249">
        <v>2025.0</v>
      </c>
      <c r="B2988" s="249" t="s">
        <v>3598</v>
      </c>
      <c r="C2988" s="250" t="str">
        <f>data_olah!B468</f>
        <v>KUTAI KARTANEGARA</v>
      </c>
      <c r="D2988" s="250" t="str">
        <f>data_olah!C468</f>
        <v>TENGGARONG</v>
      </c>
      <c r="E2988" s="250" t="str">
        <f>data_olah!D468</f>
        <v>RAPAK LAMBUR</v>
      </c>
      <c r="F2988" s="251" t="str">
        <f>data_olah!F468</f>
        <v>-0.33663589889178014</v>
      </c>
      <c r="G2988" s="251" t="str">
        <f>data_olah!G468</f>
        <v>116.95191114856135</v>
      </c>
      <c r="H2988" s="250" t="str">
        <f>data_olah!H468</f>
        <v>TELKOMSEL</v>
      </c>
      <c r="I2988" s="250" t="str">
        <f>data_olah!I468</f>
        <v>INDIHOME</v>
      </c>
      <c r="J2988" s="250" t="str">
        <f>data_olah!J468</f>
        <v>TERPASANG</v>
      </c>
      <c r="K2988" s="250" t="str">
        <f>data_olah!P468</f>
        <v>&lt;= 1GB</v>
      </c>
      <c r="L2988" s="250" t="str">
        <f>data_olah!U468</f>
        <v>TIDAK OPTIMAL</v>
      </c>
    </row>
    <row r="2989">
      <c r="A2989" s="249">
        <v>2025.0</v>
      </c>
      <c r="B2989" s="249" t="s">
        <v>3598</v>
      </c>
      <c r="C2989" s="250" t="str">
        <f>data_olah!B469</f>
        <v>KUTAI KARTANEGARA</v>
      </c>
      <c r="D2989" s="250" t="str">
        <f>data_olah!C469</f>
        <v>TENGGARONG</v>
      </c>
      <c r="E2989" s="250" t="str">
        <f>data_olah!D469</f>
        <v>BENDANG RAYA</v>
      </c>
      <c r="F2989" s="251" t="str">
        <f>data_olah!F469</f>
        <v>-0.36856172061022047</v>
      </c>
      <c r="G2989" s="251" t="str">
        <f>data_olah!G469</f>
        <v>116.92560715246886</v>
      </c>
      <c r="H2989" s="250" t="str">
        <f>data_olah!H469</f>
        <v>TELKOMSEL</v>
      </c>
      <c r="I2989" s="250" t="str">
        <f>data_olah!I469</f>
        <v>INDIHOME</v>
      </c>
      <c r="J2989" s="250" t="str">
        <f>data_olah!J469</f>
        <v>TERPASANG</v>
      </c>
      <c r="K2989" s="250" t="str">
        <f>data_olah!P469</f>
        <v>&lt;= 1GB</v>
      </c>
      <c r="L2989" s="250" t="str">
        <f>data_olah!U469</f>
        <v>TIDAK OPTIMAL</v>
      </c>
    </row>
    <row r="2990">
      <c r="A2990" s="249">
        <v>2025.0</v>
      </c>
      <c r="B2990" s="249" t="s">
        <v>3598</v>
      </c>
      <c r="C2990" s="250" t="str">
        <f>data_olah!B470</f>
        <v>KUTAI KARTANEGARA</v>
      </c>
      <c r="D2990" s="250" t="str">
        <f>data_olah!C470</f>
        <v>TENGGARONG SEBERANG</v>
      </c>
      <c r="E2990" s="250" t="str">
        <f>data_olah!D470</f>
        <v>MANUNGGAL JAYA</v>
      </c>
      <c r="F2990" s="251" t="str">
        <f>data_olah!F470</f>
        <v>-0.3810106422280086</v>
      </c>
      <c r="G2990" s="251" t="str">
        <f>data_olah!G470</f>
        <v>117.11211711089206</v>
      </c>
      <c r="H2990" s="250" t="str">
        <f>data_olah!H470</f>
        <v>TELKOM</v>
      </c>
      <c r="I2990" s="250" t="str">
        <f>data_olah!I470</f>
        <v>WMS</v>
      </c>
      <c r="J2990" s="250" t="str">
        <f>data_olah!J470</f>
        <v>TERPASANG</v>
      </c>
      <c r="K2990" s="250" t="str">
        <f>data_olah!P470</f>
        <v>BELUM TERPASANG</v>
      </c>
      <c r="L2990" s="250" t="str">
        <f>data_olah!U470</f>
        <v>TIDAK OPTIMAL</v>
      </c>
    </row>
    <row r="2991">
      <c r="A2991" s="249">
        <v>2025.0</v>
      </c>
      <c r="B2991" s="249" t="s">
        <v>3598</v>
      </c>
      <c r="C2991" s="250" t="str">
        <f>data_olah!B471</f>
        <v>KUTAI KARTANEGARA</v>
      </c>
      <c r="D2991" s="250" t="str">
        <f>data_olah!C471</f>
        <v>TENGGARONG SEBERANG</v>
      </c>
      <c r="E2991" s="250" t="str">
        <f>data_olah!D471</f>
        <v>BUKIT RAYA</v>
      </c>
      <c r="F2991" s="251" t="str">
        <f>data_olah!F471</f>
        <v>-0.4166513986292626</v>
      </c>
      <c r="G2991" s="251" t="str">
        <f>data_olah!G471</f>
        <v>117.06860766719366</v>
      </c>
      <c r="H2991" s="250" t="str">
        <f>data_olah!H471</f>
        <v>TELKOMSEL</v>
      </c>
      <c r="I2991" s="250" t="str">
        <f>data_olah!I471</f>
        <v>INDIHOME</v>
      </c>
      <c r="J2991" s="250" t="str">
        <f>data_olah!J471</f>
        <v>TERPASANG</v>
      </c>
      <c r="K2991" s="250" t="str">
        <f>data_olah!P471</f>
        <v>&lt;= 50GB</v>
      </c>
      <c r="L2991" s="250" t="str">
        <f>data_olah!U471</f>
        <v>TIDAK OPTIMAL</v>
      </c>
    </row>
    <row r="2992">
      <c r="A2992" s="249">
        <v>2025.0</v>
      </c>
      <c r="B2992" s="249" t="s">
        <v>3598</v>
      </c>
      <c r="C2992" s="250" t="str">
        <f>data_olah!B472</f>
        <v>KUTAI KARTANEGARA</v>
      </c>
      <c r="D2992" s="250" t="str">
        <f>data_olah!C472</f>
        <v>TENGGARONG SEBERANG</v>
      </c>
      <c r="E2992" s="250" t="str">
        <f>data_olah!D472</f>
        <v>EMBALUT</v>
      </c>
      <c r="F2992" s="251" t="str">
        <f>data_olah!F472</f>
        <v>-0.3371235401605629</v>
      </c>
      <c r="G2992" s="251" t="str">
        <f>data_olah!G472</f>
        <v>117.08467270295287</v>
      </c>
      <c r="H2992" s="250" t="str">
        <f>data_olah!H472</f>
        <v>TELKOM</v>
      </c>
      <c r="I2992" s="250" t="str">
        <f>data_olah!I472</f>
        <v>WMS</v>
      </c>
      <c r="J2992" s="250" t="str">
        <f>data_olah!J472</f>
        <v>TERPASANG</v>
      </c>
      <c r="K2992" s="250" t="str">
        <f>data_olah!P472</f>
        <v>&gt; 200GB</v>
      </c>
      <c r="L2992" s="250" t="str">
        <f>data_olah!U472</f>
        <v>KURANG OPTIMAL</v>
      </c>
    </row>
    <row r="2993">
      <c r="A2993" s="249">
        <v>2025.0</v>
      </c>
      <c r="B2993" s="249" t="s">
        <v>3598</v>
      </c>
      <c r="C2993" s="250" t="str">
        <f>data_olah!B473</f>
        <v>KUTAI KARTANEGARA</v>
      </c>
      <c r="D2993" s="250" t="str">
        <f>data_olah!C473</f>
        <v>TENGGARONG SEBERANG</v>
      </c>
      <c r="E2993" s="250" t="str">
        <f>data_olah!D473</f>
        <v>BANGUN REJO</v>
      </c>
      <c r="F2993" s="251" t="str">
        <f>data_olah!F473</f>
        <v>-0.3582107036744533</v>
      </c>
      <c r="G2993" s="251" t="str">
        <f>data_olah!G473</f>
        <v>117.11026928174144</v>
      </c>
      <c r="H2993" s="250" t="str">
        <f>data_olah!H473</f>
        <v>TELKOM</v>
      </c>
      <c r="I2993" s="250" t="str">
        <f>data_olah!I473</f>
        <v>WMS</v>
      </c>
      <c r="J2993" s="250" t="str">
        <f>data_olah!J473</f>
        <v>TERPASANG</v>
      </c>
      <c r="K2993" s="250" t="str">
        <f>data_olah!P473</f>
        <v>&lt;= 200GB</v>
      </c>
      <c r="L2993" s="250" t="str">
        <f>data_olah!U473</f>
        <v>KURANG OPTIMAL</v>
      </c>
    </row>
    <row r="2994">
      <c r="A2994" s="249">
        <v>2025.0</v>
      </c>
      <c r="B2994" s="249" t="s">
        <v>3598</v>
      </c>
      <c r="C2994" s="250" t="str">
        <f>data_olah!B474</f>
        <v>KUTAI KARTANEGARA</v>
      </c>
      <c r="D2994" s="250" t="str">
        <f>data_olah!C474</f>
        <v>TENGGARONG SEBERANG</v>
      </c>
      <c r="E2994" s="250" t="str">
        <f>data_olah!D474</f>
        <v>KERTA BUANA</v>
      </c>
      <c r="F2994" s="251" t="str">
        <f>data_olah!F474</f>
        <v>-0.3109178236353778</v>
      </c>
      <c r="G2994" s="251" t="str">
        <f>data_olah!G474</f>
        <v>117.10557560279412</v>
      </c>
      <c r="H2994" s="250" t="str">
        <f>data_olah!H474</f>
        <v>TELKOM</v>
      </c>
      <c r="I2994" s="250" t="str">
        <f>data_olah!I474</f>
        <v>WMS</v>
      </c>
      <c r="J2994" s="250" t="str">
        <f>data_olah!J474</f>
        <v>TERPASANG</v>
      </c>
      <c r="K2994" s="250" t="str">
        <f>data_olah!P474</f>
        <v>&lt;= 200GB</v>
      </c>
      <c r="L2994" s="250" t="str">
        <f>data_olah!U474</f>
        <v>KURANG OPTIMAL</v>
      </c>
    </row>
    <row r="2995">
      <c r="A2995" s="249">
        <v>2025.0</v>
      </c>
      <c r="B2995" s="249" t="s">
        <v>3598</v>
      </c>
      <c r="C2995" s="250" t="str">
        <f>data_olah!B475</f>
        <v>KUTAI KARTANEGARA</v>
      </c>
      <c r="D2995" s="250" t="str">
        <f>data_olah!C475</f>
        <v>TENGGARONG SEBERANG</v>
      </c>
      <c r="E2995" s="250" t="str">
        <f>data_olah!D475</f>
        <v>SEPARI</v>
      </c>
      <c r="F2995" s="251" t="str">
        <f>data_olah!F475</f>
        <v>-0.3068913943349938</v>
      </c>
      <c r="G2995" s="251" t="str">
        <f>data_olah!G475</f>
        <v>117.05864943235343</v>
      </c>
      <c r="H2995" s="250" t="str">
        <f>data_olah!H475</f>
        <v>TELKOM</v>
      </c>
      <c r="I2995" s="250" t="str">
        <f>data_olah!I475</f>
        <v>Astinet</v>
      </c>
      <c r="J2995" s="250" t="str">
        <f>data_olah!J475</f>
        <v>TERPASANG</v>
      </c>
      <c r="K2995" s="250" t="str">
        <f>data_olah!P475</f>
        <v>TIDAK TERDETEKSI</v>
      </c>
      <c r="L2995" s="250" t="str">
        <f>data_olah!U475</f>
        <v>TIDAK TERDETEKSI</v>
      </c>
    </row>
    <row r="2996">
      <c r="A2996" s="249">
        <v>2025.0</v>
      </c>
      <c r="B2996" s="249" t="s">
        <v>3598</v>
      </c>
      <c r="C2996" s="250" t="str">
        <f>data_olah!B476</f>
        <v>KUTAI KARTANEGARA</v>
      </c>
      <c r="D2996" s="250" t="str">
        <f>data_olah!C476</f>
        <v>TENGGARONG SEBERANG</v>
      </c>
      <c r="E2996" s="250" t="str">
        <f>data_olah!D476</f>
        <v>BUKIT PARIAMAN</v>
      </c>
      <c r="F2996" s="251" t="str">
        <f>data_olah!F476</f>
        <v>-0.2639331540165677</v>
      </c>
      <c r="G2996" s="251" t="str">
        <f>data_olah!G476</f>
        <v>117.12102279925075</v>
      </c>
      <c r="H2996" s="250" t="str">
        <f>data_olah!H476</f>
        <v>TELKOM</v>
      </c>
      <c r="I2996" s="250" t="str">
        <f>data_olah!I476</f>
        <v>WMS</v>
      </c>
      <c r="J2996" s="250" t="str">
        <f>data_olah!J476</f>
        <v>TERPASANG</v>
      </c>
      <c r="K2996" s="250" t="str">
        <f>data_olah!P476</f>
        <v>&lt;= 100GB</v>
      </c>
      <c r="L2996" s="250" t="str">
        <f>data_olah!U476</f>
        <v>KURANG OPTIMAL</v>
      </c>
    </row>
    <row r="2997">
      <c r="A2997" s="249">
        <v>2025.0</v>
      </c>
      <c r="B2997" s="249" t="s">
        <v>3598</v>
      </c>
      <c r="C2997" s="250" t="str">
        <f>data_olah!B477</f>
        <v>KUTAI KARTANEGARA</v>
      </c>
      <c r="D2997" s="250" t="str">
        <f>data_olah!C477</f>
        <v>TENGGARONG SEBERANG</v>
      </c>
      <c r="E2997" s="250" t="str">
        <f>data_olah!D477</f>
        <v>BHUANA JAYA</v>
      </c>
      <c r="F2997" s="251" t="str">
        <f>data_olah!F477</f>
        <v>-0.24060451932600063</v>
      </c>
      <c r="G2997" s="251" t="str">
        <f>data_olah!G477</f>
        <v>117.13029454122139</v>
      </c>
      <c r="H2997" s="250" t="str">
        <f>data_olah!H477</f>
        <v>TELKOMSEL</v>
      </c>
      <c r="I2997" s="250" t="str">
        <f>data_olah!I477</f>
        <v>INDIHOME</v>
      </c>
      <c r="J2997" s="250" t="str">
        <f>data_olah!J477</f>
        <v>TERPASANG</v>
      </c>
      <c r="K2997" s="250" t="str">
        <f>data_olah!P477</f>
        <v>&lt;= 50GB</v>
      </c>
      <c r="L2997" s="250" t="str">
        <f>data_olah!U477</f>
        <v>TIDAK OPTIMAL</v>
      </c>
    </row>
    <row r="2998">
      <c r="A2998" s="249">
        <v>2025.0</v>
      </c>
      <c r="B2998" s="249" t="s">
        <v>3598</v>
      </c>
      <c r="C2998" s="250" t="str">
        <f>data_olah!B478</f>
        <v>KUTAI KARTANEGARA</v>
      </c>
      <c r="D2998" s="250" t="str">
        <f>data_olah!C478</f>
        <v>TENGGARONG SEBERANG</v>
      </c>
      <c r="E2998" s="250" t="str">
        <f>data_olah!D478</f>
        <v>MULAWARMAN</v>
      </c>
      <c r="F2998" s="251" t="str">
        <f>data_olah!F478</f>
        <v>-0.18995778470058233</v>
      </c>
      <c r="G2998" s="251" t="str">
        <f>data_olah!G478</f>
        <v>117.14247912809928</v>
      </c>
      <c r="H2998" s="250" t="str">
        <f>data_olah!H478</f>
        <v>TELKOM</v>
      </c>
      <c r="I2998" s="250" t="str">
        <f>data_olah!I478</f>
        <v>Astinet</v>
      </c>
      <c r="J2998" s="250" t="str">
        <f>data_olah!J478</f>
        <v>TERPASANG</v>
      </c>
      <c r="K2998" s="250" t="str">
        <f>data_olah!P478</f>
        <v>TIDAK TERDETEKSI</v>
      </c>
      <c r="L2998" s="250" t="str">
        <f>data_olah!U478</f>
        <v>TIDAK TERDETEKSI</v>
      </c>
    </row>
    <row r="2999">
      <c r="A2999" s="249">
        <v>2025.0</v>
      </c>
      <c r="B2999" s="249" t="s">
        <v>3598</v>
      </c>
      <c r="C2999" s="250" t="str">
        <f>data_olah!B479</f>
        <v>KUTAI KARTANEGARA</v>
      </c>
      <c r="D2999" s="250" t="str">
        <f>data_olah!C479</f>
        <v>TENGGARONG SEBERANG</v>
      </c>
      <c r="E2999" s="250" t="str">
        <f>data_olah!D479</f>
        <v>LOA ULUNG</v>
      </c>
      <c r="F2999" s="251" t="str">
        <f>data_olah!F479</f>
        <v>-0.35799352749585234</v>
      </c>
      <c r="G2999" s="251" t="str">
        <f>data_olah!G479</f>
        <v>117.01104828575836</v>
      </c>
      <c r="H2999" s="250" t="str">
        <f>data_olah!H479</f>
        <v>TELKOMSEL</v>
      </c>
      <c r="I2999" s="250" t="str">
        <f>data_olah!I479</f>
        <v>INDIHOME</v>
      </c>
      <c r="J2999" s="250" t="str">
        <f>data_olah!J479</f>
        <v>TERPASANG</v>
      </c>
      <c r="K2999" s="250" t="str">
        <f>data_olah!P479</f>
        <v>&gt; 200GB</v>
      </c>
      <c r="L2999" s="250" t="str">
        <f>data_olah!U479</f>
        <v>KURANG OPTIMAL</v>
      </c>
    </row>
    <row r="3000">
      <c r="A3000" s="249">
        <v>2025.0</v>
      </c>
      <c r="B3000" s="249" t="s">
        <v>3598</v>
      </c>
      <c r="C3000" s="250" t="str">
        <f>data_olah!B480</f>
        <v>KUTAI KARTANEGARA</v>
      </c>
      <c r="D3000" s="250" t="str">
        <f>data_olah!C480</f>
        <v>TENGGARONG SEBERANG</v>
      </c>
      <c r="E3000" s="250" t="str">
        <f>data_olah!D480</f>
        <v>LOA RAYA</v>
      </c>
      <c r="F3000" s="251" t="str">
        <f>data_olah!F480</f>
        <v>-0.3945583994622957</v>
      </c>
      <c r="G3000" s="251" t="str">
        <f>data_olah!G480</f>
        <v>116.99652508205625</v>
      </c>
      <c r="H3000" s="250" t="str">
        <f>data_olah!H480</f>
        <v>TELKOMSEL</v>
      </c>
      <c r="I3000" s="250" t="str">
        <f>data_olah!I480</f>
        <v>INDIHOME</v>
      </c>
      <c r="J3000" s="250" t="str">
        <f>data_olah!J480</f>
        <v>TERPASANG</v>
      </c>
      <c r="K3000" s="250" t="str">
        <f>data_olah!P480</f>
        <v>&gt;1000GB</v>
      </c>
      <c r="L3000" s="250" t="str">
        <f>data_olah!U480</f>
        <v>SANGAT OPTIMAL</v>
      </c>
    </row>
    <row r="3001">
      <c r="A3001" s="249">
        <v>2025.0</v>
      </c>
      <c r="B3001" s="249" t="s">
        <v>3598</v>
      </c>
      <c r="C3001" s="250" t="str">
        <f>data_olah!B481</f>
        <v>KUTAI KARTANEGARA</v>
      </c>
      <c r="D3001" s="250" t="str">
        <f>data_olah!C481</f>
        <v>TENGGARONG SEBERANG</v>
      </c>
      <c r="E3001" s="250" t="str">
        <f>data_olah!D481</f>
        <v>PERJIWA</v>
      </c>
      <c r="F3001" s="251" t="str">
        <f>data_olah!F481</f>
        <v>-0.4109181712698583</v>
      </c>
      <c r="G3001" s="251" t="str">
        <f>data_olah!G481</f>
        <v>117.00054461829646</v>
      </c>
      <c r="H3001" s="250" t="str">
        <f>data_olah!H481</f>
        <v>TELKOMSEL</v>
      </c>
      <c r="I3001" s="250" t="str">
        <f>data_olah!I481</f>
        <v>INDIHOME</v>
      </c>
      <c r="J3001" s="250" t="str">
        <f>data_olah!J481</f>
        <v>TERPASANG</v>
      </c>
      <c r="K3001" s="250" t="str">
        <f>data_olah!P481</f>
        <v>TIDAK AKTIF</v>
      </c>
      <c r="L3001" s="250" t="str">
        <f>data_olah!U481</f>
        <v>TIDAK OPTIMAL</v>
      </c>
    </row>
    <row r="3002">
      <c r="A3002" s="249">
        <v>2025.0</v>
      </c>
      <c r="B3002" s="249" t="s">
        <v>3598</v>
      </c>
      <c r="C3002" s="250" t="str">
        <f>data_olah!B482</f>
        <v>KUTAI KARTANEGARA</v>
      </c>
      <c r="D3002" s="250" t="str">
        <f>data_olah!C482</f>
        <v>TENGGARONG SEBERANG</v>
      </c>
      <c r="E3002" s="250" t="str">
        <f>data_olah!D482</f>
        <v>TELUK DALAM</v>
      </c>
      <c r="F3002" s="251" t="str">
        <f>data_olah!F482</f>
        <v>-0.43811414320421616</v>
      </c>
      <c r="G3002" s="251" t="str">
        <f>data_olah!G482</f>
        <v>117.01033596115947</v>
      </c>
      <c r="H3002" s="250" t="str">
        <f>data_olah!H482</f>
        <v>TELKOMSEL</v>
      </c>
      <c r="I3002" s="250" t="str">
        <f>data_olah!I482</f>
        <v>INDIHOME</v>
      </c>
      <c r="J3002" s="250" t="str">
        <f>data_olah!J482</f>
        <v>TERPASANG</v>
      </c>
      <c r="K3002" s="250" t="str">
        <f>data_olah!P482</f>
        <v>&lt;= 50GB</v>
      </c>
      <c r="L3002" s="250" t="str">
        <f>data_olah!U482</f>
        <v>TIDAK OPTIMAL</v>
      </c>
    </row>
    <row r="3003">
      <c r="A3003" s="249">
        <v>2025.0</v>
      </c>
      <c r="B3003" s="249" t="s">
        <v>3598</v>
      </c>
      <c r="C3003" s="250" t="str">
        <f>data_olah!B483</f>
        <v>KUTAI KARTANEGARA</v>
      </c>
      <c r="D3003" s="250" t="str">
        <f>data_olah!C483</f>
        <v>TENGGARONG SEBERANG</v>
      </c>
      <c r="E3003" s="250" t="str">
        <f>data_olah!D483</f>
        <v>LOA LEPU</v>
      </c>
      <c r="F3003" s="251" t="str">
        <f>data_olah!F483</f>
        <v>-0.4535990986470325</v>
      </c>
      <c r="G3003" s="251" t="str">
        <f>data_olah!G483</f>
        <v>117.02026317872068</v>
      </c>
      <c r="H3003" s="250" t="str">
        <f>data_olah!H483</f>
        <v/>
      </c>
      <c r="I3003" s="250" t="str">
        <f>data_olah!I483</f>
        <v/>
      </c>
      <c r="J3003" s="250" t="str">
        <f>data_olah!J483</f>
        <v/>
      </c>
      <c r="K3003" s="250" t="str">
        <f>data_olah!P483</f>
        <v>BELUM TERPASANG</v>
      </c>
      <c r="L3003" s="250" t="str">
        <f>data_olah!U483</f>
        <v>BELUM TERPASANG</v>
      </c>
    </row>
    <row r="3004">
      <c r="A3004" s="249">
        <v>2025.0</v>
      </c>
      <c r="B3004" s="249" t="s">
        <v>3598</v>
      </c>
      <c r="C3004" s="250" t="str">
        <f>data_olah!B484</f>
        <v>KUTAI KARTANEGARA</v>
      </c>
      <c r="D3004" s="250" t="str">
        <f>data_olah!C484</f>
        <v>TENGGARONG SEBERANG</v>
      </c>
      <c r="E3004" s="250" t="str">
        <f>data_olah!D484</f>
        <v>SUKA MAJU</v>
      </c>
      <c r="F3004" s="251" t="str">
        <f>data_olah!F484</f>
        <v>-0.22650717927559386</v>
      </c>
      <c r="G3004" s="251" t="str">
        <f>data_olah!G484</f>
        <v>117.0791019590544</v>
      </c>
      <c r="H3004" s="250" t="str">
        <f>data_olah!H484</f>
        <v>TELKOM</v>
      </c>
      <c r="I3004" s="250" t="str">
        <f>data_olah!I484</f>
        <v>Astinet</v>
      </c>
      <c r="J3004" s="250" t="str">
        <f>data_olah!J484</f>
        <v>TERPASANG</v>
      </c>
      <c r="K3004" s="250" t="str">
        <f>data_olah!P484</f>
        <v>TIDAK TERDETEKSI</v>
      </c>
      <c r="L3004" s="250" t="str">
        <f>data_olah!U484</f>
        <v>TIDAK TERDETEKSI</v>
      </c>
    </row>
    <row r="3005">
      <c r="A3005" s="249">
        <v>2025.0</v>
      </c>
      <c r="B3005" s="249" t="s">
        <v>3598</v>
      </c>
      <c r="C3005" s="250" t="str">
        <f>data_olah!B485</f>
        <v>KUTAI KARTANEGARA</v>
      </c>
      <c r="D3005" s="250" t="str">
        <f>data_olah!C485</f>
        <v>TENGGARONG SEBERANG</v>
      </c>
      <c r="E3005" s="250" t="str">
        <f>data_olah!D485</f>
        <v>LOA PARI</v>
      </c>
      <c r="F3005" s="251" t="str">
        <f>data_olah!F485</f>
        <v>-0.3798082846171705</v>
      </c>
      <c r="G3005" s="251" t="str">
        <f>data_olah!G485</f>
        <v>116.99347673787696</v>
      </c>
      <c r="H3005" s="250" t="str">
        <f>data_olah!H485</f>
        <v>TELKOMSEL</v>
      </c>
      <c r="I3005" s="250" t="str">
        <f>data_olah!I485</f>
        <v>INDIHOME</v>
      </c>
      <c r="J3005" s="250" t="str">
        <f>data_olah!J485</f>
        <v>TERPASANG</v>
      </c>
      <c r="K3005" s="250" t="str">
        <f>data_olah!P485</f>
        <v>&lt;= 150GB</v>
      </c>
      <c r="L3005" s="250" t="str">
        <f>data_olah!U485</f>
        <v>KURANG OPTIMAL</v>
      </c>
    </row>
    <row r="3006">
      <c r="A3006" s="249">
        <v>2025.0</v>
      </c>
      <c r="B3006" s="249" t="s">
        <v>3598</v>
      </c>
      <c r="C3006" s="250" t="str">
        <f>data_olah!B486</f>
        <v>KUTAI KARTANEGARA</v>
      </c>
      <c r="D3006" s="250" t="str">
        <f>data_olah!C486</f>
        <v>TENGGARONG SEBERANG</v>
      </c>
      <c r="E3006" s="250" t="str">
        <f>data_olah!D486</f>
        <v>KARANG TUNGGAL</v>
      </c>
      <c r="F3006" s="251" t="str">
        <f>data_olah!F486</f>
        <v>-0.4035708055763041</v>
      </c>
      <c r="G3006" s="251" t="str">
        <f>data_olah!G486</f>
        <v>117.09870951317284</v>
      </c>
      <c r="H3006" s="250" t="str">
        <f>data_olah!H486</f>
        <v>TELKOM</v>
      </c>
      <c r="I3006" s="250" t="str">
        <f>data_olah!I486</f>
        <v>Astinet</v>
      </c>
      <c r="J3006" s="250" t="str">
        <f>data_olah!J486</f>
        <v>TERPASANG</v>
      </c>
      <c r="K3006" s="250" t="str">
        <f>data_olah!P486</f>
        <v>TIDAK TERDETEKSI</v>
      </c>
      <c r="L3006" s="250" t="str">
        <f>data_olah!U486</f>
        <v>TIDAK TERDETEKSI</v>
      </c>
    </row>
    <row r="3007">
      <c r="A3007" s="249">
        <v>2025.0</v>
      </c>
      <c r="B3007" s="249" t="s">
        <v>3598</v>
      </c>
      <c r="C3007" s="250" t="str">
        <f>data_olah!B487</f>
        <v>KUTAI KARTANEGARA</v>
      </c>
      <c r="D3007" s="250" t="str">
        <f>data_olah!C487</f>
        <v>TENGGARONG SEBERANG</v>
      </c>
      <c r="E3007" s="250" t="str">
        <f>data_olah!D487</f>
        <v>TANJUNG BATU</v>
      </c>
      <c r="F3007" s="251" t="str">
        <f>data_olah!F487</f>
        <v>-0.39170378498022523</v>
      </c>
      <c r="G3007" s="251" t="str">
        <f>data_olah!G487</f>
        <v>117.05775770295307</v>
      </c>
      <c r="H3007" s="250" t="str">
        <f>data_olah!H487</f>
        <v>TELKOM</v>
      </c>
      <c r="I3007" s="250" t="str">
        <f>data_olah!I487</f>
        <v>WMS</v>
      </c>
      <c r="J3007" s="250" t="str">
        <f>data_olah!J487</f>
        <v>TERPASANG</v>
      </c>
      <c r="K3007" s="250" t="str">
        <f>data_olah!P487</f>
        <v>&lt;= 150GB</v>
      </c>
      <c r="L3007" s="250" t="str">
        <f>data_olah!U487</f>
        <v>KURANG OPTIMAL</v>
      </c>
    </row>
    <row r="3008">
      <c r="A3008" s="249">
        <v>2025.0</v>
      </c>
      <c r="B3008" s="249" t="s">
        <v>3598</v>
      </c>
      <c r="C3008" s="250" t="str">
        <f>data_olah!B488</f>
        <v>KUTAI TIMUR</v>
      </c>
      <c r="D3008" s="250" t="str">
        <f>data_olah!C488</f>
        <v>BATU AMPAR</v>
      </c>
      <c r="E3008" s="250" t="str">
        <f>data_olah!D488</f>
        <v>BATU TIMBAU</v>
      </c>
      <c r="F3008" s="251" t="str">
        <f>data_olah!F488</f>
        <v>0.6717653142937406</v>
      </c>
      <c r="G3008" s="251" t="str">
        <f>data_olah!G488</f>
        <v>116.82894042479859</v>
      </c>
      <c r="H3008" s="250" t="str">
        <f>data_olah!H488</f>
        <v>TELKOMSEL</v>
      </c>
      <c r="I3008" s="250" t="str">
        <f>data_olah!I488</f>
        <v>ORBIT</v>
      </c>
      <c r="J3008" s="250" t="str">
        <f>data_olah!J488</f>
        <v>TERPASANG</v>
      </c>
      <c r="K3008" s="250" t="str">
        <f>data_olah!P488</f>
        <v>BELUM TERPASANG</v>
      </c>
      <c r="L3008" s="250" t="str">
        <f>data_olah!U488</f>
        <v>TIDAK TERDETEKSI</v>
      </c>
    </row>
    <row r="3009">
      <c r="A3009" s="249">
        <v>2025.0</v>
      </c>
      <c r="B3009" s="249" t="s">
        <v>3598</v>
      </c>
      <c r="C3009" s="250" t="str">
        <f>data_olah!B489</f>
        <v>KUTAI TIMUR</v>
      </c>
      <c r="D3009" s="250" t="str">
        <f>data_olah!C489</f>
        <v>BATU AMPAR</v>
      </c>
      <c r="E3009" s="250" t="str">
        <f>data_olah!D489</f>
        <v>BENO HARAPAN</v>
      </c>
      <c r="F3009" s="251" t="str">
        <f>data_olah!F489</f>
        <v>0.68060</v>
      </c>
      <c r="G3009" s="251" t="str">
        <f>data_olah!G489</f>
        <v>116.89559</v>
      </c>
      <c r="H3009" s="250" t="str">
        <f>data_olah!H489</f>
        <v>COMTELINDO</v>
      </c>
      <c r="I3009" s="250" t="str">
        <f>data_olah!I489</f>
        <v>WMS</v>
      </c>
      <c r="J3009" s="250" t="str">
        <f>data_olah!J489</f>
        <v>TERPASANG</v>
      </c>
      <c r="K3009" s="250" t="str">
        <f>data_olah!P489</f>
        <v>TIDAK TERDETEKSI</v>
      </c>
      <c r="L3009" s="250" t="str">
        <f>data_olah!U489</f>
        <v>TIDAK OPTIMAL</v>
      </c>
    </row>
    <row r="3010">
      <c r="A3010" s="249">
        <v>2025.0</v>
      </c>
      <c r="B3010" s="249" t="s">
        <v>3598</v>
      </c>
      <c r="C3010" s="250" t="str">
        <f>data_olah!B490</f>
        <v>KUTAI TIMUR</v>
      </c>
      <c r="D3010" s="250" t="str">
        <f>data_olah!C490</f>
        <v>BATU AMPAR</v>
      </c>
      <c r="E3010" s="250" t="str">
        <f>data_olah!D490</f>
        <v>MUGI RAHAYU</v>
      </c>
      <c r="F3010" s="251" t="str">
        <f>data_olah!F490</f>
        <v>0.7825214115921425</v>
      </c>
      <c r="G3010" s="251" t="str">
        <f>data_olah!G490</f>
        <v>116.9451714526383</v>
      </c>
      <c r="H3010" s="250" t="str">
        <f>data_olah!H490</f>
        <v>COMTELINDO</v>
      </c>
      <c r="I3010" s="250" t="str">
        <f>data_olah!I490</f>
        <v>WMS</v>
      </c>
      <c r="J3010" s="250" t="str">
        <f>data_olah!J490</f>
        <v>TERPASANG</v>
      </c>
      <c r="K3010" s="250" t="str">
        <f>data_olah!P490</f>
        <v>TIDAK TERDETEKSI</v>
      </c>
      <c r="L3010" s="250" t="str">
        <f>data_olah!U490</f>
        <v>SANGAT OPTIMAL</v>
      </c>
    </row>
    <row r="3011">
      <c r="A3011" s="249">
        <v>2025.0</v>
      </c>
      <c r="B3011" s="249" t="s">
        <v>3598</v>
      </c>
      <c r="C3011" s="250" t="str">
        <f>data_olah!B491</f>
        <v>KUTAI TIMUR</v>
      </c>
      <c r="D3011" s="250" t="str">
        <f>data_olah!C491</f>
        <v>BATU AMPAR</v>
      </c>
      <c r="E3011" s="250" t="str">
        <f>data_olah!D491</f>
        <v>MAWAI INDAH</v>
      </c>
      <c r="F3011" s="251" t="str">
        <f>data_olah!F491</f>
        <v>0.5712275988463508</v>
      </c>
      <c r="G3011" s="251" t="str">
        <f>data_olah!G491</f>
        <v>116.8647128265896</v>
      </c>
      <c r="H3011" s="250" t="str">
        <f>data_olah!H491</f>
        <v>TELKOMSEL</v>
      </c>
      <c r="I3011" s="250" t="str">
        <f>data_olah!I491</f>
        <v>ORBIT</v>
      </c>
      <c r="J3011" s="250" t="str">
        <f>data_olah!J491</f>
        <v>TERPASANG</v>
      </c>
      <c r="K3011" s="250" t="str">
        <f>data_olah!P491</f>
        <v>BELUM TERPASANG</v>
      </c>
      <c r="L3011" s="250" t="str">
        <f>data_olah!U491</f>
        <v>TIDAK TERDETEKSI</v>
      </c>
    </row>
    <row r="3012">
      <c r="A3012" s="249">
        <v>2025.0</v>
      </c>
      <c r="B3012" s="249" t="s">
        <v>3598</v>
      </c>
      <c r="C3012" s="250" t="str">
        <f>data_olah!B492</f>
        <v>KUTAI TIMUR</v>
      </c>
      <c r="D3012" s="250" t="str">
        <f>data_olah!C492</f>
        <v>BATU AMPAR</v>
      </c>
      <c r="E3012" s="250" t="str">
        <f>data_olah!D492</f>
        <v>HIMBA LESTARI</v>
      </c>
      <c r="F3012" s="251" t="str">
        <f>data_olah!F492</f>
        <v>0.6520102549858896</v>
      </c>
      <c r="G3012" s="251" t="str">
        <f>data_olah!G492</f>
        <v>117.01510482339054</v>
      </c>
      <c r="H3012" s="250" t="str">
        <f>data_olah!H492</f>
        <v>COMTELINDO</v>
      </c>
      <c r="I3012" s="250" t="str">
        <f>data_olah!I492</f>
        <v>WMS</v>
      </c>
      <c r="J3012" s="250" t="str">
        <f>data_olah!J492</f>
        <v>TERPASANG</v>
      </c>
      <c r="K3012" s="250" t="str">
        <f>data_olah!P492</f>
        <v>TIDAK TERDETEKSI</v>
      </c>
      <c r="L3012" s="250" t="str">
        <f>data_olah!U492</f>
        <v>TIDAK OPTIMAL</v>
      </c>
    </row>
    <row r="3013">
      <c r="A3013" s="249">
        <v>2025.0</v>
      </c>
      <c r="B3013" s="249" t="s">
        <v>3598</v>
      </c>
      <c r="C3013" s="250" t="str">
        <f>data_olah!B493</f>
        <v>KUTAI TIMUR</v>
      </c>
      <c r="D3013" s="250" t="str">
        <f>data_olah!C493</f>
        <v>BATU AMPAR</v>
      </c>
      <c r="E3013" s="250" t="str">
        <f>data_olah!D493</f>
        <v>TELAGA</v>
      </c>
      <c r="F3013" s="251" t="str">
        <f>data_olah!F493</f>
        <v>0.655775</v>
      </c>
      <c r="G3013" s="251" t="str">
        <f>data_olah!G493</f>
        <v>116.829928</v>
      </c>
      <c r="H3013" s="250" t="str">
        <f>data_olah!H493</f>
        <v>BESTCAMP</v>
      </c>
      <c r="I3013" s="250" t="str">
        <f>data_olah!I493</f>
        <v>STARLINK</v>
      </c>
      <c r="J3013" s="250" t="str">
        <f>data_olah!J493</f>
        <v>TERPASANG</v>
      </c>
      <c r="K3013" s="250" t="str">
        <f>data_olah!P493</f>
        <v>&lt;= 10GB</v>
      </c>
      <c r="L3013" s="250" t="str">
        <f>data_olah!U493</f>
        <v>TIDAK OPTIMAL</v>
      </c>
    </row>
    <row r="3014">
      <c r="A3014" s="249">
        <v>2025.0</v>
      </c>
      <c r="B3014" s="249" t="s">
        <v>3598</v>
      </c>
      <c r="C3014" s="250" t="str">
        <f>data_olah!B494</f>
        <v>KUTAI TIMUR</v>
      </c>
      <c r="D3014" s="250" t="str">
        <f>data_olah!C494</f>
        <v>BATU AMPAR</v>
      </c>
      <c r="E3014" s="250" t="str">
        <f>data_olah!D494</f>
        <v>BATU TIMBAU ULU</v>
      </c>
      <c r="F3014" s="251" t="str">
        <f>data_olah!F494</f>
        <v>0.67883</v>
      </c>
      <c r="G3014" s="251" t="str">
        <f>data_olah!G494</f>
        <v>116.82867</v>
      </c>
      <c r="H3014" s="250" t="str">
        <f>data_olah!H494</f>
        <v>TELKOMSEL</v>
      </c>
      <c r="I3014" s="250" t="str">
        <f>data_olah!I494</f>
        <v>ORBIT</v>
      </c>
      <c r="J3014" s="250" t="str">
        <f>data_olah!J494</f>
        <v>TERPASANG</v>
      </c>
      <c r="K3014" s="250" t="str">
        <f>data_olah!P494</f>
        <v>BELUM TERPASANG</v>
      </c>
      <c r="L3014" s="250" t="str">
        <f>data_olah!U494</f>
        <v>TIDAK TERDETEKSI</v>
      </c>
    </row>
    <row r="3015">
      <c r="A3015" s="249">
        <v>2025.0</v>
      </c>
      <c r="B3015" s="249" t="s">
        <v>3598</v>
      </c>
      <c r="C3015" s="250" t="str">
        <f>data_olah!B495</f>
        <v>KUTAI TIMUR</v>
      </c>
      <c r="D3015" s="250" t="str">
        <f>data_olah!C495</f>
        <v>BENGALON</v>
      </c>
      <c r="E3015" s="250" t="str">
        <f>data_olah!D495</f>
        <v>SEPASO</v>
      </c>
      <c r="F3015" s="251" t="str">
        <f>data_olah!F495</f>
        <v>0.7445555</v>
      </c>
      <c r="G3015" s="251" t="str">
        <f>data_olah!G495</f>
        <v>117.5836111</v>
      </c>
      <c r="H3015" s="250" t="str">
        <f>data_olah!H495</f>
        <v>TELKOM</v>
      </c>
      <c r="I3015" s="250" t="str">
        <f>data_olah!I495</f>
        <v>Astinet</v>
      </c>
      <c r="J3015" s="250" t="str">
        <f>data_olah!J495</f>
        <v>TERPASANG</v>
      </c>
      <c r="K3015" s="250" t="str">
        <f>data_olah!P495</f>
        <v>TIDAK TERDETEKSI</v>
      </c>
      <c r="L3015" s="250" t="str">
        <f>data_olah!U495</f>
        <v>TIDAK TERDETEKSI</v>
      </c>
    </row>
    <row r="3016">
      <c r="A3016" s="249">
        <v>2025.0</v>
      </c>
      <c r="B3016" s="249" t="s">
        <v>3598</v>
      </c>
      <c r="C3016" s="250" t="str">
        <f>data_olah!B496</f>
        <v>KUTAI TIMUR</v>
      </c>
      <c r="D3016" s="250" t="str">
        <f>data_olah!C496</f>
        <v>BENGALON</v>
      </c>
      <c r="E3016" s="250" t="str">
        <f>data_olah!D496</f>
        <v>SEKERAT</v>
      </c>
      <c r="F3016" s="251" t="str">
        <f>data_olah!F496</f>
        <v>0.776742</v>
      </c>
      <c r="G3016" s="251" t="str">
        <f>data_olah!G496</f>
        <v>117.769682</v>
      </c>
      <c r="H3016" s="250" t="str">
        <f>data_olah!H496</f>
        <v>TELKOM</v>
      </c>
      <c r="I3016" s="250" t="str">
        <f>data_olah!I496</f>
        <v>Astinet</v>
      </c>
      <c r="J3016" s="250" t="str">
        <f>data_olah!J496</f>
        <v>TERPASANG</v>
      </c>
      <c r="K3016" s="250" t="str">
        <f>data_olah!P496</f>
        <v>TIDAK TERDETEKSI</v>
      </c>
      <c r="L3016" s="250" t="str">
        <f>data_olah!U496</f>
        <v>TIDAK TERDETEKSI</v>
      </c>
    </row>
    <row r="3017">
      <c r="A3017" s="249">
        <v>2025.0</v>
      </c>
      <c r="B3017" s="249" t="s">
        <v>3598</v>
      </c>
      <c r="C3017" s="250" t="str">
        <f>data_olah!B497</f>
        <v>KUTAI TIMUR</v>
      </c>
      <c r="D3017" s="250" t="str">
        <f>data_olah!C497</f>
        <v>BENGALON</v>
      </c>
      <c r="E3017" s="250" t="str">
        <f>data_olah!D497</f>
        <v>KERAITAN</v>
      </c>
      <c r="F3017" s="251" t="str">
        <f>data_olah!F497</f>
        <v>0.83305</v>
      </c>
      <c r="G3017" s="251" t="str">
        <f>data_olah!G497</f>
        <v>117.56609</v>
      </c>
      <c r="H3017" s="250" t="str">
        <f>data_olah!H497</f>
        <v>COMTELINDO</v>
      </c>
      <c r="I3017" s="250" t="str">
        <f>data_olah!I497</f>
        <v>WMS</v>
      </c>
      <c r="J3017" s="250" t="str">
        <f>data_olah!J497</f>
        <v>TERPASANG</v>
      </c>
      <c r="K3017" s="250" t="str">
        <f>data_olah!P497</f>
        <v>TIDAK TERDETEKSI</v>
      </c>
      <c r="L3017" s="250" t="str">
        <f>data_olah!U497</f>
        <v>SANGAT OPTIMAL</v>
      </c>
    </row>
    <row r="3018">
      <c r="A3018" s="249">
        <v>2025.0</v>
      </c>
      <c r="B3018" s="249" t="s">
        <v>3598</v>
      </c>
      <c r="C3018" s="250" t="str">
        <f>data_olah!B498</f>
        <v>KUTAI TIMUR</v>
      </c>
      <c r="D3018" s="250" t="str">
        <f>data_olah!C498</f>
        <v>BENGALON</v>
      </c>
      <c r="E3018" s="250" t="str">
        <f>data_olah!D498</f>
        <v>TEPIAN LANGSAT</v>
      </c>
      <c r="F3018" s="251" t="str">
        <f>data_olah!F498</f>
        <v>0.77233</v>
      </c>
      <c r="G3018" s="251" t="str">
        <f>data_olah!G498</f>
        <v>117.45033</v>
      </c>
      <c r="H3018" s="250" t="str">
        <f>data_olah!H498</f>
        <v>COMTELINDO</v>
      </c>
      <c r="I3018" s="250" t="str">
        <f>data_olah!I498</f>
        <v>WMS</v>
      </c>
      <c r="J3018" s="250" t="str">
        <f>data_olah!J498</f>
        <v>TERPASANG</v>
      </c>
      <c r="K3018" s="250" t="str">
        <f>data_olah!P498</f>
        <v>TIDAK TERDETEKSI</v>
      </c>
      <c r="L3018" s="250" t="str">
        <f>data_olah!U498</f>
        <v>TIDAK OPTIMAL</v>
      </c>
    </row>
    <row r="3019">
      <c r="A3019" s="249">
        <v>2025.0</v>
      </c>
      <c r="B3019" s="249" t="s">
        <v>3598</v>
      </c>
      <c r="C3019" s="250" t="str">
        <f>data_olah!B499</f>
        <v>KUTAI TIMUR</v>
      </c>
      <c r="D3019" s="250" t="str">
        <f>data_olah!C499</f>
        <v>BENGALON</v>
      </c>
      <c r="E3019" s="250" t="str">
        <f>data_olah!D499</f>
        <v>TEBANGAN LEMBAK</v>
      </c>
      <c r="F3019" s="251" t="str">
        <f>data_olah!F499</f>
        <v>0.810077867448428</v>
      </c>
      <c r="G3019" s="251" t="str">
        <f>data_olah!G499</f>
        <v>117.4828567722489</v>
      </c>
      <c r="H3019" s="250" t="str">
        <f>data_olah!H499</f>
        <v>COMTELINDO</v>
      </c>
      <c r="I3019" s="250" t="str">
        <f>data_olah!I499</f>
        <v>WMS</v>
      </c>
      <c r="J3019" s="250" t="str">
        <f>data_olah!J499</f>
        <v>TERPASANG</v>
      </c>
      <c r="K3019" s="250" t="str">
        <f>data_olah!P499</f>
        <v>TIDAK TERDETEKSI</v>
      </c>
      <c r="L3019" s="250" t="str">
        <f>data_olah!U499</f>
        <v>TIDAK OPTIMAL</v>
      </c>
    </row>
    <row r="3020">
      <c r="A3020" s="249">
        <v>2025.0</v>
      </c>
      <c r="B3020" s="249" t="s">
        <v>3598</v>
      </c>
      <c r="C3020" s="250" t="str">
        <f>data_olah!B500</f>
        <v>KUTAI TIMUR</v>
      </c>
      <c r="D3020" s="250" t="str">
        <f>data_olah!C500</f>
        <v>BENGALON</v>
      </c>
      <c r="E3020" s="250" t="str">
        <f>data_olah!D500</f>
        <v>SEPASO TIMUR</v>
      </c>
      <c r="F3020" s="251" t="str">
        <f>data_olah!F500</f>
        <v>0.74270</v>
      </c>
      <c r="G3020" s="251" t="str">
        <f>data_olah!G500</f>
        <v>117.59598</v>
      </c>
      <c r="H3020" s="250" t="str">
        <f>data_olah!H500</f>
        <v>TELKOM</v>
      </c>
      <c r="I3020" s="250" t="str">
        <f>data_olah!I500</f>
        <v>WMS</v>
      </c>
      <c r="J3020" s="250" t="str">
        <f>data_olah!J500</f>
        <v>TERPASANG</v>
      </c>
      <c r="K3020" s="250" t="str">
        <f>data_olah!P500</f>
        <v>&lt;= 50GB</v>
      </c>
      <c r="L3020" s="250" t="str">
        <f>data_olah!U500</f>
        <v>TIDAK OPTIMAL</v>
      </c>
    </row>
    <row r="3021">
      <c r="A3021" s="249">
        <v>2025.0</v>
      </c>
      <c r="B3021" s="249" t="s">
        <v>3598</v>
      </c>
      <c r="C3021" s="250" t="str">
        <f>data_olah!B501</f>
        <v>KUTAI TIMUR</v>
      </c>
      <c r="D3021" s="250" t="str">
        <f>data_olah!C501</f>
        <v>BENGALON</v>
      </c>
      <c r="E3021" s="250" t="str">
        <f>data_olah!D501</f>
        <v>SEPASO SELATAN</v>
      </c>
      <c r="F3021" s="251" t="str">
        <f>data_olah!F501</f>
        <v>0.74195</v>
      </c>
      <c r="G3021" s="251" t="str">
        <f>data_olah!G501</f>
        <v>117.58166</v>
      </c>
      <c r="H3021" s="250" t="str">
        <f>data_olah!H501</f>
        <v>TELKOM</v>
      </c>
      <c r="I3021" s="250" t="str">
        <f>data_olah!I501</f>
        <v>WMS</v>
      </c>
      <c r="J3021" s="250" t="str">
        <f>data_olah!J501</f>
        <v>TERPASANG</v>
      </c>
      <c r="K3021" s="250" t="str">
        <f>data_olah!P501</f>
        <v>&gt; 200GB</v>
      </c>
      <c r="L3021" s="250" t="str">
        <f>data_olah!U501</f>
        <v>KURANG OPTIMAL</v>
      </c>
    </row>
    <row r="3022">
      <c r="A3022" s="249">
        <v>2025.0</v>
      </c>
      <c r="B3022" s="249" t="s">
        <v>3598</v>
      </c>
      <c r="C3022" s="250" t="str">
        <f>data_olah!B502</f>
        <v>KUTAI TIMUR</v>
      </c>
      <c r="D3022" s="250" t="str">
        <f>data_olah!C502</f>
        <v>BENGALON</v>
      </c>
      <c r="E3022" s="250" t="str">
        <f>data_olah!D502</f>
        <v>MUARA BENGALON</v>
      </c>
      <c r="F3022" s="251" t="str">
        <f>data_olah!F502</f>
        <v>0.63185</v>
      </c>
      <c r="G3022" s="251" t="str">
        <f>data_olah!G502</f>
        <v>117.70147</v>
      </c>
      <c r="H3022" s="250" t="str">
        <f>data_olah!H502</f>
        <v>COMTELINDO</v>
      </c>
      <c r="I3022" s="250" t="str">
        <f>data_olah!I502</f>
        <v>WMS</v>
      </c>
      <c r="J3022" s="250" t="str">
        <f>data_olah!J502</f>
        <v>TERPASANG</v>
      </c>
      <c r="K3022" s="250" t="str">
        <f>data_olah!P502</f>
        <v>TIDAK TERDETEKSI</v>
      </c>
      <c r="L3022" s="250" t="str">
        <f>data_olah!U502</f>
        <v>SANGAT OPTIMAL</v>
      </c>
    </row>
    <row r="3023">
      <c r="A3023" s="249">
        <v>2025.0</v>
      </c>
      <c r="B3023" s="249" t="s">
        <v>3598</v>
      </c>
      <c r="C3023" s="250" t="str">
        <f>data_olah!B503</f>
        <v>KUTAI TIMUR</v>
      </c>
      <c r="D3023" s="250" t="str">
        <f>data_olah!C503</f>
        <v>BENGALON</v>
      </c>
      <c r="E3023" s="250" t="str">
        <f>data_olah!D503</f>
        <v>TEPIAN BARU</v>
      </c>
      <c r="F3023" s="251" t="str">
        <f>data_olah!F503</f>
        <v>0.70860</v>
      </c>
      <c r="G3023" s="251" t="str">
        <f>data_olah!G503</f>
        <v>117.28928</v>
      </c>
      <c r="H3023" s="250" t="str">
        <f>data_olah!H503</f>
        <v>TELKOM</v>
      </c>
      <c r="I3023" s="250" t="str">
        <f>data_olah!I503</f>
        <v>WMS</v>
      </c>
      <c r="J3023" s="250" t="str">
        <f>data_olah!J503</f>
        <v>TERPASANG</v>
      </c>
      <c r="K3023" s="250" t="str">
        <f>data_olah!P503</f>
        <v>&gt; 200GB</v>
      </c>
      <c r="L3023" s="250" t="str">
        <f>data_olah!U503</f>
        <v>KURANG OPTIMAL</v>
      </c>
    </row>
    <row r="3024">
      <c r="A3024" s="249">
        <v>2025.0</v>
      </c>
      <c r="B3024" s="249" t="s">
        <v>3598</v>
      </c>
      <c r="C3024" s="250" t="str">
        <f>data_olah!B504</f>
        <v>KUTAI TIMUR</v>
      </c>
      <c r="D3024" s="250" t="str">
        <f>data_olah!C504</f>
        <v>BENGALON</v>
      </c>
      <c r="E3024" s="250" t="str">
        <f>data_olah!D504</f>
        <v>TEPIAN INDAH</v>
      </c>
      <c r="F3024" s="251" t="str">
        <f>data_olah!F504</f>
        <v>0.67063</v>
      </c>
      <c r="G3024" s="251" t="str">
        <f>data_olah!G504</f>
        <v>117.30697</v>
      </c>
      <c r="H3024" s="250" t="str">
        <f>data_olah!H504</f>
        <v>COMTELINDO</v>
      </c>
      <c r="I3024" s="250" t="str">
        <f>data_olah!I504</f>
        <v>WMS</v>
      </c>
      <c r="J3024" s="250" t="str">
        <f>data_olah!J504</f>
        <v>TERPASANG</v>
      </c>
      <c r="K3024" s="250" t="str">
        <f>data_olah!P504</f>
        <v>TIDAK TERDETEKSI</v>
      </c>
      <c r="L3024" s="250" t="str">
        <f>data_olah!U504</f>
        <v>KURANG OPTIMAL</v>
      </c>
    </row>
    <row r="3025">
      <c r="A3025" s="249">
        <v>2025.0</v>
      </c>
      <c r="B3025" s="249" t="s">
        <v>3598</v>
      </c>
      <c r="C3025" s="250" t="str">
        <f>data_olah!B505</f>
        <v>KUTAI TIMUR</v>
      </c>
      <c r="D3025" s="250" t="str">
        <f>data_olah!C505</f>
        <v>BENGALON</v>
      </c>
      <c r="E3025" s="250" t="str">
        <f>data_olah!D505</f>
        <v>SEPASO BARAT</v>
      </c>
      <c r="F3025" s="251" t="str">
        <f>data_olah!F505</f>
        <v>0.758745</v>
      </c>
      <c r="G3025" s="251" t="str">
        <f>data_olah!G505</f>
        <v>117.55654</v>
      </c>
      <c r="H3025" s="250" t="str">
        <f>data_olah!H505</f>
        <v>TELKOM</v>
      </c>
      <c r="I3025" s="250" t="str">
        <f>data_olah!I505</f>
        <v>WMS</v>
      </c>
      <c r="J3025" s="250" t="str">
        <f>data_olah!J505</f>
        <v>TERPASANG</v>
      </c>
      <c r="K3025" s="250" t="str">
        <f>data_olah!P505</f>
        <v>&lt;= 200GB</v>
      </c>
      <c r="L3025" s="250" t="str">
        <f>data_olah!U505</f>
        <v>KURANG OPTIMAL</v>
      </c>
    </row>
    <row r="3026">
      <c r="A3026" s="249">
        <v>2025.0</v>
      </c>
      <c r="B3026" s="249" t="s">
        <v>3598</v>
      </c>
      <c r="C3026" s="250" t="str">
        <f>data_olah!B506</f>
        <v>KUTAI TIMUR</v>
      </c>
      <c r="D3026" s="250" t="str">
        <f>data_olah!C506</f>
        <v>BUSANG</v>
      </c>
      <c r="E3026" s="250" t="str">
        <f>data_olah!D506</f>
        <v>LONG BENTUQ</v>
      </c>
      <c r="F3026" s="251" t="str">
        <f>data_olah!F506</f>
        <v>0.72911</v>
      </c>
      <c r="G3026" s="251" t="str">
        <f>data_olah!G506</f>
        <v>116.62992</v>
      </c>
      <c r="H3026" s="250" t="str">
        <f>data_olah!H506</f>
        <v>COMTELINDO</v>
      </c>
      <c r="I3026" s="250" t="str">
        <f>data_olah!I506</f>
        <v>WMS</v>
      </c>
      <c r="J3026" s="250" t="str">
        <f>data_olah!J506</f>
        <v>TERPASANG</v>
      </c>
      <c r="K3026" s="250" t="str">
        <f>data_olah!P506</f>
        <v>TIDAK TERDETEKSI</v>
      </c>
      <c r="L3026" s="250" t="str">
        <f>data_olah!U506</f>
        <v>TIDAK OPTIMAL</v>
      </c>
    </row>
    <row r="3027">
      <c r="A3027" s="249">
        <v>2025.0</v>
      </c>
      <c r="B3027" s="249" t="s">
        <v>3598</v>
      </c>
      <c r="C3027" s="250" t="str">
        <f>data_olah!B507</f>
        <v>KUTAI TIMUR</v>
      </c>
      <c r="D3027" s="250" t="str">
        <f>data_olah!C507</f>
        <v>BUSANG</v>
      </c>
      <c r="E3027" s="250" t="str">
        <f>data_olah!D507</f>
        <v>LONG PEJENG</v>
      </c>
      <c r="F3027" s="251" t="str">
        <f>data_olah!F507</f>
        <v>0.798364</v>
      </c>
      <c r="G3027" s="251" t="str">
        <f>data_olah!G507</f>
        <v>116.564429</v>
      </c>
      <c r="H3027" s="250" t="str">
        <f>data_olah!H507</f>
        <v>BESTCAMP</v>
      </c>
      <c r="I3027" s="250" t="str">
        <f>data_olah!I507</f>
        <v>STARLINK</v>
      </c>
      <c r="J3027" s="250" t="str">
        <f>data_olah!J507</f>
        <v>TERPASANG</v>
      </c>
      <c r="K3027" s="250" t="str">
        <f>data_olah!P507</f>
        <v>&lt;= 150GB</v>
      </c>
      <c r="L3027" s="250" t="str">
        <f>data_olah!U507</f>
        <v>OPTIMAL</v>
      </c>
    </row>
    <row r="3028">
      <c r="A3028" s="249">
        <v>2025.0</v>
      </c>
      <c r="B3028" s="249" t="s">
        <v>3598</v>
      </c>
      <c r="C3028" s="250" t="str">
        <f>data_olah!B508</f>
        <v>KUTAI TIMUR</v>
      </c>
      <c r="D3028" s="250" t="str">
        <f>data_olah!C508</f>
        <v>BUSANG</v>
      </c>
      <c r="E3028" s="250" t="str">
        <f>data_olah!D508</f>
        <v>LONG LEES</v>
      </c>
      <c r="F3028" s="251" t="str">
        <f>data_olah!F508</f>
        <v>0.81746</v>
      </c>
      <c r="G3028" s="251" t="str">
        <f>data_olah!G508</f>
        <v>116.56127</v>
      </c>
      <c r="H3028" s="250" t="str">
        <f>data_olah!H508</f>
        <v>TELKOMSEL</v>
      </c>
      <c r="I3028" s="250" t="str">
        <f>data_olah!I508</f>
        <v>ORBIT</v>
      </c>
      <c r="J3028" s="250" t="str">
        <f>data_olah!J508</f>
        <v>TERPASANG</v>
      </c>
      <c r="K3028" s="250" t="str">
        <f>data_olah!P508</f>
        <v>BELUM TERPASANG</v>
      </c>
      <c r="L3028" s="250" t="str">
        <f>data_olah!U508</f>
        <v>TIDAK TERDETEKSI</v>
      </c>
    </row>
    <row r="3029">
      <c r="A3029" s="249">
        <v>2025.0</v>
      </c>
      <c r="B3029" s="249" t="s">
        <v>3598</v>
      </c>
      <c r="C3029" s="250" t="str">
        <f>data_olah!B509</f>
        <v>KUTAI TIMUR</v>
      </c>
      <c r="D3029" s="250" t="str">
        <f>data_olah!C509</f>
        <v>BUSANG</v>
      </c>
      <c r="E3029" s="250" t="str">
        <f>data_olah!D509</f>
        <v>MEKAR BARU</v>
      </c>
      <c r="F3029" s="251" t="str">
        <f>data_olah!F509</f>
        <v>0.77187</v>
      </c>
      <c r="G3029" s="251" t="str">
        <f>data_olah!G509</f>
        <v>116.39433</v>
      </c>
      <c r="H3029" s="250" t="str">
        <f>data_olah!H509</f>
        <v>COMTELINDO</v>
      </c>
      <c r="I3029" s="250" t="str">
        <f>data_olah!I509</f>
        <v>WMS</v>
      </c>
      <c r="J3029" s="250" t="str">
        <f>data_olah!J509</f>
        <v>TERPASANG</v>
      </c>
      <c r="K3029" s="250" t="str">
        <f>data_olah!P509</f>
        <v>TIDAK TERDETEKSI</v>
      </c>
      <c r="L3029" s="250" t="str">
        <f>data_olah!U509</f>
        <v>SANGAT OPTIMAL</v>
      </c>
    </row>
    <row r="3030">
      <c r="A3030" s="249">
        <v>2025.0</v>
      </c>
      <c r="B3030" s="249" t="s">
        <v>3598</v>
      </c>
      <c r="C3030" s="250" t="str">
        <f>data_olah!B510</f>
        <v>KUTAI TIMUR</v>
      </c>
      <c r="D3030" s="250" t="str">
        <f>data_olah!C510</f>
        <v>BUSANG</v>
      </c>
      <c r="E3030" s="250" t="str">
        <f>data_olah!D510</f>
        <v>RANTAU SENTOSA</v>
      </c>
      <c r="F3030" s="251" t="str">
        <f>data_olah!F510</f>
        <v>0.44360</v>
      </c>
      <c r="G3030" s="251" t="str">
        <f>data_olah!G510</f>
        <v>116.37250</v>
      </c>
      <c r="H3030" s="250" t="str">
        <f>data_olah!H510</f>
        <v>COMTELINDO</v>
      </c>
      <c r="I3030" s="250" t="str">
        <f>data_olah!I510</f>
        <v>WMS</v>
      </c>
      <c r="J3030" s="250" t="str">
        <f>data_olah!J510</f>
        <v>TERPASANG</v>
      </c>
      <c r="K3030" s="250" t="str">
        <f>data_olah!P510</f>
        <v>TIDAK TERDETEKSI</v>
      </c>
      <c r="L3030" s="250" t="str">
        <f>data_olah!U510</f>
        <v>KURANG OPTIMAL</v>
      </c>
    </row>
    <row r="3031">
      <c r="A3031" s="249">
        <v>2025.0</v>
      </c>
      <c r="B3031" s="249" t="s">
        <v>3598</v>
      </c>
      <c r="C3031" s="250" t="str">
        <f>data_olah!B511</f>
        <v>KUTAI TIMUR</v>
      </c>
      <c r="D3031" s="250" t="str">
        <f>data_olah!C511</f>
        <v>BUSANG</v>
      </c>
      <c r="E3031" s="250" t="str">
        <f>data_olah!D511</f>
        <v>LONG NYELONG</v>
      </c>
      <c r="F3031" s="251" t="str">
        <f>data_olah!F511</f>
        <v>0.82762</v>
      </c>
      <c r="G3031" s="251" t="str">
        <f>data_olah!G511</f>
        <v>116.55347</v>
      </c>
      <c r="H3031" s="250" t="str">
        <f>data_olah!H511</f>
        <v>COMTELINDO</v>
      </c>
      <c r="I3031" s="250" t="str">
        <f>data_olah!I511</f>
        <v>WMS</v>
      </c>
      <c r="J3031" s="250" t="str">
        <f>data_olah!J511</f>
        <v>TERPASANG</v>
      </c>
      <c r="K3031" s="250" t="str">
        <f>data_olah!P511</f>
        <v>TIDAK TERDETEKSI</v>
      </c>
      <c r="L3031" s="250" t="str">
        <f>data_olah!U511</f>
        <v>TIDAK OPTIMAL</v>
      </c>
    </row>
    <row r="3032">
      <c r="A3032" s="249">
        <v>2025.0</v>
      </c>
      <c r="B3032" s="249" t="s">
        <v>3598</v>
      </c>
      <c r="C3032" s="250" t="str">
        <f>data_olah!B512</f>
        <v>KUTAI TIMUR</v>
      </c>
      <c r="D3032" s="250" t="str">
        <f>data_olah!C512</f>
        <v>KALIORANG</v>
      </c>
      <c r="E3032" s="250" t="str">
        <f>data_olah!D512</f>
        <v>KALIORANG</v>
      </c>
      <c r="F3032" s="251" t="str">
        <f>data_olah!F512</f>
        <v>0.835946</v>
      </c>
      <c r="G3032" s="251" t="str">
        <f>data_olah!G512</f>
        <v>117.882848</v>
      </c>
      <c r="H3032" s="250" t="str">
        <f>data_olah!H512</f>
        <v>TELKOM</v>
      </c>
      <c r="I3032" s="250" t="str">
        <f>data_olah!I512</f>
        <v>Astinet</v>
      </c>
      <c r="J3032" s="250" t="str">
        <f>data_olah!J512</f>
        <v>TERPASANG</v>
      </c>
      <c r="K3032" s="250" t="str">
        <f>data_olah!P512</f>
        <v>TIDAK TERDETEKSI</v>
      </c>
      <c r="L3032" s="250" t="str">
        <f>data_olah!U512</f>
        <v>TIDAK TERDETEKSI</v>
      </c>
    </row>
    <row r="3033">
      <c r="A3033" s="249">
        <v>2025.0</v>
      </c>
      <c r="B3033" s="249" t="s">
        <v>3598</v>
      </c>
      <c r="C3033" s="250" t="str">
        <f>data_olah!B513</f>
        <v>KUTAI TIMUR</v>
      </c>
      <c r="D3033" s="250" t="str">
        <f>data_olah!C513</f>
        <v>KALIORANG</v>
      </c>
      <c r="E3033" s="250" t="str">
        <f>data_olah!D513</f>
        <v>BUKIT MAKMUR</v>
      </c>
      <c r="F3033" s="251" t="str">
        <f>data_olah!F513</f>
        <v>0.899583</v>
      </c>
      <c r="G3033" s="251" t="str">
        <f>data_olah!G513</f>
        <v>117.838417</v>
      </c>
      <c r="H3033" s="250" t="str">
        <f>data_olah!H513</f>
        <v>BESTCAMP</v>
      </c>
      <c r="I3033" s="250" t="str">
        <f>data_olah!I513</f>
        <v>STARLINK</v>
      </c>
      <c r="J3033" s="250" t="str">
        <f>data_olah!J513</f>
        <v>TERPASANG</v>
      </c>
      <c r="K3033" s="250" t="str">
        <f>data_olah!P513</f>
        <v>&lt;= 10GB</v>
      </c>
      <c r="L3033" s="250" t="str">
        <f>data_olah!U513</f>
        <v>TIDAK OPTIMAL</v>
      </c>
    </row>
    <row r="3034">
      <c r="A3034" s="249">
        <v>2025.0</v>
      </c>
      <c r="B3034" s="249" t="s">
        <v>3598</v>
      </c>
      <c r="C3034" s="250" t="str">
        <f>data_olah!B514</f>
        <v>KUTAI TIMUR</v>
      </c>
      <c r="D3034" s="250" t="str">
        <f>data_olah!C514</f>
        <v>KALIORANG</v>
      </c>
      <c r="E3034" s="250" t="str">
        <f>data_olah!D514</f>
        <v>BUKIT HARAPAN</v>
      </c>
      <c r="F3034" s="251" t="str">
        <f>data_olah!F514</f>
        <v>0.87704</v>
      </c>
      <c r="G3034" s="251" t="str">
        <f>data_olah!G514</f>
        <v>117.84234</v>
      </c>
      <c r="H3034" s="250" t="str">
        <f>data_olah!H514</f>
        <v>TELKOM</v>
      </c>
      <c r="I3034" s="250" t="str">
        <f>data_olah!I514</f>
        <v>WMS</v>
      </c>
      <c r="J3034" s="250" t="str">
        <f>data_olah!J514</f>
        <v>TERPASANG</v>
      </c>
      <c r="K3034" s="250" t="str">
        <f>data_olah!P514</f>
        <v>&lt;= 200GB</v>
      </c>
      <c r="L3034" s="250" t="str">
        <f>data_olah!U514</f>
        <v>KURANG OPTIMAL</v>
      </c>
    </row>
    <row r="3035">
      <c r="A3035" s="249">
        <v>2025.0</v>
      </c>
      <c r="B3035" s="249" t="s">
        <v>3598</v>
      </c>
      <c r="C3035" s="250" t="str">
        <f>data_olah!B515</f>
        <v>KUTAI TIMUR</v>
      </c>
      <c r="D3035" s="250" t="str">
        <f>data_olah!C515</f>
        <v>KALIORANG</v>
      </c>
      <c r="E3035" s="250" t="str">
        <f>data_olah!D515</f>
        <v>CITRA MANUNGGAL JAYA</v>
      </c>
      <c r="F3035" s="251" t="str">
        <f>data_olah!F515</f>
        <v>0.83616</v>
      </c>
      <c r="G3035" s="251" t="str">
        <f>data_olah!G515</f>
        <v>117.83878</v>
      </c>
      <c r="H3035" s="250" t="str">
        <f>data_olah!H515</f>
        <v>PSN</v>
      </c>
      <c r="I3035" s="250" t="str">
        <f>data_olah!I515</f>
        <v>VSAT</v>
      </c>
      <c r="J3035" s="250" t="str">
        <f>data_olah!J515</f>
        <v>TERPASANG</v>
      </c>
      <c r="K3035" s="250" t="str">
        <f>data_olah!P515</f>
        <v/>
      </c>
      <c r="L3035" s="250" t="str">
        <f>data_olah!U515</f>
        <v>TIDAK OPTIMAL</v>
      </c>
    </row>
    <row r="3036">
      <c r="A3036" s="249">
        <v>2025.0</v>
      </c>
      <c r="B3036" s="249" t="s">
        <v>3598</v>
      </c>
      <c r="C3036" s="250" t="str">
        <f>data_olah!B516</f>
        <v>KUTAI TIMUR</v>
      </c>
      <c r="D3036" s="250" t="str">
        <f>data_olah!C516</f>
        <v>KALIORANG</v>
      </c>
      <c r="E3036" s="250" t="str">
        <f>data_olah!D516</f>
        <v>BANGUN JAYA</v>
      </c>
      <c r="F3036" s="251" t="str">
        <f>data_olah!F516</f>
        <v>0.87246</v>
      </c>
      <c r="G3036" s="251" t="str">
        <f>data_olah!G516</f>
        <v>117.86630</v>
      </c>
      <c r="H3036" s="250" t="str">
        <f>data_olah!H516</f>
        <v>TELKOM</v>
      </c>
      <c r="I3036" s="250" t="str">
        <f>data_olah!I516</f>
        <v>WMS</v>
      </c>
      <c r="J3036" s="250" t="str">
        <f>data_olah!J516</f>
        <v>TERPASANG</v>
      </c>
      <c r="K3036" s="250" t="str">
        <f>data_olah!P516</f>
        <v>&gt; 200GB</v>
      </c>
      <c r="L3036" s="250" t="str">
        <f>data_olah!U516</f>
        <v>KURANG OPTIMAL</v>
      </c>
    </row>
    <row r="3037">
      <c r="A3037" s="249">
        <v>2025.0</v>
      </c>
      <c r="B3037" s="249" t="s">
        <v>3598</v>
      </c>
      <c r="C3037" s="250" t="str">
        <f>data_olah!B517</f>
        <v>KUTAI TIMUR</v>
      </c>
      <c r="D3037" s="250" t="str">
        <f>data_olah!C517</f>
        <v>KALIORANG</v>
      </c>
      <c r="E3037" s="250" t="str">
        <f>data_olah!D517</f>
        <v>BUMI SEJAHTERA</v>
      </c>
      <c r="F3037" s="251" t="str">
        <f>data_olah!F517</f>
        <v>0.90155</v>
      </c>
      <c r="G3037" s="251" t="str">
        <f>data_olah!G517</f>
        <v>117.90481</v>
      </c>
      <c r="H3037" s="250" t="str">
        <f>data_olah!H517</f>
        <v>TELKOMSEL</v>
      </c>
      <c r="I3037" s="250" t="str">
        <f>data_olah!I517</f>
        <v>ORBIT</v>
      </c>
      <c r="J3037" s="250" t="str">
        <f>data_olah!J517</f>
        <v>TERPASANG</v>
      </c>
      <c r="K3037" s="250" t="str">
        <f>data_olah!P517</f>
        <v>BELUM TERPASANG</v>
      </c>
      <c r="L3037" s="250" t="str">
        <f>data_olah!U517</f>
        <v>TIDAK TERDETEKSI</v>
      </c>
    </row>
    <row r="3038">
      <c r="A3038" s="249">
        <v>2025.0</v>
      </c>
      <c r="B3038" s="249" t="s">
        <v>3598</v>
      </c>
      <c r="C3038" s="250" t="str">
        <f>data_olah!B518</f>
        <v>KUTAI TIMUR</v>
      </c>
      <c r="D3038" s="250" t="str">
        <f>data_olah!C518</f>
        <v>KALIORANG</v>
      </c>
      <c r="E3038" s="250" t="str">
        <f>data_olah!D518</f>
        <v>SELANGKAU</v>
      </c>
      <c r="F3038" s="251" t="str">
        <f>data_olah!F518</f>
        <v>0.83904</v>
      </c>
      <c r="G3038" s="251" t="str">
        <f>data_olah!G518</f>
        <v>117.85360</v>
      </c>
      <c r="H3038" s="250" t="str">
        <f>data_olah!H518</f>
        <v>TELKOM</v>
      </c>
      <c r="I3038" s="250" t="str">
        <f>data_olah!I518</f>
        <v>WMS</v>
      </c>
      <c r="J3038" s="250" t="str">
        <f>data_olah!J518</f>
        <v>TERPASANG</v>
      </c>
      <c r="K3038" s="250" t="str">
        <f>data_olah!P518</f>
        <v>&gt; 200GB</v>
      </c>
      <c r="L3038" s="250" t="str">
        <f>data_olah!U518</f>
        <v>KURANG OPTIMAL</v>
      </c>
    </row>
    <row r="3039">
      <c r="A3039" s="249">
        <v>2025.0</v>
      </c>
      <c r="B3039" s="249" t="s">
        <v>3598</v>
      </c>
      <c r="C3039" s="250" t="str">
        <f>data_olah!B519</f>
        <v>KUTAI TIMUR</v>
      </c>
      <c r="D3039" s="250" t="str">
        <f>data_olah!C519</f>
        <v>KARANGAN</v>
      </c>
      <c r="E3039" s="250" t="str">
        <f>data_olah!D519</f>
        <v>KARANGAN DALAM</v>
      </c>
      <c r="F3039" s="251" t="str">
        <f>data_olah!F519</f>
        <v>1.35238</v>
      </c>
      <c r="G3039" s="251" t="str">
        <f>data_olah!G519</f>
        <v>117.65724</v>
      </c>
      <c r="H3039" s="250" t="str">
        <f>data_olah!H519</f>
        <v>TELKOM</v>
      </c>
      <c r="I3039" s="250" t="str">
        <f>data_olah!I519</f>
        <v>WMS</v>
      </c>
      <c r="J3039" s="250" t="str">
        <f>data_olah!J519</f>
        <v>TERPASANG</v>
      </c>
      <c r="K3039" s="250" t="str">
        <f>data_olah!P519</f>
        <v>&gt; 200GB</v>
      </c>
      <c r="L3039" s="250" t="str">
        <f>data_olah!U519</f>
        <v>KURANG OPTIMAL</v>
      </c>
    </row>
    <row r="3040">
      <c r="A3040" s="249">
        <v>2025.0</v>
      </c>
      <c r="B3040" s="249" t="s">
        <v>3598</v>
      </c>
      <c r="C3040" s="250" t="str">
        <f>data_olah!B520</f>
        <v>KUTAI TIMUR</v>
      </c>
      <c r="D3040" s="250" t="str">
        <f>data_olah!C520</f>
        <v>KARANGAN</v>
      </c>
      <c r="E3040" s="250" t="str">
        <f>data_olah!D520</f>
        <v>BATU LEPOQ</v>
      </c>
      <c r="F3040" s="251" t="str">
        <f>data_olah!F520</f>
        <v>1.352556</v>
      </c>
      <c r="G3040" s="251" t="str">
        <f>data_olah!G520</f>
        <v>117.707667</v>
      </c>
      <c r="H3040" s="250" t="str">
        <f>data_olah!H520</f>
        <v>BESTCAMP</v>
      </c>
      <c r="I3040" s="250" t="str">
        <f>data_olah!I520</f>
        <v>STARLINK</v>
      </c>
      <c r="J3040" s="250" t="str">
        <f>data_olah!J520</f>
        <v>TERPASANG</v>
      </c>
      <c r="K3040" s="250" t="str">
        <f>data_olah!P520</f>
        <v>&lt;= 10GB</v>
      </c>
      <c r="L3040" s="250" t="str">
        <f>data_olah!U520</f>
        <v>TIDAK OPTIMAL</v>
      </c>
    </row>
    <row r="3041">
      <c r="A3041" s="249">
        <v>2025.0</v>
      </c>
      <c r="B3041" s="249" t="s">
        <v>3598</v>
      </c>
      <c r="C3041" s="250" t="str">
        <f>data_olah!B521</f>
        <v>KUTAI TIMUR</v>
      </c>
      <c r="D3041" s="250" t="str">
        <f>data_olah!C521</f>
        <v>KARANGAN</v>
      </c>
      <c r="E3041" s="250" t="str">
        <f>data_olah!D521</f>
        <v>PENGADAN</v>
      </c>
      <c r="F3041" s="251" t="str">
        <f>data_olah!F521</f>
        <v>1.2500038687140118</v>
      </c>
      <c r="G3041" s="251" t="str">
        <f>data_olah!G521</f>
        <v>117.75459533172634</v>
      </c>
      <c r="H3041" s="250" t="str">
        <f>data_olah!H521</f>
        <v>TELKOMSEL</v>
      </c>
      <c r="I3041" s="250" t="str">
        <f>data_olah!I521</f>
        <v>INDIHOME</v>
      </c>
      <c r="J3041" s="250" t="str">
        <f>data_olah!J521</f>
        <v>TERPASANG</v>
      </c>
      <c r="K3041" s="250" t="str">
        <f>data_olah!P521</f>
        <v>&lt;= 150GB</v>
      </c>
      <c r="L3041" s="250" t="str">
        <f>data_olah!U521</f>
        <v>KURANG OPTIMAL</v>
      </c>
    </row>
    <row r="3042">
      <c r="A3042" s="249">
        <v>2025.0</v>
      </c>
      <c r="B3042" s="249" t="s">
        <v>3598</v>
      </c>
      <c r="C3042" s="250" t="str">
        <f>data_olah!B522</f>
        <v>KUTAI TIMUR</v>
      </c>
      <c r="D3042" s="250" t="str">
        <f>data_olah!C522</f>
        <v>KARANGAN</v>
      </c>
      <c r="E3042" s="250" t="str">
        <f>data_olah!D522</f>
        <v>BAAY</v>
      </c>
      <c r="F3042" s="251" t="str">
        <f>data_olah!F522</f>
        <v>1.13372</v>
      </c>
      <c r="G3042" s="251" t="str">
        <f>data_olah!G522</f>
        <v>117.50635</v>
      </c>
      <c r="H3042" s="250" t="str">
        <f>data_olah!H522</f>
        <v>TELKOMSEL</v>
      </c>
      <c r="I3042" s="250" t="str">
        <f>data_olah!I522</f>
        <v>ORBIT</v>
      </c>
      <c r="J3042" s="250" t="str">
        <f>data_olah!J522</f>
        <v>TERPASANG</v>
      </c>
      <c r="K3042" s="250" t="str">
        <f>data_olah!P522</f>
        <v>BELUM TERPASANG</v>
      </c>
      <c r="L3042" s="250" t="str">
        <f>data_olah!U522</f>
        <v>TIDAK TERDETEKSI</v>
      </c>
    </row>
    <row r="3043">
      <c r="A3043" s="249">
        <v>2025.0</v>
      </c>
      <c r="B3043" s="249" t="s">
        <v>3598</v>
      </c>
      <c r="C3043" s="250" t="str">
        <f>data_olah!B523</f>
        <v>KUTAI TIMUR</v>
      </c>
      <c r="D3043" s="250" t="str">
        <f>data_olah!C523</f>
        <v>KARANGAN</v>
      </c>
      <c r="E3043" s="250" t="str">
        <f>data_olah!D523</f>
        <v>MUKTI LESTARI</v>
      </c>
      <c r="F3043" s="251" t="str">
        <f>data_olah!F523</f>
        <v>1.22405</v>
      </c>
      <c r="G3043" s="251" t="str">
        <f>data_olah!G523</f>
        <v>117.44599</v>
      </c>
      <c r="H3043" s="250" t="str">
        <f>data_olah!H523</f>
        <v>TELKOMSEL</v>
      </c>
      <c r="I3043" s="250" t="str">
        <f>data_olah!I523</f>
        <v>ORBIT</v>
      </c>
      <c r="J3043" s="250" t="str">
        <f>data_olah!J523</f>
        <v>TERPASANG</v>
      </c>
      <c r="K3043" s="250" t="str">
        <f>data_olah!P523</f>
        <v>BELUM TERPASANG</v>
      </c>
      <c r="L3043" s="250" t="str">
        <f>data_olah!U523</f>
        <v>TIDAK TERDETEKSI</v>
      </c>
    </row>
    <row r="3044">
      <c r="A3044" s="249">
        <v>2025.0</v>
      </c>
      <c r="B3044" s="249" t="s">
        <v>3598</v>
      </c>
      <c r="C3044" s="250" t="str">
        <f>data_olah!B524</f>
        <v>KUTAI TIMUR</v>
      </c>
      <c r="D3044" s="250" t="str">
        <f>data_olah!C524</f>
        <v>KARANGAN</v>
      </c>
      <c r="E3044" s="250" t="str">
        <f>data_olah!D524</f>
        <v>KARANGAN SEBERANG</v>
      </c>
      <c r="F3044" s="251" t="str">
        <f>data_olah!F524</f>
        <v>1.2056</v>
      </c>
      <c r="G3044" s="251" t="str">
        <f>data_olah!G524</f>
        <v>117.3942</v>
      </c>
      <c r="H3044" s="250" t="str">
        <f>data_olah!H524</f>
        <v>TELKOM</v>
      </c>
      <c r="I3044" s="250" t="str">
        <f>data_olah!I524</f>
        <v>WMS</v>
      </c>
      <c r="J3044" s="250" t="str">
        <f>data_olah!J524</f>
        <v>TERPASANG</v>
      </c>
      <c r="K3044" s="250" t="str">
        <f>data_olah!P524</f>
        <v>&lt;= 50GB</v>
      </c>
      <c r="L3044" s="250" t="str">
        <f>data_olah!U524</f>
        <v>TIDAK OPTIMAL</v>
      </c>
    </row>
    <row r="3045">
      <c r="A3045" s="249">
        <v>2025.0</v>
      </c>
      <c r="B3045" s="249" t="s">
        <v>3598</v>
      </c>
      <c r="C3045" s="250" t="str">
        <f>data_olah!B525</f>
        <v>KUTAI TIMUR</v>
      </c>
      <c r="D3045" s="250" t="str">
        <f>data_olah!C525</f>
        <v>KARANGAN</v>
      </c>
      <c r="E3045" s="250" t="str">
        <f>data_olah!D525</f>
        <v>KARANGAN HILIR</v>
      </c>
      <c r="F3045" s="251" t="str">
        <f>data_olah!F525</f>
        <v>1.35794</v>
      </c>
      <c r="G3045" s="251" t="str">
        <f>data_olah!G525</f>
        <v>117.65905</v>
      </c>
      <c r="H3045" s="250" t="str">
        <f>data_olah!H525</f>
        <v>TELKOM</v>
      </c>
      <c r="I3045" s="250" t="str">
        <f>data_olah!I525</f>
        <v>WMS</v>
      </c>
      <c r="J3045" s="250" t="str">
        <f>data_olah!J525</f>
        <v>TERPASANG</v>
      </c>
      <c r="K3045" s="250" t="str">
        <f>data_olah!P525</f>
        <v>TIDAK AKTIF</v>
      </c>
      <c r="L3045" s="250" t="str">
        <f>data_olah!U525</f>
        <v>KURANG OPTIMAL</v>
      </c>
    </row>
    <row r="3046">
      <c r="A3046" s="249">
        <v>2025.0</v>
      </c>
      <c r="B3046" s="249" t="s">
        <v>3598</v>
      </c>
      <c r="C3046" s="250" t="str">
        <f>data_olah!B526</f>
        <v>KUTAI TIMUR</v>
      </c>
      <c r="D3046" s="250" t="str">
        <f>data_olah!C526</f>
        <v>KAUBUN</v>
      </c>
      <c r="E3046" s="250" t="str">
        <f>data_olah!D526</f>
        <v>BUMI ETAM</v>
      </c>
      <c r="F3046" s="251" t="str">
        <f>data_olah!F526</f>
        <v>1.081484</v>
      </c>
      <c r="G3046" s="251" t="str">
        <f>data_olah!G526</f>
        <v>117.857100</v>
      </c>
      <c r="H3046" s="250" t="str">
        <f>data_olah!H526</f>
        <v>TELKOM</v>
      </c>
      <c r="I3046" s="250" t="str">
        <f>data_olah!I526</f>
        <v>Astinet</v>
      </c>
      <c r="J3046" s="250" t="str">
        <f>data_olah!J526</f>
        <v>TERPASANG</v>
      </c>
      <c r="K3046" s="250" t="str">
        <f>data_olah!P526</f>
        <v>TIDAK TERDETEKSI</v>
      </c>
      <c r="L3046" s="250" t="str">
        <f>data_olah!U526</f>
        <v>TIDAK TERDETEKSI</v>
      </c>
    </row>
    <row r="3047">
      <c r="A3047" s="249">
        <v>2025.0</v>
      </c>
      <c r="B3047" s="249" t="s">
        <v>3598</v>
      </c>
      <c r="C3047" s="250" t="str">
        <f>data_olah!B527</f>
        <v>KUTAI TIMUR</v>
      </c>
      <c r="D3047" s="250" t="str">
        <f>data_olah!C527</f>
        <v>KAUBUN</v>
      </c>
      <c r="E3047" s="250" t="str">
        <f>data_olah!D527</f>
        <v>BUMI RAPAK</v>
      </c>
      <c r="F3047" s="251" t="str">
        <f>data_olah!F527</f>
        <v>1.04649</v>
      </c>
      <c r="G3047" s="251" t="str">
        <f>data_olah!G527</f>
        <v>117.85916</v>
      </c>
      <c r="H3047" s="250" t="str">
        <f>data_olah!H527</f>
        <v>TELKOM</v>
      </c>
      <c r="I3047" s="250" t="str">
        <f>data_olah!I527</f>
        <v>WMS</v>
      </c>
      <c r="J3047" s="250" t="str">
        <f>data_olah!J527</f>
        <v>TERPASANG</v>
      </c>
      <c r="K3047" s="250" t="str">
        <f>data_olah!P527</f>
        <v>TIDAK AKTIF</v>
      </c>
      <c r="L3047" s="250" t="str">
        <f>data_olah!U527</f>
        <v>TIDAK AKTIF</v>
      </c>
    </row>
    <row r="3048">
      <c r="A3048" s="249">
        <v>2025.0</v>
      </c>
      <c r="B3048" s="249" t="s">
        <v>3598</v>
      </c>
      <c r="C3048" s="250" t="str">
        <f>data_olah!B528</f>
        <v>KUTAI TIMUR</v>
      </c>
      <c r="D3048" s="250" t="str">
        <f>data_olah!C528</f>
        <v>KAUBUN</v>
      </c>
      <c r="E3048" s="250" t="str">
        <f>data_olah!D528</f>
        <v>BUMI JAYA</v>
      </c>
      <c r="F3048" s="251" t="str">
        <f>data_olah!F528</f>
        <v>1.0204870864260822</v>
      </c>
      <c r="G3048" s="251" t="str">
        <f>data_olah!G528</f>
        <v>117.84694210576043</v>
      </c>
      <c r="H3048" s="250" t="str">
        <f>data_olah!H528</f>
        <v>COMTELINDO</v>
      </c>
      <c r="I3048" s="250" t="str">
        <f>data_olah!I528</f>
        <v>WMS</v>
      </c>
      <c r="J3048" s="250" t="str">
        <f>data_olah!J528</f>
        <v>TERPASANG</v>
      </c>
      <c r="K3048" s="250" t="str">
        <f>data_olah!P528</f>
        <v>TIDAK TERDETEKSI</v>
      </c>
      <c r="L3048" s="250" t="str">
        <f>data_olah!U528</f>
        <v>TIDAK OPTIMAL</v>
      </c>
    </row>
    <row r="3049">
      <c r="A3049" s="249">
        <v>2025.0</v>
      </c>
      <c r="B3049" s="249" t="s">
        <v>3598</v>
      </c>
      <c r="C3049" s="250" t="str">
        <f>data_olah!B529</f>
        <v>KUTAI TIMUR</v>
      </c>
      <c r="D3049" s="250" t="str">
        <f>data_olah!C529</f>
        <v>KAUBUN</v>
      </c>
      <c r="E3049" s="250" t="str">
        <f>data_olah!D529</f>
        <v>CIPTA GRAHA</v>
      </c>
      <c r="F3049" s="251" t="str">
        <f>data_olah!F529</f>
        <v>0.99840</v>
      </c>
      <c r="G3049" s="251" t="str">
        <f>data_olah!G529</f>
        <v>117.88290</v>
      </c>
      <c r="H3049" s="250" t="str">
        <f>data_olah!H529</f>
        <v>TELKOMSEL</v>
      </c>
      <c r="I3049" s="250" t="str">
        <f>data_olah!I529</f>
        <v>ORBIT</v>
      </c>
      <c r="J3049" s="250" t="str">
        <f>data_olah!J529</f>
        <v>TERPASANG</v>
      </c>
      <c r="K3049" s="250" t="str">
        <f>data_olah!P529</f>
        <v>BELUM TERPASANG</v>
      </c>
      <c r="L3049" s="250" t="str">
        <f>data_olah!U529</f>
        <v>TIDAK TERDETEKSI</v>
      </c>
    </row>
    <row r="3050">
      <c r="A3050" s="249">
        <v>2025.0</v>
      </c>
      <c r="B3050" s="249" t="s">
        <v>3598</v>
      </c>
      <c r="C3050" s="250" t="str">
        <f>data_olah!B530</f>
        <v>KUTAI TIMUR</v>
      </c>
      <c r="D3050" s="250" t="str">
        <f>data_olah!C530</f>
        <v>KAUBUN</v>
      </c>
      <c r="E3050" s="250" t="str">
        <f>data_olah!D530</f>
        <v>KADUNGAN JAYA</v>
      </c>
      <c r="F3050" s="251" t="str">
        <f>data_olah!F530</f>
        <v>1.187319</v>
      </c>
      <c r="G3050" s="251" t="str">
        <f>data_olah!G530</f>
        <v>117.833756</v>
      </c>
      <c r="H3050" s="250" t="str">
        <f>data_olah!H530</f>
        <v>BESTCAMP</v>
      </c>
      <c r="I3050" s="250" t="str">
        <f>data_olah!I530</f>
        <v>STARLINK</v>
      </c>
      <c r="J3050" s="250" t="str">
        <f>data_olah!J530</f>
        <v>TERPASANG</v>
      </c>
      <c r="K3050" s="250" t="str">
        <f>data_olah!P530</f>
        <v>&lt;= 50GB</v>
      </c>
      <c r="L3050" s="250" t="str">
        <f>data_olah!U530</f>
        <v>KURANG OPTIMAL</v>
      </c>
    </row>
    <row r="3051">
      <c r="A3051" s="249">
        <v>2025.0</v>
      </c>
      <c r="B3051" s="249" t="s">
        <v>3598</v>
      </c>
      <c r="C3051" s="250" t="str">
        <f>data_olah!B531</f>
        <v>KUTAI TIMUR</v>
      </c>
      <c r="D3051" s="250" t="str">
        <f>data_olah!C531</f>
        <v>KAUBUN</v>
      </c>
      <c r="E3051" s="250" t="str">
        <f>data_olah!D531</f>
        <v>PENGADAN BARU</v>
      </c>
      <c r="F3051" s="251" t="str">
        <f>data_olah!F531</f>
        <v>1.2012102159739906</v>
      </c>
      <c r="G3051" s="251" t="str">
        <f>data_olah!G531</f>
        <v>117.81307696274538</v>
      </c>
      <c r="H3051" s="250" t="str">
        <f>data_olah!H531</f>
        <v>TELKOMSEL</v>
      </c>
      <c r="I3051" s="250" t="str">
        <f>data_olah!I531</f>
        <v>ORBIT</v>
      </c>
      <c r="J3051" s="250" t="str">
        <f>data_olah!J531</f>
        <v>TERPASANG</v>
      </c>
      <c r="K3051" s="250" t="str">
        <f>data_olah!P531</f>
        <v>BELUM TERPASANG</v>
      </c>
      <c r="L3051" s="250" t="str">
        <f>data_olah!U531</f>
        <v>TIDAK TERDETEKSI</v>
      </c>
    </row>
    <row r="3052">
      <c r="A3052" s="249">
        <v>2025.0</v>
      </c>
      <c r="B3052" s="249" t="s">
        <v>3598</v>
      </c>
      <c r="C3052" s="250" t="str">
        <f>data_olah!B532</f>
        <v>KUTAI TIMUR</v>
      </c>
      <c r="D3052" s="250" t="str">
        <f>data_olah!C532</f>
        <v>KAUBUN</v>
      </c>
      <c r="E3052" s="250" t="str">
        <f>data_olah!D532</f>
        <v>MATA AIR</v>
      </c>
      <c r="F3052" s="251" t="str">
        <f>data_olah!F532</f>
        <v>1.078414</v>
      </c>
      <c r="G3052" s="251" t="str">
        <f>data_olah!G532</f>
        <v>117.792550</v>
      </c>
      <c r="H3052" s="250" t="str">
        <f>data_olah!H532</f>
        <v>BESTCAMP</v>
      </c>
      <c r="I3052" s="250" t="str">
        <f>data_olah!I532</f>
        <v>STARLINK</v>
      </c>
      <c r="J3052" s="250" t="str">
        <f>data_olah!J532</f>
        <v>TERPASANG</v>
      </c>
      <c r="K3052" s="250" t="str">
        <f>data_olah!P532</f>
        <v>&lt;= 50GB</v>
      </c>
      <c r="L3052" s="250" t="str">
        <f>data_olah!U532</f>
        <v>TIDAK OPTIMAL</v>
      </c>
    </row>
    <row r="3053">
      <c r="A3053" s="249">
        <v>2025.0</v>
      </c>
      <c r="B3053" s="249" t="s">
        <v>3598</v>
      </c>
      <c r="C3053" s="250" t="str">
        <f>data_olah!B533</f>
        <v>KUTAI TIMUR</v>
      </c>
      <c r="D3053" s="250" t="str">
        <f>data_olah!C533</f>
        <v>KAUBUN</v>
      </c>
      <c r="E3053" s="250" t="str">
        <f>data_olah!D533</f>
        <v>BUKIT PERMATA</v>
      </c>
      <c r="F3053" s="251" t="str">
        <f>data_olah!F533</f>
        <v>1.083174</v>
      </c>
      <c r="G3053" s="251" t="str">
        <f>data_olah!G533</f>
        <v>117.762610</v>
      </c>
      <c r="H3053" s="250" t="str">
        <f>data_olah!H533</f>
        <v>BESTCAMP</v>
      </c>
      <c r="I3053" s="250" t="str">
        <f>data_olah!I533</f>
        <v>STARLINK</v>
      </c>
      <c r="J3053" s="250" t="str">
        <f>data_olah!J533</f>
        <v>TERPASANG</v>
      </c>
      <c r="K3053" s="250" t="str">
        <f>data_olah!P533</f>
        <v>&lt;= 10GB</v>
      </c>
      <c r="L3053" s="250" t="str">
        <f>data_olah!U533</f>
        <v>TIDAK OPTIMAL</v>
      </c>
    </row>
    <row r="3054">
      <c r="A3054" s="249">
        <v>2025.0</v>
      </c>
      <c r="B3054" s="249" t="s">
        <v>3598</v>
      </c>
      <c r="C3054" s="250" t="str">
        <f>data_olah!B534</f>
        <v>KUTAI TIMUR</v>
      </c>
      <c r="D3054" s="250" t="str">
        <f>data_olah!C534</f>
        <v>KOMBENG</v>
      </c>
      <c r="E3054" s="250" t="str">
        <f>data_olah!D534</f>
        <v>MAKMUR JAYA</v>
      </c>
      <c r="F3054" s="251" t="str">
        <f>data_olah!F534</f>
        <v>1.11614</v>
      </c>
      <c r="G3054" s="251" t="str">
        <f>data_olah!G534</f>
        <v>116.93355</v>
      </c>
      <c r="H3054" s="250" t="str">
        <f>data_olah!H534</f>
        <v>COMTELINDO</v>
      </c>
      <c r="I3054" s="250" t="str">
        <f>data_olah!I534</f>
        <v>WMS</v>
      </c>
      <c r="J3054" s="250" t="str">
        <f>data_olah!J534</f>
        <v>TERPASANG</v>
      </c>
      <c r="K3054" s="250" t="str">
        <f>data_olah!P534</f>
        <v>TIDAK TERDETEKSI</v>
      </c>
      <c r="L3054" s="250" t="str">
        <f>data_olah!U534</f>
        <v>OPTIMAL</v>
      </c>
    </row>
    <row r="3055">
      <c r="A3055" s="249">
        <v>2025.0</v>
      </c>
      <c r="B3055" s="249" t="s">
        <v>3598</v>
      </c>
      <c r="C3055" s="250" t="str">
        <f>data_olah!B535</f>
        <v>KUTAI TIMUR</v>
      </c>
      <c r="D3055" s="250" t="str">
        <f>data_olah!C535</f>
        <v>KOMBENG</v>
      </c>
      <c r="E3055" s="250" t="str">
        <f>data_olah!D535</f>
        <v>MARGA MULYA</v>
      </c>
      <c r="F3055" s="251" t="str">
        <f>data_olah!F535</f>
        <v>1.08634</v>
      </c>
      <c r="G3055" s="251" t="str">
        <f>data_olah!G535</f>
        <v>116.92062</v>
      </c>
      <c r="H3055" s="250" t="str">
        <f>data_olah!H535</f>
        <v>TELKOMSEL</v>
      </c>
      <c r="I3055" s="250" t="str">
        <f>data_olah!I535</f>
        <v>INDIHOME</v>
      </c>
      <c r="J3055" s="250" t="str">
        <f>data_olah!J535</f>
        <v>TERPASANG</v>
      </c>
      <c r="K3055" s="250" t="str">
        <f>data_olah!P535</f>
        <v>&gt; 200GB</v>
      </c>
      <c r="L3055" s="250" t="str">
        <f>data_olah!U535</f>
        <v>KURANG OPTIMAL</v>
      </c>
    </row>
    <row r="3056">
      <c r="A3056" s="249">
        <v>2025.0</v>
      </c>
      <c r="B3056" s="249" t="s">
        <v>3598</v>
      </c>
      <c r="C3056" s="250" t="str">
        <f>data_olah!B536</f>
        <v>KUTAI TIMUR</v>
      </c>
      <c r="D3056" s="250" t="str">
        <f>data_olah!C536</f>
        <v>KOMBENG</v>
      </c>
      <c r="E3056" s="250" t="str">
        <f>data_olah!D536</f>
        <v>SUKAMAJU</v>
      </c>
      <c r="F3056" s="251" t="str">
        <f>data_olah!F536</f>
        <v>1.08943</v>
      </c>
      <c r="G3056" s="251" t="str">
        <f>data_olah!G536</f>
        <v>116.96089</v>
      </c>
      <c r="H3056" s="250" t="str">
        <f>data_olah!H536</f>
        <v>TELKOMSEL</v>
      </c>
      <c r="I3056" s="250" t="str">
        <f>data_olah!I536</f>
        <v>INDIHOME</v>
      </c>
      <c r="J3056" s="250" t="str">
        <f>data_olah!J536</f>
        <v>TERPASANG</v>
      </c>
      <c r="K3056" s="250" t="str">
        <f>data_olah!P536</f>
        <v>&lt;= 200GB</v>
      </c>
      <c r="L3056" s="250" t="str">
        <f>data_olah!U536</f>
        <v>TIDAK OPTIMAL</v>
      </c>
    </row>
    <row r="3057">
      <c r="A3057" s="249">
        <v>2025.0</v>
      </c>
      <c r="B3057" s="249" t="s">
        <v>3598</v>
      </c>
      <c r="C3057" s="250" t="str">
        <f>data_olah!B537</f>
        <v>KUTAI TIMUR</v>
      </c>
      <c r="D3057" s="250" t="str">
        <f>data_olah!C537</f>
        <v>KOMBENG</v>
      </c>
      <c r="E3057" s="250" t="str">
        <f>data_olah!D537</f>
        <v>SIDOMULYO</v>
      </c>
      <c r="F3057" s="251" t="str">
        <f>data_olah!F537</f>
        <v>1.06166</v>
      </c>
      <c r="G3057" s="251" t="str">
        <f>data_olah!G537</f>
        <v>116.93613</v>
      </c>
      <c r="H3057" s="250" t="str">
        <f>data_olah!H537</f>
        <v>PSN</v>
      </c>
      <c r="I3057" s="250" t="str">
        <f>data_olah!I537</f>
        <v>VSAT</v>
      </c>
      <c r="J3057" s="250" t="str">
        <f>data_olah!J537</f>
        <v>TERPASANG</v>
      </c>
      <c r="K3057" s="250" t="str">
        <f>data_olah!P537</f>
        <v/>
      </c>
      <c r="L3057" s="250" t="str">
        <f>data_olah!U537</f>
        <v>TIDAK OPTIMAL</v>
      </c>
    </row>
    <row r="3058">
      <c r="A3058" s="249">
        <v>2025.0</v>
      </c>
      <c r="B3058" s="249" t="s">
        <v>3598</v>
      </c>
      <c r="C3058" s="250" t="str">
        <f>data_olah!B538</f>
        <v>KUTAI TIMUR</v>
      </c>
      <c r="D3058" s="250" t="str">
        <f>data_olah!C538</f>
        <v>KOMBENG</v>
      </c>
      <c r="E3058" s="250" t="str">
        <f>data_olah!D538</f>
        <v>SRI PANTUN</v>
      </c>
      <c r="F3058" s="251" t="str">
        <f>data_olah!F538</f>
        <v>1.05620</v>
      </c>
      <c r="G3058" s="251" t="str">
        <f>data_olah!G538</f>
        <v>116.96560</v>
      </c>
      <c r="H3058" s="250" t="str">
        <f>data_olah!H538</f>
        <v>TELKOMSEL</v>
      </c>
      <c r="I3058" s="250" t="str">
        <f>data_olah!I538</f>
        <v>ORBIT</v>
      </c>
      <c r="J3058" s="250" t="str">
        <f>data_olah!J538</f>
        <v>TERPASANG</v>
      </c>
      <c r="K3058" s="250" t="str">
        <f>data_olah!P538</f>
        <v>BELUM TERPASANG</v>
      </c>
      <c r="L3058" s="250" t="str">
        <f>data_olah!U538</f>
        <v>TIDAK TERDETEKSI</v>
      </c>
    </row>
    <row r="3059">
      <c r="A3059" s="249">
        <v>2025.0</v>
      </c>
      <c r="B3059" s="249" t="s">
        <v>3598</v>
      </c>
      <c r="C3059" s="250" t="str">
        <f>data_olah!B539</f>
        <v>KUTAI TIMUR</v>
      </c>
      <c r="D3059" s="250" t="str">
        <f>data_olah!C539</f>
        <v>KOMBENG</v>
      </c>
      <c r="E3059" s="250" t="str">
        <f>data_olah!D539</f>
        <v>KOMBENG INDAH</v>
      </c>
      <c r="F3059" s="251" t="str">
        <f>data_olah!F539</f>
        <v>1.05440</v>
      </c>
      <c r="G3059" s="251" t="str">
        <f>data_olah!G539</f>
        <v>116.99701</v>
      </c>
      <c r="H3059" s="250" t="str">
        <f>data_olah!H539</f>
        <v>TELKOMSEL</v>
      </c>
      <c r="I3059" s="250" t="str">
        <f>data_olah!I539</f>
        <v>ORBIT</v>
      </c>
      <c r="J3059" s="250" t="str">
        <f>data_olah!J539</f>
        <v>TERPASANG</v>
      </c>
      <c r="K3059" s="250" t="str">
        <f>data_olah!P539</f>
        <v>BELUM TERPASANG</v>
      </c>
      <c r="L3059" s="250" t="str">
        <f>data_olah!U539</f>
        <v>TIDAK TERDETEKSI</v>
      </c>
    </row>
    <row r="3060">
      <c r="A3060" s="249">
        <v>2025.0</v>
      </c>
      <c r="B3060" s="249" t="s">
        <v>3598</v>
      </c>
      <c r="C3060" s="250" t="str">
        <f>data_olah!B540</f>
        <v>KUTAI TIMUR</v>
      </c>
      <c r="D3060" s="250" t="str">
        <f>data_olah!C540</f>
        <v>KOMBENG</v>
      </c>
      <c r="E3060" s="250" t="str">
        <f>data_olah!D540</f>
        <v>MIAU BARU</v>
      </c>
      <c r="F3060" s="251" t="str">
        <f>data_olah!F540</f>
        <v>1.1963888</v>
      </c>
      <c r="G3060" s="251" t="str">
        <f>data_olah!G540</f>
        <v>116.9433333</v>
      </c>
      <c r="H3060" s="250" t="str">
        <f>data_olah!H540</f>
        <v>TELKOM</v>
      </c>
      <c r="I3060" s="250" t="str">
        <f>data_olah!I540</f>
        <v>Astinet</v>
      </c>
      <c r="J3060" s="250" t="str">
        <f>data_olah!J540</f>
        <v>TERPASANG</v>
      </c>
      <c r="K3060" s="250" t="str">
        <f>data_olah!P540</f>
        <v>TIDAK TERDETEKSI</v>
      </c>
      <c r="L3060" s="250" t="str">
        <f>data_olah!U540</f>
        <v>TIDAK TERDETEKSI</v>
      </c>
    </row>
    <row r="3061">
      <c r="A3061" s="249">
        <v>2025.0</v>
      </c>
      <c r="B3061" s="249" t="s">
        <v>3598</v>
      </c>
      <c r="C3061" s="250" t="str">
        <f>data_olah!B541</f>
        <v>KUTAI TIMUR</v>
      </c>
      <c r="D3061" s="250" t="str">
        <f>data_olah!C541</f>
        <v>LONG MESANGAT</v>
      </c>
      <c r="E3061" s="250" t="str">
        <f>data_olah!D541</f>
        <v>SIKA MAKMUR</v>
      </c>
      <c r="F3061" s="251" t="str">
        <f>data_olah!F541</f>
        <v>0.66648</v>
      </c>
      <c r="G3061" s="251" t="str">
        <f>data_olah!G541</f>
        <v>116.69685</v>
      </c>
      <c r="H3061" s="250" t="str">
        <f>data_olah!H541</f>
        <v>COMTELINDO</v>
      </c>
      <c r="I3061" s="250" t="str">
        <f>data_olah!I541</f>
        <v>WMS</v>
      </c>
      <c r="J3061" s="250" t="str">
        <f>data_olah!J541</f>
        <v>TERPASANG</v>
      </c>
      <c r="K3061" s="250" t="str">
        <f>data_olah!P541</f>
        <v>TIDAK TERDETEKSI</v>
      </c>
      <c r="L3061" s="250" t="str">
        <f>data_olah!U541</f>
        <v>KURANG OPTIMAL</v>
      </c>
    </row>
    <row r="3062">
      <c r="A3062" s="249">
        <v>2025.0</v>
      </c>
      <c r="B3062" s="249" t="s">
        <v>3598</v>
      </c>
      <c r="C3062" s="250" t="str">
        <f>data_olah!B542</f>
        <v>KUTAI TIMUR</v>
      </c>
      <c r="D3062" s="250" t="str">
        <f>data_olah!C542</f>
        <v>LONG MESANGAT</v>
      </c>
      <c r="E3062" s="250" t="str">
        <f>data_olah!D542</f>
        <v>SEGOY MAKMUR</v>
      </c>
      <c r="F3062" s="251" t="str">
        <f>data_olah!F542</f>
        <v>0.63700</v>
      </c>
      <c r="G3062" s="251" t="str">
        <f>data_olah!G542</f>
        <v>116.69302</v>
      </c>
      <c r="H3062" s="250" t="str">
        <f>data_olah!H542</f>
        <v>TELKOMSEL</v>
      </c>
      <c r="I3062" s="250" t="str">
        <f>data_olah!I542</f>
        <v>ORBIT</v>
      </c>
      <c r="J3062" s="250" t="str">
        <f>data_olah!J542</f>
        <v>TERPASANG</v>
      </c>
      <c r="K3062" s="250" t="str">
        <f>data_olah!P542</f>
        <v>BELUM TERPASANG</v>
      </c>
      <c r="L3062" s="250" t="str">
        <f>data_olah!U542</f>
        <v>TIDAK TERDETEKSI</v>
      </c>
    </row>
    <row r="3063">
      <c r="A3063" s="249">
        <v>2025.0</v>
      </c>
      <c r="B3063" s="249" t="s">
        <v>3598</v>
      </c>
      <c r="C3063" s="250" t="str">
        <f>data_olah!B543</f>
        <v>KUTAI TIMUR</v>
      </c>
      <c r="D3063" s="250" t="str">
        <f>data_olah!C543</f>
        <v>LONG MESANGAT</v>
      </c>
      <c r="E3063" s="250" t="str">
        <f>data_olah!D543</f>
        <v>MUKTI UTAMA</v>
      </c>
      <c r="F3063" s="251" t="str">
        <f>data_olah!F543</f>
        <v>0.58834</v>
      </c>
      <c r="G3063" s="251" t="str">
        <f>data_olah!G543</f>
        <v>116.70649</v>
      </c>
      <c r="H3063" s="250" t="str">
        <f>data_olah!H543</f>
        <v>TELKOMSEL</v>
      </c>
      <c r="I3063" s="250" t="str">
        <f>data_olah!I543</f>
        <v>ORBIT</v>
      </c>
      <c r="J3063" s="250" t="str">
        <f>data_olah!J543</f>
        <v>TERPASANG</v>
      </c>
      <c r="K3063" s="250" t="str">
        <f>data_olah!P543</f>
        <v>BELUM TERPASANG</v>
      </c>
      <c r="L3063" s="250" t="str">
        <f>data_olah!U543</f>
        <v>TIDAK TERDETEKSI</v>
      </c>
    </row>
    <row r="3064">
      <c r="A3064" s="249">
        <v>2025.0</v>
      </c>
      <c r="B3064" s="249" t="s">
        <v>3598</v>
      </c>
      <c r="C3064" s="250" t="str">
        <f>data_olah!B544</f>
        <v>KUTAI TIMUR</v>
      </c>
      <c r="D3064" s="250" t="str">
        <f>data_olah!C544</f>
        <v>LONG MESANGAT</v>
      </c>
      <c r="E3064" s="250" t="str">
        <f>data_olah!D544</f>
        <v>SUMBER SARI</v>
      </c>
      <c r="F3064" s="251" t="str">
        <f>data_olah!F544</f>
        <v>0.575363</v>
      </c>
      <c r="G3064" s="251" t="str">
        <f>data_olah!G544</f>
        <v>116.715312</v>
      </c>
      <c r="H3064" s="250" t="str">
        <f>data_olah!H544</f>
        <v>BESTCAMP</v>
      </c>
      <c r="I3064" s="250" t="str">
        <f>data_olah!I544</f>
        <v>STARLINK</v>
      </c>
      <c r="J3064" s="250" t="str">
        <f>data_olah!J544</f>
        <v>TERPASANG</v>
      </c>
      <c r="K3064" s="250" t="str">
        <f>data_olah!P544</f>
        <v>&lt;= 150GB</v>
      </c>
      <c r="L3064" s="250" t="str">
        <f>data_olah!U544</f>
        <v>OPTIMAL</v>
      </c>
    </row>
    <row r="3065">
      <c r="A3065" s="249">
        <v>2025.0</v>
      </c>
      <c r="B3065" s="249" t="s">
        <v>3598</v>
      </c>
      <c r="C3065" s="250" t="str">
        <f>data_olah!B545</f>
        <v>KUTAI TIMUR</v>
      </c>
      <c r="D3065" s="250" t="str">
        <f>data_olah!C545</f>
        <v>LONG MESANGAT</v>
      </c>
      <c r="E3065" s="250" t="str">
        <f>data_olah!D545</f>
        <v>MELAN</v>
      </c>
      <c r="F3065" s="251" t="str">
        <f>data_olah!F545</f>
        <v>0.66917</v>
      </c>
      <c r="G3065" s="251" t="str">
        <f>data_olah!G545</f>
        <v>116.64420</v>
      </c>
      <c r="H3065" s="250" t="str">
        <f>data_olah!H545</f>
        <v>COMTELINDO</v>
      </c>
      <c r="I3065" s="250" t="str">
        <f>data_olah!I545</f>
        <v>WMS</v>
      </c>
      <c r="J3065" s="250" t="str">
        <f>data_olah!J545</f>
        <v>TERPASANG</v>
      </c>
      <c r="K3065" s="250" t="str">
        <f>data_olah!P545</f>
        <v>TIDAK TERDETEKSI</v>
      </c>
      <c r="L3065" s="250" t="str">
        <f>data_olah!U545</f>
        <v>KURANG OPTIMAL</v>
      </c>
    </row>
    <row r="3066">
      <c r="A3066" s="249">
        <v>2025.0</v>
      </c>
      <c r="B3066" s="249" t="s">
        <v>3598</v>
      </c>
      <c r="C3066" s="250" t="str">
        <f>data_olah!B546</f>
        <v>KUTAI TIMUR</v>
      </c>
      <c r="D3066" s="250" t="str">
        <f>data_olah!C546</f>
        <v>LONG MESANGAT</v>
      </c>
      <c r="E3066" s="250" t="str">
        <f>data_olah!D546</f>
        <v>TANAH ABANG</v>
      </c>
      <c r="F3066" s="251" t="str">
        <f>data_olah!F546</f>
        <v>0.55581</v>
      </c>
      <c r="G3066" s="251" t="str">
        <f>data_olah!G546</f>
        <v>116.73239</v>
      </c>
      <c r="H3066" s="250" t="str">
        <f>data_olah!H546</f>
        <v>COMTELINDO</v>
      </c>
      <c r="I3066" s="250" t="str">
        <f>data_olah!I546</f>
        <v>WMS</v>
      </c>
      <c r="J3066" s="250" t="str">
        <f>data_olah!J546</f>
        <v>TERPASANG</v>
      </c>
      <c r="K3066" s="250" t="str">
        <f>data_olah!P546</f>
        <v>TIDAK TERDETEKSI</v>
      </c>
      <c r="L3066" s="250" t="str">
        <f>data_olah!U546</f>
        <v>SANGAT OPTIMAL</v>
      </c>
    </row>
    <row r="3067">
      <c r="A3067" s="249">
        <v>2025.0</v>
      </c>
      <c r="B3067" s="249" t="s">
        <v>3598</v>
      </c>
      <c r="C3067" s="250" t="str">
        <f>data_olah!B547</f>
        <v>KUTAI TIMUR</v>
      </c>
      <c r="D3067" s="250" t="str">
        <f>data_olah!C547</f>
        <v>LONG MESANGAT</v>
      </c>
      <c r="E3067" s="250" t="str">
        <f>data_olah!D547</f>
        <v>SUMBER AGUNG</v>
      </c>
      <c r="F3067" s="251" t="str">
        <f>data_olah!F547</f>
        <v>0.556299</v>
      </c>
      <c r="G3067" s="251" t="str">
        <f>data_olah!G547</f>
        <v>116.754309</v>
      </c>
      <c r="H3067" s="250" t="str">
        <f>data_olah!H547</f>
        <v>BESTCAMP</v>
      </c>
      <c r="I3067" s="250" t="str">
        <f>data_olah!I547</f>
        <v>STARLINK</v>
      </c>
      <c r="J3067" s="250" t="str">
        <f>data_olah!J547</f>
        <v>TERPASANG</v>
      </c>
      <c r="K3067" s="250" t="str">
        <f>data_olah!P547</f>
        <v>&lt;= 50GB</v>
      </c>
      <c r="L3067" s="250" t="str">
        <f>data_olah!U547</f>
        <v>KURANG OPTIMAL</v>
      </c>
    </row>
    <row r="3068">
      <c r="A3068" s="249">
        <v>2025.0</v>
      </c>
      <c r="B3068" s="249" t="s">
        <v>3598</v>
      </c>
      <c r="C3068" s="250" t="str">
        <f>data_olah!B548</f>
        <v>KUTAI TIMUR</v>
      </c>
      <c r="D3068" s="250" t="str">
        <f>data_olah!C548</f>
        <v>MUARA ANCALONG</v>
      </c>
      <c r="E3068" s="250" t="str">
        <f>data_olah!D548</f>
        <v>SENYIUR</v>
      </c>
      <c r="F3068" s="251" t="str">
        <f>data_olah!F548</f>
        <v>0.31120177080363265</v>
      </c>
      <c r="G3068" s="251" t="str">
        <f>data_olah!G548</f>
        <v>116.6230567860258</v>
      </c>
      <c r="H3068" s="250" t="str">
        <f>data_olah!H548</f>
        <v>TELKOMSEL</v>
      </c>
      <c r="I3068" s="250" t="str">
        <f>data_olah!I548</f>
        <v>ORBIT</v>
      </c>
      <c r="J3068" s="250" t="str">
        <f>data_olah!J548</f>
        <v>TERPASANG</v>
      </c>
      <c r="K3068" s="250" t="str">
        <f>data_olah!P548</f>
        <v>BELUM TERPASANG</v>
      </c>
      <c r="L3068" s="250" t="str">
        <f>data_olah!U548</f>
        <v>TIDAK TERDETEKSI</v>
      </c>
    </row>
    <row r="3069">
      <c r="A3069" s="249">
        <v>2025.0</v>
      </c>
      <c r="B3069" s="249" t="s">
        <v>3598</v>
      </c>
      <c r="C3069" s="250" t="str">
        <f>data_olah!B549</f>
        <v>KUTAI TIMUR</v>
      </c>
      <c r="D3069" s="250" t="str">
        <f>data_olah!C549</f>
        <v>MUARA ANCALONG</v>
      </c>
      <c r="E3069" s="250" t="str">
        <f>data_olah!D549</f>
        <v>KELINJAU ILIR</v>
      </c>
      <c r="F3069" s="251" t="str">
        <f>data_olah!F549</f>
        <v>0.42693</v>
      </c>
      <c r="G3069" s="251" t="str">
        <f>data_olah!G549</f>
        <v>116.68004</v>
      </c>
      <c r="H3069" s="250" t="str">
        <f>data_olah!H549</f>
        <v>TELKOMSEL</v>
      </c>
      <c r="I3069" s="250" t="str">
        <f>data_olah!I549</f>
        <v>ORBIT</v>
      </c>
      <c r="J3069" s="250" t="str">
        <f>data_olah!J549</f>
        <v>TERPASANG</v>
      </c>
      <c r="K3069" s="250" t="str">
        <f>data_olah!P549</f>
        <v>BELUM TERPASANG</v>
      </c>
      <c r="L3069" s="250" t="str">
        <f>data_olah!U549</f>
        <v>TIDAK TERDETEKSI</v>
      </c>
    </row>
    <row r="3070">
      <c r="A3070" s="249">
        <v>2025.0</v>
      </c>
      <c r="B3070" s="249" t="s">
        <v>3598</v>
      </c>
      <c r="C3070" s="250" t="str">
        <f>data_olah!B550</f>
        <v>KUTAI TIMUR</v>
      </c>
      <c r="D3070" s="250" t="str">
        <f>data_olah!C550</f>
        <v>MUARA ANCALONG</v>
      </c>
      <c r="E3070" s="250" t="str">
        <f>data_olah!D550</f>
        <v>KELINJAU ULU</v>
      </c>
      <c r="F3070" s="251" t="str">
        <f>data_olah!F550</f>
        <v>0.44224</v>
      </c>
      <c r="G3070" s="251" t="str">
        <f>data_olah!G550</f>
        <v>116.675001</v>
      </c>
      <c r="H3070" s="250" t="str">
        <f>data_olah!H550</f>
        <v>TELKOMSEL</v>
      </c>
      <c r="I3070" s="250" t="str">
        <f>data_olah!I550</f>
        <v>ORBIT</v>
      </c>
      <c r="J3070" s="250" t="str">
        <f>data_olah!J550</f>
        <v>TERPASANG</v>
      </c>
      <c r="K3070" s="250" t="str">
        <f>data_olah!P550</f>
        <v>BELUM TERPASANG</v>
      </c>
      <c r="L3070" s="250" t="str">
        <f>data_olah!U550</f>
        <v>TIDAK TERDETEKSI</v>
      </c>
    </row>
    <row r="3071">
      <c r="A3071" s="249">
        <v>2025.0</v>
      </c>
      <c r="B3071" s="249" t="s">
        <v>3598</v>
      </c>
      <c r="C3071" s="250" t="str">
        <f>data_olah!B551</f>
        <v>KUTAI TIMUR</v>
      </c>
      <c r="D3071" s="250" t="str">
        <f>data_olah!C551</f>
        <v>MUARA ANCALONG</v>
      </c>
      <c r="E3071" s="250" t="str">
        <f>data_olah!D551</f>
        <v>LONG NAH</v>
      </c>
      <c r="F3071" s="251" t="str">
        <f>data_olah!F551</f>
        <v>0.614306</v>
      </c>
      <c r="G3071" s="251" t="str">
        <f>data_olah!G551</f>
        <v>116.656217</v>
      </c>
      <c r="H3071" s="250" t="str">
        <f>data_olah!H551</f>
        <v>TELKOMSEL</v>
      </c>
      <c r="I3071" s="250" t="str">
        <f>data_olah!I551</f>
        <v>ORBIT</v>
      </c>
      <c r="J3071" s="250" t="str">
        <f>data_olah!J551</f>
        <v>TERPASANG</v>
      </c>
      <c r="K3071" s="250" t="str">
        <f>data_olah!P551</f>
        <v>BELUM TERPASANG</v>
      </c>
      <c r="L3071" s="250" t="str">
        <f>data_olah!U551</f>
        <v>TIDAK TERDETEKSI</v>
      </c>
    </row>
    <row r="3072">
      <c r="A3072" s="249">
        <v>2025.0</v>
      </c>
      <c r="B3072" s="249" t="s">
        <v>3598</v>
      </c>
      <c r="C3072" s="250" t="str">
        <f>data_olah!B552</f>
        <v>KUTAI TIMUR</v>
      </c>
      <c r="D3072" s="250" t="str">
        <f>data_olah!C552</f>
        <v>MUARA ANCALONG</v>
      </c>
      <c r="E3072" s="250" t="str">
        <f>data_olah!D552</f>
        <v>LONG TESAK</v>
      </c>
      <c r="F3072" s="251" t="str">
        <f>data_olah!F552</f>
        <v>0.40498</v>
      </c>
      <c r="G3072" s="251" t="str">
        <f>data_olah!G552</f>
        <v>116.37417</v>
      </c>
      <c r="H3072" s="250" t="str">
        <f>data_olah!H552</f>
        <v>COMTELINDO</v>
      </c>
      <c r="I3072" s="250" t="str">
        <f>data_olah!I552</f>
        <v>WMS</v>
      </c>
      <c r="J3072" s="250" t="str">
        <f>data_olah!J552</f>
        <v>TERPASANG</v>
      </c>
      <c r="K3072" s="250" t="str">
        <f>data_olah!P552</f>
        <v>TIDAK TERDETEKSI</v>
      </c>
      <c r="L3072" s="250" t="str">
        <f>data_olah!U552</f>
        <v>OPTIMAL</v>
      </c>
    </row>
    <row r="3073">
      <c r="A3073" s="249">
        <v>2025.0</v>
      </c>
      <c r="B3073" s="249" t="s">
        <v>3598</v>
      </c>
      <c r="C3073" s="250" t="str">
        <f>data_olah!B553</f>
        <v>KUTAI TIMUR</v>
      </c>
      <c r="D3073" s="250" t="str">
        <f>data_olah!C553</f>
        <v>MUARA ANCALONG</v>
      </c>
      <c r="E3073" s="250" t="str">
        <f>data_olah!D553</f>
        <v>GEMAR BARU</v>
      </c>
      <c r="F3073" s="251" t="str">
        <f>data_olah!F553</f>
        <v>0.642913</v>
      </c>
      <c r="G3073" s="251" t="str">
        <f>data_olah!G553</f>
        <v>116.639152</v>
      </c>
      <c r="H3073" s="250" t="str">
        <f>data_olah!H553</f>
        <v>BESTCAMP</v>
      </c>
      <c r="I3073" s="250" t="str">
        <f>data_olah!I553</f>
        <v>STARLINK</v>
      </c>
      <c r="J3073" s="250" t="str">
        <f>data_olah!J553</f>
        <v>TERPASANG</v>
      </c>
      <c r="K3073" s="250" t="str">
        <f>data_olah!P553</f>
        <v>&lt;= 50GB</v>
      </c>
      <c r="L3073" s="250" t="str">
        <f>data_olah!U553</f>
        <v>TIDAK OPTIMAL</v>
      </c>
    </row>
    <row r="3074">
      <c r="A3074" s="249">
        <v>2025.0</v>
      </c>
      <c r="B3074" s="249" t="s">
        <v>3598</v>
      </c>
      <c r="C3074" s="250" t="str">
        <f>data_olah!B554</f>
        <v>KUTAI TIMUR</v>
      </c>
      <c r="D3074" s="250" t="str">
        <f>data_olah!C554</f>
        <v>MUARA ANCALONG</v>
      </c>
      <c r="E3074" s="250" t="str">
        <f>data_olah!D554</f>
        <v>LONG POQ BARU</v>
      </c>
      <c r="F3074" s="251" t="str">
        <f>data_olah!F554</f>
        <v>0.44368</v>
      </c>
      <c r="G3074" s="251" t="str">
        <f>data_olah!G554</f>
        <v>116.75213</v>
      </c>
      <c r="H3074" s="250" t="str">
        <f>data_olah!H554</f>
        <v>COMTELINDO</v>
      </c>
      <c r="I3074" s="250" t="str">
        <f>data_olah!I554</f>
        <v>WMS</v>
      </c>
      <c r="J3074" s="250" t="str">
        <f>data_olah!J554</f>
        <v>TERPASANG</v>
      </c>
      <c r="K3074" s="250" t="str">
        <f>data_olah!P554</f>
        <v>TIDAK TERDETEKSI</v>
      </c>
      <c r="L3074" s="250" t="str">
        <f>data_olah!U554</f>
        <v>TIDAK OPTIMAL</v>
      </c>
    </row>
    <row r="3075">
      <c r="A3075" s="249">
        <v>2025.0</v>
      </c>
      <c r="B3075" s="249" t="s">
        <v>3598</v>
      </c>
      <c r="C3075" s="250" t="str">
        <f>data_olah!B555</f>
        <v>KUTAI TIMUR</v>
      </c>
      <c r="D3075" s="250" t="str">
        <f>data_olah!C555</f>
        <v>MUARA ANCALONG</v>
      </c>
      <c r="E3075" s="250" t="str">
        <f>data_olah!D555</f>
        <v>MUARA DUN</v>
      </c>
      <c r="F3075" s="251" t="str">
        <f>data_olah!F555</f>
        <v>0.638054</v>
      </c>
      <c r="G3075" s="251" t="str">
        <f>data_olah!G555</f>
        <v>116.648574</v>
      </c>
      <c r="H3075" s="250" t="str">
        <f>data_olah!H555</f>
        <v>BESTCAMP</v>
      </c>
      <c r="I3075" s="250" t="str">
        <f>data_olah!I555</f>
        <v>STARLINK</v>
      </c>
      <c r="J3075" s="250" t="str">
        <f>data_olah!J555</f>
        <v>TERPASANG</v>
      </c>
      <c r="K3075" s="250" t="str">
        <f>data_olah!P555</f>
        <v>&lt;= 100GB</v>
      </c>
      <c r="L3075" s="250" t="str">
        <f>data_olah!U555</f>
        <v>TIDAK OPTIMAL</v>
      </c>
    </row>
    <row r="3076">
      <c r="A3076" s="249">
        <v>2025.0</v>
      </c>
      <c r="B3076" s="249" t="s">
        <v>3598</v>
      </c>
      <c r="C3076" s="250" t="str">
        <f>data_olah!B556</f>
        <v>KUTAI TIMUR</v>
      </c>
      <c r="D3076" s="250" t="str">
        <f>data_olah!C556</f>
        <v>MUARA ANCALONG</v>
      </c>
      <c r="E3076" s="250" t="str">
        <f>data_olah!D556</f>
        <v>TELUK BARU</v>
      </c>
      <c r="F3076" s="251" t="str">
        <f>data_olah!F556</f>
        <v>0.61052</v>
      </c>
      <c r="G3076" s="251" t="str">
        <f>data_olah!G556</f>
        <v>116.66485</v>
      </c>
      <c r="H3076" s="250" t="str">
        <f>data_olah!H556</f>
        <v>COMTELINDO</v>
      </c>
      <c r="I3076" s="250" t="str">
        <f>data_olah!I556</f>
        <v>WMS</v>
      </c>
      <c r="J3076" s="250" t="str">
        <f>data_olah!J556</f>
        <v>TERPASANG</v>
      </c>
      <c r="K3076" s="250" t="str">
        <f>data_olah!P556</f>
        <v>TIDAK TERDETEKSI</v>
      </c>
      <c r="L3076" s="250" t="str">
        <f>data_olah!U556</f>
        <v>SANGAT OPTIMAL</v>
      </c>
    </row>
    <row r="3077">
      <c r="A3077" s="249">
        <v>2025.0</v>
      </c>
      <c r="B3077" s="249" t="s">
        <v>3598</v>
      </c>
      <c r="C3077" s="250" t="str">
        <f>data_olah!B557</f>
        <v>KUTAI TIMUR</v>
      </c>
      <c r="D3077" s="250" t="str">
        <f>data_olah!C557</f>
        <v>MUARA BENGKAL</v>
      </c>
      <c r="E3077" s="250" t="str">
        <f>data_olah!D557</f>
        <v>SENAMBAH</v>
      </c>
      <c r="F3077" s="251" t="str">
        <f>data_olah!F557</f>
        <v>0.31350</v>
      </c>
      <c r="G3077" s="251" t="str">
        <f>data_olah!G557</f>
        <v>116.76934</v>
      </c>
      <c r="H3077" s="250" t="str">
        <f>data_olah!H557</f>
        <v>TELKOMSEL</v>
      </c>
      <c r="I3077" s="250" t="str">
        <f>data_olah!I557</f>
        <v>ORBIT</v>
      </c>
      <c r="J3077" s="250" t="str">
        <f>data_olah!J557</f>
        <v>TERPASANG</v>
      </c>
      <c r="K3077" s="250" t="str">
        <f>data_olah!P557</f>
        <v>BELUM TERPASANG</v>
      </c>
      <c r="L3077" s="250" t="str">
        <f>data_olah!U557</f>
        <v>TIDAK TERDETEKSI</v>
      </c>
    </row>
    <row r="3078">
      <c r="A3078" s="249">
        <v>2025.0</v>
      </c>
      <c r="B3078" s="249" t="s">
        <v>3598</v>
      </c>
      <c r="C3078" s="250" t="str">
        <f>data_olah!B558</f>
        <v>KUTAI TIMUR</v>
      </c>
      <c r="D3078" s="250" t="str">
        <f>data_olah!C558</f>
        <v>MUARA BENGKAL</v>
      </c>
      <c r="E3078" s="250" t="str">
        <f>data_olah!D558</f>
        <v>NGAYAU</v>
      </c>
      <c r="F3078" s="251" t="str">
        <f>data_olah!F558</f>
        <v>0.41771</v>
      </c>
      <c r="G3078" s="251" t="str">
        <f>data_olah!G558</f>
        <v>116.70731</v>
      </c>
      <c r="H3078" s="250" t="str">
        <f>data_olah!H558</f>
        <v>COMTELINDO</v>
      </c>
      <c r="I3078" s="250" t="str">
        <f>data_olah!I558</f>
        <v>WMS</v>
      </c>
      <c r="J3078" s="250" t="str">
        <f>data_olah!J558</f>
        <v>TERPASANG</v>
      </c>
      <c r="K3078" s="250" t="str">
        <f>data_olah!P558</f>
        <v>TIDAK TERDETEKSI</v>
      </c>
      <c r="L3078" s="250" t="str">
        <f>data_olah!U558</f>
        <v>SANGAT OPTIMAL</v>
      </c>
    </row>
    <row r="3079">
      <c r="A3079" s="249">
        <v>2025.0</v>
      </c>
      <c r="B3079" s="249" t="s">
        <v>3598</v>
      </c>
      <c r="C3079" s="250" t="str">
        <f>data_olah!B559</f>
        <v>KUTAI TIMUR</v>
      </c>
      <c r="D3079" s="250" t="str">
        <f>data_olah!C559</f>
        <v>MUARA BENGKAL</v>
      </c>
      <c r="E3079" s="250" t="str">
        <f>data_olah!D559</f>
        <v>MUARA BENGKAL ILIR</v>
      </c>
      <c r="F3079" s="251" t="str">
        <f>data_olah!F559</f>
        <v>0.4324243659525176</v>
      </c>
      <c r="G3079" s="251" t="str">
        <f>data_olah!G559</f>
        <v>116.71380182958032</v>
      </c>
      <c r="H3079" s="250" t="str">
        <f>data_olah!H559</f>
        <v>COMTELINDO</v>
      </c>
      <c r="I3079" s="250" t="str">
        <f>data_olah!I559</f>
        <v>WMS</v>
      </c>
      <c r="J3079" s="250" t="str">
        <f>data_olah!J559</f>
        <v>TERPASANG</v>
      </c>
      <c r="K3079" s="250" t="str">
        <f>data_olah!P559</f>
        <v>TIDAK TERDETEKSI</v>
      </c>
      <c r="L3079" s="250" t="str">
        <f>data_olah!U559</f>
        <v>OPTIMAL</v>
      </c>
    </row>
    <row r="3080">
      <c r="A3080" s="249">
        <v>2025.0</v>
      </c>
      <c r="B3080" s="249" t="s">
        <v>3598</v>
      </c>
      <c r="C3080" s="250" t="str">
        <f>data_olah!B560</f>
        <v>KUTAI TIMUR</v>
      </c>
      <c r="D3080" s="250" t="str">
        <f>data_olah!C560</f>
        <v>MUARA BENGKAL</v>
      </c>
      <c r="E3080" s="250" t="str">
        <f>data_olah!D560</f>
        <v>MUARA BENGKAL ULU</v>
      </c>
      <c r="F3080" s="251" t="str">
        <f>data_olah!F560</f>
        <v>0.43645</v>
      </c>
      <c r="G3080" s="251" t="str">
        <f>data_olah!G560</f>
        <v>116.71687</v>
      </c>
      <c r="H3080" s="250" t="str">
        <f>data_olah!H560</f>
        <v>COMTELINDO</v>
      </c>
      <c r="I3080" s="250" t="str">
        <f>data_olah!I560</f>
        <v>WMS</v>
      </c>
      <c r="J3080" s="250" t="str">
        <f>data_olah!J560</f>
        <v>TERPASANG</v>
      </c>
      <c r="K3080" s="250" t="str">
        <f>data_olah!P560</f>
        <v>TIDAK TERDETEKSI</v>
      </c>
      <c r="L3080" s="250" t="str">
        <f>data_olah!U560</f>
        <v>SANGAT OPTIMAL</v>
      </c>
    </row>
    <row r="3081">
      <c r="A3081" s="249">
        <v>2025.0</v>
      </c>
      <c r="B3081" s="249" t="s">
        <v>3598</v>
      </c>
      <c r="C3081" s="250" t="str">
        <f>data_olah!B561</f>
        <v>KUTAI TIMUR</v>
      </c>
      <c r="D3081" s="250" t="str">
        <f>data_olah!C561</f>
        <v>MUARA BENGKAL</v>
      </c>
      <c r="E3081" s="250" t="str">
        <f>data_olah!D561</f>
        <v>BENUA BARU</v>
      </c>
      <c r="F3081" s="251" t="str">
        <f>data_olah!F561</f>
        <v>0.990825</v>
      </c>
      <c r="G3081" s="251" t="str">
        <f>data_olah!G561</f>
        <v>117.978271</v>
      </c>
      <c r="H3081" s="250" t="str">
        <f>data_olah!H561</f>
        <v>TELKOM</v>
      </c>
      <c r="I3081" s="250" t="str">
        <f>data_olah!I561</f>
        <v>Astinet</v>
      </c>
      <c r="J3081" s="250" t="str">
        <f>data_olah!J561</f>
        <v/>
      </c>
      <c r="K3081" s="250" t="str">
        <f>data_olah!P561</f>
        <v>TIDAK TERDETEKSI</v>
      </c>
      <c r="L3081" s="250" t="str">
        <f>data_olah!U561</f>
        <v>TIDAK TERDETEKSI</v>
      </c>
    </row>
    <row r="3082">
      <c r="A3082" s="249">
        <v>2025.0</v>
      </c>
      <c r="B3082" s="249" t="s">
        <v>3598</v>
      </c>
      <c r="C3082" s="250" t="str">
        <f>data_olah!B562</f>
        <v>KUTAI TIMUR</v>
      </c>
      <c r="D3082" s="250" t="str">
        <f>data_olah!C562</f>
        <v>MUARA BENGKAL</v>
      </c>
      <c r="E3082" s="250" t="str">
        <f>data_olah!D562</f>
        <v>MULUPAN</v>
      </c>
      <c r="F3082" s="251" t="str">
        <f>data_olah!F562</f>
        <v>0.231584</v>
      </c>
      <c r="G3082" s="251" t="str">
        <f>data_olah!G562</f>
        <v>116.783180</v>
      </c>
      <c r="H3082" s="250" t="str">
        <f>data_olah!H562</f>
        <v>BESTCAMP</v>
      </c>
      <c r="I3082" s="250" t="str">
        <f>data_olah!I562</f>
        <v>STARLINK</v>
      </c>
      <c r="J3082" s="250" t="str">
        <f>data_olah!J562</f>
        <v>TERPASANG</v>
      </c>
      <c r="K3082" s="250" t="str">
        <f>data_olah!P562</f>
        <v>&lt;= 10GB</v>
      </c>
      <c r="L3082" s="250" t="str">
        <f>data_olah!U562</f>
        <v>TIDAK OPTIMAL</v>
      </c>
    </row>
    <row r="3083">
      <c r="A3083" s="249">
        <v>2025.0</v>
      </c>
      <c r="B3083" s="249" t="s">
        <v>3598</v>
      </c>
      <c r="C3083" s="250" t="str">
        <f>data_olah!B563</f>
        <v>KUTAI TIMUR</v>
      </c>
      <c r="D3083" s="250" t="str">
        <f>data_olah!C563</f>
        <v>MUARA BENGKAL</v>
      </c>
      <c r="E3083" s="250" t="str">
        <f>data_olah!D563</f>
        <v>BATU BALAI</v>
      </c>
      <c r="F3083" s="251" t="str">
        <f>data_olah!F563</f>
        <v>0.52719</v>
      </c>
      <c r="G3083" s="251" t="str">
        <f>data_olah!G563</f>
        <v>116.78738</v>
      </c>
      <c r="H3083" s="250" t="str">
        <f>data_olah!H563</f>
        <v>COMTELINDO</v>
      </c>
      <c r="I3083" s="250" t="str">
        <f>data_olah!I563</f>
        <v>WMS</v>
      </c>
      <c r="J3083" s="250" t="str">
        <f>data_olah!J563</f>
        <v>TERPASANG</v>
      </c>
      <c r="K3083" s="250" t="str">
        <f>data_olah!P563</f>
        <v>TIDAK TERDETEKSI</v>
      </c>
      <c r="L3083" s="250" t="str">
        <f>data_olah!U563</f>
        <v>KURANG OPTIMAL</v>
      </c>
    </row>
    <row r="3084">
      <c r="A3084" s="249">
        <v>2025.0</v>
      </c>
      <c r="B3084" s="249" t="s">
        <v>3598</v>
      </c>
      <c r="C3084" s="250" t="str">
        <f>data_olah!B564</f>
        <v>KUTAI TIMUR</v>
      </c>
      <c r="D3084" s="250" t="str">
        <f>data_olah!C564</f>
        <v>MUARA WAHAU</v>
      </c>
      <c r="E3084" s="250" t="str">
        <f>data_olah!D564</f>
        <v>JAK LUAY</v>
      </c>
      <c r="F3084" s="251" t="str">
        <f>data_olah!F564</f>
        <v>1.014172853212281</v>
      </c>
      <c r="G3084" s="251" t="str">
        <f>data_olah!G564</f>
        <v>116.86643713538332</v>
      </c>
      <c r="H3084" s="250" t="str">
        <f>data_olah!H564</f>
        <v>COMTELINDO</v>
      </c>
      <c r="I3084" s="250" t="str">
        <f>data_olah!I564</f>
        <v>WMS</v>
      </c>
      <c r="J3084" s="250" t="str">
        <f>data_olah!J564</f>
        <v>TERPASANG</v>
      </c>
      <c r="K3084" s="250" t="str">
        <f>data_olah!P564</f>
        <v>TIDAK TERDETEKSI</v>
      </c>
      <c r="L3084" s="250" t="str">
        <f>data_olah!U564</f>
        <v>OPTIMAL</v>
      </c>
    </row>
    <row r="3085">
      <c r="A3085" s="249">
        <v>2025.0</v>
      </c>
      <c r="B3085" s="249" t="s">
        <v>3598</v>
      </c>
      <c r="C3085" s="250" t="str">
        <f>data_olah!B565</f>
        <v>KUTAI TIMUR</v>
      </c>
      <c r="D3085" s="250" t="str">
        <f>data_olah!C565</f>
        <v>MUARA WAHAU</v>
      </c>
      <c r="E3085" s="250" t="str">
        <f>data_olah!D565</f>
        <v>NEHES LIAH BING</v>
      </c>
      <c r="F3085" s="251" t="str">
        <f>data_olah!F565</f>
        <v>1.04998</v>
      </c>
      <c r="G3085" s="251" t="str">
        <f>data_olah!G565</f>
        <v>116.8614</v>
      </c>
      <c r="H3085" s="250" t="str">
        <f>data_olah!H565</f>
        <v>TELKOMSEL</v>
      </c>
      <c r="I3085" s="250" t="str">
        <f>data_olah!I565</f>
        <v>INDIHOME</v>
      </c>
      <c r="J3085" s="250" t="str">
        <f>data_olah!J565</f>
        <v>TERPASANG</v>
      </c>
      <c r="K3085" s="250" t="str">
        <f>data_olah!P565</f>
        <v>TIDAK AKTIF</v>
      </c>
      <c r="L3085" s="250" t="str">
        <f>data_olah!U565</f>
        <v>TIDAK OPTIMAL</v>
      </c>
    </row>
    <row r="3086">
      <c r="A3086" s="249">
        <v>2025.0</v>
      </c>
      <c r="B3086" s="249" t="s">
        <v>3598</v>
      </c>
      <c r="C3086" s="250" t="str">
        <f>data_olah!B566</f>
        <v>KUTAI TIMUR</v>
      </c>
      <c r="D3086" s="250" t="str">
        <f>data_olah!C566</f>
        <v>MUARA WAHAU</v>
      </c>
      <c r="E3086" s="250" t="str">
        <f>data_olah!D566</f>
        <v>MUARA WAHAU</v>
      </c>
      <c r="F3086" s="251" t="str">
        <f>data_olah!F566</f>
        <v>1.057534</v>
      </c>
      <c r="G3086" s="251" t="str">
        <f>data_olah!G566</f>
        <v>116.834049</v>
      </c>
      <c r="H3086" s="250" t="str">
        <f>data_olah!H566</f>
        <v>TELKOM</v>
      </c>
      <c r="I3086" s="250" t="str">
        <f>data_olah!I566</f>
        <v>Astinet</v>
      </c>
      <c r="J3086" s="250" t="str">
        <f>data_olah!J566</f>
        <v>TERPASANG</v>
      </c>
      <c r="K3086" s="250" t="str">
        <f>data_olah!P566</f>
        <v>TIDAK TERDETEKSI</v>
      </c>
      <c r="L3086" s="250" t="str">
        <f>data_olah!U566</f>
        <v>TIDAK TERDETEKSI</v>
      </c>
    </row>
    <row r="3087">
      <c r="A3087" s="249">
        <v>2025.0</v>
      </c>
      <c r="B3087" s="249" t="s">
        <v>3598</v>
      </c>
      <c r="C3087" s="250" t="str">
        <f>data_olah!B567</f>
        <v>KUTAI TIMUR</v>
      </c>
      <c r="D3087" s="250" t="str">
        <f>data_olah!C567</f>
        <v>MUARA WAHAU</v>
      </c>
      <c r="E3087" s="250" t="str">
        <f>data_olah!D567</f>
        <v>DEA BEQ</v>
      </c>
      <c r="F3087" s="251" t="str">
        <f>data_olah!F567</f>
        <v>1.0438752190830851</v>
      </c>
      <c r="G3087" s="251" t="str">
        <f>data_olah!G567</f>
        <v>116.8143919213626</v>
      </c>
      <c r="H3087" s="250" t="str">
        <f>data_olah!H567</f>
        <v>TELKOMSEL</v>
      </c>
      <c r="I3087" s="250" t="str">
        <f>data_olah!I567</f>
        <v>INDIHOME</v>
      </c>
      <c r="J3087" s="250" t="str">
        <f>data_olah!J567</f>
        <v>TERPASANG</v>
      </c>
      <c r="K3087" s="250" t="str">
        <f>data_olah!P567</f>
        <v>&lt;= 150GB</v>
      </c>
      <c r="L3087" s="250" t="str">
        <f>data_olah!U567</f>
        <v>KURANG OPTIMAL</v>
      </c>
    </row>
    <row r="3088">
      <c r="A3088" s="249">
        <v>2025.0</v>
      </c>
      <c r="B3088" s="249" t="s">
        <v>3598</v>
      </c>
      <c r="C3088" s="250" t="str">
        <f>data_olah!B568</f>
        <v>KUTAI TIMUR</v>
      </c>
      <c r="D3088" s="250" t="str">
        <f>data_olah!C568</f>
        <v>MUARA WAHAU</v>
      </c>
      <c r="E3088" s="250" t="str">
        <f>data_olah!D568</f>
        <v>DIAQ LAY</v>
      </c>
      <c r="F3088" s="251" t="str">
        <f>data_olah!F568</f>
        <v>1.06124</v>
      </c>
      <c r="G3088" s="251" t="str">
        <f>data_olah!G568</f>
        <v>116.78977</v>
      </c>
      <c r="H3088" s="250" t="str">
        <f>data_olah!H568</f>
        <v>TELKOMSEL</v>
      </c>
      <c r="I3088" s="250" t="str">
        <f>data_olah!I568</f>
        <v>ORBIT</v>
      </c>
      <c r="J3088" s="250" t="str">
        <f>data_olah!J568</f>
        <v>TERPASANG</v>
      </c>
      <c r="K3088" s="250" t="str">
        <f>data_olah!P568</f>
        <v>BELUM TERPASANG</v>
      </c>
      <c r="L3088" s="250" t="str">
        <f>data_olah!U568</f>
        <v>TIDAK TERDETEKSI</v>
      </c>
    </row>
    <row r="3089">
      <c r="A3089" s="249">
        <v>2025.0</v>
      </c>
      <c r="B3089" s="249" t="s">
        <v>3598</v>
      </c>
      <c r="C3089" s="250" t="str">
        <f>data_olah!B569</f>
        <v>KUTAI TIMUR</v>
      </c>
      <c r="D3089" s="250" t="str">
        <f>data_olah!C569</f>
        <v>MUARA WAHAU</v>
      </c>
      <c r="E3089" s="250" t="str">
        <f>data_olah!D569</f>
        <v>BENHES</v>
      </c>
      <c r="F3089" s="251" t="str">
        <f>data_olah!F569</f>
        <v>1.07699</v>
      </c>
      <c r="G3089" s="251" t="str">
        <f>data_olah!G569</f>
        <v>116.76584</v>
      </c>
      <c r="H3089" s="250" t="str">
        <f>data_olah!H569</f>
        <v>COMTELINDO</v>
      </c>
      <c r="I3089" s="250" t="str">
        <f>data_olah!I569</f>
        <v>WMS</v>
      </c>
      <c r="J3089" s="250" t="str">
        <f>data_olah!J569</f>
        <v>TERPASANG</v>
      </c>
      <c r="K3089" s="250" t="str">
        <f>data_olah!P569</f>
        <v>TIDAK TERDETEKSI</v>
      </c>
      <c r="L3089" s="250" t="str">
        <f>data_olah!U569</f>
        <v>OPTIMAL</v>
      </c>
    </row>
    <row r="3090">
      <c r="A3090" s="249">
        <v>2025.0</v>
      </c>
      <c r="B3090" s="249" t="s">
        <v>3598</v>
      </c>
      <c r="C3090" s="250" t="str">
        <f>data_olah!B570</f>
        <v>KUTAI TIMUR</v>
      </c>
      <c r="D3090" s="250" t="str">
        <f>data_olah!C570</f>
        <v>MUARA WAHAU</v>
      </c>
      <c r="E3090" s="250" t="str">
        <f>data_olah!D570</f>
        <v>WANASARI</v>
      </c>
      <c r="F3090" s="251" t="str">
        <f>data_olah!F570</f>
        <v>1.09033</v>
      </c>
      <c r="G3090" s="251" t="str">
        <f>data_olah!G570</f>
        <v>116.89850</v>
      </c>
      <c r="H3090" s="250" t="str">
        <f>data_olah!H570</f>
        <v>TELKOMSEL</v>
      </c>
      <c r="I3090" s="250" t="str">
        <f>data_olah!I570</f>
        <v>INDIHOME</v>
      </c>
      <c r="J3090" s="250" t="str">
        <f>data_olah!J570</f>
        <v>TERPASANG</v>
      </c>
      <c r="K3090" s="250" t="str">
        <f>data_olah!P570</f>
        <v>&lt;= 100GB</v>
      </c>
      <c r="L3090" s="250" t="str">
        <f>data_olah!U570</f>
        <v>TIDAK OPTIMAL</v>
      </c>
    </row>
    <row r="3091">
      <c r="A3091" s="249">
        <v>2025.0</v>
      </c>
      <c r="B3091" s="249" t="s">
        <v>3598</v>
      </c>
      <c r="C3091" s="250" t="str">
        <f>data_olah!B571</f>
        <v>KUTAI TIMUR</v>
      </c>
      <c r="D3091" s="250" t="str">
        <f>data_olah!C571</f>
        <v>MUARA WAHAU</v>
      </c>
      <c r="E3091" s="250" t="str">
        <f>data_olah!D571</f>
        <v>WAHAU BARU</v>
      </c>
      <c r="F3091" s="251" t="str">
        <f>data_olah!F571</f>
        <v>1.07445</v>
      </c>
      <c r="G3091" s="251" t="str">
        <f>data_olah!G571</f>
        <v>116.85572</v>
      </c>
      <c r="H3091" s="250" t="str">
        <f>data_olah!H571</f>
        <v>TELKOM</v>
      </c>
      <c r="I3091" s="250" t="str">
        <f>data_olah!I571</f>
        <v>WMS</v>
      </c>
      <c r="J3091" s="250" t="str">
        <f>data_olah!J571</f>
        <v>TERPASANG</v>
      </c>
      <c r="K3091" s="250" t="str">
        <f>data_olah!P571</f>
        <v>BELUM TERPASANG</v>
      </c>
      <c r="L3091" s="250" t="str">
        <f>data_olah!U571</f>
        <v>TIDAK OPTIMAL</v>
      </c>
    </row>
    <row r="3092">
      <c r="A3092" s="249">
        <v>2025.0</v>
      </c>
      <c r="B3092" s="249" t="s">
        <v>3598</v>
      </c>
      <c r="C3092" s="250" t="str">
        <f>data_olah!B572</f>
        <v>KUTAI TIMUR</v>
      </c>
      <c r="D3092" s="250" t="str">
        <f>data_olah!C572</f>
        <v>MUARA WAHAU</v>
      </c>
      <c r="E3092" s="250" t="str">
        <f>data_olah!D572</f>
        <v>KARYA BHAKTI</v>
      </c>
      <c r="F3092" s="251" t="str">
        <f>data_olah!F572</f>
        <v>1.0566343181474505</v>
      </c>
      <c r="G3092" s="251" t="str">
        <f>data_olah!G572</f>
        <v>116.91267800980528</v>
      </c>
      <c r="H3092" s="250" t="str">
        <f>data_olah!H572</f>
        <v/>
      </c>
      <c r="I3092" s="250" t="str">
        <f>data_olah!I572</f>
        <v/>
      </c>
      <c r="J3092" s="250" t="str">
        <f>data_olah!J572</f>
        <v/>
      </c>
      <c r="K3092" s="250" t="str">
        <f>data_olah!P572</f>
        <v>BELUM TERPASANG</v>
      </c>
      <c r="L3092" s="250" t="str">
        <f>data_olah!U572</f>
        <v>BELUM TERPASANG</v>
      </c>
    </row>
    <row r="3093">
      <c r="A3093" s="249">
        <v>2025.0</v>
      </c>
      <c r="B3093" s="249" t="s">
        <v>3598</v>
      </c>
      <c r="C3093" s="250" t="str">
        <f>data_olah!B573</f>
        <v>KUTAI TIMUR</v>
      </c>
      <c r="D3093" s="250" t="str">
        <f>data_olah!C573</f>
        <v>MUARA WAHAU</v>
      </c>
      <c r="E3093" s="250" t="str">
        <f>data_olah!D573</f>
        <v>LONG WEHEA</v>
      </c>
      <c r="F3093" s="251" t="str">
        <f>data_olah!F573</f>
        <v>1.035685</v>
      </c>
      <c r="G3093" s="251" t="str">
        <f>data_olah!G573</f>
        <v>116.853860</v>
      </c>
      <c r="H3093" s="250" t="str">
        <f>data_olah!H573</f>
        <v>BESTCAMP</v>
      </c>
      <c r="I3093" s="250" t="str">
        <f>data_olah!I573</f>
        <v>STARLINK</v>
      </c>
      <c r="J3093" s="250" t="str">
        <f>data_olah!J573</f>
        <v>TERPASANG</v>
      </c>
      <c r="K3093" s="250" t="str">
        <f>data_olah!P573</f>
        <v>&lt;= 50GB</v>
      </c>
      <c r="L3093" s="250" t="str">
        <f>data_olah!U573</f>
        <v>OPTIMAL</v>
      </c>
    </row>
    <row r="3094">
      <c r="A3094" s="249">
        <v>2025.0</v>
      </c>
      <c r="B3094" s="249" t="s">
        <v>3598</v>
      </c>
      <c r="C3094" s="250" t="str">
        <f>data_olah!B574</f>
        <v>KUTAI TIMUR</v>
      </c>
      <c r="D3094" s="250" t="str">
        <f>data_olah!C574</f>
        <v>RANTAU PULUNG</v>
      </c>
      <c r="E3094" s="250" t="str">
        <f>data_olah!D574</f>
        <v>MUKTI JAYA</v>
      </c>
      <c r="F3094" s="251" t="str">
        <f>data_olah!F574</f>
        <v>0.59220</v>
      </c>
      <c r="G3094" s="251" t="str">
        <f>data_olah!G574</f>
        <v>117.30187</v>
      </c>
      <c r="H3094" s="250" t="str">
        <f>data_olah!H574</f>
        <v>TELKOM</v>
      </c>
      <c r="I3094" s="250" t="str">
        <f>data_olah!I574</f>
        <v>WMS</v>
      </c>
      <c r="J3094" s="250" t="str">
        <f>data_olah!J574</f>
        <v>TERPASANG</v>
      </c>
      <c r="K3094" s="250" t="str">
        <f>data_olah!P574</f>
        <v>&gt; 200GB</v>
      </c>
      <c r="L3094" s="250" t="str">
        <f>data_olah!U574</f>
        <v>KURANG OPTIMAL</v>
      </c>
    </row>
    <row r="3095">
      <c r="A3095" s="249">
        <v>2025.0</v>
      </c>
      <c r="B3095" s="249" t="s">
        <v>3598</v>
      </c>
      <c r="C3095" s="250" t="str">
        <f>data_olah!B575</f>
        <v>KUTAI TIMUR</v>
      </c>
      <c r="D3095" s="250" t="str">
        <f>data_olah!C575</f>
        <v>RANTAU PULUNG</v>
      </c>
      <c r="E3095" s="250" t="str">
        <f>data_olah!D575</f>
        <v>PULUNG SARI</v>
      </c>
      <c r="F3095" s="251" t="str">
        <f>data_olah!F575</f>
        <v>0.6316171045560849</v>
      </c>
      <c r="G3095" s="251" t="str">
        <f>data_olah!G575</f>
        <v>117.29872503378337</v>
      </c>
      <c r="H3095" s="250" t="str">
        <f>data_olah!H575</f>
        <v>TELKOM</v>
      </c>
      <c r="I3095" s="250" t="str">
        <f>data_olah!I575</f>
        <v>WMS</v>
      </c>
      <c r="J3095" s="250" t="str">
        <f>data_olah!J575</f>
        <v>TERPASANG</v>
      </c>
      <c r="K3095" s="250" t="str">
        <f>data_olah!P575</f>
        <v>&gt; 200GB</v>
      </c>
      <c r="L3095" s="250" t="str">
        <f>data_olah!U575</f>
        <v>KURANG OPTIMAL</v>
      </c>
    </row>
    <row r="3096">
      <c r="A3096" s="249">
        <v>2025.0</v>
      </c>
      <c r="B3096" s="249" t="s">
        <v>3598</v>
      </c>
      <c r="C3096" s="250" t="str">
        <f>data_olah!B576</f>
        <v>KUTAI TIMUR</v>
      </c>
      <c r="D3096" s="250" t="str">
        <f>data_olah!C576</f>
        <v>RANTAU PULUNG</v>
      </c>
      <c r="E3096" s="250" t="str">
        <f>data_olah!D576</f>
        <v>MARGO MULYO</v>
      </c>
      <c r="F3096" s="251" t="str">
        <f>data_olah!F576</f>
        <v>0.591581</v>
      </c>
      <c r="G3096" s="251" t="str">
        <f>data_olah!G576</f>
        <v>117.303933</v>
      </c>
      <c r="H3096" s="250" t="str">
        <f>data_olah!H576</f>
        <v>TELKOM</v>
      </c>
      <c r="I3096" s="250" t="str">
        <f>data_olah!I576</f>
        <v>Astinet</v>
      </c>
      <c r="J3096" s="250" t="str">
        <f>data_olah!J576</f>
        <v>TERPASANG</v>
      </c>
      <c r="K3096" s="250" t="str">
        <f>data_olah!P576</f>
        <v>TIDAK TERDETEKSI</v>
      </c>
      <c r="L3096" s="250" t="str">
        <f>data_olah!U576</f>
        <v>TIDAK TERDETEKSI</v>
      </c>
    </row>
    <row r="3097">
      <c r="A3097" s="249">
        <v>2025.0</v>
      </c>
      <c r="B3097" s="249" t="s">
        <v>3598</v>
      </c>
      <c r="C3097" s="250" t="str">
        <f>data_olah!B577</f>
        <v>KUTAI TIMUR</v>
      </c>
      <c r="D3097" s="250" t="str">
        <f>data_olah!C577</f>
        <v>RANTAU PULUNG</v>
      </c>
      <c r="E3097" s="250" t="str">
        <f>data_olah!D577</f>
        <v>RANTAU MAKMUR</v>
      </c>
      <c r="F3097" s="251" t="str">
        <f>data_olah!F577</f>
        <v>0.57738</v>
      </c>
      <c r="G3097" s="251" t="str">
        <f>data_olah!G577</f>
        <v>117.28246</v>
      </c>
      <c r="H3097" s="250" t="str">
        <f>data_olah!H577</f>
        <v>TELKOM</v>
      </c>
      <c r="I3097" s="250" t="str">
        <f>data_olah!I577</f>
        <v>WMS</v>
      </c>
      <c r="J3097" s="250" t="str">
        <f>data_olah!J577</f>
        <v>TERPASANG</v>
      </c>
      <c r="K3097" s="250" t="str">
        <f>data_olah!P577</f>
        <v>&lt;= 200GB</v>
      </c>
      <c r="L3097" s="250" t="str">
        <f>data_olah!U577</f>
        <v>KURANG OPTIMAL</v>
      </c>
    </row>
    <row r="3098">
      <c r="A3098" s="249">
        <v>2025.0</v>
      </c>
      <c r="B3098" s="249" t="s">
        <v>3598</v>
      </c>
      <c r="C3098" s="250" t="str">
        <f>data_olah!B578</f>
        <v>KUTAI TIMUR</v>
      </c>
      <c r="D3098" s="250" t="str">
        <f>data_olah!C578</f>
        <v>RANTAU PULUNG</v>
      </c>
      <c r="E3098" s="250" t="str">
        <f>data_olah!D578</f>
        <v>MANUNGGAL JAYA</v>
      </c>
      <c r="F3098" s="251" t="str">
        <f>data_olah!F578</f>
        <v>0.6524395767974571</v>
      </c>
      <c r="G3098" s="251" t="str">
        <f>data_olah!G578</f>
        <v>117.26290353857888</v>
      </c>
      <c r="H3098" s="250" t="str">
        <f>data_olah!H578</f>
        <v>TELKOM</v>
      </c>
      <c r="I3098" s="250" t="str">
        <f>data_olah!I578</f>
        <v>WMS</v>
      </c>
      <c r="J3098" s="250" t="str">
        <f>data_olah!J578</f>
        <v>TERPASANG</v>
      </c>
      <c r="K3098" s="250" t="str">
        <f>data_olah!P578</f>
        <v>&gt; 200GB</v>
      </c>
      <c r="L3098" s="250" t="str">
        <f>data_olah!U578</f>
        <v>KURANG OPTIMAL</v>
      </c>
    </row>
    <row r="3099">
      <c r="A3099" s="249">
        <v>2025.0</v>
      </c>
      <c r="B3099" s="249" t="s">
        <v>3598</v>
      </c>
      <c r="C3099" s="250" t="str">
        <f>data_olah!B579</f>
        <v>KUTAI TIMUR</v>
      </c>
      <c r="D3099" s="250" t="str">
        <f>data_olah!C579</f>
        <v>RANTAU PULUNG</v>
      </c>
      <c r="E3099" s="250" t="str">
        <f>data_olah!D579</f>
        <v>TANJUNG LABU</v>
      </c>
      <c r="F3099" s="251" t="str">
        <f>data_olah!F579</f>
        <v>0.61725</v>
      </c>
      <c r="G3099" s="251" t="str">
        <f>data_olah!G579</f>
        <v>117.23314</v>
      </c>
      <c r="H3099" s="250" t="str">
        <f>data_olah!H579</f>
        <v>TELKOMSEL</v>
      </c>
      <c r="I3099" s="250" t="str">
        <f>data_olah!I579</f>
        <v>ORBIT</v>
      </c>
      <c r="J3099" s="250" t="str">
        <f>data_olah!J579</f>
        <v>TERPASANG</v>
      </c>
      <c r="K3099" s="250" t="str">
        <f>data_olah!P579</f>
        <v>BELUM TERPASANG</v>
      </c>
      <c r="L3099" s="250" t="str">
        <f>data_olah!U579</f>
        <v>TIDAK TERDETEKSI</v>
      </c>
    </row>
    <row r="3100">
      <c r="A3100" s="249">
        <v>2025.0</v>
      </c>
      <c r="B3100" s="249" t="s">
        <v>3598</v>
      </c>
      <c r="C3100" s="250" t="str">
        <f>data_olah!B580</f>
        <v>KUTAI TIMUR</v>
      </c>
      <c r="D3100" s="250" t="str">
        <f>data_olah!C580</f>
        <v>RANTAU PULUNG</v>
      </c>
      <c r="E3100" s="250" t="str">
        <f>data_olah!D580</f>
        <v>KEBON AGUNG</v>
      </c>
      <c r="F3100" s="251" t="str">
        <f>data_olah!F580</f>
        <v>0.61125</v>
      </c>
      <c r="G3100" s="251" t="str">
        <f>data_olah!G580</f>
        <v>117.27988</v>
      </c>
      <c r="H3100" s="250" t="str">
        <f>data_olah!H580</f>
        <v>TELKOM</v>
      </c>
      <c r="I3100" s="250" t="str">
        <f>data_olah!I580</f>
        <v>WMS</v>
      </c>
      <c r="J3100" s="250" t="str">
        <f>data_olah!J580</f>
        <v>TERPASANG</v>
      </c>
      <c r="K3100" s="250" t="str">
        <f>data_olah!P580</f>
        <v>&gt; 200GB</v>
      </c>
      <c r="L3100" s="250" t="str">
        <f>data_olah!U580</f>
        <v>KURANG OPTIMAL</v>
      </c>
    </row>
    <row r="3101">
      <c r="A3101" s="249">
        <v>2025.0</v>
      </c>
      <c r="B3101" s="249" t="s">
        <v>3598</v>
      </c>
      <c r="C3101" s="250" t="str">
        <f>data_olah!B581</f>
        <v>KUTAI TIMUR</v>
      </c>
      <c r="D3101" s="250" t="str">
        <f>data_olah!C581</f>
        <v>RANTAU PULUNG</v>
      </c>
      <c r="E3101" s="250" t="str">
        <f>data_olah!D581</f>
        <v>TEPIAN MAKMUR</v>
      </c>
      <c r="F3101" s="251" t="str">
        <f>data_olah!F581</f>
        <v>0.68518</v>
      </c>
      <c r="G3101" s="251" t="str">
        <f>data_olah!G581</f>
        <v>117.26051</v>
      </c>
      <c r="H3101" s="250" t="str">
        <f>data_olah!H581</f>
        <v>COMTELINDO</v>
      </c>
      <c r="I3101" s="250" t="str">
        <f>data_olah!I581</f>
        <v>WMS</v>
      </c>
      <c r="J3101" s="250" t="str">
        <f>data_olah!J581</f>
        <v>TERPASANG</v>
      </c>
      <c r="K3101" s="250" t="str">
        <f>data_olah!P581</f>
        <v>TIDAK TERDETEKSI</v>
      </c>
      <c r="L3101" s="250" t="str">
        <f>data_olah!U581</f>
        <v>TIDAK OPTIMAL</v>
      </c>
    </row>
    <row r="3102">
      <c r="A3102" s="249">
        <v>2025.0</v>
      </c>
      <c r="B3102" s="249" t="s">
        <v>3598</v>
      </c>
      <c r="C3102" s="250" t="str">
        <f>data_olah!B582</f>
        <v>KUTAI TIMUR</v>
      </c>
      <c r="D3102" s="250" t="str">
        <f>data_olah!C582</f>
        <v>RANTAU PULUNG</v>
      </c>
      <c r="E3102" s="250" t="str">
        <f>data_olah!D582</f>
        <v>MASALAP RAYA</v>
      </c>
      <c r="F3102" s="251" t="str">
        <f>data_olah!F582</f>
        <v>0.589169</v>
      </c>
      <c r="G3102" s="251" t="str">
        <f>data_olah!G582</f>
        <v>117.299726</v>
      </c>
      <c r="H3102" s="250" t="str">
        <f>data_olah!H582</f>
        <v>BESTCAMP</v>
      </c>
      <c r="I3102" s="250" t="str">
        <f>data_olah!I582</f>
        <v>STARLINK</v>
      </c>
      <c r="J3102" s="250" t="str">
        <f>data_olah!J582</f>
        <v>TERPASANG</v>
      </c>
      <c r="K3102" s="250" t="str">
        <f>data_olah!P582</f>
        <v>&lt;= 150GB</v>
      </c>
      <c r="L3102" s="250" t="str">
        <f>data_olah!U582</f>
        <v>SANGAT OPTIMAL</v>
      </c>
    </row>
    <row r="3103">
      <c r="A3103" s="249">
        <v>2025.0</v>
      </c>
      <c r="B3103" s="249" t="s">
        <v>3598</v>
      </c>
      <c r="C3103" s="250" t="str">
        <f>data_olah!B583</f>
        <v>KUTAI TIMUR</v>
      </c>
      <c r="D3103" s="250" t="str">
        <f>data_olah!C583</f>
        <v>SANDARAN</v>
      </c>
      <c r="E3103" s="250" t="str">
        <f>data_olah!D583</f>
        <v>SANDARAN</v>
      </c>
      <c r="F3103" s="251" t="str">
        <f>data_olah!F583</f>
        <v>0.8805834064174461</v>
      </c>
      <c r="G3103" s="251" t="str">
        <f>data_olah!G583</f>
        <v>118.86650095320019</v>
      </c>
      <c r="H3103" s="250" t="str">
        <f>data_olah!H583</f>
        <v>COMTELINDO</v>
      </c>
      <c r="I3103" s="250" t="str">
        <f>data_olah!I583</f>
        <v>WMS</v>
      </c>
      <c r="J3103" s="250" t="str">
        <f>data_olah!J583</f>
        <v>TERPASANG</v>
      </c>
      <c r="K3103" s="250" t="str">
        <f>data_olah!P583</f>
        <v>TIDAK TERDETEKSI</v>
      </c>
      <c r="L3103" s="250" t="str">
        <f>data_olah!U583</f>
        <v>TIDAK TERDETEKSI</v>
      </c>
    </row>
    <row r="3104">
      <c r="A3104" s="249">
        <v>2025.0</v>
      </c>
      <c r="B3104" s="249" t="s">
        <v>3598</v>
      </c>
      <c r="C3104" s="250" t="str">
        <f>data_olah!B584</f>
        <v>KUTAI TIMUR</v>
      </c>
      <c r="D3104" s="250" t="str">
        <f>data_olah!C584</f>
        <v>SANDARAN</v>
      </c>
      <c r="E3104" s="250" t="str">
        <f>data_olah!D584</f>
        <v>MANUBAR</v>
      </c>
      <c r="F3104" s="251" t="str">
        <f>data_olah!F584</f>
        <v>0.82404</v>
      </c>
      <c r="G3104" s="251" t="str">
        <f>data_olah!G584</f>
        <v>118.50123</v>
      </c>
      <c r="H3104" s="250" t="str">
        <f>data_olah!H584</f>
        <v>COMTELINDO</v>
      </c>
      <c r="I3104" s="250" t="str">
        <f>data_olah!I584</f>
        <v>WMS</v>
      </c>
      <c r="J3104" s="250" t="str">
        <f>data_olah!J584</f>
        <v>TERPASANG</v>
      </c>
      <c r="K3104" s="250" t="str">
        <f>data_olah!P584</f>
        <v>TIDAK TERDETEKSI</v>
      </c>
      <c r="L3104" s="250" t="str">
        <f>data_olah!U584</f>
        <v>OPTIMAL</v>
      </c>
    </row>
    <row r="3105">
      <c r="A3105" s="249">
        <v>2025.0</v>
      </c>
      <c r="B3105" s="249" t="s">
        <v>3598</v>
      </c>
      <c r="C3105" s="250" t="str">
        <f>data_olah!B585</f>
        <v>KUTAI TIMUR</v>
      </c>
      <c r="D3105" s="250" t="str">
        <f>data_olah!C585</f>
        <v>SANDARAN</v>
      </c>
      <c r="E3105" s="250" t="str">
        <f>data_olah!D585</f>
        <v>TADOAN</v>
      </c>
      <c r="F3105" s="251" t="str">
        <f>data_olah!F585</f>
        <v>0.99040</v>
      </c>
      <c r="G3105" s="251" t="str">
        <f>data_olah!G585</f>
        <v>118.54760</v>
      </c>
      <c r="H3105" s="250" t="str">
        <f>data_olah!H585</f>
        <v>COMTELINDO</v>
      </c>
      <c r="I3105" s="250" t="str">
        <f>data_olah!I585</f>
        <v>WMS</v>
      </c>
      <c r="J3105" s="250" t="str">
        <f>data_olah!J585</f>
        <v>TERPASANG</v>
      </c>
      <c r="K3105" s="250" t="str">
        <f>data_olah!P585</f>
        <v>TIDAK TERDETEKSI</v>
      </c>
      <c r="L3105" s="250" t="str">
        <f>data_olah!U585</f>
        <v>TIDAK OPTIMAL</v>
      </c>
    </row>
    <row r="3106">
      <c r="A3106" s="249">
        <v>2025.0</v>
      </c>
      <c r="B3106" s="249" t="s">
        <v>3598</v>
      </c>
      <c r="C3106" s="250" t="str">
        <f>data_olah!B586</f>
        <v>KUTAI TIMUR</v>
      </c>
      <c r="D3106" s="250" t="str">
        <f>data_olah!C586</f>
        <v>SANDARAN</v>
      </c>
      <c r="E3106" s="250" t="str">
        <f>data_olah!D586</f>
        <v>MARUKANGAN</v>
      </c>
      <c r="F3106" s="251" t="str">
        <f>data_olah!F586</f>
        <v>0.830804097082231</v>
      </c>
      <c r="G3106" s="251" t="str">
        <f>data_olah!G586</f>
        <v>118.3429614056988</v>
      </c>
      <c r="H3106" s="250" t="str">
        <f>data_olah!H586</f>
        <v>COMTELINDO</v>
      </c>
      <c r="I3106" s="250" t="str">
        <f>data_olah!I586</f>
        <v>WMS</v>
      </c>
      <c r="J3106" s="250" t="str">
        <f>data_olah!J586</f>
        <v>TERPASANG</v>
      </c>
      <c r="K3106" s="250" t="str">
        <f>data_olah!P586</f>
        <v>TIDAK TERDETEKSI</v>
      </c>
      <c r="L3106" s="250" t="str">
        <f>data_olah!U586</f>
        <v>SANGAT OPTIMAL</v>
      </c>
    </row>
    <row r="3107">
      <c r="A3107" s="249">
        <v>2025.0</v>
      </c>
      <c r="B3107" s="249" t="s">
        <v>3598</v>
      </c>
      <c r="C3107" s="250" t="str">
        <f>data_olah!B587</f>
        <v>KUTAI TIMUR</v>
      </c>
      <c r="D3107" s="250" t="str">
        <f>data_olah!C587</f>
        <v>SANDARAN</v>
      </c>
      <c r="E3107" s="250" t="str">
        <f>data_olah!D587</f>
        <v>SUSUK LUAR</v>
      </c>
      <c r="F3107" s="251" t="str">
        <f>data_olah!F587</f>
        <v>0.876281</v>
      </c>
      <c r="G3107" s="251" t="str">
        <f>data_olah!G587</f>
        <v>118.199109</v>
      </c>
      <c r="H3107" s="250" t="str">
        <f>data_olah!H587</f>
        <v>BESTCAMP</v>
      </c>
      <c r="I3107" s="250" t="str">
        <f>data_olah!I587</f>
        <v>STARLINK</v>
      </c>
      <c r="J3107" s="250" t="str">
        <f>data_olah!J587</f>
        <v>TERPASANG</v>
      </c>
      <c r="K3107" s="250" t="str">
        <f>data_olah!P587</f>
        <v>&lt;= 10GB</v>
      </c>
      <c r="L3107" s="250" t="str">
        <f>data_olah!U587</f>
        <v>TIDAK OPTIMAL</v>
      </c>
    </row>
    <row r="3108">
      <c r="A3108" s="249">
        <v>2025.0</v>
      </c>
      <c r="B3108" s="249" t="s">
        <v>3598</v>
      </c>
      <c r="C3108" s="250" t="str">
        <f>data_olah!B588</f>
        <v>KUTAI TIMUR</v>
      </c>
      <c r="D3108" s="250" t="str">
        <f>data_olah!C588</f>
        <v>SANDARAN</v>
      </c>
      <c r="E3108" s="250" t="str">
        <f>data_olah!D588</f>
        <v>SUSUK DALAM</v>
      </c>
      <c r="F3108" s="251" t="str">
        <f>data_olah!F588</f>
        <v>0.916763</v>
      </c>
      <c r="G3108" s="251" t="str">
        <f>data_olah!G588</f>
        <v>118.215995</v>
      </c>
      <c r="H3108" s="250" t="str">
        <f>data_olah!H588</f>
        <v>BESTCAMP</v>
      </c>
      <c r="I3108" s="250" t="str">
        <f>data_olah!I588</f>
        <v>STARLINK</v>
      </c>
      <c r="J3108" s="250" t="str">
        <f>data_olah!J588</f>
        <v>TERPASANG</v>
      </c>
      <c r="K3108" s="250" t="str">
        <f>data_olah!P588</f>
        <v>&lt;= 10GB</v>
      </c>
      <c r="L3108" s="250" t="str">
        <f>data_olah!U588</f>
        <v>TIDAK OPTIMAL</v>
      </c>
    </row>
    <row r="3109">
      <c r="A3109" s="249">
        <v>2025.0</v>
      </c>
      <c r="B3109" s="249" t="s">
        <v>3598</v>
      </c>
      <c r="C3109" s="250" t="str">
        <f>data_olah!B589</f>
        <v>KUTAI TIMUR</v>
      </c>
      <c r="D3109" s="250" t="str">
        <f>data_olah!C589</f>
        <v>SANDARAN</v>
      </c>
      <c r="E3109" s="250" t="str">
        <f>data_olah!D589</f>
        <v>TANJUNG MANGKALIAT</v>
      </c>
      <c r="F3109" s="251" t="str">
        <f>data_olah!F589</f>
        <v>1.15436</v>
      </c>
      <c r="G3109" s="251" t="str">
        <f>data_olah!G589</f>
        <v>118.57598</v>
      </c>
      <c r="H3109" s="250" t="str">
        <f>data_olah!H589</f>
        <v>COMTELINDO</v>
      </c>
      <c r="I3109" s="250" t="str">
        <f>data_olah!I589</f>
        <v>WMS</v>
      </c>
      <c r="J3109" s="250" t="str">
        <f>data_olah!J589</f>
        <v>TERPASANG</v>
      </c>
      <c r="K3109" s="250" t="str">
        <f>data_olah!P589</f>
        <v>TIDAK TERDETEKSI</v>
      </c>
      <c r="L3109" s="250" t="str">
        <f>data_olah!U589</f>
        <v>OPTIMAL</v>
      </c>
    </row>
    <row r="3110">
      <c r="A3110" s="249">
        <v>2025.0</v>
      </c>
      <c r="B3110" s="249" t="s">
        <v>3598</v>
      </c>
      <c r="C3110" s="250" t="str">
        <f>data_olah!B590</f>
        <v>KUTAI TIMUR</v>
      </c>
      <c r="D3110" s="250" t="str">
        <f>data_olah!C590</f>
        <v>SANDARAN</v>
      </c>
      <c r="E3110" s="250" t="str">
        <f>data_olah!D590</f>
        <v>MANUBAR DALAM</v>
      </c>
      <c r="F3110" s="251" t="str">
        <f>data_olah!F590</f>
        <v>0.9627</v>
      </c>
      <c r="G3110" s="251" t="str">
        <f>data_olah!G590</f>
        <v>118.46210</v>
      </c>
      <c r="H3110" s="250" t="str">
        <f>data_olah!H590</f>
        <v>COMTELINDO</v>
      </c>
      <c r="I3110" s="250" t="str">
        <f>data_olah!I590</f>
        <v>WMS</v>
      </c>
      <c r="J3110" s="250" t="str">
        <f>data_olah!J590</f>
        <v>TERPASANG</v>
      </c>
      <c r="K3110" s="250" t="str">
        <f>data_olah!P590</f>
        <v>TIDAK TERDETEKSI</v>
      </c>
      <c r="L3110" s="250" t="str">
        <f>data_olah!U590</f>
        <v>TIDAK OPTIMAL</v>
      </c>
    </row>
    <row r="3111">
      <c r="A3111" s="249">
        <v>2025.0</v>
      </c>
      <c r="B3111" s="249" t="s">
        <v>3598</v>
      </c>
      <c r="C3111" s="250" t="str">
        <f>data_olah!B591</f>
        <v>KUTAI TIMUR</v>
      </c>
      <c r="D3111" s="250" t="str">
        <f>data_olah!C591</f>
        <v>SANDARAN</v>
      </c>
      <c r="E3111" s="250" t="str">
        <f>data_olah!D591</f>
        <v>SUSUK TENGAH</v>
      </c>
      <c r="F3111" s="251" t="str">
        <f>data_olah!F591</f>
        <v>0.90367</v>
      </c>
      <c r="G3111" s="251" t="str">
        <f>data_olah!G591</f>
        <v>118.20514</v>
      </c>
      <c r="H3111" s="250" t="str">
        <f>data_olah!H591</f>
        <v>TELKOMSEL</v>
      </c>
      <c r="I3111" s="250" t="str">
        <f>data_olah!I591</f>
        <v>ORBIT</v>
      </c>
      <c r="J3111" s="250" t="str">
        <f>data_olah!J591</f>
        <v>TERPASANG</v>
      </c>
      <c r="K3111" s="250" t="str">
        <f>data_olah!P591</f>
        <v>BELUM TERPASANG</v>
      </c>
      <c r="L3111" s="250" t="str">
        <f>data_olah!U591</f>
        <v>TIDAK TERDETEKSI</v>
      </c>
    </row>
    <row r="3112">
      <c r="A3112" s="249">
        <v>2025.0</v>
      </c>
      <c r="B3112" s="249" t="s">
        <v>3598</v>
      </c>
      <c r="C3112" s="250" t="str">
        <f>data_olah!B592</f>
        <v>KUTAI TIMUR</v>
      </c>
      <c r="D3112" s="250" t="str">
        <f>data_olah!C592</f>
        <v>SANGATTA SELATAN</v>
      </c>
      <c r="E3112" s="250" t="str">
        <f>data_olah!D592</f>
        <v>SANGATTA SELATAN</v>
      </c>
      <c r="F3112" s="251" t="str">
        <f>data_olah!F592</f>
        <v>0.4822475786968737</v>
      </c>
      <c r="G3112" s="251" t="str">
        <f>data_olah!G592</f>
        <v>117.52927659255394</v>
      </c>
      <c r="H3112" s="250" t="str">
        <f>data_olah!H592</f>
        <v>TELKOMSEL</v>
      </c>
      <c r="I3112" s="250" t="str">
        <f>data_olah!I592</f>
        <v>INDIHOME</v>
      </c>
      <c r="J3112" s="250" t="str">
        <f>data_olah!J592</f>
        <v>TERPASANG</v>
      </c>
      <c r="K3112" s="250" t="str">
        <f>data_olah!P592</f>
        <v>&lt;= 10GB</v>
      </c>
      <c r="L3112" s="250" t="str">
        <f>data_olah!U592</f>
        <v>KURANG OPTIMAL</v>
      </c>
    </row>
    <row r="3113">
      <c r="A3113" s="249">
        <v>2025.0</v>
      </c>
      <c r="B3113" s="249" t="s">
        <v>3598</v>
      </c>
      <c r="C3113" s="250" t="str">
        <f>data_olah!B593</f>
        <v>KUTAI TIMUR</v>
      </c>
      <c r="D3113" s="250" t="str">
        <f>data_olah!C593</f>
        <v>SANGATTA SELATAN</v>
      </c>
      <c r="E3113" s="250" t="str">
        <f>data_olah!D593</f>
        <v>SANGKIMA</v>
      </c>
      <c r="F3113" s="251" t="str">
        <f>data_olah!F593</f>
        <v>0.3809798666455431</v>
      </c>
      <c r="G3113" s="251" t="str">
        <f>data_olah!G593</f>
        <v>117.51393579901801</v>
      </c>
      <c r="H3113" s="250" t="str">
        <f>data_olah!H593</f>
        <v>TELKOMSEL</v>
      </c>
      <c r="I3113" s="250" t="str">
        <f>data_olah!I593</f>
        <v>INDIHOME</v>
      </c>
      <c r="J3113" s="250" t="str">
        <f>data_olah!J593</f>
        <v>TERPASANG</v>
      </c>
      <c r="K3113" s="250" t="str">
        <f>data_olah!P593</f>
        <v>&lt;= 10GB</v>
      </c>
      <c r="L3113" s="250" t="str">
        <f>data_olah!U593</f>
        <v>TIDAK OPTIMAL</v>
      </c>
    </row>
    <row r="3114">
      <c r="A3114" s="249">
        <v>2025.0</v>
      </c>
      <c r="B3114" s="249" t="s">
        <v>3598</v>
      </c>
      <c r="C3114" s="250" t="str">
        <f>data_olah!B594</f>
        <v>KUTAI TIMUR</v>
      </c>
      <c r="D3114" s="250" t="str">
        <f>data_olah!C594</f>
        <v>SANGATTA SELATAN</v>
      </c>
      <c r="E3114" s="250" t="str">
        <f>data_olah!D594</f>
        <v>TELUK SINGKAMA</v>
      </c>
      <c r="F3114" s="251" t="str">
        <f>data_olah!F594</f>
        <v>0.3345110005321498</v>
      </c>
      <c r="G3114" s="251" t="str">
        <f>data_olah!G594</f>
        <v>117.48208609672307</v>
      </c>
      <c r="H3114" s="250" t="str">
        <f>data_olah!H594</f>
        <v>ICON+</v>
      </c>
      <c r="I3114" s="250" t="str">
        <f>data_olah!I594</f>
        <v> Broadband + I-WIN</v>
      </c>
      <c r="J3114" s="250" t="str">
        <f>data_olah!J594</f>
        <v>TERPASANG</v>
      </c>
      <c r="K3114" s="250" t="str">
        <f>data_olah!P594</f>
        <v/>
      </c>
      <c r="L3114" s="250" t="str">
        <f>data_olah!U594</f>
        <v>KURANG OPTIMAL</v>
      </c>
    </row>
    <row r="3115">
      <c r="A3115" s="249">
        <v>2025.0</v>
      </c>
      <c r="B3115" s="249" t="s">
        <v>3598</v>
      </c>
      <c r="C3115" s="250" t="str">
        <f>data_olah!B595</f>
        <v>KUTAI TIMUR</v>
      </c>
      <c r="D3115" s="250" t="str">
        <f>data_olah!C595</f>
        <v>SANGATTA UTARA</v>
      </c>
      <c r="E3115" s="250" t="str">
        <f>data_olah!D595</f>
        <v>SANGATTA UTARA</v>
      </c>
      <c r="F3115" s="251" t="str">
        <f>data_olah!F595</f>
        <v>0.4891828928396726</v>
      </c>
      <c r="G3115" s="251" t="str">
        <f>data_olah!G595</f>
        <v>117.53085185770624</v>
      </c>
      <c r="H3115" s="250" t="str">
        <f>data_olah!H595</f>
        <v>TELKOMSEL</v>
      </c>
      <c r="I3115" s="250" t="str">
        <f>data_olah!I595</f>
        <v>INDIHOME</v>
      </c>
      <c r="J3115" s="250" t="str">
        <f>data_olah!J595</f>
        <v>TERPASANG</v>
      </c>
      <c r="K3115" s="250" t="str">
        <f>data_olah!P595</f>
        <v>&lt;= 50GB</v>
      </c>
      <c r="L3115" s="250" t="str">
        <f>data_olah!U595</f>
        <v>TIDAK OPTIMAL</v>
      </c>
    </row>
    <row r="3116">
      <c r="A3116" s="249">
        <v>2025.0</v>
      </c>
      <c r="B3116" s="249" t="s">
        <v>3598</v>
      </c>
      <c r="C3116" s="250" t="str">
        <f>data_olah!B596</f>
        <v>KUTAI TIMUR</v>
      </c>
      <c r="D3116" s="250" t="str">
        <f>data_olah!C596</f>
        <v>SANGATTA UTARA</v>
      </c>
      <c r="E3116" s="250" t="str">
        <f>data_olah!D596</f>
        <v>SINGA GEMBARA</v>
      </c>
      <c r="F3116" s="251" t="str">
        <f>data_olah!F596</f>
        <v>0.54296</v>
      </c>
      <c r="G3116" s="251" t="str">
        <f>data_olah!G596</f>
        <v>117.53167</v>
      </c>
      <c r="H3116" s="250" t="str">
        <f>data_olah!H596</f>
        <v>TELKOMSEL</v>
      </c>
      <c r="I3116" s="250" t="str">
        <f>data_olah!I596</f>
        <v>INDIHOME</v>
      </c>
      <c r="J3116" s="250" t="str">
        <f>data_olah!J596</f>
        <v>TERPASANG</v>
      </c>
      <c r="K3116" s="250" t="str">
        <f>data_olah!P596</f>
        <v>&gt; 200GB</v>
      </c>
      <c r="L3116" s="250" t="str">
        <f>data_olah!U596</f>
        <v>KURANG OPTIMAL</v>
      </c>
    </row>
    <row r="3117">
      <c r="A3117" s="249">
        <v>2025.0</v>
      </c>
      <c r="B3117" s="249" t="s">
        <v>3598</v>
      </c>
      <c r="C3117" s="250" t="str">
        <f>data_olah!B597</f>
        <v>KUTAI TIMUR</v>
      </c>
      <c r="D3117" s="250" t="str">
        <f>data_olah!C597</f>
        <v>SANGATTA UTARA</v>
      </c>
      <c r="E3117" s="250" t="str">
        <f>data_olah!D597</f>
        <v>SWARGA BARA</v>
      </c>
      <c r="F3117" s="251" t="str">
        <f>data_olah!F597</f>
        <v>0.531040865646156</v>
      </c>
      <c r="G3117" s="251" t="str">
        <f>data_olah!G597</f>
        <v>117.48705660102955</v>
      </c>
      <c r="H3117" s="250" t="str">
        <f>data_olah!H597</f>
        <v>TELKOMSEL</v>
      </c>
      <c r="I3117" s="250" t="str">
        <f>data_olah!I597</f>
        <v>INDIHOME</v>
      </c>
      <c r="J3117" s="250" t="str">
        <f>data_olah!J597</f>
        <v>TERPASANG</v>
      </c>
      <c r="K3117" s="250" t="str">
        <f>data_olah!P597</f>
        <v>&gt; 200GB</v>
      </c>
      <c r="L3117" s="250" t="str">
        <f>data_olah!U597</f>
        <v>KURANG OPTIMAL</v>
      </c>
    </row>
    <row r="3118">
      <c r="A3118" s="249">
        <v>2025.0</v>
      </c>
      <c r="B3118" s="249" t="s">
        <v>3598</v>
      </c>
      <c r="C3118" s="250" t="str">
        <f>data_olah!B598</f>
        <v>KUTAI TIMUR</v>
      </c>
      <c r="D3118" s="250" t="str">
        <f>data_olah!C598</f>
        <v>SANGKULIRANG</v>
      </c>
      <c r="E3118" s="250" t="str">
        <f>data_olah!D598</f>
        <v>KERAYAAN</v>
      </c>
      <c r="F3118" s="251" t="str">
        <f>data_olah!F598</f>
        <v>0.83470</v>
      </c>
      <c r="G3118" s="251" t="str">
        <f>data_olah!G598</f>
        <v>118.02350</v>
      </c>
      <c r="H3118" s="250" t="str">
        <f>data_olah!H598</f>
        <v>COMTELINDO</v>
      </c>
      <c r="I3118" s="250" t="str">
        <f>data_olah!I598</f>
        <v>WMS</v>
      </c>
      <c r="J3118" s="250" t="str">
        <f>data_olah!J598</f>
        <v>TERPASANG</v>
      </c>
      <c r="K3118" s="250" t="str">
        <f>data_olah!P598</f>
        <v>TIDAK TERDETEKSI</v>
      </c>
      <c r="L3118" s="250" t="str">
        <f>data_olah!U598</f>
        <v>OPTIMAL</v>
      </c>
    </row>
    <row r="3119">
      <c r="A3119" s="249">
        <v>2025.0</v>
      </c>
      <c r="B3119" s="249" t="s">
        <v>3598</v>
      </c>
      <c r="C3119" s="250" t="str">
        <f>data_olah!B599</f>
        <v>KUTAI TIMUR</v>
      </c>
      <c r="D3119" s="250" t="str">
        <f>data_olah!C599</f>
        <v>SANGKULIRANG</v>
      </c>
      <c r="E3119" s="250" t="str">
        <f>data_olah!D599</f>
        <v>TANJUNG MANIS</v>
      </c>
      <c r="F3119" s="251" t="str">
        <f>data_olah!F599</f>
        <v>0.90847</v>
      </c>
      <c r="G3119" s="251" t="str">
        <f>data_olah!G599</f>
        <v>118.06938</v>
      </c>
      <c r="H3119" s="250" t="str">
        <f>data_olah!H599</f>
        <v>COMTELINDO</v>
      </c>
      <c r="I3119" s="250" t="str">
        <f>data_olah!I599</f>
        <v>WMS</v>
      </c>
      <c r="J3119" s="250" t="str">
        <f>data_olah!J599</f>
        <v>TERPASANG</v>
      </c>
      <c r="K3119" s="250" t="str">
        <f>data_olah!P599</f>
        <v>TIDAK TERDETEKSI</v>
      </c>
      <c r="L3119" s="250" t="str">
        <f>data_olah!U599</f>
        <v>TIDAK OPTIMAL</v>
      </c>
    </row>
    <row r="3120">
      <c r="A3120" s="249">
        <v>2025.0</v>
      </c>
      <c r="B3120" s="249" t="s">
        <v>3598</v>
      </c>
      <c r="C3120" s="250" t="str">
        <f>data_olah!B600</f>
        <v>KUTAI TIMUR</v>
      </c>
      <c r="D3120" s="250" t="str">
        <f>data_olah!C600</f>
        <v>SANGKULIRANG</v>
      </c>
      <c r="E3120" s="250" t="str">
        <f>data_olah!D600</f>
        <v>PERIDAN</v>
      </c>
      <c r="F3120" s="251" t="str">
        <f>data_olah!F600</f>
        <v>0.998296</v>
      </c>
      <c r="G3120" s="251" t="str">
        <f>data_olah!G600</f>
        <v>118.005121</v>
      </c>
      <c r="H3120" s="250" t="str">
        <f>data_olah!H600</f>
        <v>BESTCAMP</v>
      </c>
      <c r="I3120" s="250" t="str">
        <f>data_olah!I600</f>
        <v>STARLINK</v>
      </c>
      <c r="J3120" s="250" t="str">
        <f>data_olah!J600</f>
        <v>TERPASANG</v>
      </c>
      <c r="K3120" s="250" t="str">
        <f>data_olah!P600</f>
        <v>&lt;= 100GB</v>
      </c>
      <c r="L3120" s="250" t="str">
        <f>data_olah!U600</f>
        <v>KURANG OPTIMAL</v>
      </c>
    </row>
    <row r="3121">
      <c r="A3121" s="249">
        <v>2025.0</v>
      </c>
      <c r="B3121" s="249" t="s">
        <v>3598</v>
      </c>
      <c r="C3121" s="250" t="str">
        <f>data_olah!B601</f>
        <v>KUTAI TIMUR</v>
      </c>
      <c r="D3121" s="250" t="str">
        <f>data_olah!C601</f>
        <v>SANGKULIRANG</v>
      </c>
      <c r="E3121" s="250" t="str">
        <f>data_olah!D601</f>
        <v>SAKA</v>
      </c>
      <c r="F3121" s="251" t="str">
        <f>data_olah!F601</f>
        <v>1.04559</v>
      </c>
      <c r="G3121" s="251" t="str">
        <f>data_olah!G601</f>
        <v>117.99941</v>
      </c>
      <c r="H3121" s="250" t="str">
        <f>data_olah!H601</f>
        <v>TELKOMSEL</v>
      </c>
      <c r="I3121" s="250" t="str">
        <f>data_olah!I601</f>
        <v>ORBIT</v>
      </c>
      <c r="J3121" s="250" t="str">
        <f>data_olah!J601</f>
        <v>TERPASANG</v>
      </c>
      <c r="K3121" s="250" t="str">
        <f>data_olah!P601</f>
        <v>BELUM TERPASANG</v>
      </c>
      <c r="L3121" s="250" t="str">
        <f>data_olah!U601</f>
        <v>TIDAK TERDETEKSI</v>
      </c>
    </row>
    <row r="3122">
      <c r="A3122" s="249">
        <v>2025.0</v>
      </c>
      <c r="B3122" s="249" t="s">
        <v>3598</v>
      </c>
      <c r="C3122" s="250" t="str">
        <f>data_olah!B602</f>
        <v>KUTAI TIMUR</v>
      </c>
      <c r="D3122" s="250" t="str">
        <f>data_olah!C602</f>
        <v>SANGKULIRANG</v>
      </c>
      <c r="E3122" s="250" t="str">
        <f>data_olah!D602</f>
        <v>MANDU DALAM</v>
      </c>
      <c r="F3122" s="251" t="str">
        <f>data_olah!F602</f>
        <v>1.099316</v>
      </c>
      <c r="G3122" s="251" t="str">
        <f>data_olah!G602</f>
        <v>18.0016546</v>
      </c>
      <c r="H3122" s="250" t="str">
        <f>data_olah!H602</f>
        <v>BESTCAMP</v>
      </c>
      <c r="I3122" s="250" t="str">
        <f>data_olah!I602</f>
        <v>STARLINK</v>
      </c>
      <c r="J3122" s="250" t="str">
        <f>data_olah!J602</f>
        <v>TERPASANG</v>
      </c>
      <c r="K3122" s="250" t="str">
        <f>data_olah!P602</f>
        <v>&lt;= 150GB</v>
      </c>
      <c r="L3122" s="250" t="str">
        <f>data_olah!U602</f>
        <v>OPTIMAL</v>
      </c>
    </row>
    <row r="3123">
      <c r="A3123" s="249">
        <v>2025.0</v>
      </c>
      <c r="B3123" s="249" t="s">
        <v>3598</v>
      </c>
      <c r="C3123" s="250" t="str">
        <f>data_olah!B603</f>
        <v>KUTAI TIMUR</v>
      </c>
      <c r="D3123" s="250" t="str">
        <f>data_olah!C603</f>
        <v>SANGKULIRANG</v>
      </c>
      <c r="E3123" s="250" t="str">
        <f>data_olah!D603</f>
        <v>BENUA BARU ILIR</v>
      </c>
      <c r="F3123" s="251" t="str">
        <f>data_olah!F603</f>
        <v>0.98680</v>
      </c>
      <c r="G3123" s="251" t="str">
        <f>data_olah!G603</f>
        <v>117.98496</v>
      </c>
      <c r="H3123" s="250" t="str">
        <f>data_olah!H603</f>
        <v>TELKOM</v>
      </c>
      <c r="I3123" s="250" t="str">
        <f>data_olah!I603</f>
        <v>WMS</v>
      </c>
      <c r="J3123" s="250" t="str">
        <f>data_olah!J603</f>
        <v>TERPASANG</v>
      </c>
      <c r="K3123" s="250" t="str">
        <f>data_olah!P603</f>
        <v>BELUM TERPASANG</v>
      </c>
      <c r="L3123" s="250" t="str">
        <f>data_olah!U603</f>
        <v>KURANG OPTIMAL</v>
      </c>
    </row>
    <row r="3124">
      <c r="A3124" s="249">
        <v>2025.0</v>
      </c>
      <c r="B3124" s="249" t="s">
        <v>3598</v>
      </c>
      <c r="C3124" s="250" t="str">
        <f>data_olah!B604</f>
        <v>KUTAI TIMUR</v>
      </c>
      <c r="D3124" s="250" t="str">
        <f>data_olah!C604</f>
        <v>SANGKULIRANG</v>
      </c>
      <c r="E3124" s="250" t="str">
        <f>data_olah!D604</f>
        <v>SEMPAYAU</v>
      </c>
      <c r="F3124" s="251" t="str">
        <f>data_olah!F604</f>
        <v>1.15346</v>
      </c>
      <c r="G3124" s="251" t="str">
        <f>data_olah!G604</f>
        <v>117.85389</v>
      </c>
      <c r="H3124" s="250" t="str">
        <f>data_olah!H604</f>
        <v>TELKOMSEL</v>
      </c>
      <c r="I3124" s="250" t="str">
        <f>data_olah!I604</f>
        <v>ORBIT</v>
      </c>
      <c r="J3124" s="250" t="str">
        <f>data_olah!J604</f>
        <v>TERPASANG</v>
      </c>
      <c r="K3124" s="250" t="str">
        <f>data_olah!P604</f>
        <v>BELUM TERPASANG</v>
      </c>
      <c r="L3124" s="250" t="str">
        <f>data_olah!U604</f>
        <v>TIDAK TERDETEKSI</v>
      </c>
    </row>
    <row r="3125">
      <c r="A3125" s="249">
        <v>2025.0</v>
      </c>
      <c r="B3125" s="249" t="s">
        <v>3598</v>
      </c>
      <c r="C3125" s="250" t="str">
        <f>data_olah!B605</f>
        <v>KUTAI TIMUR</v>
      </c>
      <c r="D3125" s="250" t="str">
        <f>data_olah!C605</f>
        <v>SANGKULIRANG</v>
      </c>
      <c r="E3125" s="250" t="str">
        <f>data_olah!D605</f>
        <v>PELAWAN</v>
      </c>
      <c r="F3125" s="251" t="str">
        <f>data_olah!F605</f>
        <v>1.19753</v>
      </c>
      <c r="G3125" s="251" t="str">
        <f>data_olah!G605</f>
        <v>117.88057</v>
      </c>
      <c r="H3125" s="250" t="str">
        <f>data_olah!H605</f>
        <v>COMTELINDO</v>
      </c>
      <c r="I3125" s="250" t="str">
        <f>data_olah!I605</f>
        <v>WMS</v>
      </c>
      <c r="J3125" s="250" t="str">
        <f>data_olah!J605</f>
        <v>TERPASANG</v>
      </c>
      <c r="K3125" s="250" t="str">
        <f>data_olah!P605</f>
        <v>TIDAK TERDETEKSI</v>
      </c>
      <c r="L3125" s="250" t="str">
        <f>data_olah!U605</f>
        <v>TIDAK OPTIMAL</v>
      </c>
    </row>
    <row r="3126">
      <c r="A3126" s="249">
        <v>2025.0</v>
      </c>
      <c r="B3126" s="249" t="s">
        <v>3598</v>
      </c>
      <c r="C3126" s="250" t="str">
        <f>data_olah!B606</f>
        <v>KUTAI TIMUR</v>
      </c>
      <c r="D3126" s="250" t="str">
        <f>data_olah!C606</f>
        <v>SANGKULIRANG</v>
      </c>
      <c r="E3126" s="250" t="str">
        <f>data_olah!D606</f>
        <v>TEPIAN TERAP</v>
      </c>
      <c r="F3126" s="251" t="str">
        <f>data_olah!F606</f>
        <v>1.215870</v>
      </c>
      <c r="G3126" s="251" t="str">
        <f>data_olah!G606</f>
        <v>117.908159</v>
      </c>
      <c r="H3126" s="250" t="str">
        <f>data_olah!H606</f>
        <v>BESTCAMP</v>
      </c>
      <c r="I3126" s="250" t="str">
        <f>data_olah!I606</f>
        <v>STARLINK</v>
      </c>
      <c r="J3126" s="250" t="str">
        <f>data_olah!J606</f>
        <v>TERPASANG</v>
      </c>
      <c r="K3126" s="250" t="str">
        <f>data_olah!P606</f>
        <v>&lt;= 500GB</v>
      </c>
      <c r="L3126" s="250" t="str">
        <f>data_olah!U606</f>
        <v>SANGAT OPTIMAL</v>
      </c>
    </row>
    <row r="3127">
      <c r="A3127" s="249">
        <v>2025.0</v>
      </c>
      <c r="B3127" s="249" t="s">
        <v>3598</v>
      </c>
      <c r="C3127" s="250" t="str">
        <f>data_olah!B607</f>
        <v>KUTAI TIMUR</v>
      </c>
      <c r="D3127" s="250" t="str">
        <f>data_olah!C607</f>
        <v>SANGKULIRANG</v>
      </c>
      <c r="E3127" s="250" t="str">
        <f>data_olah!D607</f>
        <v>MALOY</v>
      </c>
      <c r="F3127" s="251" t="str">
        <f>data_olah!F607</f>
        <v>0.91740</v>
      </c>
      <c r="G3127" s="251" t="str">
        <f>data_olah!G607</f>
        <v>117.98341</v>
      </c>
      <c r="H3127" s="250" t="str">
        <f>data_olah!H607</f>
        <v>TELKOMSEL</v>
      </c>
      <c r="I3127" s="250" t="str">
        <f>data_olah!I607</f>
        <v>ORBIT</v>
      </c>
      <c r="J3127" s="250" t="str">
        <f>data_olah!J607</f>
        <v>TERPASANG</v>
      </c>
      <c r="K3127" s="250" t="str">
        <f>data_olah!P607</f>
        <v>BELUM TERPASANG</v>
      </c>
      <c r="L3127" s="250" t="str">
        <f>data_olah!U607</f>
        <v>TIDAK TERDETEKSI</v>
      </c>
    </row>
    <row r="3128">
      <c r="A3128" s="249">
        <v>2025.0</v>
      </c>
      <c r="B3128" s="249" t="s">
        <v>3598</v>
      </c>
      <c r="C3128" s="250" t="str">
        <f>data_olah!B608</f>
        <v>KUTAI TIMUR</v>
      </c>
      <c r="D3128" s="250" t="str">
        <f>data_olah!C608</f>
        <v>SANGKULIRANG</v>
      </c>
      <c r="E3128" s="250" t="str">
        <f>data_olah!D608</f>
        <v>BENUA BARU ULU</v>
      </c>
      <c r="F3128" s="251" t="str">
        <f>data_olah!F608</f>
        <v>0.99217</v>
      </c>
      <c r="G3128" s="251" t="str">
        <f>data_olah!G608</f>
        <v>117.97783</v>
      </c>
      <c r="H3128" s="250" t="str">
        <f>data_olah!H608</f>
        <v>TELKOM</v>
      </c>
      <c r="I3128" s="250" t="str">
        <f>data_olah!I608</f>
        <v>WMS</v>
      </c>
      <c r="J3128" s="250" t="str">
        <f>data_olah!J608</f>
        <v>TERPASANG</v>
      </c>
      <c r="K3128" s="250" t="str">
        <f>data_olah!P608</f>
        <v>&gt; 200GB</v>
      </c>
      <c r="L3128" s="250" t="str">
        <f>data_olah!U608</f>
        <v>KURANG OPTIMAL</v>
      </c>
    </row>
    <row r="3129">
      <c r="A3129" s="249">
        <v>2025.0</v>
      </c>
      <c r="B3129" s="249" t="s">
        <v>3598</v>
      </c>
      <c r="C3129" s="250" t="str">
        <f>data_olah!B609</f>
        <v>KUTAI TIMUR</v>
      </c>
      <c r="D3129" s="250" t="str">
        <f>data_olah!C609</f>
        <v>SANGKULIRANG</v>
      </c>
      <c r="E3129" s="250" t="str">
        <f>data_olah!D609</f>
        <v>KOLEK</v>
      </c>
      <c r="F3129" s="251" t="str">
        <f>data_olah!F609</f>
        <v>0.99835</v>
      </c>
      <c r="G3129" s="251" t="str">
        <f>data_olah!G609</f>
        <v>117.92429</v>
      </c>
      <c r="H3129" s="250" t="str">
        <f>data_olah!H609</f>
        <v>COMTELINDO</v>
      </c>
      <c r="I3129" s="250" t="str">
        <f>data_olah!I609</f>
        <v>WMS</v>
      </c>
      <c r="J3129" s="250" t="str">
        <f>data_olah!J609</f>
        <v>TERPASANG</v>
      </c>
      <c r="K3129" s="250" t="str">
        <f>data_olah!P609</f>
        <v>TIDAK TERDETEKSI</v>
      </c>
      <c r="L3129" s="250" t="str">
        <f>data_olah!U609</f>
        <v>OPTIMAL</v>
      </c>
    </row>
    <row r="3130">
      <c r="A3130" s="249">
        <v>2025.0</v>
      </c>
      <c r="B3130" s="249" t="s">
        <v>3598</v>
      </c>
      <c r="C3130" s="250" t="str">
        <f>data_olah!B610</f>
        <v>KUTAI TIMUR</v>
      </c>
      <c r="D3130" s="250" t="str">
        <f>data_olah!C610</f>
        <v>SANGKULIRANG</v>
      </c>
      <c r="E3130" s="250" t="str">
        <f>data_olah!D610</f>
        <v>PULAU MIANG</v>
      </c>
      <c r="F3130" s="251" t="str">
        <f>data_olah!F610</f>
        <v>0.74345</v>
      </c>
      <c r="G3130" s="251" t="str">
        <f>data_olah!G610</f>
        <v>118.01397</v>
      </c>
      <c r="H3130" s="250" t="str">
        <f>data_olah!H610</f>
        <v>COMTELINDO</v>
      </c>
      <c r="I3130" s="250" t="str">
        <f>data_olah!I610</f>
        <v>WMS</v>
      </c>
      <c r="J3130" s="250" t="str">
        <f>data_olah!J610</f>
        <v>TERPASANG</v>
      </c>
      <c r="K3130" s="250" t="str">
        <f>data_olah!P610</f>
        <v>TIDAK TERDETEKSI</v>
      </c>
      <c r="L3130" s="250" t="str">
        <f>data_olah!U610</f>
        <v>TIDAK OPTIMAL</v>
      </c>
    </row>
    <row r="3131">
      <c r="A3131" s="249">
        <v>2025.0</v>
      </c>
      <c r="B3131" s="249" t="s">
        <v>3598</v>
      </c>
      <c r="C3131" s="250" t="str">
        <f>data_olah!B611</f>
        <v>KUTAI TIMUR</v>
      </c>
      <c r="D3131" s="250" t="str">
        <f>data_olah!C611</f>
        <v>SANGKULIRANG</v>
      </c>
      <c r="E3131" s="250" t="str">
        <f>data_olah!D611</f>
        <v>PERUPUK</v>
      </c>
      <c r="F3131" s="251" t="str">
        <f>data_olah!F611</f>
        <v>0.90012</v>
      </c>
      <c r="G3131" s="251" t="str">
        <f>data_olah!G611</f>
        <v>118.11824</v>
      </c>
      <c r="H3131" s="250" t="str">
        <f>data_olah!H611</f>
        <v>COMTELINDO</v>
      </c>
      <c r="I3131" s="250" t="str">
        <f>data_olah!I611</f>
        <v>WMS</v>
      </c>
      <c r="J3131" s="250" t="str">
        <f>data_olah!J611</f>
        <v>TERPASANG</v>
      </c>
      <c r="K3131" s="250" t="str">
        <f>data_olah!P611</f>
        <v>TIDAK TERDETEKSI</v>
      </c>
      <c r="L3131" s="250" t="str">
        <f>data_olah!U611</f>
        <v>TIDAK OPTIMAL</v>
      </c>
    </row>
    <row r="3132">
      <c r="A3132" s="249">
        <v>2025.0</v>
      </c>
      <c r="B3132" s="249" t="s">
        <v>3598</v>
      </c>
      <c r="C3132" s="250" t="str">
        <f>data_olah!B612</f>
        <v>KUTAI TIMUR</v>
      </c>
      <c r="D3132" s="250" t="str">
        <f>data_olah!C612</f>
        <v>SANGKULIRANG</v>
      </c>
      <c r="E3132" s="250" t="str">
        <f>data_olah!D612</f>
        <v>MANDU PANTAI SEJAHTERA</v>
      </c>
      <c r="F3132" s="251" t="str">
        <f>data_olah!F612</f>
        <v>1.11815</v>
      </c>
      <c r="G3132" s="251" t="str">
        <f>data_olah!G612</f>
        <v>117.96305</v>
      </c>
      <c r="H3132" s="250" t="str">
        <f>data_olah!H612</f>
        <v>TELKOMSEL</v>
      </c>
      <c r="I3132" s="250" t="str">
        <f>data_olah!I612</f>
        <v>ORBIT</v>
      </c>
      <c r="J3132" s="250" t="str">
        <f>data_olah!J612</f>
        <v>TERPASANG</v>
      </c>
      <c r="K3132" s="250" t="str">
        <f>data_olah!P612</f>
        <v>BELUM TERPASANG</v>
      </c>
      <c r="L3132" s="250" t="str">
        <f>data_olah!U612</f>
        <v>TIDAK TERDETEKSI</v>
      </c>
    </row>
    <row r="3133">
      <c r="A3133" s="249">
        <v>2025.0</v>
      </c>
      <c r="B3133" s="249" t="s">
        <v>3598</v>
      </c>
      <c r="C3133" s="250" t="str">
        <f>data_olah!B613</f>
        <v>KUTAI TIMUR</v>
      </c>
      <c r="D3133" s="250" t="str">
        <f>data_olah!C613</f>
        <v>TELEN</v>
      </c>
      <c r="E3133" s="250" t="str">
        <f>data_olah!D613</f>
        <v>MARAH HALOQ</v>
      </c>
      <c r="F3133" s="251" t="str">
        <f>data_olah!F613</f>
        <v>0.84170</v>
      </c>
      <c r="G3133" s="251" t="str">
        <f>data_olah!G613</f>
        <v>116.80987</v>
      </c>
      <c r="H3133" s="250" t="str">
        <f>data_olah!H613</f>
        <v>TELKOMSEL</v>
      </c>
      <c r="I3133" s="250" t="str">
        <f>data_olah!I613</f>
        <v>ORBIT</v>
      </c>
      <c r="J3133" s="250" t="str">
        <f>data_olah!J613</f>
        <v>TERPASANG</v>
      </c>
      <c r="K3133" s="250" t="str">
        <f>data_olah!P613</f>
        <v>BELUM TERPASANG</v>
      </c>
      <c r="L3133" s="250" t="str">
        <f>data_olah!U613</f>
        <v>TIDAK TERDETEKSI</v>
      </c>
    </row>
    <row r="3134">
      <c r="A3134" s="249">
        <v>2025.0</v>
      </c>
      <c r="B3134" s="249" t="s">
        <v>3598</v>
      </c>
      <c r="C3134" s="250" t="str">
        <f>data_olah!B614</f>
        <v>KUTAI TIMUR</v>
      </c>
      <c r="D3134" s="250" t="str">
        <f>data_olah!C614</f>
        <v>TELEN</v>
      </c>
      <c r="E3134" s="250" t="str">
        <f>data_olah!D614</f>
        <v>LUNG MELAH</v>
      </c>
      <c r="F3134" s="251" t="str">
        <f>data_olah!F614</f>
        <v>0.84361</v>
      </c>
      <c r="G3134" s="251" t="str">
        <f>data_olah!G614</f>
        <v>116.80545</v>
      </c>
      <c r="H3134" s="250" t="str">
        <f>data_olah!H614</f>
        <v>TELKOMSEL</v>
      </c>
      <c r="I3134" s="250" t="str">
        <f>data_olah!I614</f>
        <v>ORBIT</v>
      </c>
      <c r="J3134" s="250" t="str">
        <f>data_olah!J614</f>
        <v>TERPASANG</v>
      </c>
      <c r="K3134" s="250" t="str">
        <f>data_olah!P614</f>
        <v>BELUM TERPASANG</v>
      </c>
      <c r="L3134" s="250" t="str">
        <f>data_olah!U614</f>
        <v>TIDAK TERDETEKSI</v>
      </c>
    </row>
    <row r="3135">
      <c r="A3135" s="249">
        <v>2025.0</v>
      </c>
      <c r="B3135" s="249" t="s">
        <v>3598</v>
      </c>
      <c r="C3135" s="250" t="str">
        <f>data_olah!B615</f>
        <v>KUTAI TIMUR</v>
      </c>
      <c r="D3135" s="250" t="str">
        <f>data_olah!C615</f>
        <v>TELEN</v>
      </c>
      <c r="E3135" s="250" t="str">
        <f>data_olah!D615</f>
        <v>JUK AYAQ</v>
      </c>
      <c r="F3135" s="251" t="str">
        <f>data_olah!F615</f>
        <v>0.88163</v>
      </c>
      <c r="G3135" s="251" t="str">
        <f>data_olah!G615</f>
        <v>116.86563</v>
      </c>
      <c r="H3135" s="250" t="str">
        <f>data_olah!H615</f>
        <v>TELKOMSEL</v>
      </c>
      <c r="I3135" s="250" t="str">
        <f>data_olah!I615</f>
        <v>ORBIT</v>
      </c>
      <c r="J3135" s="250" t="str">
        <f>data_olah!J615</f>
        <v>TERPASANG</v>
      </c>
      <c r="K3135" s="250" t="str">
        <f>data_olah!P615</f>
        <v>BELUM TERPASANG</v>
      </c>
      <c r="L3135" s="250" t="str">
        <f>data_olah!U615</f>
        <v>TIDAK TERDETEKSI</v>
      </c>
    </row>
    <row r="3136">
      <c r="A3136" s="249">
        <v>2025.0</v>
      </c>
      <c r="B3136" s="249" t="s">
        <v>3598</v>
      </c>
      <c r="C3136" s="250" t="str">
        <f>data_olah!B616</f>
        <v>KUTAI TIMUR</v>
      </c>
      <c r="D3136" s="250" t="str">
        <f>data_olah!C616</f>
        <v>TELEN</v>
      </c>
      <c r="E3136" s="250" t="str">
        <f>data_olah!D616</f>
        <v>LONG SEGAR</v>
      </c>
      <c r="F3136" s="251" t="str">
        <f>data_olah!F616</f>
        <v>0.79591</v>
      </c>
      <c r="G3136" s="251" t="str">
        <f>data_olah!G616</f>
        <v>116.82186</v>
      </c>
      <c r="H3136" s="250" t="str">
        <f>data_olah!H616</f>
        <v>TELKOMSEL</v>
      </c>
      <c r="I3136" s="250" t="str">
        <f>data_olah!I616</f>
        <v>ORBIT</v>
      </c>
      <c r="J3136" s="250" t="str">
        <f>data_olah!J616</f>
        <v>TERPASANG</v>
      </c>
      <c r="K3136" s="250" t="str">
        <f>data_olah!P616</f>
        <v>BELUM TERPASANG</v>
      </c>
      <c r="L3136" s="250" t="str">
        <f>data_olah!U616</f>
        <v>TIDAK TERDETEKSI</v>
      </c>
    </row>
    <row r="3137">
      <c r="A3137" s="249">
        <v>2025.0</v>
      </c>
      <c r="B3137" s="249" t="s">
        <v>3598</v>
      </c>
      <c r="C3137" s="250" t="str">
        <f>data_olah!B617</f>
        <v>KUTAI TIMUR</v>
      </c>
      <c r="D3137" s="250" t="str">
        <f>data_olah!C617</f>
        <v>TELEN</v>
      </c>
      <c r="E3137" s="250" t="str">
        <f>data_olah!D617</f>
        <v>LONG NORAN</v>
      </c>
      <c r="F3137" s="251" t="str">
        <f>data_olah!F617</f>
        <v>0.83871</v>
      </c>
      <c r="G3137" s="251" t="str">
        <f>data_olah!G617</f>
        <v>116.47984</v>
      </c>
      <c r="H3137" s="250" t="str">
        <f>data_olah!H617</f>
        <v>COMTELINDO</v>
      </c>
      <c r="I3137" s="250" t="str">
        <f>data_olah!I617</f>
        <v>WMS</v>
      </c>
      <c r="J3137" s="250" t="str">
        <f>data_olah!J617</f>
        <v>TERPASANG</v>
      </c>
      <c r="K3137" s="250" t="str">
        <f>data_olah!P617</f>
        <v>TIDAK TERDETEKSI</v>
      </c>
      <c r="L3137" s="250" t="str">
        <f>data_olah!U617</f>
        <v>TIDAK OPTIMAL</v>
      </c>
    </row>
    <row r="3138">
      <c r="A3138" s="249">
        <v>2025.0</v>
      </c>
      <c r="B3138" s="249" t="s">
        <v>3598</v>
      </c>
      <c r="C3138" s="250" t="str">
        <f>data_olah!B618</f>
        <v>KUTAI TIMUR</v>
      </c>
      <c r="D3138" s="250" t="str">
        <f>data_olah!C618</f>
        <v>TELEN</v>
      </c>
      <c r="E3138" s="250" t="str">
        <f>data_olah!D618</f>
        <v>MUARA PANTUN</v>
      </c>
      <c r="F3138" s="251" t="str">
        <f>data_olah!F618</f>
        <v>0.84359</v>
      </c>
      <c r="G3138" s="251" t="str">
        <f>data_olah!G618</f>
        <v>116.86994</v>
      </c>
      <c r="H3138" s="250" t="str">
        <f>data_olah!H618</f>
        <v>TELKOMSEL</v>
      </c>
      <c r="I3138" s="250" t="str">
        <f>data_olah!I618</f>
        <v>ORBIT</v>
      </c>
      <c r="J3138" s="250" t="str">
        <f>data_olah!J618</f>
        <v>TERPASANG</v>
      </c>
      <c r="K3138" s="250" t="str">
        <f>data_olah!P618</f>
        <v>BELUM TERPASANG</v>
      </c>
      <c r="L3138" s="250" t="str">
        <f>data_olah!U618</f>
        <v>TIDAK TERDETEKSI</v>
      </c>
    </row>
    <row r="3139">
      <c r="A3139" s="249">
        <v>2025.0</v>
      </c>
      <c r="B3139" s="249" t="s">
        <v>3598</v>
      </c>
      <c r="C3139" s="250" t="str">
        <f>data_olah!B619</f>
        <v>KUTAI TIMUR</v>
      </c>
      <c r="D3139" s="250" t="str">
        <f>data_olah!C619</f>
        <v>TELEN</v>
      </c>
      <c r="E3139" s="250" t="str">
        <f>data_olah!D619</f>
        <v>RANTAU PANJANG</v>
      </c>
      <c r="F3139" s="251" t="str">
        <f>data_olah!F619</f>
        <v>0.943423</v>
      </c>
      <c r="G3139" s="251" t="str">
        <f>data_olah!G619</f>
        <v>116.855420</v>
      </c>
      <c r="H3139" s="250" t="str">
        <f>data_olah!H619</f>
        <v>BESTCAMP</v>
      </c>
      <c r="I3139" s="250" t="str">
        <f>data_olah!I619</f>
        <v>STARLINK</v>
      </c>
      <c r="J3139" s="250" t="str">
        <f>data_olah!J619</f>
        <v>TERPASANG</v>
      </c>
      <c r="K3139" s="250" t="str">
        <f>data_olah!P619</f>
        <v>&lt;= 10GB</v>
      </c>
      <c r="L3139" s="250" t="str">
        <f>data_olah!U619</f>
        <v>TIDAK OPTIMAL</v>
      </c>
    </row>
    <row r="3140">
      <c r="A3140" s="249">
        <v>2025.0</v>
      </c>
      <c r="B3140" s="249" t="s">
        <v>3598</v>
      </c>
      <c r="C3140" s="250" t="str">
        <f>data_olah!B620</f>
        <v>KUTAI TIMUR</v>
      </c>
      <c r="D3140" s="250" t="str">
        <f>data_olah!C620</f>
        <v>TELEN</v>
      </c>
      <c r="E3140" s="250" t="str">
        <f>data_olah!D620</f>
        <v>KERNYANYAN</v>
      </c>
      <c r="F3140" s="251" t="str">
        <f>data_olah!F620</f>
        <v>0.79638</v>
      </c>
      <c r="G3140" s="251" t="str">
        <f>data_olah!G620</f>
        <v>116.82386</v>
      </c>
      <c r="H3140" s="250" t="str">
        <f>data_olah!H620</f>
        <v>TELKOMSEL</v>
      </c>
      <c r="I3140" s="250" t="str">
        <f>data_olah!I620</f>
        <v>ORBIT</v>
      </c>
      <c r="J3140" s="250" t="str">
        <f>data_olah!J620</f>
        <v>TERPASANG</v>
      </c>
      <c r="K3140" s="250" t="str">
        <f>data_olah!P620</f>
        <v>BELUM TERPASANG</v>
      </c>
      <c r="L3140" s="250" t="str">
        <f>data_olah!U620</f>
        <v>TIDAK TERDETEKSI</v>
      </c>
    </row>
    <row r="3141">
      <c r="A3141" s="249">
        <v>2025.0</v>
      </c>
      <c r="B3141" s="249" t="s">
        <v>3598</v>
      </c>
      <c r="C3141" s="250" t="str">
        <f>data_olah!B621</f>
        <v>KUTAI TIMUR</v>
      </c>
      <c r="D3141" s="250" t="str">
        <f>data_olah!C621</f>
        <v>TELUK PANDAN</v>
      </c>
      <c r="E3141" s="250" t="str">
        <f>data_olah!D621</f>
        <v>TELUK PANDAN</v>
      </c>
      <c r="F3141" s="251" t="str">
        <f>data_olah!F621</f>
        <v>0.24890</v>
      </c>
      <c r="G3141" s="251" t="str">
        <f>data_olah!G621</f>
        <v>117.49380</v>
      </c>
      <c r="H3141" s="250" t="str">
        <f>data_olah!H621</f>
        <v>TELKOM</v>
      </c>
      <c r="I3141" s="250" t="str">
        <f>data_olah!I621</f>
        <v>WMS</v>
      </c>
      <c r="J3141" s="250" t="str">
        <f>data_olah!J621</f>
        <v>TERPASANG</v>
      </c>
      <c r="K3141" s="250" t="str">
        <f>data_olah!P621</f>
        <v>BELUM TERPASANG</v>
      </c>
      <c r="L3141" s="250" t="str">
        <f>data_olah!U621</f>
        <v>KURANG OPTIMAL</v>
      </c>
    </row>
    <row r="3142">
      <c r="A3142" s="249">
        <v>2025.0</v>
      </c>
      <c r="B3142" s="249" t="s">
        <v>3598</v>
      </c>
      <c r="C3142" s="250" t="str">
        <f>data_olah!B622</f>
        <v>KUTAI TIMUR</v>
      </c>
      <c r="D3142" s="250" t="str">
        <f>data_olah!C622</f>
        <v>TELUK PANDAN</v>
      </c>
      <c r="E3142" s="250" t="str">
        <f>data_olah!D622</f>
        <v>SUKA RAHMAT</v>
      </c>
      <c r="F3142" s="251" t="str">
        <f>data_olah!F622</f>
        <v>0.15150</v>
      </c>
      <c r="G3142" s="251" t="str">
        <f>data_olah!G622</f>
        <v>117.42982</v>
      </c>
      <c r="H3142" s="250" t="str">
        <f>data_olah!H622</f>
        <v>TELKOMSEL</v>
      </c>
      <c r="I3142" s="250" t="str">
        <f>data_olah!I622</f>
        <v>INDIHOME</v>
      </c>
      <c r="J3142" s="250" t="str">
        <f>data_olah!J622</f>
        <v>TERPASANG</v>
      </c>
      <c r="K3142" s="250" t="str">
        <f>data_olah!P622</f>
        <v>&gt; 200GB</v>
      </c>
      <c r="L3142" s="250" t="str">
        <f>data_olah!U622</f>
        <v>KURANG OPTIMAL</v>
      </c>
    </row>
    <row r="3143">
      <c r="A3143" s="249">
        <v>2025.0</v>
      </c>
      <c r="B3143" s="249" t="s">
        <v>3598</v>
      </c>
      <c r="C3143" s="250" t="str">
        <f>data_olah!B623</f>
        <v>KUTAI TIMUR</v>
      </c>
      <c r="D3143" s="250" t="str">
        <f>data_olah!C623</f>
        <v>TELUK PANDAN</v>
      </c>
      <c r="E3143" s="250" t="str">
        <f>data_olah!D623</f>
        <v>SUKA DAMAI</v>
      </c>
      <c r="F3143" s="251" t="str">
        <f>data_olah!F623</f>
        <v>0.54358</v>
      </c>
      <c r="G3143" s="251" t="str">
        <f>data_olah!G623</f>
        <v>117.11014</v>
      </c>
      <c r="H3143" s="250" t="str">
        <f>data_olah!H623</f>
        <v/>
      </c>
      <c r="I3143" s="250" t="str">
        <f>data_olah!I623</f>
        <v/>
      </c>
      <c r="J3143" s="250" t="str">
        <f>data_olah!J623</f>
        <v/>
      </c>
      <c r="K3143" s="250" t="str">
        <f>data_olah!P623</f>
        <v>BELUM TERPASANG</v>
      </c>
      <c r="L3143" s="250" t="str">
        <f>data_olah!U623</f>
        <v>BELUM TERPASANG</v>
      </c>
    </row>
    <row r="3144">
      <c r="A3144" s="249">
        <v>2025.0</v>
      </c>
      <c r="B3144" s="249" t="s">
        <v>3598</v>
      </c>
      <c r="C3144" s="250" t="str">
        <f>data_olah!B624</f>
        <v>KUTAI TIMUR</v>
      </c>
      <c r="D3144" s="250" t="str">
        <f>data_olah!C624</f>
        <v>TELUK PANDAN</v>
      </c>
      <c r="E3144" s="250" t="str">
        <f>data_olah!D624</f>
        <v>KANDOLO</v>
      </c>
      <c r="F3144" s="251" t="str">
        <f>data_olah!F624</f>
        <v>0.30744</v>
      </c>
      <c r="G3144" s="251" t="str">
        <f>data_olah!G624</f>
        <v>117.47342</v>
      </c>
      <c r="H3144" s="250" t="str">
        <f>data_olah!H624</f>
        <v>ICON+</v>
      </c>
      <c r="I3144" s="250" t="str">
        <f>data_olah!I624</f>
        <v> Broadband + I-WIN</v>
      </c>
      <c r="J3144" s="250" t="str">
        <f>data_olah!J624</f>
        <v>TERPASANG</v>
      </c>
      <c r="K3144" s="250" t="str">
        <f>data_olah!P624</f>
        <v>&lt;= 200GB</v>
      </c>
      <c r="L3144" s="250" t="str">
        <f>data_olah!U624</f>
        <v>KURANG OPTIMAL</v>
      </c>
    </row>
    <row r="3145">
      <c r="A3145" s="249">
        <v>2025.0</v>
      </c>
      <c r="B3145" s="249" t="s">
        <v>3598</v>
      </c>
      <c r="C3145" s="250" t="str">
        <f>data_olah!B625</f>
        <v>KUTAI TIMUR</v>
      </c>
      <c r="D3145" s="250" t="str">
        <f>data_olah!C625</f>
        <v>TELUK PANDAN</v>
      </c>
      <c r="E3145" s="250" t="str">
        <f>data_olah!D625</f>
        <v>DANAU REDAN</v>
      </c>
      <c r="F3145" s="251" t="str">
        <f>data_olah!F625</f>
        <v>0.238112</v>
      </c>
      <c r="G3145" s="251" t="str">
        <f>data_olah!G625</f>
        <v>117.214261</v>
      </c>
      <c r="H3145" s="250" t="str">
        <f>data_olah!H625</f>
        <v>ICON+</v>
      </c>
      <c r="I3145" s="250" t="str">
        <f>data_olah!I625</f>
        <v> Broadband + I-WIN</v>
      </c>
      <c r="J3145" s="250" t="str">
        <f>data_olah!J625</f>
        <v>TERPASANG</v>
      </c>
      <c r="K3145" s="250" t="str">
        <f>data_olah!P625</f>
        <v/>
      </c>
      <c r="L3145" s="250" t="str">
        <f>data_olah!U625</f>
        <v>KURANG OPTIMAL</v>
      </c>
    </row>
    <row r="3146">
      <c r="A3146" s="249">
        <v>2025.0</v>
      </c>
      <c r="B3146" s="249" t="s">
        <v>3598</v>
      </c>
      <c r="C3146" s="250" t="str">
        <f>data_olah!B626</f>
        <v>KUTAI TIMUR</v>
      </c>
      <c r="D3146" s="250" t="str">
        <f>data_olah!C626</f>
        <v>TELUK PANDAN</v>
      </c>
      <c r="E3146" s="250" t="str">
        <f>data_olah!D626</f>
        <v>MARTADINATA</v>
      </c>
      <c r="F3146" s="251" t="str">
        <f>data_olah!F626</f>
        <v>0.11105</v>
      </c>
      <c r="G3146" s="251" t="str">
        <f>data_olah!G626</f>
        <v>117.26460</v>
      </c>
      <c r="H3146" s="250" t="str">
        <f>data_olah!H626</f>
        <v>ICON+</v>
      </c>
      <c r="I3146" s="250" t="str">
        <f>data_olah!I626</f>
        <v> Broadband + I-WIN</v>
      </c>
      <c r="J3146" s="250" t="str">
        <f>data_olah!J626</f>
        <v>TERPASANG</v>
      </c>
      <c r="K3146" s="250" t="str">
        <f>data_olah!P626</f>
        <v/>
      </c>
      <c r="L3146" s="250" t="str">
        <f>data_olah!U626</f>
        <v>KURANG OPTIMAL</v>
      </c>
    </row>
    <row r="3147">
      <c r="A3147" s="249">
        <v>2025.0</v>
      </c>
      <c r="B3147" s="249" t="s">
        <v>3598</v>
      </c>
      <c r="C3147" s="250" t="str">
        <f>data_olah!B627</f>
        <v>MAHAKAM ULU</v>
      </c>
      <c r="D3147" s="250" t="str">
        <f>data_olah!C627</f>
        <v>LAHAM</v>
      </c>
      <c r="E3147" s="250" t="str">
        <f>data_olah!D627</f>
        <v>LAHAM</v>
      </c>
      <c r="F3147" s="251" t="str">
        <f>data_olah!F627</f>
        <v>0.4319546116882702</v>
      </c>
      <c r="G3147" s="251" t="str">
        <f>data_olah!G627</f>
        <v>115.48520118566036</v>
      </c>
      <c r="H3147" s="250" t="str">
        <f>data_olah!H627</f>
        <v>TELKOMSAT</v>
      </c>
      <c r="I3147" s="250" t="str">
        <f>data_olah!I627</f>
        <v>STARLINK</v>
      </c>
      <c r="J3147" s="250" t="str">
        <f>data_olah!J627</f>
        <v>TERPASANG</v>
      </c>
      <c r="K3147" s="250" t="str">
        <f>data_olah!P627</f>
        <v>&lt;= 500GB</v>
      </c>
      <c r="L3147" s="250" t="str">
        <f>data_olah!U627</f>
        <v>SANGAT OPTIMAL</v>
      </c>
    </row>
    <row r="3148">
      <c r="A3148" s="249">
        <v>2025.0</v>
      </c>
      <c r="B3148" s="249" t="s">
        <v>3598</v>
      </c>
      <c r="C3148" s="250" t="str">
        <f>data_olah!B628</f>
        <v>MAHAKAM ULU</v>
      </c>
      <c r="D3148" s="250" t="str">
        <f>data_olah!C628</f>
        <v>LAHAM</v>
      </c>
      <c r="E3148" s="250" t="str">
        <f>data_olah!D628</f>
        <v>LONG GELAWANG</v>
      </c>
      <c r="F3148" s="251" t="str">
        <f>data_olah!F628</f>
        <v>0.17749121837203038</v>
      </c>
      <c r="G3148" s="251" t="str">
        <f>data_olah!G628</f>
        <v>115.29390628777142</v>
      </c>
      <c r="H3148" s="250" t="str">
        <f>data_olah!H628</f>
        <v>TELKOMSAT</v>
      </c>
      <c r="I3148" s="250" t="str">
        <f>data_olah!I628</f>
        <v>STARLINK</v>
      </c>
      <c r="J3148" s="250" t="str">
        <f>data_olah!J628</f>
        <v>TERPASANG</v>
      </c>
      <c r="K3148" s="250" t="str">
        <f>data_olah!P628</f>
        <v>&lt;= 10GB</v>
      </c>
      <c r="L3148" s="250" t="str">
        <f>data_olah!U628</f>
        <v>TIDAK OPTIMAL</v>
      </c>
    </row>
    <row r="3149">
      <c r="A3149" s="249">
        <v>2025.0</v>
      </c>
      <c r="B3149" s="249" t="s">
        <v>3598</v>
      </c>
      <c r="C3149" s="250" t="str">
        <f>data_olah!B629</f>
        <v>MAHAKAM ULU</v>
      </c>
      <c r="D3149" s="250" t="str">
        <f>data_olah!C629</f>
        <v>LAHAM</v>
      </c>
      <c r="E3149" s="250" t="str">
        <f>data_olah!D629</f>
        <v>MUARA RATAH</v>
      </c>
      <c r="F3149" s="251" t="str">
        <f>data_olah!F629</f>
        <v>0.36429876091870445</v>
      </c>
      <c r="G3149" s="251" t="str">
        <f>data_olah!G629</f>
        <v>115.39808728147491</v>
      </c>
      <c r="H3149" s="250" t="str">
        <f>data_olah!H629</f>
        <v>TELKOMSEL</v>
      </c>
      <c r="I3149" s="250" t="str">
        <f>data_olah!I629</f>
        <v>ORBIT</v>
      </c>
      <c r="J3149" s="250" t="str">
        <f>data_olah!J629</f>
        <v>TERPASANG</v>
      </c>
      <c r="K3149" s="250" t="str">
        <f>data_olah!P629</f>
        <v>BELUM TERPASANG</v>
      </c>
      <c r="L3149" s="250" t="str">
        <f>data_olah!U629</f>
        <v>TIDAK TERDETEKSI</v>
      </c>
    </row>
    <row r="3150">
      <c r="A3150" s="249">
        <v>2025.0</v>
      </c>
      <c r="B3150" s="249" t="s">
        <v>3598</v>
      </c>
      <c r="C3150" s="250" t="str">
        <f>data_olah!B630</f>
        <v>MAHAKAM ULU</v>
      </c>
      <c r="D3150" s="250" t="str">
        <f>data_olah!C630</f>
        <v>LAHAM</v>
      </c>
      <c r="E3150" s="250" t="str">
        <f>data_olah!D630</f>
        <v>DANUM PAROY</v>
      </c>
      <c r="F3150" s="251" t="str">
        <f>data_olah!F630</f>
        <v>0.21964979714424787</v>
      </c>
      <c r="G3150" s="251" t="str">
        <f>data_olah!G630</f>
        <v>115.21259913792044</v>
      </c>
      <c r="H3150" s="250" t="str">
        <f>data_olah!H630</f>
        <v>BESTCAMP</v>
      </c>
      <c r="I3150" s="250" t="str">
        <f>data_olah!I630</f>
        <v>STARLINK</v>
      </c>
      <c r="J3150" s="250" t="str">
        <f>data_olah!J630</f>
        <v>TERPASANG</v>
      </c>
      <c r="K3150" s="250" t="str">
        <f>data_olah!P630</f>
        <v>BELUM TERPASANG</v>
      </c>
      <c r="L3150" s="250" t="str">
        <f>data_olah!U630</f>
        <v>TIDAK OPTIMAL</v>
      </c>
    </row>
    <row r="3151">
      <c r="A3151" s="249">
        <v>2025.0</v>
      </c>
      <c r="B3151" s="249" t="s">
        <v>3598</v>
      </c>
      <c r="C3151" s="250" t="str">
        <f>data_olah!B631</f>
        <v>MAHAKAM ULU</v>
      </c>
      <c r="D3151" s="250" t="str">
        <f>data_olah!C631</f>
        <v>LAHAM</v>
      </c>
      <c r="E3151" s="250" t="str">
        <f>data_olah!D631</f>
        <v>NYARIBUNGAN</v>
      </c>
      <c r="F3151" s="251" t="str">
        <f>data_olah!F631</f>
        <v>0.03376778454193736</v>
      </c>
      <c r="G3151" s="251" t="str">
        <f>data_olah!G631</f>
        <v>115.04659909986971</v>
      </c>
      <c r="H3151" s="250" t="str">
        <f>data_olah!H631</f>
        <v>BESTCAMP</v>
      </c>
      <c r="I3151" s="250" t="str">
        <f>data_olah!I631</f>
        <v>STARLINK</v>
      </c>
      <c r="J3151" s="250" t="str">
        <f>data_olah!J631</f>
        <v>TERPASANG</v>
      </c>
      <c r="K3151" s="250" t="str">
        <f>data_olah!P631</f>
        <v>BELUM TERPASANG</v>
      </c>
      <c r="L3151" s="250" t="str">
        <f>data_olah!U631</f>
        <v>SANGAT OPTIMAL</v>
      </c>
    </row>
    <row r="3152">
      <c r="A3152" s="249">
        <v>2025.0</v>
      </c>
      <c r="B3152" s="249" t="s">
        <v>3598</v>
      </c>
      <c r="C3152" s="250" t="str">
        <f>data_olah!B632</f>
        <v>MAHAKAM ULU</v>
      </c>
      <c r="D3152" s="250" t="str">
        <f>data_olah!C632</f>
        <v>LONG APARI</v>
      </c>
      <c r="E3152" s="250" t="str">
        <f>data_olah!D632</f>
        <v>LONG PENANEH I</v>
      </c>
      <c r="F3152" s="251" t="str">
        <f>data_olah!F632</f>
        <v>0.7990085964328076</v>
      </c>
      <c r="G3152" s="251" t="str">
        <f>data_olah!G632</f>
        <v>114.29910406119268</v>
      </c>
      <c r="H3152" s="250" t="str">
        <f>data_olah!H632</f>
        <v>BESTCAMP</v>
      </c>
      <c r="I3152" s="250" t="str">
        <f>data_olah!I632</f>
        <v>STARLINK</v>
      </c>
      <c r="J3152" s="250" t="str">
        <f>data_olah!J632</f>
        <v>TERPASANG</v>
      </c>
      <c r="K3152" s="250" t="str">
        <f>data_olah!P632</f>
        <v>BELUM TERPASANG</v>
      </c>
      <c r="L3152" s="250" t="str">
        <f>data_olah!U632</f>
        <v>KURANG OPTIMAL</v>
      </c>
    </row>
    <row r="3153">
      <c r="A3153" s="249">
        <v>2025.0</v>
      </c>
      <c r="B3153" s="249" t="s">
        <v>3598</v>
      </c>
      <c r="C3153" s="250" t="str">
        <f>data_olah!B633</f>
        <v>MAHAKAM ULU</v>
      </c>
      <c r="D3153" s="250" t="str">
        <f>data_olah!C633</f>
        <v>LONG APARI</v>
      </c>
      <c r="E3153" s="250" t="str">
        <f>data_olah!D633</f>
        <v>LONG KERIOQ</v>
      </c>
      <c r="F3153" s="251" t="str">
        <f>data_olah!F633</f>
        <v>1.3142869973461442</v>
      </c>
      <c r="G3153" s="251" t="str">
        <f>data_olah!G633</f>
        <v>114.42920407100142</v>
      </c>
      <c r="H3153" s="250" t="str">
        <f>data_olah!H633</f>
        <v>BESTCAMP</v>
      </c>
      <c r="I3153" s="250" t="str">
        <f>data_olah!I633</f>
        <v>STARLINK</v>
      </c>
      <c r="J3153" s="250" t="str">
        <f>data_olah!J633</f>
        <v>TERPASANG</v>
      </c>
      <c r="K3153" s="250" t="str">
        <f>data_olah!P633</f>
        <v>BELUM TERPASANG</v>
      </c>
      <c r="L3153" s="250" t="str">
        <f>data_olah!U633</f>
        <v>TIDAK OPTIMAL</v>
      </c>
    </row>
    <row r="3154">
      <c r="A3154" s="249">
        <v>2025.0</v>
      </c>
      <c r="B3154" s="249" t="s">
        <v>3598</v>
      </c>
      <c r="C3154" s="250" t="str">
        <f>data_olah!B634</f>
        <v>MAHAKAM ULU</v>
      </c>
      <c r="D3154" s="250" t="str">
        <f>data_olah!C634</f>
        <v>LONG APARI</v>
      </c>
      <c r="E3154" s="250" t="str">
        <f>data_olah!D634</f>
        <v>LONG PENANEH II</v>
      </c>
      <c r="F3154" s="251" t="str">
        <f>data_olah!F634</f>
        <v>0.7685110678077705</v>
      </c>
      <c r="G3154" s="251" t="str">
        <f>data_olah!G634</f>
        <v>114.28079747249842</v>
      </c>
      <c r="H3154" s="250" t="str">
        <f>data_olah!H634</f>
        <v>BESTCAMP</v>
      </c>
      <c r="I3154" s="250" t="str">
        <f>data_olah!I634</f>
        <v>STARLINK</v>
      </c>
      <c r="J3154" s="250" t="str">
        <f>data_olah!J634</f>
        <v>TERPASANG</v>
      </c>
      <c r="K3154" s="250" t="str">
        <f>data_olah!P634</f>
        <v>BELUM TERPASANG</v>
      </c>
      <c r="L3154" s="250" t="str">
        <f>data_olah!U634</f>
        <v>KURANG OPTIMAL</v>
      </c>
    </row>
    <row r="3155">
      <c r="A3155" s="249">
        <v>2025.0</v>
      </c>
      <c r="B3155" s="249" t="s">
        <v>3598</v>
      </c>
      <c r="C3155" s="250" t="str">
        <f>data_olah!B635</f>
        <v>MAHAKAM ULU</v>
      </c>
      <c r="D3155" s="250" t="str">
        <f>data_olah!C635</f>
        <v>LONG APARI</v>
      </c>
      <c r="E3155" s="250" t="str">
        <f>data_olah!D635</f>
        <v>TIONG OHANG</v>
      </c>
      <c r="F3155" s="251" t="str">
        <f>data_olah!F635</f>
        <v>0.6455957530969384</v>
      </c>
      <c r="G3155" s="251" t="str">
        <f>data_olah!G635</f>
        <v>114.34435552331485</v>
      </c>
      <c r="H3155" s="250" t="str">
        <f>data_olah!H635</f>
        <v>BESTCAMP</v>
      </c>
      <c r="I3155" s="250" t="str">
        <f>data_olah!I635</f>
        <v>STARLINK</v>
      </c>
      <c r="J3155" s="250" t="str">
        <f>data_olah!J635</f>
        <v>TERPASANG</v>
      </c>
      <c r="K3155" s="250" t="str">
        <f>data_olah!P635</f>
        <v>BELUM TERPASANG</v>
      </c>
      <c r="L3155" s="250" t="str">
        <f>data_olah!U635</f>
        <v>TIDAK OPTIMAL</v>
      </c>
    </row>
    <row r="3156">
      <c r="A3156" s="249">
        <v>2025.0</v>
      </c>
      <c r="B3156" s="249" t="s">
        <v>3598</v>
      </c>
      <c r="C3156" s="250" t="str">
        <f>data_olah!B636</f>
        <v>MAHAKAM ULU</v>
      </c>
      <c r="D3156" s="250" t="str">
        <f>data_olah!C636</f>
        <v>LONG APARI</v>
      </c>
      <c r="E3156" s="250" t="str">
        <f>data_olah!D636</f>
        <v>LONG PENANEH III</v>
      </c>
      <c r="F3156" s="251" t="str">
        <f>data_olah!F636</f>
        <v>0.7997987321444381</v>
      </c>
      <c r="G3156" s="251" t="str">
        <f>data_olah!G636</f>
        <v>114.25093367850442</v>
      </c>
      <c r="H3156" s="250" t="str">
        <f>data_olah!H636</f>
        <v>BESTCAMP</v>
      </c>
      <c r="I3156" s="250" t="str">
        <f>data_olah!I636</f>
        <v>STARLINK</v>
      </c>
      <c r="J3156" s="250" t="str">
        <f>data_olah!J636</f>
        <v>TERPASANG</v>
      </c>
      <c r="K3156" s="250" t="str">
        <f>data_olah!P636</f>
        <v>BELUM TERPASANG</v>
      </c>
      <c r="L3156" s="250" t="str">
        <f>data_olah!U636</f>
        <v>TIDAK OPTIMAL</v>
      </c>
    </row>
    <row r="3157">
      <c r="A3157" s="249">
        <v>2025.0</v>
      </c>
      <c r="B3157" s="249" t="s">
        <v>3598</v>
      </c>
      <c r="C3157" s="250" t="str">
        <f>data_olah!B637</f>
        <v>MAHAKAM ULU</v>
      </c>
      <c r="D3157" s="250" t="str">
        <f>data_olah!C637</f>
        <v>LONG APARI</v>
      </c>
      <c r="E3157" s="250" t="str">
        <f>data_olah!D637</f>
        <v>TIONG BU'U</v>
      </c>
      <c r="F3157" s="251" t="str">
        <f>data_olah!F637</f>
        <v>0.7754182278161786</v>
      </c>
      <c r="G3157" s="251" t="str">
        <f>data_olah!G637</f>
        <v>114.30737471052613</v>
      </c>
      <c r="H3157" s="250" t="str">
        <f>data_olah!H637</f>
        <v>BESTCAMP</v>
      </c>
      <c r="I3157" s="250" t="str">
        <f>data_olah!I637</f>
        <v>STARLINK</v>
      </c>
      <c r="J3157" s="250" t="str">
        <f>data_olah!J637</f>
        <v>TERPASANG</v>
      </c>
      <c r="K3157" s="250" t="str">
        <f>data_olah!P637</f>
        <v>BELUM TERPASANG</v>
      </c>
      <c r="L3157" s="250" t="str">
        <f>data_olah!U637</f>
        <v>KURANG OPTIMAL</v>
      </c>
    </row>
    <row r="3158">
      <c r="A3158" s="249">
        <v>2025.0</v>
      </c>
      <c r="B3158" s="249" t="s">
        <v>3598</v>
      </c>
      <c r="C3158" s="250" t="str">
        <f>data_olah!B638</f>
        <v>MAHAKAM ULU</v>
      </c>
      <c r="D3158" s="250" t="str">
        <f>data_olah!C638</f>
        <v>LONG APARI</v>
      </c>
      <c r="E3158" s="250" t="str">
        <f>data_olah!D638</f>
        <v>NAHA BUAN</v>
      </c>
      <c r="F3158" s="251" t="str">
        <f>data_olah!F638</f>
        <v>0.7585877748454742</v>
      </c>
      <c r="G3158" s="251" t="str">
        <f>data_olah!G638</f>
        <v>114.36981489780264</v>
      </c>
      <c r="H3158" s="250" t="str">
        <f>data_olah!H638</f>
        <v>BESTCAMP</v>
      </c>
      <c r="I3158" s="250" t="str">
        <f>data_olah!I638</f>
        <v>STARLINK</v>
      </c>
      <c r="J3158" s="250" t="str">
        <f>data_olah!J638</f>
        <v>TERPASANG</v>
      </c>
      <c r="K3158" s="250" t="str">
        <f>data_olah!P638</f>
        <v>BELUM TERPASANG</v>
      </c>
      <c r="L3158" s="250" t="str">
        <f>data_olah!U638</f>
        <v>TIDAK OPTIMAL</v>
      </c>
    </row>
    <row r="3159">
      <c r="A3159" s="249">
        <v>2025.0</v>
      </c>
      <c r="B3159" s="249" t="s">
        <v>3598</v>
      </c>
      <c r="C3159" s="250" t="str">
        <f>data_olah!B639</f>
        <v>MAHAKAM ULU</v>
      </c>
      <c r="D3159" s="250" t="str">
        <f>data_olah!C639</f>
        <v>LONG APARI</v>
      </c>
      <c r="E3159" s="250" t="str">
        <f>data_olah!D639</f>
        <v>NAHA TIFAB</v>
      </c>
      <c r="F3159" s="251" t="str">
        <f>data_olah!F639</f>
        <v>0.8421309899262832</v>
      </c>
      <c r="G3159" s="251" t="str">
        <f>data_olah!G639</f>
        <v>114.06094589733875</v>
      </c>
      <c r="H3159" s="250" t="str">
        <f>data_olah!H639</f>
        <v>BESTCAMP</v>
      </c>
      <c r="I3159" s="250" t="str">
        <f>data_olah!I639</f>
        <v>STARLINK</v>
      </c>
      <c r="J3159" s="250" t="str">
        <f>data_olah!J639</f>
        <v>TERPASANG</v>
      </c>
      <c r="K3159" s="250" t="str">
        <f>data_olah!P639</f>
        <v>BELUM TERPASANG</v>
      </c>
      <c r="L3159" s="250" t="str">
        <f>data_olah!U639</f>
        <v>KURANG OPTIMAL</v>
      </c>
    </row>
    <row r="3160">
      <c r="A3160" s="249">
        <v>2025.0</v>
      </c>
      <c r="B3160" s="249" t="s">
        <v>3598</v>
      </c>
      <c r="C3160" s="250" t="str">
        <f>data_olah!B640</f>
        <v>MAHAKAM ULU</v>
      </c>
      <c r="D3160" s="250" t="str">
        <f>data_olah!C640</f>
        <v>LONG APARI</v>
      </c>
      <c r="E3160" s="250" t="str">
        <f>data_olah!D640</f>
        <v>NAHA SILAT</v>
      </c>
      <c r="F3160" s="251" t="str">
        <f>data_olah!F640</f>
        <v>0.7945139506701285</v>
      </c>
      <c r="G3160" s="251" t="str">
        <f>data_olah!G640</f>
        <v>114.13714197192351</v>
      </c>
      <c r="H3160" s="250" t="str">
        <f>data_olah!H640</f>
        <v>BESTCAMP</v>
      </c>
      <c r="I3160" s="250" t="str">
        <f>data_olah!I640</f>
        <v>STARLINK</v>
      </c>
      <c r="J3160" s="250" t="str">
        <f>data_olah!J640</f>
        <v>TERPASANG</v>
      </c>
      <c r="K3160" s="250" t="str">
        <f>data_olah!P640</f>
        <v>BELUM TERPASANG</v>
      </c>
      <c r="L3160" s="250" t="str">
        <f>data_olah!U640</f>
        <v>TIDAK OPTIMAL</v>
      </c>
    </row>
    <row r="3161">
      <c r="A3161" s="249">
        <v>2025.0</v>
      </c>
      <c r="B3161" s="249" t="s">
        <v>3598</v>
      </c>
      <c r="C3161" s="250" t="str">
        <f>data_olah!B641</f>
        <v>MAHAKAM ULU</v>
      </c>
      <c r="D3161" s="250" t="str">
        <f>data_olah!C641</f>
        <v>LONG APARI</v>
      </c>
      <c r="E3161" s="250" t="str">
        <f>data_olah!D641</f>
        <v>LONG APARI</v>
      </c>
      <c r="F3161" s="251" t="str">
        <f>data_olah!F641</f>
        <v>0.9209642765488125</v>
      </c>
      <c r="G3161" s="251" t="str">
        <f>data_olah!G641</f>
        <v>114.08155933257783</v>
      </c>
      <c r="H3161" s="250" t="str">
        <f>data_olah!H641</f>
        <v>BESTCAMP</v>
      </c>
      <c r="I3161" s="250" t="str">
        <f>data_olah!I641</f>
        <v>STARLINK</v>
      </c>
      <c r="J3161" s="250" t="str">
        <f>data_olah!J641</f>
        <v>TERPASANG</v>
      </c>
      <c r="K3161" s="250" t="str">
        <f>data_olah!P641</f>
        <v>BELUM TERPASANG</v>
      </c>
      <c r="L3161" s="250" t="str">
        <f>data_olah!U641</f>
        <v>OPTIMAL</v>
      </c>
    </row>
    <row r="3162">
      <c r="A3162" s="249">
        <v>2025.0</v>
      </c>
      <c r="B3162" s="249" t="s">
        <v>3598</v>
      </c>
      <c r="C3162" s="250" t="str">
        <f>data_olah!B642</f>
        <v>MAHAKAM ULU</v>
      </c>
      <c r="D3162" s="250" t="str">
        <f>data_olah!C642</f>
        <v>LONG BAGUN</v>
      </c>
      <c r="E3162" s="250" t="str">
        <f>data_olah!D642</f>
        <v>LONG HURAI</v>
      </c>
      <c r="F3162" s="251" t="str">
        <f>data_olah!F642</f>
        <v>0.37249814319957086</v>
      </c>
      <c r="G3162" s="251" t="str">
        <f>data_olah!G642</f>
        <v>115.43506189496817</v>
      </c>
      <c r="H3162" s="250" t="str">
        <f>data_olah!H642</f>
        <v>BESTCAMP</v>
      </c>
      <c r="I3162" s="250" t="str">
        <f>data_olah!I642</f>
        <v>STARLINK</v>
      </c>
      <c r="J3162" s="250" t="str">
        <f>data_olah!J642</f>
        <v>TERPASANG</v>
      </c>
      <c r="K3162" s="250" t="str">
        <f>data_olah!P642</f>
        <v>BELUM TERPASANG</v>
      </c>
      <c r="L3162" s="250" t="str">
        <f>data_olah!U642</f>
        <v>TIDAK OPTIMAL</v>
      </c>
    </row>
    <row r="3163">
      <c r="A3163" s="249">
        <v>2025.0</v>
      </c>
      <c r="B3163" s="249" t="s">
        <v>3598</v>
      </c>
      <c r="C3163" s="250" t="str">
        <f>data_olah!B643</f>
        <v>MAHAKAM ULU</v>
      </c>
      <c r="D3163" s="250" t="str">
        <f>data_olah!C643</f>
        <v>LONG BAGUN</v>
      </c>
      <c r="E3163" s="250" t="str">
        <f>data_olah!D643</f>
        <v>LONG MELAHAM</v>
      </c>
      <c r="F3163" s="251" t="str">
        <f>data_olah!F643</f>
        <v>0.4493257882115551</v>
      </c>
      <c r="G3163" s="251" t="str">
        <f>data_olah!G643</f>
        <v>115.28086729210017</v>
      </c>
      <c r="H3163" s="250" t="str">
        <f>data_olah!H643</f>
        <v>BESTCAMP</v>
      </c>
      <c r="I3163" s="250" t="str">
        <f>data_olah!I643</f>
        <v>STARLINK</v>
      </c>
      <c r="J3163" s="250" t="str">
        <f>data_olah!J643</f>
        <v>TERPASANG</v>
      </c>
      <c r="K3163" s="250" t="str">
        <f>data_olah!P643</f>
        <v>BELUM TERPASANG</v>
      </c>
      <c r="L3163" s="250" t="str">
        <f>data_olah!U643</f>
        <v>OPTIMAL</v>
      </c>
    </row>
    <row r="3164">
      <c r="A3164" s="249">
        <v>2025.0</v>
      </c>
      <c r="B3164" s="249" t="s">
        <v>3598</v>
      </c>
      <c r="C3164" s="250" t="str">
        <f>data_olah!B644</f>
        <v>MAHAKAM ULU</v>
      </c>
      <c r="D3164" s="250" t="str">
        <f>data_olah!C644</f>
        <v>LONG BAGUN</v>
      </c>
      <c r="E3164" s="250" t="str">
        <f>data_olah!D644</f>
        <v>MEMAHAK BESAR</v>
      </c>
      <c r="F3164" s="251" t="str">
        <f>data_olah!F644</f>
        <v>0.45314557414917894</v>
      </c>
      <c r="G3164" s="251" t="str">
        <f>data_olah!G644</f>
        <v>115.40271209070164</v>
      </c>
      <c r="H3164" s="250" t="str">
        <f>data_olah!H644</f>
        <v>BESTCAMP</v>
      </c>
      <c r="I3164" s="250" t="str">
        <f>data_olah!I644</f>
        <v>STARLINK</v>
      </c>
      <c r="J3164" s="250" t="str">
        <f>data_olah!J644</f>
        <v>TERPASANG</v>
      </c>
      <c r="K3164" s="250" t="str">
        <f>data_olah!P644</f>
        <v>BELUM TERPASANG</v>
      </c>
      <c r="L3164" s="250" t="str">
        <f>data_olah!U644</f>
        <v>KURANG OPTIMAL</v>
      </c>
    </row>
    <row r="3165">
      <c r="A3165" s="249">
        <v>2025.0</v>
      </c>
      <c r="B3165" s="249" t="s">
        <v>3598</v>
      </c>
      <c r="C3165" s="250" t="str">
        <f>data_olah!B645</f>
        <v>MAHAKAM ULU</v>
      </c>
      <c r="D3165" s="250" t="str">
        <f>data_olah!C645</f>
        <v>LONG BAGUN</v>
      </c>
      <c r="E3165" s="250" t="str">
        <f>data_olah!D645</f>
        <v>MEMAHAK ULU</v>
      </c>
      <c r="F3165" s="251" t="str">
        <f>data_olah!F645</f>
        <v>0.45364546793501753</v>
      </c>
      <c r="G3165" s="251" t="str">
        <f>data_olah!G645</f>
        <v>115.40176023821178</v>
      </c>
      <c r="H3165" s="250" t="str">
        <f>data_olah!H645</f>
        <v>BESTCAMP</v>
      </c>
      <c r="I3165" s="250" t="str">
        <f>data_olah!I645</f>
        <v>STARLINK</v>
      </c>
      <c r="J3165" s="250" t="str">
        <f>data_olah!J645</f>
        <v>TERPASANG</v>
      </c>
      <c r="K3165" s="250" t="str">
        <f>data_olah!P645</f>
        <v>BELUM TERPASANG</v>
      </c>
      <c r="L3165" s="250" t="str">
        <f>data_olah!U645</f>
        <v>OPTIMAL</v>
      </c>
    </row>
    <row r="3166">
      <c r="A3166" s="249">
        <v>2025.0</v>
      </c>
      <c r="B3166" s="249" t="s">
        <v>3598</v>
      </c>
      <c r="C3166" s="250" t="str">
        <f>data_olah!B646</f>
        <v>MAHAKAM ULU</v>
      </c>
      <c r="D3166" s="250" t="str">
        <f>data_olah!C646</f>
        <v>LONG BAGUN</v>
      </c>
      <c r="E3166" s="250" t="str">
        <f>data_olah!D646</f>
        <v>BATU MAJANG</v>
      </c>
      <c r="F3166" s="251" t="str">
        <f>data_olah!F646</f>
        <v>0.5522917466167188</v>
      </c>
      <c r="G3166" s="251" t="str">
        <f>data_olah!G646</f>
        <v>115.21755706418571</v>
      </c>
      <c r="H3166" s="250" t="str">
        <f>data_olah!H646</f>
        <v>TELKOMSAT</v>
      </c>
      <c r="I3166" s="250" t="str">
        <f>data_olah!I646</f>
        <v>STARLINK</v>
      </c>
      <c r="J3166" s="250" t="str">
        <f>data_olah!J646</f>
        <v>TERPASANG</v>
      </c>
      <c r="K3166" s="250" t="str">
        <f>data_olah!P646</f>
        <v>&lt;= 100GB</v>
      </c>
      <c r="L3166" s="250" t="str">
        <f>data_olah!U646</f>
        <v>OPTIMAL</v>
      </c>
    </row>
    <row r="3167">
      <c r="A3167" s="249">
        <v>2025.0</v>
      </c>
      <c r="B3167" s="249" t="s">
        <v>3598</v>
      </c>
      <c r="C3167" s="250" t="str">
        <f>data_olah!B647</f>
        <v>MAHAKAM ULU</v>
      </c>
      <c r="D3167" s="250" t="str">
        <f>data_olah!C647</f>
        <v>LONG BAGUN</v>
      </c>
      <c r="E3167" s="250" t="str">
        <f>data_olah!D647</f>
        <v>UJOH BILANG</v>
      </c>
      <c r="F3167" s="251" t="str">
        <f>data_olah!F647</f>
        <v>0.5091393</v>
      </c>
      <c r="G3167" s="251" t="str">
        <f>data_olah!G647</f>
        <v>115.2441</v>
      </c>
      <c r="H3167" s="250" t="str">
        <f>data_olah!H647</f>
        <v>TELKOM</v>
      </c>
      <c r="I3167" s="250" t="str">
        <f>data_olah!I647</f>
        <v>Astinet</v>
      </c>
      <c r="J3167" s="250" t="str">
        <f>data_olah!J647</f>
        <v>TERPASANG</v>
      </c>
      <c r="K3167" s="250" t="str">
        <f>data_olah!P647</f>
        <v>TIDAK TERDETEKSI</v>
      </c>
      <c r="L3167" s="250" t="str">
        <f>data_olah!U647</f>
        <v>TIDAK TERDETEKSI</v>
      </c>
    </row>
    <row r="3168">
      <c r="A3168" s="249">
        <v>2025.0</v>
      </c>
      <c r="B3168" s="249" t="s">
        <v>3598</v>
      </c>
      <c r="C3168" s="250" t="str">
        <f>data_olah!B648</f>
        <v>MAHAKAM ULU</v>
      </c>
      <c r="D3168" s="250" t="str">
        <f>data_olah!C648</f>
        <v>LONG BAGUN</v>
      </c>
      <c r="E3168" s="250" t="str">
        <f>data_olah!D648</f>
        <v>LONG BAGUN ILIR</v>
      </c>
      <c r="F3168" s="251" t="str">
        <f>data_olah!F648</f>
        <v>0.546787</v>
      </c>
      <c r="G3168" s="251" t="str">
        <f>data_olah!G648</f>
        <v>115.209641</v>
      </c>
      <c r="H3168" s="250" t="str">
        <f>data_olah!H648</f>
        <v>TELKOM</v>
      </c>
      <c r="I3168" s="250" t="str">
        <f>data_olah!I648</f>
        <v>Astinet</v>
      </c>
      <c r="J3168" s="250" t="str">
        <f>data_olah!J648</f>
        <v>TERPASANG</v>
      </c>
      <c r="K3168" s="250" t="str">
        <f>data_olah!P648</f>
        <v>TIDAK AKTIF</v>
      </c>
      <c r="L3168" s="250" t="str">
        <f>data_olah!U648</f>
        <v>TIDAK TERDETEKSI</v>
      </c>
    </row>
    <row r="3169">
      <c r="A3169" s="249">
        <v>2025.0</v>
      </c>
      <c r="B3169" s="249" t="s">
        <v>3598</v>
      </c>
      <c r="C3169" s="250" t="str">
        <f>data_olah!B649</f>
        <v>MAHAKAM ULU</v>
      </c>
      <c r="D3169" s="250" t="str">
        <f>data_olah!C649</f>
        <v>LONG BAGUN</v>
      </c>
      <c r="E3169" s="250" t="str">
        <f>data_olah!D649</f>
        <v>LONG BAGUN ULU</v>
      </c>
      <c r="F3169" s="251" t="str">
        <f>data_olah!F649</f>
        <v>0.546823</v>
      </c>
      <c r="G3169" s="251" t="str">
        <f>data_olah!G649</f>
        <v>115.206855</v>
      </c>
      <c r="H3169" s="250" t="str">
        <f>data_olah!H649</f>
        <v>TELKOM</v>
      </c>
      <c r="I3169" s="250" t="str">
        <f>data_olah!I649</f>
        <v>Astinet</v>
      </c>
      <c r="J3169" s="250" t="str">
        <f>data_olah!J649</f>
        <v>TERPASANG</v>
      </c>
      <c r="K3169" s="250" t="str">
        <f>data_olah!P649</f>
        <v>TIDAK TERDETEKSI</v>
      </c>
      <c r="L3169" s="250" t="str">
        <f>data_olah!U649</f>
        <v>TIDAK TERDETEKSI</v>
      </c>
    </row>
    <row r="3170">
      <c r="A3170" s="249">
        <v>2025.0</v>
      </c>
      <c r="B3170" s="249" t="s">
        <v>3598</v>
      </c>
      <c r="C3170" s="250" t="str">
        <f>data_olah!B650</f>
        <v>MAHAKAM ULU</v>
      </c>
      <c r="D3170" s="250" t="str">
        <f>data_olah!C650</f>
        <v>LONG BAGUN</v>
      </c>
      <c r="E3170" s="250" t="str">
        <f>data_olah!D650</f>
        <v>BATOQ KELO</v>
      </c>
      <c r="F3170" s="251" t="str">
        <f>data_olah!F650</f>
        <v>0.7630466684096711</v>
      </c>
      <c r="G3170" s="251" t="str">
        <f>data_olah!G650</f>
        <v>115.01490316985993</v>
      </c>
      <c r="H3170" s="250" t="str">
        <f>data_olah!H650</f>
        <v>TELKOMSAT</v>
      </c>
      <c r="I3170" s="250" t="str">
        <f>data_olah!I650</f>
        <v>STARLINK</v>
      </c>
      <c r="J3170" s="250" t="str">
        <f>data_olah!J650</f>
        <v>TERPASANG</v>
      </c>
      <c r="K3170" s="250" t="str">
        <f>data_olah!P650</f>
        <v>&lt;= 500GB</v>
      </c>
      <c r="L3170" s="250" t="str">
        <f>data_olah!U650</f>
        <v>SANGAT OPTIMAL</v>
      </c>
    </row>
    <row r="3171">
      <c r="A3171" s="249">
        <v>2025.0</v>
      </c>
      <c r="B3171" s="249" t="s">
        <v>3598</v>
      </c>
      <c r="C3171" s="250" t="str">
        <f>data_olah!B651</f>
        <v>MAHAKAM ULU</v>
      </c>
      <c r="D3171" s="250" t="str">
        <f>data_olah!C651</f>
        <v>LONG BAGUN</v>
      </c>
      <c r="E3171" s="250" t="str">
        <f>data_olah!D651</f>
        <v>LONG MERAH</v>
      </c>
      <c r="F3171" s="251" t="str">
        <f>data_olah!F651</f>
        <v>0.3885103607384779</v>
      </c>
      <c r="G3171" s="251" t="str">
        <f>data_olah!G651</f>
        <v>115.42111126038623</v>
      </c>
      <c r="H3171" s="250" t="str">
        <f>data_olah!H651</f>
        <v>BESTCAMP</v>
      </c>
      <c r="I3171" s="250" t="str">
        <f>data_olah!I651</f>
        <v>STARLINK</v>
      </c>
      <c r="J3171" s="250" t="str">
        <f>data_olah!J651</f>
        <v>TERPASANG</v>
      </c>
      <c r="K3171" s="250" t="str">
        <f>data_olah!P651</f>
        <v>BELUM TERPASANG</v>
      </c>
      <c r="L3171" s="250" t="str">
        <f>data_olah!U651</f>
        <v>KURANG OPTIMAL</v>
      </c>
    </row>
    <row r="3172">
      <c r="A3172" s="249">
        <v>2025.0</v>
      </c>
      <c r="B3172" s="249" t="s">
        <v>3598</v>
      </c>
      <c r="C3172" s="250" t="str">
        <f>data_olah!B652</f>
        <v>MAHAKAM ULU</v>
      </c>
      <c r="D3172" s="250" t="str">
        <f>data_olah!C652</f>
        <v>LONG BAGUN</v>
      </c>
      <c r="E3172" s="250" t="str">
        <f>data_olah!D652</f>
        <v>RUKUN DAMAI</v>
      </c>
      <c r="F3172" s="251" t="str">
        <f>data_olah!F652</f>
        <v>0.38774357807866283</v>
      </c>
      <c r="G3172" s="251" t="str">
        <f>data_olah!G652</f>
        <v>115.41533984426916</v>
      </c>
      <c r="H3172" s="250" t="str">
        <f>data_olah!H652</f>
        <v>BESTCAMP</v>
      </c>
      <c r="I3172" s="250" t="str">
        <f>data_olah!I652</f>
        <v>STARLINK</v>
      </c>
      <c r="J3172" s="250" t="str">
        <f>data_olah!J652</f>
        <v>TERPASANG</v>
      </c>
      <c r="K3172" s="250" t="str">
        <f>data_olah!P652</f>
        <v>BELUM TERPASANG</v>
      </c>
      <c r="L3172" s="250" t="str">
        <f>data_olah!U652</f>
        <v>TIDAK OPTIMAL</v>
      </c>
    </row>
    <row r="3173">
      <c r="A3173" s="249">
        <v>2025.0</v>
      </c>
      <c r="B3173" s="249" t="s">
        <v>3598</v>
      </c>
      <c r="C3173" s="250" t="str">
        <f>data_olah!B653</f>
        <v>MAHAKAM ULU</v>
      </c>
      <c r="D3173" s="250" t="str">
        <f>data_olah!C653</f>
        <v>LONG HUBUNG</v>
      </c>
      <c r="E3173" s="250" t="str">
        <f>data_olah!D653</f>
        <v>LONG HUBUNG</v>
      </c>
      <c r="F3173" s="251" t="str">
        <f>data_olah!F653</f>
        <v>0.26299604316407615</v>
      </c>
      <c r="G3173" s="251" t="str">
        <f>data_olah!G653</f>
        <v>115.43114887093327</v>
      </c>
      <c r="H3173" s="250" t="str">
        <f>data_olah!H653</f>
        <v>TELKOMSEL</v>
      </c>
      <c r="I3173" s="250" t="str">
        <f>data_olah!I653</f>
        <v>ORBIT</v>
      </c>
      <c r="J3173" s="250" t="str">
        <f>data_olah!J653</f>
        <v>TERPASANG</v>
      </c>
      <c r="K3173" s="250" t="str">
        <f>data_olah!P653</f>
        <v>BELUM TERPASANG</v>
      </c>
      <c r="L3173" s="250" t="str">
        <f>data_olah!U653</f>
        <v>TIDAK TERDETEKSI</v>
      </c>
    </row>
    <row r="3174">
      <c r="A3174" s="249">
        <v>2025.0</v>
      </c>
      <c r="B3174" s="249" t="s">
        <v>3598</v>
      </c>
      <c r="C3174" s="250" t="str">
        <f>data_olah!B654</f>
        <v>MAHAKAM ULU</v>
      </c>
      <c r="D3174" s="250" t="str">
        <f>data_olah!C654</f>
        <v>LONG HUBUNG</v>
      </c>
      <c r="E3174" s="250" t="str">
        <f>data_olah!D654</f>
        <v>MEMAHAK TEBOQ</v>
      </c>
      <c r="F3174" s="251" t="str">
        <f>data_olah!F654</f>
        <v>0.15624250031552175</v>
      </c>
      <c r="G3174" s="251" t="str">
        <f>data_olah!G654</f>
        <v>115.51768579384424</v>
      </c>
      <c r="H3174" s="250" t="str">
        <f>data_olah!H654</f>
        <v>BESTCAMP</v>
      </c>
      <c r="I3174" s="250" t="str">
        <f>data_olah!I654</f>
        <v>STARLINK</v>
      </c>
      <c r="J3174" s="250" t="str">
        <f>data_olah!J654</f>
        <v>TERPASANG</v>
      </c>
      <c r="K3174" s="250" t="str">
        <f>data_olah!P654</f>
        <v>BELUM TERPASANG</v>
      </c>
      <c r="L3174" s="250" t="str">
        <f>data_olah!U654</f>
        <v>TIDAK OPTIMAL</v>
      </c>
    </row>
    <row r="3175">
      <c r="A3175" s="249">
        <v>2025.0</v>
      </c>
      <c r="B3175" s="249" t="s">
        <v>3598</v>
      </c>
      <c r="C3175" s="250" t="str">
        <f>data_olah!B655</f>
        <v>MAHAKAM ULU</v>
      </c>
      <c r="D3175" s="250" t="str">
        <f>data_olah!C655</f>
        <v>LONG HUBUNG</v>
      </c>
      <c r="E3175" s="250" t="str">
        <f>data_olah!D655</f>
        <v>LUTAN</v>
      </c>
      <c r="F3175" s="251" t="str">
        <f>data_olah!F655</f>
        <v>0.2078276675358411</v>
      </c>
      <c r="G3175" s="251" t="str">
        <f>data_olah!G655</f>
        <v>115.4984592450898</v>
      </c>
      <c r="H3175" s="250" t="str">
        <f>data_olah!H655</f>
        <v>TELKOMSEL</v>
      </c>
      <c r="I3175" s="250" t="str">
        <f>data_olah!I655</f>
        <v>ORBIT</v>
      </c>
      <c r="J3175" s="250" t="str">
        <f>data_olah!J655</f>
        <v>TERPASANG</v>
      </c>
      <c r="K3175" s="250" t="str">
        <f>data_olah!P655</f>
        <v>BELUM TERPASANG</v>
      </c>
      <c r="L3175" s="250" t="str">
        <f>data_olah!U655</f>
        <v>TIDAK TERDETEKSI</v>
      </c>
    </row>
    <row r="3176">
      <c r="A3176" s="249">
        <v>2025.0</v>
      </c>
      <c r="B3176" s="249" t="s">
        <v>3598</v>
      </c>
      <c r="C3176" s="250" t="str">
        <f>data_olah!B656</f>
        <v>MAHAKAM ULU</v>
      </c>
      <c r="D3176" s="250" t="str">
        <f>data_olah!C656</f>
        <v>LONG HUBUNG</v>
      </c>
      <c r="E3176" s="250" t="str">
        <f>data_olah!D656</f>
        <v>MATALIBAQ</v>
      </c>
      <c r="F3176" s="251" t="str">
        <f>data_olah!F656</f>
        <v>0.24521184092832887</v>
      </c>
      <c r="G3176" s="251" t="str">
        <f>data_olah!G656</f>
        <v>115.52329286923936</v>
      </c>
      <c r="H3176" s="250" t="str">
        <f>data_olah!H656</f>
        <v>TELKOMSAT</v>
      </c>
      <c r="I3176" s="250" t="str">
        <f>data_olah!I656</f>
        <v>STARLINK</v>
      </c>
      <c r="J3176" s="250" t="str">
        <f>data_olah!J656</f>
        <v>TERPASANG</v>
      </c>
      <c r="K3176" s="250" t="str">
        <f>data_olah!P656</f>
        <v>&lt;= 50GB</v>
      </c>
      <c r="L3176" s="250" t="str">
        <f>data_olah!U656</f>
        <v>TIDAK OPTIMAL</v>
      </c>
    </row>
    <row r="3177">
      <c r="A3177" s="249">
        <v>2025.0</v>
      </c>
      <c r="B3177" s="249" t="s">
        <v>3598</v>
      </c>
      <c r="C3177" s="250" t="str">
        <f>data_olah!B657</f>
        <v>MAHAKAM ULU</v>
      </c>
      <c r="D3177" s="250" t="str">
        <f>data_olah!C657</f>
        <v>LONG HUBUNG</v>
      </c>
      <c r="E3177" s="250" t="str">
        <f>data_olah!D657</f>
        <v>DATAH BILANG ILIR</v>
      </c>
      <c r="F3177" s="251" t="str">
        <f>data_olah!F657</f>
        <v>0.23115927089031948</v>
      </c>
      <c r="G3177" s="251" t="str">
        <f>data_olah!G657</f>
        <v>115.46085754248939</v>
      </c>
      <c r="H3177" s="250" t="str">
        <f>data_olah!H657</f>
        <v>TELKOMSAT</v>
      </c>
      <c r="I3177" s="250" t="str">
        <f>data_olah!I657</f>
        <v>STARLINK</v>
      </c>
      <c r="J3177" s="250" t="str">
        <f>data_olah!J657</f>
        <v>TERPASANG</v>
      </c>
      <c r="K3177" s="250" t="str">
        <f>data_olah!P657</f>
        <v>&lt;= 50GB</v>
      </c>
      <c r="L3177" s="250" t="str">
        <f>data_olah!U657</f>
        <v>OPTIMAL</v>
      </c>
    </row>
    <row r="3178">
      <c r="A3178" s="249">
        <v>2025.0</v>
      </c>
      <c r="B3178" s="249" t="s">
        <v>3598</v>
      </c>
      <c r="C3178" s="250" t="str">
        <f>data_olah!B658</f>
        <v>MAHAKAM ULU</v>
      </c>
      <c r="D3178" s="250" t="str">
        <f>data_olah!C658</f>
        <v>LONG HUBUNG</v>
      </c>
      <c r="E3178" s="250" t="str">
        <f>data_olah!D658</f>
        <v>DATAH BILANG ULU</v>
      </c>
      <c r="F3178" s="251" t="str">
        <f>data_olah!F658</f>
        <v>0.22994329747117095</v>
      </c>
      <c r="G3178" s="251" t="str">
        <f>data_olah!G658</f>
        <v>115.44877641463277</v>
      </c>
      <c r="H3178" s="250" t="str">
        <f>data_olah!H658</f>
        <v>TELKOMSAT</v>
      </c>
      <c r="I3178" s="250" t="str">
        <f>data_olah!I658</f>
        <v>STARLINK</v>
      </c>
      <c r="J3178" s="250" t="str">
        <f>data_olah!J658</f>
        <v>TERPASANG</v>
      </c>
      <c r="K3178" s="250" t="str">
        <f>data_olah!P658</f>
        <v>&lt;= 50GB</v>
      </c>
      <c r="L3178" s="250" t="str">
        <f>data_olah!U658</f>
        <v>OPTIMAL</v>
      </c>
    </row>
    <row r="3179">
      <c r="A3179" s="249">
        <v>2025.0</v>
      </c>
      <c r="B3179" s="249" t="s">
        <v>3598</v>
      </c>
      <c r="C3179" s="250" t="str">
        <f>data_olah!B659</f>
        <v>MAHAKAM ULU</v>
      </c>
      <c r="D3179" s="250" t="str">
        <f>data_olah!C659</f>
        <v>LONG HUBUNG</v>
      </c>
      <c r="E3179" s="250" t="str">
        <f>data_olah!D659</f>
        <v>TRI PARIQ MAKMUR</v>
      </c>
      <c r="F3179" s="251" t="str">
        <f>data_olah!F659</f>
        <v>0.34226529738537964</v>
      </c>
      <c r="G3179" s="251" t="str">
        <f>data_olah!G659</f>
        <v>115.5786380409977</v>
      </c>
      <c r="H3179" s="250" t="str">
        <f>data_olah!H659</f>
        <v>TELKOMSAT</v>
      </c>
      <c r="I3179" s="250" t="str">
        <f>data_olah!I659</f>
        <v>STARLINK</v>
      </c>
      <c r="J3179" s="250" t="str">
        <f>data_olah!J659</f>
        <v>TERPASANG</v>
      </c>
      <c r="K3179" s="250" t="str">
        <f>data_olah!P659</f>
        <v>&lt;= 50GB</v>
      </c>
      <c r="L3179" s="250" t="str">
        <f>data_olah!U659</f>
        <v>SANGAT OPTIMAL</v>
      </c>
    </row>
    <row r="3180">
      <c r="A3180" s="249">
        <v>2025.0</v>
      </c>
      <c r="B3180" s="249" t="s">
        <v>3598</v>
      </c>
      <c r="C3180" s="250" t="str">
        <f>data_olah!B660</f>
        <v>MAHAKAM ULU</v>
      </c>
      <c r="D3180" s="250" t="str">
        <f>data_olah!C660</f>
        <v>LONG HUBUNG</v>
      </c>
      <c r="E3180" s="250" t="str">
        <f>data_olah!D660</f>
        <v>WANA PARIQ</v>
      </c>
      <c r="F3180" s="251" t="str">
        <f>data_olah!F660</f>
        <v>0.2806914523114102</v>
      </c>
      <c r="G3180" s="251" t="str">
        <f>data_olah!G660</f>
        <v>115.53071688347497</v>
      </c>
      <c r="H3180" s="250" t="str">
        <f>data_olah!H660</f>
        <v>TELKOMSAT</v>
      </c>
      <c r="I3180" s="250" t="str">
        <f>data_olah!I660</f>
        <v>STARLINK</v>
      </c>
      <c r="J3180" s="250" t="str">
        <f>data_olah!J660</f>
        <v>TERPASANG</v>
      </c>
      <c r="K3180" s="250" t="str">
        <f>data_olah!P660</f>
        <v>&lt;= 50GB</v>
      </c>
      <c r="L3180" s="250" t="str">
        <f>data_olah!U660</f>
        <v>TIDAK OPTIMAL</v>
      </c>
    </row>
    <row r="3181">
      <c r="A3181" s="249">
        <v>2025.0</v>
      </c>
      <c r="B3181" s="249" t="s">
        <v>3598</v>
      </c>
      <c r="C3181" s="250" t="str">
        <f>data_olah!B661</f>
        <v>MAHAKAM ULU</v>
      </c>
      <c r="D3181" s="250" t="str">
        <f>data_olah!C661</f>
        <v>LONG HUBUNG</v>
      </c>
      <c r="E3181" s="250" t="str">
        <f>data_olah!D661</f>
        <v>DATAH BILANG BARU</v>
      </c>
      <c r="F3181" s="251" t="str">
        <f>data_olah!F661</f>
        <v>0.23099942499748916</v>
      </c>
      <c r="G3181" s="251" t="str">
        <f>data_olah!G661</f>
        <v>115.45264033071477</v>
      </c>
      <c r="H3181" s="250" t="str">
        <f>data_olah!H661</f>
        <v>TELKOMSAT</v>
      </c>
      <c r="I3181" s="250" t="str">
        <f>data_olah!I661</f>
        <v>STARLINK</v>
      </c>
      <c r="J3181" s="250" t="str">
        <f>data_olah!J661</f>
        <v>TERPASANG</v>
      </c>
      <c r="K3181" s="250" t="str">
        <f>data_olah!P661</f>
        <v>&lt;= 150GB</v>
      </c>
      <c r="L3181" s="250" t="str">
        <f>data_olah!U661</f>
        <v>OPTIMAL</v>
      </c>
    </row>
    <row r="3182">
      <c r="A3182" s="249">
        <v>2025.0</v>
      </c>
      <c r="B3182" s="249" t="s">
        <v>3598</v>
      </c>
      <c r="C3182" s="250" t="str">
        <f>data_olah!B662</f>
        <v>MAHAKAM ULU</v>
      </c>
      <c r="D3182" s="250" t="str">
        <f>data_olah!C662</f>
        <v>LONG HUBUNG</v>
      </c>
      <c r="E3182" s="250" t="str">
        <f>data_olah!D662</f>
        <v>SIRAU</v>
      </c>
      <c r="F3182" s="251" t="str">
        <f>data_olah!F662</f>
        <v>0.1951334348996017</v>
      </c>
      <c r="G3182" s="251" t="str">
        <f>data_olah!G662</f>
        <v>115.51133080772105</v>
      </c>
      <c r="H3182" s="250" t="str">
        <f>data_olah!H662</f>
        <v>TELKOMSEL</v>
      </c>
      <c r="I3182" s="250" t="str">
        <f>data_olah!I662</f>
        <v>ORBIT</v>
      </c>
      <c r="J3182" s="250" t="str">
        <f>data_olah!J662</f>
        <v>TERPASANG</v>
      </c>
      <c r="K3182" s="250" t="str">
        <f>data_olah!P662</f>
        <v>BELUM TERPASANG</v>
      </c>
      <c r="L3182" s="250" t="str">
        <f>data_olah!U662</f>
        <v>TIDAK TERDETEKSI</v>
      </c>
    </row>
    <row r="3183">
      <c r="A3183" s="249">
        <v>2025.0</v>
      </c>
      <c r="B3183" s="249" t="s">
        <v>3598</v>
      </c>
      <c r="C3183" s="250" t="str">
        <f>data_olah!B663</f>
        <v>MAHAKAM ULU</v>
      </c>
      <c r="D3183" s="250" t="str">
        <f>data_olah!C663</f>
        <v>LONG HUBUNG</v>
      </c>
      <c r="E3183" s="250" t="str">
        <f>data_olah!D663</f>
        <v>LONG HUBUNG ULU</v>
      </c>
      <c r="F3183" s="251" t="str">
        <f>data_olah!F663</f>
        <v>0.26523534287805667</v>
      </c>
      <c r="G3183" s="251" t="str">
        <f>data_olah!G663</f>
        <v>115.43596111050879</v>
      </c>
      <c r="H3183" s="250" t="str">
        <f>data_olah!H663</f>
        <v>TELKOMSEL</v>
      </c>
      <c r="I3183" s="250" t="str">
        <f>data_olah!I663</f>
        <v>ORBIT</v>
      </c>
      <c r="J3183" s="250" t="str">
        <f>data_olah!J663</f>
        <v>TERPASANG</v>
      </c>
      <c r="K3183" s="250" t="str">
        <f>data_olah!P663</f>
        <v>BELUM TERPASANG</v>
      </c>
      <c r="L3183" s="250" t="str">
        <f>data_olah!U663</f>
        <v>TIDAK TERDETEKSI</v>
      </c>
    </row>
    <row r="3184">
      <c r="A3184" s="249">
        <v>2025.0</v>
      </c>
      <c r="B3184" s="249" t="s">
        <v>3598</v>
      </c>
      <c r="C3184" s="250" t="str">
        <f>data_olah!B664</f>
        <v>MAHAKAM ULU</v>
      </c>
      <c r="D3184" s="250" t="str">
        <f>data_olah!C664</f>
        <v>LONG PAHANGAI</v>
      </c>
      <c r="E3184" s="250" t="str">
        <f>data_olah!D664</f>
        <v>DELANG KEROHONG</v>
      </c>
      <c r="F3184" s="251" t="str">
        <f>data_olah!F664</f>
        <v>0.7619924415085291</v>
      </c>
      <c r="G3184" s="251" t="str">
        <f>data_olah!G664</f>
        <v>114.45409645543803</v>
      </c>
      <c r="H3184" s="250" t="str">
        <f>data_olah!H664</f>
        <v>BESTCAMP</v>
      </c>
      <c r="I3184" s="250" t="str">
        <f>data_olah!I664</f>
        <v>STARLINK</v>
      </c>
      <c r="J3184" s="250" t="str">
        <f>data_olah!J664</f>
        <v>TERPASANG</v>
      </c>
      <c r="K3184" s="250" t="str">
        <f>data_olah!P664</f>
        <v>BELUM TERPASANG</v>
      </c>
      <c r="L3184" s="250" t="str">
        <f>data_olah!U664</f>
        <v>OPTIMAL</v>
      </c>
    </row>
    <row r="3185">
      <c r="A3185" s="249">
        <v>2025.0</v>
      </c>
      <c r="B3185" s="249" t="s">
        <v>3598</v>
      </c>
      <c r="C3185" s="250" t="str">
        <f>data_olah!B665</f>
        <v>MAHAKAM ULU</v>
      </c>
      <c r="D3185" s="250" t="str">
        <f>data_olah!C665</f>
        <v>LONG PAHANGAI</v>
      </c>
      <c r="E3185" s="250" t="str">
        <f>data_olah!D665</f>
        <v>LONG PAKAQ</v>
      </c>
      <c r="F3185" s="251" t="str">
        <f>data_olah!F665</f>
        <v>0.7665196208840832</v>
      </c>
      <c r="G3185" s="251" t="str">
        <f>data_olah!G665</f>
        <v>114.45525524525794</v>
      </c>
      <c r="H3185" s="250" t="str">
        <f>data_olah!H665</f>
        <v>BESTCAMP</v>
      </c>
      <c r="I3185" s="250" t="str">
        <f>data_olah!I665</f>
        <v>STARLINK</v>
      </c>
      <c r="J3185" s="250" t="str">
        <f>data_olah!J665</f>
        <v>TERPASANG</v>
      </c>
      <c r="K3185" s="250" t="str">
        <f>data_olah!P665</f>
        <v>BELUM TERPASANG</v>
      </c>
      <c r="L3185" s="250" t="str">
        <f>data_olah!U665</f>
        <v>SANGAT OPTIMAL</v>
      </c>
    </row>
    <row r="3186">
      <c r="A3186" s="249">
        <v>2025.0</v>
      </c>
      <c r="B3186" s="249" t="s">
        <v>3598</v>
      </c>
      <c r="C3186" s="250" t="str">
        <f>data_olah!B666</f>
        <v>MAHAKAM ULU</v>
      </c>
      <c r="D3186" s="250" t="str">
        <f>data_olah!C666</f>
        <v>LONG PAHANGAI</v>
      </c>
      <c r="E3186" s="250" t="str">
        <f>data_olah!D666</f>
        <v>LONG LUNUK</v>
      </c>
      <c r="F3186" s="251" t="str">
        <f>data_olah!F666</f>
        <v>0.7996808225107973</v>
      </c>
      <c r="G3186" s="251" t="str">
        <f>data_olah!G666</f>
        <v>114.53097710280761</v>
      </c>
      <c r="H3186" s="250" t="str">
        <f>data_olah!H666</f>
        <v>BESTCAMP</v>
      </c>
      <c r="I3186" s="250" t="str">
        <f>data_olah!I666</f>
        <v>STARLINK</v>
      </c>
      <c r="J3186" s="250" t="str">
        <f>data_olah!J666</f>
        <v>TERPASANG</v>
      </c>
      <c r="K3186" s="250" t="str">
        <f>data_olah!P666</f>
        <v>BELUM TERPASANG</v>
      </c>
      <c r="L3186" s="250" t="str">
        <f>data_olah!U666</f>
        <v>TIDAK OPTIMAL</v>
      </c>
    </row>
    <row r="3187">
      <c r="A3187" s="249">
        <v>2025.0</v>
      </c>
      <c r="B3187" s="249" t="s">
        <v>3598</v>
      </c>
      <c r="C3187" s="250" t="str">
        <f>data_olah!B667</f>
        <v>MAHAKAM ULU</v>
      </c>
      <c r="D3187" s="250" t="str">
        <f>data_olah!C667</f>
        <v>LONG PAHANGAI</v>
      </c>
      <c r="E3187" s="250" t="str">
        <f>data_olah!D667</f>
        <v>LONG ISUN</v>
      </c>
      <c r="F3187" s="251" t="str">
        <f>data_olah!F667</f>
        <v>1.0350681163256714</v>
      </c>
      <c r="G3187" s="251" t="str">
        <f>data_olah!G667</f>
        <v>114.62002152955957</v>
      </c>
      <c r="H3187" s="250" t="str">
        <f>data_olah!H667</f>
        <v>BESTCAMP</v>
      </c>
      <c r="I3187" s="250" t="str">
        <f>data_olah!I667</f>
        <v>STARLINK</v>
      </c>
      <c r="J3187" s="250" t="str">
        <f>data_olah!J667</f>
        <v>TERPASANG</v>
      </c>
      <c r="K3187" s="250" t="str">
        <f>data_olah!P667</f>
        <v>BELUM TERPASANG</v>
      </c>
      <c r="L3187" s="250" t="str">
        <f>data_olah!U667</f>
        <v>TIDAK OPTIMAL</v>
      </c>
    </row>
    <row r="3188">
      <c r="A3188" s="249">
        <v>2025.0</v>
      </c>
      <c r="B3188" s="249" t="s">
        <v>3598</v>
      </c>
      <c r="C3188" s="250" t="str">
        <f>data_olah!B668</f>
        <v>MAHAKAM ULU</v>
      </c>
      <c r="D3188" s="250" t="str">
        <f>data_olah!C668</f>
        <v>LONG PAHANGAI</v>
      </c>
      <c r="E3188" s="250" t="str">
        <f>data_olah!D668</f>
        <v>NAHA ARU</v>
      </c>
      <c r="F3188" s="251" t="str">
        <f>data_olah!F668</f>
        <v>0.8638980118394364</v>
      </c>
      <c r="G3188" s="251" t="str">
        <f>data_olah!G668</f>
        <v>114.66120476143294</v>
      </c>
      <c r="H3188" s="250" t="str">
        <f>data_olah!H668</f>
        <v>BESTCAMP</v>
      </c>
      <c r="I3188" s="250" t="str">
        <f>data_olah!I668</f>
        <v>STARLINK</v>
      </c>
      <c r="J3188" s="250" t="str">
        <f>data_olah!J668</f>
        <v>TERPASANG</v>
      </c>
      <c r="K3188" s="250" t="str">
        <f>data_olah!P668</f>
        <v>BELUM TERPASANG</v>
      </c>
      <c r="L3188" s="250" t="str">
        <f>data_olah!U668</f>
        <v>TIDAK OPTIMAL</v>
      </c>
    </row>
    <row r="3189">
      <c r="A3189" s="249">
        <v>2025.0</v>
      </c>
      <c r="B3189" s="249" t="s">
        <v>3598</v>
      </c>
      <c r="C3189" s="250" t="str">
        <f>data_olah!B669</f>
        <v>MAHAKAM ULU</v>
      </c>
      <c r="D3189" s="250" t="str">
        <f>data_olah!C669</f>
        <v>LONG PAHANGAI</v>
      </c>
      <c r="E3189" s="250" t="str">
        <f>data_olah!D669</f>
        <v>DATAH NAHA</v>
      </c>
      <c r="F3189" s="251" t="str">
        <f>data_olah!F669</f>
        <v>0.8718691609505069</v>
      </c>
      <c r="G3189" s="251" t="str">
        <f>data_olah!G669</f>
        <v>114.63998843775585</v>
      </c>
      <c r="H3189" s="250" t="str">
        <f>data_olah!H669</f>
        <v>BESTCAMP</v>
      </c>
      <c r="I3189" s="250" t="str">
        <f>data_olah!I669</f>
        <v>STARLINK</v>
      </c>
      <c r="J3189" s="250" t="str">
        <f>data_olah!J669</f>
        <v>TERPASANG</v>
      </c>
      <c r="K3189" s="250" t="str">
        <f>data_olah!P669</f>
        <v>BELUM TERPASANG</v>
      </c>
      <c r="L3189" s="250" t="str">
        <f>data_olah!U669</f>
        <v>TIDAK OPTIMAL</v>
      </c>
    </row>
    <row r="3190">
      <c r="A3190" s="249">
        <v>2025.0</v>
      </c>
      <c r="B3190" s="249" t="s">
        <v>3598</v>
      </c>
      <c r="C3190" s="250" t="str">
        <f>data_olah!B670</f>
        <v>MAHAKAM ULU</v>
      </c>
      <c r="D3190" s="250" t="str">
        <f>data_olah!C670</f>
        <v>LONG PAHANGAI</v>
      </c>
      <c r="E3190" s="250" t="str">
        <f>data_olah!D670</f>
        <v>LIRUNG UBING</v>
      </c>
      <c r="F3190" s="251" t="str">
        <f>data_olah!F670</f>
        <v>0.8116715992278148</v>
      </c>
      <c r="G3190" s="251" t="str">
        <f>data_olah!G670</f>
        <v>114.55063668105352</v>
      </c>
      <c r="H3190" s="250" t="str">
        <f>data_olah!H670</f>
        <v>BESTCAMP</v>
      </c>
      <c r="I3190" s="250" t="str">
        <f>data_olah!I670</f>
        <v>STARLINK</v>
      </c>
      <c r="J3190" s="250" t="str">
        <f>data_olah!J670</f>
        <v>TERPASANG</v>
      </c>
      <c r="K3190" s="250" t="str">
        <f>data_olah!P670</f>
        <v>BELUM TERPASANG</v>
      </c>
      <c r="L3190" s="250" t="str">
        <f>data_olah!U670</f>
        <v>TIDAK OPTIMAL</v>
      </c>
    </row>
    <row r="3191">
      <c r="A3191" s="249">
        <v>2025.0</v>
      </c>
      <c r="B3191" s="249" t="s">
        <v>3598</v>
      </c>
      <c r="C3191" s="250" t="str">
        <f>data_olah!B671</f>
        <v>MAHAKAM ULU</v>
      </c>
      <c r="D3191" s="250" t="str">
        <f>data_olah!C671</f>
        <v>LONG PAHANGAI</v>
      </c>
      <c r="E3191" s="250" t="str">
        <f>data_olah!D671</f>
        <v>LONG PAHANGAI I</v>
      </c>
      <c r="F3191" s="251" t="str">
        <f>data_olah!F671</f>
        <v>0.8835247649712071</v>
      </c>
      <c r="G3191" s="251" t="str">
        <f>data_olah!G671</f>
        <v>114.70238845098675</v>
      </c>
      <c r="H3191" s="250" t="str">
        <f>data_olah!H671</f>
        <v>TELKOMSEL</v>
      </c>
      <c r="I3191" s="250" t="str">
        <f>data_olah!I671</f>
        <v>ORBIT</v>
      </c>
      <c r="J3191" s="250" t="str">
        <f>data_olah!J671</f>
        <v>TERPASANG</v>
      </c>
      <c r="K3191" s="250" t="str">
        <f>data_olah!P671</f>
        <v>BELUM TERPASANG</v>
      </c>
      <c r="L3191" s="250" t="str">
        <f>data_olah!U671</f>
        <v>TIDAK TERDETEKSI</v>
      </c>
    </row>
    <row r="3192">
      <c r="A3192" s="249">
        <v>2025.0</v>
      </c>
      <c r="B3192" s="249" t="s">
        <v>3598</v>
      </c>
      <c r="C3192" s="250" t="str">
        <f>data_olah!B672</f>
        <v>MAHAKAM ULU</v>
      </c>
      <c r="D3192" s="250" t="str">
        <f>data_olah!C672</f>
        <v>LONG PAHANGAI</v>
      </c>
      <c r="E3192" s="250" t="str">
        <f>data_olah!D672</f>
        <v>LONG PAHANGAI II</v>
      </c>
      <c r="F3192" s="251" t="str">
        <f>data_olah!F672</f>
        <v>0.8760380116821415</v>
      </c>
      <c r="G3192" s="251" t="str">
        <f>data_olah!G672</f>
        <v>114.74010011236446</v>
      </c>
      <c r="H3192" s="250" t="str">
        <f>data_olah!H672</f>
        <v>BESTCAMP</v>
      </c>
      <c r="I3192" s="250" t="str">
        <f>data_olah!I672</f>
        <v>STARLINK</v>
      </c>
      <c r="J3192" s="250" t="str">
        <f>data_olah!J672</f>
        <v>TERPASANG</v>
      </c>
      <c r="K3192" s="250" t="str">
        <f>data_olah!P672</f>
        <v>BELUM TERPASANG</v>
      </c>
      <c r="L3192" s="250" t="str">
        <f>data_olah!U672</f>
        <v>TIDAK OPTIMAL</v>
      </c>
    </row>
    <row r="3193">
      <c r="A3193" s="249">
        <v>2025.0</v>
      </c>
      <c r="B3193" s="249" t="s">
        <v>3598</v>
      </c>
      <c r="C3193" s="250" t="str">
        <f>data_olah!B673</f>
        <v>MAHAKAM ULU</v>
      </c>
      <c r="D3193" s="250" t="str">
        <f>data_olah!C673</f>
        <v>LONG PAHANGAI</v>
      </c>
      <c r="E3193" s="250" t="str">
        <f>data_olah!D673</f>
        <v>LONG TUYOQ</v>
      </c>
      <c r="F3193" s="251" t="str">
        <f>data_olah!F673</f>
        <v>0.8890667616177679</v>
      </c>
      <c r="G3193" s="251" t="str">
        <f>data_olah!G673</f>
        <v>114.69123447958803</v>
      </c>
      <c r="H3193" s="250" t="str">
        <f>data_olah!H673</f>
        <v>TELKOMSEL</v>
      </c>
      <c r="I3193" s="250" t="str">
        <f>data_olah!I673</f>
        <v>ORBIT</v>
      </c>
      <c r="J3193" s="250" t="str">
        <f>data_olah!J673</f>
        <v>TERPASANG</v>
      </c>
      <c r="K3193" s="250" t="str">
        <f>data_olah!P673</f>
        <v>BELUM TERPASANG</v>
      </c>
      <c r="L3193" s="250" t="str">
        <f>data_olah!U673</f>
        <v>TIDAK TERDETEKSI</v>
      </c>
    </row>
    <row r="3194">
      <c r="A3194" s="249">
        <v>2025.0</v>
      </c>
      <c r="B3194" s="249" t="s">
        <v>3598</v>
      </c>
      <c r="C3194" s="250" t="str">
        <f>data_olah!B674</f>
        <v>MAHAKAM ULU</v>
      </c>
      <c r="D3194" s="250" t="str">
        <f>data_olah!C674</f>
        <v>LONG PAHANGAI</v>
      </c>
      <c r="E3194" s="250" t="str">
        <f>data_olah!D674</f>
        <v>LIU MULANG</v>
      </c>
      <c r="F3194" s="251" t="str">
        <f>data_olah!F674</f>
        <v>0.9308094577854961</v>
      </c>
      <c r="G3194" s="251" t="str">
        <f>data_olah!G674</f>
        <v>114.76582679679457</v>
      </c>
      <c r="H3194" s="250" t="str">
        <f>data_olah!H674</f>
        <v>BESTCAMP</v>
      </c>
      <c r="I3194" s="250" t="str">
        <f>data_olah!I674</f>
        <v>STARLINK</v>
      </c>
      <c r="J3194" s="250" t="str">
        <f>data_olah!J674</f>
        <v>TERPASANG</v>
      </c>
      <c r="K3194" s="250" t="str">
        <f>data_olah!P674</f>
        <v>BELUM TERPASANG</v>
      </c>
      <c r="L3194" s="250" t="str">
        <f>data_olah!U674</f>
        <v>TIDAK OPTIMAL</v>
      </c>
    </row>
    <row r="3195">
      <c r="A3195" s="249">
        <v>2025.0</v>
      </c>
      <c r="B3195" s="249" t="s">
        <v>3598</v>
      </c>
      <c r="C3195" s="250" t="str">
        <f>data_olah!B675</f>
        <v>MAHAKAM ULU</v>
      </c>
      <c r="D3195" s="250" t="str">
        <f>data_olah!C675</f>
        <v>LONG PAHANGAI</v>
      </c>
      <c r="E3195" s="250" t="str">
        <f>data_olah!D675</f>
        <v>LONG PAKAQ BARU</v>
      </c>
      <c r="F3195" s="251" t="str">
        <f>data_olah!F675</f>
        <v>0.7638026293157275</v>
      </c>
      <c r="G3195" s="251" t="str">
        <f>data_olah!G675</f>
        <v>114.41333567493646</v>
      </c>
      <c r="H3195" s="250" t="str">
        <f>data_olah!H675</f>
        <v>BESTCAMP</v>
      </c>
      <c r="I3195" s="250" t="str">
        <f>data_olah!I675</f>
        <v>STARLINK</v>
      </c>
      <c r="J3195" s="250" t="str">
        <f>data_olah!J675</f>
        <v>TERPASANG</v>
      </c>
      <c r="K3195" s="250" t="str">
        <f>data_olah!P675</f>
        <v>BELUM TERPASANG</v>
      </c>
      <c r="L3195" s="250" t="str">
        <f>data_olah!U675</f>
        <v>TIDAK OPTIMAL</v>
      </c>
    </row>
    <row r="3196">
      <c r="A3196" s="249">
        <v>2025.0</v>
      </c>
      <c r="B3196" s="249" t="s">
        <v>3598</v>
      </c>
      <c r="C3196" s="250" t="str">
        <f>data_olah!B676</f>
        <v>MAHAKAM ULU</v>
      </c>
      <c r="D3196" s="250" t="str">
        <f>data_olah!C676</f>
        <v>LONG PAHANGAI</v>
      </c>
      <c r="E3196" s="250" t="str">
        <f>data_olah!D676</f>
        <v>LONG LUNUK BARU</v>
      </c>
      <c r="F3196" s="251" t="str">
        <f>data_olah!F676</f>
        <v>0.7772464760342571</v>
      </c>
      <c r="G3196" s="251" t="str">
        <f>data_olah!G676</f>
        <v>114.50383820505864</v>
      </c>
      <c r="H3196" s="250" t="str">
        <f>data_olah!H676</f>
        <v>BESTCAMP</v>
      </c>
      <c r="I3196" s="250" t="str">
        <f>data_olah!I676</f>
        <v>STARLINK</v>
      </c>
      <c r="J3196" s="250" t="str">
        <f>data_olah!J676</f>
        <v>TERPASANG</v>
      </c>
      <c r="K3196" s="250" t="str">
        <f>data_olah!P676</f>
        <v>BELUM TERPASANG</v>
      </c>
      <c r="L3196" s="250" t="str">
        <f>data_olah!U676</f>
        <v>TIDAK OPTIMAL</v>
      </c>
    </row>
    <row r="3197">
      <c r="A3197" s="249">
        <v>2025.0</v>
      </c>
      <c r="B3197" s="249" t="s">
        <v>3598</v>
      </c>
      <c r="C3197" s="250" t="str">
        <f>data_olah!B677</f>
        <v>PASER</v>
      </c>
      <c r="D3197" s="250" t="str">
        <f>data_olah!C677</f>
        <v>BATU ENGAU</v>
      </c>
      <c r="E3197" s="250" t="str">
        <f>data_olah!D677</f>
        <v>KERANG</v>
      </c>
      <c r="F3197" s="251" t="str">
        <f>data_olah!F677</f>
        <v>-2.2291076818645017</v>
      </c>
      <c r="G3197" s="251" t="str">
        <f>data_olah!G677</f>
        <v>116.07570284565351</v>
      </c>
      <c r="H3197" s="250" t="str">
        <f>data_olah!H677</f>
        <v>TELKOMSEL</v>
      </c>
      <c r="I3197" s="250" t="str">
        <f>data_olah!I677</f>
        <v>INDIHOME</v>
      </c>
      <c r="J3197" s="250" t="str">
        <f>data_olah!J677</f>
        <v>TERPASANG</v>
      </c>
      <c r="K3197" s="250" t="str">
        <f>data_olah!P677</f>
        <v>&gt; 200GB</v>
      </c>
      <c r="L3197" s="250" t="str">
        <f>data_olah!U677</f>
        <v>KURANG OPTIMAL</v>
      </c>
    </row>
    <row r="3198">
      <c r="A3198" s="249">
        <v>2025.0</v>
      </c>
      <c r="B3198" s="249" t="s">
        <v>3598</v>
      </c>
      <c r="C3198" s="250" t="str">
        <f>data_olah!B678</f>
        <v>PASER</v>
      </c>
      <c r="D3198" s="250" t="str">
        <f>data_olah!C678</f>
        <v>BATU ENGAU</v>
      </c>
      <c r="E3198" s="250" t="str">
        <f>data_olah!D678</f>
        <v>LOMU</v>
      </c>
      <c r="F3198" s="251" t="str">
        <f>data_olah!F678</f>
        <v>-2.297995920618829</v>
      </c>
      <c r="G3198" s="251" t="str">
        <f>data_olah!G678</f>
        <v>116.26822584271758</v>
      </c>
      <c r="H3198" s="250" t="str">
        <f>data_olah!H678</f>
        <v>ICON+</v>
      </c>
      <c r="I3198" s="250" t="str">
        <f>data_olah!I678</f>
        <v> Broadband + I-WIN</v>
      </c>
      <c r="J3198" s="250" t="str">
        <f>data_olah!J678</f>
        <v>TERPASANG</v>
      </c>
      <c r="K3198" s="250" t="str">
        <f>data_olah!P678</f>
        <v>&lt;= 200GB</v>
      </c>
      <c r="L3198" s="250" t="str">
        <f>data_olah!U678</f>
        <v>KURANG OPTIMAL</v>
      </c>
    </row>
    <row r="3199">
      <c r="A3199" s="249">
        <v>2025.0</v>
      </c>
      <c r="B3199" s="249" t="s">
        <v>3598</v>
      </c>
      <c r="C3199" s="250" t="str">
        <f>data_olah!B679</f>
        <v>PASER</v>
      </c>
      <c r="D3199" s="250" t="str">
        <f>data_olah!C679</f>
        <v>BATU ENGAU</v>
      </c>
      <c r="E3199" s="250" t="str">
        <f>data_olah!D679</f>
        <v>SEGENDANG</v>
      </c>
      <c r="F3199" s="251" t="str">
        <f>data_olah!F679</f>
        <v>-2.3197447988818647</v>
      </c>
      <c r="G3199" s="251" t="str">
        <f>data_olah!G679</f>
        <v>116.38232599167306</v>
      </c>
      <c r="H3199" s="250" t="str">
        <f>data_olah!H679</f>
        <v>ICON+</v>
      </c>
      <c r="I3199" s="250" t="str">
        <f>data_olah!I679</f>
        <v> Broadband + I-WIN</v>
      </c>
      <c r="J3199" s="250" t="str">
        <f>data_olah!J679</f>
        <v>TERPASANG</v>
      </c>
      <c r="K3199" s="250" t="str">
        <f>data_olah!P679</f>
        <v>&lt;= 200GB</v>
      </c>
      <c r="L3199" s="250" t="str">
        <f>data_olah!U679</f>
        <v>KURANG OPTIMAL</v>
      </c>
    </row>
    <row r="3200">
      <c r="A3200" s="249">
        <v>2025.0</v>
      </c>
      <c r="B3200" s="249" t="s">
        <v>3598</v>
      </c>
      <c r="C3200" s="250" t="str">
        <f>data_olah!B680</f>
        <v>PASER</v>
      </c>
      <c r="D3200" s="250" t="str">
        <f>data_olah!C680</f>
        <v>BATU ENGAU</v>
      </c>
      <c r="E3200" s="250" t="str">
        <f>data_olah!D680</f>
        <v>MENGKUDU</v>
      </c>
      <c r="F3200" s="251" t="str">
        <f>data_olah!F680</f>
        <v>-2.279348065311799</v>
      </c>
      <c r="G3200" s="251" t="str">
        <f>data_olah!G680</f>
        <v>116.16304595086933</v>
      </c>
      <c r="H3200" s="250" t="str">
        <f>data_olah!H680</f>
        <v>TELKOMSEL</v>
      </c>
      <c r="I3200" s="250" t="str">
        <f>data_olah!I680</f>
        <v>INDIHOME</v>
      </c>
      <c r="J3200" s="250" t="str">
        <f>data_olah!J680</f>
        <v>TERPASANG</v>
      </c>
      <c r="K3200" s="250" t="str">
        <f>data_olah!P680</f>
        <v>&gt; 200GB</v>
      </c>
      <c r="L3200" s="250" t="str">
        <f>data_olah!U680</f>
        <v>KURANG OPTIMAL</v>
      </c>
    </row>
    <row r="3201">
      <c r="A3201" s="249">
        <v>2025.0</v>
      </c>
      <c r="B3201" s="249" t="s">
        <v>3598</v>
      </c>
      <c r="C3201" s="250" t="str">
        <f>data_olah!B681</f>
        <v>PASER</v>
      </c>
      <c r="D3201" s="250" t="str">
        <f>data_olah!C681</f>
        <v>BATU ENGAU</v>
      </c>
      <c r="E3201" s="250" t="str">
        <f>data_olah!D681</f>
        <v>RIWANG</v>
      </c>
      <c r="F3201" s="251" t="str">
        <f>data_olah!F681</f>
        <v>-2.251039495944402</v>
      </c>
      <c r="G3201" s="251" t="str">
        <f>data_olah!G681</f>
        <v>116.30060868542598</v>
      </c>
      <c r="H3201" s="250" t="str">
        <f>data_olah!H681</f>
        <v>ICON+</v>
      </c>
      <c r="I3201" s="250" t="str">
        <f>data_olah!I681</f>
        <v> Broadband + I-WIN</v>
      </c>
      <c r="J3201" s="250" t="str">
        <f>data_olah!J681</f>
        <v>TERPASANG</v>
      </c>
      <c r="K3201" s="250" t="str">
        <f>data_olah!P681</f>
        <v>&lt;= 200GB</v>
      </c>
      <c r="L3201" s="250" t="str">
        <f>data_olah!U681</f>
        <v>KURANG OPTIMAL</v>
      </c>
    </row>
    <row r="3202">
      <c r="A3202" s="249">
        <v>2025.0</v>
      </c>
      <c r="B3202" s="249" t="s">
        <v>3598</v>
      </c>
      <c r="C3202" s="250" t="str">
        <f>data_olah!B682</f>
        <v>PASER</v>
      </c>
      <c r="D3202" s="250" t="str">
        <f>data_olah!C682</f>
        <v>BATU ENGAU</v>
      </c>
      <c r="E3202" s="250" t="str">
        <f>data_olah!D682</f>
        <v>LANGGAI</v>
      </c>
      <c r="F3202" s="251" t="str">
        <f>data_olah!F682</f>
        <v>-2.1533052087895728</v>
      </c>
      <c r="G3202" s="251" t="str">
        <f>data_olah!G682</f>
        <v>116.2190996820978</v>
      </c>
      <c r="H3202" s="250" t="str">
        <f>data_olah!H682</f>
        <v>ICON+</v>
      </c>
      <c r="I3202" s="250" t="str">
        <f>data_olah!I682</f>
        <v> Broadband + I-WIN</v>
      </c>
      <c r="J3202" s="250" t="str">
        <f>data_olah!J682</f>
        <v>TERPASANG</v>
      </c>
      <c r="K3202" s="250" t="str">
        <f>data_olah!P682</f>
        <v>&lt;= 200GB</v>
      </c>
      <c r="L3202" s="250" t="str">
        <f>data_olah!U682</f>
        <v>KURANG OPTIMAL</v>
      </c>
    </row>
    <row r="3203">
      <c r="A3203" s="249">
        <v>2025.0</v>
      </c>
      <c r="B3203" s="249" t="s">
        <v>3598</v>
      </c>
      <c r="C3203" s="250" t="str">
        <f>data_olah!B683</f>
        <v>PASER</v>
      </c>
      <c r="D3203" s="250" t="str">
        <f>data_olah!C683</f>
        <v>BATU ENGAU</v>
      </c>
      <c r="E3203" s="250" t="str">
        <f>data_olah!D683</f>
        <v>PETANGIS</v>
      </c>
      <c r="F3203" s="251" t="str">
        <f>data_olah!F683</f>
        <v>-2.103253319609022</v>
      </c>
      <c r="G3203" s="251" t="str">
        <f>data_olah!G683</f>
        <v>116.10713906492153</v>
      </c>
      <c r="H3203" s="250" t="str">
        <f>data_olah!H683</f>
        <v>TELKOMSEL</v>
      </c>
      <c r="I3203" s="250" t="str">
        <f>data_olah!I683</f>
        <v>INDIHOME</v>
      </c>
      <c r="J3203" s="250" t="str">
        <f>data_olah!J683</f>
        <v>TERPASANG</v>
      </c>
      <c r="K3203" s="250" t="str">
        <f>data_olah!P683</f>
        <v>&lt;= 10GB</v>
      </c>
      <c r="L3203" s="250" t="str">
        <f>data_olah!U683</f>
        <v>TIDAK OPTIMAL</v>
      </c>
    </row>
    <row r="3204">
      <c r="A3204" s="249">
        <v>2025.0</v>
      </c>
      <c r="B3204" s="249" t="s">
        <v>3598</v>
      </c>
      <c r="C3204" s="250" t="str">
        <f>data_olah!B684</f>
        <v>PASER</v>
      </c>
      <c r="D3204" s="250" t="str">
        <f>data_olah!C684</f>
        <v>BATU ENGAU</v>
      </c>
      <c r="E3204" s="250" t="str">
        <f>data_olah!D684</f>
        <v>TEMPAKAN</v>
      </c>
      <c r="F3204" s="251" t="str">
        <f>data_olah!F684</f>
        <v>-2.2631832230948943</v>
      </c>
      <c r="G3204" s="251" t="str">
        <f>data_olah!G684</f>
        <v>116.1282646758943</v>
      </c>
      <c r="H3204" s="250" t="str">
        <f>data_olah!H684</f>
        <v>TELKOMSEL</v>
      </c>
      <c r="I3204" s="250" t="str">
        <f>data_olah!I684</f>
        <v>INDIHOME</v>
      </c>
      <c r="J3204" s="250" t="str">
        <f>data_olah!J684</f>
        <v>TERPASANG</v>
      </c>
      <c r="K3204" s="250" t="str">
        <f>data_olah!P684</f>
        <v>&lt;= 50GB</v>
      </c>
      <c r="L3204" s="250" t="str">
        <f>data_olah!U684</f>
        <v>TIDAK OPTIMAL</v>
      </c>
    </row>
    <row r="3205">
      <c r="A3205" s="249">
        <v>2025.0</v>
      </c>
      <c r="B3205" s="249" t="s">
        <v>3598</v>
      </c>
      <c r="C3205" s="250" t="str">
        <f>data_olah!B685</f>
        <v>PASER</v>
      </c>
      <c r="D3205" s="250" t="str">
        <f>data_olah!C685</f>
        <v>BATU ENGAU</v>
      </c>
      <c r="E3205" s="250" t="str">
        <f>data_olah!D685</f>
        <v>KERANG DAYO</v>
      </c>
      <c r="F3205" s="251" t="str">
        <f>data_olah!F685</f>
        <v>-2.283551182379634</v>
      </c>
      <c r="G3205" s="251" t="str">
        <f>data_olah!G685</f>
        <v>116.04458404648751</v>
      </c>
      <c r="H3205" s="250" t="str">
        <f>data_olah!H685</f>
        <v>ICON+</v>
      </c>
      <c r="I3205" s="250" t="str">
        <f>data_olah!I685</f>
        <v> Broadband + I-WIN</v>
      </c>
      <c r="J3205" s="250" t="str">
        <f>data_olah!J685</f>
        <v>TERPASANG</v>
      </c>
      <c r="K3205" s="250" t="str">
        <f>data_olah!P685</f>
        <v>&lt;= 200GB</v>
      </c>
      <c r="L3205" s="250" t="str">
        <f>data_olah!U685</f>
        <v>KURANG OPTIMAL</v>
      </c>
    </row>
    <row r="3206">
      <c r="A3206" s="249">
        <v>2025.0</v>
      </c>
      <c r="B3206" s="249" t="s">
        <v>3598</v>
      </c>
      <c r="C3206" s="250" t="str">
        <f>data_olah!B686</f>
        <v>PASER</v>
      </c>
      <c r="D3206" s="250" t="str">
        <f>data_olah!C686</f>
        <v>BATU ENGAU</v>
      </c>
      <c r="E3206" s="250" t="str">
        <f>data_olah!D686</f>
        <v>SAING PRUPUK</v>
      </c>
      <c r="F3206" s="251" t="str">
        <f>data_olah!F686</f>
        <v>-2.053976157540722</v>
      </c>
      <c r="G3206" s="251" t="str">
        <f>data_olah!G686</f>
        <v>116.12064386845046</v>
      </c>
      <c r="H3206" s="250" t="str">
        <f>data_olah!H686</f>
        <v>ICON+</v>
      </c>
      <c r="I3206" s="250" t="str">
        <f>data_olah!I686</f>
        <v> Broadband + I-WIN</v>
      </c>
      <c r="J3206" s="250" t="str">
        <f>data_olah!J686</f>
        <v>TERPASANG</v>
      </c>
      <c r="K3206" s="250" t="str">
        <f>data_olah!P686</f>
        <v>&lt;= 200GB</v>
      </c>
      <c r="L3206" s="250" t="str">
        <f>data_olah!U686</f>
        <v>KURANG OPTIMAL</v>
      </c>
    </row>
    <row r="3207">
      <c r="A3207" s="249">
        <v>2025.0</v>
      </c>
      <c r="B3207" s="249" t="s">
        <v>3598</v>
      </c>
      <c r="C3207" s="250" t="str">
        <f>data_olah!B687</f>
        <v>PASER</v>
      </c>
      <c r="D3207" s="250" t="str">
        <f>data_olah!C687</f>
        <v>BATU ENGAU</v>
      </c>
      <c r="E3207" s="250" t="str">
        <f>data_olah!D687</f>
        <v>BAI JAYA</v>
      </c>
      <c r="F3207" s="251" t="str">
        <f>data_olah!F687</f>
        <v>-2.1110119953828397</v>
      </c>
      <c r="G3207" s="251" t="str">
        <f>data_olah!G687</f>
        <v>116.2349073239969</v>
      </c>
      <c r="H3207" s="250" t="str">
        <f>data_olah!H687</f>
        <v>TELKOMSEL</v>
      </c>
      <c r="I3207" s="250" t="str">
        <f>data_olah!I687</f>
        <v>ORBIT</v>
      </c>
      <c r="J3207" s="250" t="str">
        <f>data_olah!J687</f>
        <v>TERPASANG</v>
      </c>
      <c r="K3207" s="250" t="str">
        <f>data_olah!P687</f>
        <v>BELUM TERPASANG</v>
      </c>
      <c r="L3207" s="250" t="str">
        <f>data_olah!U687</f>
        <v>TIDAK TERDETEKSI</v>
      </c>
    </row>
    <row r="3208">
      <c r="A3208" s="249">
        <v>2025.0</v>
      </c>
      <c r="B3208" s="249" t="s">
        <v>3598</v>
      </c>
      <c r="C3208" s="250" t="str">
        <f>data_olah!B688</f>
        <v>PASER</v>
      </c>
      <c r="D3208" s="250" t="str">
        <f>data_olah!C688</f>
        <v>BATU ENGAU</v>
      </c>
      <c r="E3208" s="250" t="str">
        <f>data_olah!D688</f>
        <v>PENGGUREN JAYA</v>
      </c>
      <c r="F3208" s="251" t="str">
        <f>data_olah!F688</f>
        <v>-2.3341851099454516</v>
      </c>
      <c r="G3208" s="251" t="str">
        <f>data_olah!G688</f>
        <v>116.3282576385538</v>
      </c>
      <c r="H3208" s="250" t="str">
        <f>data_olah!H688</f>
        <v>ICON+</v>
      </c>
      <c r="I3208" s="250" t="str">
        <f>data_olah!I688</f>
        <v> Broadband + I-WIN</v>
      </c>
      <c r="J3208" s="250" t="str">
        <f>data_olah!J688</f>
        <v>TERPASANG</v>
      </c>
      <c r="K3208" s="250" t="str">
        <f>data_olah!P688</f>
        <v>&lt;= 200GB</v>
      </c>
      <c r="L3208" s="250" t="str">
        <f>data_olah!U688</f>
        <v>KURANG OPTIMAL</v>
      </c>
    </row>
    <row r="3209">
      <c r="A3209" s="249">
        <v>2025.0</v>
      </c>
      <c r="B3209" s="249" t="s">
        <v>3598</v>
      </c>
      <c r="C3209" s="250" t="str">
        <f>data_olah!B689</f>
        <v>PASER</v>
      </c>
      <c r="D3209" s="250" t="str">
        <f>data_olah!C689</f>
        <v>BATU ENGAU</v>
      </c>
      <c r="E3209" s="250" t="str">
        <f>data_olah!D689</f>
        <v>TEBRU PASER DAMAI</v>
      </c>
      <c r="F3209" s="251" t="str">
        <f>data_olah!F689</f>
        <v>-2.1586449538556183</v>
      </c>
      <c r="G3209" s="251" t="str">
        <f>data_olah!G689</f>
        <v>116.10812314886934</v>
      </c>
      <c r="H3209" s="250" t="str">
        <f>data_olah!H689</f>
        <v>TELKOMSEL</v>
      </c>
      <c r="I3209" s="250" t="str">
        <f>data_olah!I689</f>
        <v>INDIHOME</v>
      </c>
      <c r="J3209" s="250" t="str">
        <f>data_olah!J689</f>
        <v>TERPASANG</v>
      </c>
      <c r="K3209" s="250" t="str">
        <f>data_olah!P689</f>
        <v>&lt;= 100GB</v>
      </c>
      <c r="L3209" s="250" t="str">
        <f>data_olah!U689</f>
        <v>TIDAK OPTIMAL</v>
      </c>
    </row>
    <row r="3210">
      <c r="A3210" s="249">
        <v>2025.0</v>
      </c>
      <c r="B3210" s="249" t="s">
        <v>3598</v>
      </c>
      <c r="C3210" s="250" t="str">
        <f>data_olah!B690</f>
        <v>PASER</v>
      </c>
      <c r="D3210" s="250" t="str">
        <f>data_olah!C690</f>
        <v>BATU SOPANG</v>
      </c>
      <c r="E3210" s="250" t="str">
        <f>data_olah!D690</f>
        <v>SAMURANGAU</v>
      </c>
      <c r="F3210" s="251" t="str">
        <f>data_olah!F690</f>
        <v>-1.9048538650924653</v>
      </c>
      <c r="G3210" s="251" t="str">
        <f>data_olah!G690</f>
        <v>115.93400801953022</v>
      </c>
      <c r="H3210" s="250" t="str">
        <f>data_olah!H690</f>
        <v>ICON+</v>
      </c>
      <c r="I3210" s="250" t="str">
        <f>data_olah!I690</f>
        <v> Broadband + I-WIN</v>
      </c>
      <c r="J3210" s="250" t="str">
        <f>data_olah!J690</f>
        <v>TERPASANG</v>
      </c>
      <c r="K3210" s="250" t="str">
        <f>data_olah!P690</f>
        <v>&lt;= 200GB</v>
      </c>
      <c r="L3210" s="250" t="str">
        <f>data_olah!U690</f>
        <v>KURANG OPTIMAL</v>
      </c>
    </row>
    <row r="3211">
      <c r="A3211" s="249">
        <v>2025.0</v>
      </c>
      <c r="B3211" s="249" t="s">
        <v>3598</v>
      </c>
      <c r="C3211" s="250" t="str">
        <f>data_olah!B691</f>
        <v>PASER</v>
      </c>
      <c r="D3211" s="250" t="str">
        <f>data_olah!C691</f>
        <v>BATU SOPANG</v>
      </c>
      <c r="E3211" s="250" t="str">
        <f>data_olah!D691</f>
        <v>BUSUI</v>
      </c>
      <c r="F3211" s="251" t="str">
        <f>data_olah!F691</f>
        <v>-1.7379575091232700</v>
      </c>
      <c r="G3211" s="251" t="str">
        <f>data_olah!G691</f>
        <v>115.8305680071020</v>
      </c>
      <c r="H3211" s="250" t="str">
        <f>data_olah!H691</f>
        <v>TELKOMSEL</v>
      </c>
      <c r="I3211" s="250" t="str">
        <f>data_olah!I691</f>
        <v>INDIHOME</v>
      </c>
      <c r="J3211" s="250" t="str">
        <f>data_olah!J691</f>
        <v>TERPASANG</v>
      </c>
      <c r="K3211" s="250" t="str">
        <f>data_olah!P691</f>
        <v>&lt;= 50GB</v>
      </c>
      <c r="L3211" s="250" t="str">
        <f>data_olah!U691</f>
        <v>KURANG OPTIMAL</v>
      </c>
    </row>
    <row r="3212">
      <c r="A3212" s="249">
        <v>2025.0</v>
      </c>
      <c r="B3212" s="249" t="s">
        <v>3598</v>
      </c>
      <c r="C3212" s="250" t="str">
        <f>data_olah!B692</f>
        <v>PASER</v>
      </c>
      <c r="D3212" s="250" t="str">
        <f>data_olah!C692</f>
        <v>BATU SOPANG</v>
      </c>
      <c r="E3212" s="250" t="str">
        <f>data_olah!D692</f>
        <v>BATU KAJANG</v>
      </c>
      <c r="F3212" s="251" t="str">
        <f>data_olah!F692</f>
        <v>-1.8259178170820100</v>
      </c>
      <c r="G3212" s="251" t="str">
        <f>data_olah!G692</f>
        <v>115.92001649877500</v>
      </c>
      <c r="H3212" s="250" t="str">
        <f>data_olah!H692</f>
        <v>TELKOM</v>
      </c>
      <c r="I3212" s="250" t="str">
        <f>data_olah!I692</f>
        <v>WMS</v>
      </c>
      <c r="J3212" s="250" t="str">
        <f>data_olah!J692</f>
        <v>TERPASANG</v>
      </c>
      <c r="K3212" s="250" t="str">
        <f>data_olah!P692</f>
        <v>BELUM TERPASANG</v>
      </c>
      <c r="L3212" s="250" t="str">
        <f>data_olah!U692</f>
        <v>TIDAK OPTIMAL</v>
      </c>
    </row>
    <row r="3213">
      <c r="A3213" s="249">
        <v>2025.0</v>
      </c>
      <c r="B3213" s="249" t="s">
        <v>3598</v>
      </c>
      <c r="C3213" s="250" t="str">
        <f>data_olah!B693</f>
        <v>PASER</v>
      </c>
      <c r="D3213" s="250" t="str">
        <f>data_olah!C693</f>
        <v>BATU SOPANG</v>
      </c>
      <c r="E3213" s="250" t="str">
        <f>data_olah!D693</f>
        <v>LEGAI</v>
      </c>
      <c r="F3213" s="251" t="str">
        <f>data_olah!F693</f>
        <v>-1.868.716.280.554.300</v>
      </c>
      <c r="G3213" s="251" t="str">
        <f>data_olah!G693</f>
        <v>115.93.253551312800</v>
      </c>
      <c r="H3213" s="250" t="str">
        <f>data_olah!H693</f>
        <v>TELKOMSEL</v>
      </c>
      <c r="I3213" s="250" t="str">
        <f>data_olah!I693</f>
        <v>INDIHOME</v>
      </c>
      <c r="J3213" s="250" t="str">
        <f>data_olah!J693</f>
        <v>TERPASANG</v>
      </c>
      <c r="K3213" s="250" t="str">
        <f>data_olah!P693</f>
        <v>&lt;= 100GB</v>
      </c>
      <c r="L3213" s="250" t="str">
        <f>data_olah!U693</f>
        <v>TIDAK OPTIMAL</v>
      </c>
    </row>
    <row r="3214">
      <c r="A3214" s="249">
        <v>2025.0</v>
      </c>
      <c r="B3214" s="249" t="s">
        <v>3598</v>
      </c>
      <c r="C3214" s="250" t="str">
        <f>data_olah!B694</f>
        <v>PASER</v>
      </c>
      <c r="D3214" s="250" t="str">
        <f>data_olah!C694</f>
        <v>BATU SOPANG</v>
      </c>
      <c r="E3214" s="250" t="str">
        <f>data_olah!D694</f>
        <v>SUNGAI TERIK</v>
      </c>
      <c r="F3214" s="251" t="str">
        <f>data_olah!F694</f>
        <v>-1.8349566551748637</v>
      </c>
      <c r="G3214" s="251" t="str">
        <f>data_olah!G694</f>
        <v>115.947517861357</v>
      </c>
      <c r="H3214" s="250" t="str">
        <f>data_olah!H694</f>
        <v>TELKOMSEL</v>
      </c>
      <c r="I3214" s="250" t="str">
        <f>data_olah!I694</f>
        <v>INDIHOME</v>
      </c>
      <c r="J3214" s="250" t="str">
        <f>data_olah!J694</f>
        <v>TERPASANG</v>
      </c>
      <c r="K3214" s="250" t="str">
        <f>data_olah!P694</f>
        <v>&lt;= 150GB</v>
      </c>
      <c r="L3214" s="250" t="str">
        <f>data_olah!U694</f>
        <v>KURANG OPTIMAL</v>
      </c>
    </row>
    <row r="3215">
      <c r="A3215" s="249">
        <v>2025.0</v>
      </c>
      <c r="B3215" s="249" t="s">
        <v>3598</v>
      </c>
      <c r="C3215" s="250" t="str">
        <f>data_olah!B695</f>
        <v>PASER</v>
      </c>
      <c r="D3215" s="250" t="str">
        <f>data_olah!C695</f>
        <v>BATU SOPANG</v>
      </c>
      <c r="E3215" s="250" t="str">
        <f>data_olah!D695</f>
        <v>KASUNGAI</v>
      </c>
      <c r="F3215" s="251" t="str">
        <f>data_olah!F695</f>
        <v>-1.807876984652584</v>
      </c>
      <c r="G3215" s="251" t="str">
        <f>data_olah!G695</f>
        <v>115.9175425402551</v>
      </c>
      <c r="H3215" s="250" t="str">
        <f>data_olah!H695</f>
        <v>TELKOM</v>
      </c>
      <c r="I3215" s="250" t="str">
        <f>data_olah!I695</f>
        <v>WMS</v>
      </c>
      <c r="J3215" s="250" t="str">
        <f>data_olah!J695</f>
        <v>TERPASANG</v>
      </c>
      <c r="K3215" s="250" t="str">
        <f>data_olah!P695</f>
        <v>BELUM TERPASANG</v>
      </c>
      <c r="L3215" s="250" t="str">
        <f>data_olah!U695</f>
        <v>TIDAK OPTIMAL</v>
      </c>
    </row>
    <row r="3216">
      <c r="A3216" s="249">
        <v>2025.0</v>
      </c>
      <c r="B3216" s="249" t="s">
        <v>3598</v>
      </c>
      <c r="C3216" s="250" t="str">
        <f>data_olah!B696</f>
        <v>PASER</v>
      </c>
      <c r="D3216" s="250" t="str">
        <f>data_olah!C696</f>
        <v>BATU SOPANG</v>
      </c>
      <c r="E3216" s="250" t="str">
        <f>data_olah!D696</f>
        <v>RANTAU BUTA</v>
      </c>
      <c r="F3216" s="251" t="str">
        <f>data_olah!F696</f>
        <v>-1.7415296479243139</v>
      </c>
      <c r="G3216" s="251" t="str">
        <f>data_olah!G696</f>
        <v>115.9617832473535</v>
      </c>
      <c r="H3216" s="250" t="str">
        <f>data_olah!H696</f>
        <v>ICON+</v>
      </c>
      <c r="I3216" s="250" t="str">
        <f>data_olah!I696</f>
        <v>STARLINK</v>
      </c>
      <c r="J3216" s="250" t="str">
        <f>data_olah!J696</f>
        <v>TERPASANG</v>
      </c>
      <c r="K3216" s="250" t="str">
        <f>data_olah!P696</f>
        <v/>
      </c>
      <c r="L3216" s="250" t="str">
        <f>data_olah!U696</f>
        <v>KURANG OPTIMAL</v>
      </c>
    </row>
    <row r="3217">
      <c r="A3217" s="249">
        <v>2025.0</v>
      </c>
      <c r="B3217" s="249" t="s">
        <v>3598</v>
      </c>
      <c r="C3217" s="250" t="str">
        <f>data_olah!B697</f>
        <v>PASER</v>
      </c>
      <c r="D3217" s="250" t="str">
        <f>data_olah!C697</f>
        <v>BATU SOPANG</v>
      </c>
      <c r="E3217" s="250" t="str">
        <f>data_olah!D697</f>
        <v>RANTAU LAYUNG</v>
      </c>
      <c r="F3217" s="251" t="str">
        <f>data_olah!F697</f>
        <v>-1.6197934546885955</v>
      </c>
      <c r="G3217" s="251" t="str">
        <f>data_olah!G697</f>
        <v>116.00060052564983</v>
      </c>
      <c r="H3217" s="250" t="str">
        <f>data_olah!H697</f>
        <v>ICON+</v>
      </c>
      <c r="I3217" s="250" t="str">
        <f>data_olah!I697</f>
        <v>STARLINK</v>
      </c>
      <c r="J3217" s="250" t="str">
        <f>data_olah!J697</f>
        <v>TERPASANG</v>
      </c>
      <c r="K3217" s="250" t="str">
        <f>data_olah!P697</f>
        <v/>
      </c>
      <c r="L3217" s="250" t="str">
        <f>data_olah!U697</f>
        <v>KURANG OPTIMAL</v>
      </c>
    </row>
    <row r="3218">
      <c r="A3218" s="249">
        <v>2025.0</v>
      </c>
      <c r="B3218" s="249" t="s">
        <v>3598</v>
      </c>
      <c r="C3218" s="250" t="str">
        <f>data_olah!B698</f>
        <v>PASER</v>
      </c>
      <c r="D3218" s="250" t="str">
        <f>data_olah!C698</f>
        <v>BATU SOPANG</v>
      </c>
      <c r="E3218" s="250" t="str">
        <f>data_olah!D698</f>
        <v>SONGKA</v>
      </c>
      <c r="F3218" s="251" t="str">
        <f>data_olah!F698</f>
        <v>-1.828394559104346</v>
      </c>
      <c r="G3218" s="251" t="str">
        <f>data_olah!G698</f>
        <v>115.88398208083335</v>
      </c>
      <c r="H3218" s="250" t="str">
        <f>data_olah!H698</f>
        <v>TELKOMSEL</v>
      </c>
      <c r="I3218" s="250" t="str">
        <f>data_olah!I698</f>
        <v>INDIHOME</v>
      </c>
      <c r="J3218" s="250" t="str">
        <f>data_olah!J698</f>
        <v>TERPASANG</v>
      </c>
      <c r="K3218" s="250" t="str">
        <f>data_olah!P698</f>
        <v>&lt;= 10GB</v>
      </c>
      <c r="L3218" s="250" t="str">
        <f>data_olah!U698</f>
        <v>TIDAK OPTIMAL</v>
      </c>
    </row>
    <row r="3219">
      <c r="A3219" s="249">
        <v>2025.0</v>
      </c>
      <c r="B3219" s="249" t="s">
        <v>3598</v>
      </c>
      <c r="C3219" s="250" t="str">
        <f>data_olah!B699</f>
        <v>PASER</v>
      </c>
      <c r="D3219" s="250" t="str">
        <f>data_olah!C699</f>
        <v>KUARO</v>
      </c>
      <c r="E3219" s="250" t="str">
        <f>data_olah!D699</f>
        <v>LOLO</v>
      </c>
      <c r="F3219" s="251" t="str">
        <f>data_olah!F699</f>
        <v>-1.878927625607862</v>
      </c>
      <c r="G3219" s="251" t="str">
        <f>data_olah!G699</f>
        <v>116.08415294203698</v>
      </c>
      <c r="H3219" s="250" t="str">
        <f>data_olah!H699</f>
        <v/>
      </c>
      <c r="I3219" s="250" t="str">
        <f>data_olah!I699</f>
        <v/>
      </c>
      <c r="J3219" s="250" t="str">
        <f>data_olah!J699</f>
        <v/>
      </c>
      <c r="K3219" s="250" t="str">
        <f>data_olah!P699</f>
        <v>BELUM TERPASANG</v>
      </c>
      <c r="L3219" s="250" t="str">
        <f>data_olah!U699</f>
        <v>BELUM TERPASANG</v>
      </c>
    </row>
    <row r="3220">
      <c r="A3220" s="249">
        <v>2025.0</v>
      </c>
      <c r="B3220" s="249" t="s">
        <v>3598</v>
      </c>
      <c r="C3220" s="250" t="str">
        <f>data_olah!B700</f>
        <v>PASER</v>
      </c>
      <c r="D3220" s="250" t="str">
        <f>data_olah!C700</f>
        <v>KUARO</v>
      </c>
      <c r="E3220" s="250" t="str">
        <f>data_olah!D700</f>
        <v>SANDELEY</v>
      </c>
      <c r="F3220" s="251" t="str">
        <f>data_olah!F700</f>
        <v>-1.6925902484951292</v>
      </c>
      <c r="G3220" s="251" t="str">
        <f>data_olah!G700</f>
        <v>116.14310495226897</v>
      </c>
      <c r="H3220" s="250" t="str">
        <f>data_olah!H700</f>
        <v>TELKOMSEL</v>
      </c>
      <c r="I3220" s="250" t="str">
        <f>data_olah!I700</f>
        <v>INDIHOME</v>
      </c>
      <c r="J3220" s="250" t="str">
        <f>data_olah!J700</f>
        <v>TERPASANG</v>
      </c>
      <c r="K3220" s="250" t="str">
        <f>data_olah!P700</f>
        <v>&lt;= 150GB</v>
      </c>
      <c r="L3220" s="250" t="str">
        <f>data_olah!U700</f>
        <v>KURANG OPTIMAL</v>
      </c>
    </row>
    <row r="3221">
      <c r="A3221" s="249">
        <v>2025.0</v>
      </c>
      <c r="B3221" s="249" t="s">
        <v>3598</v>
      </c>
      <c r="C3221" s="250" t="str">
        <f>data_olah!B701</f>
        <v>PASER</v>
      </c>
      <c r="D3221" s="250" t="str">
        <f>data_olah!C701</f>
        <v>KUARO</v>
      </c>
      <c r="E3221" s="250" t="str">
        <f>data_olah!D701</f>
        <v>HARAPAN BARU</v>
      </c>
      <c r="F3221" s="251" t="str">
        <f>data_olah!F701</f>
        <v>-1.7724950449635755</v>
      </c>
      <c r="G3221" s="251" t="str">
        <f>data_olah!G701</f>
        <v>116.41822688368462</v>
      </c>
      <c r="H3221" s="250" t="str">
        <f>data_olah!H701</f>
        <v>ICON+</v>
      </c>
      <c r="I3221" s="250" t="str">
        <f>data_olah!I701</f>
        <v>STARLINK</v>
      </c>
      <c r="J3221" s="250" t="str">
        <f>data_olah!J701</f>
        <v>TERPASANG</v>
      </c>
      <c r="K3221" s="250" t="str">
        <f>data_olah!P701</f>
        <v/>
      </c>
      <c r="L3221" s="250" t="str">
        <f>data_olah!U701</f>
        <v>KURANG OPTIMAL</v>
      </c>
    </row>
    <row r="3222">
      <c r="A3222" s="249">
        <v>2025.0</v>
      </c>
      <c r="B3222" s="249" t="s">
        <v>3598</v>
      </c>
      <c r="C3222" s="250" t="str">
        <f>data_olah!B702</f>
        <v>PASER</v>
      </c>
      <c r="D3222" s="250" t="str">
        <f>data_olah!C702</f>
        <v>KUARO</v>
      </c>
      <c r="E3222" s="250" t="str">
        <f>data_olah!D702</f>
        <v>RANGAN</v>
      </c>
      <c r="F3222" s="251" t="str">
        <f>data_olah!F702</f>
        <v>-1.7945887067011579</v>
      </c>
      <c r="G3222" s="251" t="str">
        <f>data_olah!G702</f>
        <v>116.09888801294683</v>
      </c>
      <c r="H3222" s="250" t="str">
        <f>data_olah!H702</f>
        <v>PSN</v>
      </c>
      <c r="I3222" s="250" t="str">
        <f>data_olah!I702</f>
        <v>VSAT</v>
      </c>
      <c r="J3222" s="250" t="str">
        <f>data_olah!J702</f>
        <v>TERPASANG</v>
      </c>
      <c r="K3222" s="250" t="str">
        <f>data_olah!P702</f>
        <v/>
      </c>
      <c r="L3222" s="250" t="str">
        <f>data_olah!U702</f>
        <v>TIDAK OPTIMAL</v>
      </c>
    </row>
    <row r="3223">
      <c r="A3223" s="249">
        <v>2025.0</v>
      </c>
      <c r="B3223" s="249" t="s">
        <v>3598</v>
      </c>
      <c r="C3223" s="250" t="str">
        <f>data_olah!B703</f>
        <v>PASER</v>
      </c>
      <c r="D3223" s="250" t="str">
        <f>data_olah!C703</f>
        <v>KUARO</v>
      </c>
      <c r="E3223" s="250" t="str">
        <f>data_olah!D703</f>
        <v>MODANG</v>
      </c>
      <c r="F3223" s="251" t="str">
        <f>data_olah!F703</f>
        <v>-1.7257166623425586</v>
      </c>
      <c r="G3223" s="251" t="str">
        <f>data_olah!G703</f>
        <v>116.13249381937091</v>
      </c>
      <c r="H3223" s="250" t="str">
        <f>data_olah!H703</f>
        <v>TELKOMSEL</v>
      </c>
      <c r="I3223" s="250" t="str">
        <f>data_olah!I703</f>
        <v>INDIHOME</v>
      </c>
      <c r="J3223" s="250" t="str">
        <f>data_olah!J703</f>
        <v>TERPASANG</v>
      </c>
      <c r="K3223" s="250" t="str">
        <f>data_olah!P703</f>
        <v>&gt; 200GB</v>
      </c>
      <c r="L3223" s="250" t="str">
        <f>data_olah!U703</f>
        <v>KURANG OPTIMAL</v>
      </c>
    </row>
    <row r="3224">
      <c r="A3224" s="249">
        <v>2025.0</v>
      </c>
      <c r="B3224" s="249" t="s">
        <v>3598</v>
      </c>
      <c r="C3224" s="250" t="str">
        <f>data_olah!B704</f>
        <v>PASER</v>
      </c>
      <c r="D3224" s="250" t="str">
        <f>data_olah!C704</f>
        <v>KUARO</v>
      </c>
      <c r="E3224" s="250" t="str">
        <f>data_olah!D704</f>
        <v>PASIR MAYANG</v>
      </c>
      <c r="F3224" s="251" t="str">
        <f>data_olah!F704</f>
        <v>-1.7742966776106361</v>
      </c>
      <c r="G3224" s="251" t="str">
        <f>data_olah!G704</f>
        <v>116.21831469799247</v>
      </c>
      <c r="H3224" s="250" t="str">
        <f>data_olah!H704</f>
        <v>TELKOMSEL</v>
      </c>
      <c r="I3224" s="250" t="str">
        <f>data_olah!I704</f>
        <v>INDIHOME</v>
      </c>
      <c r="J3224" s="250" t="str">
        <f>data_olah!J704</f>
        <v>TERPASANG</v>
      </c>
      <c r="K3224" s="250" t="str">
        <f>data_olah!P704</f>
        <v>&gt; 200GB</v>
      </c>
      <c r="L3224" s="250" t="str">
        <f>data_olah!U704</f>
        <v>KURANG OPTIMAL</v>
      </c>
    </row>
    <row r="3225">
      <c r="A3225" s="249">
        <v>2025.0</v>
      </c>
      <c r="B3225" s="249" t="s">
        <v>3598</v>
      </c>
      <c r="C3225" s="250" t="str">
        <f>data_olah!B705</f>
        <v>PASER</v>
      </c>
      <c r="D3225" s="250" t="str">
        <f>data_olah!C705</f>
        <v>KUARO</v>
      </c>
      <c r="E3225" s="250" t="str">
        <f>data_olah!D705</f>
        <v>KERTA BUMI</v>
      </c>
      <c r="F3225" s="251" t="str">
        <f>data_olah!F705</f>
        <v>-1.7432164851684002</v>
      </c>
      <c r="G3225" s="251" t="str">
        <f>data_olah!G705</f>
        <v>116.07489760774699</v>
      </c>
      <c r="H3225" s="250" t="str">
        <f>data_olah!H705</f>
        <v>TELKOMSEL</v>
      </c>
      <c r="I3225" s="250" t="str">
        <f>data_olah!I705</f>
        <v>INDIHOME</v>
      </c>
      <c r="J3225" s="250" t="str">
        <f>data_olah!J705</f>
        <v>TERPASANG</v>
      </c>
      <c r="K3225" s="250" t="str">
        <f>data_olah!P705</f>
        <v>&lt;= 10GB</v>
      </c>
      <c r="L3225" s="250" t="str">
        <f>data_olah!U705</f>
        <v>TIDAK OPTIMAL</v>
      </c>
    </row>
    <row r="3226">
      <c r="A3226" s="249">
        <v>2025.0</v>
      </c>
      <c r="B3226" s="249" t="s">
        <v>3598</v>
      </c>
      <c r="C3226" s="250" t="str">
        <f>data_olah!B706</f>
        <v>PASER</v>
      </c>
      <c r="D3226" s="250" t="str">
        <f>data_olah!C706</f>
        <v>KUARO</v>
      </c>
      <c r="E3226" s="250" t="str">
        <f>data_olah!D706</f>
        <v>PONDONG BARU</v>
      </c>
      <c r="F3226" s="251" t="str">
        <f>data_olah!F706</f>
        <v>-1.8137985837934292</v>
      </c>
      <c r="G3226" s="251" t="str">
        <f>data_olah!G706</f>
        <v>116.2385207365896</v>
      </c>
      <c r="H3226" s="250" t="str">
        <f>data_olah!H706</f>
        <v>PSN</v>
      </c>
      <c r="I3226" s="250" t="str">
        <f>data_olah!I706</f>
        <v>VSAT</v>
      </c>
      <c r="J3226" s="250" t="str">
        <f>data_olah!J706</f>
        <v>TERPASANG</v>
      </c>
      <c r="K3226" s="250" t="str">
        <f>data_olah!P706</f>
        <v/>
      </c>
      <c r="L3226" s="250" t="str">
        <f>data_olah!U706</f>
        <v>TIDAK OPTIMAL</v>
      </c>
    </row>
    <row r="3227">
      <c r="A3227" s="249">
        <v>2025.0</v>
      </c>
      <c r="B3227" s="249" t="s">
        <v>3598</v>
      </c>
      <c r="C3227" s="250" t="str">
        <f>data_olah!B707</f>
        <v>PASER</v>
      </c>
      <c r="D3227" s="250" t="str">
        <f>data_olah!C707</f>
        <v>KUARO</v>
      </c>
      <c r="E3227" s="250" t="str">
        <f>data_olah!D707</f>
        <v>PADANG JAYA</v>
      </c>
      <c r="F3227" s="251" t="str">
        <f>data_olah!F707</f>
        <v>-1.7940861886798762</v>
      </c>
      <c r="G3227" s="251" t="str">
        <f>data_olah!G707</f>
        <v>116.05789232105396</v>
      </c>
      <c r="H3227" s="250" t="str">
        <f>data_olah!H707</f>
        <v/>
      </c>
      <c r="I3227" s="250" t="str">
        <f>data_olah!I707</f>
        <v/>
      </c>
      <c r="J3227" s="250" t="str">
        <f>data_olah!J707</f>
        <v/>
      </c>
      <c r="K3227" s="250" t="str">
        <f>data_olah!P707</f>
        <v>BELUM TERPASANG</v>
      </c>
      <c r="L3227" s="250" t="str">
        <f>data_olah!U707</f>
        <v>BELUM TERPASANG</v>
      </c>
    </row>
    <row r="3228">
      <c r="A3228" s="249">
        <v>2025.0</v>
      </c>
      <c r="B3228" s="249" t="s">
        <v>3598</v>
      </c>
      <c r="C3228" s="250" t="str">
        <f>data_olah!B708</f>
        <v>PASER</v>
      </c>
      <c r="D3228" s="250" t="str">
        <f>data_olah!C708</f>
        <v>KUARO</v>
      </c>
      <c r="E3228" s="250" t="str">
        <f>data_olah!D708</f>
        <v>KENDAROM</v>
      </c>
      <c r="F3228" s="251" t="str">
        <f>data_olah!F708</f>
        <v>-1.7770045228437874</v>
      </c>
      <c r="G3228" s="251" t="str">
        <f>data_olah!G708</f>
        <v>116.09993248742362</v>
      </c>
      <c r="H3228" s="250" t="str">
        <f>data_olah!H708</f>
        <v>TELKOMSEL</v>
      </c>
      <c r="I3228" s="250" t="str">
        <f>data_olah!I708</f>
        <v>INDIHOME</v>
      </c>
      <c r="J3228" s="250" t="str">
        <f>data_olah!J708</f>
        <v>TERPASANG</v>
      </c>
      <c r="K3228" s="250" t="str">
        <f>data_olah!P708</f>
        <v>&lt;= 10GB</v>
      </c>
      <c r="L3228" s="250" t="str">
        <f>data_olah!U708</f>
        <v>TIDAK OPTIMAL</v>
      </c>
    </row>
    <row r="3229">
      <c r="A3229" s="249">
        <v>2025.0</v>
      </c>
      <c r="B3229" s="249" t="s">
        <v>3598</v>
      </c>
      <c r="C3229" s="250" t="str">
        <f>data_olah!B709</f>
        <v>PASER</v>
      </c>
      <c r="D3229" s="250" t="str">
        <f>data_olah!C709</f>
        <v>KUARO</v>
      </c>
      <c r="E3229" s="250" t="str">
        <f>data_olah!D709</f>
        <v>KLEMPANG SARI</v>
      </c>
      <c r="F3229" s="251" t="str">
        <f>data_olah!F709</f>
        <v>-1.834691217212868</v>
      </c>
      <c r="G3229" s="251" t="str">
        <f>data_olah!G709</f>
        <v>116.09478046435623</v>
      </c>
      <c r="H3229" s="250" t="str">
        <f>data_olah!H709</f>
        <v>TELKOMSEL</v>
      </c>
      <c r="I3229" s="250" t="str">
        <f>data_olah!I709</f>
        <v>INDIHOME</v>
      </c>
      <c r="J3229" s="250" t="str">
        <f>data_olah!J709</f>
        <v>TERPASANG</v>
      </c>
      <c r="K3229" s="250" t="str">
        <f>data_olah!P709</f>
        <v>&lt;= 100GB</v>
      </c>
      <c r="L3229" s="250" t="str">
        <f>data_olah!U709</f>
        <v>TIDAK OPTIMAL</v>
      </c>
    </row>
    <row r="3230">
      <c r="A3230" s="249">
        <v>2025.0</v>
      </c>
      <c r="B3230" s="249" t="s">
        <v>3598</v>
      </c>
      <c r="C3230" s="250" t="str">
        <f>data_olah!B710</f>
        <v>PASER</v>
      </c>
      <c r="D3230" s="250" t="str">
        <f>data_olah!C710</f>
        <v>KUARO</v>
      </c>
      <c r="E3230" s="250" t="str">
        <f>data_olah!D710</f>
        <v>KELUANG PASER JAYA</v>
      </c>
      <c r="F3230" s="251" t="str">
        <f>data_olah!F710</f>
        <v>-1.8794991115598447</v>
      </c>
      <c r="G3230" s="251" t="str">
        <f>data_olah!G710</f>
        <v>116.1260405989016</v>
      </c>
      <c r="H3230" s="250" t="str">
        <f>data_olah!H710</f>
        <v/>
      </c>
      <c r="I3230" s="250" t="str">
        <f>data_olah!I710</f>
        <v/>
      </c>
      <c r="J3230" s="250" t="str">
        <f>data_olah!J710</f>
        <v/>
      </c>
      <c r="K3230" s="250" t="str">
        <f>data_olah!P710</f>
        <v>BELUM TERPASANG</v>
      </c>
      <c r="L3230" s="250" t="str">
        <f>data_olah!U710</f>
        <v>BELUM TERPASANG</v>
      </c>
    </row>
    <row r="3231">
      <c r="A3231" s="249">
        <v>2025.0</v>
      </c>
      <c r="B3231" s="249" t="s">
        <v>3598</v>
      </c>
      <c r="C3231" s="250" t="str">
        <f>data_olah!B711</f>
        <v>PASER</v>
      </c>
      <c r="D3231" s="250" t="str">
        <f>data_olah!C711</f>
        <v>LONG IKIS</v>
      </c>
      <c r="E3231" s="250" t="str">
        <f>data_olah!D711</f>
        <v>MUARA ADANG</v>
      </c>
      <c r="F3231" s="251" t="str">
        <f>data_olah!F711</f>
        <v>-1.6699922008416643</v>
      </c>
      <c r="G3231" s="251" t="str">
        <f>data_olah!G711</f>
        <v>116.31009043389574</v>
      </c>
      <c r="H3231" s="250" t="str">
        <f>data_olah!H711</f>
        <v>ICON+</v>
      </c>
      <c r="I3231" s="250" t="str">
        <f>data_olah!I711</f>
        <v> Broadband + I-WIN</v>
      </c>
      <c r="J3231" s="250" t="str">
        <f>data_olah!J711</f>
        <v>TERPASANG</v>
      </c>
      <c r="K3231" s="250" t="str">
        <f>data_olah!P711</f>
        <v/>
      </c>
      <c r="L3231" s="250" t="str">
        <f>data_olah!U711</f>
        <v>KURANG OPTIMAL</v>
      </c>
    </row>
    <row r="3232">
      <c r="A3232" s="249">
        <v>2025.0</v>
      </c>
      <c r="B3232" s="249" t="s">
        <v>3598</v>
      </c>
      <c r="C3232" s="250" t="str">
        <f>data_olah!B712</f>
        <v>PASER</v>
      </c>
      <c r="D3232" s="250" t="str">
        <f>data_olah!C712</f>
        <v>LONG IKIS</v>
      </c>
      <c r="E3232" s="250" t="str">
        <f>data_olah!D712</f>
        <v>TELUK WARU</v>
      </c>
      <c r="F3232" s="251" t="str">
        <f>data_olah!F712</f>
        <v>-1.6523418071730815</v>
      </c>
      <c r="G3232" s="251" t="str">
        <f>data_olah!G712</f>
        <v>116.29561338262076</v>
      </c>
      <c r="H3232" s="250" t="str">
        <f>data_olah!H712</f>
        <v>ICON+</v>
      </c>
      <c r="I3232" s="250" t="str">
        <f>data_olah!I712</f>
        <v>STARLINK</v>
      </c>
      <c r="J3232" s="250" t="str">
        <f>data_olah!J712</f>
        <v>TERPASANG</v>
      </c>
      <c r="K3232" s="250" t="str">
        <f>data_olah!P712</f>
        <v/>
      </c>
      <c r="L3232" s="250" t="str">
        <f>data_olah!U712</f>
        <v>KURANG OPTIMAL</v>
      </c>
    </row>
    <row r="3233">
      <c r="A3233" s="249">
        <v>2025.0</v>
      </c>
      <c r="B3233" s="249" t="s">
        <v>3598</v>
      </c>
      <c r="C3233" s="250" t="str">
        <f>data_olah!B713</f>
        <v>PASER</v>
      </c>
      <c r="D3233" s="250" t="str">
        <f>data_olah!C713</f>
        <v>LONG IKIS</v>
      </c>
      <c r="E3233" s="250" t="str">
        <f>data_olah!D713</f>
        <v>TAJUR</v>
      </c>
      <c r="F3233" s="251" t="str">
        <f>data_olah!F713</f>
        <v>-1.6309064247004614</v>
      </c>
      <c r="G3233" s="251" t="str">
        <f>data_olah!G713</f>
        <v>116.19986514903162</v>
      </c>
      <c r="H3233" s="250" t="str">
        <f>data_olah!H713</f>
        <v>TELKOMSEL</v>
      </c>
      <c r="I3233" s="250" t="str">
        <f>data_olah!I713</f>
        <v>INDIHOME</v>
      </c>
      <c r="J3233" s="250" t="str">
        <f>data_olah!J713</f>
        <v>TERPASANG</v>
      </c>
      <c r="K3233" s="250" t="str">
        <f>data_olah!P713</f>
        <v>&gt; 200GB</v>
      </c>
      <c r="L3233" s="250" t="str">
        <f>data_olah!U713</f>
        <v>KURANG OPTIMAL</v>
      </c>
    </row>
    <row r="3234">
      <c r="A3234" s="249">
        <v>2025.0</v>
      </c>
      <c r="B3234" s="249" t="s">
        <v>3598</v>
      </c>
      <c r="C3234" s="250" t="str">
        <f>data_olah!B714</f>
        <v>PASER</v>
      </c>
      <c r="D3234" s="250" t="str">
        <f>data_olah!C714</f>
        <v>LONG IKIS</v>
      </c>
      <c r="E3234" s="250" t="str">
        <f>data_olah!D714</f>
        <v>SEMUNTAI</v>
      </c>
      <c r="F3234" s="251" t="str">
        <f>data_olah!F714</f>
        <v>-1.6469735808698045</v>
      </c>
      <c r="G3234" s="251" t="str">
        <f>data_olah!G714</f>
        <v>116.15412711991836</v>
      </c>
      <c r="H3234" s="250" t="str">
        <f>data_olah!H714</f>
        <v>TELKOMSEL</v>
      </c>
      <c r="I3234" s="250" t="str">
        <f>data_olah!I714</f>
        <v>INDIHOME</v>
      </c>
      <c r="J3234" s="250" t="str">
        <f>data_olah!J714</f>
        <v>TERPASANG</v>
      </c>
      <c r="K3234" s="250" t="str">
        <f>data_olah!P714</f>
        <v>&lt;= 10GB</v>
      </c>
      <c r="L3234" s="250" t="str">
        <f>data_olah!U714</f>
        <v>TIDAK OPTIMAL</v>
      </c>
    </row>
    <row r="3235">
      <c r="A3235" s="249">
        <v>2025.0</v>
      </c>
      <c r="B3235" s="249" t="s">
        <v>3598</v>
      </c>
      <c r="C3235" s="250" t="str">
        <f>data_olah!B715</f>
        <v>PASER</v>
      </c>
      <c r="D3235" s="250" t="str">
        <f>data_olah!C715</f>
        <v>LONG IKIS</v>
      </c>
      <c r="E3235" s="250" t="str">
        <f>data_olah!D715</f>
        <v>LOMBOK</v>
      </c>
      <c r="F3235" s="251" t="str">
        <f>data_olah!F715</f>
        <v>-1.6141819885294506</v>
      </c>
      <c r="G3235" s="251" t="str">
        <f>data_olah!G715</f>
        <v>116.15853070646948</v>
      </c>
      <c r="H3235" s="250" t="str">
        <f>data_olah!H715</f>
        <v/>
      </c>
      <c r="I3235" s="250" t="str">
        <f>data_olah!I715</f>
        <v/>
      </c>
      <c r="J3235" s="250" t="str">
        <f>data_olah!J715</f>
        <v/>
      </c>
      <c r="K3235" s="250" t="str">
        <f>data_olah!P715</f>
        <v>BELUM TERPASANG</v>
      </c>
      <c r="L3235" s="250" t="str">
        <f>data_olah!U715</f>
        <v>BELUM TERPASANG</v>
      </c>
    </row>
    <row r="3236">
      <c r="A3236" s="249">
        <v>2025.0</v>
      </c>
      <c r="B3236" s="249" t="s">
        <v>3598</v>
      </c>
      <c r="C3236" s="250" t="str">
        <f>data_olah!B716</f>
        <v>PASER</v>
      </c>
      <c r="D3236" s="250" t="str">
        <f>data_olah!C716</f>
        <v>LONG IKIS</v>
      </c>
      <c r="E3236" s="250" t="str">
        <f>data_olah!D716</f>
        <v>PAIT</v>
      </c>
      <c r="F3236" s="251" t="str">
        <f>data_olah!F716</f>
        <v>-1.6014545418072847</v>
      </c>
      <c r="G3236" s="251" t="str">
        <f>data_olah!G716</f>
        <v>116.16740499494628</v>
      </c>
      <c r="H3236" s="250" t="str">
        <f>data_olah!H716</f>
        <v>TELKOMSEL</v>
      </c>
      <c r="I3236" s="250" t="str">
        <f>data_olah!I716</f>
        <v>INDIHOME</v>
      </c>
      <c r="J3236" s="250" t="str">
        <f>data_olah!J716</f>
        <v>TERPASANG</v>
      </c>
      <c r="K3236" s="250" t="str">
        <f>data_olah!P716</f>
        <v>&lt;= 200GB</v>
      </c>
      <c r="L3236" s="250" t="str">
        <f>data_olah!U716</f>
        <v>KURANG OPTIMAL</v>
      </c>
    </row>
    <row r="3237">
      <c r="A3237" s="249">
        <v>2025.0</v>
      </c>
      <c r="B3237" s="249" t="s">
        <v>3598</v>
      </c>
      <c r="C3237" s="250" t="str">
        <f>data_olah!B717</f>
        <v>PASER</v>
      </c>
      <c r="D3237" s="250" t="str">
        <f>data_olah!C717</f>
        <v>LONG IKIS</v>
      </c>
      <c r="E3237" s="250" t="str">
        <f>data_olah!D717</f>
        <v>OLUNG</v>
      </c>
      <c r="F3237" s="251" t="str">
        <f>data_olah!F717</f>
        <v>-1.5685277515506266</v>
      </c>
      <c r="G3237" s="251" t="str">
        <f>data_olah!G717</f>
        <v>116.19778817448889</v>
      </c>
      <c r="H3237" s="250" t="str">
        <f>data_olah!H717</f>
        <v>TELKOMSEL</v>
      </c>
      <c r="I3237" s="250" t="str">
        <f>data_olah!I717</f>
        <v>INDIHOME</v>
      </c>
      <c r="J3237" s="250" t="str">
        <f>data_olah!J717</f>
        <v>TERPASANG</v>
      </c>
      <c r="K3237" s="250" t="str">
        <f>data_olah!P717</f>
        <v>&lt;= 200GB</v>
      </c>
      <c r="L3237" s="250" t="str">
        <f>data_olah!U717</f>
        <v>KURANG OPTIMAL</v>
      </c>
    </row>
    <row r="3238">
      <c r="A3238" s="249">
        <v>2025.0</v>
      </c>
      <c r="B3238" s="249" t="s">
        <v>3598</v>
      </c>
      <c r="C3238" s="250" t="str">
        <f>data_olah!B718</f>
        <v>PASER</v>
      </c>
      <c r="D3238" s="250" t="str">
        <f>data_olah!C718</f>
        <v>LONG IKIS</v>
      </c>
      <c r="E3238" s="250" t="str">
        <f>data_olah!D718</f>
        <v>KAYUNGO</v>
      </c>
      <c r="F3238" s="251" t="str">
        <f>data_olah!F718</f>
        <v>-1.5686501543069038</v>
      </c>
      <c r="G3238" s="251" t="str">
        <f>data_olah!G718</f>
        <v>116.21660748777335</v>
      </c>
      <c r="H3238" s="250" t="str">
        <f>data_olah!H718</f>
        <v>TELKOM</v>
      </c>
      <c r="I3238" s="250" t="str">
        <f>data_olah!I718</f>
        <v>WMS</v>
      </c>
      <c r="J3238" s="250" t="str">
        <f>data_olah!J718</f>
        <v>TERPASANG</v>
      </c>
      <c r="K3238" s="250" t="str">
        <f>data_olah!P718</f>
        <v>BELUM TERPASANG</v>
      </c>
      <c r="L3238" s="250" t="str">
        <f>data_olah!U718</f>
        <v>KURANG OPTIMAL</v>
      </c>
    </row>
    <row r="3239">
      <c r="A3239" s="249">
        <v>2025.0</v>
      </c>
      <c r="B3239" s="249" t="s">
        <v>3598</v>
      </c>
      <c r="C3239" s="250" t="str">
        <f>data_olah!B719</f>
        <v>PASER</v>
      </c>
      <c r="D3239" s="250" t="str">
        <f>data_olah!C719</f>
        <v>LONG IKIS</v>
      </c>
      <c r="E3239" s="250" t="str">
        <f>data_olah!D719</f>
        <v>JEMPARING</v>
      </c>
      <c r="F3239" s="251" t="str">
        <f>data_olah!F719</f>
        <v>-1.5601010666921133</v>
      </c>
      <c r="G3239" s="251" t="str">
        <f>data_olah!G719</f>
        <v>116.2586440203081</v>
      </c>
      <c r="H3239" s="250" t="str">
        <f>data_olah!H719</f>
        <v>TELKOM</v>
      </c>
      <c r="I3239" s="250" t="str">
        <f>data_olah!I719</f>
        <v>WMS</v>
      </c>
      <c r="J3239" s="250" t="str">
        <f>data_olah!J719</f>
        <v>TERPASANG</v>
      </c>
      <c r="K3239" s="250" t="str">
        <f>data_olah!P719</f>
        <v>BELUM TERPASANG</v>
      </c>
      <c r="L3239" s="250" t="str">
        <f>data_olah!U719</f>
        <v>TIDAK OPTIMAL</v>
      </c>
    </row>
    <row r="3240">
      <c r="A3240" s="249">
        <v>2025.0</v>
      </c>
      <c r="B3240" s="249" t="s">
        <v>3598</v>
      </c>
      <c r="C3240" s="250" t="str">
        <f>data_olah!B720</f>
        <v>PASER</v>
      </c>
      <c r="D3240" s="250" t="str">
        <f>data_olah!C720</f>
        <v>LONG IKIS</v>
      </c>
      <c r="E3240" s="250" t="str">
        <f>data_olah!D720</f>
        <v>TIWEI</v>
      </c>
      <c r="F3240" s="251" t="str">
        <f>data_olah!F720</f>
        <v>-1.484029133469726</v>
      </c>
      <c r="G3240" s="251" t="str">
        <f>data_olah!G720</f>
        <v>116.142187748303</v>
      </c>
      <c r="H3240" s="250" t="str">
        <f>data_olah!H720</f>
        <v>ICON+</v>
      </c>
      <c r="I3240" s="250" t="str">
        <f>data_olah!I720</f>
        <v> Broadband + I-WIN</v>
      </c>
      <c r="J3240" s="250" t="str">
        <f>data_olah!J720</f>
        <v>TERPASANG</v>
      </c>
      <c r="K3240" s="250" t="str">
        <f>data_olah!P720</f>
        <v>&lt;= 200GB</v>
      </c>
      <c r="L3240" s="250" t="str">
        <f>data_olah!U720</f>
        <v>KURANG OPTIMAL</v>
      </c>
    </row>
    <row r="3241">
      <c r="A3241" s="249">
        <v>2025.0</v>
      </c>
      <c r="B3241" s="249" t="s">
        <v>3598</v>
      </c>
      <c r="C3241" s="250" t="str">
        <f>data_olah!B721</f>
        <v>PASER</v>
      </c>
      <c r="D3241" s="250" t="str">
        <f>data_olah!C721</f>
        <v>LONG IKIS</v>
      </c>
      <c r="E3241" s="250" t="str">
        <f>data_olah!D721</f>
        <v>BELIMBING</v>
      </c>
      <c r="F3241" s="251" t="str">
        <f>data_olah!F721</f>
        <v>-1.4124686310988268</v>
      </c>
      <c r="G3241" s="251" t="str">
        <f>data_olah!G721</f>
        <v>116.17023687440356</v>
      </c>
      <c r="H3241" s="250" t="str">
        <f>data_olah!H721</f>
        <v>TELKOMSEL</v>
      </c>
      <c r="I3241" s="250" t="str">
        <f>data_olah!I721</f>
        <v>ORBIT</v>
      </c>
      <c r="J3241" s="250" t="str">
        <f>data_olah!J721</f>
        <v>TERPASANG</v>
      </c>
      <c r="K3241" s="250" t="str">
        <f>data_olah!P721</f>
        <v>BELUM TERPASANG</v>
      </c>
      <c r="L3241" s="250" t="str">
        <f>data_olah!U721</f>
        <v>TIDAK TERDETEKSI</v>
      </c>
    </row>
    <row r="3242">
      <c r="A3242" s="249">
        <v>2025.0</v>
      </c>
      <c r="B3242" s="249" t="s">
        <v>3598</v>
      </c>
      <c r="C3242" s="250" t="str">
        <f>data_olah!B722</f>
        <v>PASER</v>
      </c>
      <c r="D3242" s="250" t="str">
        <f>data_olah!C722</f>
        <v>LONG IKIS</v>
      </c>
      <c r="E3242" s="250" t="str">
        <f>data_olah!D722</f>
        <v>LONG GELANG</v>
      </c>
      <c r="F3242" s="251" t="str">
        <f>data_olah!F722</f>
        <v>-1.5178038605552124</v>
      </c>
      <c r="G3242" s="251" t="str">
        <f>data_olah!G722</f>
        <v>116.14649934678394</v>
      </c>
      <c r="H3242" s="250" t="str">
        <f>data_olah!H722</f>
        <v>TELKOMSEL</v>
      </c>
      <c r="I3242" s="250" t="str">
        <f>data_olah!I722</f>
        <v>INDIHOME</v>
      </c>
      <c r="J3242" s="250" t="str">
        <f>data_olah!J722</f>
        <v>TERPASANG</v>
      </c>
      <c r="K3242" s="250" t="str">
        <f>data_olah!P722</f>
        <v>&lt;= 1GB</v>
      </c>
      <c r="L3242" s="250" t="str">
        <f>data_olah!U722</f>
        <v>TIDAK OPTIMAL</v>
      </c>
    </row>
    <row r="3243">
      <c r="A3243" s="249">
        <v>2025.0</v>
      </c>
      <c r="B3243" s="249" t="s">
        <v>3598</v>
      </c>
      <c r="C3243" s="250" t="str">
        <f>data_olah!B723</f>
        <v>PASER</v>
      </c>
      <c r="D3243" s="250" t="str">
        <f>data_olah!C723</f>
        <v>LONG IKIS</v>
      </c>
      <c r="E3243" s="250" t="str">
        <f>data_olah!D723</f>
        <v>KRAYAN JAYA</v>
      </c>
      <c r="F3243" s="251" t="str">
        <f>data_olah!F723</f>
        <v>-1.582165438636806</v>
      </c>
      <c r="G3243" s="251" t="str">
        <f>data_olah!G723</f>
        <v>116.2590088101344</v>
      </c>
      <c r="H3243" s="250" t="str">
        <f>data_olah!H723</f>
        <v>ICON+</v>
      </c>
      <c r="I3243" s="250" t="str">
        <f>data_olah!I723</f>
        <v> Broadband + I-WIN</v>
      </c>
      <c r="J3243" s="250" t="str">
        <f>data_olah!J723</f>
        <v>TERPASANG</v>
      </c>
      <c r="K3243" s="250" t="str">
        <f>data_olah!P723</f>
        <v>&lt;= 200GB</v>
      </c>
      <c r="L3243" s="250" t="str">
        <f>data_olah!U723</f>
        <v>KURANG OPTIMAL</v>
      </c>
    </row>
    <row r="3244">
      <c r="A3244" s="249">
        <v>2025.0</v>
      </c>
      <c r="B3244" s="249" t="s">
        <v>3598</v>
      </c>
      <c r="C3244" s="250" t="str">
        <f>data_olah!B724</f>
        <v>PASER</v>
      </c>
      <c r="D3244" s="250" t="str">
        <f>data_olah!C724</f>
        <v>LONG IKIS</v>
      </c>
      <c r="E3244" s="250" t="str">
        <f>data_olah!D724</f>
        <v>BUKIT SALOKA</v>
      </c>
      <c r="F3244" s="251" t="str">
        <f>data_olah!F724</f>
        <v>-1.6176379304835413</v>
      </c>
      <c r="G3244" s="251" t="str">
        <f>data_olah!G724</f>
        <v>116.26188643599902</v>
      </c>
      <c r="H3244" s="250" t="str">
        <f>data_olah!H724</f>
        <v>TELKOMSEL</v>
      </c>
      <c r="I3244" s="250" t="str">
        <f>data_olah!I724</f>
        <v>INDIHOME</v>
      </c>
      <c r="J3244" s="250" t="str">
        <f>data_olah!J724</f>
        <v>TERPASANG</v>
      </c>
      <c r="K3244" s="250" t="str">
        <f>data_olah!P724</f>
        <v>&lt;= 150GB</v>
      </c>
      <c r="L3244" s="250" t="str">
        <f>data_olah!U724</f>
        <v>KURANG OPTIMAL</v>
      </c>
    </row>
    <row r="3245">
      <c r="A3245" s="249">
        <v>2025.0</v>
      </c>
      <c r="B3245" s="249" t="s">
        <v>3598</v>
      </c>
      <c r="C3245" s="250" t="str">
        <f>data_olah!B725</f>
        <v>PASER</v>
      </c>
      <c r="D3245" s="250" t="str">
        <f>data_olah!C725</f>
        <v>LONG IKIS</v>
      </c>
      <c r="E3245" s="250" t="str">
        <f>data_olah!D725</f>
        <v>KRAYAN SENTOSA</v>
      </c>
      <c r="F3245" s="251" t="str">
        <f>data_olah!F725</f>
        <v>-1.600562379601574</v>
      </c>
      <c r="G3245" s="251" t="str">
        <f>data_olah!G725</f>
        <v>116.26305182878943</v>
      </c>
      <c r="H3245" s="250" t="str">
        <f>data_olah!H725</f>
        <v>TELKOMSEL</v>
      </c>
      <c r="I3245" s="250" t="str">
        <f>data_olah!I725</f>
        <v>INDIHOME</v>
      </c>
      <c r="J3245" s="250" t="str">
        <f>data_olah!J725</f>
        <v>TERPASANG</v>
      </c>
      <c r="K3245" s="250" t="str">
        <f>data_olah!P725</f>
        <v>&lt;= 1GB</v>
      </c>
      <c r="L3245" s="250" t="str">
        <f>data_olah!U725</f>
        <v>TIDAK OPTIMAL</v>
      </c>
    </row>
    <row r="3246">
      <c r="A3246" s="249">
        <v>2025.0</v>
      </c>
      <c r="B3246" s="249" t="s">
        <v>3598</v>
      </c>
      <c r="C3246" s="250" t="str">
        <f>data_olah!B726</f>
        <v>PASER</v>
      </c>
      <c r="D3246" s="250" t="str">
        <f>data_olah!C726</f>
        <v>LONG IKIS</v>
      </c>
      <c r="E3246" s="250" t="str">
        <f>data_olah!D726</f>
        <v>KRAYAN MAKMUR</v>
      </c>
      <c r="F3246" s="251" t="str">
        <f>data_olah!F726</f>
        <v>-1.6155006851311575</v>
      </c>
      <c r="G3246" s="251" t="str">
        <f>data_olah!G726</f>
        <v>116.23971890807695</v>
      </c>
      <c r="H3246" s="250" t="str">
        <f>data_olah!H726</f>
        <v>TELKOMSEL</v>
      </c>
      <c r="I3246" s="250" t="str">
        <f>data_olah!I726</f>
        <v>ORBIT</v>
      </c>
      <c r="J3246" s="250" t="str">
        <f>data_olah!J726</f>
        <v>TERPASANG</v>
      </c>
      <c r="K3246" s="250" t="str">
        <f>data_olah!P726</f>
        <v>BELUM TERPASANG</v>
      </c>
      <c r="L3246" s="250" t="str">
        <f>data_olah!U726</f>
        <v>TIDAK TERDETEKSI</v>
      </c>
    </row>
    <row r="3247">
      <c r="A3247" s="249">
        <v>2025.0</v>
      </c>
      <c r="B3247" s="249" t="s">
        <v>3598</v>
      </c>
      <c r="C3247" s="250" t="str">
        <f>data_olah!B727</f>
        <v>PASER</v>
      </c>
      <c r="D3247" s="250" t="str">
        <f>data_olah!C727</f>
        <v>LONG IKIS</v>
      </c>
      <c r="E3247" s="250" t="str">
        <f>data_olah!D727</f>
        <v>KAYUNGO SARI</v>
      </c>
      <c r="F3247" s="251" t="str">
        <f>data_olah!F727</f>
        <v>-1.5351123707783323</v>
      </c>
      <c r="G3247" s="251" t="str">
        <f>data_olah!G727</f>
        <v>116.19353802398331</v>
      </c>
      <c r="H3247" s="250" t="str">
        <f>data_olah!H727</f>
        <v>ICON+</v>
      </c>
      <c r="I3247" s="250" t="str">
        <f>data_olah!I727</f>
        <v> Broadband + I-WIN</v>
      </c>
      <c r="J3247" s="250" t="str">
        <f>data_olah!J727</f>
        <v>TERPASANG</v>
      </c>
      <c r="K3247" s="250" t="str">
        <f>data_olah!P727</f>
        <v/>
      </c>
      <c r="L3247" s="250" t="str">
        <f>data_olah!U727</f>
        <v>KURANG OPTIMAL</v>
      </c>
    </row>
    <row r="3248">
      <c r="A3248" s="249">
        <v>2025.0</v>
      </c>
      <c r="B3248" s="249" t="s">
        <v>3598</v>
      </c>
      <c r="C3248" s="250" t="str">
        <f>data_olah!B728</f>
        <v>PASER</v>
      </c>
      <c r="D3248" s="250" t="str">
        <f>data_olah!C728</f>
        <v>LONG IKIS</v>
      </c>
      <c r="E3248" s="250" t="str">
        <f>data_olah!D728</f>
        <v>KRAYAN BAHAGIA</v>
      </c>
      <c r="F3248" s="251" t="str">
        <f>data_olah!F728</f>
        <v>-1.5860181771117912</v>
      </c>
      <c r="G3248" s="251" t="str">
        <f>data_olah!G728</f>
        <v>116.20651252179249</v>
      </c>
      <c r="H3248" s="250" t="str">
        <f>data_olah!H728</f>
        <v>TELKOMSEL</v>
      </c>
      <c r="I3248" s="250" t="str">
        <f>data_olah!I728</f>
        <v>INDIHOME</v>
      </c>
      <c r="J3248" s="250" t="str">
        <f>data_olah!J728</f>
        <v>TERPASANG</v>
      </c>
      <c r="K3248" s="250" t="str">
        <f>data_olah!P728</f>
        <v>&lt;= 1GB</v>
      </c>
      <c r="L3248" s="250" t="str">
        <f>data_olah!U728</f>
        <v>TIDAK OPTIMAL</v>
      </c>
    </row>
    <row r="3249">
      <c r="A3249" s="249">
        <v>2025.0</v>
      </c>
      <c r="B3249" s="249" t="s">
        <v>3598</v>
      </c>
      <c r="C3249" s="250" t="str">
        <f>data_olah!B729</f>
        <v>PASER</v>
      </c>
      <c r="D3249" s="250" t="str">
        <f>data_olah!C729</f>
        <v>LONG IKIS</v>
      </c>
      <c r="E3249" s="250" t="str">
        <f>data_olah!D729</f>
        <v>SAWIT JAYA</v>
      </c>
      <c r="F3249" s="251" t="str">
        <f>data_olah!F729</f>
        <v>-1.5864424701402697</v>
      </c>
      <c r="G3249" s="251" t="str">
        <f>data_olah!G729</f>
        <v>116.1571807716035</v>
      </c>
      <c r="H3249" s="250" t="str">
        <f>data_olah!H729</f>
        <v>TELKOMSEL</v>
      </c>
      <c r="I3249" s="250" t="str">
        <f>data_olah!I729</f>
        <v>INDIHOME</v>
      </c>
      <c r="J3249" s="250" t="str">
        <f>data_olah!J729</f>
        <v>TERPASANG</v>
      </c>
      <c r="K3249" s="250" t="str">
        <f>data_olah!P729</f>
        <v>TIDAK AKTIF</v>
      </c>
      <c r="L3249" s="250" t="str">
        <f>data_olah!U729</f>
        <v>TIDAK AKTIF</v>
      </c>
    </row>
    <row r="3250">
      <c r="A3250" s="249">
        <v>2025.0</v>
      </c>
      <c r="B3250" s="249" t="s">
        <v>3598</v>
      </c>
      <c r="C3250" s="250" t="str">
        <f>data_olah!B730</f>
        <v>PASER</v>
      </c>
      <c r="D3250" s="250" t="str">
        <f>data_olah!C730</f>
        <v>LONG IKIS</v>
      </c>
      <c r="E3250" s="250" t="str">
        <f>data_olah!D730</f>
        <v>SEKUROU JAYA</v>
      </c>
      <c r="F3250" s="251" t="str">
        <f>data_olah!F730</f>
        <v>-1.5615568020907897</v>
      </c>
      <c r="G3250" s="251" t="str">
        <f>data_olah!G730</f>
        <v>116.14049146416359</v>
      </c>
      <c r="H3250" s="250" t="str">
        <f>data_olah!H730</f>
        <v>TELKOMSEL</v>
      </c>
      <c r="I3250" s="250" t="str">
        <f>data_olah!I730</f>
        <v>INDIHOME</v>
      </c>
      <c r="J3250" s="250" t="str">
        <f>data_olah!J730</f>
        <v>TERPASANG</v>
      </c>
      <c r="K3250" s="250" t="str">
        <f>data_olah!P730</f>
        <v>&lt;= 100GB</v>
      </c>
      <c r="L3250" s="250" t="str">
        <f>data_olah!U730</f>
        <v>TIDAK OPTIMAL</v>
      </c>
    </row>
    <row r="3251">
      <c r="A3251" s="249">
        <v>2025.0</v>
      </c>
      <c r="B3251" s="249" t="s">
        <v>3598</v>
      </c>
      <c r="C3251" s="250" t="str">
        <f>data_olah!B731</f>
        <v>PASER</v>
      </c>
      <c r="D3251" s="250" t="str">
        <f>data_olah!C731</f>
        <v>LONG IKIS</v>
      </c>
      <c r="E3251" s="250" t="str">
        <f>data_olah!D731</f>
        <v>KERTA BHAKTI</v>
      </c>
      <c r="F3251" s="251" t="str">
        <f>data_olah!F731</f>
        <v>-1.5424373481795448</v>
      </c>
      <c r="G3251" s="251" t="str">
        <f>data_olah!G731</f>
        <v>116.16092527230121</v>
      </c>
      <c r="H3251" s="250" t="str">
        <f>data_olah!H731</f>
        <v/>
      </c>
      <c r="I3251" s="250" t="str">
        <f>data_olah!I731</f>
        <v/>
      </c>
      <c r="J3251" s="250" t="str">
        <f>data_olah!J731</f>
        <v/>
      </c>
      <c r="K3251" s="250" t="str">
        <f>data_olah!P731</f>
        <v>BELUM TERPASANG</v>
      </c>
      <c r="L3251" s="250" t="str">
        <f>data_olah!U731</f>
        <v>BELUM TERPASANG</v>
      </c>
    </row>
    <row r="3252">
      <c r="A3252" s="249">
        <v>2025.0</v>
      </c>
      <c r="B3252" s="249" t="s">
        <v>3598</v>
      </c>
      <c r="C3252" s="250" t="str">
        <f>data_olah!B732</f>
        <v>PASER</v>
      </c>
      <c r="D3252" s="250" t="str">
        <f>data_olah!C732</f>
        <v>LONG IKIS</v>
      </c>
      <c r="E3252" s="250" t="str">
        <f>data_olah!D732</f>
        <v>ADANG JAYA</v>
      </c>
      <c r="F3252" s="251" t="str">
        <f>data_olah!F732</f>
        <v>-1.6383764611247895</v>
      </c>
      <c r="G3252" s="251" t="str">
        <f>data_olah!G732</f>
        <v>116.33232720325648</v>
      </c>
      <c r="H3252" s="250" t="str">
        <f>data_olah!H732</f>
        <v>ICON+</v>
      </c>
      <c r="I3252" s="250" t="str">
        <f>data_olah!I732</f>
        <v> Broadband + I-WIN</v>
      </c>
      <c r="J3252" s="250" t="str">
        <f>data_olah!J732</f>
        <v>TERPASANG</v>
      </c>
      <c r="K3252" s="250" t="str">
        <f>data_olah!P732</f>
        <v/>
      </c>
      <c r="L3252" s="250" t="str">
        <f>data_olah!U732</f>
        <v>KURANG OPTIMAL</v>
      </c>
    </row>
    <row r="3253">
      <c r="A3253" s="249">
        <v>2025.0</v>
      </c>
      <c r="B3253" s="249" t="s">
        <v>3598</v>
      </c>
      <c r="C3253" s="250" t="str">
        <f>data_olah!B733</f>
        <v>PASER</v>
      </c>
      <c r="D3253" s="250" t="str">
        <f>data_olah!C733</f>
        <v>LONG IKIS</v>
      </c>
      <c r="E3253" s="250" t="str">
        <f>data_olah!D733</f>
        <v>TAJER MULYA</v>
      </c>
      <c r="F3253" s="251" t="str">
        <f>data_olah!F733</f>
        <v>-1.550267827612046</v>
      </c>
      <c r="G3253" s="251" t="str">
        <f>data_olah!G733</f>
        <v>116.24587459934338</v>
      </c>
      <c r="H3253" s="250" t="str">
        <f>data_olah!H733</f>
        <v>TELKOMSEL</v>
      </c>
      <c r="I3253" s="250" t="str">
        <f>data_olah!I733</f>
        <v>INDIHOME</v>
      </c>
      <c r="J3253" s="250" t="str">
        <f>data_olah!J733</f>
        <v>TERPASANG</v>
      </c>
      <c r="K3253" s="250" t="str">
        <f>data_olah!P733</f>
        <v>&lt;= 200GB</v>
      </c>
      <c r="L3253" s="250" t="str">
        <f>data_olah!U733</f>
        <v>KURANG OPTIMAL</v>
      </c>
    </row>
    <row r="3254">
      <c r="A3254" s="249">
        <v>2025.0</v>
      </c>
      <c r="B3254" s="249" t="s">
        <v>3598</v>
      </c>
      <c r="C3254" s="250" t="str">
        <f>data_olah!B734</f>
        <v>PASER</v>
      </c>
      <c r="D3254" s="250" t="str">
        <f>data_olah!C734</f>
        <v>LONG IKIS</v>
      </c>
      <c r="E3254" s="250" t="str">
        <f>data_olah!D734</f>
        <v>BREWE</v>
      </c>
      <c r="F3254" s="251" t="str">
        <f>data_olah!F734</f>
        <v>-1.561181803819036</v>
      </c>
      <c r="G3254" s="251" t="str">
        <f>data_olah!G734</f>
        <v>116.1219182838604</v>
      </c>
      <c r="H3254" s="250" t="str">
        <f>data_olah!H734</f>
        <v>ICON+</v>
      </c>
      <c r="I3254" s="250" t="str">
        <f>data_olah!I734</f>
        <v> Broadband + I-WIN</v>
      </c>
      <c r="J3254" s="250" t="str">
        <f>data_olah!J734</f>
        <v>TERPASANG</v>
      </c>
      <c r="K3254" s="250" t="str">
        <f>data_olah!P734</f>
        <v/>
      </c>
      <c r="L3254" s="250" t="str">
        <f>data_olah!U734</f>
        <v>KURANG OPTIMAL</v>
      </c>
    </row>
    <row r="3255">
      <c r="A3255" s="249">
        <v>2025.0</v>
      </c>
      <c r="B3255" s="249" t="s">
        <v>3598</v>
      </c>
      <c r="C3255" s="250" t="str">
        <f>data_olah!B735</f>
        <v>PASER</v>
      </c>
      <c r="D3255" s="250" t="str">
        <f>data_olah!C735</f>
        <v>LONG IKIS</v>
      </c>
      <c r="E3255" s="250" t="str">
        <f>data_olah!D735</f>
        <v>ATANG PAIT</v>
      </c>
      <c r="F3255" s="251" t="str">
        <f>data_olah!F735</f>
        <v>-1.6115590176202572</v>
      </c>
      <c r="G3255" s="251" t="str">
        <f>data_olah!G735</f>
        <v>116.19032465421428</v>
      </c>
      <c r="H3255" s="250" t="str">
        <f>data_olah!H735</f>
        <v>TELKOMSEL</v>
      </c>
      <c r="I3255" s="250" t="str">
        <f>data_olah!I735</f>
        <v>INDIHOME</v>
      </c>
      <c r="J3255" s="250" t="str">
        <f>data_olah!J735</f>
        <v>TERPASANG</v>
      </c>
      <c r="K3255" s="250" t="str">
        <f>data_olah!P735</f>
        <v>&lt;= 1GB</v>
      </c>
      <c r="L3255" s="250" t="str">
        <f>data_olah!U735</f>
        <v>TIDAK OPTIMAL</v>
      </c>
    </row>
    <row r="3256">
      <c r="A3256" s="249">
        <v>2025.0</v>
      </c>
      <c r="B3256" s="249" t="s">
        <v>3598</v>
      </c>
      <c r="C3256" s="250" t="str">
        <f>data_olah!B736</f>
        <v>PASER</v>
      </c>
      <c r="D3256" s="250" t="str">
        <f>data_olah!C736</f>
        <v>LONG KALI</v>
      </c>
      <c r="E3256" s="250" t="str">
        <f>data_olah!D736</f>
        <v>MUARA TELAKE</v>
      </c>
      <c r="F3256" s="251" t="str">
        <f>data_olah!F736</f>
        <v>-1.619331586497307</v>
      </c>
      <c r="G3256" s="251" t="str">
        <f>data_olah!G736</f>
        <v>116.51161637653172</v>
      </c>
      <c r="H3256" s="250" t="str">
        <f>data_olah!H736</f>
        <v>TELKOMSEL</v>
      </c>
      <c r="I3256" s="250" t="str">
        <f>data_olah!I736</f>
        <v>ORBIT</v>
      </c>
      <c r="J3256" s="250" t="str">
        <f>data_olah!J736</f>
        <v>TERPASANG</v>
      </c>
      <c r="K3256" s="250" t="str">
        <f>data_olah!P736</f>
        <v>BELUM TERPASANG</v>
      </c>
      <c r="L3256" s="250" t="str">
        <f>data_olah!U736</f>
        <v>TIDAK TERDETEKSI</v>
      </c>
    </row>
    <row r="3257">
      <c r="A3257" s="249">
        <v>2025.0</v>
      </c>
      <c r="B3257" s="249" t="s">
        <v>3598</v>
      </c>
      <c r="C3257" s="250" t="str">
        <f>data_olah!B737</f>
        <v>PASER</v>
      </c>
      <c r="D3257" s="250" t="str">
        <f>data_olah!C737</f>
        <v>LONG KALI</v>
      </c>
      <c r="E3257" s="250" t="str">
        <f>data_olah!D737</f>
        <v>SEBAKUNG</v>
      </c>
      <c r="F3257" s="251" t="str">
        <f>data_olah!F737</f>
        <v>-1.5590520404093835</v>
      </c>
      <c r="G3257" s="251" t="str">
        <f>data_olah!G737</f>
        <v>116.33868483094787</v>
      </c>
      <c r="H3257" s="250" t="str">
        <f>data_olah!H737</f>
        <v>ICON+</v>
      </c>
      <c r="I3257" s="250" t="str">
        <f>data_olah!I737</f>
        <v>STARLINK</v>
      </c>
      <c r="J3257" s="250" t="str">
        <f>data_olah!J737</f>
        <v>TERPASANG</v>
      </c>
      <c r="K3257" s="250" t="str">
        <f>data_olah!P737</f>
        <v/>
      </c>
      <c r="L3257" s="250" t="str">
        <f>data_olah!U737</f>
        <v>KURANG OPTIMAL</v>
      </c>
    </row>
    <row r="3258">
      <c r="A3258" s="249">
        <v>2025.0</v>
      </c>
      <c r="B3258" s="249" t="s">
        <v>3598</v>
      </c>
      <c r="C3258" s="250" t="str">
        <f>data_olah!B738</f>
        <v>PASER</v>
      </c>
      <c r="D3258" s="250" t="str">
        <f>data_olah!C738</f>
        <v>LONG KALI</v>
      </c>
      <c r="E3258" s="250" t="str">
        <f>data_olah!D738</f>
        <v>BENTE TUALAN</v>
      </c>
      <c r="F3258" s="251" t="str">
        <f>data_olah!F738</f>
        <v>-1.462622224262994</v>
      </c>
      <c r="G3258" s="251" t="str">
        <f>data_olah!G738</f>
        <v>116.33299255659576</v>
      </c>
      <c r="H3258" s="250" t="str">
        <f>data_olah!H738</f>
        <v>ICON+</v>
      </c>
      <c r="I3258" s="250" t="str">
        <f>data_olah!I738</f>
        <v> Broadband + I-WIN</v>
      </c>
      <c r="J3258" s="250" t="str">
        <f>data_olah!J738</f>
        <v>TERPASANG</v>
      </c>
      <c r="K3258" s="250" t="str">
        <f>data_olah!P738</f>
        <v/>
      </c>
      <c r="L3258" s="250" t="str">
        <f>data_olah!U738</f>
        <v>KURANG OPTIMAL</v>
      </c>
    </row>
    <row r="3259">
      <c r="A3259" s="249">
        <v>2025.0</v>
      </c>
      <c r="B3259" s="249" t="s">
        <v>3598</v>
      </c>
      <c r="C3259" s="250" t="str">
        <f>data_olah!B739</f>
        <v>PASER</v>
      </c>
      <c r="D3259" s="250" t="str">
        <f>data_olah!C739</f>
        <v>LONG KALI</v>
      </c>
      <c r="E3259" s="250" t="str">
        <f>data_olah!D739</f>
        <v>MENDIK</v>
      </c>
      <c r="F3259" s="251" t="str">
        <f>data_olah!F739</f>
        <v>-1.4476101127610883</v>
      </c>
      <c r="G3259" s="251" t="str">
        <f>data_olah!G739</f>
        <v>116.31655047447941</v>
      </c>
      <c r="H3259" s="250" t="str">
        <f>data_olah!H739</f>
        <v>PSN</v>
      </c>
      <c r="I3259" s="250" t="str">
        <f>data_olah!I739</f>
        <v>VSAT</v>
      </c>
      <c r="J3259" s="250" t="str">
        <f>data_olah!J739</f>
        <v>TERPASANG</v>
      </c>
      <c r="K3259" s="250" t="str">
        <f>data_olah!P739</f>
        <v/>
      </c>
      <c r="L3259" s="250" t="str">
        <f>data_olah!U739</f>
        <v>TIDAK OPTIMAL</v>
      </c>
    </row>
    <row r="3260">
      <c r="A3260" s="249">
        <v>2025.0</v>
      </c>
      <c r="B3260" s="249" t="s">
        <v>3598</v>
      </c>
      <c r="C3260" s="250" t="str">
        <f>data_olah!B740</f>
        <v>PASER</v>
      </c>
      <c r="D3260" s="250" t="str">
        <f>data_olah!C740</f>
        <v>LONG KALI</v>
      </c>
      <c r="E3260" s="250" t="str">
        <f>data_olah!D740</f>
        <v>MUNGGU</v>
      </c>
      <c r="F3260" s="251" t="str">
        <f>data_olah!F740</f>
        <v>-1.4108292144102974</v>
      </c>
      <c r="G3260" s="251" t="str">
        <f>data_olah!G740</f>
        <v>116.26745335912892</v>
      </c>
      <c r="H3260" s="250" t="str">
        <f>data_olah!H740</f>
        <v>ICON+</v>
      </c>
      <c r="I3260" s="250" t="str">
        <f>data_olah!I740</f>
        <v>STARLINK</v>
      </c>
      <c r="J3260" s="250" t="str">
        <f>data_olah!J740</f>
        <v>TERPASANG</v>
      </c>
      <c r="K3260" s="250" t="str">
        <f>data_olah!P740</f>
        <v/>
      </c>
      <c r="L3260" s="250" t="str">
        <f>data_olah!U740</f>
        <v>TIDAK OPTIMAL</v>
      </c>
    </row>
    <row r="3261">
      <c r="A3261" s="249">
        <v>2025.0</v>
      </c>
      <c r="B3261" s="249" t="s">
        <v>3598</v>
      </c>
      <c r="C3261" s="250" t="str">
        <f>data_olah!B741</f>
        <v>PASER</v>
      </c>
      <c r="D3261" s="250" t="str">
        <f>data_olah!C741</f>
        <v>LONG KALI</v>
      </c>
      <c r="E3261" s="250" t="str">
        <f>data_olah!D741</f>
        <v>MUARA PIAS</v>
      </c>
      <c r="F3261" s="251" t="str">
        <f>data_olah!F741</f>
        <v>-1.3861178972004542</v>
      </c>
      <c r="G3261" s="251" t="str">
        <f>data_olah!G741</f>
        <v>116.26914368950933</v>
      </c>
      <c r="H3261" s="250" t="str">
        <f>data_olah!H741</f>
        <v>ICON+</v>
      </c>
      <c r="I3261" s="250" t="str">
        <f>data_olah!I741</f>
        <v>STARLINK</v>
      </c>
      <c r="J3261" s="250" t="str">
        <f>data_olah!J741</f>
        <v>TERPASANG</v>
      </c>
      <c r="K3261" s="250" t="str">
        <f>data_olah!P741</f>
        <v/>
      </c>
      <c r="L3261" s="250" t="str">
        <f>data_olah!U741</f>
        <v>KURANG OPTIMAL</v>
      </c>
    </row>
    <row r="3262">
      <c r="A3262" s="249">
        <v>2025.0</v>
      </c>
      <c r="B3262" s="249" t="s">
        <v>3598</v>
      </c>
      <c r="C3262" s="250" t="str">
        <f>data_olah!B742</f>
        <v>PASER</v>
      </c>
      <c r="D3262" s="250" t="str">
        <f>data_olah!C742</f>
        <v>LONG KALI</v>
      </c>
      <c r="E3262" s="250" t="str">
        <f>data_olah!D742</f>
        <v>MUARA TOYU</v>
      </c>
      <c r="F3262" s="251" t="str">
        <f>data_olah!F742</f>
        <v>-1.337380694997229</v>
      </c>
      <c r="G3262" s="251" t="str">
        <f>data_olah!G742</f>
        <v>116.27572389312449</v>
      </c>
      <c r="H3262" s="250" t="str">
        <f>data_olah!H742</f>
        <v>ICON+</v>
      </c>
      <c r="I3262" s="250" t="str">
        <f>data_olah!I742</f>
        <v>STARLINK</v>
      </c>
      <c r="J3262" s="250" t="str">
        <f>data_olah!J742</f>
        <v>TERPASANG</v>
      </c>
      <c r="K3262" s="250" t="str">
        <f>data_olah!P742</f>
        <v/>
      </c>
      <c r="L3262" s="250" t="str">
        <f>data_olah!U742</f>
        <v>KURANG OPTIMAL</v>
      </c>
    </row>
    <row r="3263">
      <c r="A3263" s="249">
        <v>2025.0</v>
      </c>
      <c r="B3263" s="249" t="s">
        <v>3598</v>
      </c>
      <c r="C3263" s="250" t="str">
        <f>data_olah!B743</f>
        <v>PASER</v>
      </c>
      <c r="D3263" s="250" t="str">
        <f>data_olah!C743</f>
        <v>LONG KALI</v>
      </c>
      <c r="E3263" s="250" t="str">
        <f>data_olah!D743</f>
        <v>PERKUWEN</v>
      </c>
      <c r="F3263" s="251" t="str">
        <f>data_olah!F743</f>
        <v>-1.3295554581757978</v>
      </c>
      <c r="G3263" s="251" t="str">
        <f>data_olah!G743</f>
        <v>116.15415885150873</v>
      </c>
      <c r="H3263" s="250" t="str">
        <f>data_olah!H743</f>
        <v>ICON+</v>
      </c>
      <c r="I3263" s="250" t="str">
        <f>data_olah!I743</f>
        <v> Broadband + I-WIN</v>
      </c>
      <c r="J3263" s="250" t="str">
        <f>data_olah!J743</f>
        <v>TERPASANG</v>
      </c>
      <c r="K3263" s="250" t="str">
        <f>data_olah!P743</f>
        <v/>
      </c>
      <c r="L3263" s="250" t="str">
        <f>data_olah!U743</f>
        <v>KURANG OPTIMAL</v>
      </c>
    </row>
    <row r="3264">
      <c r="A3264" s="249">
        <v>2025.0</v>
      </c>
      <c r="B3264" s="249" t="s">
        <v>3598</v>
      </c>
      <c r="C3264" s="250" t="str">
        <f>data_olah!B744</f>
        <v>PASER</v>
      </c>
      <c r="D3264" s="250" t="str">
        <f>data_olah!C744</f>
        <v>LONG KALI</v>
      </c>
      <c r="E3264" s="250" t="str">
        <f>data_olah!D744</f>
        <v>PINANG JATUS</v>
      </c>
      <c r="F3264" s="251" t="str">
        <f>data_olah!F744</f>
        <v>-1.381427097230078</v>
      </c>
      <c r="G3264" s="251" t="str">
        <f>data_olah!G744</f>
        <v>116.14818356008242</v>
      </c>
      <c r="H3264" s="250" t="str">
        <f>data_olah!H744</f>
        <v>ICON+</v>
      </c>
      <c r="I3264" s="250" t="str">
        <f>data_olah!I744</f>
        <v> Broadband + I-WIN</v>
      </c>
      <c r="J3264" s="250" t="str">
        <f>data_olah!J744</f>
        <v>TERPASANG</v>
      </c>
      <c r="K3264" s="250" t="str">
        <f>data_olah!P744</f>
        <v>&lt;= 200GB</v>
      </c>
      <c r="L3264" s="250" t="str">
        <f>data_olah!U744</f>
        <v>KURANG OPTIMAL</v>
      </c>
    </row>
    <row r="3265">
      <c r="A3265" s="249">
        <v>2025.0</v>
      </c>
      <c r="B3265" s="249" t="s">
        <v>3598</v>
      </c>
      <c r="C3265" s="250" t="str">
        <f>data_olah!B745</f>
        <v>PASER</v>
      </c>
      <c r="D3265" s="250" t="str">
        <f>data_olah!C745</f>
        <v>LONG KALI</v>
      </c>
      <c r="E3265" s="250" t="str">
        <f>data_olah!D745</f>
        <v>MUARA LAMBAKAN</v>
      </c>
      <c r="F3265" s="251" t="str">
        <f>data_olah!F745</f>
        <v>-1.2881086277506004</v>
      </c>
      <c r="G3265" s="251" t="str">
        <f>data_olah!G745</f>
        <v>116.11773044246445</v>
      </c>
      <c r="H3265" s="250" t="str">
        <f>data_olah!H745</f>
        <v>ICON+</v>
      </c>
      <c r="I3265" s="250" t="str">
        <f>data_olah!I745</f>
        <v> Broadband + I-WIN</v>
      </c>
      <c r="J3265" s="250" t="str">
        <f>data_olah!J745</f>
        <v>TERPASANG</v>
      </c>
      <c r="K3265" s="250" t="str">
        <f>data_olah!P745</f>
        <v/>
      </c>
      <c r="L3265" s="250" t="str">
        <f>data_olah!U745</f>
        <v>KURANG OPTIMAL</v>
      </c>
    </row>
    <row r="3266">
      <c r="A3266" s="249">
        <v>2025.0</v>
      </c>
      <c r="B3266" s="249" t="s">
        <v>3598</v>
      </c>
      <c r="C3266" s="250" t="str">
        <f>data_olah!B746</f>
        <v>PASER</v>
      </c>
      <c r="D3266" s="250" t="str">
        <f>data_olah!C746</f>
        <v>LONG KALI</v>
      </c>
      <c r="E3266" s="250" t="str">
        <f>data_olah!D746</f>
        <v>KEPALA TELAKE</v>
      </c>
      <c r="F3266" s="251" t="str">
        <f>data_olah!F746</f>
        <v>-1.2375</v>
      </c>
      <c r="G3266" s="251" t="str">
        <f>data_olah!G746</f>
        <v>115.9572</v>
      </c>
      <c r="H3266" s="250" t="str">
        <f>data_olah!H746</f>
        <v>ICON+</v>
      </c>
      <c r="I3266" s="250" t="str">
        <f>data_olah!I746</f>
        <v>STARLINK</v>
      </c>
      <c r="J3266" s="250" t="str">
        <f>data_olah!J746</f>
        <v>TERPASANG</v>
      </c>
      <c r="K3266" s="250" t="str">
        <f>data_olah!P746</f>
        <v/>
      </c>
      <c r="L3266" s="250" t="str">
        <f>data_olah!U746</f>
        <v>KURANG OPTIMAL</v>
      </c>
    </row>
    <row r="3267">
      <c r="A3267" s="249">
        <v>2025.0</v>
      </c>
      <c r="B3267" s="249" t="s">
        <v>3598</v>
      </c>
      <c r="C3267" s="250" t="str">
        <f>data_olah!B747</f>
        <v>PASER</v>
      </c>
      <c r="D3267" s="250" t="str">
        <f>data_olah!C747</f>
        <v>LONG KALI</v>
      </c>
      <c r="E3267" s="250" t="str">
        <f>data_olah!D747</f>
        <v>MENDIK MAKMUR</v>
      </c>
      <c r="F3267" s="251" t="str">
        <f>data_olah!F747</f>
        <v>-1.4626906783413545</v>
      </c>
      <c r="G3267" s="251" t="str">
        <f>data_olah!G747</f>
        <v>116.26995935217819</v>
      </c>
      <c r="H3267" s="250" t="str">
        <f>data_olah!H747</f>
        <v>TELKOMSEL</v>
      </c>
      <c r="I3267" s="250" t="str">
        <f>data_olah!I747</f>
        <v>ORBIT</v>
      </c>
      <c r="J3267" s="250" t="str">
        <f>data_olah!J747</f>
        <v>TERPASANG</v>
      </c>
      <c r="K3267" s="250" t="str">
        <f>data_olah!P747</f>
        <v>BELUM TERPASANG</v>
      </c>
      <c r="L3267" s="250" t="str">
        <f>data_olah!U747</f>
        <v>TIDAK TERDETEKSI</v>
      </c>
    </row>
    <row r="3268">
      <c r="A3268" s="249">
        <v>2025.0</v>
      </c>
      <c r="B3268" s="249" t="s">
        <v>3598</v>
      </c>
      <c r="C3268" s="250" t="str">
        <f>data_olah!B748</f>
        <v>PASER</v>
      </c>
      <c r="D3268" s="250" t="str">
        <f>data_olah!C748</f>
        <v>LONG KALI</v>
      </c>
      <c r="E3268" s="250" t="str">
        <f>data_olah!D748</f>
        <v>MENDIK KARYA</v>
      </c>
      <c r="F3268" s="251" t="str">
        <f>data_olah!F748</f>
        <v>-1.4263275155095152</v>
      </c>
      <c r="G3268" s="251" t="str">
        <f>data_olah!G748</f>
        <v>116.26473886097946</v>
      </c>
      <c r="H3268" s="250" t="str">
        <f>data_olah!H748</f>
        <v>TELKOMSEL</v>
      </c>
      <c r="I3268" s="250" t="str">
        <f>data_olah!I748</f>
        <v>ORBIT</v>
      </c>
      <c r="J3268" s="250" t="str">
        <f>data_olah!J748</f>
        <v>TERPASANG</v>
      </c>
      <c r="K3268" s="250" t="str">
        <f>data_olah!P748</f>
        <v>BELUM TERPASANG</v>
      </c>
      <c r="L3268" s="250" t="str">
        <f>data_olah!U748</f>
        <v>TIDAK TERDETEKSI</v>
      </c>
    </row>
    <row r="3269">
      <c r="A3269" s="249">
        <v>2025.0</v>
      </c>
      <c r="B3269" s="249" t="s">
        <v>3598</v>
      </c>
      <c r="C3269" s="250" t="str">
        <f>data_olah!B749</f>
        <v>PASER</v>
      </c>
      <c r="D3269" s="250" t="str">
        <f>data_olah!C749</f>
        <v>LONG KALI</v>
      </c>
      <c r="E3269" s="250" t="str">
        <f>data_olah!D749</f>
        <v>MENDIK BHAKTI</v>
      </c>
      <c r="F3269" s="251" t="str">
        <f>data_olah!F749</f>
        <v>-1.4488898011900355</v>
      </c>
      <c r="G3269" s="251" t="str">
        <f>data_olah!G749</f>
        <v>116.24406566573357</v>
      </c>
      <c r="H3269" s="250" t="str">
        <f>data_olah!H749</f>
        <v>ICON+</v>
      </c>
      <c r="I3269" s="250" t="str">
        <f>data_olah!I749</f>
        <v>STARLINK</v>
      </c>
      <c r="J3269" s="250" t="str">
        <f>data_olah!J749</f>
        <v>TERPASANG</v>
      </c>
      <c r="K3269" s="250" t="str">
        <f>data_olah!P749</f>
        <v/>
      </c>
      <c r="L3269" s="250" t="str">
        <f>data_olah!U749</f>
        <v>KURANG OPTIMAL</v>
      </c>
    </row>
    <row r="3270">
      <c r="A3270" s="249">
        <v>2025.0</v>
      </c>
      <c r="B3270" s="249" t="s">
        <v>3598</v>
      </c>
      <c r="C3270" s="250" t="str">
        <f>data_olah!B750</f>
        <v>PASER</v>
      </c>
      <c r="D3270" s="250" t="str">
        <f>data_olah!C750</f>
        <v>LONG KALI</v>
      </c>
      <c r="E3270" s="250" t="str">
        <f>data_olah!D750</f>
        <v>SEBAKUNG TAKA</v>
      </c>
      <c r="F3270" s="251" t="str">
        <f>data_olah!F750</f>
        <v>-1.58134065129979</v>
      </c>
      <c r="G3270" s="251" t="str">
        <f>data_olah!G750</f>
        <v>116.42756444115314</v>
      </c>
      <c r="H3270" s="250" t="str">
        <f>data_olah!H750</f>
        <v>ICON+</v>
      </c>
      <c r="I3270" s="250" t="str">
        <f>data_olah!I750</f>
        <v> Broadband + I-WIN</v>
      </c>
      <c r="J3270" s="250" t="str">
        <f>data_olah!J750</f>
        <v>TERPASANG</v>
      </c>
      <c r="K3270" s="250" t="str">
        <f>data_olah!P750</f>
        <v/>
      </c>
      <c r="L3270" s="250" t="str">
        <f>data_olah!U750</f>
        <v>KURANG OPTIMAL</v>
      </c>
    </row>
    <row r="3271">
      <c r="A3271" s="249">
        <v>2025.0</v>
      </c>
      <c r="B3271" s="249" t="s">
        <v>3598</v>
      </c>
      <c r="C3271" s="250" t="str">
        <f>data_olah!B751</f>
        <v>PASER</v>
      </c>
      <c r="D3271" s="250" t="str">
        <f>data_olah!C751</f>
        <v>LONG KALI</v>
      </c>
      <c r="E3271" s="250" t="str">
        <f>data_olah!D751</f>
        <v>MARUAT</v>
      </c>
      <c r="F3271" s="251" t="str">
        <f>data_olah!F751</f>
        <v>-1.5824730717803626</v>
      </c>
      <c r="G3271" s="251" t="str">
        <f>data_olah!G751</f>
        <v>116.50083032754519</v>
      </c>
      <c r="H3271" s="250" t="str">
        <f>data_olah!H751</f>
        <v>ICON+</v>
      </c>
      <c r="I3271" s="250" t="str">
        <f>data_olah!I751</f>
        <v> Broadband + I-WIN</v>
      </c>
      <c r="J3271" s="250" t="str">
        <f>data_olah!J751</f>
        <v>TERPASANG</v>
      </c>
      <c r="K3271" s="250" t="str">
        <f>data_olah!P751</f>
        <v/>
      </c>
      <c r="L3271" s="250" t="str">
        <f>data_olah!U751</f>
        <v>KURANG OPTIMAL</v>
      </c>
    </row>
    <row r="3272">
      <c r="A3272" s="249">
        <v>2025.0</v>
      </c>
      <c r="B3272" s="249" t="s">
        <v>3598</v>
      </c>
      <c r="C3272" s="250" t="str">
        <f>data_olah!B752</f>
        <v>PASER</v>
      </c>
      <c r="D3272" s="250" t="str">
        <f>data_olah!C752</f>
        <v>LONG KALI</v>
      </c>
      <c r="E3272" s="250" t="str">
        <f>data_olah!D752</f>
        <v>SEBAKUNG MAKMUR</v>
      </c>
      <c r="F3272" s="251" t="str">
        <f>data_olah!F752</f>
        <v>-1.5673846546240897</v>
      </c>
      <c r="G3272" s="251" t="str">
        <f>data_olah!G752</f>
        <v>116.3853984515906</v>
      </c>
      <c r="H3272" s="250" t="str">
        <f>data_olah!H752</f>
        <v>ICON+</v>
      </c>
      <c r="I3272" s="250" t="str">
        <f>data_olah!I752</f>
        <v> Broadband + I-WIN</v>
      </c>
      <c r="J3272" s="250" t="str">
        <f>data_olah!J752</f>
        <v>TERPASANG</v>
      </c>
      <c r="K3272" s="250" t="str">
        <f>data_olah!P752</f>
        <v/>
      </c>
      <c r="L3272" s="250" t="str">
        <f>data_olah!U752</f>
        <v>KURANG OPTIMAL</v>
      </c>
    </row>
    <row r="3273">
      <c r="A3273" s="249">
        <v>2025.0</v>
      </c>
      <c r="B3273" s="249" t="s">
        <v>3598</v>
      </c>
      <c r="C3273" s="250" t="str">
        <f>data_olah!B753</f>
        <v>PASER</v>
      </c>
      <c r="D3273" s="250" t="str">
        <f>data_olah!C753</f>
        <v>LONG KALI</v>
      </c>
      <c r="E3273" s="250" t="str">
        <f>data_olah!D753</f>
        <v>PETIKU</v>
      </c>
      <c r="F3273" s="251" t="str">
        <f>data_olah!F753</f>
        <v>-1.612497278479321</v>
      </c>
      <c r="G3273" s="251" t="str">
        <f>data_olah!G753</f>
        <v>116.45917438104699</v>
      </c>
      <c r="H3273" s="250" t="str">
        <f>data_olah!H753</f>
        <v>ICON+</v>
      </c>
      <c r="I3273" s="250" t="str">
        <f>data_olah!I753</f>
        <v> Broadband + I-WIN</v>
      </c>
      <c r="J3273" s="250" t="str">
        <f>data_olah!J753</f>
        <v>TERPASANG</v>
      </c>
      <c r="K3273" s="250" t="str">
        <f>data_olah!P753</f>
        <v>&lt;= 200GB</v>
      </c>
      <c r="L3273" s="250" t="str">
        <f>data_olah!U753</f>
        <v>KURANG OPTIMAL</v>
      </c>
    </row>
    <row r="3274">
      <c r="A3274" s="249">
        <v>2025.0</v>
      </c>
      <c r="B3274" s="249" t="s">
        <v>3598</v>
      </c>
      <c r="C3274" s="250" t="str">
        <f>data_olah!B754</f>
        <v>PASER</v>
      </c>
      <c r="D3274" s="250" t="str">
        <f>data_olah!C754</f>
        <v>LONG KALI</v>
      </c>
      <c r="E3274" s="250" t="str">
        <f>data_olah!D754</f>
        <v>MUARA ADANG II</v>
      </c>
      <c r="F3274" s="251" t="str">
        <f>data_olah!F754</f>
        <v>-1.6319643193101914</v>
      </c>
      <c r="G3274" s="251" t="str">
        <f>data_olah!G754</f>
        <v>116.36843267949426</v>
      </c>
      <c r="H3274" s="250" t="str">
        <f>data_olah!H754</f>
        <v>ICON+</v>
      </c>
      <c r="I3274" s="250" t="str">
        <f>data_olah!I754</f>
        <v> Broadband + I-WIN</v>
      </c>
      <c r="J3274" s="250" t="str">
        <f>data_olah!J754</f>
        <v>TERPASANG</v>
      </c>
      <c r="K3274" s="250" t="str">
        <f>data_olah!P754</f>
        <v/>
      </c>
      <c r="L3274" s="250" t="str">
        <f>data_olah!U754</f>
        <v>KURANG OPTIMAL</v>
      </c>
    </row>
    <row r="3275">
      <c r="A3275" s="249">
        <v>2025.0</v>
      </c>
      <c r="B3275" s="249" t="s">
        <v>3598</v>
      </c>
      <c r="C3275" s="250" t="str">
        <f>data_olah!B755</f>
        <v>PASER</v>
      </c>
      <c r="D3275" s="250" t="str">
        <f>data_olah!C755</f>
        <v>LONG KALI</v>
      </c>
      <c r="E3275" s="250" t="str">
        <f>data_olah!D755</f>
        <v>MAKMUR JAYA</v>
      </c>
      <c r="F3275" s="251" t="str">
        <f>data_olah!F755</f>
        <v>-1.4626984797564322</v>
      </c>
      <c r="G3275" s="251" t="str">
        <f>data_olah!G755</f>
        <v>116.26995792278304</v>
      </c>
      <c r="H3275" s="250" t="str">
        <f>data_olah!H755</f>
        <v>TELKOMSEL</v>
      </c>
      <c r="I3275" s="250" t="str">
        <f>data_olah!I755</f>
        <v>ORBIT</v>
      </c>
      <c r="J3275" s="250" t="str">
        <f>data_olah!J755</f>
        <v>TERPASANG</v>
      </c>
      <c r="K3275" s="250" t="str">
        <f>data_olah!P755</f>
        <v>BELUM TERPASANG</v>
      </c>
      <c r="L3275" s="250" t="str">
        <f>data_olah!U755</f>
        <v>TIDAK TERDETEKSI</v>
      </c>
    </row>
    <row r="3276">
      <c r="A3276" s="249">
        <v>2025.0</v>
      </c>
      <c r="B3276" s="249" t="s">
        <v>3598</v>
      </c>
      <c r="C3276" s="250" t="str">
        <f>data_olah!B756</f>
        <v>PASER</v>
      </c>
      <c r="D3276" s="250" t="str">
        <f>data_olah!C756</f>
        <v>LONG KALI</v>
      </c>
      <c r="E3276" s="250" t="str">
        <f>data_olah!D756</f>
        <v>GUNUNG PUTAR</v>
      </c>
      <c r="F3276" s="251" t="str">
        <f>data_olah!F756</f>
        <v>-1.4972799193804507</v>
      </c>
      <c r="G3276" s="251" t="str">
        <f>data_olah!G756</f>
        <v>116.37426681718442</v>
      </c>
      <c r="H3276" s="250" t="str">
        <f>data_olah!H756</f>
        <v>TELKOM</v>
      </c>
      <c r="I3276" s="250" t="str">
        <f>data_olah!I756</f>
        <v>WMS</v>
      </c>
      <c r="J3276" s="250" t="str">
        <f>data_olah!J756</f>
        <v>TERPASANG</v>
      </c>
      <c r="K3276" s="250" t="str">
        <f>data_olah!P756</f>
        <v>&lt;= 100GB</v>
      </c>
      <c r="L3276" s="250" t="str">
        <f>data_olah!U756</f>
        <v>TIDAK OPTIMAL</v>
      </c>
    </row>
    <row r="3277">
      <c r="A3277" s="249">
        <v>2025.0</v>
      </c>
      <c r="B3277" s="249" t="s">
        <v>3598</v>
      </c>
      <c r="C3277" s="250" t="str">
        <f>data_olah!B757</f>
        <v>PASER</v>
      </c>
      <c r="D3277" s="250" t="str">
        <f>data_olah!C757</f>
        <v>LONG KALI</v>
      </c>
      <c r="E3277" s="250" t="str">
        <f>data_olah!D757</f>
        <v>PUTANG</v>
      </c>
      <c r="F3277" s="251" t="str">
        <f>data_olah!F757</f>
        <v>-1.5406407711001724</v>
      </c>
      <c r="G3277" s="251" t="str">
        <f>data_olah!G757</f>
        <v>116.2865928748019</v>
      </c>
      <c r="H3277" s="250" t="str">
        <f>data_olah!H757</f>
        <v>TELKOMSEL</v>
      </c>
      <c r="I3277" s="250" t="str">
        <f>data_olah!I757</f>
        <v>INDIHOME</v>
      </c>
      <c r="J3277" s="250" t="str">
        <f>data_olah!J757</f>
        <v>TERPASANG</v>
      </c>
      <c r="K3277" s="250" t="str">
        <f>data_olah!P757</f>
        <v>TIDAK AKTIF</v>
      </c>
      <c r="L3277" s="250" t="str">
        <f>data_olah!U757</f>
        <v>TIDAK OPTIMAL</v>
      </c>
    </row>
    <row r="3278">
      <c r="A3278" s="249">
        <v>2025.0</v>
      </c>
      <c r="B3278" s="249" t="s">
        <v>3598</v>
      </c>
      <c r="C3278" s="250" t="str">
        <f>data_olah!B758</f>
        <v>PASER</v>
      </c>
      <c r="D3278" s="250" t="str">
        <f>data_olah!C758</f>
        <v>MUARA KOMAM</v>
      </c>
      <c r="E3278" s="250" t="str">
        <f>data_olah!D758</f>
        <v>BATU BOTUK</v>
      </c>
      <c r="F3278" s="251" t="str">
        <f>data_olah!F758</f>
        <v>-1.7034057102846756</v>
      </c>
      <c r="G3278" s="251" t="str">
        <f>data_olah!G758</f>
        <v>115.8197007487619</v>
      </c>
      <c r="H3278" s="250" t="str">
        <f>data_olah!H758</f>
        <v>TELKOMSEL</v>
      </c>
      <c r="I3278" s="250" t="str">
        <f>data_olah!I758</f>
        <v>INDIHOME</v>
      </c>
      <c r="J3278" s="250" t="str">
        <f>data_olah!J758</f>
        <v>TERPASANG</v>
      </c>
      <c r="K3278" s="250" t="str">
        <f>data_olah!P758</f>
        <v>&lt;= 1GB</v>
      </c>
      <c r="L3278" s="250" t="str">
        <f>data_olah!U758</f>
        <v>TIDAK OPTIMAL</v>
      </c>
    </row>
    <row r="3279">
      <c r="A3279" s="249">
        <v>2025.0</v>
      </c>
      <c r="B3279" s="249" t="s">
        <v>3598</v>
      </c>
      <c r="C3279" s="250" t="str">
        <f>data_olah!B759</f>
        <v>PASER</v>
      </c>
      <c r="D3279" s="250" t="str">
        <f>data_olah!C759</f>
        <v>MUARA KOMAM</v>
      </c>
      <c r="E3279" s="250" t="str">
        <f>data_olah!D759</f>
        <v>UKO</v>
      </c>
      <c r="F3279" s="251" t="str">
        <f>data_olah!F759</f>
        <v>-1.6725214836206002</v>
      </c>
      <c r="G3279" s="251" t="str">
        <f>data_olah!G759</f>
        <v>115.82198427433167</v>
      </c>
      <c r="H3279" s="250" t="str">
        <f>data_olah!H759</f>
        <v>TELKOMSEL</v>
      </c>
      <c r="I3279" s="250" t="str">
        <f>data_olah!I759</f>
        <v>ORBIT</v>
      </c>
      <c r="J3279" s="250" t="str">
        <f>data_olah!J759</f>
        <v>TERPASANG</v>
      </c>
      <c r="K3279" s="250" t="str">
        <f>data_olah!P759</f>
        <v>BELUM TERPASANG</v>
      </c>
      <c r="L3279" s="250" t="str">
        <f>data_olah!U759</f>
        <v>TIDAK TERDETEKSI</v>
      </c>
    </row>
    <row r="3280">
      <c r="A3280" s="249">
        <v>2025.0</v>
      </c>
      <c r="B3280" s="249" t="s">
        <v>3598</v>
      </c>
      <c r="C3280" s="250" t="str">
        <f>data_olah!B760</f>
        <v>PASER</v>
      </c>
      <c r="D3280" s="250" t="str">
        <f>data_olah!C760</f>
        <v>MUARA KOMAM</v>
      </c>
      <c r="E3280" s="250" t="str">
        <f>data_olah!D760</f>
        <v>MUARA LANGON</v>
      </c>
      <c r="F3280" s="251" t="str">
        <f>data_olah!F760</f>
        <v>-1.6654138106377614</v>
      </c>
      <c r="G3280" s="251" t="str">
        <f>data_olah!G760</f>
        <v>115.7549273526978</v>
      </c>
      <c r="H3280" s="250" t="str">
        <f>data_olah!H760</f>
        <v>TELKOM</v>
      </c>
      <c r="I3280" s="250" t="str">
        <f>data_olah!I760</f>
        <v>WMS</v>
      </c>
      <c r="J3280" s="250" t="str">
        <f>data_olah!J760</f>
        <v>TERPASANG</v>
      </c>
      <c r="K3280" s="250" t="str">
        <f>data_olah!P760</f>
        <v>BELUM TERPASANG</v>
      </c>
      <c r="L3280" s="250" t="str">
        <f>data_olah!U760</f>
        <v>TIDAK OPTIMAL</v>
      </c>
    </row>
    <row r="3281">
      <c r="A3281" s="249">
        <v>2025.0</v>
      </c>
      <c r="B3281" s="249" t="s">
        <v>3598</v>
      </c>
      <c r="C3281" s="250" t="str">
        <f>data_olah!B761</f>
        <v>PASER</v>
      </c>
      <c r="D3281" s="250" t="str">
        <f>data_olah!C761</f>
        <v>MUARA KOMAM</v>
      </c>
      <c r="E3281" s="250" t="str">
        <f>data_olah!D761</f>
        <v>BINANGON</v>
      </c>
      <c r="F3281" s="251" t="str">
        <f>data_olah!F761</f>
        <v>-1.6150631172209207</v>
      </c>
      <c r="G3281" s="251" t="str">
        <f>data_olah!G761</f>
        <v>115.75877244246769</v>
      </c>
      <c r="H3281" s="250" t="str">
        <f>data_olah!H761</f>
        <v>TELKOMSEL</v>
      </c>
      <c r="I3281" s="250" t="str">
        <f>data_olah!I761</f>
        <v>ORBIT</v>
      </c>
      <c r="J3281" s="250" t="str">
        <f>data_olah!J761</f>
        <v>TERPASANG</v>
      </c>
      <c r="K3281" s="250" t="str">
        <f>data_olah!P761</f>
        <v>BELUM TERPASANG</v>
      </c>
      <c r="L3281" s="250" t="str">
        <f>data_olah!U761</f>
        <v>TIDAK TERDETEKSI</v>
      </c>
    </row>
    <row r="3282">
      <c r="A3282" s="249">
        <v>2025.0</v>
      </c>
      <c r="B3282" s="249" t="s">
        <v>3598</v>
      </c>
      <c r="C3282" s="250" t="str">
        <f>data_olah!B762</f>
        <v>PASER</v>
      </c>
      <c r="D3282" s="250" t="str">
        <f>data_olah!C762</f>
        <v>MUARA KOMAM</v>
      </c>
      <c r="E3282" s="250" t="str">
        <f>data_olah!D762</f>
        <v>MUARA KUARO</v>
      </c>
      <c r="F3282" s="251" t="str">
        <f>data_olah!F762</f>
        <v>-1.6295626483698558</v>
      </c>
      <c r="G3282" s="251" t="str">
        <f>data_olah!G762</f>
        <v>115.80506662940455</v>
      </c>
      <c r="H3282" s="250" t="str">
        <f>data_olah!H762</f>
        <v>ICON+</v>
      </c>
      <c r="I3282" s="250" t="str">
        <f>data_olah!I762</f>
        <v> Broadband + I-WIN</v>
      </c>
      <c r="J3282" s="250" t="str">
        <f>data_olah!J762</f>
        <v>TERPASANG</v>
      </c>
      <c r="K3282" s="250" t="str">
        <f>data_olah!P762</f>
        <v>&lt;= 200GB</v>
      </c>
      <c r="L3282" s="250" t="str">
        <f>data_olah!U762</f>
        <v>KURANG OPTIMAL</v>
      </c>
    </row>
    <row r="3283">
      <c r="A3283" s="249">
        <v>2025.0</v>
      </c>
      <c r="B3283" s="249" t="s">
        <v>3598</v>
      </c>
      <c r="C3283" s="250" t="str">
        <f>data_olah!B763</f>
        <v>PASER</v>
      </c>
      <c r="D3283" s="250" t="str">
        <f>data_olah!C763</f>
        <v>MUARA KOMAM</v>
      </c>
      <c r="E3283" s="250" t="str">
        <f>data_olah!D763</f>
        <v>PRAYON</v>
      </c>
      <c r="F3283" s="251" t="str">
        <f>data_olah!F763</f>
        <v>-1.6162710954189885</v>
      </c>
      <c r="G3283" s="251" t="str">
        <f>data_olah!G763</f>
        <v>115.83280279922981</v>
      </c>
      <c r="H3283" s="250" t="str">
        <f>data_olah!H763</f>
        <v>ICON+</v>
      </c>
      <c r="I3283" s="250" t="str">
        <f>data_olah!I763</f>
        <v> Broadband + I-WIN</v>
      </c>
      <c r="J3283" s="250" t="str">
        <f>data_olah!J763</f>
        <v>TERPASANG</v>
      </c>
      <c r="K3283" s="250" t="str">
        <f>data_olah!P763</f>
        <v>&lt;= 200GB</v>
      </c>
      <c r="L3283" s="250" t="str">
        <f>data_olah!U763</f>
        <v>KURANG OPTIMAL</v>
      </c>
    </row>
    <row r="3284">
      <c r="A3284" s="249">
        <v>2025.0</v>
      </c>
      <c r="B3284" s="249" t="s">
        <v>3598</v>
      </c>
      <c r="C3284" s="250" t="str">
        <f>data_olah!B764</f>
        <v>PASER</v>
      </c>
      <c r="D3284" s="250" t="str">
        <f>data_olah!C764</f>
        <v>MUARA KOMAM</v>
      </c>
      <c r="E3284" s="250" t="str">
        <f>data_olah!D764</f>
        <v>LONG SAYO</v>
      </c>
      <c r="F3284" s="251" t="str">
        <f>data_olah!F764</f>
        <v>-1.5314589734371646</v>
      </c>
      <c r="G3284" s="251" t="str">
        <f>data_olah!G764</f>
        <v>115.86554491030961</v>
      </c>
      <c r="H3284" s="250" t="str">
        <f>data_olah!H764</f>
        <v>ICON+</v>
      </c>
      <c r="I3284" s="250" t="str">
        <f>data_olah!I764</f>
        <v> Broadband + I-WIN</v>
      </c>
      <c r="J3284" s="250" t="str">
        <f>data_olah!J764</f>
        <v>TERPASANG</v>
      </c>
      <c r="K3284" s="250" t="str">
        <f>data_olah!P764</f>
        <v/>
      </c>
      <c r="L3284" s="250" t="str">
        <f>data_olah!U764</f>
        <v>KURANG OPTIMAL</v>
      </c>
    </row>
    <row r="3285">
      <c r="A3285" s="249">
        <v>2025.0</v>
      </c>
      <c r="B3285" s="249" t="s">
        <v>3598</v>
      </c>
      <c r="C3285" s="250" t="str">
        <f>data_olah!B765</f>
        <v>PASER</v>
      </c>
      <c r="D3285" s="250" t="str">
        <f>data_olah!C765</f>
        <v>MUARA KOMAM</v>
      </c>
      <c r="E3285" s="250" t="str">
        <f>data_olah!D765</f>
        <v>MUARA PAYANG</v>
      </c>
      <c r="F3285" s="251" t="str">
        <f>data_olah!F765</f>
        <v>-1.5289117440718887</v>
      </c>
      <c r="G3285" s="251" t="str">
        <f>data_olah!G765</f>
        <v>115.83310834021425</v>
      </c>
      <c r="H3285" s="250" t="str">
        <f>data_olah!H765</f>
        <v>ICON+</v>
      </c>
      <c r="I3285" s="250" t="str">
        <f>data_olah!I765</f>
        <v> Broadband + I-WIN</v>
      </c>
      <c r="J3285" s="250" t="str">
        <f>data_olah!J765</f>
        <v>TERPASANG</v>
      </c>
      <c r="K3285" s="250" t="str">
        <f>data_olah!P765</f>
        <v/>
      </c>
      <c r="L3285" s="250" t="str">
        <f>data_olah!U765</f>
        <v>KURANG OPTIMAL</v>
      </c>
    </row>
    <row r="3286">
      <c r="A3286" s="249">
        <v>2025.0</v>
      </c>
      <c r="B3286" s="249" t="s">
        <v>3598</v>
      </c>
      <c r="C3286" s="250" t="str">
        <f>data_olah!B766</f>
        <v>PASER</v>
      </c>
      <c r="D3286" s="250" t="str">
        <f>data_olah!C766</f>
        <v>MUARA KOMAM</v>
      </c>
      <c r="E3286" s="250" t="str">
        <f>data_olah!D766</f>
        <v>LUSAN</v>
      </c>
      <c r="F3286" s="251" t="str">
        <f>data_olah!F766</f>
        <v>-1.5280874969272338</v>
      </c>
      <c r="G3286" s="251" t="str">
        <f>data_olah!G766</f>
        <v>115.74459037118982</v>
      </c>
      <c r="H3286" s="250" t="str">
        <f>data_olah!H766</f>
        <v>ICON+</v>
      </c>
      <c r="I3286" s="250" t="str">
        <f>data_olah!I766</f>
        <v> Broadband + I-WIN</v>
      </c>
      <c r="J3286" s="250" t="str">
        <f>data_olah!J766</f>
        <v>TERPASANG</v>
      </c>
      <c r="K3286" s="250" t="str">
        <f>data_olah!P766</f>
        <v/>
      </c>
      <c r="L3286" s="250" t="str">
        <f>data_olah!U766</f>
        <v>KURANG OPTIMAL</v>
      </c>
    </row>
    <row r="3287">
      <c r="A3287" s="249">
        <v>2025.0</v>
      </c>
      <c r="B3287" s="249" t="s">
        <v>3598</v>
      </c>
      <c r="C3287" s="250" t="str">
        <f>data_olah!B767</f>
        <v>PASER</v>
      </c>
      <c r="D3287" s="250" t="str">
        <f>data_olah!C767</f>
        <v>MUARA KOMAM</v>
      </c>
      <c r="E3287" s="250" t="str">
        <f>data_olah!D767</f>
        <v>SWAN SLUTUNG</v>
      </c>
      <c r="F3287" s="251" t="str">
        <f>data_olah!F767</f>
        <v>-1.4036181971755917</v>
      </c>
      <c r="G3287" s="251" t="str">
        <f>data_olah!G767</f>
        <v>115.87651158208072</v>
      </c>
      <c r="H3287" s="250" t="str">
        <f>data_olah!H767</f>
        <v>ICON+</v>
      </c>
      <c r="I3287" s="250" t="str">
        <f>data_olah!I767</f>
        <v>STARLINK</v>
      </c>
      <c r="J3287" s="250" t="str">
        <f>data_olah!J767</f>
        <v>TERPASANG</v>
      </c>
      <c r="K3287" s="250" t="str">
        <f>data_olah!P767</f>
        <v/>
      </c>
      <c r="L3287" s="250" t="str">
        <f>data_olah!U767</f>
        <v>TIDAK OPTIMAL</v>
      </c>
    </row>
    <row r="3288">
      <c r="A3288" s="249">
        <v>2025.0</v>
      </c>
      <c r="B3288" s="249" t="s">
        <v>3598</v>
      </c>
      <c r="C3288" s="250" t="str">
        <f>data_olah!B768</f>
        <v>PASER</v>
      </c>
      <c r="D3288" s="250" t="str">
        <f>data_olah!C768</f>
        <v>MUARA KOMAM</v>
      </c>
      <c r="E3288" s="250" t="str">
        <f>data_olah!D768</f>
        <v>SEKUAN MAKMUR</v>
      </c>
      <c r="F3288" s="251" t="str">
        <f>data_olah!F768</f>
        <v>-1.635215707657686</v>
      </c>
      <c r="G3288" s="251" t="str">
        <f>data_olah!G768</f>
        <v>115.70934203586711</v>
      </c>
      <c r="H3288" s="250" t="str">
        <f>data_olah!H768</f>
        <v>ICON+</v>
      </c>
      <c r="I3288" s="250" t="str">
        <f>data_olah!I768</f>
        <v> Broadband + I-WIN</v>
      </c>
      <c r="J3288" s="250" t="str">
        <f>data_olah!J768</f>
        <v>TERPASANG</v>
      </c>
      <c r="K3288" s="250" t="str">
        <f>data_olah!P768</f>
        <v/>
      </c>
      <c r="L3288" s="250" t="str">
        <f>data_olah!U768</f>
        <v>KURANG OPTIMAL</v>
      </c>
    </row>
    <row r="3289">
      <c r="A3289" s="249">
        <v>2025.0</v>
      </c>
      <c r="B3289" s="249" t="s">
        <v>3598</v>
      </c>
      <c r="C3289" s="250" t="str">
        <f>data_olah!B769</f>
        <v>PASER</v>
      </c>
      <c r="D3289" s="250" t="str">
        <f>data_olah!C769</f>
        <v>MUARA KOMAM</v>
      </c>
      <c r="E3289" s="250" t="str">
        <f>data_olah!D769</f>
        <v>SELERONG</v>
      </c>
      <c r="F3289" s="251" t="str">
        <f>data_olah!F769</f>
        <v>-0.3230315829685971</v>
      </c>
      <c r="G3289" s="251" t="str">
        <f>data_olah!G769</f>
        <v>116.80692083086892</v>
      </c>
      <c r="H3289" s="250" t="str">
        <f>data_olah!H769</f>
        <v>TELKOM</v>
      </c>
      <c r="I3289" s="250" t="str">
        <f>data_olah!I769</f>
        <v>WMS</v>
      </c>
      <c r="J3289" s="250" t="str">
        <f>data_olah!J769</f>
        <v>TERPASANG</v>
      </c>
      <c r="K3289" s="250" t="str">
        <f>data_olah!P769</f>
        <v>BELUM TERPASANG</v>
      </c>
      <c r="L3289" s="250" t="str">
        <f>data_olah!U769</f>
        <v>KURANG OPTIMAL</v>
      </c>
    </row>
    <row r="3290">
      <c r="A3290" s="249">
        <v>2025.0</v>
      </c>
      <c r="B3290" s="249" t="s">
        <v>3598</v>
      </c>
      <c r="C3290" s="250" t="str">
        <f>data_olah!B770</f>
        <v>PASER</v>
      </c>
      <c r="D3290" s="250" t="str">
        <f>data_olah!C770</f>
        <v>MUARA SAMU</v>
      </c>
      <c r="E3290" s="250" t="str">
        <f>data_olah!D770</f>
        <v>TANJUNG PINANG</v>
      </c>
      <c r="F3290" s="251" t="str">
        <f>data_olah!F770</f>
        <v>-2.160723152097389</v>
      </c>
      <c r="G3290" s="251" t="str">
        <f>data_olah!G770</f>
        <v>115.92350481871226</v>
      </c>
      <c r="H3290" s="250" t="str">
        <f>data_olah!H770</f>
        <v>ICON+</v>
      </c>
      <c r="I3290" s="250" t="str">
        <f>data_olah!I770</f>
        <v> Broadband + I-WIN</v>
      </c>
      <c r="J3290" s="250" t="str">
        <f>data_olah!J770</f>
        <v>TERPASANG</v>
      </c>
      <c r="K3290" s="250" t="str">
        <f>data_olah!P770</f>
        <v>&lt;= 200GB</v>
      </c>
      <c r="L3290" s="250" t="str">
        <f>data_olah!U770</f>
        <v>KURANG OPTIMAL</v>
      </c>
    </row>
    <row r="3291">
      <c r="A3291" s="249">
        <v>2025.0</v>
      </c>
      <c r="B3291" s="249" t="s">
        <v>3598</v>
      </c>
      <c r="C3291" s="250" t="str">
        <f>data_olah!B771</f>
        <v>PASER</v>
      </c>
      <c r="D3291" s="250" t="str">
        <f>data_olah!C771</f>
        <v>MUARA SAMU</v>
      </c>
      <c r="E3291" s="250" t="str">
        <f>data_olah!D771</f>
        <v>RANTAU ATAS</v>
      </c>
      <c r="F3291" s="251" t="str">
        <f>data_olah!F771</f>
        <v>-2.1479976090621653</v>
      </c>
      <c r="G3291" s="251" t="str">
        <f>data_olah!G771</f>
        <v>115.91843213323102</v>
      </c>
      <c r="H3291" s="250" t="str">
        <f>data_olah!H771</f>
        <v>ICON+</v>
      </c>
      <c r="I3291" s="250" t="str">
        <f>data_olah!I771</f>
        <v> Broadband + I-WIN</v>
      </c>
      <c r="J3291" s="250" t="str">
        <f>data_olah!J771</f>
        <v>TERPASANG</v>
      </c>
      <c r="K3291" s="250" t="str">
        <f>data_olah!P771</f>
        <v>&lt;= 200GB</v>
      </c>
      <c r="L3291" s="250" t="str">
        <f>data_olah!U771</f>
        <v>KURANG OPTIMAL</v>
      </c>
    </row>
    <row r="3292">
      <c r="A3292" s="249">
        <v>2025.0</v>
      </c>
      <c r="B3292" s="249" t="s">
        <v>3598</v>
      </c>
      <c r="C3292" s="250" t="str">
        <f>data_olah!B772</f>
        <v>PASER</v>
      </c>
      <c r="D3292" s="250" t="str">
        <f>data_olah!C772</f>
        <v>MUARA SAMU</v>
      </c>
      <c r="E3292" s="250" t="str">
        <f>data_olah!D772</f>
        <v>LIBUR DINDING</v>
      </c>
      <c r="F3292" s="251" t="str">
        <f>data_olah!F772</f>
        <v>-2.084124507650663</v>
      </c>
      <c r="G3292" s="251" t="str">
        <f>data_olah!G772</f>
        <v>115.92559576187203</v>
      </c>
      <c r="H3292" s="250" t="str">
        <f>data_olah!H772</f>
        <v>TELKOMSEL</v>
      </c>
      <c r="I3292" s="250" t="str">
        <f>data_olah!I772</f>
        <v>ORBIT</v>
      </c>
      <c r="J3292" s="250" t="str">
        <f>data_olah!J772</f>
        <v>TERPASANG</v>
      </c>
      <c r="K3292" s="250" t="str">
        <f>data_olah!P772</f>
        <v>BELUM TERPASANG</v>
      </c>
      <c r="L3292" s="250" t="str">
        <f>data_olah!U772</f>
        <v>TIDAK TERDETEKSI</v>
      </c>
    </row>
    <row r="3293">
      <c r="A3293" s="249">
        <v>2025.0</v>
      </c>
      <c r="B3293" s="249" t="s">
        <v>3598</v>
      </c>
      <c r="C3293" s="250" t="str">
        <f>data_olah!B773</f>
        <v>PASER</v>
      </c>
      <c r="D3293" s="250" t="str">
        <f>data_olah!C773</f>
        <v>MUARA SAMU</v>
      </c>
      <c r="E3293" s="250" t="str">
        <f>data_olah!D773</f>
        <v>LUAN</v>
      </c>
      <c r="F3293" s="251" t="str">
        <f>data_olah!F773</f>
        <v>-1.9611794074767523</v>
      </c>
      <c r="G3293" s="251" t="str">
        <f>data_olah!G773</f>
        <v>115.99717010835151</v>
      </c>
      <c r="H3293" s="250" t="str">
        <f>data_olah!H773</f>
        <v>ICON+</v>
      </c>
      <c r="I3293" s="250" t="str">
        <f>data_olah!I773</f>
        <v> Broadband + I-WIN</v>
      </c>
      <c r="J3293" s="250" t="str">
        <f>data_olah!J773</f>
        <v>TERPASANG</v>
      </c>
      <c r="K3293" s="250" t="str">
        <f>data_olah!P773</f>
        <v>&lt;= 200GB</v>
      </c>
      <c r="L3293" s="250" t="str">
        <f>data_olah!U773</f>
        <v>KURANG OPTIMAL</v>
      </c>
    </row>
    <row r="3294">
      <c r="A3294" s="249">
        <v>2025.0</v>
      </c>
      <c r="B3294" s="249" t="s">
        <v>3598</v>
      </c>
      <c r="C3294" s="250" t="str">
        <f>data_olah!B774</f>
        <v>PASER</v>
      </c>
      <c r="D3294" s="250" t="str">
        <f>data_olah!C774</f>
        <v>MUARA SAMU</v>
      </c>
      <c r="E3294" s="250" t="str">
        <f>data_olah!D774</f>
        <v>SUWETO</v>
      </c>
      <c r="F3294" s="251" t="str">
        <f>data_olah!F774</f>
        <v>-1.9963846995665087</v>
      </c>
      <c r="G3294" s="251" t="str">
        <f>data_olah!G774</f>
        <v>115.95778184722843</v>
      </c>
      <c r="H3294" s="250" t="str">
        <f>data_olah!H774</f>
        <v>ICON+</v>
      </c>
      <c r="I3294" s="250" t="str">
        <f>data_olah!I774</f>
        <v> Broadband + I-WIN</v>
      </c>
      <c r="J3294" s="250" t="str">
        <f>data_olah!J774</f>
        <v>TERPASANG</v>
      </c>
      <c r="K3294" s="250" t="str">
        <f>data_olah!P774</f>
        <v/>
      </c>
      <c r="L3294" s="250" t="str">
        <f>data_olah!U774</f>
        <v>KURANG OPTIMAL</v>
      </c>
    </row>
    <row r="3295">
      <c r="A3295" s="249">
        <v>2025.0</v>
      </c>
      <c r="B3295" s="249" t="s">
        <v>3598</v>
      </c>
      <c r="C3295" s="250" t="str">
        <f>data_olah!B775</f>
        <v>PASER</v>
      </c>
      <c r="D3295" s="250" t="str">
        <f>data_olah!C775</f>
        <v>MUARA SAMU</v>
      </c>
      <c r="E3295" s="250" t="str">
        <f>data_olah!D775</f>
        <v>MUSER</v>
      </c>
      <c r="F3295" s="251" t="str">
        <f>data_olah!F775</f>
        <v>-2.016064751913785</v>
      </c>
      <c r="G3295" s="251" t="str">
        <f>data_olah!G775</f>
        <v>115.93485587170215</v>
      </c>
      <c r="H3295" s="250" t="str">
        <f>data_olah!H775</f>
        <v>ICON+</v>
      </c>
      <c r="I3295" s="250" t="str">
        <f>data_olah!I775</f>
        <v> Broadband + I-WIN</v>
      </c>
      <c r="J3295" s="250" t="str">
        <f>data_olah!J775</f>
        <v>TERPASANG</v>
      </c>
      <c r="K3295" s="250" t="str">
        <f>data_olah!P775</f>
        <v>&lt;= 200GB</v>
      </c>
      <c r="L3295" s="250" t="str">
        <f>data_olah!U775</f>
        <v>KURANG OPTIMAL</v>
      </c>
    </row>
    <row r="3296">
      <c r="A3296" s="249">
        <v>2025.0</v>
      </c>
      <c r="B3296" s="249" t="s">
        <v>3598</v>
      </c>
      <c r="C3296" s="250" t="str">
        <f>data_olah!B776</f>
        <v>PASER</v>
      </c>
      <c r="D3296" s="250" t="str">
        <f>data_olah!C776</f>
        <v>MUARA SAMU</v>
      </c>
      <c r="E3296" s="250" t="str">
        <f>data_olah!D776</f>
        <v>BIU</v>
      </c>
      <c r="F3296" s="251" t="str">
        <f>data_olah!F776</f>
        <v>-1.989320141214283</v>
      </c>
      <c r="G3296" s="251" t="str">
        <f>data_olah!G776</f>
        <v>115.93103140589774</v>
      </c>
      <c r="H3296" s="250" t="str">
        <f>data_olah!H776</f>
        <v>ICON+</v>
      </c>
      <c r="I3296" s="250" t="str">
        <f>data_olah!I776</f>
        <v> Broadband + I-WIN</v>
      </c>
      <c r="J3296" s="250" t="str">
        <f>data_olah!J776</f>
        <v>TERPASANG</v>
      </c>
      <c r="K3296" s="250" t="str">
        <f>data_olah!P776</f>
        <v>&lt;= 200GB</v>
      </c>
      <c r="L3296" s="250" t="str">
        <f>data_olah!U776</f>
        <v>KURANG OPTIMAL</v>
      </c>
    </row>
    <row r="3297">
      <c r="A3297" s="249">
        <v>2025.0</v>
      </c>
      <c r="B3297" s="249" t="s">
        <v>3598</v>
      </c>
      <c r="C3297" s="250" t="str">
        <f>data_olah!B777</f>
        <v>PASER</v>
      </c>
      <c r="D3297" s="250" t="str">
        <f>data_olah!C777</f>
        <v>MUARA SAMU</v>
      </c>
      <c r="E3297" s="250" t="str">
        <f>data_olah!D777</f>
        <v>RANTAU BINTUNGAN</v>
      </c>
      <c r="F3297" s="251" t="str">
        <f>data_olah!F777</f>
        <v>-1.9441458205709494</v>
      </c>
      <c r="G3297" s="251" t="str">
        <f>data_olah!G777</f>
        <v>115.93419740401374</v>
      </c>
      <c r="H3297" s="250" t="str">
        <f>data_olah!H777</f>
        <v>ICON+</v>
      </c>
      <c r="I3297" s="250" t="str">
        <f>data_olah!I777</f>
        <v> Broadband + I-WIN</v>
      </c>
      <c r="J3297" s="250" t="str">
        <f>data_olah!J777</f>
        <v>TERPASANG</v>
      </c>
      <c r="K3297" s="250" t="str">
        <f>data_olah!P777</f>
        <v>&lt;= 200GB</v>
      </c>
      <c r="L3297" s="250" t="str">
        <f>data_olah!U777</f>
        <v>KURANG OPTIMAL</v>
      </c>
    </row>
    <row r="3298">
      <c r="A3298" s="249">
        <v>2025.0</v>
      </c>
      <c r="B3298" s="249" t="s">
        <v>3598</v>
      </c>
      <c r="C3298" s="250" t="str">
        <f>data_olah!B778</f>
        <v>PASER</v>
      </c>
      <c r="D3298" s="250" t="str">
        <f>data_olah!C778</f>
        <v>MUARA SAMU</v>
      </c>
      <c r="E3298" s="250" t="str">
        <f>data_olah!D778</f>
        <v>MUARA ANDEH</v>
      </c>
      <c r="F3298" s="251" t="str">
        <f>data_olah!F778</f>
        <v>-2.261921536289015</v>
      </c>
      <c r="G3298" s="251" t="str">
        <f>data_olah!G778</f>
        <v>115.90301756256548</v>
      </c>
      <c r="H3298" s="250" t="str">
        <f>data_olah!H778</f>
        <v>ICON+</v>
      </c>
      <c r="I3298" s="250" t="str">
        <f>data_olah!I778</f>
        <v> Broadband + I-WIN</v>
      </c>
      <c r="J3298" s="250" t="str">
        <f>data_olah!J778</f>
        <v>TERPASANG</v>
      </c>
      <c r="K3298" s="250" t="str">
        <f>data_olah!P778</f>
        <v>&lt;= 200GB</v>
      </c>
      <c r="L3298" s="250" t="str">
        <f>data_olah!U778</f>
        <v>KURANG OPTIMAL</v>
      </c>
    </row>
    <row r="3299">
      <c r="A3299" s="249">
        <v>2025.0</v>
      </c>
      <c r="B3299" s="249" t="s">
        <v>3598</v>
      </c>
      <c r="C3299" s="250" t="str">
        <f>data_olah!B779</f>
        <v>PASER</v>
      </c>
      <c r="D3299" s="250" t="str">
        <f>data_olah!C779</f>
        <v>PASER BELENGKONG</v>
      </c>
      <c r="E3299" s="250" t="str">
        <f>data_olah!D779</f>
        <v>LEMPESU</v>
      </c>
      <c r="F3299" s="251" t="str">
        <f>data_olah!F779</f>
        <v>-1.9616783832956295</v>
      </c>
      <c r="G3299" s="251" t="str">
        <f>data_olah!G779</f>
        <v>116.06387258426147</v>
      </c>
      <c r="H3299" s="250" t="str">
        <f>data_olah!H779</f>
        <v>TELKOMSEL</v>
      </c>
      <c r="I3299" s="250" t="str">
        <f>data_olah!I779</f>
        <v>ORBIT</v>
      </c>
      <c r="J3299" s="250" t="str">
        <f>data_olah!J779</f>
        <v>TERPASANG</v>
      </c>
      <c r="K3299" s="250" t="str">
        <f>data_olah!P779</f>
        <v>BELUM TERPASANG</v>
      </c>
      <c r="L3299" s="250" t="str">
        <f>data_olah!U779</f>
        <v>TIDAK TERDETEKSI</v>
      </c>
    </row>
    <row r="3300">
      <c r="A3300" s="249">
        <v>2025.0</v>
      </c>
      <c r="B3300" s="249" t="s">
        <v>3598</v>
      </c>
      <c r="C3300" s="250" t="str">
        <f>data_olah!B780</f>
        <v>PASER</v>
      </c>
      <c r="D3300" s="250" t="str">
        <f>data_olah!C780</f>
        <v>PASER BELENGKONG</v>
      </c>
      <c r="E3300" s="250" t="str">
        <f>data_olah!D780</f>
        <v>BEKOSO</v>
      </c>
      <c r="F3300" s="251" t="str">
        <f>data_olah!F780</f>
        <v>-1.9409062734195344</v>
      </c>
      <c r="G3300" s="251" t="str">
        <f>data_olah!G780</f>
        <v>116.10098884208566</v>
      </c>
      <c r="H3300" s="250" t="str">
        <f>data_olah!H780</f>
        <v>TELKOMSEL</v>
      </c>
      <c r="I3300" s="250" t="str">
        <f>data_olah!I780</f>
        <v>INDIHOME</v>
      </c>
      <c r="J3300" s="250" t="str">
        <f>data_olah!J780</f>
        <v>TERPASANG</v>
      </c>
      <c r="K3300" s="250" t="str">
        <f>data_olah!P780</f>
        <v>&gt; 200GB</v>
      </c>
      <c r="L3300" s="250" t="str">
        <f>data_olah!U780</f>
        <v>KURANG OPTIMAL</v>
      </c>
    </row>
    <row r="3301">
      <c r="A3301" s="249">
        <v>2025.0</v>
      </c>
      <c r="B3301" s="249" t="s">
        <v>3598</v>
      </c>
      <c r="C3301" s="250" t="str">
        <f>data_olah!B781</f>
        <v>PASER</v>
      </c>
      <c r="D3301" s="250" t="str">
        <f>data_olah!C781</f>
        <v>PASER BELENGKONG</v>
      </c>
      <c r="E3301" s="250" t="str">
        <f>data_olah!D781</f>
        <v>DAMIT</v>
      </c>
      <c r="F3301" s="251" t="str">
        <f>data_olah!F781</f>
        <v>-1.9319930050768854</v>
      </c>
      <c r="G3301" s="251" t="str">
        <f>data_olah!G781</f>
        <v>116.16512732867265</v>
      </c>
      <c r="H3301" s="250" t="str">
        <f>data_olah!H781</f>
        <v>TELKOMSEL</v>
      </c>
      <c r="I3301" s="250" t="str">
        <f>data_olah!I781</f>
        <v>INDIHOME</v>
      </c>
      <c r="J3301" s="250" t="str">
        <f>data_olah!J781</f>
        <v>TERPASANG</v>
      </c>
      <c r="K3301" s="250" t="str">
        <f>data_olah!P781</f>
        <v>&gt; 200GB</v>
      </c>
      <c r="L3301" s="250" t="str">
        <f>data_olah!U781</f>
        <v>KURANG OPTIMAL</v>
      </c>
    </row>
    <row r="3302">
      <c r="A3302" s="249">
        <v>2025.0</v>
      </c>
      <c r="B3302" s="249" t="s">
        <v>3598</v>
      </c>
      <c r="C3302" s="250" t="str">
        <f>data_olah!B782</f>
        <v>PASER</v>
      </c>
      <c r="D3302" s="250" t="str">
        <f>data_olah!C782</f>
        <v>PASER BELENGKONG</v>
      </c>
      <c r="E3302" s="250" t="str">
        <f>data_olah!D782</f>
        <v>SUATANG</v>
      </c>
      <c r="F3302" s="251" t="str">
        <f>data_olah!F782</f>
        <v>-2.0170974001684576</v>
      </c>
      <c r="G3302" s="251" t="str">
        <f>data_olah!G782</f>
        <v>116.14341795142875</v>
      </c>
      <c r="H3302" s="250" t="str">
        <f>data_olah!H782</f>
        <v>TELKOMSEL</v>
      </c>
      <c r="I3302" s="250" t="str">
        <f>data_olah!I782</f>
        <v>INDIHOME</v>
      </c>
      <c r="J3302" s="250" t="str">
        <f>data_olah!J782</f>
        <v>TERPASANG</v>
      </c>
      <c r="K3302" s="250" t="str">
        <f>data_olah!P782</f>
        <v>&lt;= 50GB</v>
      </c>
      <c r="L3302" s="250" t="str">
        <f>data_olah!U782</f>
        <v>TIDAK OPTIMAL</v>
      </c>
    </row>
    <row r="3303">
      <c r="A3303" s="249">
        <v>2025.0</v>
      </c>
      <c r="B3303" s="249" t="s">
        <v>3598</v>
      </c>
      <c r="C3303" s="250" t="str">
        <f>data_olah!B783</f>
        <v>PASER</v>
      </c>
      <c r="D3303" s="250" t="str">
        <f>data_olah!C783</f>
        <v>PASER BELENGKONG</v>
      </c>
      <c r="E3303" s="250" t="str">
        <f>data_olah!D783</f>
        <v>SULILIRAN</v>
      </c>
      <c r="F3303" s="251" t="str">
        <f>data_olah!F783</f>
        <v>-1.9616529165986663</v>
      </c>
      <c r="G3303" s="251" t="str">
        <f>data_olah!G783</f>
        <v>116.24342666854639</v>
      </c>
      <c r="H3303" s="250" t="str">
        <f>data_olah!H783</f>
        <v>TELKOM</v>
      </c>
      <c r="I3303" s="250" t="str">
        <f>data_olah!I783</f>
        <v>WMS</v>
      </c>
      <c r="J3303" s="250" t="str">
        <f>data_olah!J783</f>
        <v>TERPASANG</v>
      </c>
      <c r="K3303" s="250" t="str">
        <f>data_olah!P783</f>
        <v>BELUM TERPASANG</v>
      </c>
      <c r="L3303" s="250" t="str">
        <f>data_olah!U783</f>
        <v>TIDAK OPTIMAL</v>
      </c>
    </row>
    <row r="3304">
      <c r="A3304" s="249">
        <v>2025.0</v>
      </c>
      <c r="B3304" s="249" t="s">
        <v>3598</v>
      </c>
      <c r="C3304" s="250" t="str">
        <f>data_olah!B784</f>
        <v>PASER</v>
      </c>
      <c r="D3304" s="250" t="str">
        <f>data_olah!C784</f>
        <v>PASER BELENGKONG</v>
      </c>
      <c r="E3304" s="250" t="str">
        <f>data_olah!D784</f>
        <v>PASIR BELENGKONG</v>
      </c>
      <c r="F3304" s="251" t="str">
        <f>data_olah!F784</f>
        <v>-1.9562329721523763</v>
      </c>
      <c r="G3304" s="251" t="str">
        <f>data_olah!G784</f>
        <v>116.2091131287821</v>
      </c>
      <c r="H3304" s="250" t="str">
        <f>data_olah!H784</f>
        <v>TELKOMSEL</v>
      </c>
      <c r="I3304" s="250" t="str">
        <f>data_olah!I784</f>
        <v>INDIHOME</v>
      </c>
      <c r="J3304" s="250" t="str">
        <f>data_olah!J784</f>
        <v>TERPASANG</v>
      </c>
      <c r="K3304" s="250" t="str">
        <f>data_olah!P784</f>
        <v>&lt;= 150GB</v>
      </c>
      <c r="L3304" s="250" t="str">
        <f>data_olah!U784</f>
        <v>KURANG OPTIMAL</v>
      </c>
    </row>
    <row r="3305">
      <c r="A3305" s="249">
        <v>2025.0</v>
      </c>
      <c r="B3305" s="249" t="s">
        <v>3598</v>
      </c>
      <c r="C3305" s="250" t="str">
        <f>data_olah!B785</f>
        <v>PASER</v>
      </c>
      <c r="D3305" s="250" t="str">
        <f>data_olah!C785</f>
        <v>PASER BELENGKONG</v>
      </c>
      <c r="E3305" s="250" t="str">
        <f>data_olah!D785</f>
        <v>SANGKURIMAN</v>
      </c>
      <c r="F3305" s="251" t="str">
        <f>data_olah!F785</f>
        <v>-1.937700652161545</v>
      </c>
      <c r="G3305" s="251" t="str">
        <f>data_olah!G785</f>
        <v>116.17839300396841</v>
      </c>
      <c r="H3305" s="250" t="str">
        <f>data_olah!H785</f>
        <v>TELKOMSEL</v>
      </c>
      <c r="I3305" s="250" t="str">
        <f>data_olah!I785</f>
        <v>INDIHOME</v>
      </c>
      <c r="J3305" s="250" t="str">
        <f>data_olah!J785</f>
        <v>TERPASANG</v>
      </c>
      <c r="K3305" s="250" t="str">
        <f>data_olah!P785</f>
        <v>&gt; 200GB</v>
      </c>
      <c r="L3305" s="250" t="str">
        <f>data_olah!U785</f>
        <v>KURANG OPTIMAL</v>
      </c>
    </row>
    <row r="3306">
      <c r="A3306" s="249">
        <v>2025.0</v>
      </c>
      <c r="B3306" s="249" t="s">
        <v>3598</v>
      </c>
      <c r="C3306" s="250" t="str">
        <f>data_olah!B786</f>
        <v>PASER</v>
      </c>
      <c r="D3306" s="250" t="str">
        <f>data_olah!C786</f>
        <v>PASER BELENGKONG</v>
      </c>
      <c r="E3306" s="250" t="str">
        <f>data_olah!D786</f>
        <v>LABURAN</v>
      </c>
      <c r="F3306" s="251" t="str">
        <f>data_olah!F786</f>
        <v>-1.998489005594358</v>
      </c>
      <c r="G3306" s="251" t="str">
        <f>data_olah!G786</f>
        <v>116.33796445237279</v>
      </c>
      <c r="H3306" s="250" t="str">
        <f>data_olah!H786</f>
        <v>TELKOMSEL</v>
      </c>
      <c r="I3306" s="250" t="str">
        <f>data_olah!I786</f>
        <v>INDIHOME</v>
      </c>
      <c r="J3306" s="250" t="str">
        <f>data_olah!J786</f>
        <v>TERPASANG</v>
      </c>
      <c r="K3306" s="250" t="str">
        <f>data_olah!P786</f>
        <v>&lt;= 10GB</v>
      </c>
      <c r="L3306" s="250" t="str">
        <f>data_olah!U786</f>
        <v>TIDAK OPTIMAL</v>
      </c>
    </row>
    <row r="3307">
      <c r="A3307" s="249">
        <v>2025.0</v>
      </c>
      <c r="B3307" s="249" t="s">
        <v>3598</v>
      </c>
      <c r="C3307" s="250" t="str">
        <f>data_olah!B787</f>
        <v>PASER</v>
      </c>
      <c r="D3307" s="250" t="str">
        <f>data_olah!C787</f>
        <v>PASER BELENGKONG</v>
      </c>
      <c r="E3307" s="250" t="str">
        <f>data_olah!D787</f>
        <v>SULILIRAN BARU</v>
      </c>
      <c r="F3307" s="251" t="str">
        <f>data_olah!F787</f>
        <v>-1.9856237441420965</v>
      </c>
      <c r="G3307" s="251" t="str">
        <f>data_olah!G787</f>
        <v>116.25504363370408</v>
      </c>
      <c r="H3307" s="250" t="str">
        <f>data_olah!H787</f>
        <v>TELKOMSEL</v>
      </c>
      <c r="I3307" s="250" t="str">
        <f>data_olah!I787</f>
        <v>INDIHOME</v>
      </c>
      <c r="J3307" s="250" t="str">
        <f>data_olah!J787</f>
        <v>TERPASANG</v>
      </c>
      <c r="K3307" s="250" t="str">
        <f>data_olah!P787</f>
        <v>&lt;= 200GB</v>
      </c>
      <c r="L3307" s="250" t="str">
        <f>data_olah!U787</f>
        <v>KURANG OPTIMAL</v>
      </c>
    </row>
    <row r="3308">
      <c r="A3308" s="249">
        <v>2025.0</v>
      </c>
      <c r="B3308" s="249" t="s">
        <v>3598</v>
      </c>
      <c r="C3308" s="250" t="str">
        <f>data_olah!B788</f>
        <v>PASER</v>
      </c>
      <c r="D3308" s="250" t="str">
        <f>data_olah!C788</f>
        <v>PASER BELENGKONG</v>
      </c>
      <c r="E3308" s="250" t="str">
        <f>data_olah!D788</f>
        <v>KERESIK BURA</v>
      </c>
      <c r="F3308" s="251" t="str">
        <f>data_olah!F788</f>
        <v>-1.9906835306499866</v>
      </c>
      <c r="G3308" s="251" t="str">
        <f>data_olah!G788</f>
        <v>116.18655269816401</v>
      </c>
      <c r="H3308" s="250" t="str">
        <f>data_olah!H788</f>
        <v>TELKOMSEL</v>
      </c>
      <c r="I3308" s="250" t="str">
        <f>data_olah!I788</f>
        <v>INDIHOME</v>
      </c>
      <c r="J3308" s="250" t="str">
        <f>data_olah!J788</f>
        <v>TERPASANG</v>
      </c>
      <c r="K3308" s="250" t="str">
        <f>data_olah!P788</f>
        <v>&gt; 200GB</v>
      </c>
      <c r="L3308" s="250" t="str">
        <f>data_olah!U788</f>
        <v>KURANG OPTIMAL</v>
      </c>
    </row>
    <row r="3309">
      <c r="A3309" s="249">
        <v>2025.0</v>
      </c>
      <c r="B3309" s="249" t="s">
        <v>3598</v>
      </c>
      <c r="C3309" s="250" t="str">
        <f>data_olah!B789</f>
        <v>PASER</v>
      </c>
      <c r="D3309" s="250" t="str">
        <f>data_olah!C789</f>
        <v>PASER BELENGKONG</v>
      </c>
      <c r="E3309" s="250" t="str">
        <f>data_olah!D789</f>
        <v>LABURAN BARU</v>
      </c>
      <c r="F3309" s="251" t="str">
        <f>data_olah!F789</f>
        <v>-1.9663372607428697</v>
      </c>
      <c r="G3309" s="251" t="str">
        <f>data_olah!G789</f>
        <v>116.30899843258884</v>
      </c>
      <c r="H3309" s="250" t="str">
        <f>data_olah!H789</f>
        <v>TELKOM</v>
      </c>
      <c r="I3309" s="250" t="str">
        <f>data_olah!I789</f>
        <v>WMS</v>
      </c>
      <c r="J3309" s="250" t="str">
        <f>data_olah!J789</f>
        <v>TERPASANG</v>
      </c>
      <c r="K3309" s="250" t="str">
        <f>data_olah!P789</f>
        <v>BELUM TERPASANG</v>
      </c>
      <c r="L3309" s="250" t="str">
        <f>data_olah!U789</f>
        <v>TIDAK AKTIF</v>
      </c>
    </row>
    <row r="3310">
      <c r="A3310" s="249">
        <v>2025.0</v>
      </c>
      <c r="B3310" s="249" t="s">
        <v>3598</v>
      </c>
      <c r="C3310" s="250" t="str">
        <f>data_olah!B790</f>
        <v>PASER</v>
      </c>
      <c r="D3310" s="250" t="str">
        <f>data_olah!C790</f>
        <v>PASER BELENGKONG</v>
      </c>
      <c r="E3310" s="250" t="str">
        <f>data_olah!D790</f>
        <v>SENIUNG JAYA</v>
      </c>
      <c r="F3310" s="251" t="str">
        <f>data_olah!F790</f>
        <v>-2.0211541310926338</v>
      </c>
      <c r="G3310" s="251" t="str">
        <f>data_olah!G790</f>
        <v>116.2244435432435</v>
      </c>
      <c r="H3310" s="250" t="str">
        <f>data_olah!H790</f>
        <v>TELKOMSEL</v>
      </c>
      <c r="I3310" s="250" t="str">
        <f>data_olah!I790</f>
        <v>INDIHOME</v>
      </c>
      <c r="J3310" s="250" t="str">
        <f>data_olah!J790</f>
        <v>TERPASANG</v>
      </c>
      <c r="K3310" s="250" t="str">
        <f>data_olah!P790</f>
        <v>&lt;= 100GB</v>
      </c>
      <c r="L3310" s="250" t="str">
        <f>data_olah!U790</f>
        <v>TIDAK OPTIMAL</v>
      </c>
    </row>
    <row r="3311">
      <c r="A3311" s="249">
        <v>2025.0</v>
      </c>
      <c r="B3311" s="249" t="s">
        <v>3598</v>
      </c>
      <c r="C3311" s="250" t="str">
        <f>data_olah!B791</f>
        <v>PASER</v>
      </c>
      <c r="D3311" s="250" t="str">
        <f>data_olah!C791</f>
        <v>PASER BELENGKONG</v>
      </c>
      <c r="E3311" s="250" t="str">
        <f>data_olah!D791</f>
        <v>SUNGE BATU</v>
      </c>
      <c r="F3311" s="251" t="str">
        <f>data_olah!F791</f>
        <v>-1.9565165960888462</v>
      </c>
      <c r="G3311" s="251" t="str">
        <f>data_olah!G791</f>
        <v>116.43442341528404</v>
      </c>
      <c r="H3311" s="250" t="str">
        <f>data_olah!H791</f>
        <v>ICON+</v>
      </c>
      <c r="I3311" s="250" t="str">
        <f>data_olah!I791</f>
        <v>STARLINK</v>
      </c>
      <c r="J3311" s="250" t="str">
        <f>data_olah!J791</f>
        <v>TERPASANG</v>
      </c>
      <c r="K3311" s="250" t="str">
        <f>data_olah!P791</f>
        <v/>
      </c>
      <c r="L3311" s="250" t="str">
        <f>data_olah!U791</f>
        <v>TIDAK OPTIMAL</v>
      </c>
    </row>
    <row r="3312">
      <c r="A3312" s="249">
        <v>2025.0</v>
      </c>
      <c r="B3312" s="249" t="s">
        <v>3598</v>
      </c>
      <c r="C3312" s="250" t="str">
        <f>data_olah!B792</f>
        <v>PASER</v>
      </c>
      <c r="D3312" s="250" t="str">
        <f>data_olah!C792</f>
        <v>PASER BELENGKONG</v>
      </c>
      <c r="E3312" s="250" t="str">
        <f>data_olah!D792</f>
        <v>OLONG PINANG</v>
      </c>
      <c r="F3312" s="251" t="str">
        <f>data_olah!F792</f>
        <v>-1.9333299074015808</v>
      </c>
      <c r="G3312" s="251" t="str">
        <f>data_olah!G792</f>
        <v>116.12514388060131</v>
      </c>
      <c r="H3312" s="250" t="str">
        <f>data_olah!H792</f>
        <v>TELKOMSEL</v>
      </c>
      <c r="I3312" s="250" t="str">
        <f>data_olah!I792</f>
        <v>INDIHOME</v>
      </c>
      <c r="J3312" s="250" t="str">
        <f>data_olah!J792</f>
        <v>TERPASANG</v>
      </c>
      <c r="K3312" s="250" t="str">
        <f>data_olah!P792</f>
        <v>&lt;= 100GB</v>
      </c>
      <c r="L3312" s="250" t="str">
        <f>data_olah!U792</f>
        <v>TIDAK OPTIMAL</v>
      </c>
    </row>
    <row r="3313">
      <c r="A3313" s="249">
        <v>2025.0</v>
      </c>
      <c r="B3313" s="249" t="s">
        <v>3598</v>
      </c>
      <c r="C3313" s="250" t="str">
        <f>data_olah!B793</f>
        <v>PASER</v>
      </c>
      <c r="D3313" s="250" t="str">
        <f>data_olah!C793</f>
        <v>PASER BELENGKONG</v>
      </c>
      <c r="E3313" s="250" t="str">
        <f>data_olah!D793</f>
        <v>SUATANG KETEBAN</v>
      </c>
      <c r="F3313" s="251" t="str">
        <f>data_olah!F793</f>
        <v>-1.9578051297508525</v>
      </c>
      <c r="G3313" s="251" t="str">
        <f>data_olah!G793</f>
        <v>116.19380753057833</v>
      </c>
      <c r="H3313" s="250" t="str">
        <f>data_olah!H793</f>
        <v>ICON+</v>
      </c>
      <c r="I3313" s="250" t="str">
        <f>data_olah!I793</f>
        <v> Broadband + I-WIN</v>
      </c>
      <c r="J3313" s="250" t="str">
        <f>data_olah!J793</f>
        <v>TERPASANG</v>
      </c>
      <c r="K3313" s="250" t="str">
        <f>data_olah!P793</f>
        <v/>
      </c>
      <c r="L3313" s="250" t="str">
        <f>data_olah!U793</f>
        <v>KURANG OPTIMAL</v>
      </c>
    </row>
    <row r="3314">
      <c r="A3314" s="249">
        <v>2025.0</v>
      </c>
      <c r="B3314" s="249" t="s">
        <v>3598</v>
      </c>
      <c r="C3314" s="250" t="str">
        <f>data_olah!B794</f>
        <v>PASER</v>
      </c>
      <c r="D3314" s="250" t="str">
        <f>data_olah!C794</f>
        <v>TANAH GROGOT</v>
      </c>
      <c r="E3314" s="250" t="str">
        <f>data_olah!D794</f>
        <v>JANJU</v>
      </c>
      <c r="F3314" s="251" t="str">
        <f>data_olah!F794</f>
        <v>-1.8502472717006477</v>
      </c>
      <c r="G3314" s="251" t="str">
        <f>data_olah!G794</f>
        <v>116.14975303738923</v>
      </c>
      <c r="H3314" s="250" t="str">
        <f>data_olah!H794</f>
        <v/>
      </c>
      <c r="I3314" s="250" t="str">
        <f>data_olah!I794</f>
        <v/>
      </c>
      <c r="J3314" s="250" t="str">
        <f>data_olah!J794</f>
        <v/>
      </c>
      <c r="K3314" s="250" t="str">
        <f>data_olah!P794</f>
        <v>BELUM TERPASANG</v>
      </c>
      <c r="L3314" s="250" t="str">
        <f>data_olah!U794</f>
        <v>BELUM TERPASANG</v>
      </c>
    </row>
    <row r="3315">
      <c r="A3315" s="249">
        <v>2025.0</v>
      </c>
      <c r="B3315" s="249" t="s">
        <v>3598</v>
      </c>
      <c r="C3315" s="250" t="str">
        <f>data_olah!B795</f>
        <v>PASER</v>
      </c>
      <c r="D3315" s="250" t="str">
        <f>data_olah!C795</f>
        <v>TANAH GROGOT</v>
      </c>
      <c r="E3315" s="250" t="str">
        <f>data_olah!D795</f>
        <v>TEPIAN BATANG</v>
      </c>
      <c r="F3315" s="251" t="str">
        <f>data_olah!F795</f>
        <v>-1.8868645192689073</v>
      </c>
      <c r="G3315" s="251" t="str">
        <f>data_olah!G795</f>
        <v>116.17685556261382</v>
      </c>
      <c r="H3315" s="250" t="str">
        <f>data_olah!H795</f>
        <v>TELKOMSEL</v>
      </c>
      <c r="I3315" s="250" t="str">
        <f>data_olah!I795</f>
        <v>INDIHOME</v>
      </c>
      <c r="J3315" s="250" t="str">
        <f>data_olah!J795</f>
        <v>TERPASANG</v>
      </c>
      <c r="K3315" s="250" t="str">
        <f>data_olah!P795</f>
        <v>TIDAK AKTIF</v>
      </c>
      <c r="L3315" s="250" t="str">
        <f>data_olah!U795</f>
        <v>TIDAK OPTIMAL</v>
      </c>
    </row>
    <row r="3316">
      <c r="A3316" s="249">
        <v>2025.0</v>
      </c>
      <c r="B3316" s="249" t="s">
        <v>3598</v>
      </c>
      <c r="C3316" s="250" t="str">
        <f>data_olah!B796</f>
        <v>PASER</v>
      </c>
      <c r="D3316" s="250" t="str">
        <f>data_olah!C796</f>
        <v>TANAH GROGOT</v>
      </c>
      <c r="E3316" s="250" t="str">
        <f>data_olah!D796</f>
        <v>TANAH PERIUK</v>
      </c>
      <c r="F3316" s="251" t="str">
        <f>data_olah!F796</f>
        <v>-1.9302393192259897</v>
      </c>
      <c r="G3316" s="251" t="str">
        <f>data_olah!G796</f>
        <v>116.20254813615416</v>
      </c>
      <c r="H3316" s="250" t="str">
        <f>data_olah!H796</f>
        <v>TELKOMSEL</v>
      </c>
      <c r="I3316" s="250" t="str">
        <f>data_olah!I796</f>
        <v>INDIHOME</v>
      </c>
      <c r="J3316" s="250" t="str">
        <f>data_olah!J796</f>
        <v>TERPASANG</v>
      </c>
      <c r="K3316" s="250" t="str">
        <f>data_olah!P796</f>
        <v>&lt;= 50GB</v>
      </c>
      <c r="L3316" s="250" t="str">
        <f>data_olah!U796</f>
        <v>TIDAK OPTIMAL</v>
      </c>
    </row>
    <row r="3317">
      <c r="A3317" s="249">
        <v>2025.0</v>
      </c>
      <c r="B3317" s="249" t="s">
        <v>3598</v>
      </c>
      <c r="C3317" s="250" t="str">
        <f>data_olah!B797</f>
        <v>PASER</v>
      </c>
      <c r="D3317" s="250" t="str">
        <f>data_olah!C797</f>
        <v>TANAH GROGOT</v>
      </c>
      <c r="E3317" s="250" t="str">
        <f>data_olah!D797</f>
        <v>PEPARA</v>
      </c>
      <c r="F3317" s="251" t="str">
        <f>data_olah!F797</f>
        <v>-1.9294925964921217</v>
      </c>
      <c r="G3317" s="251" t="str">
        <f>data_olah!G797</f>
        <v>116.23184131070094</v>
      </c>
      <c r="H3317" s="250" t="str">
        <f>data_olah!H797</f>
        <v>ICON+</v>
      </c>
      <c r="I3317" s="250" t="str">
        <f>data_olah!I797</f>
        <v> Broadband + I-WIN</v>
      </c>
      <c r="J3317" s="250" t="str">
        <f>data_olah!J797</f>
        <v>TERPASANG</v>
      </c>
      <c r="K3317" s="250" t="str">
        <f>data_olah!P797</f>
        <v>&lt;= 200GB</v>
      </c>
      <c r="L3317" s="250" t="str">
        <f>data_olah!U797</f>
        <v>KURANG OPTIMAL</v>
      </c>
    </row>
    <row r="3318">
      <c r="A3318" s="249">
        <v>2025.0</v>
      </c>
      <c r="B3318" s="249" t="s">
        <v>3598</v>
      </c>
      <c r="C3318" s="250" t="str">
        <f>data_olah!B798</f>
        <v>PASER</v>
      </c>
      <c r="D3318" s="250" t="str">
        <f>data_olah!C798</f>
        <v>TANAH GROGOT</v>
      </c>
      <c r="E3318" s="250" t="str">
        <f>data_olah!D798</f>
        <v>SUNGAI TUAK</v>
      </c>
      <c r="F3318" s="251" t="str">
        <f>data_olah!F798</f>
        <v>-1.919619555505882</v>
      </c>
      <c r="G3318" s="251" t="str">
        <f>data_olah!G798</f>
        <v>116.20543437501081</v>
      </c>
      <c r="H3318" s="250" t="str">
        <f>data_olah!H798</f>
        <v>TELKOMSEL</v>
      </c>
      <c r="I3318" s="250" t="str">
        <f>data_olah!I798</f>
        <v>INDIHOME</v>
      </c>
      <c r="J3318" s="250" t="str">
        <f>data_olah!J798</f>
        <v>TERPASANG</v>
      </c>
      <c r="K3318" s="250" t="str">
        <f>data_olah!P798</f>
        <v>&lt;= 50GB</v>
      </c>
      <c r="L3318" s="250" t="str">
        <f>data_olah!U798</f>
        <v>KURANG OPTIMAL</v>
      </c>
    </row>
    <row r="3319">
      <c r="A3319" s="249">
        <v>2025.0</v>
      </c>
      <c r="B3319" s="249" t="s">
        <v>3598</v>
      </c>
      <c r="C3319" s="250" t="str">
        <f>data_olah!B799</f>
        <v>PASER</v>
      </c>
      <c r="D3319" s="250" t="str">
        <f>data_olah!C799</f>
        <v>TANAH GROGOT</v>
      </c>
      <c r="E3319" s="250" t="str">
        <f>data_olah!D799</f>
        <v>SEMPULANG</v>
      </c>
      <c r="F3319" s="251" t="str">
        <f>data_olah!F799</f>
        <v>-1.8577497266586103</v>
      </c>
      <c r="G3319" s="251" t="str">
        <f>data_olah!G799</f>
        <v>116.15274259714187</v>
      </c>
      <c r="H3319" s="250" t="str">
        <f>data_olah!H799</f>
        <v>TELKOMSEL</v>
      </c>
      <c r="I3319" s="250" t="str">
        <f>data_olah!I799</f>
        <v>INDIHOME</v>
      </c>
      <c r="J3319" s="250" t="str">
        <f>data_olah!J799</f>
        <v>TERPASANG</v>
      </c>
      <c r="K3319" s="250" t="str">
        <f>data_olah!P799</f>
        <v>TIDAK AKTIF</v>
      </c>
      <c r="L3319" s="250" t="str">
        <f>data_olah!U799</f>
        <v>TIDAK OPTIMAL</v>
      </c>
    </row>
    <row r="3320">
      <c r="A3320" s="249">
        <v>2025.0</v>
      </c>
      <c r="B3320" s="249" t="s">
        <v>3598</v>
      </c>
      <c r="C3320" s="250" t="str">
        <f>data_olah!B800</f>
        <v>PASER</v>
      </c>
      <c r="D3320" s="250" t="str">
        <f>data_olah!C800</f>
        <v>TANAH GROGOT</v>
      </c>
      <c r="E3320" s="250" t="str">
        <f>data_olah!D800</f>
        <v>JONE</v>
      </c>
      <c r="F3320" s="251" t="str">
        <f>data_olah!F800</f>
        <v>-1.8988702728393294</v>
      </c>
      <c r="G3320" s="251" t="str">
        <f>data_olah!G800</f>
        <v>116.20966701440553</v>
      </c>
      <c r="H3320" s="250" t="str">
        <f>data_olah!H800</f>
        <v/>
      </c>
      <c r="I3320" s="250" t="str">
        <f>data_olah!I800</f>
        <v/>
      </c>
      <c r="J3320" s="250" t="str">
        <f>data_olah!J800</f>
        <v/>
      </c>
      <c r="K3320" s="250" t="str">
        <f>data_olah!P800</f>
        <v>BELUM TERPASANG</v>
      </c>
      <c r="L3320" s="250" t="str">
        <f>data_olah!U800</f>
        <v>BELUM TERPASANG</v>
      </c>
    </row>
    <row r="3321">
      <c r="A3321" s="249">
        <v>2025.0</v>
      </c>
      <c r="B3321" s="249" t="s">
        <v>3598</v>
      </c>
      <c r="C3321" s="250" t="str">
        <f>data_olah!B801</f>
        <v>PASER</v>
      </c>
      <c r="D3321" s="250" t="str">
        <f>data_olah!C801</f>
        <v>TANAH GROGOT</v>
      </c>
      <c r="E3321" s="250" t="str">
        <f>data_olah!D801</f>
        <v>RANTAU PANJANG</v>
      </c>
      <c r="F3321" s="251" t="str">
        <f>data_olah!F801</f>
        <v>-1.9079342545477127</v>
      </c>
      <c r="G3321" s="251" t="str">
        <f>data_olah!G801</f>
        <v>116.25287388141214</v>
      </c>
      <c r="H3321" s="250" t="str">
        <f>data_olah!H801</f>
        <v>ICON+</v>
      </c>
      <c r="I3321" s="250" t="str">
        <f>data_olah!I801</f>
        <v> Broadband + I-WIN</v>
      </c>
      <c r="J3321" s="250" t="str">
        <f>data_olah!J801</f>
        <v>TERPASANG</v>
      </c>
      <c r="K3321" s="250" t="str">
        <f>data_olah!P801</f>
        <v>&lt;= 200GB</v>
      </c>
      <c r="L3321" s="250" t="str">
        <f>data_olah!U801</f>
        <v>KURANG OPTIMAL</v>
      </c>
    </row>
    <row r="3322">
      <c r="A3322" s="249">
        <v>2025.0</v>
      </c>
      <c r="B3322" s="249" t="s">
        <v>3598</v>
      </c>
      <c r="C3322" s="250" t="str">
        <f>data_olah!B802</f>
        <v>PASER</v>
      </c>
      <c r="D3322" s="250" t="str">
        <f>data_olah!C802</f>
        <v>TANAH GROGOT</v>
      </c>
      <c r="E3322" s="250" t="str">
        <f>data_olah!D802</f>
        <v>MUARA PASIR</v>
      </c>
      <c r="F3322" s="251" t="str">
        <f>data_olah!F802</f>
        <v>-1.8718023097857008</v>
      </c>
      <c r="G3322" s="251" t="str">
        <f>data_olah!G802</f>
        <v>116.3939181424543</v>
      </c>
      <c r="H3322" s="250" t="str">
        <f>data_olah!H802</f>
        <v>TELKOM</v>
      </c>
      <c r="I3322" s="250" t="str">
        <f>data_olah!I802</f>
        <v>WMS</v>
      </c>
      <c r="J3322" s="250" t="str">
        <f>data_olah!J802</f>
        <v>TERPASANG</v>
      </c>
      <c r="K3322" s="250" t="str">
        <f>data_olah!P802</f>
        <v>BELUM TERPASANG</v>
      </c>
      <c r="L3322" s="250" t="str">
        <f>data_olah!U802</f>
        <v>KURANG OPTIMAL</v>
      </c>
    </row>
    <row r="3323">
      <c r="A3323" s="249">
        <v>2025.0</v>
      </c>
      <c r="B3323" s="249" t="s">
        <v>3598</v>
      </c>
      <c r="C3323" s="250" t="str">
        <f>data_olah!B803</f>
        <v>PASER</v>
      </c>
      <c r="D3323" s="250" t="str">
        <f>data_olah!C803</f>
        <v>TANAH GROGOT</v>
      </c>
      <c r="E3323" s="250" t="str">
        <f>data_olah!D803</f>
        <v>PADANG PENGRAPAT</v>
      </c>
      <c r="F3323" s="251" t="str">
        <f>data_olah!F803</f>
        <v>-1.8414053109664559</v>
      </c>
      <c r="G3323" s="251" t="str">
        <f>data_olah!G803</f>
        <v>116.23388780659856</v>
      </c>
      <c r="H3323" s="250" t="str">
        <f>data_olah!H803</f>
        <v>TELKOMSEL</v>
      </c>
      <c r="I3323" s="250" t="str">
        <f>data_olah!I803</f>
        <v>INDIHOME</v>
      </c>
      <c r="J3323" s="250" t="str">
        <f>data_olah!J803</f>
        <v>TERPASANG</v>
      </c>
      <c r="K3323" s="250" t="str">
        <f>data_olah!P803</f>
        <v>&lt;= 50GB</v>
      </c>
      <c r="L3323" s="250" t="str">
        <f>data_olah!U803</f>
        <v>KURANG OPTIMAL</v>
      </c>
    </row>
    <row r="3324">
      <c r="A3324" s="249">
        <v>2025.0</v>
      </c>
      <c r="B3324" s="249" t="s">
        <v>3598</v>
      </c>
      <c r="C3324" s="250" t="str">
        <f>data_olah!B804</f>
        <v>PASER</v>
      </c>
      <c r="D3324" s="250" t="str">
        <f>data_olah!C804</f>
        <v>TANAH GROGOT</v>
      </c>
      <c r="E3324" s="250" t="str">
        <f>data_olah!D804</f>
        <v>PEREPAT</v>
      </c>
      <c r="F3324" s="251" t="str">
        <f>data_olah!F804</f>
        <v>-1.9895387374565319</v>
      </c>
      <c r="G3324" s="251" t="str">
        <f>data_olah!G804</f>
        <v>116.44596327271961</v>
      </c>
      <c r="H3324" s="250" t="str">
        <f>data_olah!H804</f>
        <v>ICON+</v>
      </c>
      <c r="I3324" s="250" t="str">
        <f>data_olah!I804</f>
        <v>STARLINK</v>
      </c>
      <c r="J3324" s="250" t="str">
        <f>data_olah!J804</f>
        <v>TERPASANG</v>
      </c>
      <c r="K3324" s="250" t="str">
        <f>data_olah!P804</f>
        <v/>
      </c>
      <c r="L3324" s="250" t="str">
        <f>data_olah!U804</f>
        <v>KURANG OPTIMAL</v>
      </c>
    </row>
    <row r="3325">
      <c r="A3325" s="249">
        <v>2025.0</v>
      </c>
      <c r="B3325" s="249" t="s">
        <v>3598</v>
      </c>
      <c r="C3325" s="250" t="str">
        <f>data_olah!B805</f>
        <v>PASER</v>
      </c>
      <c r="D3325" s="250" t="str">
        <f>data_olah!C805</f>
        <v>TANAH GROGOT</v>
      </c>
      <c r="E3325" s="250" t="str">
        <f>data_olah!D805</f>
        <v>PULAU RANTAU</v>
      </c>
      <c r="F3325" s="251" t="str">
        <f>data_olah!F805</f>
        <v>-1.9111609715950473</v>
      </c>
      <c r="G3325" s="251" t="str">
        <f>data_olah!G805</f>
        <v>116.26639760299807</v>
      </c>
      <c r="H3325" s="250" t="str">
        <f>data_olah!H805</f>
        <v>ICON+</v>
      </c>
      <c r="I3325" s="250" t="str">
        <f>data_olah!I805</f>
        <v> Broadband + I-WIN</v>
      </c>
      <c r="J3325" s="250" t="str">
        <f>data_olah!J805</f>
        <v>TERPASANG</v>
      </c>
      <c r="K3325" s="250" t="str">
        <f>data_olah!P805</f>
        <v>&lt;= 200GB</v>
      </c>
      <c r="L3325" s="250" t="str">
        <f>data_olah!U805</f>
        <v>KURANG OPTIMAL</v>
      </c>
    </row>
    <row r="3326">
      <c r="A3326" s="249">
        <v>2025.0</v>
      </c>
      <c r="B3326" s="249" t="s">
        <v>3598</v>
      </c>
      <c r="C3326" s="250" t="str">
        <f>data_olah!B806</f>
        <v>PASER</v>
      </c>
      <c r="D3326" s="250" t="str">
        <f>data_olah!C806</f>
        <v>TANAH GROGOT</v>
      </c>
      <c r="E3326" s="250" t="str">
        <f>data_olah!D806</f>
        <v>SUNGAI LANGIR</v>
      </c>
      <c r="F3326" s="251" t="str">
        <f>data_olah!F806</f>
        <v>-2.012529837714802</v>
      </c>
      <c r="G3326" s="251" t="str">
        <f>data_olah!G806</f>
        <v>116.43795426190859</v>
      </c>
      <c r="H3326" s="250" t="str">
        <f>data_olah!H806</f>
        <v>ICON+</v>
      </c>
      <c r="I3326" s="250" t="str">
        <f>data_olah!I806</f>
        <v>STARLINK</v>
      </c>
      <c r="J3326" s="250" t="str">
        <f>data_olah!J806</f>
        <v>TERPASANG</v>
      </c>
      <c r="K3326" s="250" t="str">
        <f>data_olah!P806</f>
        <v/>
      </c>
      <c r="L3326" s="250" t="str">
        <f>data_olah!U806</f>
        <v>KURANG OPTIMAL</v>
      </c>
    </row>
    <row r="3327">
      <c r="A3327" s="249">
        <v>2025.0</v>
      </c>
      <c r="B3327" s="249" t="s">
        <v>3598</v>
      </c>
      <c r="C3327" s="250" t="str">
        <f>data_olah!B807</f>
        <v>PASER</v>
      </c>
      <c r="D3327" s="250" t="str">
        <f>data_olah!C807</f>
        <v>TANAH GROGOT</v>
      </c>
      <c r="E3327" s="250" t="str">
        <f>data_olah!D807</f>
        <v>TAPIS</v>
      </c>
      <c r="F3327" s="251" t="str">
        <f>data_olah!F807</f>
        <v>-1.8758994662430106</v>
      </c>
      <c r="G3327" s="251" t="str">
        <f>data_olah!G807</f>
        <v>116.19478076699384</v>
      </c>
      <c r="H3327" s="250" t="str">
        <f>data_olah!H807</f>
        <v>TELKOMSEL</v>
      </c>
      <c r="I3327" s="250" t="str">
        <f>data_olah!I807</f>
        <v>INDIHOME</v>
      </c>
      <c r="J3327" s="250" t="str">
        <f>data_olah!J807</f>
        <v>TERPASANG</v>
      </c>
      <c r="K3327" s="250" t="str">
        <f>data_olah!P807</f>
        <v>&lt;= 1GB</v>
      </c>
      <c r="L3327" s="250" t="str">
        <f>data_olah!U807</f>
        <v>TIDAK OPTIMAL</v>
      </c>
    </row>
    <row r="3328">
      <c r="A3328" s="249">
        <v>2025.0</v>
      </c>
      <c r="B3328" s="249" t="s">
        <v>3598</v>
      </c>
      <c r="C3328" s="250" t="str">
        <f>data_olah!B808</f>
        <v>PASER</v>
      </c>
      <c r="D3328" s="250" t="str">
        <f>data_olah!C808</f>
        <v>TANAH GROGOT</v>
      </c>
      <c r="E3328" s="250" t="str">
        <f>data_olah!D808</f>
        <v>SENAKEN</v>
      </c>
      <c r="F3328" s="251" t="str">
        <f>data_olah!F808</f>
        <v>-1.8988795891265444</v>
      </c>
      <c r="G3328" s="251" t="str">
        <f>data_olah!G808</f>
        <v>116.20965681601184</v>
      </c>
      <c r="H3328" s="250" t="str">
        <f>data_olah!H808</f>
        <v/>
      </c>
      <c r="I3328" s="250" t="str">
        <f>data_olah!I808</f>
        <v/>
      </c>
      <c r="J3328" s="250" t="str">
        <f>data_olah!J808</f>
        <v/>
      </c>
      <c r="K3328" s="250" t="str">
        <f>data_olah!P808</f>
        <v>BELUM TERPASANG</v>
      </c>
      <c r="L3328" s="250" t="str">
        <f>data_olah!U808</f>
        <v>BELUM TERPASANG</v>
      </c>
    </row>
    <row r="3329">
      <c r="A3329" s="249">
        <v>2025.0</v>
      </c>
      <c r="B3329" s="249" t="s">
        <v>3598</v>
      </c>
      <c r="C3329" s="250" t="str">
        <f>data_olah!B809</f>
        <v>PASER</v>
      </c>
      <c r="D3329" s="250" t="str">
        <f>data_olah!C809</f>
        <v>TANJUNG HARAPAN</v>
      </c>
      <c r="E3329" s="250" t="str">
        <f>data_olah!D809</f>
        <v>KELADEN</v>
      </c>
      <c r="F3329" s="251" t="str">
        <f>data_olah!F809</f>
        <v>-2.3317641205645128</v>
      </c>
      <c r="G3329" s="251" t="str">
        <f>data_olah!G809</f>
        <v>116.44767700068918</v>
      </c>
      <c r="H3329" s="250" t="str">
        <f>data_olah!H809</f>
        <v>ICON+</v>
      </c>
      <c r="I3329" s="250" t="str">
        <f>data_olah!I809</f>
        <v>STARLINK</v>
      </c>
      <c r="J3329" s="250" t="str">
        <f>data_olah!J809</f>
        <v>TERPASANG</v>
      </c>
      <c r="K3329" s="250" t="str">
        <f>data_olah!P809</f>
        <v/>
      </c>
      <c r="L3329" s="250" t="str">
        <f>data_olah!U809</f>
        <v>KURANG OPTIMAL</v>
      </c>
    </row>
    <row r="3330">
      <c r="A3330" s="249">
        <v>2025.0</v>
      </c>
      <c r="B3330" s="249" t="s">
        <v>3598</v>
      </c>
      <c r="C3330" s="250" t="str">
        <f>data_olah!B810</f>
        <v>PASER</v>
      </c>
      <c r="D3330" s="250" t="str">
        <f>data_olah!C810</f>
        <v>TANJUNG HARAPAN</v>
      </c>
      <c r="E3330" s="250" t="str">
        <f>data_olah!D810</f>
        <v>TANJUNG ARU</v>
      </c>
      <c r="F3330" s="251" t="str">
        <f>data_olah!F810</f>
        <v>-2.2459771119232905</v>
      </c>
      <c r="G3330" s="251" t="str">
        <f>data_olah!G810</f>
        <v>116.52549641400073</v>
      </c>
      <c r="H3330" s="250" t="str">
        <f>data_olah!H810</f>
        <v>ICON+</v>
      </c>
      <c r="I3330" s="250" t="str">
        <f>data_olah!I810</f>
        <v>STARLINK</v>
      </c>
      <c r="J3330" s="250" t="str">
        <f>data_olah!J810</f>
        <v>TERPASANG</v>
      </c>
      <c r="K3330" s="250" t="str">
        <f>data_olah!P810</f>
        <v/>
      </c>
      <c r="L3330" s="250" t="str">
        <f>data_olah!U810</f>
        <v>KURANG OPTIMAL</v>
      </c>
    </row>
    <row r="3331">
      <c r="A3331" s="249">
        <v>2025.0</v>
      </c>
      <c r="B3331" s="249" t="s">
        <v>3598</v>
      </c>
      <c r="C3331" s="250" t="str">
        <f>data_olah!B811</f>
        <v>PASER</v>
      </c>
      <c r="D3331" s="250" t="str">
        <f>data_olah!C811</f>
        <v>TANJUNG HARAPAN</v>
      </c>
      <c r="E3331" s="250" t="str">
        <f>data_olah!D811</f>
        <v>LABUANGKALLO</v>
      </c>
      <c r="F3331" s="251" t="str">
        <f>data_olah!F811</f>
        <v>-2.1202553887634465</v>
      </c>
      <c r="G3331" s="251" t="str">
        <f>data_olah!G811</f>
        <v>116.49330012341893</v>
      </c>
      <c r="H3331" s="250" t="str">
        <f>data_olah!H811</f>
        <v>ICON+</v>
      </c>
      <c r="I3331" s="250" t="str">
        <f>data_olah!I811</f>
        <v>STARLINK</v>
      </c>
      <c r="J3331" s="250" t="str">
        <f>data_olah!J811</f>
        <v>TERPASANG</v>
      </c>
      <c r="K3331" s="250" t="str">
        <f>data_olah!P811</f>
        <v/>
      </c>
      <c r="L3331" s="250" t="str">
        <f>data_olah!U811</f>
        <v>KURANG OPTIMAL</v>
      </c>
    </row>
    <row r="3332">
      <c r="A3332" s="249">
        <v>2025.0</v>
      </c>
      <c r="B3332" s="249" t="s">
        <v>3598</v>
      </c>
      <c r="C3332" s="250" t="str">
        <f>data_olah!B812</f>
        <v>PASER</v>
      </c>
      <c r="D3332" s="250" t="str">
        <f>data_olah!C812</f>
        <v>TANJUNG HARAPAN</v>
      </c>
      <c r="E3332" s="250" t="str">
        <f>data_olah!D812</f>
        <v>LORI</v>
      </c>
      <c r="F3332" s="251" t="str">
        <f>data_olah!F812</f>
        <v>-2.0715853942808535</v>
      </c>
      <c r="G3332" s="251" t="str">
        <f>data_olah!G812</f>
        <v>116.38397168897147</v>
      </c>
      <c r="H3332" s="250" t="str">
        <f>data_olah!H812</f>
        <v>ICON+</v>
      </c>
      <c r="I3332" s="250" t="str">
        <f>data_olah!I812</f>
        <v> Broadband + I-WIN</v>
      </c>
      <c r="J3332" s="250" t="str">
        <f>data_olah!J812</f>
        <v>TERPASANG</v>
      </c>
      <c r="K3332" s="250" t="str">
        <f>data_olah!P812</f>
        <v/>
      </c>
      <c r="L3332" s="250" t="str">
        <f>data_olah!U812</f>
        <v>KURANG OPTIMAL</v>
      </c>
    </row>
    <row r="3333">
      <c r="A3333" s="249">
        <v>2025.0</v>
      </c>
      <c r="B3333" s="249" t="s">
        <v>3598</v>
      </c>
      <c r="C3333" s="250" t="str">
        <f>data_olah!B813</f>
        <v>PASER</v>
      </c>
      <c r="D3333" s="250" t="str">
        <f>data_olah!C813</f>
        <v>TANJUNG HARAPAN</v>
      </c>
      <c r="E3333" s="250" t="str">
        <f>data_olah!D813</f>
        <v>SELENGOT</v>
      </c>
      <c r="F3333" s="251" t="str">
        <f>data_olah!F813</f>
        <v>-2.1716729697461017</v>
      </c>
      <c r="G3333" s="251" t="str">
        <f>data_olah!G813</f>
        <v>116.44876387873396</v>
      </c>
      <c r="H3333" s="250" t="str">
        <f>data_olah!H813</f>
        <v>ICON+</v>
      </c>
      <c r="I3333" s="250" t="str">
        <f>data_olah!I813</f>
        <v>STARLINK</v>
      </c>
      <c r="J3333" s="250" t="str">
        <f>data_olah!J813</f>
        <v>TERPASANG</v>
      </c>
      <c r="K3333" s="250" t="str">
        <f>data_olah!P813</f>
        <v/>
      </c>
      <c r="L3333" s="250" t="str">
        <f>data_olah!U813</f>
        <v>KURANG OPTIMAL</v>
      </c>
    </row>
    <row r="3334">
      <c r="A3334" s="249">
        <v>2025.0</v>
      </c>
      <c r="B3334" s="249" t="s">
        <v>3598</v>
      </c>
      <c r="C3334" s="250" t="str">
        <f>data_olah!B814</f>
        <v>PASER</v>
      </c>
      <c r="D3334" s="250" t="str">
        <f>data_olah!C814</f>
        <v>TANJUNG HARAPAN</v>
      </c>
      <c r="E3334" s="250" t="str">
        <f>data_olah!D814</f>
        <v>RANDOM</v>
      </c>
      <c r="F3334" s="251" t="str">
        <f>data_olah!F814</f>
        <v>-2.3525418927535147</v>
      </c>
      <c r="G3334" s="251" t="str">
        <f>data_olah!G814</f>
        <v>116.51834595293889</v>
      </c>
      <c r="H3334" s="250" t="str">
        <f>data_olah!H814</f>
        <v>ICON+</v>
      </c>
      <c r="I3334" s="250" t="str">
        <f>data_olah!I814</f>
        <v>STARLINK</v>
      </c>
      <c r="J3334" s="250" t="str">
        <f>data_olah!J814</f>
        <v>TERPASANG</v>
      </c>
      <c r="K3334" s="250" t="str">
        <f>data_olah!P814</f>
        <v/>
      </c>
      <c r="L3334" s="250" t="str">
        <f>data_olah!U814</f>
        <v>KURANG OPTIMAL</v>
      </c>
    </row>
    <row r="3335">
      <c r="A3335" s="249">
        <v>2025.0</v>
      </c>
      <c r="B3335" s="249" t="s">
        <v>3598</v>
      </c>
      <c r="C3335" s="250" t="str">
        <f>data_olah!B815</f>
        <v>PASER</v>
      </c>
      <c r="D3335" s="250" t="str">
        <f>data_olah!C815</f>
        <v>TANJUNG HARAPAN</v>
      </c>
      <c r="E3335" s="250" t="str">
        <f>data_olah!D815</f>
        <v>SENIPAH</v>
      </c>
      <c r="F3335" s="251" t="str">
        <f>data_olah!F815</f>
        <v>-2.388212645367012</v>
      </c>
      <c r="G3335" s="251" t="str">
        <f>data_olah!G815</f>
        <v>116.55065679782771</v>
      </c>
      <c r="H3335" s="250" t="str">
        <f>data_olah!H815</f>
        <v>ICON+</v>
      </c>
      <c r="I3335" s="250" t="str">
        <f>data_olah!I815</f>
        <v>STARLINK</v>
      </c>
      <c r="J3335" s="250" t="str">
        <f>data_olah!J815</f>
        <v>TERPASANG</v>
      </c>
      <c r="K3335" s="250" t="str">
        <f>data_olah!P815</f>
        <v/>
      </c>
      <c r="L3335" s="250" t="str">
        <f>data_olah!U815</f>
        <v>TIDAK OPTIMAL</v>
      </c>
    </row>
    <row r="3336">
      <c r="A3336" s="249">
        <v>2025.0</v>
      </c>
      <c r="B3336" s="249" t="s">
        <v>3598</v>
      </c>
      <c r="C3336" s="250" t="str">
        <f>data_olah!B816</f>
        <v>PENAJAM PASER UTARA</v>
      </c>
      <c r="D3336" s="250" t="str">
        <f>data_olah!C816</f>
        <v>BABULU</v>
      </c>
      <c r="E3336" s="250" t="str">
        <f>data_olah!D816</f>
        <v>BABULU DARAT</v>
      </c>
      <c r="F3336" s="251" t="str">
        <f>data_olah!F816</f>
        <v>-1.5074992805908936</v>
      </c>
      <c r="G3336" s="251" t="str">
        <f>data_olah!G816</f>
        <v>116.44762880125614</v>
      </c>
      <c r="H3336" s="250" t="str">
        <f>data_olah!H816</f>
        <v>TELKOMSEL</v>
      </c>
      <c r="I3336" s="250" t="str">
        <f>data_olah!I816</f>
        <v>INDIHOME</v>
      </c>
      <c r="J3336" s="250" t="str">
        <f>data_olah!J816</f>
        <v>TERPASANG</v>
      </c>
      <c r="K3336" s="250" t="str">
        <f>data_olah!P816</f>
        <v>&lt;= 200GB</v>
      </c>
      <c r="L3336" s="250" t="str">
        <f>data_olah!U816</f>
        <v>KURANG OPTIMAL</v>
      </c>
    </row>
    <row r="3337">
      <c r="A3337" s="249">
        <v>2025.0</v>
      </c>
      <c r="B3337" s="249" t="s">
        <v>3598</v>
      </c>
      <c r="C3337" s="250" t="str">
        <f>data_olah!B817</f>
        <v>PENAJAM PASER UTARA</v>
      </c>
      <c r="D3337" s="250" t="str">
        <f>data_olah!C817</f>
        <v>BABULU</v>
      </c>
      <c r="E3337" s="250" t="str">
        <f>data_olah!D817</f>
        <v>LABANGKA</v>
      </c>
      <c r="F3337" s="251" t="str">
        <f>data_olah!F817</f>
        <v>-1.4649429701815924</v>
      </c>
      <c r="G3337" s="251" t="str">
        <f>data_olah!G817</f>
        <v>116.50273163615996</v>
      </c>
      <c r="H3337" s="250" t="str">
        <f>data_olah!H817</f>
        <v>TELKOMSEL</v>
      </c>
      <c r="I3337" s="250" t="str">
        <f>data_olah!I817</f>
        <v>INDIHOME</v>
      </c>
      <c r="J3337" s="250" t="str">
        <f>data_olah!J817</f>
        <v>TERPASANG</v>
      </c>
      <c r="K3337" s="250" t="str">
        <f>data_olah!P817</f>
        <v>&gt; 200GB</v>
      </c>
      <c r="L3337" s="250" t="str">
        <f>data_olah!U817</f>
        <v>KURANG OPTIMAL</v>
      </c>
    </row>
    <row r="3338">
      <c r="A3338" s="249">
        <v>2025.0</v>
      </c>
      <c r="B3338" s="249" t="s">
        <v>3598</v>
      </c>
      <c r="C3338" s="250" t="str">
        <f>data_olah!B818</f>
        <v>PENAJAM PASER UTARA</v>
      </c>
      <c r="D3338" s="250" t="str">
        <f>data_olah!C818</f>
        <v>BABULU</v>
      </c>
      <c r="E3338" s="250" t="str">
        <f>data_olah!D818</f>
        <v>BABULU LAUT</v>
      </c>
      <c r="F3338" s="251" t="str">
        <f>data_olah!F818</f>
        <v>-1.5219282513440955</v>
      </c>
      <c r="G3338" s="251" t="str">
        <f>data_olah!G818</f>
        <v>116.5148442961303</v>
      </c>
      <c r="H3338" s="250" t="str">
        <f>data_olah!H818</f>
        <v>TELKOMSEL</v>
      </c>
      <c r="I3338" s="250" t="str">
        <f>data_olah!I818</f>
        <v>ORBIT</v>
      </c>
      <c r="J3338" s="250" t="str">
        <f>data_olah!J818</f>
        <v>TERPASANG</v>
      </c>
      <c r="K3338" s="250" t="str">
        <f>data_olah!P818</f>
        <v>BELUM TERPASANG</v>
      </c>
      <c r="L3338" s="250" t="str">
        <f>data_olah!U818</f>
        <v>TIDAK TERDETEKSI</v>
      </c>
    </row>
    <row r="3339">
      <c r="A3339" s="249">
        <v>2025.0</v>
      </c>
      <c r="B3339" s="249" t="s">
        <v>3598</v>
      </c>
      <c r="C3339" s="250" t="str">
        <f>data_olah!B819</f>
        <v>PENAJAM PASER UTARA</v>
      </c>
      <c r="D3339" s="250" t="str">
        <f>data_olah!C819</f>
        <v>BABULU</v>
      </c>
      <c r="E3339" s="250" t="str">
        <f>data_olah!D819</f>
        <v>GUNUNG INTAN</v>
      </c>
      <c r="F3339" s="251" t="str">
        <f>data_olah!F819</f>
        <v>-1.5170429622051,</v>
      </c>
      <c r="G3339" s="251" t="str">
        <f>data_olah!G819</f>
        <v>116.41489905188129</v>
      </c>
      <c r="H3339" s="250" t="str">
        <f>data_olah!H819</f>
        <v>TELKOMSEL</v>
      </c>
      <c r="I3339" s="250" t="str">
        <f>data_olah!I819</f>
        <v>INDIHOME</v>
      </c>
      <c r="J3339" s="250" t="str">
        <f>data_olah!J819</f>
        <v>TERPASANG</v>
      </c>
      <c r="K3339" s="250" t="str">
        <f>data_olah!P819</f>
        <v>&gt; 200GB</v>
      </c>
      <c r="L3339" s="250" t="str">
        <f>data_olah!U819</f>
        <v>KURANG OPTIMAL</v>
      </c>
    </row>
    <row r="3340">
      <c r="A3340" s="249">
        <v>2025.0</v>
      </c>
      <c r="B3340" s="249" t="s">
        <v>3598</v>
      </c>
      <c r="C3340" s="250" t="str">
        <f>data_olah!B820</f>
        <v>PENAJAM PASER UTARA</v>
      </c>
      <c r="D3340" s="250" t="str">
        <f>data_olah!C820</f>
        <v>BABULU</v>
      </c>
      <c r="E3340" s="250" t="str">
        <f>data_olah!D820</f>
        <v>GUNUNG MAKMUR</v>
      </c>
      <c r="F3340" s="251" t="str">
        <f>data_olah!F820</f>
        <v>-1.5289024698084035</v>
      </c>
      <c r="G3340" s="251" t="str">
        <f>data_olah!G820</f>
        <v>116.39379261968433</v>
      </c>
      <c r="H3340" s="250" t="str">
        <f>data_olah!H820</f>
        <v>ICON+</v>
      </c>
      <c r="I3340" s="250" t="str">
        <f>data_olah!I820</f>
        <v> Broadband + I-WIN</v>
      </c>
      <c r="J3340" s="250" t="str">
        <f>data_olah!J820</f>
        <v>TERPASANG</v>
      </c>
      <c r="K3340" s="250" t="str">
        <f>data_olah!P820</f>
        <v/>
      </c>
      <c r="L3340" s="250" t="str">
        <f>data_olah!U820</f>
        <v>KURANG OPTIMAL</v>
      </c>
    </row>
    <row r="3341">
      <c r="A3341" s="249">
        <v>2025.0</v>
      </c>
      <c r="B3341" s="249" t="s">
        <v>3598</v>
      </c>
      <c r="C3341" s="250" t="str">
        <f>data_olah!B821</f>
        <v>PENAJAM PASER UTARA</v>
      </c>
      <c r="D3341" s="250" t="str">
        <f>data_olah!C821</f>
        <v>BABULU</v>
      </c>
      <c r="E3341" s="250" t="str">
        <f>data_olah!D821</f>
        <v>SEBAKUNG JAYA</v>
      </c>
      <c r="F3341" s="251" t="str">
        <f>data_olah!F821</f>
        <v>-1.5417131785676625</v>
      </c>
      <c r="G3341" s="251" t="str">
        <f>data_olah!G821</f>
        <v>116.46144522460655</v>
      </c>
      <c r="H3341" s="250" t="str">
        <f>data_olah!H821</f>
        <v>TELKOMSEL</v>
      </c>
      <c r="I3341" s="250" t="str">
        <f>data_olah!I821</f>
        <v>INDIHOME</v>
      </c>
      <c r="J3341" s="250" t="str">
        <f>data_olah!J821</f>
        <v>TERPASANG</v>
      </c>
      <c r="K3341" s="250" t="str">
        <f>data_olah!P821</f>
        <v>&lt;= 100GB</v>
      </c>
      <c r="L3341" s="250" t="str">
        <f>data_olah!U821</f>
        <v>TIDAK OPTIMAL</v>
      </c>
    </row>
    <row r="3342">
      <c r="A3342" s="249">
        <v>2025.0</v>
      </c>
      <c r="B3342" s="249" t="s">
        <v>3598</v>
      </c>
      <c r="C3342" s="250" t="str">
        <f>data_olah!B822</f>
        <v>PENAJAM PASER UTARA</v>
      </c>
      <c r="D3342" s="250" t="str">
        <f>data_olah!C822</f>
        <v>BABULU</v>
      </c>
      <c r="E3342" s="250" t="str">
        <f>data_olah!D822</f>
        <v>RAWA MULIA</v>
      </c>
      <c r="F3342" s="251" t="str">
        <f>data_olah!F822</f>
        <v>-1.5674280709209893</v>
      </c>
      <c r="G3342" s="251" t="str">
        <f>data_olah!G822</f>
        <v>116.47618636943854</v>
      </c>
      <c r="H3342" s="250" t="str">
        <f>data_olah!H822</f>
        <v>TELKOMSEL</v>
      </c>
      <c r="I3342" s="250" t="str">
        <f>data_olah!I822</f>
        <v>ORBIT</v>
      </c>
      <c r="J3342" s="250" t="str">
        <f>data_olah!J822</f>
        <v>TERPASANG</v>
      </c>
      <c r="K3342" s="250" t="str">
        <f>data_olah!P822</f>
        <v>BELUM TERPASANG</v>
      </c>
      <c r="L3342" s="250" t="str">
        <f>data_olah!U822</f>
        <v>TIDAK TERDETEKSI</v>
      </c>
    </row>
    <row r="3343">
      <c r="A3343" s="249">
        <v>2025.0</v>
      </c>
      <c r="B3343" s="249" t="s">
        <v>3598</v>
      </c>
      <c r="C3343" s="250" t="str">
        <f>data_olah!B823</f>
        <v>PENAJAM PASER UTARA</v>
      </c>
      <c r="D3343" s="250" t="str">
        <f>data_olah!C823</f>
        <v>BABULU</v>
      </c>
      <c r="E3343" s="250" t="str">
        <f>data_olah!D823</f>
        <v>SRI RAHARJA</v>
      </c>
      <c r="F3343" s="251" t="str">
        <f>data_olah!F823</f>
        <v>-1.5664702305131002</v>
      </c>
      <c r="G3343" s="251" t="str">
        <f>data_olah!G823</f>
        <v>116.45562609737834</v>
      </c>
      <c r="H3343" s="250" t="str">
        <f>data_olah!H823</f>
        <v>ICON+</v>
      </c>
      <c r="I3343" s="250" t="str">
        <f>data_olah!I823</f>
        <v> Broadband + I-WIN</v>
      </c>
      <c r="J3343" s="250" t="str">
        <f>data_olah!J823</f>
        <v>TERPASANG</v>
      </c>
      <c r="K3343" s="250" t="str">
        <f>data_olah!P823</f>
        <v/>
      </c>
      <c r="L3343" s="250" t="str">
        <f>data_olah!U823</f>
        <v>KURANG OPTIMAL</v>
      </c>
    </row>
    <row r="3344">
      <c r="A3344" s="249">
        <v>2025.0</v>
      </c>
      <c r="B3344" s="249" t="s">
        <v>3598</v>
      </c>
      <c r="C3344" s="250" t="str">
        <f>data_olah!B824</f>
        <v>PENAJAM PASER UTARA</v>
      </c>
      <c r="D3344" s="250" t="str">
        <f>data_olah!C824</f>
        <v>BABULU</v>
      </c>
      <c r="E3344" s="250" t="str">
        <f>data_olah!D824</f>
        <v>SUMBER SARI</v>
      </c>
      <c r="F3344" s="251" t="str">
        <f>data_olah!F824</f>
        <v>-1.5612763124664082</v>
      </c>
      <c r="G3344" s="251" t="str">
        <f>data_olah!G824</f>
        <v>116.42753414488323</v>
      </c>
      <c r="H3344" s="250" t="str">
        <f>data_olah!H824</f>
        <v>TELKOMSEL</v>
      </c>
      <c r="I3344" s="250" t="str">
        <f>data_olah!I824</f>
        <v>INDIHOME</v>
      </c>
      <c r="J3344" s="250" t="str">
        <f>data_olah!J824</f>
        <v>TERPASANG</v>
      </c>
      <c r="K3344" s="250" t="str">
        <f>data_olah!P824</f>
        <v>&gt; 200GB</v>
      </c>
      <c r="L3344" s="250" t="str">
        <f>data_olah!U824</f>
        <v>KURANG OPTIMAL</v>
      </c>
    </row>
    <row r="3345">
      <c r="A3345" s="249">
        <v>2025.0</v>
      </c>
      <c r="B3345" s="249" t="s">
        <v>3598</v>
      </c>
      <c r="C3345" s="250" t="str">
        <f>data_olah!B825</f>
        <v>PENAJAM PASER UTARA</v>
      </c>
      <c r="D3345" s="250" t="str">
        <f>data_olah!C825</f>
        <v>BABULU</v>
      </c>
      <c r="E3345" s="250" t="str">
        <f>data_olah!D825</f>
        <v>RINTIK</v>
      </c>
      <c r="F3345" s="251" t="str">
        <f>data_olah!F825</f>
        <v>-1.5007708539145097</v>
      </c>
      <c r="G3345" s="251" t="str">
        <f>data_olah!G825</f>
        <v>116.38959756952544</v>
      </c>
      <c r="H3345" s="250" t="str">
        <f>data_olah!H825</f>
        <v>TELKOMSEL</v>
      </c>
      <c r="I3345" s="250" t="str">
        <f>data_olah!I825</f>
        <v>INDIHOME</v>
      </c>
      <c r="J3345" s="250" t="str">
        <f>data_olah!J825</f>
        <v>TERPASANG</v>
      </c>
      <c r="K3345" s="250" t="str">
        <f>data_olah!P825</f>
        <v>&lt;= 150GB</v>
      </c>
      <c r="L3345" s="250" t="str">
        <f>data_olah!U825</f>
        <v>KURANG OPTIMAL</v>
      </c>
    </row>
    <row r="3346">
      <c r="A3346" s="249">
        <v>2025.0</v>
      </c>
      <c r="B3346" s="249" t="s">
        <v>3598</v>
      </c>
      <c r="C3346" s="250" t="str">
        <f>data_olah!B826</f>
        <v>PENAJAM PASER UTARA</v>
      </c>
      <c r="D3346" s="250" t="str">
        <f>data_olah!C826</f>
        <v>BABULU</v>
      </c>
      <c r="E3346" s="250" t="str">
        <f>data_olah!D826</f>
        <v>GUNUNG MULIA</v>
      </c>
      <c r="F3346" s="251" t="str">
        <f>data_olah!F826</f>
        <v>-1.5298222456724369</v>
      </c>
      <c r="G3346" s="251" t="str">
        <f>data_olah!G826</f>
        <v>116.41077643035374</v>
      </c>
      <c r="H3346" s="250" t="str">
        <f>data_olah!H826</f>
        <v>TELKOMSEL</v>
      </c>
      <c r="I3346" s="250" t="str">
        <f>data_olah!I826</f>
        <v>INDIHOME</v>
      </c>
      <c r="J3346" s="250" t="str">
        <f>data_olah!J826</f>
        <v>TERPASANG</v>
      </c>
      <c r="K3346" s="250" t="str">
        <f>data_olah!P826</f>
        <v>&lt;= 200GB</v>
      </c>
      <c r="L3346" s="250" t="str">
        <f>data_olah!U826</f>
        <v>KURANG OPTIMAL</v>
      </c>
    </row>
    <row r="3347">
      <c r="A3347" s="249">
        <v>2025.0</v>
      </c>
      <c r="B3347" s="249" t="s">
        <v>3598</v>
      </c>
      <c r="C3347" s="250" t="str">
        <f>data_olah!B827</f>
        <v>PENAJAM PASER UTARA</v>
      </c>
      <c r="D3347" s="250" t="str">
        <f>data_olah!C827</f>
        <v>BABULU</v>
      </c>
      <c r="E3347" s="250" t="str">
        <f>data_olah!D827</f>
        <v>LABANGKA BARAT</v>
      </c>
      <c r="F3347" s="251" t="str">
        <f>data_olah!F827</f>
        <v>-1.4792232904735316</v>
      </c>
      <c r="G3347" s="251" t="str">
        <f>data_olah!G827</f>
        <v>116.49518350112714</v>
      </c>
      <c r="H3347" s="250" t="str">
        <f>data_olah!H827</f>
        <v>TELKOMSEL</v>
      </c>
      <c r="I3347" s="250" t="str">
        <f>data_olah!I827</f>
        <v>INDIHOME</v>
      </c>
      <c r="J3347" s="250" t="str">
        <f>data_olah!J827</f>
        <v>TERPASANG</v>
      </c>
      <c r="K3347" s="250" t="str">
        <f>data_olah!P827</f>
        <v>&lt;= 1GB</v>
      </c>
      <c r="L3347" s="250" t="str">
        <f>data_olah!U827</f>
        <v>TIDAK OPTIMAL</v>
      </c>
    </row>
    <row r="3348">
      <c r="A3348" s="249">
        <v>2025.0</v>
      </c>
      <c r="B3348" s="249" t="s">
        <v>3598</v>
      </c>
      <c r="C3348" s="250" t="str">
        <f>data_olah!B828</f>
        <v>PENAJAM PASER UTARA</v>
      </c>
      <c r="D3348" s="250" t="str">
        <f>data_olah!C828</f>
        <v>PENAJAM</v>
      </c>
      <c r="E3348" s="250" t="str">
        <f>data_olah!D828</f>
        <v>GIRI MUKTI</v>
      </c>
      <c r="F3348" s="251" t="str">
        <f>data_olah!F828</f>
        <v>-1.3407962385310774</v>
      </c>
      <c r="G3348" s="251" t="str">
        <f>data_olah!G828</f>
        <v>116.68395615216211</v>
      </c>
      <c r="H3348" s="250" t="str">
        <f>data_olah!H828</f>
        <v>TELKOMSEL</v>
      </c>
      <c r="I3348" s="250" t="str">
        <f>data_olah!I828</f>
        <v>INDIHOME</v>
      </c>
      <c r="J3348" s="250" t="str">
        <f>data_olah!J828</f>
        <v>TERPASANG</v>
      </c>
      <c r="K3348" s="250" t="str">
        <f>data_olah!P828</f>
        <v>&gt; 200GB</v>
      </c>
      <c r="L3348" s="250" t="str">
        <f>data_olah!U828</f>
        <v>KURANG OPTIMAL</v>
      </c>
    </row>
    <row r="3349">
      <c r="A3349" s="249">
        <v>2025.0</v>
      </c>
      <c r="B3349" s="249" t="s">
        <v>3598</v>
      </c>
      <c r="C3349" s="250" t="str">
        <f>data_olah!B829</f>
        <v>PENAJAM PASER UTARA</v>
      </c>
      <c r="D3349" s="250" t="str">
        <f>data_olah!C829</f>
        <v>PENAJAM</v>
      </c>
      <c r="E3349" s="250" t="str">
        <f>data_olah!D829</f>
        <v>BUKIT SUBUR</v>
      </c>
      <c r="F3349" s="251" t="str">
        <f>data_olah!F829</f>
        <v>-1.1337999411094175</v>
      </c>
      <c r="G3349" s="251" t="str">
        <f>data_olah!G829</f>
        <v>116.54956054894534</v>
      </c>
      <c r="H3349" s="250" t="str">
        <f>data_olah!H829</f>
        <v>TELKOMSEL</v>
      </c>
      <c r="I3349" s="250" t="str">
        <f>data_olah!I829</f>
        <v>ORBIT</v>
      </c>
      <c r="J3349" s="250" t="str">
        <f>data_olah!J829</f>
        <v>TERPASANG</v>
      </c>
      <c r="K3349" s="250" t="str">
        <f>data_olah!P829</f>
        <v>BELUM TERPASANG</v>
      </c>
      <c r="L3349" s="250" t="str">
        <f>data_olah!U829</f>
        <v>TIDAK TERDETEKSI</v>
      </c>
    </row>
    <row r="3350">
      <c r="A3350" s="249">
        <v>2025.0</v>
      </c>
      <c r="B3350" s="249" t="s">
        <v>3598</v>
      </c>
      <c r="C3350" s="250" t="str">
        <f>data_olah!B830</f>
        <v>PENAJAM PASER UTARA</v>
      </c>
      <c r="D3350" s="250" t="str">
        <f>data_olah!C830</f>
        <v>PENAJAM</v>
      </c>
      <c r="E3350" s="250" t="str">
        <f>data_olah!D830</f>
        <v>SIDOREJO</v>
      </c>
      <c r="F3350" s="251" t="str">
        <f>data_olah!F830</f>
        <v>-1.3643841423168386</v>
      </c>
      <c r="G3350" s="251" t="str">
        <f>data_olah!G830</f>
        <v>116.68404087130745</v>
      </c>
      <c r="H3350" s="250" t="str">
        <f>data_olah!H830</f>
        <v>TELKOMSEL</v>
      </c>
      <c r="I3350" s="250" t="str">
        <f>data_olah!I830</f>
        <v>INDIHOME</v>
      </c>
      <c r="J3350" s="250" t="str">
        <f>data_olah!J830</f>
        <v>TERPASANG</v>
      </c>
      <c r="K3350" s="250" t="str">
        <f>data_olah!P830</f>
        <v>&gt; 200GB</v>
      </c>
      <c r="L3350" s="250" t="str">
        <f>data_olah!U830</f>
        <v>KURANG OPTIMAL</v>
      </c>
    </row>
    <row r="3351">
      <c r="A3351" s="249">
        <v>2025.0</v>
      </c>
      <c r="B3351" s="249" t="s">
        <v>3598</v>
      </c>
      <c r="C3351" s="250" t="str">
        <f>data_olah!B831</f>
        <v>PENAJAM PASER UTARA</v>
      </c>
      <c r="D3351" s="250" t="str">
        <f>data_olah!C831</f>
        <v>PENAJAM</v>
      </c>
      <c r="E3351" s="250" t="str">
        <f>data_olah!D831</f>
        <v>GIRI PURWA</v>
      </c>
      <c r="F3351" s="251" t="str">
        <f>data_olah!F831</f>
        <v>-1.3429234297036627</v>
      </c>
      <c r="G3351" s="251" t="str">
        <f>data_olah!G831</f>
        <v>116.66228681519418</v>
      </c>
      <c r="H3351" s="250" t="str">
        <f>data_olah!H831</f>
        <v>TELKOMSEL</v>
      </c>
      <c r="I3351" s="250" t="str">
        <f>data_olah!I831</f>
        <v>INDIHOME</v>
      </c>
      <c r="J3351" s="250" t="str">
        <f>data_olah!J831</f>
        <v>TERPASANG</v>
      </c>
      <c r="K3351" s="250" t="str">
        <f>data_olah!P831</f>
        <v>&gt; 200GB</v>
      </c>
      <c r="L3351" s="250" t="str">
        <f>data_olah!U831</f>
        <v>KURANG OPTIMAL</v>
      </c>
    </row>
    <row r="3352">
      <c r="A3352" s="249">
        <v>2025.0</v>
      </c>
      <c r="B3352" s="249" t="s">
        <v>3598</v>
      </c>
      <c r="C3352" s="250" t="str">
        <f>data_olah!B832</f>
        <v>PENAJAM PASER UTARA</v>
      </c>
      <c r="D3352" s="250" t="str">
        <f>data_olah!C832</f>
        <v>SEPAKU</v>
      </c>
      <c r="E3352" s="250" t="str">
        <f>data_olah!D832</f>
        <v>TENGIN BARU</v>
      </c>
      <c r="F3352" s="251" t="str">
        <f>data_olah!F832</f>
        <v>-0.9128004924093935</v>
      </c>
      <c r="G3352" s="251" t="str">
        <f>data_olah!G832</f>
        <v>116.8166969963485</v>
      </c>
      <c r="H3352" s="250" t="str">
        <f>data_olah!H832</f>
        <v>TELKOMSEL</v>
      </c>
      <c r="I3352" s="250" t="str">
        <f>data_olah!I832</f>
        <v>INDIHOME</v>
      </c>
      <c r="J3352" s="250" t="str">
        <f>data_olah!J832</f>
        <v>TERPASANG</v>
      </c>
      <c r="K3352" s="250" t="str">
        <f>data_olah!P832</f>
        <v>&gt; 200GB</v>
      </c>
      <c r="L3352" s="250" t="str">
        <f>data_olah!U832</f>
        <v>KURANG OPTIMAL</v>
      </c>
    </row>
    <row r="3353">
      <c r="A3353" s="249">
        <v>2025.0</v>
      </c>
      <c r="B3353" s="249" t="s">
        <v>3598</v>
      </c>
      <c r="C3353" s="250" t="str">
        <f>data_olah!B833</f>
        <v>PENAJAM PASER UTARA</v>
      </c>
      <c r="D3353" s="250" t="str">
        <f>data_olah!C833</f>
        <v>SEPAKU</v>
      </c>
      <c r="E3353" s="250" t="str">
        <f>data_olah!D833</f>
        <v>BUKIT RAYA</v>
      </c>
      <c r="F3353" s="251" t="str">
        <f>data_olah!F833</f>
        <v>-0.9082974007935432</v>
      </c>
      <c r="G3353" s="251" t="str">
        <f>data_olah!G833</f>
        <v>116.76340411226785</v>
      </c>
      <c r="H3353" s="250" t="str">
        <f>data_olah!H833</f>
        <v>TELKOMSEL</v>
      </c>
      <c r="I3353" s="250" t="str">
        <f>data_olah!I833</f>
        <v>INDIHOME</v>
      </c>
      <c r="J3353" s="250" t="str">
        <f>data_olah!J833</f>
        <v>TERPASANG</v>
      </c>
      <c r="K3353" s="250" t="str">
        <f>data_olah!P833</f>
        <v>&lt;= 100GB</v>
      </c>
      <c r="L3353" s="250" t="str">
        <f>data_olah!U833</f>
        <v>KURANG OPTIMAL</v>
      </c>
    </row>
    <row r="3354">
      <c r="A3354" s="249">
        <v>2025.0</v>
      </c>
      <c r="B3354" s="249" t="s">
        <v>3598</v>
      </c>
      <c r="C3354" s="250" t="str">
        <f>data_olah!B834</f>
        <v>PENAJAM PASER UTARA</v>
      </c>
      <c r="D3354" s="250" t="str">
        <f>data_olah!C834</f>
        <v>SEPAKU</v>
      </c>
      <c r="E3354" s="250" t="str">
        <f>data_olah!D834</f>
        <v>SUKA RAJA</v>
      </c>
      <c r="F3354" s="251" t="str">
        <f>data_olah!F834</f>
        <v>-0.911407683378866</v>
      </c>
      <c r="G3354" s="251" t="str">
        <f>data_olah!G834</f>
        <v>116.78756301601246</v>
      </c>
      <c r="H3354" s="250" t="str">
        <f>data_olah!H834</f>
        <v>TELKOMSEL</v>
      </c>
      <c r="I3354" s="250" t="str">
        <f>data_olah!I834</f>
        <v>INDIHOME</v>
      </c>
      <c r="J3354" s="250" t="str">
        <f>data_olah!J834</f>
        <v>TERPASANG</v>
      </c>
      <c r="K3354" s="250" t="str">
        <f>data_olah!P834</f>
        <v>&lt;= 200GB</v>
      </c>
      <c r="L3354" s="250" t="str">
        <f>data_olah!U834</f>
        <v>KURANG OPTIMAL</v>
      </c>
    </row>
    <row r="3355">
      <c r="A3355" s="249">
        <v>2025.0</v>
      </c>
      <c r="B3355" s="249" t="s">
        <v>3598</v>
      </c>
      <c r="C3355" s="250" t="str">
        <f>data_olah!B835</f>
        <v>PENAJAM PASER UTARA</v>
      </c>
      <c r="D3355" s="250" t="str">
        <f>data_olah!C835</f>
        <v>SEPAKU</v>
      </c>
      <c r="E3355" s="250" t="str">
        <f>data_olah!D835</f>
        <v>BUMI HARAPAN</v>
      </c>
      <c r="F3355" s="251" t="str">
        <f>data_olah!F835</f>
        <v>-0.9527656164872707</v>
      </c>
      <c r="G3355" s="251" t="str">
        <f>data_olah!G835</f>
        <v>116.73853184236134</v>
      </c>
      <c r="H3355" s="250" t="str">
        <f>data_olah!H835</f>
        <v>TELKOMSEL</v>
      </c>
      <c r="I3355" s="250" t="str">
        <f>data_olah!I835</f>
        <v>INDIHOME</v>
      </c>
      <c r="J3355" s="250" t="str">
        <f>data_olah!J835</f>
        <v>TERPASANG</v>
      </c>
      <c r="K3355" s="250" t="str">
        <f>data_olah!P835</f>
        <v>TIDAK AKTIF</v>
      </c>
      <c r="L3355" s="250" t="str">
        <f>data_olah!U835</f>
        <v>TIDAK OPTIMAL</v>
      </c>
    </row>
    <row r="3356">
      <c r="A3356" s="249">
        <v>2025.0</v>
      </c>
      <c r="B3356" s="249" t="s">
        <v>3598</v>
      </c>
      <c r="C3356" s="250" t="str">
        <f>data_olah!B836</f>
        <v>PENAJAM PASER UTARA</v>
      </c>
      <c r="D3356" s="250" t="str">
        <f>data_olah!C836</f>
        <v>SEPAKU</v>
      </c>
      <c r="E3356" s="250" t="str">
        <f>data_olah!D836</f>
        <v>ARGO MULYO</v>
      </c>
      <c r="F3356" s="251" t="str">
        <f>data_olah!F836</f>
        <v>-0.927166660526177</v>
      </c>
      <c r="G3356" s="251" t="str">
        <f>data_olah!G836</f>
        <v>116.85095146197267</v>
      </c>
      <c r="H3356" s="250" t="str">
        <f>data_olah!H836</f>
        <v>TELKOMSEL</v>
      </c>
      <c r="I3356" s="250" t="str">
        <f>data_olah!I836</f>
        <v>INDIHOME</v>
      </c>
      <c r="J3356" s="250" t="str">
        <f>data_olah!J836</f>
        <v>TERPASANG</v>
      </c>
      <c r="K3356" s="250" t="str">
        <f>data_olah!P836</f>
        <v>&lt;= 100GB</v>
      </c>
      <c r="L3356" s="250" t="str">
        <f>data_olah!U836</f>
        <v>TIDAK OPTIMAL</v>
      </c>
    </row>
    <row r="3357">
      <c r="A3357" s="249">
        <v>2025.0</v>
      </c>
      <c r="B3357" s="249" t="s">
        <v>3598</v>
      </c>
      <c r="C3357" s="250" t="str">
        <f>data_olah!B837</f>
        <v>PENAJAM PASER UTARA</v>
      </c>
      <c r="D3357" s="250" t="str">
        <f>data_olah!C837</f>
        <v>SEPAKU</v>
      </c>
      <c r="E3357" s="250" t="str">
        <f>data_olah!D837</f>
        <v>SEMOI DUA</v>
      </c>
      <c r="F3357" s="251" t="str">
        <f>data_olah!F837</f>
        <v>-0.943825171095773</v>
      </c>
      <c r="G3357" s="251" t="str">
        <f>data_olah!G837</f>
        <v>116.88012675730904</v>
      </c>
      <c r="H3357" s="250" t="str">
        <f>data_olah!H837</f>
        <v>TELKOMSEL</v>
      </c>
      <c r="I3357" s="250" t="str">
        <f>data_olah!I837</f>
        <v>INDIHOME</v>
      </c>
      <c r="J3357" s="250" t="str">
        <f>data_olah!J837</f>
        <v>TERPASANG</v>
      </c>
      <c r="K3357" s="250" t="str">
        <f>data_olah!P837</f>
        <v>&lt;= 100GB</v>
      </c>
      <c r="L3357" s="250" t="str">
        <f>data_olah!U837</f>
        <v>TIDAK OPTIMAL</v>
      </c>
    </row>
    <row r="3358">
      <c r="A3358" s="249">
        <v>2025.0</v>
      </c>
      <c r="B3358" s="249" t="s">
        <v>3598</v>
      </c>
      <c r="C3358" s="250" t="str">
        <f>data_olah!B838</f>
        <v>PENAJAM PASER UTARA</v>
      </c>
      <c r="D3358" s="250" t="str">
        <f>data_olah!C838</f>
        <v>SEPAKU</v>
      </c>
      <c r="E3358" s="250" t="str">
        <f>data_olah!D838</f>
        <v>SUKO MULYO</v>
      </c>
      <c r="F3358" s="251" t="str">
        <f>data_olah!F838</f>
        <v>-0.9124387450139725</v>
      </c>
      <c r="G3358" s="251" t="str">
        <f>data_olah!G838</f>
        <v>116.88445601728564</v>
      </c>
      <c r="H3358" s="250" t="str">
        <f>data_olah!H838</f>
        <v>TELKOMSEL</v>
      </c>
      <c r="I3358" s="250" t="str">
        <f>data_olah!I838</f>
        <v>INDIHOME</v>
      </c>
      <c r="J3358" s="250" t="str">
        <f>data_olah!J838</f>
        <v>TERPASANG</v>
      </c>
      <c r="K3358" s="250" t="str">
        <f>data_olah!P838</f>
        <v>&lt;= 50GB</v>
      </c>
      <c r="L3358" s="250" t="str">
        <f>data_olah!U838</f>
        <v>TIDAK OPTIMAL</v>
      </c>
    </row>
    <row r="3359">
      <c r="A3359" s="249">
        <v>2025.0</v>
      </c>
      <c r="B3359" s="249" t="s">
        <v>3598</v>
      </c>
      <c r="C3359" s="250" t="str">
        <f>data_olah!B839</f>
        <v>PENAJAM PASER UTARA</v>
      </c>
      <c r="D3359" s="250" t="str">
        <f>data_olah!C839</f>
        <v>SEPAKU</v>
      </c>
      <c r="E3359" s="250" t="str">
        <f>data_olah!D839</f>
        <v>WONO SARI</v>
      </c>
      <c r="F3359" s="251" t="str">
        <f>data_olah!F839</f>
        <v>-0.9644479903438136</v>
      </c>
      <c r="G3359" s="251" t="str">
        <f>data_olah!G839</f>
        <v>116.81795229553809</v>
      </c>
      <c r="H3359" s="250" t="str">
        <f>data_olah!H839</f>
        <v>TELKOMSEL</v>
      </c>
      <c r="I3359" s="250" t="str">
        <f>data_olah!I839</f>
        <v>INDIHOME</v>
      </c>
      <c r="J3359" s="250" t="str">
        <f>data_olah!J839</f>
        <v>TERPASANG</v>
      </c>
      <c r="K3359" s="250" t="str">
        <f>data_olah!P839</f>
        <v>&lt;= 150GB</v>
      </c>
      <c r="L3359" s="250" t="str">
        <f>data_olah!U839</f>
        <v>TIDAK OPTIMAL</v>
      </c>
    </row>
    <row r="3360">
      <c r="A3360" s="249">
        <v>2025.0</v>
      </c>
      <c r="B3360" s="249" t="s">
        <v>3598</v>
      </c>
      <c r="C3360" s="250" t="str">
        <f>data_olah!B840</f>
        <v>PENAJAM PASER UTARA</v>
      </c>
      <c r="D3360" s="250" t="str">
        <f>data_olah!C840</f>
        <v>SEPAKU</v>
      </c>
      <c r="E3360" s="250" t="str">
        <f>data_olah!D840</f>
        <v>KARANG JINAWI</v>
      </c>
      <c r="F3360" s="251" t="str">
        <f>data_olah!F840</f>
        <v>-0.8609747312767477</v>
      </c>
      <c r="G3360" s="251" t="str">
        <f>data_olah!G840</f>
        <v>116.79374064277728</v>
      </c>
      <c r="H3360" s="250" t="str">
        <f>data_olah!H840</f>
        <v>TELKOMSEL</v>
      </c>
      <c r="I3360" s="250" t="str">
        <f>data_olah!I840</f>
        <v>INDIHOME</v>
      </c>
      <c r="J3360" s="250" t="str">
        <f>data_olah!J840</f>
        <v>TERPASANG</v>
      </c>
      <c r="K3360" s="250" t="str">
        <f>data_olah!P840</f>
        <v>TIDAK AKTIF</v>
      </c>
      <c r="L3360" s="250" t="str">
        <f>data_olah!U840</f>
        <v>TIDAK OPTIMAL</v>
      </c>
    </row>
    <row r="3361">
      <c r="A3361" s="249">
        <v>2025.0</v>
      </c>
      <c r="B3361" s="249" t="s">
        <v>3598</v>
      </c>
      <c r="C3361" s="250" t="str">
        <f>data_olah!B841</f>
        <v>PENAJAM PASER UTARA</v>
      </c>
      <c r="D3361" s="250" t="str">
        <f>data_olah!C841</f>
        <v>SEPAKU</v>
      </c>
      <c r="E3361" s="250" t="str">
        <f>data_olah!D841</f>
        <v>BINUANG</v>
      </c>
      <c r="F3361" s="251" t="str">
        <f>data_olah!F841</f>
        <v>-1.0730883753592557</v>
      </c>
      <c r="G3361" s="251" t="str">
        <f>data_olah!G841</f>
        <v>116.66285640942908</v>
      </c>
      <c r="H3361" s="250" t="str">
        <f>data_olah!H841</f>
        <v>ICON+</v>
      </c>
      <c r="I3361" s="250" t="str">
        <f>data_olah!I841</f>
        <v> Broadband + I-WIN</v>
      </c>
      <c r="J3361" s="250" t="str">
        <f>data_olah!J841</f>
        <v>TERPASANG</v>
      </c>
      <c r="K3361" s="250" t="str">
        <f>data_olah!P841</f>
        <v/>
      </c>
      <c r="L3361" s="250" t="str">
        <f>data_olah!U841</f>
        <v>KURANG OPTIMAL</v>
      </c>
    </row>
    <row r="3362">
      <c r="A3362" s="249">
        <v>2025.0</v>
      </c>
      <c r="B3362" s="249" t="s">
        <v>3598</v>
      </c>
      <c r="C3362" s="250" t="str">
        <f>data_olah!B842</f>
        <v>PENAJAM PASER UTARA</v>
      </c>
      <c r="D3362" s="250" t="str">
        <f>data_olah!C842</f>
        <v>SEPAKU</v>
      </c>
      <c r="E3362" s="250" t="str">
        <f>data_olah!D842</f>
        <v>TELEMOW</v>
      </c>
      <c r="F3362" s="251" t="str">
        <f>data_olah!F842</f>
        <v>-1.0797516563037615</v>
      </c>
      <c r="G3362" s="251" t="str">
        <f>data_olah!G842</f>
        <v>116.68986095610101</v>
      </c>
      <c r="H3362" s="250" t="str">
        <f>data_olah!H842</f>
        <v>PSN</v>
      </c>
      <c r="I3362" s="250" t="str">
        <f>data_olah!I842</f>
        <v>VSAT</v>
      </c>
      <c r="J3362" s="250" t="str">
        <f>data_olah!J842</f>
        <v>TERPASANG</v>
      </c>
      <c r="K3362" s="250" t="str">
        <f>data_olah!P842</f>
        <v/>
      </c>
      <c r="L3362" s="250" t="str">
        <f>data_olah!U842</f>
        <v>TIDAK OPTIMAL</v>
      </c>
    </row>
    <row r="3363">
      <c r="A3363" s="249">
        <v>2025.0</v>
      </c>
      <c r="B3363" s="249" t="s">
        <v>3598</v>
      </c>
      <c r="C3363" s="250" t="str">
        <f>data_olah!B843</f>
        <v>PENAJAM PASER UTARA</v>
      </c>
      <c r="D3363" s="250" t="str">
        <f>data_olah!C843</f>
        <v>WARU</v>
      </c>
      <c r="E3363" s="250" t="str">
        <f>data_olah!D843</f>
        <v>API-API</v>
      </c>
      <c r="F3363" s="251" t="str">
        <f>data_olah!F843</f>
        <v>-1.4214057817608796</v>
      </c>
      <c r="G3363" s="251" t="str">
        <f>data_olah!G843</f>
        <v>116.56012800255627</v>
      </c>
      <c r="H3363" s="250" t="str">
        <f>data_olah!H843</f>
        <v>ICON+</v>
      </c>
      <c r="I3363" s="250" t="str">
        <f>data_olah!I843</f>
        <v> Broadband + I-WIN</v>
      </c>
      <c r="J3363" s="250" t="str">
        <f>data_olah!J843</f>
        <v>TERPASANG</v>
      </c>
      <c r="K3363" s="250" t="str">
        <f>data_olah!P843</f>
        <v/>
      </c>
      <c r="L3363" s="250" t="str">
        <f>data_olah!U843</f>
        <v>KURANG OPTIMAL</v>
      </c>
    </row>
    <row r="3364">
      <c r="A3364" s="249">
        <v>2025.0</v>
      </c>
      <c r="B3364" s="249" t="s">
        <v>3598</v>
      </c>
      <c r="C3364" s="250" t="str">
        <f>data_olah!B844</f>
        <v>PENAJAM PASER UTARA</v>
      </c>
      <c r="D3364" s="250" t="str">
        <f>data_olah!C844</f>
        <v>WARU</v>
      </c>
      <c r="E3364" s="250" t="str">
        <f>data_olah!D844</f>
        <v>SESULU</v>
      </c>
      <c r="F3364" s="251" t="str">
        <f>data_olah!F844</f>
        <v>-1.4066619202165243</v>
      </c>
      <c r="G3364" s="251" t="str">
        <f>data_olah!G844</f>
        <v>116.59907825819504</v>
      </c>
      <c r="H3364" s="250" t="str">
        <f>data_olah!H844</f>
        <v>TELKOMSEL</v>
      </c>
      <c r="I3364" s="250" t="str">
        <f>data_olah!I844</f>
        <v>INDIHOME</v>
      </c>
      <c r="J3364" s="250" t="str">
        <f>data_olah!J844</f>
        <v>TERPASANG</v>
      </c>
      <c r="K3364" s="250" t="str">
        <f>data_olah!P844</f>
        <v>&lt;= 100GB</v>
      </c>
      <c r="L3364" s="250" t="str">
        <f>data_olah!U844</f>
        <v>KURANG OPTIMAL</v>
      </c>
    </row>
    <row r="3365">
      <c r="A3365" s="249">
        <v>2025.0</v>
      </c>
      <c r="B3365" s="249" t="s">
        <v>3598</v>
      </c>
      <c r="C3365" s="250" t="str">
        <f>data_olah!B845</f>
        <v>PENAJAM PASER UTARA</v>
      </c>
      <c r="D3365" s="250" t="str">
        <f>data_olah!C845</f>
        <v>WARU</v>
      </c>
      <c r="E3365" s="250" t="str">
        <f>data_olah!D845</f>
        <v>BANGUN MULYA</v>
      </c>
      <c r="F3365" s="251" t="str">
        <f>data_olah!F845</f>
        <v>-1.3763069567845647</v>
      </c>
      <c r="G3365" s="251" t="str">
        <f>data_olah!G845</f>
        <v>116.60997463813322</v>
      </c>
      <c r="H3365" s="250" t="str">
        <f>data_olah!H845</f>
        <v>TELKOMSEL</v>
      </c>
      <c r="I3365" s="250" t="str">
        <f>data_olah!I845</f>
        <v>INDIHOME</v>
      </c>
      <c r="J3365" s="250" t="str">
        <f>data_olah!J845</f>
        <v>TERPASANG</v>
      </c>
      <c r="K3365" s="250" t="str">
        <f>data_olah!P845</f>
        <v>&lt;= 1GB</v>
      </c>
      <c r="L3365" s="250" t="str">
        <f>data_olah!U845</f>
        <v>TIDAK OPTIMAL</v>
      </c>
    </row>
    <row r="3366">
      <c r="A3366" s="253">
        <v>2025.0</v>
      </c>
      <c r="B3366" s="253" t="s">
        <v>3599</v>
      </c>
      <c r="C3366" s="254" t="str">
        <f>data_olah!B5</f>
        <v>BERAU</v>
      </c>
      <c r="D3366" s="254" t="str">
        <f>data_olah!C5</f>
        <v>BATU PUTIH</v>
      </c>
      <c r="E3366" s="254" t="str">
        <f>data_olah!D5</f>
        <v>TEMBUDAN</v>
      </c>
      <c r="F3366" s="255" t="str">
        <f>data_olah!F5</f>
        <v>1.4114940697991807</v>
      </c>
      <c r="G3366" s="255" t="str">
        <f>data_olah!G5</f>
        <v>118.35868228189355</v>
      </c>
      <c r="H3366" s="254" t="str">
        <f>data_olah!H5</f>
        <v>TELKOMSEL</v>
      </c>
      <c r="I3366" s="254" t="str">
        <f>data_olah!I5</f>
        <v>INDIHOME</v>
      </c>
      <c r="J3366" s="254" t="str">
        <f>data_olah!J5</f>
        <v>TERPASANG</v>
      </c>
      <c r="K3366" s="254" t="str">
        <f>data_olah!Q5</f>
        <v>&lt;= 100GB</v>
      </c>
      <c r="L3366" s="254" t="str">
        <f>data_olah!U5</f>
        <v>TIDAK OPTIMAL</v>
      </c>
      <c r="M3366" s="256" t="s">
        <v>774</v>
      </c>
    </row>
    <row r="3367">
      <c r="A3367" s="253">
        <v>2025.0</v>
      </c>
      <c r="B3367" s="253" t="s">
        <v>3599</v>
      </c>
      <c r="C3367" s="254" t="str">
        <f>data_olah!B6</f>
        <v>BERAU</v>
      </c>
      <c r="D3367" s="254" t="str">
        <f>data_olah!C6</f>
        <v>BATU PUTIH</v>
      </c>
      <c r="E3367" s="254" t="str">
        <f>data_olah!D6</f>
        <v>KAYU INDAH</v>
      </c>
      <c r="F3367" s="255" t="str">
        <f>data_olah!F6</f>
        <v>1.4322942440867155</v>
      </c>
      <c r="G3367" s="255" t="str">
        <f>data_olah!G6</f>
        <v>118.31393952860488</v>
      </c>
      <c r="H3367" s="254" t="str">
        <f>data_olah!H6</f>
        <v>TELKOMSEL</v>
      </c>
      <c r="I3367" s="254" t="str">
        <f>data_olah!I6</f>
        <v>ORBIT</v>
      </c>
      <c r="J3367" s="254" t="str">
        <f>data_olah!J6</f>
        <v>TERPASANG</v>
      </c>
      <c r="K3367" s="254" t="str">
        <f>data_olah!Q6</f>
        <v>TIDAK TERDETEKSI</v>
      </c>
      <c r="L3367" s="254" t="str">
        <f>data_olah!U6</f>
        <v>TIDAK TERDETEKSI</v>
      </c>
    </row>
    <row r="3368">
      <c r="A3368" s="253">
        <v>2025.0</v>
      </c>
      <c r="B3368" s="253" t="s">
        <v>3599</v>
      </c>
      <c r="C3368" s="254" t="str">
        <f>data_olah!B7</f>
        <v>BERAU</v>
      </c>
      <c r="D3368" s="254" t="str">
        <f>data_olah!C7</f>
        <v>BATU PUTIH</v>
      </c>
      <c r="E3368" s="254" t="str">
        <f>data_olah!D7</f>
        <v>BATU PUTIH</v>
      </c>
      <c r="F3368" s="255" t="str">
        <f>data_olah!F7</f>
        <v>1.3724255224541961</v>
      </c>
      <c r="G3368" s="255" t="str">
        <f>data_olah!G7</f>
        <v>118.43450953203936</v>
      </c>
      <c r="H3368" s="254" t="str">
        <f>data_olah!H7</f>
        <v>TELKOMSEL</v>
      </c>
      <c r="I3368" s="254" t="str">
        <f>data_olah!I7</f>
        <v>INDIHOME</v>
      </c>
      <c r="J3368" s="254" t="str">
        <f>data_olah!J7</f>
        <v>TERPASANG</v>
      </c>
      <c r="K3368" s="254" t="str">
        <f>data_olah!Q7</f>
        <v>&lt;= 150GB</v>
      </c>
      <c r="L3368" s="254" t="str">
        <f>data_olah!U7</f>
        <v>KURANG OPTIMAL</v>
      </c>
    </row>
    <row r="3369">
      <c r="A3369" s="253">
        <v>2025.0</v>
      </c>
      <c r="B3369" s="253" t="s">
        <v>3599</v>
      </c>
      <c r="C3369" s="254" t="str">
        <f>data_olah!B8</f>
        <v>BERAU</v>
      </c>
      <c r="D3369" s="254" t="str">
        <f>data_olah!C8</f>
        <v>BATU PUTIH</v>
      </c>
      <c r="E3369" s="254" t="str">
        <f>data_olah!D8</f>
        <v>LOBANG KELATAK</v>
      </c>
      <c r="F3369" s="255" t="str">
        <f>data_olah!F8</f>
        <v>1.3696535243221635</v>
      </c>
      <c r="G3369" s="255" t="str">
        <f>data_olah!G8</f>
        <v>118.43360512047137</v>
      </c>
      <c r="H3369" s="254" t="str">
        <f>data_olah!H8</f>
        <v>TELKOMSAT</v>
      </c>
      <c r="I3369" s="254" t="str">
        <f>data_olah!I8</f>
        <v>STARLINK</v>
      </c>
      <c r="J3369" s="254" t="str">
        <f>data_olah!J8</f>
        <v>TERPASANG</v>
      </c>
      <c r="K3369" s="254" t="str">
        <f>data_olah!Q8</f>
        <v>&lt;= 500GB</v>
      </c>
      <c r="L3369" s="254" t="str">
        <f>data_olah!U8</f>
        <v>OPTIMAL</v>
      </c>
    </row>
    <row r="3370">
      <c r="A3370" s="253">
        <v>2025.0</v>
      </c>
      <c r="B3370" s="253" t="s">
        <v>3599</v>
      </c>
      <c r="C3370" s="254" t="str">
        <f>data_olah!B9</f>
        <v>BERAU</v>
      </c>
      <c r="D3370" s="254" t="str">
        <f>data_olah!C9</f>
        <v>BATU PUTIH</v>
      </c>
      <c r="E3370" s="254" t="str">
        <f>data_olah!D9</f>
        <v>AMPEN MEDANG</v>
      </c>
      <c r="F3370" s="255" t="str">
        <f>data_olah!F9</f>
        <v>1.336828851288219</v>
      </c>
      <c r="G3370" s="255" t="str">
        <f>data_olah!G9</f>
        <v>118.47551684091498</v>
      </c>
      <c r="H3370" s="254" t="str">
        <f>data_olah!H9</f>
        <v>TELKOMSEL</v>
      </c>
      <c r="I3370" s="254" t="str">
        <f>data_olah!I9</f>
        <v>ORBIT</v>
      </c>
      <c r="J3370" s="254" t="str">
        <f>data_olah!J9</f>
        <v>TERPASANG</v>
      </c>
      <c r="K3370" s="254" t="str">
        <f>data_olah!Q9</f>
        <v>TIDAK TERDETEKSI</v>
      </c>
      <c r="L3370" s="254" t="str">
        <f>data_olah!U9</f>
        <v>TIDAK TERDETEKSI</v>
      </c>
    </row>
    <row r="3371">
      <c r="A3371" s="253">
        <v>2025.0</v>
      </c>
      <c r="B3371" s="253" t="s">
        <v>3599</v>
      </c>
      <c r="C3371" s="254" t="str">
        <f>data_olah!B10</f>
        <v>BERAU</v>
      </c>
      <c r="D3371" s="254" t="str">
        <f>data_olah!C10</f>
        <v>BATU PUTIH</v>
      </c>
      <c r="E3371" s="254" t="str">
        <f>data_olah!D10</f>
        <v>BALIKUKUP</v>
      </c>
      <c r="F3371" s="255" t="str">
        <f>data_olah!F10</f>
        <v>1.417831510111881</v>
      </c>
      <c r="G3371" s="255" t="str">
        <f>data_olah!G10</f>
        <v>118.48055756225688</v>
      </c>
      <c r="H3371" s="254" t="str">
        <f>data_olah!H10</f>
        <v>COMTELINDO</v>
      </c>
      <c r="I3371" s="254" t="str">
        <f>data_olah!I10</f>
        <v>WMS</v>
      </c>
      <c r="J3371" s="254" t="str">
        <f>data_olah!J10</f>
        <v>TERPASANG</v>
      </c>
      <c r="K3371" s="254" t="str">
        <f>data_olah!Q10</f>
        <v>TIDAK TERDETEKSI</v>
      </c>
      <c r="L3371" s="254" t="str">
        <f>data_olah!U10</f>
        <v>SANGAT OPTIMAL</v>
      </c>
    </row>
    <row r="3372">
      <c r="A3372" s="253">
        <v>2025.0</v>
      </c>
      <c r="B3372" s="253" t="s">
        <v>3599</v>
      </c>
      <c r="C3372" s="254" t="str">
        <f>data_olah!B11</f>
        <v>BERAU</v>
      </c>
      <c r="D3372" s="254" t="str">
        <f>data_olah!C11</f>
        <v>BATU PUTIH</v>
      </c>
      <c r="E3372" s="254" t="str">
        <f>data_olah!D11</f>
        <v>SUMBER AGUNG</v>
      </c>
      <c r="F3372" s="255" t="str">
        <f>data_olah!F11</f>
        <v>1.4578195365757132</v>
      </c>
      <c r="G3372" s="255" t="str">
        <f>data_olah!G11</f>
        <v>118.31199995866533</v>
      </c>
      <c r="H3372" s="254" t="str">
        <f>data_olah!H11</f>
        <v>TELKOMSEL</v>
      </c>
      <c r="I3372" s="254" t="str">
        <f>data_olah!I11</f>
        <v>ORBIT</v>
      </c>
      <c r="J3372" s="254" t="str">
        <f>data_olah!J11</f>
        <v>TERPASANG</v>
      </c>
      <c r="K3372" s="254" t="str">
        <f>data_olah!Q11</f>
        <v>TIDAK TERDETEKSI</v>
      </c>
      <c r="L3372" s="254" t="str">
        <f>data_olah!U11</f>
        <v>TIDAK TERDETEKSI</v>
      </c>
    </row>
    <row r="3373">
      <c r="A3373" s="253">
        <v>2025.0</v>
      </c>
      <c r="B3373" s="253" t="s">
        <v>3599</v>
      </c>
      <c r="C3373" s="254" t="str">
        <f>data_olah!B12</f>
        <v>BERAU</v>
      </c>
      <c r="D3373" s="254" t="str">
        <f>data_olah!C12</f>
        <v>BIATAN</v>
      </c>
      <c r="E3373" s="254" t="str">
        <f>data_olah!D12</f>
        <v>BIATAN ULU</v>
      </c>
      <c r="F3373" s="255" t="str">
        <f>data_olah!F12</f>
        <v>1.335551728209252</v>
      </c>
      <c r="G3373" s="255" t="str">
        <f>data_olah!G12</f>
        <v>117.91302325587445</v>
      </c>
      <c r="H3373" s="254" t="str">
        <f>data_olah!H12</f>
        <v>COMTELINDO</v>
      </c>
      <c r="I3373" s="254" t="str">
        <f>data_olah!I12</f>
        <v>WMS</v>
      </c>
      <c r="J3373" s="254" t="str">
        <f>data_olah!J12</f>
        <v>TERPASANG</v>
      </c>
      <c r="K3373" s="254" t="str">
        <f>data_olah!Q12</f>
        <v>TIDAK TERDETEKSI</v>
      </c>
      <c r="L3373" s="254" t="str">
        <f>data_olah!U12</f>
        <v>SANGAT OPTIMAL</v>
      </c>
    </row>
    <row r="3374">
      <c r="A3374" s="253">
        <v>2025.0</v>
      </c>
      <c r="B3374" s="253" t="s">
        <v>3599</v>
      </c>
      <c r="C3374" s="254" t="str">
        <f>data_olah!B13</f>
        <v>BERAU</v>
      </c>
      <c r="D3374" s="254" t="str">
        <f>data_olah!C13</f>
        <v>BIATAN</v>
      </c>
      <c r="E3374" s="254" t="str">
        <f>data_olah!D13</f>
        <v>BIATAN ILIR</v>
      </c>
      <c r="F3374" s="255" t="str">
        <f>data_olah!F13</f>
        <v>1.6642044191360845</v>
      </c>
      <c r="G3374" s="255" t="str">
        <f>data_olah!G13</f>
        <v>118.05895755623887</v>
      </c>
      <c r="H3374" s="254" t="str">
        <f>data_olah!H13</f>
        <v/>
      </c>
      <c r="I3374" s="254" t="str">
        <f>data_olah!I13</f>
        <v/>
      </c>
      <c r="J3374" s="254" t="str">
        <f>data_olah!J13</f>
        <v/>
      </c>
      <c r="K3374" s="254" t="str">
        <f>data_olah!Q13</f>
        <v>BELUM TERPASANG</v>
      </c>
      <c r="L3374" s="254" t="str">
        <f>data_olah!U13</f>
        <v>BELUM TERPASANG</v>
      </c>
    </row>
    <row r="3375">
      <c r="A3375" s="253">
        <v>2025.0</v>
      </c>
      <c r="B3375" s="253" t="s">
        <v>3599</v>
      </c>
      <c r="C3375" s="254" t="str">
        <f>data_olah!B14</f>
        <v>BERAU</v>
      </c>
      <c r="D3375" s="254" t="str">
        <f>data_olah!C14</f>
        <v>BIATAN</v>
      </c>
      <c r="E3375" s="254" t="str">
        <f>data_olah!D14</f>
        <v>KARANGAN</v>
      </c>
      <c r="F3375" s="255" t="str">
        <f>data_olah!F14</f>
        <v>1.664768</v>
      </c>
      <c r="G3375" s="255" t="str">
        <f>data_olah!G14</f>
        <v>118.055052</v>
      </c>
      <c r="H3375" s="254" t="str">
        <f>data_olah!H14</f>
        <v>BESTCAMP</v>
      </c>
      <c r="I3375" s="254" t="str">
        <f>data_olah!I14</f>
        <v>STARLINK</v>
      </c>
      <c r="J3375" s="254" t="str">
        <f>data_olah!J14</f>
        <v>TERPASANG</v>
      </c>
      <c r="K3375" s="254" t="str">
        <f>data_olah!Q14</f>
        <v>&lt;= 150GB</v>
      </c>
      <c r="L3375" s="254" t="str">
        <f>data_olah!U14</f>
        <v>OPTIMAL</v>
      </c>
    </row>
    <row r="3376">
      <c r="A3376" s="253">
        <v>2025.0</v>
      </c>
      <c r="B3376" s="253" t="s">
        <v>3599</v>
      </c>
      <c r="C3376" s="254" t="str">
        <f>data_olah!B15</f>
        <v>BERAU</v>
      </c>
      <c r="D3376" s="254" t="str">
        <f>data_olah!C15</f>
        <v>BIATAN</v>
      </c>
      <c r="E3376" s="254" t="str">
        <f>data_olah!D15</f>
        <v>BIATAN LEMPAKE</v>
      </c>
      <c r="F3376" s="255" t="str">
        <f>data_olah!F15</f>
        <v>1.6636596092541116</v>
      </c>
      <c r="G3376" s="255" t="str">
        <f>data_olah!G15</f>
        <v>118.02909364298678</v>
      </c>
      <c r="H3376" s="254" t="str">
        <f>data_olah!H15</f>
        <v>TELKOM</v>
      </c>
      <c r="I3376" s="254" t="str">
        <f>data_olah!I15</f>
        <v>WMS</v>
      </c>
      <c r="J3376" s="254" t="str">
        <f>data_olah!J15</f>
        <v>TERPASANG</v>
      </c>
      <c r="K3376" s="254" t="str">
        <f>data_olah!Q15</f>
        <v>&lt;= 100GB</v>
      </c>
      <c r="L3376" s="254" t="str">
        <f>data_olah!U15</f>
        <v>KURANG OPTIMAL</v>
      </c>
    </row>
    <row r="3377">
      <c r="A3377" s="253">
        <v>2025.0</v>
      </c>
      <c r="B3377" s="253" t="s">
        <v>3599</v>
      </c>
      <c r="C3377" s="254" t="str">
        <f>data_olah!B16</f>
        <v>BERAU</v>
      </c>
      <c r="D3377" s="254" t="str">
        <f>data_olah!C16</f>
        <v>BIATAN</v>
      </c>
      <c r="E3377" s="254" t="str">
        <f>data_olah!D16</f>
        <v>MANUNGGAL JAYA</v>
      </c>
      <c r="F3377" s="255" t="str">
        <f>data_olah!F16</f>
        <v>1.68341854814553</v>
      </c>
      <c r="G3377" s="255" t="str">
        <f>data_olah!G16</f>
        <v>118.0118597</v>
      </c>
      <c r="H3377" s="254" t="str">
        <f>data_olah!H16</f>
        <v>TELKOM</v>
      </c>
      <c r="I3377" s="254" t="str">
        <f>data_olah!I16</f>
        <v>WMS</v>
      </c>
      <c r="J3377" s="254" t="str">
        <f>data_olah!J16</f>
        <v>TERPASANG</v>
      </c>
      <c r="K3377" s="254" t="str">
        <f>data_olah!Q16</f>
        <v>TIDAK AKTIF</v>
      </c>
      <c r="L3377" s="254" t="str">
        <f>data_olah!U16</f>
        <v>TIDAK AKTIF</v>
      </c>
    </row>
    <row r="3378">
      <c r="A3378" s="253">
        <v>2025.0</v>
      </c>
      <c r="B3378" s="253" t="s">
        <v>3599</v>
      </c>
      <c r="C3378" s="254" t="str">
        <f>data_olah!B17</f>
        <v>BERAU</v>
      </c>
      <c r="D3378" s="254" t="str">
        <f>data_olah!C17</f>
        <v>BIATAN</v>
      </c>
      <c r="E3378" s="254" t="str">
        <f>data_olah!D17</f>
        <v>BIATAN BAPINANG</v>
      </c>
      <c r="F3378" s="255" t="str">
        <f>data_olah!F17</f>
        <v>1.714376961620032</v>
      </c>
      <c r="G3378" s="255" t="str">
        <f>data_olah!G17</f>
        <v>117.98620198580738</v>
      </c>
      <c r="H3378" s="254" t="str">
        <f>data_olah!H17</f>
        <v>TELKOMSEL</v>
      </c>
      <c r="I3378" s="254" t="str">
        <f>data_olah!I17</f>
        <v>ORBIT</v>
      </c>
      <c r="J3378" s="254" t="str">
        <f>data_olah!J17</f>
        <v>TERPASANG</v>
      </c>
      <c r="K3378" s="254" t="str">
        <f>data_olah!Q17</f>
        <v>TIDAK TERDETEKSI</v>
      </c>
      <c r="L3378" s="254" t="str">
        <f>data_olah!U17</f>
        <v>TIDAK TERDETEKSI</v>
      </c>
    </row>
    <row r="3379">
      <c r="A3379" s="253">
        <v>2025.0</v>
      </c>
      <c r="B3379" s="253" t="s">
        <v>3599</v>
      </c>
      <c r="C3379" s="254" t="str">
        <f>data_olah!B18</f>
        <v>BERAU</v>
      </c>
      <c r="D3379" s="254" t="str">
        <f>data_olah!C18</f>
        <v>BIATAN</v>
      </c>
      <c r="E3379" s="254" t="str">
        <f>data_olah!D18</f>
        <v>BIATAN BARU</v>
      </c>
      <c r="F3379" s="255" t="str">
        <f>data_olah!F18</f>
        <v>1.5776146865362355</v>
      </c>
      <c r="G3379" s="255" t="str">
        <f>data_olah!G18</f>
        <v>117.98254060131111</v>
      </c>
      <c r="H3379" s="254" t="str">
        <f>data_olah!H18</f>
        <v>COMTELINDO</v>
      </c>
      <c r="I3379" s="254" t="str">
        <f>data_olah!I18</f>
        <v>WMS</v>
      </c>
      <c r="J3379" s="254" t="str">
        <f>data_olah!J18</f>
        <v>TERPASANG</v>
      </c>
      <c r="K3379" s="254" t="str">
        <f>data_olah!Q18</f>
        <v>TIDAK TERDETEKSI</v>
      </c>
      <c r="L3379" s="254" t="str">
        <f>data_olah!U18</f>
        <v>SANGAT OPTIMAL</v>
      </c>
    </row>
    <row r="3380">
      <c r="A3380" s="253">
        <v>2025.0</v>
      </c>
      <c r="B3380" s="253" t="s">
        <v>3599</v>
      </c>
      <c r="C3380" s="254" t="str">
        <f>data_olah!B19</f>
        <v>BERAU</v>
      </c>
      <c r="D3380" s="254" t="str">
        <f>data_olah!C19</f>
        <v>BIATAN</v>
      </c>
      <c r="E3380" s="254" t="str">
        <f>data_olah!D19</f>
        <v>BUKIT MAKMUR JAYA</v>
      </c>
      <c r="F3380" s="255" t="str">
        <f>data_olah!F19</f>
        <v>1.6436982211065871</v>
      </c>
      <c r="G3380" s="255" t="str">
        <f>data_olah!G19</f>
        <v>117.9270624998015</v>
      </c>
      <c r="H3380" s="254" t="str">
        <f>data_olah!H19</f>
        <v>COMTELINDO</v>
      </c>
      <c r="I3380" s="254" t="str">
        <f>data_olah!I19</f>
        <v>WMS</v>
      </c>
      <c r="J3380" s="254" t="str">
        <f>data_olah!J19</f>
        <v>TERPASANG</v>
      </c>
      <c r="K3380" s="254" t="str">
        <f>data_olah!Q19</f>
        <v>TIDAK TERDETEKSI</v>
      </c>
      <c r="L3380" s="254" t="str">
        <f>data_olah!U19</f>
        <v>SANGAT OPTIMAL</v>
      </c>
    </row>
    <row r="3381">
      <c r="A3381" s="253">
        <v>2025.0</v>
      </c>
      <c r="B3381" s="253" t="s">
        <v>3599</v>
      </c>
      <c r="C3381" s="254" t="str">
        <f>data_olah!B20</f>
        <v>BERAU</v>
      </c>
      <c r="D3381" s="254" t="str">
        <f>data_olah!C20</f>
        <v>BIDUK-BIDUK</v>
      </c>
      <c r="E3381" s="254" t="str">
        <f>data_olah!D20</f>
        <v>BIDUK-BIDUK</v>
      </c>
      <c r="F3381" s="255" t="str">
        <f>data_olah!F20</f>
        <v>1.3102393782348722</v>
      </c>
      <c r="G3381" s="255" t="str">
        <f>data_olah!G20</f>
        <v>118.62564678631931</v>
      </c>
      <c r="H3381" s="254" t="str">
        <f>data_olah!H20</f>
        <v>TELKOMSEL</v>
      </c>
      <c r="I3381" s="254" t="str">
        <f>data_olah!I20</f>
        <v>ORBIT</v>
      </c>
      <c r="J3381" s="254" t="str">
        <f>data_olah!J20</f>
        <v>TERPASANG</v>
      </c>
      <c r="K3381" s="254" t="str">
        <f>data_olah!Q20</f>
        <v>TIDAK TERDETEKSI</v>
      </c>
      <c r="L3381" s="254" t="str">
        <f>data_olah!U20</f>
        <v>TIDAK TERDETEKSI</v>
      </c>
    </row>
    <row r="3382">
      <c r="A3382" s="253">
        <v>2025.0</v>
      </c>
      <c r="B3382" s="253" t="s">
        <v>3599</v>
      </c>
      <c r="C3382" s="254" t="str">
        <f>data_olah!B21</f>
        <v>BERAU</v>
      </c>
      <c r="D3382" s="254" t="str">
        <f>data_olah!C21</f>
        <v>BIDUK-BIDUK</v>
      </c>
      <c r="E3382" s="254" t="str">
        <f>data_olah!D21</f>
        <v>PANTAI HARAPAN</v>
      </c>
      <c r="F3382" s="255" t="str">
        <f>data_olah!F21</f>
        <v>1.2859061874501128</v>
      </c>
      <c r="G3382" s="255" t="str">
        <f>data_olah!G21</f>
        <v>118.65429730385846</v>
      </c>
      <c r="H3382" s="254" t="str">
        <f>data_olah!H21</f>
        <v>TELKOM</v>
      </c>
      <c r="I3382" s="254" t="str">
        <f>data_olah!I21</f>
        <v>WMS</v>
      </c>
      <c r="J3382" s="254" t="str">
        <f>data_olah!J21</f>
        <v>TERPASANG</v>
      </c>
      <c r="K3382" s="254" t="str">
        <f>data_olah!Q21</f>
        <v>&lt;= 50GB</v>
      </c>
      <c r="L3382" s="254" t="str">
        <f>data_olah!U21</f>
        <v>TIDAK OPTIMAL</v>
      </c>
    </row>
    <row r="3383">
      <c r="A3383" s="253">
        <v>2025.0</v>
      </c>
      <c r="B3383" s="253" t="s">
        <v>3599</v>
      </c>
      <c r="C3383" s="254" t="str">
        <f>data_olah!B22</f>
        <v>BERAU</v>
      </c>
      <c r="D3383" s="254" t="str">
        <f>data_olah!C22</f>
        <v>BIDUK-BIDUK</v>
      </c>
      <c r="E3383" s="254" t="str">
        <f>data_olah!D22</f>
        <v>TANJUNG PREPAT</v>
      </c>
      <c r="F3383" s="255" t="str">
        <f>data_olah!F22</f>
        <v>1.3110253879927252</v>
      </c>
      <c r="G3383" s="255" t="str">
        <f>data_olah!G22</f>
        <v>118.62600528299706</v>
      </c>
      <c r="H3383" s="254" t="str">
        <f>data_olah!H22</f>
        <v>TELKOM</v>
      </c>
      <c r="I3383" s="254" t="str">
        <f>data_olah!I22</f>
        <v>WMS</v>
      </c>
      <c r="J3383" s="254" t="str">
        <f>data_olah!J22</f>
        <v>TERPASANG</v>
      </c>
      <c r="K3383" s="254" t="str">
        <f>data_olah!Q22</f>
        <v>&lt;= 150GB</v>
      </c>
      <c r="L3383" s="254" t="str">
        <f>data_olah!U22</f>
        <v>TIDAK OPTIMAL</v>
      </c>
    </row>
    <row r="3384">
      <c r="A3384" s="253">
        <v>2025.0</v>
      </c>
      <c r="B3384" s="253" t="s">
        <v>3599</v>
      </c>
      <c r="C3384" s="254" t="str">
        <f>data_olah!B23</f>
        <v>BERAU</v>
      </c>
      <c r="D3384" s="254" t="str">
        <f>data_olah!C23</f>
        <v>BIDUK-BIDUK</v>
      </c>
      <c r="E3384" s="254" t="str">
        <f>data_olah!D23</f>
        <v>TELUK SUMBANG</v>
      </c>
      <c r="F3384" s="255" t="str">
        <f>data_olah!F23</f>
        <v>1.047659997887953</v>
      </c>
      <c r="G3384" s="255" t="str">
        <f>data_olah!G23</f>
        <v>118.82834512867876</v>
      </c>
      <c r="H3384" s="254" t="str">
        <f>data_olah!H23</f>
        <v>COMTELINDO</v>
      </c>
      <c r="I3384" s="254" t="str">
        <f>data_olah!I23</f>
        <v>WMS</v>
      </c>
      <c r="J3384" s="254" t="str">
        <f>data_olah!J23</f>
        <v>TERPASANG</v>
      </c>
      <c r="K3384" s="254" t="str">
        <f>data_olah!Q23</f>
        <v>TIDAK TERDETEKSI</v>
      </c>
      <c r="L3384" s="254" t="str">
        <f>data_olah!U23</f>
        <v>TIDAK TERDETEKSI</v>
      </c>
    </row>
    <row r="3385">
      <c r="A3385" s="253">
        <v>2025.0</v>
      </c>
      <c r="B3385" s="253" t="s">
        <v>3599</v>
      </c>
      <c r="C3385" s="254" t="str">
        <f>data_olah!B24</f>
        <v>BERAU</v>
      </c>
      <c r="D3385" s="254" t="str">
        <f>data_olah!C24</f>
        <v>BIDUK-BIDUK</v>
      </c>
      <c r="E3385" s="254" t="str">
        <f>data_olah!D24</f>
        <v>TELUK SULAIMAN</v>
      </c>
      <c r="F3385" s="255" t="str">
        <f>data_olah!F24</f>
        <v>1.1749437584216023</v>
      </c>
      <c r="G3385" s="255" t="str">
        <f>data_olah!G24</f>
        <v>118.76764368946284</v>
      </c>
      <c r="H3385" s="254" t="str">
        <f>data_olah!H24</f>
        <v>TELKOMSEL</v>
      </c>
      <c r="I3385" s="254" t="str">
        <f>data_olah!I24</f>
        <v>INDIHOME</v>
      </c>
      <c r="J3385" s="254" t="str">
        <f>data_olah!J24</f>
        <v>TERPASANG</v>
      </c>
      <c r="K3385" s="254" t="str">
        <f>data_olah!Q24</f>
        <v>TIDAK AKTIF</v>
      </c>
      <c r="L3385" s="254" t="str">
        <f>data_olah!U24</f>
        <v>TIDAK OPTIMAL</v>
      </c>
    </row>
    <row r="3386">
      <c r="A3386" s="253">
        <v>2025.0</v>
      </c>
      <c r="B3386" s="253" t="s">
        <v>3599</v>
      </c>
      <c r="C3386" s="254" t="str">
        <f>data_olah!B25</f>
        <v>BERAU</v>
      </c>
      <c r="D3386" s="254" t="str">
        <f>data_olah!C25</f>
        <v>BIDUK-BIDUK</v>
      </c>
      <c r="E3386" s="254" t="str">
        <f>data_olah!D25</f>
        <v>GIRING-GIRING</v>
      </c>
      <c r="F3386" s="255" t="str">
        <f>data_olah!F25</f>
        <v>1.2077694200696352</v>
      </c>
      <c r="G3386" s="255" t="str">
        <f>data_olah!G25</f>
        <v>118.7571945097419</v>
      </c>
      <c r="H3386" s="254" t="str">
        <f>data_olah!H25</f>
        <v>TELKOMSEL</v>
      </c>
      <c r="I3386" s="254" t="str">
        <f>data_olah!I25</f>
        <v>INDIHOME</v>
      </c>
      <c r="J3386" s="254" t="str">
        <f>data_olah!J25</f>
        <v>TERPASANG</v>
      </c>
      <c r="K3386" s="254" t="str">
        <f>data_olah!Q25</f>
        <v>&gt; 200GB</v>
      </c>
      <c r="L3386" s="254" t="str">
        <f>data_olah!U25</f>
        <v>KURANG OPTIMAL</v>
      </c>
    </row>
    <row r="3387">
      <c r="A3387" s="253">
        <v>2025.0</v>
      </c>
      <c r="B3387" s="253" t="s">
        <v>3599</v>
      </c>
      <c r="C3387" s="254" t="str">
        <f>data_olah!B26</f>
        <v>BERAU</v>
      </c>
      <c r="D3387" s="254" t="str">
        <f>data_olah!C26</f>
        <v>GUNUNG TABUR</v>
      </c>
      <c r="E3387" s="254" t="str">
        <f>data_olah!D26</f>
        <v>TASUK</v>
      </c>
      <c r="F3387" s="255" t="str">
        <f>data_olah!F26</f>
        <v>2.1750301997960673</v>
      </c>
      <c r="G3387" s="255" t="str">
        <f>data_olah!G26</f>
        <v>117.41736049437013</v>
      </c>
      <c r="H3387" s="254" t="str">
        <f>data_olah!H26</f>
        <v>COMTELINDO</v>
      </c>
      <c r="I3387" s="254" t="str">
        <f>data_olah!I26</f>
        <v>WMS</v>
      </c>
      <c r="J3387" s="254" t="str">
        <f>data_olah!J26</f>
        <v>TERPASANG</v>
      </c>
      <c r="K3387" s="254" t="str">
        <f>data_olah!Q26</f>
        <v>TIDAK TERDETEKSI</v>
      </c>
      <c r="L3387" s="254" t="str">
        <f>data_olah!U26</f>
        <v>SANGAT OPTIMAL</v>
      </c>
    </row>
    <row r="3388">
      <c r="A3388" s="253">
        <v>2025.0</v>
      </c>
      <c r="B3388" s="253" t="s">
        <v>3599</v>
      </c>
      <c r="C3388" s="254" t="str">
        <f>data_olah!B27</f>
        <v>BERAU</v>
      </c>
      <c r="D3388" s="254" t="str">
        <f>data_olah!C27</f>
        <v>GUNUNG TABUR</v>
      </c>
      <c r="E3388" s="254" t="str">
        <f>data_olah!D27</f>
        <v>BIRANG</v>
      </c>
      <c r="F3388" s="255" t="str">
        <f>data_olah!F27</f>
        <v>2.203806</v>
      </c>
      <c r="G3388" s="255" t="str">
        <f>data_olah!G27</f>
        <v>117.468896</v>
      </c>
      <c r="H3388" s="254" t="str">
        <f>data_olah!H27</f>
        <v>BESTCAMP</v>
      </c>
      <c r="I3388" s="254" t="str">
        <f>data_olah!I27</f>
        <v>STARLINK</v>
      </c>
      <c r="J3388" s="254" t="str">
        <f>data_olah!J27</f>
        <v>TERPASANG</v>
      </c>
      <c r="K3388" s="254" t="str">
        <f>data_olah!Q27</f>
        <v>&lt;= 150GB</v>
      </c>
      <c r="L3388" s="254" t="str">
        <f>data_olah!U27</f>
        <v>TIDAK OPTIMAL</v>
      </c>
    </row>
    <row r="3389">
      <c r="A3389" s="253">
        <v>2025.0</v>
      </c>
      <c r="B3389" s="253" t="s">
        <v>3599</v>
      </c>
      <c r="C3389" s="254" t="str">
        <f>data_olah!B28</f>
        <v>BERAU</v>
      </c>
      <c r="D3389" s="254" t="str">
        <f>data_olah!C28</f>
        <v>GUNUNG TABUR</v>
      </c>
      <c r="E3389" s="254" t="str">
        <f>data_olah!D28</f>
        <v>MALUANG</v>
      </c>
      <c r="F3389" s="255" t="str">
        <f>data_olah!F28</f>
        <v>2.181368287478703</v>
      </c>
      <c r="G3389" s="255" t="str">
        <f>data_olah!G28</f>
        <v>117.51845002865578</v>
      </c>
      <c r="H3389" s="254" t="str">
        <f>data_olah!H28</f>
        <v>TELKOM</v>
      </c>
      <c r="I3389" s="254" t="str">
        <f>data_olah!I28</f>
        <v>WMS</v>
      </c>
      <c r="J3389" s="254" t="str">
        <f>data_olah!J28</f>
        <v>TERPASANG</v>
      </c>
      <c r="K3389" s="254" t="str">
        <f>data_olah!Q28</f>
        <v>BELUM TERPASANG</v>
      </c>
      <c r="L3389" s="254" t="str">
        <f>data_olah!U28</f>
        <v>KURANG OPTIMAL</v>
      </c>
    </row>
    <row r="3390">
      <c r="A3390" s="253">
        <v>2025.0</v>
      </c>
      <c r="B3390" s="253" t="s">
        <v>3599</v>
      </c>
      <c r="C3390" s="254" t="str">
        <f>data_olah!B29</f>
        <v>BERAU</v>
      </c>
      <c r="D3390" s="254" t="str">
        <f>data_olah!C29</f>
        <v>GUNUNG TABUR</v>
      </c>
      <c r="E3390" s="254" t="str">
        <f>data_olah!D29</f>
        <v>SAMBURAKAT</v>
      </c>
      <c r="F3390" s="255" t="str">
        <f>data_olah!F29</f>
        <v>2.1752313283484317</v>
      </c>
      <c r="G3390" s="255" t="str">
        <f>data_olah!G29</f>
        <v>117.54850596824551</v>
      </c>
      <c r="H3390" s="254" t="str">
        <f>data_olah!H29</f>
        <v>TELKOMSEL</v>
      </c>
      <c r="I3390" s="254" t="str">
        <f>data_olah!I29</f>
        <v>INDIHOME</v>
      </c>
      <c r="J3390" s="254" t="str">
        <f>data_olah!J29</f>
        <v>TERPASANG</v>
      </c>
      <c r="K3390" s="254" t="str">
        <f>data_olah!Q29</f>
        <v>&lt;= 100GB</v>
      </c>
      <c r="L3390" s="254" t="str">
        <f>data_olah!U29</f>
        <v>TIDAK OPTIMAL</v>
      </c>
    </row>
    <row r="3391">
      <c r="A3391" s="253">
        <v>2025.0</v>
      </c>
      <c r="B3391" s="253" t="s">
        <v>3599</v>
      </c>
      <c r="C3391" s="254" t="str">
        <f>data_olah!B30</f>
        <v>BERAU</v>
      </c>
      <c r="D3391" s="254" t="str">
        <f>data_olah!C30</f>
        <v>GUNUNG TABUR</v>
      </c>
      <c r="E3391" s="254" t="str">
        <f>data_olah!D30</f>
        <v>SAMBAKUNGAN</v>
      </c>
      <c r="F3391" s="255" t="str">
        <f>data_olah!F30</f>
        <v>2.21464690198614</v>
      </c>
      <c r="G3391" s="255" t="str">
        <f>data_olah!G30</f>
        <v>117.59864440813938</v>
      </c>
      <c r="H3391" s="254" t="str">
        <f>data_olah!H30</f>
        <v>TELKOMSEL</v>
      </c>
      <c r="I3391" s="254" t="str">
        <f>data_olah!I30</f>
        <v>INDIHOME</v>
      </c>
      <c r="J3391" s="254" t="str">
        <f>data_olah!J30</f>
        <v>TERPASANG</v>
      </c>
      <c r="K3391" s="254" t="str">
        <f>data_olah!Q30</f>
        <v>&lt;= 100GB</v>
      </c>
      <c r="L3391" s="254" t="str">
        <f>data_olah!U30</f>
        <v>TIDAK OPTIMAL</v>
      </c>
    </row>
    <row r="3392">
      <c r="A3392" s="253">
        <v>2025.0</v>
      </c>
      <c r="B3392" s="253" t="s">
        <v>3599</v>
      </c>
      <c r="C3392" s="254" t="str">
        <f>data_olah!B31</f>
        <v>BERAU</v>
      </c>
      <c r="D3392" s="254" t="str">
        <f>data_olah!C31</f>
        <v>GUNUNG TABUR</v>
      </c>
      <c r="E3392" s="254" t="str">
        <f>data_olah!D31</f>
        <v>MERANCANG ULU</v>
      </c>
      <c r="F3392" s="255" t="str">
        <f>data_olah!F31</f>
        <v>2.2055231147736314</v>
      </c>
      <c r="G3392" s="255" t="str">
        <f>data_olah!G31</f>
        <v>117.66521933715202</v>
      </c>
      <c r="H3392" s="254" t="str">
        <f>data_olah!H31</f>
        <v>TELKOMSEL</v>
      </c>
      <c r="I3392" s="254" t="str">
        <f>data_olah!I31</f>
        <v>INDIHOME</v>
      </c>
      <c r="J3392" s="254" t="str">
        <f>data_olah!J31</f>
        <v>TERPASANG</v>
      </c>
      <c r="K3392" s="254" t="str">
        <f>data_olah!Q31</f>
        <v>&lt;= 100GB</v>
      </c>
      <c r="L3392" s="254" t="str">
        <f>data_olah!U31</f>
        <v>TIDAK OPTIMAL</v>
      </c>
    </row>
    <row r="3393">
      <c r="A3393" s="253">
        <v>2025.0</v>
      </c>
      <c r="B3393" s="253" t="s">
        <v>3599</v>
      </c>
      <c r="C3393" s="254" t="str">
        <f>data_olah!B32</f>
        <v>BERAU</v>
      </c>
      <c r="D3393" s="254" t="str">
        <f>data_olah!C32</f>
        <v>GUNUNG TABUR</v>
      </c>
      <c r="E3393" s="254" t="str">
        <f>data_olah!D32</f>
        <v>MERANCANG ILIR</v>
      </c>
      <c r="F3393" s="255" t="str">
        <f>data_olah!F32</f>
        <v>2.2077451652035602</v>
      </c>
      <c r="G3393" s="255" t="str">
        <f>data_olah!G32</f>
        <v>117.67821572730058</v>
      </c>
      <c r="H3393" s="254" t="str">
        <f>data_olah!H32</f>
        <v>COMTELINDO</v>
      </c>
      <c r="I3393" s="254" t="str">
        <f>data_olah!I32</f>
        <v>WMS</v>
      </c>
      <c r="J3393" s="254" t="str">
        <f>data_olah!J32</f>
        <v>TERPASANG</v>
      </c>
      <c r="K3393" s="254" t="str">
        <f>data_olah!Q32</f>
        <v>TIDAK TERDETEKSI</v>
      </c>
      <c r="L3393" s="254" t="str">
        <f>data_olah!U32</f>
        <v>SANGAT OPTIMAL</v>
      </c>
    </row>
    <row r="3394">
      <c r="A3394" s="253">
        <v>2025.0</v>
      </c>
      <c r="B3394" s="253" t="s">
        <v>3599</v>
      </c>
      <c r="C3394" s="254" t="str">
        <f>data_olah!B33</f>
        <v>BERAU</v>
      </c>
      <c r="D3394" s="254" t="str">
        <f>data_olah!C33</f>
        <v>GUNUNG TABUR</v>
      </c>
      <c r="E3394" s="254" t="str">
        <f>data_olah!D33</f>
        <v>PULAU BESING</v>
      </c>
      <c r="F3394" s="255" t="str">
        <f>data_olah!F33</f>
        <v>2.196157985452608</v>
      </c>
      <c r="G3394" s="255" t="str">
        <f>data_olah!G33</f>
        <v>117.66001871418263</v>
      </c>
      <c r="H3394" s="254" t="str">
        <f>data_olah!H33</f>
        <v>COMTELINDO</v>
      </c>
      <c r="I3394" s="254" t="str">
        <f>data_olah!I33</f>
        <v>WMS</v>
      </c>
      <c r="J3394" s="254" t="str">
        <f>data_olah!J33</f>
        <v>TERPASANG</v>
      </c>
      <c r="K3394" s="254" t="str">
        <f>data_olah!Q33</f>
        <v>TIDAK TERDETEKSI</v>
      </c>
      <c r="L3394" s="254" t="str">
        <f>data_olah!U33</f>
        <v>SANGAT OPTIMAL</v>
      </c>
    </row>
    <row r="3395">
      <c r="A3395" s="253">
        <v>2025.0</v>
      </c>
      <c r="B3395" s="253" t="s">
        <v>3599</v>
      </c>
      <c r="C3395" s="254" t="str">
        <f>data_olah!B34</f>
        <v>BERAU</v>
      </c>
      <c r="D3395" s="254" t="str">
        <f>data_olah!C34</f>
        <v>GUNUNG TABUR</v>
      </c>
      <c r="E3395" s="254" t="str">
        <f>data_olah!D34</f>
        <v>MELATI JAYA</v>
      </c>
      <c r="F3395" s="255" t="str">
        <f>data_olah!F34</f>
        <v>2.310769889243056</v>
      </c>
      <c r="G3395" s="255" t="str">
        <f>data_olah!G34</f>
        <v>117.67866987853196</v>
      </c>
      <c r="H3395" s="254" t="str">
        <f>data_olah!H34</f>
        <v>TELKOMSEL</v>
      </c>
      <c r="I3395" s="254" t="str">
        <f>data_olah!I34</f>
        <v>ORBIT</v>
      </c>
      <c r="J3395" s="254" t="str">
        <f>data_olah!J34</f>
        <v>TERPASANG</v>
      </c>
      <c r="K3395" s="254" t="str">
        <f>data_olah!Q34</f>
        <v>TIDAK TERDETEKSI</v>
      </c>
      <c r="L3395" s="254" t="str">
        <f>data_olah!U34</f>
        <v>TIDAK TERDETEKSI</v>
      </c>
    </row>
    <row r="3396">
      <c r="A3396" s="253">
        <v>2025.0</v>
      </c>
      <c r="B3396" s="253" t="s">
        <v>3599</v>
      </c>
      <c r="C3396" s="254" t="str">
        <f>data_olah!B35</f>
        <v>BERAU</v>
      </c>
      <c r="D3396" s="254" t="str">
        <f>data_olah!C35</f>
        <v>GUNUNG TABUR</v>
      </c>
      <c r="E3396" s="254" t="str">
        <f>data_olah!D35</f>
        <v>BATU-BATU</v>
      </c>
      <c r="F3396" s="255" t="str">
        <f>data_olah!F35</f>
        <v>2.190497</v>
      </c>
      <c r="G3396" s="255" t="str">
        <f>data_olah!G35</f>
        <v>117.726881</v>
      </c>
      <c r="H3396" s="254" t="str">
        <f>data_olah!H35</f>
        <v>BESTCAMP</v>
      </c>
      <c r="I3396" s="254" t="str">
        <f>data_olah!I35</f>
        <v>STARLINK</v>
      </c>
      <c r="J3396" s="254" t="str">
        <f>data_olah!J35</f>
        <v>TERPASANG</v>
      </c>
      <c r="K3396" s="254" t="str">
        <f>data_olah!Q35</f>
        <v>&lt;= 500GB</v>
      </c>
      <c r="L3396" s="254" t="str">
        <f>data_olah!U35</f>
        <v>SANGAT OPTIMAL</v>
      </c>
    </row>
    <row r="3397">
      <c r="A3397" s="253">
        <v>2025.0</v>
      </c>
      <c r="B3397" s="253" t="s">
        <v>3599</v>
      </c>
      <c r="C3397" s="254" t="str">
        <f>data_olah!B36</f>
        <v>BERAU</v>
      </c>
      <c r="D3397" s="254" t="str">
        <f>data_olah!C36</f>
        <v>KELAY</v>
      </c>
      <c r="E3397" s="254" t="str">
        <f>data_olah!D36</f>
        <v>MERABU</v>
      </c>
      <c r="F3397" s="255" t="str">
        <f>data_olah!F36</f>
        <v>1.5059370720888037</v>
      </c>
      <c r="G3397" s="255" t="str">
        <f>data_olah!G36</f>
        <v>117.27349770574065</v>
      </c>
      <c r="H3397" s="254" t="str">
        <f>data_olah!H36</f>
        <v>COMTELINDO</v>
      </c>
      <c r="I3397" s="254" t="str">
        <f>data_olah!I36</f>
        <v>WMS</v>
      </c>
      <c r="J3397" s="254" t="str">
        <f>data_olah!J36</f>
        <v>TERPASANG</v>
      </c>
      <c r="K3397" s="254" t="str">
        <f>data_olah!Q36</f>
        <v>TIDAK TERDETEKSI</v>
      </c>
      <c r="L3397" s="254" t="str">
        <f>data_olah!U36</f>
        <v>SANGAT OPTIMAL</v>
      </c>
    </row>
    <row r="3398">
      <c r="A3398" s="253">
        <v>2025.0</v>
      </c>
      <c r="B3398" s="253" t="s">
        <v>3599</v>
      </c>
      <c r="C3398" s="254" t="str">
        <f>data_olah!B37</f>
        <v>BERAU</v>
      </c>
      <c r="D3398" s="254" t="str">
        <f>data_olah!C37</f>
        <v>KELAY</v>
      </c>
      <c r="E3398" s="254" t="str">
        <f>data_olah!D37</f>
        <v>PANAAN</v>
      </c>
      <c r="F3398" s="255" t="str">
        <f>data_olah!F37</f>
        <v>1.5755555460826707</v>
      </c>
      <c r="G3398" s="255" t="str">
        <f>data_olah!G37</f>
        <v>117.30576330763839</v>
      </c>
      <c r="H3398" s="254" t="str">
        <f>data_olah!H37</f>
        <v>COMTELINDO</v>
      </c>
      <c r="I3398" s="254" t="str">
        <f>data_olah!I37</f>
        <v>WMS</v>
      </c>
      <c r="J3398" s="254" t="str">
        <f>data_olah!J37</f>
        <v>TERPASANG</v>
      </c>
      <c r="K3398" s="254" t="str">
        <f>data_olah!Q37</f>
        <v>TIDAK TERDETEKSI</v>
      </c>
      <c r="L3398" s="254" t="str">
        <f>data_olah!U37</f>
        <v>SANGAT OPTIMAL</v>
      </c>
    </row>
    <row r="3399">
      <c r="A3399" s="253">
        <v>2025.0</v>
      </c>
      <c r="B3399" s="253" t="s">
        <v>3599</v>
      </c>
      <c r="C3399" s="254" t="str">
        <f>data_olah!B38</f>
        <v>BERAU</v>
      </c>
      <c r="D3399" s="254" t="str">
        <f>data_olah!C38</f>
        <v>KELAY</v>
      </c>
      <c r="E3399" s="254" t="str">
        <f>data_olah!D38</f>
        <v>MERAPUN</v>
      </c>
      <c r="F3399" s="255" t="str">
        <f>data_olah!F38</f>
        <v>1.4572588294024136</v>
      </c>
      <c r="G3399" s="255" t="str">
        <f>data_olah!G38</f>
        <v>117.12644980952493</v>
      </c>
      <c r="H3399" s="254" t="str">
        <f>data_olah!H38</f>
        <v>COMTELINDO</v>
      </c>
      <c r="I3399" s="254" t="str">
        <f>data_olah!I38</f>
        <v>WMS</v>
      </c>
      <c r="J3399" s="254" t="str">
        <f>data_olah!J38</f>
        <v>TERPASANG</v>
      </c>
      <c r="K3399" s="254" t="str">
        <f>data_olah!Q38</f>
        <v>TIDAK TERDETEKSI</v>
      </c>
      <c r="L3399" s="254" t="str">
        <f>data_olah!U38</f>
        <v>TIDAK TERDETEKSI</v>
      </c>
    </row>
    <row r="3400">
      <c r="A3400" s="253">
        <v>2025.0</v>
      </c>
      <c r="B3400" s="253" t="s">
        <v>3599</v>
      </c>
      <c r="C3400" s="254" t="str">
        <f>data_olah!B39</f>
        <v>BERAU</v>
      </c>
      <c r="D3400" s="254" t="str">
        <f>data_olah!C39</f>
        <v>KELAY</v>
      </c>
      <c r="E3400" s="254" t="str">
        <f>data_olah!D39</f>
        <v>MUARA LESAN</v>
      </c>
      <c r="F3400" s="255" t="str">
        <f>data_olah!F39</f>
        <v>1.708500</v>
      </c>
      <c r="G3400" s="255" t="str">
        <f>data_olah!G39</f>
        <v>117.172200</v>
      </c>
      <c r="H3400" s="254" t="str">
        <f>data_olah!H39</f>
        <v>BESTCAMP</v>
      </c>
      <c r="I3400" s="254" t="str">
        <f>data_olah!I39</f>
        <v>STARLINK</v>
      </c>
      <c r="J3400" s="254" t="str">
        <f>data_olah!J39</f>
        <v>TERPASANG</v>
      </c>
      <c r="K3400" s="254" t="str">
        <f>data_olah!Q39</f>
        <v>&lt;= 100GB</v>
      </c>
      <c r="L3400" s="254" t="str">
        <f>data_olah!U39</f>
        <v>KURANG OPTIMAL</v>
      </c>
    </row>
    <row r="3401">
      <c r="A3401" s="253">
        <v>2025.0</v>
      </c>
      <c r="B3401" s="253" t="s">
        <v>3599</v>
      </c>
      <c r="C3401" s="254" t="str">
        <f>data_olah!B40</f>
        <v>BERAU</v>
      </c>
      <c r="D3401" s="254" t="str">
        <f>data_olah!C40</f>
        <v>KELAY</v>
      </c>
      <c r="E3401" s="254" t="str">
        <f>data_olah!D40</f>
        <v>MERASA</v>
      </c>
      <c r="F3401" s="255" t="str">
        <f>data_olah!F40</f>
        <v>1.8097161662037253</v>
      </c>
      <c r="G3401" s="255" t="str">
        <f>data_olah!G40</f>
        <v>117.2386936813596</v>
      </c>
      <c r="H3401" s="254" t="str">
        <f>data_olah!H40</f>
        <v>TELKOMSEL</v>
      </c>
      <c r="I3401" s="254" t="str">
        <f>data_olah!I40</f>
        <v>ORBIT</v>
      </c>
      <c r="J3401" s="254" t="str">
        <f>data_olah!J40</f>
        <v>TERPASANG</v>
      </c>
      <c r="K3401" s="254" t="str">
        <f>data_olah!Q40</f>
        <v>TIDAK TERDETEKSI</v>
      </c>
      <c r="L3401" s="254" t="str">
        <f>data_olah!U40</f>
        <v>TIDAK TERDETEKSI</v>
      </c>
    </row>
    <row r="3402">
      <c r="A3402" s="253">
        <v>2025.0</v>
      </c>
      <c r="B3402" s="253" t="s">
        <v>3599</v>
      </c>
      <c r="C3402" s="254" t="str">
        <f>data_olah!B41</f>
        <v>BERAU</v>
      </c>
      <c r="D3402" s="254" t="str">
        <f>data_olah!C41</f>
        <v>KELAY</v>
      </c>
      <c r="E3402" s="254" t="str">
        <f>data_olah!D41</f>
        <v>LESAN DAYAK</v>
      </c>
      <c r="F3402" s="255" t="str">
        <f>data_olah!F41</f>
        <v>1.6132229842246952</v>
      </c>
      <c r="G3402" s="255" t="str">
        <f>data_olah!G41</f>
        <v>117.1493566892495</v>
      </c>
      <c r="H3402" s="254" t="str">
        <f>data_olah!H41</f>
        <v>COMTELINDO</v>
      </c>
      <c r="I3402" s="254" t="str">
        <f>data_olah!I41</f>
        <v>WMS</v>
      </c>
      <c r="J3402" s="254" t="str">
        <f>data_olah!J41</f>
        <v>TERPASANG</v>
      </c>
      <c r="K3402" s="254" t="str">
        <f>data_olah!Q41</f>
        <v>TIDAK TERDETEKSI</v>
      </c>
      <c r="L3402" s="254" t="str">
        <f>data_olah!U41</f>
        <v>SANGAT OPTIMAL</v>
      </c>
    </row>
    <row r="3403">
      <c r="A3403" s="253">
        <v>2025.0</v>
      </c>
      <c r="B3403" s="253" t="s">
        <v>3599</v>
      </c>
      <c r="C3403" s="254" t="str">
        <f>data_olah!B42</f>
        <v>BERAU</v>
      </c>
      <c r="D3403" s="254" t="str">
        <f>data_olah!C42</f>
        <v>KELAY</v>
      </c>
      <c r="E3403" s="254" t="str">
        <f>data_olah!D42</f>
        <v>LONG BELIU</v>
      </c>
      <c r="F3403" s="255" t="str">
        <f>data_olah!F42</f>
        <v>1.715464</v>
      </c>
      <c r="G3403" s="255" t="str">
        <f>data_olah!G42</f>
        <v>117.061552</v>
      </c>
      <c r="H3403" s="254" t="str">
        <f>data_olah!H42</f>
        <v>BESTCAMP</v>
      </c>
      <c r="I3403" s="254" t="str">
        <f>data_olah!I42</f>
        <v>STARLINK</v>
      </c>
      <c r="J3403" s="254" t="str">
        <f>data_olah!J42</f>
        <v>TERPASANG</v>
      </c>
      <c r="K3403" s="254" t="str">
        <f>data_olah!Q42</f>
        <v>&lt;=1000GB</v>
      </c>
      <c r="L3403" s="254" t="str">
        <f>data_olah!U42</f>
        <v>SANGAT OPTIMAL</v>
      </c>
    </row>
    <row r="3404">
      <c r="A3404" s="253">
        <v>2025.0</v>
      </c>
      <c r="B3404" s="253" t="s">
        <v>3599</v>
      </c>
      <c r="C3404" s="254" t="str">
        <f>data_olah!B43</f>
        <v>BERAU</v>
      </c>
      <c r="D3404" s="254" t="str">
        <f>data_olah!C43</f>
        <v>KELAY</v>
      </c>
      <c r="E3404" s="254" t="str">
        <f>data_olah!D43</f>
        <v>LONG DUHUNG</v>
      </c>
      <c r="F3404" s="255" t="str">
        <f>data_olah!F43</f>
        <v>1.8540528929313205</v>
      </c>
      <c r="G3404" s="255" t="str">
        <f>data_olah!G43</f>
        <v>116.9542680208929</v>
      </c>
      <c r="H3404" s="254" t="str">
        <f>data_olah!H43</f>
        <v>COMTELINDO</v>
      </c>
      <c r="I3404" s="254" t="str">
        <f>data_olah!I43</f>
        <v>WMS</v>
      </c>
      <c r="J3404" s="254" t="str">
        <f>data_olah!J43</f>
        <v>TERPASANG</v>
      </c>
      <c r="K3404" s="254" t="str">
        <f>data_olah!Q43</f>
        <v>TIDAK TERDETEKSI</v>
      </c>
      <c r="L3404" s="254" t="str">
        <f>data_olah!U43</f>
        <v>TIDAK OPTIMAL</v>
      </c>
    </row>
    <row r="3405">
      <c r="A3405" s="253">
        <v>2025.0</v>
      </c>
      <c r="B3405" s="253" t="s">
        <v>3599</v>
      </c>
      <c r="C3405" s="254" t="str">
        <f>data_olah!B44</f>
        <v>BERAU</v>
      </c>
      <c r="D3405" s="254" t="str">
        <f>data_olah!C44</f>
        <v>KELAY</v>
      </c>
      <c r="E3405" s="254" t="str">
        <f>data_olah!D44</f>
        <v>LONG LAMCIN</v>
      </c>
      <c r="F3405" s="255" t="str">
        <f>data_olah!F44</f>
        <v>1.8235248001715347</v>
      </c>
      <c r="G3405" s="255" t="str">
        <f>data_olah!G44</f>
        <v>116.57737965429632</v>
      </c>
      <c r="H3405" s="254" t="str">
        <f>data_olah!H44</f>
        <v>COMTELINDO</v>
      </c>
      <c r="I3405" s="254" t="str">
        <f>data_olah!I44</f>
        <v>WMS</v>
      </c>
      <c r="J3405" s="254" t="str">
        <f>data_olah!J44</f>
        <v>TERPASANG</v>
      </c>
      <c r="K3405" s="254" t="str">
        <f>data_olah!Q44</f>
        <v>TIDAK TERDETEKSI</v>
      </c>
      <c r="L3405" s="254" t="str">
        <f>data_olah!U44</f>
        <v>SANGAT OPTIMAL</v>
      </c>
    </row>
    <row r="3406">
      <c r="A3406" s="253">
        <v>2025.0</v>
      </c>
      <c r="B3406" s="253" t="s">
        <v>3599</v>
      </c>
      <c r="C3406" s="254" t="str">
        <f>data_olah!B45</f>
        <v>BERAU</v>
      </c>
      <c r="D3406" s="254" t="str">
        <f>data_olah!C45</f>
        <v>KELAY</v>
      </c>
      <c r="E3406" s="254" t="str">
        <f>data_olah!D45</f>
        <v>LONG KELUH</v>
      </c>
      <c r="F3406" s="255" t="str">
        <f>data_olah!F45</f>
        <v>1.8380224022560088</v>
      </c>
      <c r="G3406" s="255" t="str">
        <f>data_olah!G45</f>
        <v>116.86963311457009</v>
      </c>
      <c r="H3406" s="254" t="str">
        <f>data_olah!H45</f>
        <v>COMTELINDO</v>
      </c>
      <c r="I3406" s="254" t="str">
        <f>data_olah!I45</f>
        <v>WMS</v>
      </c>
      <c r="J3406" s="254" t="str">
        <f>data_olah!J45</f>
        <v>TERPASANG</v>
      </c>
      <c r="K3406" s="254" t="str">
        <f>data_olah!Q45</f>
        <v>TIDAK TERDETEKSI</v>
      </c>
      <c r="L3406" s="254" t="str">
        <f>data_olah!U45</f>
        <v>OPTIMAL</v>
      </c>
    </row>
    <row r="3407">
      <c r="A3407" s="253">
        <v>2025.0</v>
      </c>
      <c r="B3407" s="253" t="s">
        <v>3599</v>
      </c>
      <c r="C3407" s="254" t="str">
        <f>data_olah!B46</f>
        <v>BERAU</v>
      </c>
      <c r="D3407" s="254" t="str">
        <f>data_olah!C46</f>
        <v>KELAY</v>
      </c>
      <c r="E3407" s="254" t="str">
        <f>data_olah!D46</f>
        <v>LONG PELAY</v>
      </c>
      <c r="F3407" s="255" t="str">
        <f>data_olah!F46</f>
        <v>1.933708</v>
      </c>
      <c r="G3407" s="255" t="str">
        <f>data_olah!G46</f>
        <v>116.696689</v>
      </c>
      <c r="H3407" s="254" t="str">
        <f>data_olah!H46</f>
        <v>BESTCAMP</v>
      </c>
      <c r="I3407" s="254" t="str">
        <f>data_olah!I46</f>
        <v>STARLINK</v>
      </c>
      <c r="J3407" s="254" t="str">
        <f>data_olah!J46</f>
        <v>TERPASANG</v>
      </c>
      <c r="K3407" s="254" t="str">
        <f>data_olah!Q46</f>
        <v>&lt;= 150GB</v>
      </c>
      <c r="L3407" s="254" t="str">
        <f>data_olah!U46</f>
        <v>KURANG OPTIMAL</v>
      </c>
    </row>
    <row r="3408">
      <c r="A3408" s="253">
        <v>2025.0</v>
      </c>
      <c r="B3408" s="253" t="s">
        <v>3599</v>
      </c>
      <c r="C3408" s="254" t="str">
        <f>data_olah!B47</f>
        <v>BERAU</v>
      </c>
      <c r="D3408" s="254" t="str">
        <f>data_olah!C47</f>
        <v>KELAY</v>
      </c>
      <c r="E3408" s="254" t="str">
        <f>data_olah!D47</f>
        <v>MAPULU</v>
      </c>
      <c r="F3408" s="255" t="str">
        <f>data_olah!F47</f>
        <v>1.6123031940272745</v>
      </c>
      <c r="G3408" s="255" t="str">
        <f>data_olah!G47</f>
        <v>117.33778683724711</v>
      </c>
      <c r="H3408" s="254" t="str">
        <f>data_olah!H47</f>
        <v>COMTELINDO</v>
      </c>
      <c r="I3408" s="254" t="str">
        <f>data_olah!I47</f>
        <v>WMS</v>
      </c>
      <c r="J3408" s="254" t="str">
        <f>data_olah!J47</f>
        <v>TERPASANG</v>
      </c>
      <c r="K3408" s="254" t="str">
        <f>data_olah!Q47</f>
        <v>TIDAK TERDETEKSI</v>
      </c>
      <c r="L3408" s="254" t="str">
        <f>data_olah!U47</f>
        <v>SANGAT OPTIMAL</v>
      </c>
    </row>
    <row r="3409">
      <c r="A3409" s="253">
        <v>2025.0</v>
      </c>
      <c r="B3409" s="253" t="s">
        <v>3599</v>
      </c>
      <c r="C3409" s="254" t="str">
        <f>data_olah!B48</f>
        <v>BERAU</v>
      </c>
      <c r="D3409" s="254" t="str">
        <f>data_olah!C48</f>
        <v>KELAY</v>
      </c>
      <c r="E3409" s="254" t="str">
        <f>data_olah!D48</f>
        <v>LONG SULUI</v>
      </c>
      <c r="F3409" s="255" t="str">
        <f>data_olah!F48</f>
        <v>1.9792056058038743</v>
      </c>
      <c r="G3409" s="255" t="str">
        <f>data_olah!G48</f>
        <v>116.53299217088261</v>
      </c>
      <c r="H3409" s="254" t="str">
        <f>data_olah!H48</f>
        <v>COMTELINDO</v>
      </c>
      <c r="I3409" s="254" t="str">
        <f>data_olah!I48</f>
        <v>WMS</v>
      </c>
      <c r="J3409" s="254" t="str">
        <f>data_olah!J48</f>
        <v>TERPASANG</v>
      </c>
      <c r="K3409" s="254" t="str">
        <f>data_olah!Q48</f>
        <v>TIDAK TERDETEKSI</v>
      </c>
      <c r="L3409" s="254" t="str">
        <f>data_olah!U48</f>
        <v>SANGAT OPTIMAL</v>
      </c>
    </row>
    <row r="3410">
      <c r="A3410" s="253">
        <v>2025.0</v>
      </c>
      <c r="B3410" s="253" t="s">
        <v>3599</v>
      </c>
      <c r="C3410" s="254" t="str">
        <f>data_olah!B49</f>
        <v>BERAU</v>
      </c>
      <c r="D3410" s="254" t="str">
        <f>data_olah!C49</f>
        <v>KELAY</v>
      </c>
      <c r="E3410" s="254" t="str">
        <f>data_olah!D49</f>
        <v>SIDO BANGEN</v>
      </c>
      <c r="F3410" s="255" t="str">
        <f>data_olah!F49</f>
        <v>1.6837199251098383</v>
      </c>
      <c r="G3410" s="255" t="str">
        <f>data_olah!G49</f>
        <v>117.07768268089117</v>
      </c>
      <c r="H3410" s="254" t="str">
        <f>data_olah!H49</f>
        <v>TELKOMSEL</v>
      </c>
      <c r="I3410" s="254" t="str">
        <f>data_olah!I49</f>
        <v>ORBIT</v>
      </c>
      <c r="J3410" s="254" t="str">
        <f>data_olah!J49</f>
        <v>TERPASANG</v>
      </c>
      <c r="K3410" s="254" t="str">
        <f>data_olah!Q49</f>
        <v>TIDAK TERDETEKSI</v>
      </c>
      <c r="L3410" s="254" t="str">
        <f>data_olah!U49</f>
        <v>TIDAK TERDETEKSI</v>
      </c>
    </row>
    <row r="3411">
      <c r="A3411" s="253">
        <v>2025.0</v>
      </c>
      <c r="B3411" s="253" t="s">
        <v>3599</v>
      </c>
      <c r="C3411" s="254" t="str">
        <f>data_olah!B50</f>
        <v>BERAU</v>
      </c>
      <c r="D3411" s="254" t="str">
        <f>data_olah!C50</f>
        <v>MARATUA</v>
      </c>
      <c r="E3411" s="254" t="str">
        <f>data_olah!D50</f>
        <v>BOHE SILIAN</v>
      </c>
      <c r="F3411" s="255" t="str">
        <f>data_olah!F50</f>
        <v>2.184867</v>
      </c>
      <c r="G3411" s="255" t="str">
        <f>data_olah!G50</f>
        <v>118.629255</v>
      </c>
      <c r="H3411" s="254" t="str">
        <f>data_olah!H50</f>
        <v>BESTCAMP</v>
      </c>
      <c r="I3411" s="254" t="str">
        <f>data_olah!I50</f>
        <v>STARLINK</v>
      </c>
      <c r="J3411" s="254" t="str">
        <f>data_olah!J50</f>
        <v>TERPASANG</v>
      </c>
      <c r="K3411" s="254" t="str">
        <f>data_olah!Q50</f>
        <v>&gt;1000GB</v>
      </c>
      <c r="L3411" s="254" t="str">
        <f>data_olah!U50</f>
        <v>SANGAT OPTIMAL</v>
      </c>
    </row>
    <row r="3412">
      <c r="A3412" s="253">
        <v>2025.0</v>
      </c>
      <c r="B3412" s="253" t="s">
        <v>3599</v>
      </c>
      <c r="C3412" s="254" t="str">
        <f>data_olah!B51</f>
        <v>BERAU</v>
      </c>
      <c r="D3412" s="254" t="str">
        <f>data_olah!C51</f>
        <v>MARATUA</v>
      </c>
      <c r="E3412" s="254" t="str">
        <f>data_olah!D51</f>
        <v>PAYUNG-PAYUNG</v>
      </c>
      <c r="F3412" s="255" t="str">
        <f>data_olah!F51</f>
        <v>2.1957777536222016</v>
      </c>
      <c r="G3412" s="255" t="str">
        <f>data_olah!G51</f>
        <v>118.5974885708768</v>
      </c>
      <c r="H3412" s="254" t="str">
        <f>data_olah!H51</f>
        <v>TELKOMSEL</v>
      </c>
      <c r="I3412" s="254" t="str">
        <f>data_olah!I51</f>
        <v>ORBIT</v>
      </c>
      <c r="J3412" s="254" t="str">
        <f>data_olah!J51</f>
        <v>TERPASANG</v>
      </c>
      <c r="K3412" s="254" t="str">
        <f>data_olah!Q51</f>
        <v>TIDAK TERDETEKSI</v>
      </c>
      <c r="L3412" s="254" t="str">
        <f>data_olah!U51</f>
        <v>TIDAK TERDETEKSI</v>
      </c>
    </row>
    <row r="3413">
      <c r="A3413" s="253">
        <v>2025.0</v>
      </c>
      <c r="B3413" s="253" t="s">
        <v>3599</v>
      </c>
      <c r="C3413" s="254" t="str">
        <f>data_olah!B52</f>
        <v>BERAU</v>
      </c>
      <c r="D3413" s="254" t="str">
        <f>data_olah!C52</f>
        <v>MARATUA</v>
      </c>
      <c r="E3413" s="254" t="str">
        <f>data_olah!D52</f>
        <v>TELUK ALULU</v>
      </c>
      <c r="F3413" s="255" t="str">
        <f>data_olah!F52</f>
        <v>2.266887830377776</v>
      </c>
      <c r="G3413" s="255" t="str">
        <f>data_olah!G52</f>
        <v>118.60609019928911</v>
      </c>
      <c r="H3413" s="254" t="str">
        <f>data_olah!H52</f>
        <v>COMTELINDO</v>
      </c>
      <c r="I3413" s="254" t="str">
        <f>data_olah!I52</f>
        <v>WMS</v>
      </c>
      <c r="J3413" s="254" t="str">
        <f>data_olah!J52</f>
        <v>TERPASANG</v>
      </c>
      <c r="K3413" s="254" t="str">
        <f>data_olah!Q52</f>
        <v>TIDAK TERDETEKSI</v>
      </c>
      <c r="L3413" s="254" t="str">
        <f>data_olah!U52</f>
        <v>SANGAT OPTIMAL</v>
      </c>
    </row>
    <row r="3414">
      <c r="A3414" s="253">
        <v>2025.0</v>
      </c>
      <c r="B3414" s="253" t="s">
        <v>3599</v>
      </c>
      <c r="C3414" s="254" t="str">
        <f>data_olah!B53</f>
        <v>BERAU</v>
      </c>
      <c r="D3414" s="254" t="str">
        <f>data_olah!C53</f>
        <v>MARATUA</v>
      </c>
      <c r="E3414" s="254" t="str">
        <f>data_olah!D53</f>
        <v>TELUK HARAPAN</v>
      </c>
      <c r="F3414" s="255" t="str">
        <f>data_olah!F53</f>
        <v>2.2482914307667574</v>
      </c>
      <c r="G3414" s="255" t="str">
        <f>data_olah!G53</f>
        <v>118.56399702121716</v>
      </c>
      <c r="H3414" s="254" t="str">
        <f>data_olah!H53</f>
        <v>TELKOMSEL</v>
      </c>
      <c r="I3414" s="254" t="str">
        <f>data_olah!I53</f>
        <v>ORBIT</v>
      </c>
      <c r="J3414" s="254" t="str">
        <f>data_olah!J53</f>
        <v>TERPASANG</v>
      </c>
      <c r="K3414" s="254" t="str">
        <f>data_olah!Q53</f>
        <v>TIDAK TERDETEKSI</v>
      </c>
      <c r="L3414" s="254" t="str">
        <f>data_olah!U53</f>
        <v>TIDAK TERDETEKSI</v>
      </c>
    </row>
    <row r="3415">
      <c r="A3415" s="253">
        <v>2025.0</v>
      </c>
      <c r="B3415" s="253" t="s">
        <v>3599</v>
      </c>
      <c r="C3415" s="254" t="str">
        <f>data_olah!B54</f>
        <v>BERAU</v>
      </c>
      <c r="D3415" s="254" t="str">
        <f>data_olah!C54</f>
        <v>PULAU DERAWAN</v>
      </c>
      <c r="E3415" s="254" t="str">
        <f>data_olah!D54</f>
        <v>PEGAT BATUMBUK</v>
      </c>
      <c r="F3415" s="255" t="str">
        <f>data_olah!F54</f>
        <v>2.109561581392743</v>
      </c>
      <c r="G3415" s="255" t="str">
        <f>data_olah!G54</f>
        <v>117.81717140217421</v>
      </c>
      <c r="H3415" s="254" t="str">
        <f>data_olah!H54</f>
        <v>COMTELINDO</v>
      </c>
      <c r="I3415" s="254" t="str">
        <f>data_olah!I54</f>
        <v>WMS</v>
      </c>
      <c r="J3415" s="254" t="str">
        <f>data_olah!J54</f>
        <v>TERPASANG</v>
      </c>
      <c r="K3415" s="254" t="str">
        <f>data_olah!Q54</f>
        <v>TIDAK TERDETEKSI</v>
      </c>
      <c r="L3415" s="254" t="str">
        <f>data_olah!U54</f>
        <v>SANGAT OPTIMAL</v>
      </c>
    </row>
    <row r="3416">
      <c r="A3416" s="253">
        <v>2025.0</v>
      </c>
      <c r="B3416" s="253" t="s">
        <v>3599</v>
      </c>
      <c r="C3416" s="254" t="str">
        <f>data_olah!B55</f>
        <v>BERAU</v>
      </c>
      <c r="D3416" s="254" t="str">
        <f>data_olah!C55</f>
        <v>PULAU DERAWAN</v>
      </c>
      <c r="E3416" s="254" t="str">
        <f>data_olah!D55</f>
        <v>TELUK SEMANTING</v>
      </c>
      <c r="F3416" s="255" t="str">
        <f>data_olah!F55</f>
        <v>2.187748107594705</v>
      </c>
      <c r="G3416" s="255" t="str">
        <f>data_olah!G55</f>
        <v>117.95524405907229</v>
      </c>
      <c r="H3416" s="254" t="str">
        <f>data_olah!H55</f>
        <v>COMTELINDO</v>
      </c>
      <c r="I3416" s="254" t="str">
        <f>data_olah!I55</f>
        <v>WMS</v>
      </c>
      <c r="J3416" s="254" t="str">
        <f>data_olah!J55</f>
        <v>TERPASANG</v>
      </c>
      <c r="K3416" s="254" t="str">
        <f>data_olah!Q55</f>
        <v>TIDAK TERDETEKSI</v>
      </c>
      <c r="L3416" s="254" t="str">
        <f>data_olah!U55</f>
        <v>SANGAT OPTIMAL</v>
      </c>
    </row>
    <row r="3417">
      <c r="A3417" s="253">
        <v>2025.0</v>
      </c>
      <c r="B3417" s="253" t="s">
        <v>3599</v>
      </c>
      <c r="C3417" s="254" t="str">
        <f>data_olah!B56</f>
        <v>BERAU</v>
      </c>
      <c r="D3417" s="254" t="str">
        <f>data_olah!C56</f>
        <v>PULAU DERAWAN</v>
      </c>
      <c r="E3417" s="254" t="str">
        <f>data_olah!D56</f>
        <v>TANJUNG BATU</v>
      </c>
      <c r="F3417" s="255" t="str">
        <f>data_olah!F56</f>
        <v>2.2759643557721607</v>
      </c>
      <c r="G3417" s="255" t="str">
        <f>data_olah!G56</f>
        <v>118.08743388814307</v>
      </c>
      <c r="H3417" s="254" t="str">
        <f>data_olah!H56</f>
        <v>TELKOM</v>
      </c>
      <c r="I3417" s="254" t="str">
        <f>data_olah!I56</f>
        <v>WMS</v>
      </c>
      <c r="J3417" s="254" t="str">
        <f>data_olah!J56</f>
        <v>TERPASANG</v>
      </c>
      <c r="K3417" s="254" t="str">
        <f>data_olah!Q56</f>
        <v>&gt; 200GB</v>
      </c>
      <c r="L3417" s="254" t="str">
        <f>data_olah!U56</f>
        <v>KURANG OPTIMAL</v>
      </c>
    </row>
    <row r="3418">
      <c r="A3418" s="253">
        <v>2025.0</v>
      </c>
      <c r="B3418" s="253" t="s">
        <v>3599</v>
      </c>
      <c r="C3418" s="254" t="str">
        <f>data_olah!B57</f>
        <v>BERAU</v>
      </c>
      <c r="D3418" s="254" t="str">
        <f>data_olah!C57</f>
        <v>PULAU DERAWAN</v>
      </c>
      <c r="E3418" s="254" t="str">
        <f>data_olah!D57</f>
        <v>PULAU DERAWAN</v>
      </c>
      <c r="F3418" s="255" t="str">
        <f>data_olah!F57</f>
        <v>2.2839292454228177</v>
      </c>
      <c r="G3418" s="255" t="str">
        <f>data_olah!G57</f>
        <v>118.24162940941439</v>
      </c>
      <c r="H3418" s="254" t="str">
        <f>data_olah!H57</f>
        <v>TELKOM</v>
      </c>
      <c r="I3418" s="254" t="str">
        <f>data_olah!I57</f>
        <v>WMS</v>
      </c>
      <c r="J3418" s="254" t="str">
        <f>data_olah!J57</f>
        <v>TERPASANG</v>
      </c>
      <c r="K3418" s="254" t="str">
        <f>data_olah!Q57</f>
        <v>TIDAK AKTIF</v>
      </c>
      <c r="L3418" s="254" t="str">
        <f>data_olah!U57</f>
        <v>TIDAK AKTIF</v>
      </c>
    </row>
    <row r="3419">
      <c r="A3419" s="253">
        <v>2025.0</v>
      </c>
      <c r="B3419" s="253" t="s">
        <v>3599</v>
      </c>
      <c r="C3419" s="254" t="str">
        <f>data_olah!B58</f>
        <v>BERAU</v>
      </c>
      <c r="D3419" s="254" t="str">
        <f>data_olah!C58</f>
        <v>PULAU DERAWAN</v>
      </c>
      <c r="E3419" s="254" t="str">
        <f>data_olah!D58</f>
        <v>KASAI</v>
      </c>
      <c r="F3419" s="255" t="str">
        <f>data_olah!F58</f>
        <v>2.2064717360875186</v>
      </c>
      <c r="G3419" s="255" t="str">
        <f>data_olah!G58</f>
        <v>117.91785116734594</v>
      </c>
      <c r="H3419" s="254" t="str">
        <f>data_olah!H58</f>
        <v>TELKOMSEL</v>
      </c>
      <c r="I3419" s="254" t="str">
        <f>data_olah!I58</f>
        <v>ORBIT</v>
      </c>
      <c r="J3419" s="254" t="str">
        <f>data_olah!J58</f>
        <v>TERPASANG</v>
      </c>
      <c r="K3419" s="254" t="str">
        <f>data_olah!Q58</f>
        <v>TIDAK TERDETEKSI</v>
      </c>
      <c r="L3419" s="254" t="str">
        <f>data_olah!U58</f>
        <v>TIDAK TERDETEKSI</v>
      </c>
    </row>
    <row r="3420">
      <c r="A3420" s="253">
        <v>2025.0</v>
      </c>
      <c r="B3420" s="253" t="s">
        <v>3599</v>
      </c>
      <c r="C3420" s="254" t="str">
        <f>data_olah!B59</f>
        <v>BERAU</v>
      </c>
      <c r="D3420" s="254" t="str">
        <f>data_olah!C59</f>
        <v>SAMBALIUNG</v>
      </c>
      <c r="E3420" s="254" t="str">
        <f>data_olah!D59</f>
        <v>LONG LANUK</v>
      </c>
      <c r="F3420" s="255" t="str">
        <f>data_olah!F59</f>
        <v>1.9643583335074712</v>
      </c>
      <c r="G3420" s="255" t="str">
        <f>data_olah!G59</f>
        <v>117.33777180141443</v>
      </c>
      <c r="H3420" s="254" t="str">
        <f>data_olah!H59</f>
        <v>TELKOMSEL</v>
      </c>
      <c r="I3420" s="254" t="str">
        <f>data_olah!I59</f>
        <v>ORBIT</v>
      </c>
      <c r="J3420" s="254" t="str">
        <f>data_olah!J59</f>
        <v>TERPASANG</v>
      </c>
      <c r="K3420" s="254" t="str">
        <f>data_olah!Q59</f>
        <v>TIDAK TERDETEKSI</v>
      </c>
      <c r="L3420" s="254" t="str">
        <f>data_olah!U59</f>
        <v>TIDAK TERDETEKSI</v>
      </c>
    </row>
    <row r="3421">
      <c r="A3421" s="253">
        <v>2025.0</v>
      </c>
      <c r="B3421" s="253" t="s">
        <v>3599</v>
      </c>
      <c r="C3421" s="254" t="str">
        <f>data_olah!B60</f>
        <v>BERAU</v>
      </c>
      <c r="D3421" s="254" t="str">
        <f>data_olah!C60</f>
        <v>SAMBALIUNG</v>
      </c>
      <c r="E3421" s="254" t="str">
        <f>data_olah!D60</f>
        <v>TUMBIT DAYAK</v>
      </c>
      <c r="F3421" s="255" t="str">
        <f>data_olah!F60</f>
        <v>1.992112</v>
      </c>
      <c r="G3421" s="255" t="str">
        <f>data_olah!G60</f>
        <v>117.322373</v>
      </c>
      <c r="H3421" s="254" t="str">
        <f>data_olah!H60</f>
        <v>BESTCAMP</v>
      </c>
      <c r="I3421" s="254" t="str">
        <f>data_olah!I60</f>
        <v>STARLINK</v>
      </c>
      <c r="J3421" s="254" t="str">
        <f>data_olah!J60</f>
        <v>TERPASANG</v>
      </c>
      <c r="K3421" s="254" t="str">
        <f>data_olah!Q60</f>
        <v>&lt;= 500GB</v>
      </c>
      <c r="L3421" s="254" t="str">
        <f>data_olah!U60</f>
        <v>OPTIMAL</v>
      </c>
    </row>
    <row r="3422">
      <c r="A3422" s="253">
        <v>2025.0</v>
      </c>
      <c r="B3422" s="253" t="s">
        <v>3599</v>
      </c>
      <c r="C3422" s="254" t="str">
        <f>data_olah!B61</f>
        <v>BERAU</v>
      </c>
      <c r="D3422" s="254" t="str">
        <f>data_olah!C61</f>
        <v>SAMBALIUNG</v>
      </c>
      <c r="E3422" s="254" t="str">
        <f>data_olah!D61</f>
        <v>INARAN</v>
      </c>
      <c r="F3422" s="255" t="str">
        <f>data_olah!F61</f>
        <v>2.03918605261871</v>
      </c>
      <c r="G3422" s="255" t="str">
        <f>data_olah!G61</f>
        <v>117.41921549859174</v>
      </c>
      <c r="H3422" s="254" t="str">
        <f>data_olah!H61</f>
        <v>TELKOMSAT</v>
      </c>
      <c r="I3422" s="254" t="str">
        <f>data_olah!I61</f>
        <v>STARLINK</v>
      </c>
      <c r="J3422" s="254" t="str">
        <f>data_olah!J61</f>
        <v>TERPASANG</v>
      </c>
      <c r="K3422" s="254" t="str">
        <f>data_olah!Q61</f>
        <v>&lt;= 150GB</v>
      </c>
      <c r="L3422" s="254" t="str">
        <f>data_olah!U61</f>
        <v>KURANG OPTIMAL</v>
      </c>
    </row>
    <row r="3423">
      <c r="A3423" s="253">
        <v>2025.0</v>
      </c>
      <c r="B3423" s="253" t="s">
        <v>3599</v>
      </c>
      <c r="C3423" s="254" t="str">
        <f>data_olah!B62</f>
        <v>BERAU</v>
      </c>
      <c r="D3423" s="254" t="str">
        <f>data_olah!C62</f>
        <v>SAMBALIUNG</v>
      </c>
      <c r="E3423" s="254" t="str">
        <f>data_olah!D62</f>
        <v>PEGAT BUKUR</v>
      </c>
      <c r="F3423" s="255" t="str">
        <f>data_olah!F62</f>
        <v>2.034322059110328</v>
      </c>
      <c r="G3423" s="255" t="str">
        <f>data_olah!G62</f>
        <v>117.46738450711992</v>
      </c>
      <c r="H3423" s="254" t="str">
        <f>data_olah!H62</f>
        <v>COMTELINDO</v>
      </c>
      <c r="I3423" s="254" t="str">
        <f>data_olah!I62</f>
        <v>WMS</v>
      </c>
      <c r="J3423" s="254" t="str">
        <f>data_olah!J62</f>
        <v>TERPASANG</v>
      </c>
      <c r="K3423" s="254" t="str">
        <f>data_olah!Q62</f>
        <v>TIDAK TERDETEKSI</v>
      </c>
      <c r="L3423" s="254" t="str">
        <f>data_olah!U62</f>
        <v>OPTIMAL</v>
      </c>
    </row>
    <row r="3424">
      <c r="A3424" s="253">
        <v>2025.0</v>
      </c>
      <c r="B3424" s="253" t="s">
        <v>3599</v>
      </c>
      <c r="C3424" s="254" t="str">
        <f>data_olah!B63</f>
        <v>BERAU</v>
      </c>
      <c r="D3424" s="254" t="str">
        <f>data_olah!C63</f>
        <v>SAMBALIUNG</v>
      </c>
      <c r="E3424" s="254" t="str">
        <f>data_olah!D63</f>
        <v>RANTAU PANJANG</v>
      </c>
      <c r="F3424" s="255" t="str">
        <f>data_olah!F63</f>
        <v>2.106266152543877</v>
      </c>
      <c r="G3424" s="255" t="str">
        <f>data_olah!G63</f>
        <v>117.45075007086871</v>
      </c>
      <c r="H3424" s="254" t="str">
        <f>data_olah!H63</f>
        <v>TELKOMSAT</v>
      </c>
      <c r="I3424" s="254" t="str">
        <f>data_olah!I63</f>
        <v>STARLINK</v>
      </c>
      <c r="J3424" s="254" t="str">
        <f>data_olah!J63</f>
        <v>TERPASANG</v>
      </c>
      <c r="K3424" s="254" t="str">
        <f>data_olah!Q63</f>
        <v>&lt;= 200GB</v>
      </c>
      <c r="L3424" s="254" t="str">
        <f>data_olah!U63</f>
        <v>OPTIMAL</v>
      </c>
    </row>
    <row r="3425">
      <c r="A3425" s="253">
        <v>2025.0</v>
      </c>
      <c r="B3425" s="253" t="s">
        <v>3599</v>
      </c>
      <c r="C3425" s="254" t="str">
        <f>data_olah!B64</f>
        <v>BERAU</v>
      </c>
      <c r="D3425" s="254" t="str">
        <f>data_olah!C64</f>
        <v>SAMBALIUNG</v>
      </c>
      <c r="E3425" s="254" t="str">
        <f>data_olah!D64</f>
        <v>SUARAN</v>
      </c>
      <c r="F3425" s="255" t="str">
        <f>data_olah!F64</f>
        <v>2.019076654088608</v>
      </c>
      <c r="G3425" s="255" t="str">
        <f>data_olah!G64</f>
        <v>117.6398920161547</v>
      </c>
      <c r="H3425" s="254" t="str">
        <f>data_olah!H64</f>
        <v>TELKOM</v>
      </c>
      <c r="I3425" s="254" t="str">
        <f>data_olah!I64</f>
        <v>WMS</v>
      </c>
      <c r="J3425" s="254" t="str">
        <f>data_olah!J64</f>
        <v>TERPASANG</v>
      </c>
      <c r="K3425" s="254" t="str">
        <f>data_olah!Q64</f>
        <v>&gt; 200GB</v>
      </c>
      <c r="L3425" s="254" t="str">
        <f>data_olah!U64</f>
        <v>KURANG OPTIMAL</v>
      </c>
    </row>
    <row r="3426">
      <c r="A3426" s="253">
        <v>2025.0</v>
      </c>
      <c r="B3426" s="253" t="s">
        <v>3599</v>
      </c>
      <c r="C3426" s="254" t="str">
        <f>data_olah!B65</f>
        <v>BERAU</v>
      </c>
      <c r="D3426" s="254" t="str">
        <f>data_olah!C65</f>
        <v>SAMBALIUNG</v>
      </c>
      <c r="E3426" s="254" t="str">
        <f>data_olah!D65</f>
        <v>PILANJAU</v>
      </c>
      <c r="F3426" s="255" t="str">
        <f>data_olah!F65</f>
        <v>1.996835</v>
      </c>
      <c r="G3426" s="255" t="str">
        <f>data_olah!G65</f>
        <v>117.753414</v>
      </c>
      <c r="H3426" s="254" t="str">
        <f>data_olah!H65</f>
        <v>BESTCAMP</v>
      </c>
      <c r="I3426" s="254" t="str">
        <f>data_olah!I65</f>
        <v>STARLINK</v>
      </c>
      <c r="J3426" s="254" t="str">
        <f>data_olah!J65</f>
        <v>TERPASANG</v>
      </c>
      <c r="K3426" s="254" t="str">
        <f>data_olah!Q65</f>
        <v>&lt;= 50GB</v>
      </c>
      <c r="L3426" s="254" t="str">
        <f>data_olah!U65</f>
        <v>TIDAK OPTIMAL</v>
      </c>
    </row>
    <row r="3427">
      <c r="A3427" s="253">
        <v>2025.0</v>
      </c>
      <c r="B3427" s="253" t="s">
        <v>3599</v>
      </c>
      <c r="C3427" s="254" t="str">
        <f>data_olah!B66</f>
        <v>BERAU</v>
      </c>
      <c r="D3427" s="254" t="str">
        <f>data_olah!C66</f>
        <v>SAMBALIUNG</v>
      </c>
      <c r="E3427" s="254" t="str">
        <f>data_olah!D66</f>
        <v>PESAYAN</v>
      </c>
      <c r="F3427" s="255" t="str">
        <f>data_olah!F66</f>
        <v>2.010643707442536</v>
      </c>
      <c r="G3427" s="255" t="str">
        <f>data_olah!G66</f>
        <v>117.67712714168361</v>
      </c>
      <c r="H3427" s="254" t="str">
        <f>data_olah!H66</f>
        <v>TELKOMSAT</v>
      </c>
      <c r="I3427" s="254" t="str">
        <f>data_olah!I66</f>
        <v>STARLINK</v>
      </c>
      <c r="J3427" s="254" t="str">
        <f>data_olah!J66</f>
        <v>TERPASANG</v>
      </c>
      <c r="K3427" s="254" t="str">
        <f>data_olah!Q66</f>
        <v>&lt;= 500GB</v>
      </c>
      <c r="L3427" s="254" t="str">
        <f>data_olah!U66</f>
        <v>OPTIMAL</v>
      </c>
    </row>
    <row r="3428">
      <c r="A3428" s="253">
        <v>2025.0</v>
      </c>
      <c r="B3428" s="253" t="s">
        <v>3599</v>
      </c>
      <c r="C3428" s="254" t="str">
        <f>data_olah!B67</f>
        <v>BERAU</v>
      </c>
      <c r="D3428" s="254" t="str">
        <f>data_olah!C67</f>
        <v>SAMBALIUNG</v>
      </c>
      <c r="E3428" s="254" t="str">
        <f>data_olah!D67</f>
        <v>SEI BEBANIR BANGUN</v>
      </c>
      <c r="F3428" s="255" t="str">
        <f>data_olah!F67</f>
        <v>2.1607765728302026</v>
      </c>
      <c r="G3428" s="255" t="str">
        <f>data_olah!G67</f>
        <v>117.57026003194227</v>
      </c>
      <c r="H3428" s="254" t="str">
        <f>data_olah!H67</f>
        <v>TELKOM</v>
      </c>
      <c r="I3428" s="254" t="str">
        <f>data_olah!I67</f>
        <v>WMS</v>
      </c>
      <c r="J3428" s="254" t="str">
        <f>data_olah!J67</f>
        <v>TERPASANG</v>
      </c>
      <c r="K3428" s="254" t="str">
        <f>data_olah!Q67</f>
        <v>TIDAK AKTIF</v>
      </c>
      <c r="L3428" s="254" t="str">
        <f>data_olah!U67</f>
        <v>TIDAK AKTIF</v>
      </c>
    </row>
    <row r="3429">
      <c r="A3429" s="253">
        <v>2025.0</v>
      </c>
      <c r="B3429" s="253" t="s">
        <v>3599</v>
      </c>
      <c r="C3429" s="254" t="str">
        <f>data_olah!B68</f>
        <v>BERAU</v>
      </c>
      <c r="D3429" s="254" t="str">
        <f>data_olah!C68</f>
        <v>SAMBALIUNG</v>
      </c>
      <c r="E3429" s="254" t="str">
        <f>data_olah!D68</f>
        <v>GURIMBANG</v>
      </c>
      <c r="F3429" s="255" t="str">
        <f>data_olah!F68</f>
        <v>2.186041920715036</v>
      </c>
      <c r="G3429" s="255" t="str">
        <f>data_olah!G68</f>
        <v>117.60141022343434</v>
      </c>
      <c r="H3429" s="254" t="str">
        <f>data_olah!H68</f>
        <v>TELKOM</v>
      </c>
      <c r="I3429" s="254" t="str">
        <f>data_olah!I68</f>
        <v>WMS</v>
      </c>
      <c r="J3429" s="254" t="str">
        <f>data_olah!J68</f>
        <v>TERPASANG</v>
      </c>
      <c r="K3429" s="254" t="str">
        <f>data_olah!Q68</f>
        <v>TIDAK AKTIF</v>
      </c>
      <c r="L3429" s="254" t="str">
        <f>data_olah!U68</f>
        <v>KURANG OPTIMAL</v>
      </c>
    </row>
    <row r="3430">
      <c r="A3430" s="253">
        <v>2025.0</v>
      </c>
      <c r="B3430" s="253" t="s">
        <v>3599</v>
      </c>
      <c r="C3430" s="254" t="str">
        <f>data_olah!B69</f>
        <v>BERAU</v>
      </c>
      <c r="D3430" s="254" t="str">
        <f>data_olah!C69</f>
        <v>SAMBALIUNG</v>
      </c>
      <c r="E3430" s="254" t="str">
        <f>data_olah!D69</f>
        <v>SUKAN TENGAH</v>
      </c>
      <c r="F3430" s="255" t="str">
        <f>data_olah!F69</f>
        <v>2.175837171043414</v>
      </c>
      <c r="G3430" s="255" t="str">
        <f>data_olah!G69</f>
        <v>117.65689018989184</v>
      </c>
      <c r="H3430" s="254" t="str">
        <f>data_olah!H69</f>
        <v>TELKOM</v>
      </c>
      <c r="I3430" s="254" t="str">
        <f>data_olah!I69</f>
        <v>WMS</v>
      </c>
      <c r="J3430" s="254" t="str">
        <f>data_olah!J69</f>
        <v>TERPASANG</v>
      </c>
      <c r="K3430" s="254" t="str">
        <f>data_olah!Q69</f>
        <v>BELUM TERPASANG</v>
      </c>
      <c r="L3430" s="254" t="str">
        <f>data_olah!U69</f>
        <v>TIDAK OPTIMAL</v>
      </c>
    </row>
    <row r="3431">
      <c r="A3431" s="253">
        <v>2025.0</v>
      </c>
      <c r="B3431" s="253" t="s">
        <v>3599</v>
      </c>
      <c r="C3431" s="254" t="str">
        <f>data_olah!B70</f>
        <v>BERAU</v>
      </c>
      <c r="D3431" s="254" t="str">
        <f>data_olah!C70</f>
        <v>SAMBALIUNG</v>
      </c>
      <c r="E3431" s="254" t="str">
        <f>data_olah!D70</f>
        <v>TANJUNG PERANGAT</v>
      </c>
      <c r="F3431" s="255" t="str">
        <f>data_olah!F70</f>
        <v>2.208433</v>
      </c>
      <c r="G3431" s="255" t="str">
        <f>data_olah!G70</f>
        <v>117.611750</v>
      </c>
      <c r="H3431" s="254" t="str">
        <f>data_olah!H70</f>
        <v>BESTCAMP</v>
      </c>
      <c r="I3431" s="254" t="str">
        <f>data_olah!I70</f>
        <v>STARLINK</v>
      </c>
      <c r="J3431" s="254" t="str">
        <f>data_olah!J70</f>
        <v>TERPASANG</v>
      </c>
      <c r="K3431" s="254" t="str">
        <f>data_olah!Q70</f>
        <v>&lt;= 10GB</v>
      </c>
      <c r="L3431" s="254" t="str">
        <f>data_olah!U70</f>
        <v>TIDAK OPTIMAL</v>
      </c>
    </row>
    <row r="3432">
      <c r="A3432" s="253">
        <v>2025.0</v>
      </c>
      <c r="B3432" s="253" t="s">
        <v>3599</v>
      </c>
      <c r="C3432" s="254" t="str">
        <f>data_olah!B71</f>
        <v>BERAU</v>
      </c>
      <c r="D3432" s="254" t="str">
        <f>data_olah!C71</f>
        <v>SAMBALIUNG</v>
      </c>
      <c r="E3432" s="254" t="str">
        <f>data_olah!D71</f>
        <v>BENA BARU</v>
      </c>
      <c r="F3432" s="255" t="str">
        <f>data_olah!F71</f>
        <v>2.0400403991450413</v>
      </c>
      <c r="G3432" s="255" t="str">
        <f>data_olah!G71</f>
        <v>117.39633430856777</v>
      </c>
      <c r="H3432" s="254" t="str">
        <f>data_olah!H71</f>
        <v>TELKOM</v>
      </c>
      <c r="I3432" s="254" t="str">
        <f>data_olah!I71</f>
        <v>WMS</v>
      </c>
      <c r="J3432" s="254" t="str">
        <f>data_olah!J71</f>
        <v>TERPASANG</v>
      </c>
      <c r="K3432" s="254" t="str">
        <f>data_olah!Q71</f>
        <v>TIDAK AKTIF</v>
      </c>
      <c r="L3432" s="254" t="str">
        <f>data_olah!U71</f>
        <v>KURANG OPTIMAL</v>
      </c>
    </row>
    <row r="3433">
      <c r="A3433" s="253">
        <v>2025.0</v>
      </c>
      <c r="B3433" s="253" t="s">
        <v>3599</v>
      </c>
      <c r="C3433" s="254" t="str">
        <f>data_olah!B72</f>
        <v>BERAU</v>
      </c>
      <c r="D3433" s="254" t="str">
        <f>data_olah!C72</f>
        <v>SEGAH</v>
      </c>
      <c r="E3433" s="254" t="str">
        <f>data_olah!D72</f>
        <v>LONG LA'AI</v>
      </c>
      <c r="F3433" s="255" t="str">
        <f>data_olah!F72</f>
        <v>2.162181925537826</v>
      </c>
      <c r="G3433" s="255" t="str">
        <f>data_olah!G72</f>
        <v>116.74914293126034</v>
      </c>
      <c r="H3433" s="254" t="str">
        <f>data_olah!H72</f>
        <v>COMTELINDO</v>
      </c>
      <c r="I3433" s="254" t="str">
        <f>data_olah!I72</f>
        <v>WMS</v>
      </c>
      <c r="J3433" s="254" t="str">
        <f>data_olah!J72</f>
        <v>TERPASANG</v>
      </c>
      <c r="K3433" s="254" t="str">
        <f>data_olah!Q72</f>
        <v>TIDAK TERDETEKSI</v>
      </c>
      <c r="L3433" s="254" t="str">
        <f>data_olah!U72</f>
        <v>TIDAK TERDETEKSI</v>
      </c>
    </row>
    <row r="3434">
      <c r="A3434" s="253">
        <v>2025.0</v>
      </c>
      <c r="B3434" s="253" t="s">
        <v>3599</v>
      </c>
      <c r="C3434" s="254" t="str">
        <f>data_olah!B73</f>
        <v>BERAU</v>
      </c>
      <c r="D3434" s="254" t="str">
        <f>data_olah!C73</f>
        <v>SEGAH</v>
      </c>
      <c r="E3434" s="254" t="str">
        <f>data_olah!D73</f>
        <v>PUNAN SEGAH</v>
      </c>
      <c r="F3434" s="255" t="str">
        <f>data_olah!F73</f>
        <v>2.3764425889855696</v>
      </c>
      <c r="G3434" s="255" t="str">
        <f>data_olah!G73</f>
        <v>116.65596483779778</v>
      </c>
      <c r="H3434" s="254" t="str">
        <f>data_olah!H73</f>
        <v>COMTELINDO</v>
      </c>
      <c r="I3434" s="254" t="str">
        <f>data_olah!I73</f>
        <v>WMS</v>
      </c>
      <c r="J3434" s="254" t="str">
        <f>data_olah!J73</f>
        <v>TERPASANG</v>
      </c>
      <c r="K3434" s="254" t="str">
        <f>data_olah!Q73</f>
        <v>TIDAK TERDETEKSI</v>
      </c>
      <c r="L3434" s="254" t="str">
        <f>data_olah!U73</f>
        <v>OPTIMAL</v>
      </c>
    </row>
    <row r="3435">
      <c r="A3435" s="253">
        <v>2025.0</v>
      </c>
      <c r="B3435" s="253" t="s">
        <v>3599</v>
      </c>
      <c r="C3435" s="254" t="str">
        <f>data_olah!B74</f>
        <v>BERAU</v>
      </c>
      <c r="D3435" s="254" t="str">
        <f>data_olah!C74</f>
        <v>SEGAH</v>
      </c>
      <c r="E3435" s="254" t="str">
        <f>data_olah!D74</f>
        <v>LONG AYAP</v>
      </c>
      <c r="F3435" s="255" t="str">
        <f>data_olah!F74</f>
        <v>2.307972</v>
      </c>
      <c r="G3435" s="255" t="str">
        <f>data_olah!G74</f>
        <v>116.840627</v>
      </c>
      <c r="H3435" s="254" t="str">
        <f>data_olah!H74</f>
        <v>BESTCAMP</v>
      </c>
      <c r="I3435" s="254" t="str">
        <f>data_olah!I74</f>
        <v>STARLINK</v>
      </c>
      <c r="J3435" s="254" t="str">
        <f>data_olah!J74</f>
        <v>TERPASANG</v>
      </c>
      <c r="K3435" s="254" t="str">
        <f>data_olah!Q74</f>
        <v>&lt;= 150GB</v>
      </c>
      <c r="L3435" s="254" t="str">
        <f>data_olah!U74</f>
        <v>OPTIMAL</v>
      </c>
    </row>
    <row r="3436">
      <c r="A3436" s="253">
        <v>2025.0</v>
      </c>
      <c r="B3436" s="253" t="s">
        <v>3599</v>
      </c>
      <c r="C3436" s="254" t="str">
        <f>data_olah!B75</f>
        <v>BERAU</v>
      </c>
      <c r="D3436" s="254" t="str">
        <f>data_olah!C75</f>
        <v>SEGAH</v>
      </c>
      <c r="E3436" s="254" t="str">
        <f>data_olah!D75</f>
        <v>LONG AYAN</v>
      </c>
      <c r="F3436" s="255" t="str">
        <f>data_olah!F75</f>
        <v>2.2805719018571105</v>
      </c>
      <c r="G3436" s="255" t="str">
        <f>data_olah!G75</f>
        <v>116.95454534891914</v>
      </c>
      <c r="H3436" s="254" t="str">
        <f>data_olah!H75</f>
        <v>COMTELINDO</v>
      </c>
      <c r="I3436" s="254" t="str">
        <f>data_olah!I75</f>
        <v>WMS</v>
      </c>
      <c r="J3436" s="254" t="str">
        <f>data_olah!J75</f>
        <v>TERPASANG</v>
      </c>
      <c r="K3436" s="254" t="str">
        <f>data_olah!Q75</f>
        <v>TIDAK TERDETEKSI</v>
      </c>
      <c r="L3436" s="254" t="str">
        <f>data_olah!U75</f>
        <v>OPTIMAL</v>
      </c>
    </row>
    <row r="3437">
      <c r="A3437" s="253">
        <v>2025.0</v>
      </c>
      <c r="B3437" s="253" t="s">
        <v>3599</v>
      </c>
      <c r="C3437" s="254" t="str">
        <f>data_olah!B76</f>
        <v>BERAU</v>
      </c>
      <c r="D3437" s="254" t="str">
        <f>data_olah!C76</f>
        <v>SEGAH</v>
      </c>
      <c r="E3437" s="254" t="str">
        <f>data_olah!D76</f>
        <v>PUNAN MALINAU</v>
      </c>
      <c r="F3437" s="255" t="str">
        <f>data_olah!F76</f>
        <v>2.2562891776758964</v>
      </c>
      <c r="G3437" s="255" t="str">
        <f>data_olah!G76</f>
        <v>117.03110451346126</v>
      </c>
      <c r="H3437" s="254" t="str">
        <f>data_olah!H76</f>
        <v>TELKOMSEL</v>
      </c>
      <c r="I3437" s="254" t="str">
        <f>data_olah!I76</f>
        <v>ORBIT</v>
      </c>
      <c r="J3437" s="254" t="str">
        <f>data_olah!J76</f>
        <v>TERPASANG</v>
      </c>
      <c r="K3437" s="254" t="str">
        <f>data_olah!Q76</f>
        <v>TIDAK TERDETEKSI</v>
      </c>
      <c r="L3437" s="254" t="str">
        <f>data_olah!U76</f>
        <v>TIDAK TERDETEKSI</v>
      </c>
    </row>
    <row r="3438">
      <c r="A3438" s="253">
        <v>2025.0</v>
      </c>
      <c r="B3438" s="253" t="s">
        <v>3599</v>
      </c>
      <c r="C3438" s="254" t="str">
        <f>data_olah!B77</f>
        <v>BERAU</v>
      </c>
      <c r="D3438" s="254" t="str">
        <f>data_olah!C77</f>
        <v>SEGAH</v>
      </c>
      <c r="E3438" s="254" t="str">
        <f>data_olah!D77</f>
        <v>PUNAN MAHKAM</v>
      </c>
      <c r="F3438" s="255" t="str">
        <f>data_olah!F77</f>
        <v>2.321488677372123</v>
      </c>
      <c r="G3438" s="255" t="str">
        <f>data_olah!G77</f>
        <v>116.58781035240611</v>
      </c>
      <c r="H3438" s="254" t="str">
        <f>data_olah!H77</f>
        <v>COMTELINDO</v>
      </c>
      <c r="I3438" s="254" t="str">
        <f>data_olah!I77</f>
        <v>WMS</v>
      </c>
      <c r="J3438" s="254" t="str">
        <f>data_olah!J77</f>
        <v>TERPASANG</v>
      </c>
      <c r="K3438" s="254" t="str">
        <f>data_olah!Q77</f>
        <v>TIDAK TERDETEKSI</v>
      </c>
      <c r="L3438" s="254" t="str">
        <f>data_olah!U77</f>
        <v>TIDAK OPTIMAL</v>
      </c>
    </row>
    <row r="3439">
      <c r="A3439" s="253">
        <v>2025.0</v>
      </c>
      <c r="B3439" s="253" t="s">
        <v>3599</v>
      </c>
      <c r="C3439" s="254" t="str">
        <f>data_olah!B78</f>
        <v>BERAU</v>
      </c>
      <c r="D3439" s="254" t="str">
        <f>data_olah!C78</f>
        <v>SEGAH</v>
      </c>
      <c r="E3439" s="254" t="str">
        <f>data_olah!D78</f>
        <v>GUNUNG SARI</v>
      </c>
      <c r="F3439" s="255" t="str">
        <f>data_olah!F78</f>
        <v>2.190839054636443</v>
      </c>
      <c r="G3439" s="255" t="str">
        <f>data_olah!G78</f>
        <v>117.11320951660349</v>
      </c>
      <c r="H3439" s="254" t="str">
        <f>data_olah!H78</f>
        <v>TELKOM</v>
      </c>
      <c r="I3439" s="254" t="str">
        <f>data_olah!I78</f>
        <v>WMS</v>
      </c>
      <c r="J3439" s="254" t="str">
        <f>data_olah!J78</f>
        <v>TERPASANG</v>
      </c>
      <c r="K3439" s="254" t="str">
        <f>data_olah!Q78</f>
        <v>&lt;= 50GB</v>
      </c>
      <c r="L3439" s="254" t="str">
        <f>data_olah!U78</f>
        <v>TIDAK OPTIMAL</v>
      </c>
    </row>
    <row r="3440">
      <c r="A3440" s="253">
        <v>2025.0</v>
      </c>
      <c r="B3440" s="253" t="s">
        <v>3599</v>
      </c>
      <c r="C3440" s="254" t="str">
        <f>data_olah!B79</f>
        <v>BERAU</v>
      </c>
      <c r="D3440" s="254" t="str">
        <f>data_olah!C79</f>
        <v>SEGAH</v>
      </c>
      <c r="E3440" s="254" t="str">
        <f>data_olah!D79</f>
        <v>PANDAN SARI</v>
      </c>
      <c r="F3440" s="255" t="str">
        <f>data_olah!F79</f>
        <v>2.0774877630806916</v>
      </c>
      <c r="G3440" s="255" t="str">
        <f>data_olah!G79</f>
        <v>117.234147339748</v>
      </c>
      <c r="H3440" s="254" t="str">
        <f>data_olah!H79</f>
        <v>TELKOMSEL</v>
      </c>
      <c r="I3440" s="254" t="str">
        <f>data_olah!I79</f>
        <v>ORBIT</v>
      </c>
      <c r="J3440" s="254" t="str">
        <f>data_olah!J79</f>
        <v>TERPASANG</v>
      </c>
      <c r="K3440" s="254" t="str">
        <f>data_olah!Q79</f>
        <v>TIDAK TERDETEKSI</v>
      </c>
      <c r="L3440" s="254" t="str">
        <f>data_olah!U79</f>
        <v>TIDAK TERDETEKSI</v>
      </c>
    </row>
    <row r="3441">
      <c r="A3441" s="253">
        <v>2025.0</v>
      </c>
      <c r="B3441" s="253" t="s">
        <v>3599</v>
      </c>
      <c r="C3441" s="254" t="str">
        <f>data_olah!B80</f>
        <v>BERAU</v>
      </c>
      <c r="D3441" s="254" t="str">
        <f>data_olah!C80</f>
        <v>SEGAH</v>
      </c>
      <c r="E3441" s="254" t="str">
        <f>data_olah!D80</f>
        <v>BUKIT MAKMUR</v>
      </c>
      <c r="F3441" s="255" t="str">
        <f>data_olah!F80</f>
        <v>2.087653738487665</v>
      </c>
      <c r="G3441" s="255" t="str">
        <f>data_olah!G80</f>
        <v>117.19828377380585</v>
      </c>
      <c r="H3441" s="254" t="str">
        <f>data_olah!H80</f>
        <v>TELKOM</v>
      </c>
      <c r="I3441" s="254" t="str">
        <f>data_olah!I80</f>
        <v>WMS</v>
      </c>
      <c r="J3441" s="254" t="str">
        <f>data_olah!J80</f>
        <v>TERPASANG</v>
      </c>
      <c r="K3441" s="254" t="str">
        <f>data_olah!Q80</f>
        <v>TIDAK AKTIF</v>
      </c>
      <c r="L3441" s="254" t="str">
        <f>data_olah!U80</f>
        <v>TIDAK AKTIF</v>
      </c>
    </row>
    <row r="3442">
      <c r="A3442" s="253">
        <v>2025.0</v>
      </c>
      <c r="B3442" s="253" t="s">
        <v>3599</v>
      </c>
      <c r="C3442" s="254" t="str">
        <f>data_olah!B81</f>
        <v>BERAU</v>
      </c>
      <c r="D3442" s="254" t="str">
        <f>data_olah!C81</f>
        <v>SEGAH</v>
      </c>
      <c r="E3442" s="254" t="str">
        <f>data_olah!D81</f>
        <v>HARAPAN JAYA</v>
      </c>
      <c r="F3442" s="255" t="str">
        <f>data_olah!F81</f>
        <v>2.1458485120244988</v>
      </c>
      <c r="G3442" s="255" t="str">
        <f>data_olah!G81</f>
        <v>117.11288820154698</v>
      </c>
      <c r="H3442" s="254" t="str">
        <f>data_olah!H81</f>
        <v>TELKOMSEL</v>
      </c>
      <c r="I3442" s="254" t="str">
        <f>data_olah!I81</f>
        <v>ORBIT</v>
      </c>
      <c r="J3442" s="254" t="str">
        <f>data_olah!J81</f>
        <v>TERPASANG</v>
      </c>
      <c r="K3442" s="254" t="str">
        <f>data_olah!Q81</f>
        <v>TIDAK TERDETEKSI</v>
      </c>
      <c r="L3442" s="254" t="str">
        <f>data_olah!U81</f>
        <v>TIDAK TERDETEKSI</v>
      </c>
    </row>
    <row r="3443">
      <c r="A3443" s="253">
        <v>2025.0</v>
      </c>
      <c r="B3443" s="253" t="s">
        <v>3599</v>
      </c>
      <c r="C3443" s="254" t="str">
        <f>data_olah!B82</f>
        <v>BERAU</v>
      </c>
      <c r="D3443" s="254" t="str">
        <f>data_olah!C82</f>
        <v>SEGAH</v>
      </c>
      <c r="E3443" s="254" t="str">
        <f>data_olah!D82</f>
        <v>TEPIAN BUAH</v>
      </c>
      <c r="F3443" s="255" t="str">
        <f>data_olah!F82</f>
        <v>2.185965795557908</v>
      </c>
      <c r="G3443" s="255" t="str">
        <f>data_olah!G82</f>
        <v>117.1011026776948</v>
      </c>
      <c r="H3443" s="254" t="str">
        <f>data_olah!H82</f>
        <v>TELKOM</v>
      </c>
      <c r="I3443" s="254" t="str">
        <f>data_olah!I82</f>
        <v>WMS</v>
      </c>
      <c r="J3443" s="254" t="str">
        <f>data_olah!J82</f>
        <v>TERPASANG</v>
      </c>
      <c r="K3443" s="254" t="str">
        <f>data_olah!Q82</f>
        <v>TIDAK AKTIF</v>
      </c>
      <c r="L3443" s="254" t="str">
        <f>data_olah!U82</f>
        <v>TIDAK OPTIMAL</v>
      </c>
    </row>
    <row r="3444">
      <c r="A3444" s="253">
        <v>2025.0</v>
      </c>
      <c r="B3444" s="253" t="s">
        <v>3599</v>
      </c>
      <c r="C3444" s="254" t="str">
        <f>data_olah!B83</f>
        <v>BERAU</v>
      </c>
      <c r="D3444" s="254" t="str">
        <f>data_olah!C83</f>
        <v>SEGAH</v>
      </c>
      <c r="E3444" s="254" t="str">
        <f>data_olah!D83</f>
        <v>BATU RAJANG</v>
      </c>
      <c r="F3444" s="255" t="str">
        <f>data_olah!F83</f>
        <v>2.0349462513630576</v>
      </c>
      <c r="G3444" s="255" t="str">
        <f>data_olah!G83</f>
        <v>117.08464388764158</v>
      </c>
      <c r="H3444" s="254" t="str">
        <f>data_olah!H83</f>
        <v>TELKOMSEL</v>
      </c>
      <c r="I3444" s="254" t="str">
        <f>data_olah!I83</f>
        <v>ORBIT</v>
      </c>
      <c r="J3444" s="254" t="str">
        <f>data_olah!J83</f>
        <v>TERPASANG</v>
      </c>
      <c r="K3444" s="254" t="str">
        <f>data_olah!Q83</f>
        <v>TIDAK TERDETEKSI</v>
      </c>
      <c r="L3444" s="254" t="str">
        <f>data_olah!U83</f>
        <v>TIDAK TERDETEKSI</v>
      </c>
    </row>
    <row r="3445">
      <c r="A3445" s="253">
        <v>2025.0</v>
      </c>
      <c r="B3445" s="253" t="s">
        <v>3599</v>
      </c>
      <c r="C3445" s="254" t="str">
        <f>data_olah!B84</f>
        <v>BERAU</v>
      </c>
      <c r="D3445" s="254" t="str">
        <f>data_olah!C84</f>
        <v>SEGAH</v>
      </c>
      <c r="E3445" s="254" t="str">
        <f>data_olah!D84</f>
        <v>SIDUUNG INDAH</v>
      </c>
      <c r="F3445" s="255" t="str">
        <f>data_olah!F84</f>
        <v>1.9916472195893689</v>
      </c>
      <c r="G3445" s="255" t="str">
        <f>data_olah!G84</f>
        <v>117.17629643022153</v>
      </c>
      <c r="H3445" s="254" t="str">
        <f>data_olah!H84</f>
        <v>COMTELINDO</v>
      </c>
      <c r="I3445" s="254" t="str">
        <f>data_olah!I84</f>
        <v>WMS</v>
      </c>
      <c r="J3445" s="254" t="str">
        <f>data_olah!J84</f>
        <v>TERPASANG</v>
      </c>
      <c r="K3445" s="254" t="str">
        <f>data_olah!Q84</f>
        <v>TIDAK TERDETEKSI</v>
      </c>
      <c r="L3445" s="254" t="str">
        <f>data_olah!U84</f>
        <v>TIDAK TERDETEKSI</v>
      </c>
    </row>
    <row r="3446">
      <c r="A3446" s="253">
        <v>2025.0</v>
      </c>
      <c r="B3446" s="253" t="s">
        <v>3599</v>
      </c>
      <c r="C3446" s="254" t="str">
        <f>data_olah!B85</f>
        <v>BERAU</v>
      </c>
      <c r="D3446" s="254" t="str">
        <f>data_olah!C85</f>
        <v>TABALAR</v>
      </c>
      <c r="E3446" s="254" t="str">
        <f>data_olah!D85</f>
        <v>TABALAR MUARA</v>
      </c>
      <c r="F3446" s="255" t="str">
        <f>data_olah!F85</f>
        <v>1.7551738488066142</v>
      </c>
      <c r="G3446" s="255" t="str">
        <f>data_olah!G85</f>
        <v>117.97345249976799</v>
      </c>
      <c r="H3446" s="254" t="str">
        <f>data_olah!H85</f>
        <v>TELKOMSEL</v>
      </c>
      <c r="I3446" s="254" t="str">
        <f>data_olah!I85</f>
        <v>ORBIT</v>
      </c>
      <c r="J3446" s="254" t="str">
        <f>data_olah!J85</f>
        <v>TERPASANG</v>
      </c>
      <c r="K3446" s="254" t="str">
        <f>data_olah!Q85</f>
        <v>TIDAK TERDETEKSI</v>
      </c>
      <c r="L3446" s="254" t="str">
        <f>data_olah!U85</f>
        <v>TIDAK TERDETEKSI</v>
      </c>
    </row>
    <row r="3447">
      <c r="A3447" s="253">
        <v>2025.0</v>
      </c>
      <c r="B3447" s="253" t="s">
        <v>3599</v>
      </c>
      <c r="C3447" s="254" t="str">
        <f>data_olah!B86</f>
        <v>BERAU</v>
      </c>
      <c r="D3447" s="254" t="str">
        <f>data_olah!C86</f>
        <v>TABALAR</v>
      </c>
      <c r="E3447" s="254" t="str">
        <f>data_olah!D86</f>
        <v>TUBAAN</v>
      </c>
      <c r="F3447" s="255" t="str">
        <f>data_olah!F86</f>
        <v>2.1516317285238875</v>
      </c>
      <c r="G3447" s="255" t="str">
        <f>data_olah!G86</f>
        <v>117.5045858142565</v>
      </c>
      <c r="H3447" s="254" t="str">
        <f>data_olah!H86</f>
        <v>TELKOMSEL</v>
      </c>
      <c r="I3447" s="254" t="str">
        <f>data_olah!I86</f>
        <v>ORBIT</v>
      </c>
      <c r="J3447" s="254" t="str">
        <f>data_olah!J86</f>
        <v>TERPASANG</v>
      </c>
      <c r="K3447" s="254" t="str">
        <f>data_olah!Q86</f>
        <v>TIDAK TERDETEKSI</v>
      </c>
      <c r="L3447" s="254" t="str">
        <f>data_olah!U86</f>
        <v>TIDAK TERDETEKSI</v>
      </c>
    </row>
    <row r="3448">
      <c r="A3448" s="253">
        <v>2025.0</v>
      </c>
      <c r="B3448" s="253" t="s">
        <v>3599</v>
      </c>
      <c r="C3448" s="254" t="str">
        <f>data_olah!B87</f>
        <v>BERAU</v>
      </c>
      <c r="D3448" s="254" t="str">
        <f>data_olah!C87</f>
        <v>TABALAR</v>
      </c>
      <c r="E3448" s="254" t="str">
        <f>data_olah!D87</f>
        <v>TABALAR ULU</v>
      </c>
      <c r="F3448" s="255" t="str">
        <f>data_olah!F87</f>
        <v>1.766720753417623</v>
      </c>
      <c r="G3448" s="255" t="str">
        <f>data_olah!G87</f>
        <v>117.85411391274891</v>
      </c>
      <c r="H3448" s="254" t="str">
        <f>data_olah!H87</f>
        <v>COMTELINDO</v>
      </c>
      <c r="I3448" s="254" t="str">
        <f>data_olah!I87</f>
        <v>WMS</v>
      </c>
      <c r="J3448" s="254" t="str">
        <f>data_olah!J87</f>
        <v>TERPASANG</v>
      </c>
      <c r="K3448" s="254" t="str">
        <f>data_olah!Q87</f>
        <v>TIDAK TERDETEKSI</v>
      </c>
      <c r="L3448" s="254" t="str">
        <f>data_olah!U87</f>
        <v>TIDAK OPTIMAL</v>
      </c>
    </row>
    <row r="3449">
      <c r="A3449" s="253">
        <v>2025.0</v>
      </c>
      <c r="B3449" s="253" t="s">
        <v>3599</v>
      </c>
      <c r="C3449" s="254" t="str">
        <f>data_olah!B88</f>
        <v>BERAU</v>
      </c>
      <c r="D3449" s="254" t="str">
        <f>data_olah!C88</f>
        <v>TABALAR</v>
      </c>
      <c r="E3449" s="254" t="str">
        <f>data_olah!D88</f>
        <v>SEMURUT</v>
      </c>
      <c r="F3449" s="255" t="str">
        <f>data_olah!F88</f>
        <v>1.8534333304490074</v>
      </c>
      <c r="G3449" s="255" t="str">
        <f>data_olah!G88</f>
        <v>117.82397594022412</v>
      </c>
      <c r="H3449" s="254" t="str">
        <f>data_olah!H88</f>
        <v>TELKOMSAT</v>
      </c>
      <c r="I3449" s="254" t="str">
        <f>data_olah!I88</f>
        <v>STARLINK</v>
      </c>
      <c r="J3449" s="254" t="str">
        <f>data_olah!J88</f>
        <v>TERPASANG</v>
      </c>
      <c r="K3449" s="254" t="str">
        <f>data_olah!Q88</f>
        <v>&lt;=1000GB</v>
      </c>
      <c r="L3449" s="254" t="str">
        <f>data_olah!U88</f>
        <v>SANGAT OPTIMAL</v>
      </c>
    </row>
    <row r="3450">
      <c r="A3450" s="253">
        <v>2025.0</v>
      </c>
      <c r="B3450" s="253" t="s">
        <v>3599</v>
      </c>
      <c r="C3450" s="254" t="str">
        <f>data_olah!B89</f>
        <v>BERAU</v>
      </c>
      <c r="D3450" s="254" t="str">
        <f>data_olah!C89</f>
        <v>TABALAR</v>
      </c>
      <c r="E3450" s="254" t="str">
        <f>data_olah!D89</f>
        <v>BUYUNG-BUYUNG</v>
      </c>
      <c r="F3450" s="255" t="str">
        <f>data_olah!F89</f>
        <v>1.83731660281421</v>
      </c>
      <c r="G3450" s="255" t="str">
        <f>data_olah!G89</f>
        <v>117.77251957837314</v>
      </c>
      <c r="H3450" s="254" t="str">
        <f>data_olah!H89</f>
        <v>TELKOMSEL</v>
      </c>
      <c r="I3450" s="254" t="str">
        <f>data_olah!I89</f>
        <v>ORBIT</v>
      </c>
      <c r="J3450" s="254" t="str">
        <f>data_olah!J89</f>
        <v>TERPASANG</v>
      </c>
      <c r="K3450" s="254" t="str">
        <f>data_olah!Q89</f>
        <v>TIDAK TERDETEKSI</v>
      </c>
      <c r="L3450" s="254" t="str">
        <f>data_olah!U89</f>
        <v>TIDAK TERDETEKSI</v>
      </c>
    </row>
    <row r="3451">
      <c r="A3451" s="253">
        <v>2025.0</v>
      </c>
      <c r="B3451" s="253" t="s">
        <v>3599</v>
      </c>
      <c r="C3451" s="254" t="str">
        <f>data_olah!B90</f>
        <v>BERAU</v>
      </c>
      <c r="D3451" s="254" t="str">
        <f>data_olah!C90</f>
        <v>TABALAR</v>
      </c>
      <c r="E3451" s="254" t="str">
        <f>data_olah!D90</f>
        <v>HARAPAN MAJU</v>
      </c>
      <c r="F3451" s="255" t="str">
        <f>data_olah!F90</f>
        <v>1.7162356801101053</v>
      </c>
      <c r="G3451" s="255" t="str">
        <f>data_olah!G90</f>
        <v>117.96059472866186</v>
      </c>
      <c r="H3451" s="254" t="str">
        <f>data_olah!H90</f>
        <v>TELKOMSEL</v>
      </c>
      <c r="I3451" s="254" t="str">
        <f>data_olah!I90</f>
        <v>ORBIT</v>
      </c>
      <c r="J3451" s="254" t="str">
        <f>data_olah!J90</f>
        <v>TERPASANG</v>
      </c>
      <c r="K3451" s="254" t="str">
        <f>data_olah!Q90</f>
        <v>TIDAK TERDETEKSI</v>
      </c>
      <c r="L3451" s="254" t="str">
        <f>data_olah!U90</f>
        <v>TIDAK TERDETEKSI</v>
      </c>
    </row>
    <row r="3452">
      <c r="A3452" s="253">
        <v>2025.0</v>
      </c>
      <c r="B3452" s="253" t="s">
        <v>3599</v>
      </c>
      <c r="C3452" s="254" t="str">
        <f>data_olah!B91</f>
        <v>BERAU</v>
      </c>
      <c r="D3452" s="254" t="str">
        <f>data_olah!C91</f>
        <v>TALISAYAN</v>
      </c>
      <c r="E3452" s="254" t="str">
        <f>data_olah!D91</f>
        <v>DUMARING</v>
      </c>
      <c r="F3452" s="255" t="str">
        <f>data_olah!F91</f>
        <v>1.5755710743570372</v>
      </c>
      <c r="G3452" s="255" t="str">
        <f>data_olah!G91</f>
        <v>118.20004078682504</v>
      </c>
      <c r="H3452" s="254" t="str">
        <f>data_olah!H91</f>
        <v>TELKOM</v>
      </c>
      <c r="I3452" s="254" t="str">
        <f>data_olah!I91</f>
        <v>WMS</v>
      </c>
      <c r="J3452" s="254" t="str">
        <f>data_olah!J91</f>
        <v>TERPASANG</v>
      </c>
      <c r="K3452" s="254" t="str">
        <f>data_olah!Q91</f>
        <v>&gt; 200GB</v>
      </c>
      <c r="L3452" s="254" t="str">
        <f>data_olah!U91</f>
        <v>KURANG OPTIMAL</v>
      </c>
    </row>
    <row r="3453">
      <c r="A3453" s="253">
        <v>2025.0</v>
      </c>
      <c r="B3453" s="253" t="s">
        <v>3599</v>
      </c>
      <c r="C3453" s="254" t="str">
        <f>data_olah!B92</f>
        <v>BERAU</v>
      </c>
      <c r="D3453" s="254" t="str">
        <f>data_olah!C92</f>
        <v>TALISAYAN</v>
      </c>
      <c r="E3453" s="254" t="str">
        <f>data_olah!D92</f>
        <v>TALISAYAN</v>
      </c>
      <c r="F3453" s="255" t="str">
        <f>data_olah!F92</f>
        <v>1.608891584550344</v>
      </c>
      <c r="G3453" s="255" t="str">
        <f>data_olah!G92</f>
        <v>118.17352026957002</v>
      </c>
      <c r="H3453" s="254" t="str">
        <f>data_olah!H92</f>
        <v>TELKOM</v>
      </c>
      <c r="I3453" s="254" t="str">
        <f>data_olah!I92</f>
        <v>WMS</v>
      </c>
      <c r="J3453" s="254" t="str">
        <f>data_olah!J92</f>
        <v>TERPASANG</v>
      </c>
      <c r="K3453" s="254" t="str">
        <f>data_olah!Q92</f>
        <v>&gt; 200GB</v>
      </c>
      <c r="L3453" s="254" t="str">
        <f>data_olah!U92</f>
        <v>KURANG OPTIMAL</v>
      </c>
    </row>
    <row r="3454">
      <c r="A3454" s="253">
        <v>2025.0</v>
      </c>
      <c r="B3454" s="253" t="s">
        <v>3599</v>
      </c>
      <c r="C3454" s="254" t="str">
        <f>data_olah!B93</f>
        <v>BERAU</v>
      </c>
      <c r="D3454" s="254" t="str">
        <f>data_olah!C93</f>
        <v>TALISAYAN</v>
      </c>
      <c r="E3454" s="254" t="str">
        <f>data_olah!D93</f>
        <v>CAMPUR SARI</v>
      </c>
      <c r="F3454" s="255" t="str">
        <f>data_olah!F93</f>
        <v>1.5118652617223163</v>
      </c>
      <c r="G3454" s="255" t="str">
        <f>data_olah!G93</f>
        <v>118.15905613103631</v>
      </c>
      <c r="H3454" s="254" t="str">
        <f>data_olah!H93</f>
        <v>COMTELINDO</v>
      </c>
      <c r="I3454" s="254" t="str">
        <f>data_olah!I93</f>
        <v>WMS</v>
      </c>
      <c r="J3454" s="254" t="str">
        <f>data_olah!J93</f>
        <v>TERPASANG</v>
      </c>
      <c r="K3454" s="254" t="str">
        <f>data_olah!Q93</f>
        <v>TIDAK TERDETEKSI</v>
      </c>
      <c r="L3454" s="254" t="str">
        <f>data_olah!U93</f>
        <v>OPTIMAL</v>
      </c>
    </row>
    <row r="3455">
      <c r="A3455" s="253">
        <v>2025.0</v>
      </c>
      <c r="B3455" s="253" t="s">
        <v>3599</v>
      </c>
      <c r="C3455" s="254" t="str">
        <f>data_olah!B94</f>
        <v>BERAU</v>
      </c>
      <c r="D3455" s="254" t="str">
        <f>data_olah!C94</f>
        <v>TALISAYAN</v>
      </c>
      <c r="E3455" s="254" t="str">
        <f>data_olah!D94</f>
        <v>BUMI JAYA</v>
      </c>
      <c r="F3455" s="255" t="str">
        <f>data_olah!F94</f>
        <v>1.519415125867297</v>
      </c>
      <c r="G3455" s="255" t="str">
        <f>data_olah!G94</f>
        <v>118.24096079019951</v>
      </c>
      <c r="H3455" s="254" t="str">
        <f>data_olah!H94</f>
        <v>TELKOMSAT</v>
      </c>
      <c r="I3455" s="254" t="str">
        <f>data_olah!I94</f>
        <v>STARLINK</v>
      </c>
      <c r="J3455" s="254" t="str">
        <f>data_olah!J94</f>
        <v>TERPASANG</v>
      </c>
      <c r="K3455" s="254" t="str">
        <f>data_olah!Q94</f>
        <v>&lt;= 50GB</v>
      </c>
      <c r="L3455" s="254" t="str">
        <f>data_olah!U94</f>
        <v>TIDAK OPTIMAL</v>
      </c>
    </row>
    <row r="3456">
      <c r="A3456" s="253">
        <v>2025.0</v>
      </c>
      <c r="B3456" s="253" t="s">
        <v>3599</v>
      </c>
      <c r="C3456" s="254" t="str">
        <f>data_olah!B95</f>
        <v>BERAU</v>
      </c>
      <c r="D3456" s="254" t="str">
        <f>data_olah!C95</f>
        <v>TALISAYAN</v>
      </c>
      <c r="E3456" s="254" t="str">
        <f>data_olah!D95</f>
        <v>TUNGGAL BUMI</v>
      </c>
      <c r="F3456" s="255" t="str">
        <f>data_olah!F95</f>
        <v>1.3658876609538448</v>
      </c>
      <c r="G3456" s="255" t="str">
        <f>data_olah!G95</f>
        <v>118.17032245492811</v>
      </c>
      <c r="H3456" s="254" t="str">
        <f>data_olah!H95</f>
        <v>COMTELINDO</v>
      </c>
      <c r="I3456" s="254" t="str">
        <f>data_olah!I95</f>
        <v>WMS</v>
      </c>
      <c r="J3456" s="254" t="str">
        <f>data_olah!J95</f>
        <v>TERPASANG</v>
      </c>
      <c r="K3456" s="254" t="str">
        <f>data_olah!Q95</f>
        <v>TIDAK TERDETEKSI</v>
      </c>
      <c r="L3456" s="254" t="str">
        <f>data_olah!U95</f>
        <v>TIDAK OPTIMAL</v>
      </c>
    </row>
    <row r="3457">
      <c r="A3457" s="253">
        <v>2025.0</v>
      </c>
      <c r="B3457" s="253" t="s">
        <v>3599</v>
      </c>
      <c r="C3457" s="254" t="str">
        <f>data_olah!B96</f>
        <v>BERAU</v>
      </c>
      <c r="D3457" s="254" t="str">
        <f>data_olah!C96</f>
        <v>TALISAYAN</v>
      </c>
      <c r="E3457" s="254" t="str">
        <f>data_olah!D96</f>
        <v>SUMBER MULYA</v>
      </c>
      <c r="F3457" s="255" t="str">
        <f>data_olah!F96</f>
        <v>1.5602747619757795</v>
      </c>
      <c r="G3457" s="255" t="str">
        <f>data_olah!G96</f>
        <v>118.09134669206769</v>
      </c>
      <c r="H3457" s="254" t="str">
        <f>data_olah!H96</f>
        <v>TELKOMSEL</v>
      </c>
      <c r="I3457" s="254" t="str">
        <f>data_olah!I96</f>
        <v>ORBIT</v>
      </c>
      <c r="J3457" s="254" t="str">
        <f>data_olah!J96</f>
        <v>TERPASANG</v>
      </c>
      <c r="K3457" s="254" t="str">
        <f>data_olah!Q96</f>
        <v>TIDAK TERDETEKSI</v>
      </c>
      <c r="L3457" s="254" t="str">
        <f>data_olah!U96</f>
        <v>TIDAK TERDETEKSI</v>
      </c>
    </row>
    <row r="3458">
      <c r="A3458" s="253">
        <v>2025.0</v>
      </c>
      <c r="B3458" s="253" t="s">
        <v>3599</v>
      </c>
      <c r="C3458" s="254" t="str">
        <f>data_olah!B97</f>
        <v>BERAU</v>
      </c>
      <c r="D3458" s="254" t="str">
        <f>data_olah!C97</f>
        <v>TALISAYAN</v>
      </c>
      <c r="E3458" s="254" t="str">
        <f>data_olah!D97</f>
        <v>SUKA MURYA</v>
      </c>
      <c r="F3458" s="255" t="str">
        <f>data_olah!F97</f>
        <v>1.5682111757449444</v>
      </c>
      <c r="G3458" s="255" t="str">
        <f>data_olah!G97</f>
        <v>118.16108497319644</v>
      </c>
      <c r="H3458" s="254" t="str">
        <f>data_olah!H97</f>
        <v>TELKOMSEL</v>
      </c>
      <c r="I3458" s="254" t="str">
        <f>data_olah!I97</f>
        <v>ORBIT</v>
      </c>
      <c r="J3458" s="254" t="str">
        <f>data_olah!J97</f>
        <v>TERPASANG</v>
      </c>
      <c r="K3458" s="254" t="str">
        <f>data_olah!Q97</f>
        <v>TIDAK TERDETEKSI</v>
      </c>
      <c r="L3458" s="254" t="str">
        <f>data_olah!U97</f>
        <v>TIDAK TERDETEKSI</v>
      </c>
    </row>
    <row r="3459">
      <c r="A3459" s="253">
        <v>2025.0</v>
      </c>
      <c r="B3459" s="253" t="s">
        <v>3599</v>
      </c>
      <c r="C3459" s="254" t="str">
        <f>data_olah!B98</f>
        <v>BERAU</v>
      </c>
      <c r="D3459" s="254" t="str">
        <f>data_olah!C98</f>
        <v>TALISAYAN</v>
      </c>
      <c r="E3459" s="254" t="str">
        <f>data_olah!D98</f>
        <v>PURNA SARI JAYA</v>
      </c>
      <c r="F3459" s="255" t="str">
        <f>data_olah!F98</f>
        <v>1.5370194218828523</v>
      </c>
      <c r="G3459" s="255" t="str">
        <f>data_olah!G98</f>
        <v>118.13954425753559</v>
      </c>
      <c r="H3459" s="254" t="str">
        <f>data_olah!H98</f>
        <v>TELKOMSEL</v>
      </c>
      <c r="I3459" s="254" t="str">
        <f>data_olah!I98</f>
        <v>ORBIT</v>
      </c>
      <c r="J3459" s="254" t="str">
        <f>data_olah!J98</f>
        <v>TERPASANG</v>
      </c>
      <c r="K3459" s="254" t="str">
        <f>data_olah!Q98</f>
        <v>TIDAK TERDETEKSI</v>
      </c>
      <c r="L3459" s="254" t="str">
        <f>data_olah!U98</f>
        <v>TIDAK TERDETEKSI</v>
      </c>
    </row>
    <row r="3460">
      <c r="A3460" s="253">
        <v>2025.0</v>
      </c>
      <c r="B3460" s="253" t="s">
        <v>3599</v>
      </c>
      <c r="C3460" s="254" t="str">
        <f>data_olah!B99</f>
        <v>BERAU</v>
      </c>
      <c r="D3460" s="254" t="str">
        <f>data_olah!C99</f>
        <v>TALISAYAN</v>
      </c>
      <c r="E3460" s="254" t="str">
        <f>data_olah!D99</f>
        <v>EKA SAPTA</v>
      </c>
      <c r="F3460" s="255" t="str">
        <f>data_olah!F99</f>
        <v>1.5564191470714022</v>
      </c>
      <c r="G3460" s="255" t="str">
        <f>data_olah!G99</f>
        <v>118.10209687087696</v>
      </c>
      <c r="H3460" s="254" t="str">
        <f>data_olah!H99</f>
        <v>TELKOMSEL</v>
      </c>
      <c r="I3460" s="254" t="str">
        <f>data_olah!I99</f>
        <v>ORBIT</v>
      </c>
      <c r="J3460" s="254" t="str">
        <f>data_olah!J99</f>
        <v>TERPASANG</v>
      </c>
      <c r="K3460" s="254" t="str">
        <f>data_olah!Q99</f>
        <v>TIDAK TERDETEKSI</v>
      </c>
      <c r="L3460" s="254" t="str">
        <f>data_olah!U99</f>
        <v>TIDAK TERDETEKSI</v>
      </c>
    </row>
    <row r="3461">
      <c r="A3461" s="253">
        <v>2025.0</v>
      </c>
      <c r="B3461" s="253" t="s">
        <v>3599</v>
      </c>
      <c r="C3461" s="254" t="str">
        <f>data_olah!B100</f>
        <v>BERAU</v>
      </c>
      <c r="D3461" s="254" t="str">
        <f>data_olah!C100</f>
        <v>TALISAYAN</v>
      </c>
      <c r="E3461" s="254" t="str">
        <f>data_olah!D100</f>
        <v>CAPUAK</v>
      </c>
      <c r="F3461" s="255" t="str">
        <f>data_olah!F100</f>
        <v>1.534799</v>
      </c>
      <c r="G3461" s="255" t="str">
        <f>data_olah!G100</f>
        <v>118.239795</v>
      </c>
      <c r="H3461" s="254" t="str">
        <f>data_olah!H100</f>
        <v>BESTCAMP</v>
      </c>
      <c r="I3461" s="254" t="str">
        <f>data_olah!I100</f>
        <v>STARLINK</v>
      </c>
      <c r="J3461" s="254" t="str">
        <f>data_olah!J100</f>
        <v>TERPASANG</v>
      </c>
      <c r="K3461" s="254" t="str">
        <f>data_olah!Q100</f>
        <v>&lt;= 50GB</v>
      </c>
      <c r="L3461" s="254" t="str">
        <f>data_olah!U100</f>
        <v>KURANG OPTIMAL</v>
      </c>
    </row>
    <row r="3462">
      <c r="A3462" s="253">
        <v>2025.0</v>
      </c>
      <c r="B3462" s="253" t="s">
        <v>3599</v>
      </c>
      <c r="C3462" s="254" t="str">
        <f>data_olah!B101</f>
        <v>BERAU</v>
      </c>
      <c r="D3462" s="254" t="str">
        <f>data_olah!C101</f>
        <v>TELUK BAYUR</v>
      </c>
      <c r="E3462" s="254" t="str">
        <f>data_olah!D101</f>
        <v>TUMBIT MELAYU</v>
      </c>
      <c r="F3462" s="255" t="str">
        <f>data_olah!F101</f>
        <v>2.014899955449577</v>
      </c>
      <c r="G3462" s="255" t="str">
        <f>data_olah!G101</f>
        <v>117.33547037108995</v>
      </c>
      <c r="H3462" s="254" t="str">
        <f>data_olah!H101</f>
        <v>TELKOM</v>
      </c>
      <c r="I3462" s="254" t="str">
        <f>data_olah!I101</f>
        <v>WMS</v>
      </c>
      <c r="J3462" s="254" t="str">
        <f>data_olah!J101</f>
        <v>TERPASANG</v>
      </c>
      <c r="K3462" s="254" t="str">
        <f>data_olah!Q101</f>
        <v>TIDAK AKTIF</v>
      </c>
      <c r="L3462" s="254" t="str">
        <f>data_olah!U101</f>
        <v>TIDAK AKTIF</v>
      </c>
    </row>
    <row r="3463">
      <c r="A3463" s="253">
        <v>2025.0</v>
      </c>
      <c r="B3463" s="253" t="s">
        <v>3599</v>
      </c>
      <c r="C3463" s="254" t="str">
        <f>data_olah!B102</f>
        <v>BERAU</v>
      </c>
      <c r="D3463" s="254" t="str">
        <f>data_olah!C102</f>
        <v>TELUK BAYUR</v>
      </c>
      <c r="E3463" s="254" t="str">
        <f>data_olah!D102</f>
        <v>LABANAN JAYA</v>
      </c>
      <c r="F3463" s="255" t="str">
        <f>data_olah!F102</f>
        <v>2.066518948026063</v>
      </c>
      <c r="G3463" s="255" t="str">
        <f>data_olah!G102</f>
        <v>117.30302651568128</v>
      </c>
      <c r="H3463" s="254" t="str">
        <f>data_olah!H102</f>
        <v>TELKOM</v>
      </c>
      <c r="I3463" s="254" t="str">
        <f>data_olah!I102</f>
        <v>WMS</v>
      </c>
      <c r="J3463" s="254" t="str">
        <f>data_olah!J102</f>
        <v>TERPASANG</v>
      </c>
      <c r="K3463" s="254" t="str">
        <f>data_olah!Q102</f>
        <v>BELUM TERPASANG</v>
      </c>
      <c r="L3463" s="254" t="str">
        <f>data_olah!U102</f>
        <v>TIDAK OPTIMAL</v>
      </c>
    </row>
    <row r="3464">
      <c r="A3464" s="253">
        <v>2025.0</v>
      </c>
      <c r="B3464" s="253" t="s">
        <v>3599</v>
      </c>
      <c r="C3464" s="254" t="str">
        <f>data_olah!B103</f>
        <v>BERAU</v>
      </c>
      <c r="D3464" s="254" t="str">
        <f>data_olah!C103</f>
        <v>TELUK BAYUR</v>
      </c>
      <c r="E3464" s="254" t="str">
        <f>data_olah!D103</f>
        <v>LABANAN MAKMUR</v>
      </c>
      <c r="F3464" s="255" t="str">
        <f>data_olah!F103</f>
        <v>2.0659115243405277</v>
      </c>
      <c r="G3464" s="255" t="str">
        <f>data_olah!G103</f>
        <v>117.30369450682096</v>
      </c>
      <c r="H3464" s="254" t="str">
        <f>data_olah!H103</f>
        <v>TELKOMSEL</v>
      </c>
      <c r="I3464" s="254" t="str">
        <f>data_olah!I103</f>
        <v>INDIHOME</v>
      </c>
      <c r="J3464" s="254" t="str">
        <f>data_olah!J103</f>
        <v>TERPASANG</v>
      </c>
      <c r="K3464" s="254" t="str">
        <f>data_olah!Q103</f>
        <v>&gt; 200GB</v>
      </c>
      <c r="L3464" s="254" t="str">
        <f>data_olah!U103</f>
        <v>KURANG OPTIMAL</v>
      </c>
    </row>
    <row r="3465">
      <c r="A3465" s="253">
        <v>2025.0</v>
      </c>
      <c r="B3465" s="253" t="s">
        <v>3599</v>
      </c>
      <c r="C3465" s="254" t="str">
        <f>data_olah!B104</f>
        <v>BERAU</v>
      </c>
      <c r="D3465" s="254" t="str">
        <f>data_olah!C104</f>
        <v>TELUK BAYUR</v>
      </c>
      <c r="E3465" s="254" t="str">
        <f>data_olah!D104</f>
        <v>LABANAN MAKARTI</v>
      </c>
      <c r="F3465" s="255" t="str">
        <f>data_olah!F104</f>
        <v>2.053083720117688</v>
      </c>
      <c r="G3465" s="255" t="str">
        <f>data_olah!G104</f>
        <v>, 117.27343517922085</v>
      </c>
      <c r="H3465" s="254" t="str">
        <f>data_olah!H104</f>
        <v>TELKOM</v>
      </c>
      <c r="I3465" s="254" t="str">
        <f>data_olah!I104</f>
        <v>WMS</v>
      </c>
      <c r="J3465" s="254" t="str">
        <f>data_olah!J104</f>
        <v>TERPASANG</v>
      </c>
      <c r="K3465" s="254" t="str">
        <f>data_olah!Q104</f>
        <v>BELUM TERPASANG</v>
      </c>
      <c r="L3465" s="254" t="str">
        <f>data_olah!U104</f>
        <v>TIDAK AKTIF</v>
      </c>
    </row>
    <row r="3466">
      <c r="A3466" s="253">
        <v>2025.0</v>
      </c>
      <c r="B3466" s="253" t="s">
        <v>3599</v>
      </c>
      <c r="C3466" s="254" t="str">
        <f>data_olah!B105</f>
        <v>KUTAI BARAT</v>
      </c>
      <c r="D3466" s="254" t="str">
        <f>data_olah!C105</f>
        <v>BARONG TONGKOK</v>
      </c>
      <c r="E3466" s="254" t="str">
        <f>data_olah!D105</f>
        <v>MENCIMAI</v>
      </c>
      <c r="F3466" s="255" t="str">
        <f>data_olah!F105</f>
        <v>-0.2813150783592161</v>
      </c>
      <c r="G3466" s="255" t="str">
        <f>data_olah!G105</f>
        <v>115.6717725280097</v>
      </c>
      <c r="H3466" s="254" t="str">
        <f>data_olah!H105</f>
        <v>TELKOM</v>
      </c>
      <c r="I3466" s="254" t="str">
        <f>data_olah!I105</f>
        <v>Astinet</v>
      </c>
      <c r="J3466" s="254" t="str">
        <f>data_olah!J105</f>
        <v>TERPASANG</v>
      </c>
      <c r="K3466" s="254" t="str">
        <f>data_olah!Q105</f>
        <v>TIDAK TERDETEKSI</v>
      </c>
      <c r="L3466" s="254" t="str">
        <f>data_olah!U105</f>
        <v>TIDAK TERDETEKSI</v>
      </c>
    </row>
    <row r="3467">
      <c r="A3467" s="253">
        <v>2025.0</v>
      </c>
      <c r="B3467" s="253" t="s">
        <v>3599</v>
      </c>
      <c r="C3467" s="254" t="str">
        <f>data_olah!B106</f>
        <v>KUTAI BARAT</v>
      </c>
      <c r="D3467" s="254" t="str">
        <f>data_olah!C106</f>
        <v>BARONG TONGKOK</v>
      </c>
      <c r="E3467" s="254" t="str">
        <f>data_olah!D106</f>
        <v>ENGKUNI PASEK</v>
      </c>
      <c r="F3467" s="255" t="str">
        <f>data_olah!F106</f>
        <v>-0.3104591798120373</v>
      </c>
      <c r="G3467" s="255" t="str">
        <f>data_olah!G106</f>
        <v>115.64765401386627</v>
      </c>
      <c r="H3467" s="254" t="str">
        <f>data_olah!H106</f>
        <v>BESTCAMP</v>
      </c>
      <c r="I3467" s="254" t="str">
        <f>data_olah!I106</f>
        <v>STARLINK</v>
      </c>
      <c r="J3467" s="254" t="str">
        <f>data_olah!J106</f>
        <v>TERPASANG</v>
      </c>
      <c r="K3467" s="254" t="str">
        <f>data_olah!Q106</f>
        <v>BELUM TERPASANG</v>
      </c>
      <c r="L3467" s="254" t="str">
        <f>data_olah!U106</f>
        <v>TIDAK OPTIMAL</v>
      </c>
    </row>
    <row r="3468">
      <c r="A3468" s="253">
        <v>2025.0</v>
      </c>
      <c r="B3468" s="253" t="s">
        <v>3599</v>
      </c>
      <c r="C3468" s="254" t="str">
        <f>data_olah!B107</f>
        <v>KUTAI BARAT</v>
      </c>
      <c r="D3468" s="254" t="str">
        <f>data_olah!C107</f>
        <v>BARONG TONGKOK</v>
      </c>
      <c r="E3468" s="254" t="str">
        <f>data_olah!D107</f>
        <v>PEPAS EHENG</v>
      </c>
      <c r="F3468" s="255" t="str">
        <f>data_olah!F107</f>
        <v>-0.28163155702530107</v>
      </c>
      <c r="G3468" s="255" t="str">
        <f>data_olah!G107</f>
        <v>115.60985498706191</v>
      </c>
      <c r="H3468" s="254" t="str">
        <f>data_olah!H107</f>
        <v>TELKOMSEL</v>
      </c>
      <c r="I3468" s="254" t="str">
        <f>data_olah!I107</f>
        <v>ORBIT</v>
      </c>
      <c r="J3468" s="254" t="str">
        <f>data_olah!J107</f>
        <v>TERPASANG</v>
      </c>
      <c r="K3468" s="254" t="str">
        <f>data_olah!Q107</f>
        <v>TIDAK TERDETEKSI</v>
      </c>
      <c r="L3468" s="254" t="str">
        <f>data_olah!U107</f>
        <v>TIDAK TERDETEKSI</v>
      </c>
    </row>
    <row r="3469">
      <c r="A3469" s="253">
        <v>2025.0</v>
      </c>
      <c r="B3469" s="253" t="s">
        <v>3599</v>
      </c>
      <c r="C3469" s="254" t="str">
        <f>data_olah!B108</f>
        <v>KUTAI BARAT</v>
      </c>
      <c r="D3469" s="254" t="str">
        <f>data_olah!C108</f>
        <v>BARONG TONGKOK</v>
      </c>
      <c r="E3469" s="254" t="str">
        <f>data_olah!D108</f>
        <v>JUHAN ASA</v>
      </c>
      <c r="F3469" s="255" t="str">
        <f>data_olah!F108</f>
        <v>-0.19629182061140568</v>
      </c>
      <c r="G3469" s="255" t="str">
        <f>data_olah!G108</f>
        <v>115.60821740305036</v>
      </c>
      <c r="H3469" s="254" t="str">
        <f>data_olah!H108</f>
        <v>TELKOM</v>
      </c>
      <c r="I3469" s="254" t="str">
        <f>data_olah!I108</f>
        <v>WMS</v>
      </c>
      <c r="J3469" s="254" t="str">
        <f>data_olah!J108</f>
        <v>TERPASANG</v>
      </c>
      <c r="K3469" s="254" t="str">
        <f>data_olah!Q108</f>
        <v>&gt; 200GB</v>
      </c>
      <c r="L3469" s="254" t="str">
        <f>data_olah!U108</f>
        <v>KURANG OPTIMAL</v>
      </c>
    </row>
    <row r="3470">
      <c r="A3470" s="253">
        <v>2025.0</v>
      </c>
      <c r="B3470" s="253" t="s">
        <v>3599</v>
      </c>
      <c r="C3470" s="254" t="str">
        <f>data_olah!B109</f>
        <v>KUTAI BARAT</v>
      </c>
      <c r="D3470" s="254" t="str">
        <f>data_olah!C109</f>
        <v>BARONG TONGKOK</v>
      </c>
      <c r="E3470" s="254" t="str">
        <f>data_olah!D109</f>
        <v>ASA</v>
      </c>
      <c r="F3470" s="255" t="str">
        <f>data_olah!F109</f>
        <v>-0.204935343102523</v>
      </c>
      <c r="G3470" s="255" t="str">
        <f>data_olah!G109</f>
        <v>115.67127516143881</v>
      </c>
      <c r="H3470" s="254" t="str">
        <f>data_olah!H109</f>
        <v>TELKOM</v>
      </c>
      <c r="I3470" s="254" t="str">
        <f>data_olah!I109</f>
        <v>WMS</v>
      </c>
      <c r="J3470" s="254" t="str">
        <f>data_olah!J109</f>
        <v>TERPASANG</v>
      </c>
      <c r="K3470" s="254" t="str">
        <f>data_olah!Q109</f>
        <v>&gt; 200GB</v>
      </c>
      <c r="L3470" s="254" t="str">
        <f>data_olah!U109</f>
        <v>KURANG OPTIMAL</v>
      </c>
    </row>
    <row r="3471">
      <c r="A3471" s="253">
        <v>2025.0</v>
      </c>
      <c r="B3471" s="253" t="s">
        <v>3599</v>
      </c>
      <c r="C3471" s="254" t="str">
        <f>data_olah!B110</f>
        <v>KUTAI BARAT</v>
      </c>
      <c r="D3471" s="254" t="str">
        <f>data_olah!C110</f>
        <v>BARONG TONGKOK</v>
      </c>
      <c r="E3471" s="254" t="str">
        <f>data_olah!D110</f>
        <v>PEPES ASA</v>
      </c>
      <c r="F3471" s="255" t="str">
        <f>data_olah!F110</f>
        <v>-0.16708560523873905</v>
      </c>
      <c r="G3471" s="255" t="str">
        <f>data_olah!G110</f>
        <v>115.68779596327703</v>
      </c>
      <c r="H3471" s="254" t="str">
        <f>data_olah!H110</f>
        <v>COMTELINDO</v>
      </c>
      <c r="I3471" s="254" t="str">
        <f>data_olah!I110</f>
        <v>WMS</v>
      </c>
      <c r="J3471" s="254" t="str">
        <f>data_olah!J110</f>
        <v>TERPASANG</v>
      </c>
      <c r="K3471" s="254" t="str">
        <f>data_olah!Q110</f>
        <v>TIDAK TERDETEKSI</v>
      </c>
      <c r="L3471" s="254" t="str">
        <f>data_olah!U110</f>
        <v>KURANG OPTIMAL</v>
      </c>
    </row>
    <row r="3472">
      <c r="A3472" s="253">
        <v>2025.0</v>
      </c>
      <c r="B3472" s="253" t="s">
        <v>3599</v>
      </c>
      <c r="C3472" s="254" t="str">
        <f>data_olah!B111</f>
        <v>KUTAI BARAT</v>
      </c>
      <c r="D3472" s="254" t="str">
        <f>data_olah!C111</f>
        <v>BARONG TONGKOK</v>
      </c>
      <c r="E3472" s="254" t="str">
        <f>data_olah!D111</f>
        <v>MUARA ASA</v>
      </c>
      <c r="F3472" s="255" t="str">
        <f>data_olah!F111</f>
        <v>-0.130291341949828</v>
      </c>
      <c r="G3472" s="255" t="str">
        <f>data_olah!G111</f>
        <v>115.71415613407514</v>
      </c>
      <c r="H3472" s="254" t="str">
        <f>data_olah!H111</f>
        <v>BESTCAMP</v>
      </c>
      <c r="I3472" s="254" t="str">
        <f>data_olah!I111</f>
        <v>STARLINK</v>
      </c>
      <c r="J3472" s="254" t="str">
        <f>data_olah!J111</f>
        <v>TERPASANG</v>
      </c>
      <c r="K3472" s="254" t="str">
        <f>data_olah!Q111</f>
        <v>BELUM TERPASANG</v>
      </c>
      <c r="L3472" s="254" t="str">
        <f>data_olah!U111</f>
        <v>TIDAK OPTIMAL</v>
      </c>
    </row>
    <row r="3473">
      <c r="A3473" s="253">
        <v>2025.0</v>
      </c>
      <c r="B3473" s="253" t="s">
        <v>3599</v>
      </c>
      <c r="C3473" s="254" t="str">
        <f>data_olah!B112</f>
        <v>KUTAI BARAT</v>
      </c>
      <c r="D3473" s="254" t="str">
        <f>data_olah!C112</f>
        <v>BARONG TONGKOK</v>
      </c>
      <c r="E3473" s="254" t="str">
        <f>data_olah!D112</f>
        <v>ONGKO ASA</v>
      </c>
      <c r="F3473" s="255" t="str">
        <f>data_olah!F112</f>
        <v>-0.17041179692585853</v>
      </c>
      <c r="G3473" s="255" t="str">
        <f>data_olah!G112</f>
        <v>115.69567156313413</v>
      </c>
      <c r="H3473" s="254" t="str">
        <f>data_olah!H112</f>
        <v>BESTCAMP</v>
      </c>
      <c r="I3473" s="254" t="str">
        <f>data_olah!I112</f>
        <v>STARLINK</v>
      </c>
      <c r="J3473" s="254" t="str">
        <f>data_olah!J112</f>
        <v>TERPASANG</v>
      </c>
      <c r="K3473" s="254" t="str">
        <f>data_olah!Q112</f>
        <v>BELUM TERPASANG</v>
      </c>
      <c r="L3473" s="254" t="str">
        <f>data_olah!U112</f>
        <v>OPTIMAL</v>
      </c>
    </row>
    <row r="3474">
      <c r="A3474" s="253">
        <v>2025.0</v>
      </c>
      <c r="B3474" s="253" t="s">
        <v>3599</v>
      </c>
      <c r="C3474" s="254" t="str">
        <f>data_olah!B113</f>
        <v>KUTAI BARAT</v>
      </c>
      <c r="D3474" s="254" t="str">
        <f>data_olah!C113</f>
        <v>BARONG TONGKOK</v>
      </c>
      <c r="E3474" s="254" t="str">
        <f>data_olah!D113</f>
        <v>JUAQ ASA</v>
      </c>
      <c r="F3474" s="255" t="str">
        <f>data_olah!F113</f>
        <v>-0.17887505723404634</v>
      </c>
      <c r="G3474" s="255" t="str">
        <f>data_olah!G113</f>
        <v>115.67922205757701</v>
      </c>
      <c r="H3474" s="254" t="str">
        <f>data_olah!H113</f>
        <v>TELKOM</v>
      </c>
      <c r="I3474" s="254" t="str">
        <f>data_olah!I113</f>
        <v>WMS</v>
      </c>
      <c r="J3474" s="254" t="str">
        <f>data_olah!J113</f>
        <v>TERPASANG</v>
      </c>
      <c r="K3474" s="254" t="str">
        <f>data_olah!Q113</f>
        <v>&gt; 200GB</v>
      </c>
      <c r="L3474" s="254" t="str">
        <f>data_olah!U113</f>
        <v>KURANG OPTIMAL</v>
      </c>
    </row>
    <row r="3475">
      <c r="A3475" s="253">
        <v>2025.0</v>
      </c>
      <c r="B3475" s="253" t="s">
        <v>3599</v>
      </c>
      <c r="C3475" s="254" t="str">
        <f>data_olah!B114</f>
        <v>KUTAI BARAT</v>
      </c>
      <c r="D3475" s="254" t="str">
        <f>data_olah!C114</f>
        <v>BARONG TONGKOK</v>
      </c>
      <c r="E3475" s="254" t="str">
        <f>data_olah!D114</f>
        <v>OMBAU ASA</v>
      </c>
      <c r="F3475" s="255" t="str">
        <f>data_olah!F114</f>
        <v>-0.191838885987442</v>
      </c>
      <c r="G3475" s="255" t="str">
        <f>data_olah!G114</f>
        <v>115.71663257092645</v>
      </c>
      <c r="H3475" s="254" t="str">
        <f>data_olah!H114</f>
        <v>TELKOM</v>
      </c>
      <c r="I3475" s="254" t="str">
        <f>data_olah!I114</f>
        <v>Astinet</v>
      </c>
      <c r="J3475" s="254" t="str">
        <f>data_olah!J114</f>
        <v>TERPASANG</v>
      </c>
      <c r="K3475" s="254" t="str">
        <f>data_olah!Q114</f>
        <v>TIDAK TERDETEKSI</v>
      </c>
      <c r="L3475" s="254" t="str">
        <f>data_olah!U114</f>
        <v>TIDAK TERDETEKSI</v>
      </c>
    </row>
    <row r="3476">
      <c r="A3476" s="253">
        <v>2025.0</v>
      </c>
      <c r="B3476" s="253" t="s">
        <v>3599</v>
      </c>
      <c r="C3476" s="254" t="str">
        <f>data_olah!B115</f>
        <v>KUTAI BARAT</v>
      </c>
      <c r="D3476" s="254" t="str">
        <f>data_olah!C115</f>
        <v>BARONG TONGKOK</v>
      </c>
      <c r="E3476" s="254" t="str">
        <f>data_olah!D115</f>
        <v>NGENYAN ASA</v>
      </c>
      <c r="F3476" s="255" t="str">
        <f>data_olah!F115</f>
        <v>-0.21607552833560312</v>
      </c>
      <c r="G3476" s="255" t="str">
        <f>data_olah!G115</f>
        <v>115.7277197286916</v>
      </c>
      <c r="H3476" s="254" t="str">
        <f>data_olah!H115</f>
        <v>TELKOM</v>
      </c>
      <c r="I3476" s="254" t="str">
        <f>data_olah!I115</f>
        <v>WMS</v>
      </c>
      <c r="J3476" s="254" t="str">
        <f>data_olah!J115</f>
        <v>TERPASANG</v>
      </c>
      <c r="K3476" s="254" t="str">
        <f>data_olah!Q115</f>
        <v>&gt; 200GB</v>
      </c>
      <c r="L3476" s="254" t="str">
        <f>data_olah!U115</f>
        <v>KURANG OPTIMAL</v>
      </c>
    </row>
    <row r="3477">
      <c r="A3477" s="253">
        <v>2025.0</v>
      </c>
      <c r="B3477" s="253" t="s">
        <v>3599</v>
      </c>
      <c r="C3477" s="254" t="str">
        <f>data_olah!B116</f>
        <v>KUTAI BARAT</v>
      </c>
      <c r="D3477" s="254" t="str">
        <f>data_olah!C116</f>
        <v>BARONG TONGKOK</v>
      </c>
      <c r="E3477" s="254" t="str">
        <f>data_olah!D116</f>
        <v>GEMUHAN ASA</v>
      </c>
      <c r="F3477" s="255" t="str">
        <f>data_olah!F116</f>
        <v>-0.1865940407850733</v>
      </c>
      <c r="G3477" s="255" t="str">
        <f>data_olah!G116</f>
        <v>115.77478736076023</v>
      </c>
      <c r="H3477" s="254" t="str">
        <f>data_olah!H116</f>
        <v>TELKOMSEL</v>
      </c>
      <c r="I3477" s="254" t="str">
        <f>data_olah!I116</f>
        <v>INDIHOME</v>
      </c>
      <c r="J3477" s="254" t="str">
        <f>data_olah!J116</f>
        <v>TERPASANG</v>
      </c>
      <c r="K3477" s="254" t="str">
        <f>data_olah!Q116</f>
        <v>&gt; 200GB</v>
      </c>
      <c r="L3477" s="254" t="str">
        <f>data_olah!U116</f>
        <v>KURANG OPTIMAL</v>
      </c>
    </row>
    <row r="3478">
      <c r="A3478" s="253">
        <v>2025.0</v>
      </c>
      <c r="B3478" s="253" t="s">
        <v>3599</v>
      </c>
      <c r="C3478" s="254" t="str">
        <f>data_olah!B117</f>
        <v>KUTAI BARAT</v>
      </c>
      <c r="D3478" s="254" t="str">
        <f>data_olah!C117</f>
        <v>BARONG TONGKOK</v>
      </c>
      <c r="E3478" s="254" t="str">
        <f>data_olah!D117</f>
        <v>GELEO BARU</v>
      </c>
      <c r="F3478" s="255" t="str">
        <f>data_olah!F117</f>
        <v>-0.17444422795683048</v>
      </c>
      <c r="G3478" s="255" t="str">
        <f>data_olah!G117</f>
        <v>115.74867481430151</v>
      </c>
      <c r="H3478" s="254" t="str">
        <f>data_olah!H117</f>
        <v>TELKOMSEL</v>
      </c>
      <c r="I3478" s="254" t="str">
        <f>data_olah!I117</f>
        <v>INDIHOME</v>
      </c>
      <c r="J3478" s="254" t="str">
        <f>data_olah!J117</f>
        <v>TERPASANG</v>
      </c>
      <c r="K3478" s="254" t="str">
        <f>data_olah!Q117</f>
        <v>&gt; 200GB</v>
      </c>
      <c r="L3478" s="254" t="str">
        <f>data_olah!U117</f>
        <v>KURANG OPTIMAL</v>
      </c>
    </row>
    <row r="3479">
      <c r="A3479" s="253">
        <v>2025.0</v>
      </c>
      <c r="B3479" s="253" t="s">
        <v>3599</v>
      </c>
      <c r="C3479" s="254" t="str">
        <f>data_olah!B118</f>
        <v>KUTAI BARAT</v>
      </c>
      <c r="D3479" s="254" t="str">
        <f>data_olah!C118</f>
        <v>BARONG TONGKOK</v>
      </c>
      <c r="E3479" s="254" t="str">
        <f>data_olah!D118</f>
        <v>GELEO ASA</v>
      </c>
      <c r="F3479" s="255" t="str">
        <f>data_olah!F118</f>
        <v>-0.1572131914729909</v>
      </c>
      <c r="G3479" s="255" t="str">
        <f>data_olah!G118</f>
        <v>115.74240559667388</v>
      </c>
      <c r="H3479" s="254" t="str">
        <f>data_olah!H118</f>
        <v>TELKOM</v>
      </c>
      <c r="I3479" s="254" t="str">
        <f>data_olah!I118</f>
        <v>WMS</v>
      </c>
      <c r="J3479" s="254" t="str">
        <f>data_olah!J118</f>
        <v>TERPASANG</v>
      </c>
      <c r="K3479" s="254" t="str">
        <f>data_olah!Q118</f>
        <v>&lt;= 50GB</v>
      </c>
      <c r="L3479" s="254" t="str">
        <f>data_olah!U118</f>
        <v>KURANG OPTIMAL</v>
      </c>
    </row>
    <row r="3480">
      <c r="A3480" s="253">
        <v>2025.0</v>
      </c>
      <c r="B3480" s="253" t="s">
        <v>3599</v>
      </c>
      <c r="C3480" s="254" t="str">
        <f>data_olah!B119</f>
        <v>KUTAI BARAT</v>
      </c>
      <c r="D3480" s="254" t="str">
        <f>data_olah!C119</f>
        <v>BARONG TONGKOK</v>
      </c>
      <c r="E3480" s="254" t="str">
        <f>data_olah!D119</f>
        <v>REJO BASUKI</v>
      </c>
      <c r="F3480" s="255" t="str">
        <f>data_olah!F119</f>
        <v>-0.2696440984378218</v>
      </c>
      <c r="G3480" s="255" t="str">
        <f>data_olah!G119</f>
        <v>115.67661951113836</v>
      </c>
      <c r="H3480" s="254" t="str">
        <f>data_olah!H119</f>
        <v>TELKOMSEL</v>
      </c>
      <c r="I3480" s="254" t="str">
        <f>data_olah!I119</f>
        <v>INDIHOME</v>
      </c>
      <c r="J3480" s="254" t="str">
        <f>data_olah!J119</f>
        <v>TERPASANG</v>
      </c>
      <c r="K3480" s="254" t="str">
        <f>data_olah!Q119</f>
        <v>&lt;= 50GB</v>
      </c>
      <c r="L3480" s="254" t="str">
        <f>data_olah!U119</f>
        <v>TIDAK OPTIMAL</v>
      </c>
    </row>
    <row r="3481">
      <c r="A3481" s="253">
        <v>2025.0</v>
      </c>
      <c r="B3481" s="253" t="s">
        <v>3599</v>
      </c>
      <c r="C3481" s="254" t="str">
        <f>data_olah!B120</f>
        <v>KUTAI BARAT</v>
      </c>
      <c r="D3481" s="254" t="str">
        <f>data_olah!C120</f>
        <v>BARONG TONGKOK</v>
      </c>
      <c r="E3481" s="254" t="str">
        <f>data_olah!D120</f>
        <v>SUMBER SARI</v>
      </c>
      <c r="F3481" s="255" t="str">
        <f>data_olah!F120</f>
        <v>-0.23818464861862707</v>
      </c>
      <c r="G3481" s="255" t="str">
        <f>data_olah!G120</f>
        <v>115.71903218811187</v>
      </c>
      <c r="H3481" s="254" t="str">
        <f>data_olah!H120</f>
        <v>TELKOMSEL</v>
      </c>
      <c r="I3481" s="254" t="str">
        <f>data_olah!I120</f>
        <v>INDIHOME</v>
      </c>
      <c r="J3481" s="254" t="str">
        <f>data_olah!J120</f>
        <v>TERPASANG</v>
      </c>
      <c r="K3481" s="254" t="str">
        <f>data_olah!Q120</f>
        <v>&lt;= 50GB</v>
      </c>
      <c r="L3481" s="254" t="str">
        <f>data_olah!U120</f>
        <v>KURANG OPTIMAL</v>
      </c>
    </row>
    <row r="3482">
      <c r="A3482" s="253">
        <v>2025.0</v>
      </c>
      <c r="B3482" s="253" t="s">
        <v>3599</v>
      </c>
      <c r="C3482" s="254" t="str">
        <f>data_olah!B121</f>
        <v>KUTAI BARAT</v>
      </c>
      <c r="D3482" s="254" t="str">
        <f>data_olah!C121</f>
        <v>BARONG TONGKOK</v>
      </c>
      <c r="E3482" s="254" t="str">
        <f>data_olah!D121</f>
        <v>SENDAWAR</v>
      </c>
      <c r="F3482" s="255" t="str">
        <f>data_olah!F121</f>
        <v>-0.213830</v>
      </c>
      <c r="G3482" s="255" t="str">
        <f>data_olah!G121</f>
        <v>115.781577</v>
      </c>
      <c r="H3482" s="254" t="str">
        <f>data_olah!H121</f>
        <v>TELKOM</v>
      </c>
      <c r="I3482" s="254" t="str">
        <f>data_olah!I121</f>
        <v>Astinet</v>
      </c>
      <c r="J3482" s="254" t="str">
        <f>data_olah!J121</f>
        <v>TERPASANG</v>
      </c>
      <c r="K3482" s="254" t="str">
        <f>data_olah!Q121</f>
        <v>TIDAK TERDETEKSI</v>
      </c>
      <c r="L3482" s="254" t="str">
        <f>data_olah!U121</f>
        <v>TIDAK TERDETEKSI</v>
      </c>
    </row>
    <row r="3483">
      <c r="A3483" s="253">
        <v>2025.0</v>
      </c>
      <c r="B3483" s="253" t="s">
        <v>3599</v>
      </c>
      <c r="C3483" s="254" t="str">
        <f>data_olah!B122</f>
        <v>KUTAI BARAT</v>
      </c>
      <c r="D3483" s="254" t="str">
        <f>data_olah!C122</f>
        <v>BARONG TONGKOK</v>
      </c>
      <c r="E3483" s="254" t="str">
        <f>data_olah!D122</f>
        <v>BALOK ASA</v>
      </c>
      <c r="F3483" s="255" t="str">
        <f>data_olah!F122</f>
        <v>-0.21272149956816314</v>
      </c>
      <c r="G3483" s="255" t="str">
        <f>data_olah!G122</f>
        <v>115.64039769220865</v>
      </c>
      <c r="H3483" s="254" t="str">
        <f>data_olah!H122</f>
        <v>PSN</v>
      </c>
      <c r="I3483" s="254" t="str">
        <f>data_olah!I122</f>
        <v>VSAT</v>
      </c>
      <c r="J3483" s="254" t="str">
        <f>data_olah!J122</f>
        <v>TERPASANG</v>
      </c>
      <c r="K3483" s="254" t="str">
        <f>data_olah!Q122</f>
        <v/>
      </c>
      <c r="L3483" s="254" t="str">
        <f>data_olah!U122</f>
        <v>TIDAK OPTIMAL</v>
      </c>
    </row>
    <row r="3484">
      <c r="A3484" s="253">
        <v>2025.0</v>
      </c>
      <c r="B3484" s="253" t="s">
        <v>3599</v>
      </c>
      <c r="C3484" s="254" t="str">
        <f>data_olah!B123</f>
        <v>KUTAI BARAT</v>
      </c>
      <c r="D3484" s="254" t="str">
        <f>data_olah!C123</f>
        <v>BARONG TONGKOK</v>
      </c>
      <c r="E3484" s="254" t="str">
        <f>data_olah!D123</f>
        <v>BELEMPUNG ULAQ</v>
      </c>
      <c r="F3484" s="255" t="str">
        <f>data_olah!F123</f>
        <v>-0.22734207228667713</v>
      </c>
      <c r="G3484" s="255" t="str">
        <f>data_olah!G123</f>
        <v>115.74720937264836</v>
      </c>
      <c r="H3484" s="254" t="str">
        <f>data_olah!H123</f>
        <v>COMTELINDO</v>
      </c>
      <c r="I3484" s="254" t="str">
        <f>data_olah!I123</f>
        <v>WMS</v>
      </c>
      <c r="J3484" s="254" t="str">
        <f>data_olah!J123</f>
        <v>TERPASANG</v>
      </c>
      <c r="K3484" s="254" t="str">
        <f>data_olah!Q123</f>
        <v>TIDAK TERDETEKSI</v>
      </c>
      <c r="L3484" s="254" t="str">
        <f>data_olah!U123</f>
        <v>SANGAT OPTIMAL</v>
      </c>
    </row>
    <row r="3485">
      <c r="A3485" s="253">
        <v>2025.0</v>
      </c>
      <c r="B3485" s="253" t="s">
        <v>3599</v>
      </c>
      <c r="C3485" s="254" t="str">
        <f>data_olah!B124</f>
        <v>KUTAI BARAT</v>
      </c>
      <c r="D3485" s="254" t="str">
        <f>data_olah!C124</f>
        <v>BENTIAN BESAR</v>
      </c>
      <c r="E3485" s="254" t="str">
        <f>data_olah!D124</f>
        <v>RANDA EMPAS</v>
      </c>
      <c r="F3485" s="255" t="str">
        <f>data_olah!F124</f>
        <v>-1.0574766817369508</v>
      </c>
      <c r="G3485" s="255" t="str">
        <f>data_olah!G124</f>
        <v>115.75151086867604</v>
      </c>
      <c r="H3485" s="254" t="str">
        <f>data_olah!H124</f>
        <v>TELKOMSAT</v>
      </c>
      <c r="I3485" s="254" t="str">
        <f>data_olah!I124</f>
        <v>STARLINK</v>
      </c>
      <c r="J3485" s="254" t="str">
        <f>data_olah!J124</f>
        <v>TERPASANG</v>
      </c>
      <c r="K3485" s="254" t="str">
        <f>data_olah!Q124</f>
        <v>&lt;= 150GB</v>
      </c>
      <c r="L3485" s="254" t="str">
        <f>data_olah!U124</f>
        <v>OPTIMAL</v>
      </c>
    </row>
    <row r="3486">
      <c r="A3486" s="253">
        <v>2025.0</v>
      </c>
      <c r="B3486" s="253" t="s">
        <v>3599</v>
      </c>
      <c r="C3486" s="254" t="str">
        <f>data_olah!B125</f>
        <v>KUTAI BARAT</v>
      </c>
      <c r="D3486" s="254" t="str">
        <f>data_olah!C125</f>
        <v>BENTIAN BESAR</v>
      </c>
      <c r="E3486" s="254" t="str">
        <f>data_olah!D125</f>
        <v>TUKUQ</v>
      </c>
      <c r="F3486" s="255" t="str">
        <f>data_olah!F125</f>
        <v>-1.0606688788822483</v>
      </c>
      <c r="G3486" s="255" t="str">
        <f>data_olah!G125</f>
        <v>115.73646642873628</v>
      </c>
      <c r="H3486" s="254" t="str">
        <f>data_olah!H125</f>
        <v>TELKOMSAT</v>
      </c>
      <c r="I3486" s="254" t="str">
        <f>data_olah!I125</f>
        <v>STARLINK</v>
      </c>
      <c r="J3486" s="254" t="str">
        <f>data_olah!J125</f>
        <v>TERPASANG</v>
      </c>
      <c r="K3486" s="254" t="str">
        <f>data_olah!Q125</f>
        <v>&lt;= 150GB</v>
      </c>
      <c r="L3486" s="254" t="str">
        <f>data_olah!U125</f>
        <v>SANGAT OPTIMAL</v>
      </c>
    </row>
    <row r="3487">
      <c r="A3487" s="253">
        <v>2025.0</v>
      </c>
      <c r="B3487" s="253" t="s">
        <v>3599</v>
      </c>
      <c r="C3487" s="254" t="str">
        <f>data_olah!B126</f>
        <v>KUTAI BARAT</v>
      </c>
      <c r="D3487" s="254" t="str">
        <f>data_olah!C126</f>
        <v>BENTIAN BESAR</v>
      </c>
      <c r="E3487" s="254" t="str">
        <f>data_olah!D126</f>
        <v>TENDE</v>
      </c>
      <c r="F3487" s="255" t="str">
        <f>data_olah!F126</f>
        <v>-1.0574441252606084</v>
      </c>
      <c r="G3487" s="255" t="str">
        <f>data_olah!G126</f>
        <v>115.78149414540037</v>
      </c>
      <c r="H3487" s="254" t="str">
        <f>data_olah!H126</f>
        <v>BESTCAMP</v>
      </c>
      <c r="I3487" s="254" t="str">
        <f>data_olah!I126</f>
        <v>STARLINK</v>
      </c>
      <c r="J3487" s="254" t="str">
        <f>data_olah!J126</f>
        <v>TERPASANG</v>
      </c>
      <c r="K3487" s="254" t="str">
        <f>data_olah!Q126</f>
        <v>BELUM TERPASANG</v>
      </c>
      <c r="L3487" s="254" t="str">
        <f>data_olah!U126</f>
        <v>SANGAT OPTIMAL</v>
      </c>
    </row>
    <row r="3488">
      <c r="A3488" s="253">
        <v>2025.0</v>
      </c>
      <c r="B3488" s="253" t="s">
        <v>3599</v>
      </c>
      <c r="C3488" s="254" t="str">
        <f>data_olah!B127</f>
        <v>KUTAI BARAT</v>
      </c>
      <c r="D3488" s="254" t="str">
        <f>data_olah!C127</f>
        <v>BENTIAN BESAR</v>
      </c>
      <c r="E3488" s="254" t="str">
        <f>data_olah!D127</f>
        <v>SAMBUNG</v>
      </c>
      <c r="F3488" s="255" t="str">
        <f>data_olah!F127</f>
        <v>-0.999391784911418</v>
      </c>
      <c r="G3488" s="255" t="str">
        <f>data_olah!G127</f>
        <v>115.74315145221495</v>
      </c>
      <c r="H3488" s="254" t="str">
        <f>data_olah!H127</f>
        <v>ICON+</v>
      </c>
      <c r="I3488" s="254" t="str">
        <f>data_olah!I127</f>
        <v>STARLINK</v>
      </c>
      <c r="J3488" s="254" t="str">
        <f>data_olah!J127</f>
        <v>TERPASANG</v>
      </c>
      <c r="K3488" s="254" t="str">
        <f>data_olah!Q127</f>
        <v/>
      </c>
      <c r="L3488" s="254" t="str">
        <f>data_olah!U127</f>
        <v>KURANG OPTIMAL</v>
      </c>
    </row>
    <row r="3489">
      <c r="A3489" s="253">
        <v>2025.0</v>
      </c>
      <c r="B3489" s="253" t="s">
        <v>3599</v>
      </c>
      <c r="C3489" s="254" t="str">
        <f>data_olah!B128</f>
        <v>KUTAI BARAT</v>
      </c>
      <c r="D3489" s="254" t="str">
        <f>data_olah!C128</f>
        <v>BENTIAN BESAR</v>
      </c>
      <c r="E3489" s="254" t="str">
        <f>data_olah!D128</f>
        <v>ANAN JAYA</v>
      </c>
      <c r="F3489" s="255" t="str">
        <f>data_olah!F128</f>
        <v>-0.9021270885289268</v>
      </c>
      <c r="G3489" s="255" t="str">
        <f>data_olah!G128</f>
        <v>115.6862917939674</v>
      </c>
      <c r="H3489" s="254" t="str">
        <f>data_olah!H128</f>
        <v>TELKOMSEL</v>
      </c>
      <c r="I3489" s="254" t="str">
        <f>data_olah!I128</f>
        <v>ORBIT</v>
      </c>
      <c r="J3489" s="254" t="str">
        <f>data_olah!J128</f>
        <v>TERPASANG</v>
      </c>
      <c r="K3489" s="254" t="str">
        <f>data_olah!Q128</f>
        <v>TIDAK TERDETEKSI</v>
      </c>
      <c r="L3489" s="254" t="str">
        <f>data_olah!U128</f>
        <v>TIDAK TERDETEKSI</v>
      </c>
    </row>
    <row r="3490">
      <c r="A3490" s="253">
        <v>2025.0</v>
      </c>
      <c r="B3490" s="253" t="s">
        <v>3599</v>
      </c>
      <c r="C3490" s="254" t="str">
        <f>data_olah!B129</f>
        <v>KUTAI BARAT</v>
      </c>
      <c r="D3490" s="254" t="str">
        <f>data_olah!C129</f>
        <v>BENTIAN BESAR</v>
      </c>
      <c r="E3490" s="254" t="str">
        <f>data_olah!D129</f>
        <v>JELMU SIBAK</v>
      </c>
      <c r="F3490" s="255" t="str">
        <f>data_olah!F129</f>
        <v>-0.8786543998607228</v>
      </c>
      <c r="G3490" s="255" t="str">
        <f>data_olah!G129</f>
        <v>115.7456375291888</v>
      </c>
      <c r="H3490" s="254" t="str">
        <f>data_olah!H129</f>
        <v>TELKOMSEL</v>
      </c>
      <c r="I3490" s="254" t="str">
        <f>data_olah!I129</f>
        <v>ORBIT</v>
      </c>
      <c r="J3490" s="254" t="str">
        <f>data_olah!J129</f>
        <v>TERPASANG</v>
      </c>
      <c r="K3490" s="254" t="str">
        <f>data_olah!Q129</f>
        <v>TIDAK TERDETEKSI</v>
      </c>
      <c r="L3490" s="254" t="str">
        <f>data_olah!U129</f>
        <v>TIDAK TERDETEKSI</v>
      </c>
    </row>
    <row r="3491">
      <c r="A3491" s="253">
        <v>2025.0</v>
      </c>
      <c r="B3491" s="253" t="s">
        <v>3599</v>
      </c>
      <c r="C3491" s="254" t="str">
        <f>data_olah!B130</f>
        <v>KUTAI BARAT</v>
      </c>
      <c r="D3491" s="254" t="str">
        <f>data_olah!C130</f>
        <v>BENTIAN BESAR</v>
      </c>
      <c r="E3491" s="254" t="str">
        <f>data_olah!D130</f>
        <v>SUAKONG</v>
      </c>
      <c r="F3491" s="255" t="str">
        <f>data_olah!F130</f>
        <v>-0.7777228541435675</v>
      </c>
      <c r="G3491" s="255" t="str">
        <f>data_olah!G130</f>
        <v>115.76754982870969</v>
      </c>
      <c r="H3491" s="254" t="str">
        <f>data_olah!H130</f>
        <v>TELKOMSEL</v>
      </c>
      <c r="I3491" s="254" t="str">
        <f>data_olah!I130</f>
        <v>ORBIT</v>
      </c>
      <c r="J3491" s="254" t="str">
        <f>data_olah!J130</f>
        <v>TERPASANG</v>
      </c>
      <c r="K3491" s="254" t="str">
        <f>data_olah!Q130</f>
        <v>TIDAK TERDETEKSI</v>
      </c>
      <c r="L3491" s="254" t="str">
        <f>data_olah!U130</f>
        <v>TIDAK TERDETEKSI</v>
      </c>
    </row>
    <row r="3492">
      <c r="A3492" s="253">
        <v>2025.0</v>
      </c>
      <c r="B3492" s="253" t="s">
        <v>3599</v>
      </c>
      <c r="C3492" s="254" t="str">
        <f>data_olah!B131</f>
        <v>KUTAI BARAT</v>
      </c>
      <c r="D3492" s="254" t="str">
        <f>data_olah!C131</f>
        <v>BENTIAN BESAR</v>
      </c>
      <c r="E3492" s="254" t="str">
        <f>data_olah!D131</f>
        <v>PENARUNG</v>
      </c>
      <c r="F3492" s="255" t="str">
        <f>data_olah!F131</f>
        <v>-0.6529620986760182</v>
      </c>
      <c r="G3492" s="255" t="str">
        <f>data_olah!G131</f>
        <v>115.72201479986926</v>
      </c>
      <c r="H3492" s="254" t="str">
        <f>data_olah!H131</f>
        <v>BESTCAMP</v>
      </c>
      <c r="I3492" s="254" t="str">
        <f>data_olah!I131</f>
        <v>STARLINK</v>
      </c>
      <c r="J3492" s="254" t="str">
        <f>data_olah!J131</f>
        <v>TERPASANG</v>
      </c>
      <c r="K3492" s="254" t="str">
        <f>data_olah!Q131</f>
        <v>BELUM TERPASANG</v>
      </c>
      <c r="L3492" s="254" t="str">
        <f>data_olah!U131</f>
        <v>KURANG OPTIMAL</v>
      </c>
    </row>
    <row r="3493">
      <c r="A3493" s="253">
        <v>2025.0</v>
      </c>
      <c r="B3493" s="253" t="s">
        <v>3599</v>
      </c>
      <c r="C3493" s="254" t="str">
        <f>data_olah!B132</f>
        <v>KUTAI BARAT</v>
      </c>
      <c r="D3493" s="254" t="str">
        <f>data_olah!C132</f>
        <v>BENTIAN BESAR</v>
      </c>
      <c r="E3493" s="254" t="str">
        <f>data_olah!D132</f>
        <v>DILANG PUTI</v>
      </c>
      <c r="F3493" s="255" t="str">
        <f>data_olah!F132</f>
        <v>-0.7113638600819848</v>
      </c>
      <c r="G3493" s="255" t="str">
        <f>data_olah!G132</f>
        <v>115.76679645736847</v>
      </c>
      <c r="H3493" s="254" t="str">
        <f>data_olah!H132</f>
        <v>TELKOMSEL</v>
      </c>
      <c r="I3493" s="254" t="str">
        <f>data_olah!I132</f>
        <v>ORBIT</v>
      </c>
      <c r="J3493" s="254" t="str">
        <f>data_olah!J132</f>
        <v>TERPASANG</v>
      </c>
      <c r="K3493" s="254" t="str">
        <f>data_olah!Q132</f>
        <v>TIDAK TERDETEKSI</v>
      </c>
      <c r="L3493" s="254" t="str">
        <f>data_olah!U132</f>
        <v>TIDAK TERDETEKSI</v>
      </c>
    </row>
    <row r="3494">
      <c r="A3494" s="253">
        <v>2025.0</v>
      </c>
      <c r="B3494" s="253" t="s">
        <v>3599</v>
      </c>
      <c r="C3494" s="254" t="str">
        <f>data_olah!B133</f>
        <v>KUTAI BARAT</v>
      </c>
      <c r="D3494" s="254" t="str">
        <f>data_olah!C133</f>
        <v>BONGAN</v>
      </c>
      <c r="E3494" s="254" t="str">
        <f>data_olah!D133</f>
        <v>GERUNGUNG</v>
      </c>
      <c r="F3494" s="255" t="str">
        <f>data_olah!F133</f>
        <v>-1.0031204138417809</v>
      </c>
      <c r="G3494" s="255" t="str">
        <f>data_olah!G133</f>
        <v>116.10534835358968</v>
      </c>
      <c r="H3494" s="254" t="str">
        <f>data_olah!H133</f>
        <v>TELKOMSAT</v>
      </c>
      <c r="I3494" s="254" t="str">
        <f>data_olah!I133</f>
        <v>STARLINK</v>
      </c>
      <c r="J3494" s="254" t="str">
        <f>data_olah!J133</f>
        <v>TERPASANG</v>
      </c>
      <c r="K3494" s="254" t="str">
        <f>data_olah!Q133</f>
        <v>&lt;= 150GB</v>
      </c>
      <c r="L3494" s="254" t="str">
        <f>data_olah!U133</f>
        <v>OPTIMAL</v>
      </c>
    </row>
    <row r="3495">
      <c r="A3495" s="253">
        <v>2025.0</v>
      </c>
      <c r="B3495" s="253" t="s">
        <v>3599</v>
      </c>
      <c r="C3495" s="254" t="str">
        <f>data_olah!B134</f>
        <v>KUTAI BARAT</v>
      </c>
      <c r="D3495" s="254" t="str">
        <f>data_olah!C134</f>
        <v>BONGAN</v>
      </c>
      <c r="E3495" s="254" t="str">
        <f>data_olah!D134</f>
        <v>PERENG TALIQ</v>
      </c>
      <c r="F3495" s="255" t="str">
        <f>data_olah!F134</f>
        <v>-0.8163408121446062</v>
      </c>
      <c r="G3495" s="255" t="str">
        <f>data_olah!G134</f>
        <v>116.25914389453153</v>
      </c>
      <c r="H3495" s="254" t="str">
        <f>data_olah!H134</f>
        <v>BESTCAMP</v>
      </c>
      <c r="I3495" s="254" t="str">
        <f>data_olah!I134</f>
        <v>STARLINK</v>
      </c>
      <c r="J3495" s="254" t="str">
        <f>data_olah!J134</f>
        <v>TERPASANG</v>
      </c>
      <c r="K3495" s="254" t="str">
        <f>data_olah!Q134</f>
        <v>BELUM TERPASANG</v>
      </c>
      <c r="L3495" s="254" t="str">
        <f>data_olah!U134</f>
        <v>SANGAT OPTIMAL</v>
      </c>
    </row>
    <row r="3496">
      <c r="A3496" s="253">
        <v>2025.0</v>
      </c>
      <c r="B3496" s="253" t="s">
        <v>3599</v>
      </c>
      <c r="C3496" s="254" t="str">
        <f>data_olah!B135</f>
        <v>KUTAI BARAT</v>
      </c>
      <c r="D3496" s="254" t="str">
        <f>data_olah!C135</f>
        <v>BONGAN</v>
      </c>
      <c r="E3496" s="254" t="str">
        <f>data_olah!D135</f>
        <v>TANJUNG SOKE</v>
      </c>
      <c r="F3496" s="255" t="str">
        <f>data_olah!F135</f>
        <v>-0.9853883718734402</v>
      </c>
      <c r="G3496" s="255" t="str">
        <f>data_olah!G135</f>
        <v>116.14852985986349</v>
      </c>
      <c r="H3496" s="254" t="str">
        <f>data_olah!H135</f>
        <v>ICON+</v>
      </c>
      <c r="I3496" s="254" t="str">
        <f>data_olah!I135</f>
        <v>STARLINK</v>
      </c>
      <c r="J3496" s="254" t="str">
        <f>data_olah!J135</f>
        <v>TERPASANG</v>
      </c>
      <c r="K3496" s="254" t="str">
        <f>data_olah!Q135</f>
        <v/>
      </c>
      <c r="L3496" s="254" t="str">
        <f>data_olah!U135</f>
        <v>KURANG OPTIMAL</v>
      </c>
    </row>
    <row r="3497">
      <c r="A3497" s="253">
        <v>2025.0</v>
      </c>
      <c r="B3497" s="253" t="s">
        <v>3599</v>
      </c>
      <c r="C3497" s="254" t="str">
        <f>data_olah!B136</f>
        <v>KUTAI BARAT</v>
      </c>
      <c r="D3497" s="254" t="str">
        <f>data_olah!C136</f>
        <v>BONGAN</v>
      </c>
      <c r="E3497" s="254" t="str">
        <f>data_olah!D136</f>
        <v>DERAYA</v>
      </c>
      <c r="F3497" s="255" t="str">
        <f>data_olah!F136</f>
        <v>-0.938584246222064</v>
      </c>
      <c r="G3497" s="255" t="str">
        <f>data_olah!G136</f>
        <v>116.15222580606046</v>
      </c>
      <c r="H3497" s="254" t="str">
        <f>data_olah!H136</f>
        <v>TELKOMSAT</v>
      </c>
      <c r="I3497" s="254" t="str">
        <f>data_olah!I136</f>
        <v>STARLINK</v>
      </c>
      <c r="J3497" s="254" t="str">
        <f>data_olah!J136</f>
        <v>TERPASANG</v>
      </c>
      <c r="K3497" s="254" t="str">
        <f>data_olah!Q136</f>
        <v>&lt;=1000GB</v>
      </c>
      <c r="L3497" s="254" t="str">
        <f>data_olah!U136</f>
        <v>SANGAT OPTIMAL</v>
      </c>
    </row>
    <row r="3498">
      <c r="A3498" s="253">
        <v>2025.0</v>
      </c>
      <c r="B3498" s="253" t="s">
        <v>3599</v>
      </c>
      <c r="C3498" s="254" t="str">
        <f>data_olah!B137</f>
        <v>KUTAI BARAT</v>
      </c>
      <c r="D3498" s="254" t="str">
        <f>data_olah!C137</f>
        <v>BONGAN</v>
      </c>
      <c r="E3498" s="254" t="str">
        <f>data_olah!D137</f>
        <v>LEMPER</v>
      </c>
      <c r="F3498" s="255" t="str">
        <f>data_olah!F137</f>
        <v>-0.8795249640388523</v>
      </c>
      <c r="G3498" s="255" t="str">
        <f>data_olah!G137</f>
        <v>116.1608955367482</v>
      </c>
      <c r="H3498" s="254" t="str">
        <f>data_olah!H137</f>
        <v/>
      </c>
      <c r="I3498" s="254" t="str">
        <f>data_olah!I137</f>
        <v/>
      </c>
      <c r="J3498" s="254" t="str">
        <f>data_olah!J137</f>
        <v/>
      </c>
      <c r="K3498" s="254" t="str">
        <f>data_olah!Q137</f>
        <v>BELUM TERPASANG</v>
      </c>
      <c r="L3498" s="254" t="str">
        <f>data_olah!U137</f>
        <v>BELUM TERPASANG</v>
      </c>
    </row>
    <row r="3499">
      <c r="A3499" s="253">
        <v>2025.0</v>
      </c>
      <c r="B3499" s="253" t="s">
        <v>3599</v>
      </c>
      <c r="C3499" s="254" t="str">
        <f>data_olah!B138</f>
        <v>KUTAI BARAT</v>
      </c>
      <c r="D3499" s="254" t="str">
        <f>data_olah!C138</f>
        <v>BONGAN</v>
      </c>
      <c r="E3499" s="254" t="str">
        <f>data_olah!D138</f>
        <v>MUARA SIRAM</v>
      </c>
      <c r="F3499" s="255" t="str">
        <f>data_olah!F138</f>
        <v>-0.7477491579546033</v>
      </c>
      <c r="G3499" s="255" t="str">
        <f>data_olah!G138</f>
        <v>116.17935450017545</v>
      </c>
      <c r="H3499" s="254" t="str">
        <f>data_olah!H138</f>
        <v>TELKOMSEL</v>
      </c>
      <c r="I3499" s="254" t="str">
        <f>data_olah!I138</f>
        <v>ORBIT</v>
      </c>
      <c r="J3499" s="254" t="str">
        <f>data_olah!J138</f>
        <v>TERPASANG</v>
      </c>
      <c r="K3499" s="254" t="str">
        <f>data_olah!Q138</f>
        <v>TIDAK TERDETEKSI</v>
      </c>
      <c r="L3499" s="254" t="str">
        <f>data_olah!U138</f>
        <v>TIDAK TERDETEKSI</v>
      </c>
    </row>
    <row r="3500">
      <c r="A3500" s="253">
        <v>2025.0</v>
      </c>
      <c r="B3500" s="253" t="s">
        <v>3599</v>
      </c>
      <c r="C3500" s="254" t="str">
        <f>data_olah!B139</f>
        <v>KUTAI BARAT</v>
      </c>
      <c r="D3500" s="254" t="str">
        <f>data_olah!C139</f>
        <v>BONGAN</v>
      </c>
      <c r="E3500" s="254" t="str">
        <f>data_olah!D139</f>
        <v>RESAK</v>
      </c>
      <c r="F3500" s="255" t="str">
        <f>data_olah!F139</f>
        <v>-0.6955631937719908</v>
      </c>
      <c r="G3500" s="255" t="str">
        <f>data_olah!G139</f>
        <v>116.17910510223835</v>
      </c>
      <c r="H3500" s="254" t="str">
        <f>data_olah!H139</f>
        <v>BESTCAMP</v>
      </c>
      <c r="I3500" s="254" t="str">
        <f>data_olah!I139</f>
        <v>STARLINK</v>
      </c>
      <c r="J3500" s="254" t="str">
        <f>data_olah!J139</f>
        <v>TERPASANG</v>
      </c>
      <c r="K3500" s="254" t="str">
        <f>data_olah!Q139</f>
        <v>BELUM TERPASANG</v>
      </c>
      <c r="L3500" s="254" t="str">
        <f>data_olah!U139</f>
        <v>OPTIMAL</v>
      </c>
    </row>
    <row r="3501">
      <c r="A3501" s="253">
        <v>2025.0</v>
      </c>
      <c r="B3501" s="253" t="s">
        <v>3599</v>
      </c>
      <c r="C3501" s="254" t="str">
        <f>data_olah!B140</f>
        <v>KUTAI BARAT</v>
      </c>
      <c r="D3501" s="254" t="str">
        <f>data_olah!C140</f>
        <v>BONGAN</v>
      </c>
      <c r="E3501" s="254" t="str">
        <f>data_olah!D140</f>
        <v>JAMBUK</v>
      </c>
      <c r="F3501" s="255" t="str">
        <f>data_olah!F140</f>
        <v>-0.7000684148042612</v>
      </c>
      <c r="G3501" s="255" t="str">
        <f>data_olah!G140</f>
        <v>116.3082341603849</v>
      </c>
      <c r="H3501" s="254" t="str">
        <f>data_olah!H140</f>
        <v>BESTCAMP</v>
      </c>
      <c r="I3501" s="254" t="str">
        <f>data_olah!I140</f>
        <v>STARLINK</v>
      </c>
      <c r="J3501" s="254" t="str">
        <f>data_olah!J140</f>
        <v>TERPASANG</v>
      </c>
      <c r="K3501" s="254" t="str">
        <f>data_olah!Q140</f>
        <v>BELUM TERPASANG</v>
      </c>
      <c r="L3501" s="254" t="str">
        <f>data_olah!U140</f>
        <v>OPTIMAL</v>
      </c>
    </row>
    <row r="3502">
      <c r="A3502" s="253">
        <v>2025.0</v>
      </c>
      <c r="B3502" s="253" t="s">
        <v>3599</v>
      </c>
      <c r="C3502" s="254" t="str">
        <f>data_olah!B141</f>
        <v>KUTAI BARAT</v>
      </c>
      <c r="D3502" s="254" t="str">
        <f>data_olah!C141</f>
        <v>BONGAN</v>
      </c>
      <c r="E3502" s="254" t="str">
        <f>data_olah!D141</f>
        <v>MUARA GUSIK</v>
      </c>
      <c r="F3502" s="255" t="str">
        <f>data_olah!F141</f>
        <v>-0.6929360504835211</v>
      </c>
      <c r="G3502" s="255" t="str">
        <f>data_olah!G141</f>
        <v>116.315001168786</v>
      </c>
      <c r="H3502" s="254" t="str">
        <f>data_olah!H141</f>
        <v>TELKOMSEL</v>
      </c>
      <c r="I3502" s="254" t="str">
        <f>data_olah!I141</f>
        <v>INDIHOME</v>
      </c>
      <c r="J3502" s="254" t="str">
        <f>data_olah!J141</f>
        <v>TERPASANG</v>
      </c>
      <c r="K3502" s="254" t="str">
        <f>data_olah!Q141</f>
        <v>&lt;= 100GB</v>
      </c>
      <c r="L3502" s="254" t="str">
        <f>data_olah!U141</f>
        <v>TIDAK OPTIMAL</v>
      </c>
    </row>
    <row r="3503">
      <c r="A3503" s="253">
        <v>2025.0</v>
      </c>
      <c r="B3503" s="253" t="s">
        <v>3599</v>
      </c>
      <c r="C3503" s="254" t="str">
        <f>data_olah!B142</f>
        <v>KUTAI BARAT</v>
      </c>
      <c r="D3503" s="254" t="str">
        <f>data_olah!C142</f>
        <v>BONGAN</v>
      </c>
      <c r="E3503" s="254" t="str">
        <f>data_olah!D142</f>
        <v>PENAWAI</v>
      </c>
      <c r="F3503" s="255" t="str">
        <f>data_olah!F142</f>
        <v>-0.6580835705183522</v>
      </c>
      <c r="G3503" s="255" t="str">
        <f>data_olah!G142</f>
        <v>116.2357720287439</v>
      </c>
      <c r="H3503" s="254" t="str">
        <f>data_olah!H142</f>
        <v>TELKOMSEL</v>
      </c>
      <c r="I3503" s="254" t="str">
        <f>data_olah!I142</f>
        <v>ORBIT</v>
      </c>
      <c r="J3503" s="254" t="str">
        <f>data_olah!J142</f>
        <v>TERPASANG</v>
      </c>
      <c r="K3503" s="254" t="str">
        <f>data_olah!Q142</f>
        <v>TIDAK TERDETEKSI</v>
      </c>
      <c r="L3503" s="254" t="str">
        <f>data_olah!U142</f>
        <v>TIDAK TERDETEKSI</v>
      </c>
    </row>
    <row r="3504">
      <c r="A3504" s="253">
        <v>2025.0</v>
      </c>
      <c r="B3504" s="253" t="s">
        <v>3599</v>
      </c>
      <c r="C3504" s="254" t="str">
        <f>data_olah!B143</f>
        <v>KUTAI BARAT</v>
      </c>
      <c r="D3504" s="254" t="str">
        <f>data_olah!C143</f>
        <v>BONGAN</v>
      </c>
      <c r="E3504" s="254" t="str">
        <f>data_olah!D143</f>
        <v>MUARA KEDANG</v>
      </c>
      <c r="F3504" s="255" t="str">
        <f>data_olah!F143</f>
        <v>-0.5698681970915376</v>
      </c>
      <c r="G3504" s="255" t="str">
        <f>data_olah!G143</f>
        <v>116.2982305844134</v>
      </c>
      <c r="H3504" s="254" t="str">
        <f>data_olah!H143</f>
        <v>TELKOM</v>
      </c>
      <c r="I3504" s="254" t="str">
        <f>data_olah!I143</f>
        <v>Astinet</v>
      </c>
      <c r="J3504" s="254" t="str">
        <f>data_olah!J143</f>
        <v>TERPASANG</v>
      </c>
      <c r="K3504" s="254" t="str">
        <f>data_olah!Q143</f>
        <v>TIDAK AKTIF</v>
      </c>
      <c r="L3504" s="254" t="str">
        <f>data_olah!U143</f>
        <v>TIDAK AKTIF</v>
      </c>
    </row>
    <row r="3505">
      <c r="A3505" s="253">
        <v>2025.0</v>
      </c>
      <c r="B3505" s="253" t="s">
        <v>3599</v>
      </c>
      <c r="C3505" s="254" t="str">
        <f>data_olah!B144</f>
        <v>KUTAI BARAT</v>
      </c>
      <c r="D3505" s="254" t="str">
        <f>data_olah!C144</f>
        <v>BONGAN</v>
      </c>
      <c r="E3505" s="254" t="str">
        <f>data_olah!D144</f>
        <v>JAMBUK MAKMUR</v>
      </c>
      <c r="F3505" s="255" t="str">
        <f>data_olah!F144</f>
        <v>-0.738275526454982</v>
      </c>
      <c r="G3505" s="255" t="str">
        <f>data_olah!G144</f>
        <v>116.26907182875816</v>
      </c>
      <c r="H3505" s="254" t="str">
        <f>data_olah!H144</f>
        <v>TELKOM</v>
      </c>
      <c r="I3505" s="254" t="str">
        <f>data_olah!I144</f>
        <v>WMS</v>
      </c>
      <c r="J3505" s="254" t="str">
        <f>data_olah!J144</f>
        <v>TERPASANG</v>
      </c>
      <c r="K3505" s="254" t="str">
        <f>data_olah!Q144</f>
        <v>&lt;= 150GB</v>
      </c>
      <c r="L3505" s="254" t="str">
        <f>data_olah!U144</f>
        <v>KURANG OPTIMAL</v>
      </c>
    </row>
    <row r="3506">
      <c r="A3506" s="253">
        <v>2025.0</v>
      </c>
      <c r="B3506" s="253" t="s">
        <v>3599</v>
      </c>
      <c r="C3506" s="254" t="str">
        <f>data_olah!B145</f>
        <v>KUTAI BARAT</v>
      </c>
      <c r="D3506" s="254" t="str">
        <f>data_olah!C145</f>
        <v>BONGAN</v>
      </c>
      <c r="E3506" s="254" t="str">
        <f>data_olah!D145</f>
        <v>SIRAM MAKMUR</v>
      </c>
      <c r="F3506" s="255" t="str">
        <f>data_olah!F145</f>
        <v>-0.7565127912832366</v>
      </c>
      <c r="G3506" s="255" t="str">
        <f>data_olah!G145</f>
        <v>116.22185826490798</v>
      </c>
      <c r="H3506" s="254" t="str">
        <f>data_olah!H145</f>
        <v>BESTCAMP</v>
      </c>
      <c r="I3506" s="254" t="str">
        <f>data_olah!I145</f>
        <v>STARLINK</v>
      </c>
      <c r="J3506" s="254" t="str">
        <f>data_olah!J145</f>
        <v>TERPASANG</v>
      </c>
      <c r="K3506" s="254" t="str">
        <f>data_olah!Q145</f>
        <v>BELUM TERPASANG</v>
      </c>
      <c r="L3506" s="254" t="str">
        <f>data_olah!U145</f>
        <v>TIDAK OPTIMAL</v>
      </c>
    </row>
    <row r="3507">
      <c r="A3507" s="253">
        <v>2025.0</v>
      </c>
      <c r="B3507" s="253" t="s">
        <v>3599</v>
      </c>
      <c r="C3507" s="254" t="str">
        <f>data_olah!B146</f>
        <v>KUTAI BARAT</v>
      </c>
      <c r="D3507" s="254" t="str">
        <f>data_olah!C146</f>
        <v>BONGAN</v>
      </c>
      <c r="E3507" s="254" t="str">
        <f>data_olah!D146</f>
        <v>SIRAM JAYA</v>
      </c>
      <c r="F3507" s="255" t="str">
        <f>data_olah!F146</f>
        <v>-0.7488600264271243</v>
      </c>
      <c r="G3507" s="255" t="str">
        <f>data_olah!G146</f>
        <v>116.20777934213777</v>
      </c>
      <c r="H3507" s="254" t="str">
        <f>data_olah!H146</f>
        <v>BESTCAMP</v>
      </c>
      <c r="I3507" s="254" t="str">
        <f>data_olah!I146</f>
        <v>STARLINK</v>
      </c>
      <c r="J3507" s="254" t="str">
        <f>data_olah!J146</f>
        <v>TERPASANG</v>
      </c>
      <c r="K3507" s="254" t="str">
        <f>data_olah!Q146</f>
        <v>BELUM TERPASANG</v>
      </c>
      <c r="L3507" s="254" t="str">
        <f>data_olah!U146</f>
        <v>OPTIMAL</v>
      </c>
    </row>
    <row r="3508">
      <c r="A3508" s="253">
        <v>2025.0</v>
      </c>
      <c r="B3508" s="253" t="s">
        <v>3599</v>
      </c>
      <c r="C3508" s="254" t="str">
        <f>data_olah!B147</f>
        <v>KUTAI BARAT</v>
      </c>
      <c r="D3508" s="254" t="str">
        <f>data_olah!C147</f>
        <v>BONGAN</v>
      </c>
      <c r="E3508" s="254" t="str">
        <f>data_olah!D147</f>
        <v>BUKIT HARAPAN</v>
      </c>
      <c r="F3508" s="255" t="str">
        <f>data_olah!F147</f>
        <v>-0.7648380657449214</v>
      </c>
      <c r="G3508" s="255" t="str">
        <f>data_olah!G147</f>
        <v>116.24509843726754</v>
      </c>
      <c r="H3508" s="254" t="str">
        <f>data_olah!H147</f>
        <v>BESTCAMP</v>
      </c>
      <c r="I3508" s="254" t="str">
        <f>data_olah!I147</f>
        <v>STARLINK</v>
      </c>
      <c r="J3508" s="254" t="str">
        <f>data_olah!J147</f>
        <v>TERPASANG</v>
      </c>
      <c r="K3508" s="254" t="str">
        <f>data_olah!Q147</f>
        <v>BELUM TERPASANG</v>
      </c>
      <c r="L3508" s="254" t="str">
        <f>data_olah!U147</f>
        <v>TIDAK OPTIMAL</v>
      </c>
    </row>
    <row r="3509">
      <c r="A3509" s="253">
        <v>2025.0</v>
      </c>
      <c r="B3509" s="253" t="s">
        <v>3599</v>
      </c>
      <c r="C3509" s="254" t="str">
        <f>data_olah!B148</f>
        <v>KUTAI BARAT</v>
      </c>
      <c r="D3509" s="254" t="str">
        <f>data_olah!C148</f>
        <v>BONGAN</v>
      </c>
      <c r="E3509" s="254" t="str">
        <f>data_olah!D148</f>
        <v>TANJUNG SARI</v>
      </c>
      <c r="F3509" s="255" t="str">
        <f>data_olah!F148</f>
        <v>-0.7024891537355281</v>
      </c>
      <c r="G3509" s="255" t="str">
        <f>data_olah!G148</f>
        <v>116.24377896046042</v>
      </c>
      <c r="H3509" s="254" t="str">
        <f>data_olah!H148</f>
        <v>BESTCAMP</v>
      </c>
      <c r="I3509" s="254" t="str">
        <f>data_olah!I148</f>
        <v>STARLINK</v>
      </c>
      <c r="J3509" s="254" t="str">
        <f>data_olah!J148</f>
        <v>TERPASANG</v>
      </c>
      <c r="K3509" s="254" t="str">
        <f>data_olah!Q148</f>
        <v>BELUM TERPASANG</v>
      </c>
      <c r="L3509" s="254" t="str">
        <f>data_olah!U148</f>
        <v>OPTIMAL</v>
      </c>
    </row>
    <row r="3510">
      <c r="A3510" s="253">
        <v>2025.0</v>
      </c>
      <c r="B3510" s="253" t="s">
        <v>3599</v>
      </c>
      <c r="C3510" s="254" t="str">
        <f>data_olah!B149</f>
        <v>KUTAI BARAT</v>
      </c>
      <c r="D3510" s="254" t="str">
        <f>data_olah!C149</f>
        <v>DAMAI</v>
      </c>
      <c r="E3510" s="254" t="str">
        <f>data_olah!D149</f>
        <v>BESIQ</v>
      </c>
      <c r="F3510" s="255" t="str">
        <f>data_olah!F149</f>
        <v>-0.5536025543447121</v>
      </c>
      <c r="G3510" s="255" t="str">
        <f>data_olah!G149</f>
        <v>115.55952441057008</v>
      </c>
      <c r="H3510" s="254" t="str">
        <f>data_olah!H149</f>
        <v>TELKOMSAT</v>
      </c>
      <c r="I3510" s="254" t="str">
        <f>data_olah!I149</f>
        <v>STARLINK</v>
      </c>
      <c r="J3510" s="254" t="str">
        <f>data_olah!J149</f>
        <v>TERPASANG</v>
      </c>
      <c r="K3510" s="254" t="str">
        <f>data_olah!Q149</f>
        <v>&lt;= 50GB</v>
      </c>
      <c r="L3510" s="254" t="str">
        <f>data_olah!U149</f>
        <v>TIDAK OPTIMAL</v>
      </c>
    </row>
    <row r="3511">
      <c r="A3511" s="253">
        <v>2025.0</v>
      </c>
      <c r="B3511" s="253" t="s">
        <v>3599</v>
      </c>
      <c r="C3511" s="254" t="str">
        <f>data_olah!B150</f>
        <v>KUTAI BARAT</v>
      </c>
      <c r="D3511" s="254" t="str">
        <f>data_olah!C150</f>
        <v>DAMAI</v>
      </c>
      <c r="E3511" s="254" t="str">
        <f>data_olah!D150</f>
        <v>BERMAI</v>
      </c>
      <c r="F3511" s="255" t="str">
        <f>data_olah!F150</f>
        <v>-0.5524798431867345</v>
      </c>
      <c r="G3511" s="255" t="str">
        <f>data_olah!G150</f>
        <v>115.56560990621567</v>
      </c>
      <c r="H3511" s="254" t="str">
        <f>data_olah!H150</f>
        <v>TELKOMSAT</v>
      </c>
      <c r="I3511" s="254" t="str">
        <f>data_olah!I150</f>
        <v>STARLINK</v>
      </c>
      <c r="J3511" s="254" t="str">
        <f>data_olah!J150</f>
        <v>TERPASANG</v>
      </c>
      <c r="K3511" s="254" t="str">
        <f>data_olah!Q150</f>
        <v>&lt;= 100GB</v>
      </c>
      <c r="L3511" s="254" t="str">
        <f>data_olah!U150</f>
        <v>TIDAK OPTIMAL</v>
      </c>
    </row>
    <row r="3512">
      <c r="A3512" s="253">
        <v>2025.0</v>
      </c>
      <c r="B3512" s="253" t="s">
        <v>3599</v>
      </c>
      <c r="C3512" s="254" t="str">
        <f>data_olah!B151</f>
        <v>KUTAI BARAT</v>
      </c>
      <c r="D3512" s="254" t="str">
        <f>data_olah!C151</f>
        <v>DAMAI</v>
      </c>
      <c r="E3512" s="254" t="str">
        <f>data_olah!D151</f>
        <v>MUARA NILIQ</v>
      </c>
      <c r="F3512" s="255" t="str">
        <f>data_olah!F151</f>
        <v>-0.6028470831468913</v>
      </c>
      <c r="G3512" s="255" t="str">
        <f>data_olah!G151</f>
        <v>115.41988047565825</v>
      </c>
      <c r="H3512" s="254" t="str">
        <f>data_olah!H151</f>
        <v>BESTCAMP</v>
      </c>
      <c r="I3512" s="254" t="str">
        <f>data_olah!I151</f>
        <v>STARLINK</v>
      </c>
      <c r="J3512" s="254" t="str">
        <f>data_olah!J151</f>
        <v>TERPASANG</v>
      </c>
      <c r="K3512" s="254" t="str">
        <f>data_olah!Q151</f>
        <v>BELUM TERPASANG</v>
      </c>
      <c r="L3512" s="254" t="str">
        <f>data_olah!U151</f>
        <v>SANGAT OPTIMAL</v>
      </c>
    </row>
    <row r="3513">
      <c r="A3513" s="253">
        <v>2025.0</v>
      </c>
      <c r="B3513" s="253" t="s">
        <v>3599</v>
      </c>
      <c r="C3513" s="254" t="str">
        <f>data_olah!B152</f>
        <v>KUTAI BARAT</v>
      </c>
      <c r="D3513" s="254" t="str">
        <f>data_olah!C152</f>
        <v>DAMAI</v>
      </c>
      <c r="E3513" s="254" t="str">
        <f>data_olah!D152</f>
        <v>MANTAR</v>
      </c>
      <c r="F3513" s="255" t="str">
        <f>data_olah!F152</f>
        <v>-0.4902939730748614</v>
      </c>
      <c r="G3513" s="255" t="str">
        <f>data_olah!G152</f>
        <v>115.60466894947547</v>
      </c>
      <c r="H3513" s="254" t="str">
        <f>data_olah!H152</f>
        <v>TELKOMSAT</v>
      </c>
      <c r="I3513" s="254" t="str">
        <f>data_olah!I152</f>
        <v>STARLINK</v>
      </c>
      <c r="J3513" s="254" t="str">
        <f>data_olah!J152</f>
        <v>TERPASANG</v>
      </c>
      <c r="K3513" s="254" t="str">
        <f>data_olah!Q152</f>
        <v>&lt;=1000GB</v>
      </c>
      <c r="L3513" s="254" t="str">
        <f>data_olah!U152</f>
        <v>SANGAT OPTIMAL</v>
      </c>
    </row>
    <row r="3514">
      <c r="A3514" s="253">
        <v>2025.0</v>
      </c>
      <c r="B3514" s="253" t="s">
        <v>3599</v>
      </c>
      <c r="C3514" s="254" t="str">
        <f>data_olah!B153</f>
        <v>KUTAI BARAT</v>
      </c>
      <c r="D3514" s="254" t="str">
        <f>data_olah!C153</f>
        <v>DAMAI</v>
      </c>
      <c r="E3514" s="254" t="str">
        <f>data_olah!D153</f>
        <v>MUARA BOMBOY</v>
      </c>
      <c r="F3514" s="255" t="str">
        <f>data_olah!F153</f>
        <v>-0.46607559906067936</v>
      </c>
      <c r="G3514" s="255" t="str">
        <f>data_olah!G153</f>
        <v>115.67932585231426</v>
      </c>
      <c r="H3514" s="254" t="str">
        <f>data_olah!H153</f>
        <v>BESTCAMP</v>
      </c>
      <c r="I3514" s="254" t="str">
        <f>data_olah!I153</f>
        <v>STARLINK</v>
      </c>
      <c r="J3514" s="254" t="str">
        <f>data_olah!J153</f>
        <v>TERPASANG</v>
      </c>
      <c r="K3514" s="254" t="str">
        <f>data_olah!Q153</f>
        <v>BELUM TERPASANG</v>
      </c>
      <c r="L3514" s="254" t="str">
        <f>data_olah!U153</f>
        <v>SANGAT OPTIMAL</v>
      </c>
    </row>
    <row r="3515">
      <c r="A3515" s="253">
        <v>2025.0</v>
      </c>
      <c r="B3515" s="253" t="s">
        <v>3599</v>
      </c>
      <c r="C3515" s="254" t="str">
        <f>data_olah!B154</f>
        <v>KUTAI BARAT</v>
      </c>
      <c r="D3515" s="254" t="str">
        <f>data_olah!C154</f>
        <v>DAMAI</v>
      </c>
      <c r="E3515" s="254" t="str">
        <f>data_olah!D154</f>
        <v>DAMAI SEBERANG</v>
      </c>
      <c r="F3515" s="255" t="str">
        <f>data_olah!F154</f>
        <v>-0.4544938092908436</v>
      </c>
      <c r="G3515" s="255" t="str">
        <f>data_olah!G154</f>
        <v>115.69434709227086</v>
      </c>
      <c r="H3515" s="254" t="str">
        <f>data_olah!H154</f>
        <v>TELKOMSEL</v>
      </c>
      <c r="I3515" s="254" t="str">
        <f>data_olah!I154</f>
        <v>ORBIT</v>
      </c>
      <c r="J3515" s="254" t="str">
        <f>data_olah!J154</f>
        <v>TERPASANG</v>
      </c>
      <c r="K3515" s="254" t="str">
        <f>data_olah!Q154</f>
        <v>TIDAK TERDETEKSI</v>
      </c>
      <c r="L3515" s="254" t="str">
        <f>data_olah!U154</f>
        <v>TIDAK TERDETEKSI</v>
      </c>
    </row>
    <row r="3516">
      <c r="A3516" s="253">
        <v>2025.0</v>
      </c>
      <c r="B3516" s="253" t="s">
        <v>3599</v>
      </c>
      <c r="C3516" s="254" t="str">
        <f>data_olah!B155</f>
        <v>KUTAI BARAT</v>
      </c>
      <c r="D3516" s="254" t="str">
        <f>data_olah!C155</f>
        <v>DAMAI</v>
      </c>
      <c r="E3516" s="254" t="str">
        <f>data_olah!D155</f>
        <v>MENDIKA</v>
      </c>
      <c r="F3516" s="255" t="str">
        <f>data_olah!F155</f>
        <v>-0.45344245896128726</v>
      </c>
      <c r="G3516" s="255" t="str">
        <f>data_olah!G155</f>
        <v>115.71461969165752</v>
      </c>
      <c r="H3516" s="254" t="str">
        <f>data_olah!H155</f>
        <v>BESTCAMP</v>
      </c>
      <c r="I3516" s="254" t="str">
        <f>data_olah!I155</f>
        <v>STARLINK</v>
      </c>
      <c r="J3516" s="254" t="str">
        <f>data_olah!J155</f>
        <v>TERPASANG</v>
      </c>
      <c r="K3516" s="254" t="str">
        <f>data_olah!Q155</f>
        <v>BELUM TERPASANG</v>
      </c>
      <c r="L3516" s="254" t="str">
        <f>data_olah!U155</f>
        <v>TIDAK OPTIMAL</v>
      </c>
    </row>
    <row r="3517">
      <c r="A3517" s="253">
        <v>2025.0</v>
      </c>
      <c r="B3517" s="253" t="s">
        <v>3599</v>
      </c>
      <c r="C3517" s="254" t="str">
        <f>data_olah!B156</f>
        <v>KUTAI BARAT</v>
      </c>
      <c r="D3517" s="254" t="str">
        <f>data_olah!C156</f>
        <v>DAMAI</v>
      </c>
      <c r="E3517" s="254" t="str">
        <f>data_olah!D156</f>
        <v>DAMAI KOTA</v>
      </c>
      <c r="F3517" s="255" t="str">
        <f>data_olah!F156</f>
        <v>-0.45429404189752765</v>
      </c>
      <c r="G3517" s="255" t="str">
        <f>data_olah!G156</f>
        <v>115.70109057786327</v>
      </c>
      <c r="H3517" s="254" t="str">
        <f>data_olah!H156</f>
        <v>TELKOMSEL</v>
      </c>
      <c r="I3517" s="254" t="str">
        <f>data_olah!I156</f>
        <v>ORBIT</v>
      </c>
      <c r="J3517" s="254" t="str">
        <f>data_olah!J156</f>
        <v>TERPASANG</v>
      </c>
      <c r="K3517" s="254" t="str">
        <f>data_olah!Q156</f>
        <v>TIDAK TERDETEKSI</v>
      </c>
      <c r="L3517" s="254" t="str">
        <f>data_olah!U156</f>
        <v>TIDAK TERDETEKSI</v>
      </c>
    </row>
    <row r="3518">
      <c r="A3518" s="253">
        <v>2025.0</v>
      </c>
      <c r="B3518" s="253" t="s">
        <v>3599</v>
      </c>
      <c r="C3518" s="254" t="str">
        <f>data_olah!B157</f>
        <v>KUTAI BARAT</v>
      </c>
      <c r="D3518" s="254" t="str">
        <f>data_olah!C157</f>
        <v>DAMAI</v>
      </c>
      <c r="E3518" s="254" t="str">
        <f>data_olah!D157</f>
        <v>LUMPAT DAHUQ</v>
      </c>
      <c r="F3518" s="255" t="str">
        <f>data_olah!F157</f>
        <v>-0.4395320446393444</v>
      </c>
      <c r="G3518" s="255" t="str">
        <f>data_olah!G157</f>
        <v>115.63824379769461</v>
      </c>
      <c r="H3518" s="254" t="str">
        <f>data_olah!H157</f>
        <v>BESTCAMP</v>
      </c>
      <c r="I3518" s="254" t="str">
        <f>data_olah!I157</f>
        <v>STARLINK</v>
      </c>
      <c r="J3518" s="254" t="str">
        <f>data_olah!J157</f>
        <v>TERPASANG</v>
      </c>
      <c r="K3518" s="254" t="str">
        <f>data_olah!Q157</f>
        <v>BELUM TERPASANG</v>
      </c>
      <c r="L3518" s="254" t="str">
        <f>data_olah!U157</f>
        <v>TIDAK OPTIMAL</v>
      </c>
    </row>
    <row r="3519">
      <c r="A3519" s="253">
        <v>2025.0</v>
      </c>
      <c r="B3519" s="253" t="s">
        <v>3599</v>
      </c>
      <c r="C3519" s="254" t="str">
        <f>data_olah!B158</f>
        <v>KUTAI BARAT</v>
      </c>
      <c r="D3519" s="254" t="str">
        <f>data_olah!C158</f>
        <v>DAMAI</v>
      </c>
      <c r="E3519" s="254" t="str">
        <f>data_olah!D158</f>
        <v>MUARA TOKONG</v>
      </c>
      <c r="F3519" s="255" t="str">
        <f>data_olah!F158</f>
        <v>-0.4007704281301065</v>
      </c>
      <c r="G3519" s="255" t="str">
        <f>data_olah!G158</f>
        <v>115.63306416613305</v>
      </c>
      <c r="H3519" s="254" t="str">
        <f>data_olah!H158</f>
        <v>BESTCAMP</v>
      </c>
      <c r="I3519" s="254" t="str">
        <f>data_olah!I158</f>
        <v>STARLINK</v>
      </c>
      <c r="J3519" s="254" t="str">
        <f>data_olah!J158</f>
        <v>TERPASANG</v>
      </c>
      <c r="K3519" s="254" t="str">
        <f>data_olah!Q158</f>
        <v>BELUM TERPASANG</v>
      </c>
      <c r="L3519" s="254" t="str">
        <f>data_olah!U158</f>
        <v>SANGAT OPTIMAL</v>
      </c>
    </row>
    <row r="3520">
      <c r="A3520" s="253">
        <v>2025.0</v>
      </c>
      <c r="B3520" s="253" t="s">
        <v>3599</v>
      </c>
      <c r="C3520" s="254" t="str">
        <f>data_olah!B159</f>
        <v>KUTAI BARAT</v>
      </c>
      <c r="D3520" s="254" t="str">
        <f>data_olah!C159</f>
        <v>DAMAI</v>
      </c>
      <c r="E3520" s="254" t="str">
        <f>data_olah!D159</f>
        <v>JENGAN DANUM</v>
      </c>
      <c r="F3520" s="255" t="str">
        <f>data_olah!F159</f>
        <v>-0.3711556992533069</v>
      </c>
      <c r="G3520" s="255" t="str">
        <f>data_olah!G159</f>
        <v>115.70656604211338</v>
      </c>
      <c r="H3520" s="254" t="str">
        <f>data_olah!H159</f>
        <v>TELKOM</v>
      </c>
      <c r="I3520" s="254" t="str">
        <f>data_olah!I159</f>
        <v>WMS</v>
      </c>
      <c r="J3520" s="254" t="str">
        <f>data_olah!J159</f>
        <v>TERPASANG</v>
      </c>
      <c r="K3520" s="254" t="str">
        <f>data_olah!Q159</f>
        <v>&gt; 200GB</v>
      </c>
      <c r="L3520" s="254" t="str">
        <f>data_olah!U159</f>
        <v>KURANG OPTIMAL</v>
      </c>
    </row>
    <row r="3521">
      <c r="A3521" s="253">
        <v>2025.0</v>
      </c>
      <c r="B3521" s="253" t="s">
        <v>3599</v>
      </c>
      <c r="C3521" s="254" t="str">
        <f>data_olah!B160</f>
        <v>KUTAI BARAT</v>
      </c>
      <c r="D3521" s="254" t="str">
        <f>data_olah!C160</f>
        <v>DAMAI</v>
      </c>
      <c r="E3521" s="254" t="str">
        <f>data_olah!D160</f>
        <v>KEAY</v>
      </c>
      <c r="F3521" s="255" t="str">
        <f>data_olah!F160</f>
        <v>-0.33154445666956217</v>
      </c>
      <c r="G3521" s="255" t="str">
        <f>data_olah!G160</f>
        <v>115.704118028698</v>
      </c>
      <c r="H3521" s="254" t="str">
        <f>data_olah!H160</f>
        <v>TELKOM</v>
      </c>
      <c r="I3521" s="254" t="str">
        <f>data_olah!I160</f>
        <v>WMS</v>
      </c>
      <c r="J3521" s="254" t="str">
        <f>data_olah!J160</f>
        <v>TERPASANG</v>
      </c>
      <c r="K3521" s="254" t="str">
        <f>data_olah!Q160</f>
        <v>TIDAK AKTIF</v>
      </c>
      <c r="L3521" s="254" t="str">
        <f>data_olah!U160</f>
        <v>KURANG OPTIMAL</v>
      </c>
    </row>
    <row r="3522">
      <c r="A3522" s="253">
        <v>2025.0</v>
      </c>
      <c r="B3522" s="253" t="s">
        <v>3599</v>
      </c>
      <c r="C3522" s="254" t="str">
        <f>data_olah!B161</f>
        <v>KUTAI BARAT</v>
      </c>
      <c r="D3522" s="254" t="str">
        <f>data_olah!C161</f>
        <v>DAMAI</v>
      </c>
      <c r="E3522" s="254" t="str">
        <f>data_olah!D161</f>
        <v>TAPULANG</v>
      </c>
      <c r="F3522" s="255" t="str">
        <f>data_olah!F161</f>
        <v>-0.3561164522013427</v>
      </c>
      <c r="G3522" s="255" t="str">
        <f>data_olah!G161</f>
        <v>115.68279217161934</v>
      </c>
      <c r="H3522" s="254" t="str">
        <f>data_olah!H161</f>
        <v>BESTCAMP</v>
      </c>
      <c r="I3522" s="254" t="str">
        <f>data_olah!I161</f>
        <v>STARLINK</v>
      </c>
      <c r="J3522" s="254" t="str">
        <f>data_olah!J161</f>
        <v>TERPASANG</v>
      </c>
      <c r="K3522" s="254" t="str">
        <f>data_olah!Q161</f>
        <v>BELUM TERPASANG</v>
      </c>
      <c r="L3522" s="254" t="str">
        <f>data_olah!U161</f>
        <v>SANGAT OPTIMAL</v>
      </c>
    </row>
    <row r="3523">
      <c r="A3523" s="253">
        <v>2025.0</v>
      </c>
      <c r="B3523" s="253" t="s">
        <v>3599</v>
      </c>
      <c r="C3523" s="254" t="str">
        <f>data_olah!B162</f>
        <v>KUTAI BARAT</v>
      </c>
      <c r="D3523" s="254" t="str">
        <f>data_olah!C162</f>
        <v>DAMAI</v>
      </c>
      <c r="E3523" s="254" t="str">
        <f>data_olah!D162</f>
        <v>BENUNG</v>
      </c>
      <c r="F3523" s="255" t="str">
        <f>data_olah!F162</f>
        <v>-0.3460147568351544</v>
      </c>
      <c r="G3523" s="255" t="str">
        <f>data_olah!G162</f>
        <v>115.66270532496432</v>
      </c>
      <c r="H3523" s="254" t="str">
        <f>data_olah!H162</f>
        <v>BESTCAMP</v>
      </c>
      <c r="I3523" s="254" t="str">
        <f>data_olah!I162</f>
        <v>STARLINK</v>
      </c>
      <c r="J3523" s="254" t="str">
        <f>data_olah!J162</f>
        <v>TERPASANG</v>
      </c>
      <c r="K3523" s="254" t="str">
        <f>data_olah!Q162</f>
        <v>BELUM TERPASANG</v>
      </c>
      <c r="L3523" s="254" t="str">
        <f>data_olah!U162</f>
        <v>OPTIMAL</v>
      </c>
    </row>
    <row r="3524">
      <c r="A3524" s="253">
        <v>2025.0</v>
      </c>
      <c r="B3524" s="253" t="s">
        <v>3599</v>
      </c>
      <c r="C3524" s="254" t="str">
        <f>data_olah!B163</f>
        <v>KUTAI BARAT</v>
      </c>
      <c r="D3524" s="254" t="str">
        <f>data_olah!C163</f>
        <v>DAMAI</v>
      </c>
      <c r="E3524" s="254" t="str">
        <f>data_olah!D163</f>
        <v>MUARA NYAHING</v>
      </c>
      <c r="F3524" s="255" t="str">
        <f>data_olah!F163</f>
        <v>-0.4678913988261402</v>
      </c>
      <c r="G3524" s="255" t="str">
        <f>data_olah!G163</f>
        <v>115.61217954922085</v>
      </c>
      <c r="H3524" s="254" t="str">
        <f>data_olah!H163</f>
        <v>BESTCAMP</v>
      </c>
      <c r="I3524" s="254" t="str">
        <f>data_olah!I163</f>
        <v>STARLINK</v>
      </c>
      <c r="J3524" s="254" t="str">
        <f>data_olah!J163</f>
        <v>TERPASANG</v>
      </c>
      <c r="K3524" s="254" t="str">
        <f>data_olah!Q163</f>
        <v>BELUM TERPASANG</v>
      </c>
      <c r="L3524" s="254" t="str">
        <f>data_olah!U163</f>
        <v>OPTIMAL</v>
      </c>
    </row>
    <row r="3525">
      <c r="A3525" s="253">
        <v>2025.0</v>
      </c>
      <c r="B3525" s="253" t="s">
        <v>3599</v>
      </c>
      <c r="C3525" s="254" t="str">
        <f>data_olah!B164</f>
        <v>KUTAI BARAT</v>
      </c>
      <c r="D3525" s="254" t="str">
        <f>data_olah!C164</f>
        <v>DAMAI</v>
      </c>
      <c r="E3525" s="254" t="str">
        <f>data_olah!D164</f>
        <v>SEMPATN</v>
      </c>
      <c r="F3525" s="255" t="str">
        <f>data_olah!F164</f>
        <v>-0.44376056622020876</v>
      </c>
      <c r="G3525" s="255" t="str">
        <f>data_olah!G164</f>
        <v>115.69330922919225</v>
      </c>
      <c r="H3525" s="254" t="str">
        <f>data_olah!H164</f>
        <v>TELKOMSEL</v>
      </c>
      <c r="I3525" s="254" t="str">
        <f>data_olah!I164</f>
        <v>ORBIT</v>
      </c>
      <c r="J3525" s="254" t="str">
        <f>data_olah!J164</f>
        <v>TERPASANG</v>
      </c>
      <c r="K3525" s="254" t="str">
        <f>data_olah!Q164</f>
        <v>TIDAK TERDETEKSI</v>
      </c>
      <c r="L3525" s="254" t="str">
        <f>data_olah!U164</f>
        <v>TIDAK TERDETEKSI</v>
      </c>
    </row>
    <row r="3526">
      <c r="A3526" s="253">
        <v>2025.0</v>
      </c>
      <c r="B3526" s="253" t="s">
        <v>3599</v>
      </c>
      <c r="C3526" s="254" t="str">
        <f>data_olah!B165</f>
        <v>KUTAI BARAT</v>
      </c>
      <c r="D3526" s="254" t="str">
        <f>data_olah!C165</f>
        <v>DAMAI</v>
      </c>
      <c r="E3526" s="254" t="str">
        <f>data_olah!D165</f>
        <v>KELIAN</v>
      </c>
      <c r="F3526" s="255" t="str">
        <f>data_olah!F165</f>
        <v>-0.38859586627433457</v>
      </c>
      <c r="G3526" s="255" t="str">
        <f>data_olah!G165</f>
        <v>115.59230427491029</v>
      </c>
      <c r="H3526" s="254" t="str">
        <f>data_olah!H165</f>
        <v>ICON+</v>
      </c>
      <c r="I3526" s="254" t="str">
        <f>data_olah!I165</f>
        <v>STARLINK</v>
      </c>
      <c r="J3526" s="254" t="str">
        <f>data_olah!J165</f>
        <v>TERPASANG</v>
      </c>
      <c r="K3526" s="254" t="str">
        <f>data_olah!Q165</f>
        <v/>
      </c>
      <c r="L3526" s="254" t="str">
        <f>data_olah!U165</f>
        <v>KURANG OPTIMAL</v>
      </c>
    </row>
    <row r="3527">
      <c r="A3527" s="253">
        <v>2025.0</v>
      </c>
      <c r="B3527" s="253" t="s">
        <v>3599</v>
      </c>
      <c r="C3527" s="254" t="str">
        <f>data_olah!B166</f>
        <v>KUTAI BARAT</v>
      </c>
      <c r="D3527" s="254" t="str">
        <f>data_olah!C166</f>
        <v>JEMPANG</v>
      </c>
      <c r="E3527" s="254" t="str">
        <f>data_olah!D166</f>
        <v>PENTAT</v>
      </c>
      <c r="F3527" s="255" t="str">
        <f>data_olah!F166</f>
        <v>-0.576128898831272</v>
      </c>
      <c r="G3527" s="255" t="str">
        <f>data_olah!G166</f>
        <v>116.09122349981216</v>
      </c>
      <c r="H3527" s="254" t="str">
        <f>data_olah!H166</f>
        <v>TELKOM</v>
      </c>
      <c r="I3527" s="254" t="str">
        <f>data_olah!I166</f>
        <v>WMS</v>
      </c>
      <c r="J3527" s="254" t="str">
        <f>data_olah!J166</f>
        <v>TERPASANG</v>
      </c>
      <c r="K3527" s="254" t="str">
        <f>data_olah!Q166</f>
        <v>&gt; 200GB</v>
      </c>
      <c r="L3527" s="254" t="str">
        <f>data_olah!U166</f>
        <v>KURANG OPTIMAL</v>
      </c>
    </row>
    <row r="3528">
      <c r="A3528" s="253">
        <v>2025.0</v>
      </c>
      <c r="B3528" s="253" t="s">
        <v>3599</v>
      </c>
      <c r="C3528" s="254" t="str">
        <f>data_olah!B167</f>
        <v>KUTAI BARAT</v>
      </c>
      <c r="D3528" s="254" t="str">
        <f>data_olah!C167</f>
        <v>JEMPANG</v>
      </c>
      <c r="E3528" s="254" t="str">
        <f>data_olah!D167</f>
        <v>LEMBONAH</v>
      </c>
      <c r="F3528" s="255" t="str">
        <f>data_olah!F167</f>
        <v>-0.5741708271509535</v>
      </c>
      <c r="G3528" s="255" t="str">
        <f>data_olah!G167</f>
        <v>116.08292327101539</v>
      </c>
      <c r="H3528" s="254" t="str">
        <f>data_olah!H167</f>
        <v>TELKOM</v>
      </c>
      <c r="I3528" s="254" t="str">
        <f>data_olah!I167</f>
        <v>WMS</v>
      </c>
      <c r="J3528" s="254" t="str">
        <f>data_olah!J167</f>
        <v>TERPASANG</v>
      </c>
      <c r="K3528" s="254" t="str">
        <f>data_olah!Q167</f>
        <v>&gt; 200GB</v>
      </c>
      <c r="L3528" s="254" t="str">
        <f>data_olah!U167</f>
        <v>KURANG OPTIMAL</v>
      </c>
    </row>
    <row r="3529">
      <c r="A3529" s="253">
        <v>2025.0</v>
      </c>
      <c r="B3529" s="253" t="s">
        <v>3599</v>
      </c>
      <c r="C3529" s="254" t="str">
        <f>data_olah!B168</f>
        <v>KUTAI BARAT</v>
      </c>
      <c r="D3529" s="254" t="str">
        <f>data_olah!C168</f>
        <v>JEMPANG</v>
      </c>
      <c r="E3529" s="254" t="str">
        <f>data_olah!D168</f>
        <v>MUARA NAYAN</v>
      </c>
      <c r="F3529" s="255" t="str">
        <f>data_olah!F168</f>
        <v>-0.565550655510813</v>
      </c>
      <c r="G3529" s="255" t="str">
        <f>data_olah!G168</f>
        <v>116.08777937099507</v>
      </c>
      <c r="H3529" s="254" t="str">
        <f>data_olah!H168</f>
        <v>TELKOM</v>
      </c>
      <c r="I3529" s="254" t="str">
        <f>data_olah!I168</f>
        <v>WMS</v>
      </c>
      <c r="J3529" s="254" t="str">
        <f>data_olah!J168</f>
        <v>TERPASANG</v>
      </c>
      <c r="K3529" s="254" t="str">
        <f>data_olah!Q168</f>
        <v>&gt; 200GB</v>
      </c>
      <c r="L3529" s="254" t="str">
        <f>data_olah!U168</f>
        <v>KURANG OPTIMAL</v>
      </c>
    </row>
    <row r="3530">
      <c r="A3530" s="253">
        <v>2025.0</v>
      </c>
      <c r="B3530" s="253" t="s">
        <v>3599</v>
      </c>
      <c r="C3530" s="254" t="str">
        <f>data_olah!B169</f>
        <v>KUTAI BARAT</v>
      </c>
      <c r="D3530" s="254" t="str">
        <f>data_olah!C169</f>
        <v>JEMPANG</v>
      </c>
      <c r="E3530" s="254" t="str">
        <f>data_olah!D169</f>
        <v>MANCONG</v>
      </c>
      <c r="F3530" s="255" t="str">
        <f>data_olah!F169</f>
        <v>-0.5337092705199454</v>
      </c>
      <c r="G3530" s="255" t="str">
        <f>data_olah!G169</f>
        <v>116.08002688648288</v>
      </c>
      <c r="H3530" s="254" t="str">
        <f>data_olah!H169</f>
        <v>BESTCAMP</v>
      </c>
      <c r="I3530" s="254" t="str">
        <f>data_olah!I169</f>
        <v>STARLINK</v>
      </c>
      <c r="J3530" s="254" t="str">
        <f>data_olah!J169</f>
        <v>TERPASANG</v>
      </c>
      <c r="K3530" s="254" t="str">
        <f>data_olah!Q169</f>
        <v>BELUM TERPASANG</v>
      </c>
      <c r="L3530" s="254" t="str">
        <f>data_olah!U169</f>
        <v>KURANG OPTIMAL</v>
      </c>
    </row>
    <row r="3531">
      <c r="A3531" s="253">
        <v>2025.0</v>
      </c>
      <c r="B3531" s="253" t="s">
        <v>3599</v>
      </c>
      <c r="C3531" s="254" t="str">
        <f>data_olah!B170</f>
        <v>KUTAI BARAT</v>
      </c>
      <c r="D3531" s="254" t="str">
        <f>data_olah!C170</f>
        <v>JEMPANG</v>
      </c>
      <c r="E3531" s="254" t="str">
        <f>data_olah!D170</f>
        <v>PERIGIQ</v>
      </c>
      <c r="F3531" s="255" t="str">
        <f>data_olah!F170</f>
        <v>-0.49437799899309964</v>
      </c>
      <c r="G3531" s="255" t="str">
        <f>data_olah!G170</f>
        <v>116.06263202869552</v>
      </c>
      <c r="H3531" s="254" t="str">
        <f>data_olah!H170</f>
        <v>BESTCAMP</v>
      </c>
      <c r="I3531" s="254" t="str">
        <f>data_olah!I170</f>
        <v>STARLINK</v>
      </c>
      <c r="J3531" s="254" t="str">
        <f>data_olah!J170</f>
        <v>TERPASANG</v>
      </c>
      <c r="K3531" s="254" t="str">
        <f>data_olah!Q170</f>
        <v>BELUM TERPASANG</v>
      </c>
      <c r="L3531" s="254" t="str">
        <f>data_olah!U170</f>
        <v>TIDAK OPTIMAL</v>
      </c>
    </row>
    <row r="3532">
      <c r="A3532" s="253">
        <v>2025.0</v>
      </c>
      <c r="B3532" s="253" t="s">
        <v>3599</v>
      </c>
      <c r="C3532" s="254" t="str">
        <f>data_olah!B171</f>
        <v>KUTAI BARAT</v>
      </c>
      <c r="D3532" s="254" t="str">
        <f>data_olah!C171</f>
        <v>JEMPANG</v>
      </c>
      <c r="E3532" s="254" t="str">
        <f>data_olah!D171</f>
        <v>MUARA OHONG</v>
      </c>
      <c r="F3532" s="255" t="str">
        <f>data_olah!F171</f>
        <v>-0.4318361947070967</v>
      </c>
      <c r="G3532" s="255" t="str">
        <f>data_olah!G171</f>
        <v>116.11084088446462</v>
      </c>
      <c r="H3532" s="254" t="str">
        <f>data_olah!H171</f>
        <v/>
      </c>
      <c r="I3532" s="254" t="str">
        <f>data_olah!I171</f>
        <v/>
      </c>
      <c r="J3532" s="254" t="str">
        <f>data_olah!J171</f>
        <v/>
      </c>
      <c r="K3532" s="254" t="str">
        <f>data_olah!Q171</f>
        <v>BELUM TERPASANG</v>
      </c>
      <c r="L3532" s="254" t="str">
        <f>data_olah!U171</f>
        <v>BELUM TERPASANG</v>
      </c>
    </row>
    <row r="3533">
      <c r="A3533" s="253">
        <v>2025.0</v>
      </c>
      <c r="B3533" s="253" t="s">
        <v>3599</v>
      </c>
      <c r="C3533" s="254" t="str">
        <f>data_olah!B172</f>
        <v>KUTAI BARAT</v>
      </c>
      <c r="D3533" s="254" t="str">
        <f>data_olah!C172</f>
        <v>JEMPANG</v>
      </c>
      <c r="E3533" s="254" t="str">
        <f>data_olah!D172</f>
        <v>TANJUNG JONE</v>
      </c>
      <c r="F3533" s="255" t="str">
        <f>data_olah!F172</f>
        <v>-0.4629164902076247</v>
      </c>
      <c r="G3533" s="255" t="str">
        <f>data_olah!G172</f>
        <v>116.14678123907382</v>
      </c>
      <c r="H3533" s="254" t="str">
        <f>data_olah!H172</f>
        <v>BESTCAMP</v>
      </c>
      <c r="I3533" s="254" t="str">
        <f>data_olah!I172</f>
        <v>STARLINK</v>
      </c>
      <c r="J3533" s="254" t="str">
        <f>data_olah!J172</f>
        <v>TERPASANG</v>
      </c>
      <c r="K3533" s="254" t="str">
        <f>data_olah!Q172</f>
        <v>BELUM TERPASANG</v>
      </c>
      <c r="L3533" s="254" t="str">
        <f>data_olah!U172</f>
        <v>TIDAK OPTIMAL</v>
      </c>
    </row>
    <row r="3534">
      <c r="A3534" s="253">
        <v>2025.0</v>
      </c>
      <c r="B3534" s="253" t="s">
        <v>3599</v>
      </c>
      <c r="C3534" s="254" t="str">
        <f>data_olah!B173</f>
        <v>KUTAI BARAT</v>
      </c>
      <c r="D3534" s="254" t="str">
        <f>data_olah!C173</f>
        <v>JEMPANG</v>
      </c>
      <c r="E3534" s="254" t="str">
        <f>data_olah!D173</f>
        <v>TANJUNG ISUY</v>
      </c>
      <c r="F3534" s="255" t="str">
        <f>data_olah!F173</f>
        <v>-0.5150004710898157</v>
      </c>
      <c r="G3534" s="255" t="str">
        <f>data_olah!G173</f>
        <v>116.13897618945853</v>
      </c>
      <c r="H3534" s="254" t="str">
        <f>data_olah!H173</f>
        <v>TELKOM</v>
      </c>
      <c r="I3534" s="254" t="str">
        <f>data_olah!I173</f>
        <v>Astinet</v>
      </c>
      <c r="J3534" s="254" t="str">
        <f>data_olah!J173</f>
        <v>TERPASANG</v>
      </c>
      <c r="K3534" s="254" t="str">
        <f>data_olah!Q173</f>
        <v>TIDAK TERDETEKSI</v>
      </c>
      <c r="L3534" s="254" t="str">
        <f>data_olah!U173</f>
        <v>TIDAK TERDETEKSI</v>
      </c>
    </row>
    <row r="3535">
      <c r="A3535" s="253">
        <v>2025.0</v>
      </c>
      <c r="B3535" s="253" t="s">
        <v>3599</v>
      </c>
      <c r="C3535" s="254" t="str">
        <f>data_olah!B174</f>
        <v>KUTAI BARAT</v>
      </c>
      <c r="D3535" s="254" t="str">
        <f>data_olah!C174</f>
        <v>JEMPANG</v>
      </c>
      <c r="E3535" s="254" t="str">
        <f>data_olah!D174</f>
        <v>TANJUNG JAN</v>
      </c>
      <c r="F3535" s="255" t="str">
        <f>data_olah!F174</f>
        <v>-0.5218896482024631</v>
      </c>
      <c r="G3535" s="255" t="str">
        <f>data_olah!G174</f>
        <v>116.1677406510386</v>
      </c>
      <c r="H3535" s="254" t="str">
        <f>data_olah!H174</f>
        <v>BESTCAMP</v>
      </c>
      <c r="I3535" s="254" t="str">
        <f>data_olah!I174</f>
        <v>STARLINK</v>
      </c>
      <c r="J3535" s="254" t="str">
        <f>data_olah!J174</f>
        <v>TERPASANG</v>
      </c>
      <c r="K3535" s="254" t="str">
        <f>data_olah!Q174</f>
        <v>BELUM TERPASANG</v>
      </c>
      <c r="L3535" s="254" t="str">
        <f>data_olah!U174</f>
        <v>TIDAK OPTIMAL</v>
      </c>
    </row>
    <row r="3536">
      <c r="A3536" s="253">
        <v>2025.0</v>
      </c>
      <c r="B3536" s="253" t="s">
        <v>3599</v>
      </c>
      <c r="C3536" s="254" t="str">
        <f>data_olah!B175</f>
        <v>KUTAI BARAT</v>
      </c>
      <c r="D3536" s="254" t="str">
        <f>data_olah!C175</f>
        <v>JEMPANG</v>
      </c>
      <c r="E3536" s="254" t="str">
        <f>data_olah!D175</f>
        <v>PULAU LANTING</v>
      </c>
      <c r="F3536" s="255" t="str">
        <f>data_olah!F175</f>
        <v>-0.49978484979519755</v>
      </c>
      <c r="G3536" s="255" t="str">
        <f>data_olah!G175</f>
        <v>116.18454089868337</v>
      </c>
      <c r="H3536" s="254" t="str">
        <f>data_olah!H175</f>
        <v>TELKOMSEL</v>
      </c>
      <c r="I3536" s="254" t="str">
        <f>data_olah!I175</f>
        <v>INDIHOME</v>
      </c>
      <c r="J3536" s="254" t="str">
        <f>data_olah!J175</f>
        <v>TERPASANG</v>
      </c>
      <c r="K3536" s="254" t="str">
        <f>data_olah!Q175</f>
        <v>&lt;= 100GB</v>
      </c>
      <c r="L3536" s="254" t="str">
        <f>data_olah!U175</f>
        <v>TIDAK OPTIMAL</v>
      </c>
    </row>
    <row r="3537">
      <c r="A3537" s="253">
        <v>2025.0</v>
      </c>
      <c r="B3537" s="253" t="s">
        <v>3599</v>
      </c>
      <c r="C3537" s="254" t="str">
        <f>data_olah!B176</f>
        <v>KUTAI BARAT</v>
      </c>
      <c r="D3537" s="254" t="str">
        <f>data_olah!C176</f>
        <v>JEMPANG</v>
      </c>
      <c r="E3537" s="254" t="str">
        <f>data_olah!D176</f>
        <v>MUARA TAE</v>
      </c>
      <c r="F3537" s="255" t="str">
        <f>data_olah!F176</f>
        <v>-0.5913837820663428</v>
      </c>
      <c r="G3537" s="255" t="str">
        <f>data_olah!G176</f>
        <v>116.01291400502159</v>
      </c>
      <c r="H3537" s="254" t="str">
        <f>data_olah!H176</f>
        <v>TELKOM</v>
      </c>
      <c r="I3537" s="254" t="str">
        <f>data_olah!I176</f>
        <v>WMS</v>
      </c>
      <c r="J3537" s="254" t="str">
        <f>data_olah!J176</f>
        <v>TERPASANG</v>
      </c>
      <c r="K3537" s="254" t="str">
        <f>data_olah!Q176</f>
        <v>&gt; 200GB</v>
      </c>
      <c r="L3537" s="254" t="str">
        <f>data_olah!U176</f>
        <v>KURANG OPTIMAL</v>
      </c>
    </row>
    <row r="3538">
      <c r="A3538" s="253">
        <v>2025.0</v>
      </c>
      <c r="B3538" s="253" t="s">
        <v>3599</v>
      </c>
      <c r="C3538" s="254" t="str">
        <f>data_olah!B177</f>
        <v>KUTAI BARAT</v>
      </c>
      <c r="D3538" s="254" t="str">
        <f>data_olah!C177</f>
        <v>JEMPANG</v>
      </c>
      <c r="E3538" s="254" t="str">
        <f>data_olah!D177</f>
        <v>BEKOKONG MAKMUR</v>
      </c>
      <c r="F3538" s="255" t="str">
        <f>data_olah!F177</f>
        <v>-0.649136286362228</v>
      </c>
      <c r="G3538" s="255" t="str">
        <f>data_olah!G177</f>
        <v>116.12618728068873</v>
      </c>
      <c r="H3538" s="254" t="str">
        <f>data_olah!H177</f>
        <v>TELKOMSEL</v>
      </c>
      <c r="I3538" s="254" t="str">
        <f>data_olah!I177</f>
        <v>ORBIT</v>
      </c>
      <c r="J3538" s="254" t="str">
        <f>data_olah!J177</f>
        <v>TERPASANG</v>
      </c>
      <c r="K3538" s="254" t="str">
        <f>data_olah!Q177</f>
        <v>TIDAK TERDETEKSI</v>
      </c>
      <c r="L3538" s="254" t="str">
        <f>data_olah!U177</f>
        <v>TIDAK TERDETEKSI</v>
      </c>
    </row>
    <row r="3539">
      <c r="A3539" s="253">
        <v>2025.0</v>
      </c>
      <c r="B3539" s="253" t="s">
        <v>3599</v>
      </c>
      <c r="C3539" s="254" t="str">
        <f>data_olah!B178</f>
        <v>KUTAI BARAT</v>
      </c>
      <c r="D3539" s="254" t="str">
        <f>data_olah!C178</f>
        <v>LINGGANG BIGUNG</v>
      </c>
      <c r="E3539" s="254" t="str">
        <f>data_olah!D178</f>
        <v>LINGGANG MELAPEH BARU</v>
      </c>
      <c r="F3539" s="255" t="str">
        <f>data_olah!F178</f>
        <v>-0.14356069971007637</v>
      </c>
      <c r="G3539" s="255" t="str">
        <f>data_olah!G178</f>
        <v>115.56618537099042</v>
      </c>
      <c r="H3539" s="254" t="str">
        <f>data_olah!H178</f>
        <v>TELKOMSEL</v>
      </c>
      <c r="I3539" s="254" t="str">
        <f>data_olah!I178</f>
        <v>INDIHOME</v>
      </c>
      <c r="J3539" s="254" t="str">
        <f>data_olah!J178</f>
        <v>TERPASANG</v>
      </c>
      <c r="K3539" s="254" t="str">
        <f>data_olah!Q178</f>
        <v>&lt;= 200GB</v>
      </c>
      <c r="L3539" s="254" t="str">
        <f>data_olah!U178</f>
        <v>KURANG OPTIMAL</v>
      </c>
    </row>
    <row r="3540">
      <c r="A3540" s="253">
        <v>2025.0</v>
      </c>
      <c r="B3540" s="253" t="s">
        <v>3599</v>
      </c>
      <c r="C3540" s="254" t="str">
        <f>data_olah!B179</f>
        <v>KUTAI BARAT</v>
      </c>
      <c r="D3540" s="254" t="str">
        <f>data_olah!C179</f>
        <v>LINGGANG BIGUNG</v>
      </c>
      <c r="E3540" s="254" t="str">
        <f>data_olah!D179</f>
        <v>LINGGANG BIGUNG BARU</v>
      </c>
      <c r="F3540" s="255">
        <f>data_olah!F179</f>
        <v>-0.142638023</v>
      </c>
      <c r="G3540" s="255">
        <f>data_olah!G179</f>
        <v>115.5661103</v>
      </c>
      <c r="H3540" s="254" t="str">
        <f>data_olah!H179</f>
        <v>BESTCAMP</v>
      </c>
      <c r="I3540" s="254" t="str">
        <f>data_olah!I179</f>
        <v>STARLINK</v>
      </c>
      <c r="J3540" s="254" t="str">
        <f>data_olah!J179</f>
        <v>TERPASANG</v>
      </c>
      <c r="K3540" s="254" t="str">
        <f>data_olah!Q179</f>
        <v>BELUM TERPASANG</v>
      </c>
      <c r="L3540" s="254" t="str">
        <f>data_olah!U179</f>
        <v>OPTIMAL</v>
      </c>
    </row>
    <row r="3541">
      <c r="A3541" s="253">
        <v>2025.0</v>
      </c>
      <c r="B3541" s="253" t="s">
        <v>3599</v>
      </c>
      <c r="C3541" s="254" t="str">
        <f>data_olah!B180</f>
        <v>KUTAI BARAT</v>
      </c>
      <c r="D3541" s="254" t="str">
        <f>data_olah!C180</f>
        <v>LINGGANG BIGUNG</v>
      </c>
      <c r="E3541" s="254" t="str">
        <f>data_olah!D180</f>
        <v>LINGGANG TUTUNG</v>
      </c>
      <c r="F3541" s="255" t="str">
        <f>data_olah!F180</f>
        <v>-0.08340520112962524</v>
      </c>
      <c r="G3541" s="255" t="str">
        <f>data_olah!G180</f>
        <v>115.4552373114897</v>
      </c>
      <c r="H3541" s="254" t="str">
        <f>data_olah!H180</f>
        <v>TELKOMSAT</v>
      </c>
      <c r="I3541" s="254" t="str">
        <f>data_olah!I180</f>
        <v>STARLINK</v>
      </c>
      <c r="J3541" s="254" t="str">
        <f>data_olah!J180</f>
        <v>TERPASANG</v>
      </c>
      <c r="K3541" s="254" t="str">
        <f>data_olah!Q180</f>
        <v>&lt;= 100GB</v>
      </c>
      <c r="L3541" s="254" t="str">
        <f>data_olah!U180</f>
        <v>TIDAK OPTIMAL</v>
      </c>
    </row>
    <row r="3542">
      <c r="A3542" s="253">
        <v>2025.0</v>
      </c>
      <c r="B3542" s="253" t="s">
        <v>3599</v>
      </c>
      <c r="C3542" s="254" t="str">
        <f>data_olah!B181</f>
        <v>KUTAI BARAT</v>
      </c>
      <c r="D3542" s="254" t="str">
        <f>data_olah!C181</f>
        <v>LINGGANG BIGUNG</v>
      </c>
      <c r="E3542" s="254" t="str">
        <f>data_olah!D181</f>
        <v>LINGGANG MELAPEH</v>
      </c>
      <c r="F3542" s="255" t="str">
        <f>data_olah!F181</f>
        <v>-0.1608131220907429</v>
      </c>
      <c r="G3542" s="255" t="str">
        <f>data_olah!G181</f>
        <v>115.5873729368373</v>
      </c>
      <c r="H3542" s="254" t="str">
        <f>data_olah!H181</f>
        <v>BESTCAMP</v>
      </c>
      <c r="I3542" s="254" t="str">
        <f>data_olah!I181</f>
        <v>STARLINK</v>
      </c>
      <c r="J3542" s="254" t="str">
        <f>data_olah!J181</f>
        <v>TERPASANG</v>
      </c>
      <c r="K3542" s="254" t="str">
        <f>data_olah!Q181</f>
        <v>BELUM TERPASANG</v>
      </c>
      <c r="L3542" s="254" t="str">
        <f>data_olah!U181</f>
        <v>TIDAK OPTIMAL</v>
      </c>
    </row>
    <row r="3543">
      <c r="A3543" s="253">
        <v>2025.0</v>
      </c>
      <c r="B3543" s="253" t="s">
        <v>3599</v>
      </c>
      <c r="C3543" s="254" t="str">
        <f>data_olah!B182</f>
        <v>KUTAI BARAT</v>
      </c>
      <c r="D3543" s="254" t="str">
        <f>data_olah!C182</f>
        <v>LINGGANG BIGUNG</v>
      </c>
      <c r="E3543" s="254" t="str">
        <f>data_olah!D182</f>
        <v>LINGGANG MAPAN</v>
      </c>
      <c r="F3543" s="255" t="str">
        <f>data_olah!F182</f>
        <v>-0.16948249965054873</v>
      </c>
      <c r="G3543" s="255" t="str">
        <f>data_olah!G182</f>
        <v>115.62155321537713</v>
      </c>
      <c r="H3543" s="254" t="str">
        <f>data_olah!H182</f>
        <v>TELKOMSEL</v>
      </c>
      <c r="I3543" s="254" t="str">
        <f>data_olah!I182</f>
        <v>INDIHOME</v>
      </c>
      <c r="J3543" s="254" t="str">
        <f>data_olah!J182</f>
        <v>TERPASANG</v>
      </c>
      <c r="K3543" s="254" t="str">
        <f>data_olah!Q182</f>
        <v>&gt; 200GB</v>
      </c>
      <c r="L3543" s="254" t="str">
        <f>data_olah!U182</f>
        <v>KURANG OPTIMAL</v>
      </c>
    </row>
    <row r="3544">
      <c r="A3544" s="253">
        <v>2025.0</v>
      </c>
      <c r="B3544" s="253" t="s">
        <v>3599</v>
      </c>
      <c r="C3544" s="254" t="str">
        <f>data_olah!B183</f>
        <v>KUTAI BARAT</v>
      </c>
      <c r="D3544" s="254" t="str">
        <f>data_olah!C183</f>
        <v>LINGGANG BIGUNG</v>
      </c>
      <c r="E3544" s="254" t="str">
        <f>data_olah!D183</f>
        <v>LINGGANG BIGUNG</v>
      </c>
      <c r="F3544" s="255" t="str">
        <f>data_olah!F183</f>
        <v>-0.14362577926461434</v>
      </c>
      <c r="G3544" s="255" t="str">
        <f>data_olah!G183</f>
        <v>115.6229566950905</v>
      </c>
      <c r="H3544" s="254" t="str">
        <f>data_olah!H183</f>
        <v>TELKOM</v>
      </c>
      <c r="I3544" s="254" t="str">
        <f>data_olah!I183</f>
        <v>WMS</v>
      </c>
      <c r="J3544" s="254" t="str">
        <f>data_olah!J183</f>
        <v>TERPASANG</v>
      </c>
      <c r="K3544" s="254" t="str">
        <f>data_olah!Q183</f>
        <v>&lt;= 50GB</v>
      </c>
      <c r="L3544" s="254" t="str">
        <f>data_olah!U183</f>
        <v>KURANG OPTIMAL</v>
      </c>
    </row>
    <row r="3545">
      <c r="A3545" s="253">
        <v>2025.0</v>
      </c>
      <c r="B3545" s="253" t="s">
        <v>3599</v>
      </c>
      <c r="C3545" s="254" t="str">
        <f>data_olah!B184</f>
        <v>KUTAI BARAT</v>
      </c>
      <c r="D3545" s="254" t="str">
        <f>data_olah!C184</f>
        <v>LINGGANG BIGUNG</v>
      </c>
      <c r="E3545" s="254" t="str">
        <f>data_olah!D184</f>
        <v>LINGGANG AMER</v>
      </c>
      <c r="F3545" s="255" t="str">
        <f>data_olah!F184</f>
        <v>-0.14545867645066915</v>
      </c>
      <c r="G3545" s="255" t="str">
        <f>data_olah!G184</f>
        <v>115.65352480305597</v>
      </c>
      <c r="H3545" s="254" t="str">
        <f>data_olah!H184</f>
        <v>TELKOM</v>
      </c>
      <c r="I3545" s="254" t="str">
        <f>data_olah!I184</f>
        <v>WMS</v>
      </c>
      <c r="J3545" s="254" t="str">
        <f>data_olah!J184</f>
        <v>TERPASANG</v>
      </c>
      <c r="K3545" s="254" t="str">
        <f>data_olah!Q184</f>
        <v>BELUM TERPASANG</v>
      </c>
      <c r="L3545" s="254" t="str">
        <f>data_olah!U184</f>
        <v>TIDAK OPTIMAL</v>
      </c>
    </row>
    <row r="3546">
      <c r="A3546" s="253">
        <v>2025.0</v>
      </c>
      <c r="B3546" s="253" t="s">
        <v>3599</v>
      </c>
      <c r="C3546" s="254" t="str">
        <f>data_olah!B185</f>
        <v>KUTAI BARAT</v>
      </c>
      <c r="D3546" s="254" t="str">
        <f>data_olah!C185</f>
        <v>LINGGANG BIGUNG</v>
      </c>
      <c r="E3546" s="254" t="str">
        <f>data_olah!D185</f>
        <v>LINGGANG BANGUNSARI</v>
      </c>
      <c r="F3546" s="255" t="str">
        <f>data_olah!F185</f>
        <v>-0.1478207390887691</v>
      </c>
      <c r="G3546" s="255" t="str">
        <f>data_olah!G185</f>
        <v>115.642642737589</v>
      </c>
      <c r="H3546" s="254" t="str">
        <f>data_olah!H185</f>
        <v>TELKOM</v>
      </c>
      <c r="I3546" s="254" t="str">
        <f>data_olah!I185</f>
        <v>WMS</v>
      </c>
      <c r="J3546" s="254" t="str">
        <f>data_olah!J185</f>
        <v>TERPASANG</v>
      </c>
      <c r="K3546" s="254" t="str">
        <f>data_olah!Q185</f>
        <v>BELUM TERPASANG</v>
      </c>
      <c r="L3546" s="254" t="str">
        <f>data_olah!U185</f>
        <v>TIDAK OPTIMAL</v>
      </c>
    </row>
    <row r="3547">
      <c r="A3547" s="253">
        <v>2025.0</v>
      </c>
      <c r="B3547" s="253" t="s">
        <v>3599</v>
      </c>
      <c r="C3547" s="254" t="str">
        <f>data_olah!B186</f>
        <v>KUTAI BARAT</v>
      </c>
      <c r="D3547" s="254" t="str">
        <f>data_olah!C186</f>
        <v>LINGGANG BIGUNG</v>
      </c>
      <c r="E3547" s="254" t="str">
        <f>data_olah!D186</f>
        <v>LINGGANG PURWODADI</v>
      </c>
      <c r="F3547" s="255" t="str">
        <f>data_olah!F186</f>
        <v>-0.1453228659666651</v>
      </c>
      <c r="G3547" s="255" t="str">
        <f>data_olah!G186</f>
        <v>115.60856979330372</v>
      </c>
      <c r="H3547" s="254" t="str">
        <f>data_olah!H186</f>
        <v>TELKOMSEL</v>
      </c>
      <c r="I3547" s="254" t="str">
        <f>data_olah!I186</f>
        <v>INDIHOME</v>
      </c>
      <c r="J3547" s="254" t="str">
        <f>data_olah!J186</f>
        <v>TERPASANG</v>
      </c>
      <c r="K3547" s="254" t="str">
        <f>data_olah!Q186</f>
        <v>&gt; 200GB</v>
      </c>
      <c r="L3547" s="254" t="str">
        <f>data_olah!U186</f>
        <v>KURANG OPTIMAL</v>
      </c>
    </row>
    <row r="3548">
      <c r="A3548" s="253">
        <v>2025.0</v>
      </c>
      <c r="B3548" s="253" t="s">
        <v>3599</v>
      </c>
      <c r="C3548" s="254" t="str">
        <f>data_olah!B187</f>
        <v>KUTAI BARAT</v>
      </c>
      <c r="D3548" s="254" t="str">
        <f>data_olah!C187</f>
        <v>LINGGANG BIGUNG</v>
      </c>
      <c r="E3548" s="254" t="str">
        <f>data_olah!D187</f>
        <v>LINGGANG MENCELEW</v>
      </c>
      <c r="F3548" s="255" t="str">
        <f>data_olah!F187</f>
        <v>-0.10969078390728415</v>
      </c>
      <c r="G3548" s="255" t="str">
        <f>data_olah!G187</f>
        <v>115.65419209609944</v>
      </c>
      <c r="H3548" s="254" t="str">
        <f>data_olah!H187</f>
        <v>BESTCAMP</v>
      </c>
      <c r="I3548" s="254" t="str">
        <f>data_olah!I187</f>
        <v>STARLINK</v>
      </c>
      <c r="J3548" s="254" t="str">
        <f>data_olah!J187</f>
        <v>TERPASANG</v>
      </c>
      <c r="K3548" s="254" t="str">
        <f>data_olah!Q187</f>
        <v>BELUM TERPASANG</v>
      </c>
      <c r="L3548" s="254" t="str">
        <f>data_olah!U187</f>
        <v>KURANG OPTIMAL</v>
      </c>
    </row>
    <row r="3549">
      <c r="A3549" s="253">
        <v>2025.0</v>
      </c>
      <c r="B3549" s="253" t="s">
        <v>3599</v>
      </c>
      <c r="C3549" s="254" t="str">
        <f>data_olah!B188</f>
        <v>KUTAI BARAT</v>
      </c>
      <c r="D3549" s="254" t="str">
        <f>data_olah!C188</f>
        <v>LINGGANG BIGUNG</v>
      </c>
      <c r="E3549" s="254" t="str">
        <f>data_olah!D188</f>
        <v>LINGGANG KEBUT</v>
      </c>
      <c r="F3549" s="255" t="str">
        <f>data_olah!F188</f>
        <v>-0.11990584028474943</v>
      </c>
      <c r="G3549" s="255" t="str">
        <f>data_olah!G188</f>
        <v>115.64146393007199</v>
      </c>
      <c r="H3549" s="254" t="str">
        <f>data_olah!H188</f>
        <v>BESTCAMP</v>
      </c>
      <c r="I3549" s="254" t="str">
        <f>data_olah!I188</f>
        <v>STARLINK</v>
      </c>
      <c r="J3549" s="254" t="str">
        <f>data_olah!J188</f>
        <v>TERPASANG</v>
      </c>
      <c r="K3549" s="254" t="str">
        <f>data_olah!Q188</f>
        <v>BELUM TERPASANG</v>
      </c>
      <c r="L3549" s="254" t="str">
        <f>data_olah!U188</f>
        <v>SANGAT OPTIMAL</v>
      </c>
    </row>
    <row r="3550">
      <c r="A3550" s="253">
        <v>2025.0</v>
      </c>
      <c r="B3550" s="253" t="s">
        <v>3599</v>
      </c>
      <c r="C3550" s="254" t="str">
        <f>data_olah!B189</f>
        <v>KUTAI BARAT</v>
      </c>
      <c r="D3550" s="254" t="str">
        <f>data_olah!C189</f>
        <v>LONG IRAM</v>
      </c>
      <c r="E3550" s="254" t="str">
        <f>data_olah!D189</f>
        <v>LINGGANG MUARA LEBAN</v>
      </c>
      <c r="F3550" s="255" t="str">
        <f>data_olah!F189</f>
        <v>-0.029448097951342084</v>
      </c>
      <c r="G3550" s="255" t="str">
        <f>data_olah!G189</f>
        <v>115.58580302766681</v>
      </c>
      <c r="H3550" s="254" t="str">
        <f>data_olah!H189</f>
        <v>BESTCAMP</v>
      </c>
      <c r="I3550" s="254" t="str">
        <f>data_olah!I189</f>
        <v>STARLINK</v>
      </c>
      <c r="J3550" s="254" t="str">
        <f>data_olah!J189</f>
        <v>TERPASANG</v>
      </c>
      <c r="K3550" s="254" t="str">
        <f>data_olah!Q189</f>
        <v>BELUM TERPASANG</v>
      </c>
      <c r="L3550" s="254" t="str">
        <f>data_olah!U189</f>
        <v>SANGAT OPTIMAL</v>
      </c>
    </row>
    <row r="3551">
      <c r="A3551" s="253">
        <v>2025.0</v>
      </c>
      <c r="B3551" s="253" t="s">
        <v>3599</v>
      </c>
      <c r="C3551" s="254" t="str">
        <f>data_olah!B190</f>
        <v>KUTAI BARAT</v>
      </c>
      <c r="D3551" s="254" t="str">
        <f>data_olah!C190</f>
        <v>LONG IRAM</v>
      </c>
      <c r="E3551" s="254" t="str">
        <f>data_olah!D190</f>
        <v>LONG IRAM SEBERANG</v>
      </c>
      <c r="F3551" s="255" t="str">
        <f>data_olah!F190</f>
        <v>-0.02915837117519891</v>
      </c>
      <c r="G3551" s="255" t="str">
        <f>data_olah!G190</f>
        <v>115.61410129478227</v>
      </c>
      <c r="H3551" s="254" t="str">
        <f>data_olah!H190</f>
        <v>BESTCAMP</v>
      </c>
      <c r="I3551" s="254" t="str">
        <f>data_olah!I190</f>
        <v>STARLINK</v>
      </c>
      <c r="J3551" s="254" t="str">
        <f>data_olah!J190</f>
        <v>TERPASANG</v>
      </c>
      <c r="K3551" s="254" t="str">
        <f>data_olah!Q190</f>
        <v>BELUM TERPASANG</v>
      </c>
      <c r="L3551" s="254" t="str">
        <f>data_olah!U190</f>
        <v>OPTIMAL</v>
      </c>
    </row>
    <row r="3552">
      <c r="A3552" s="253">
        <v>2025.0</v>
      </c>
      <c r="B3552" s="253" t="s">
        <v>3599</v>
      </c>
      <c r="C3552" s="254" t="str">
        <f>data_olah!B191</f>
        <v>KUTAI BARAT</v>
      </c>
      <c r="D3552" s="254" t="str">
        <f>data_olah!C191</f>
        <v>LONG IRAM</v>
      </c>
      <c r="E3552" s="254" t="str">
        <f>data_olah!D191</f>
        <v>LONG IRAM ILIR</v>
      </c>
      <c r="F3552" s="255" t="str">
        <f>data_olah!F191</f>
        <v>-0.026995672565834117</v>
      </c>
      <c r="G3552" s="255" t="str">
        <f>data_olah!G191</f>
        <v>115.61633827379782</v>
      </c>
      <c r="H3552" s="254" t="str">
        <f>data_olah!H191</f>
        <v>BESTCAMP</v>
      </c>
      <c r="I3552" s="254" t="str">
        <f>data_olah!I191</f>
        <v>STARLINK</v>
      </c>
      <c r="J3552" s="254" t="str">
        <f>data_olah!J191</f>
        <v>TERPASANG</v>
      </c>
      <c r="K3552" s="254" t="str">
        <f>data_olah!Q191</f>
        <v>BELUM TERPASANG</v>
      </c>
      <c r="L3552" s="254" t="str">
        <f>data_olah!U191</f>
        <v>TIDAK OPTIMAL</v>
      </c>
    </row>
    <row r="3553">
      <c r="A3553" s="253">
        <v>2025.0</v>
      </c>
      <c r="B3553" s="253" t="s">
        <v>3599</v>
      </c>
      <c r="C3553" s="254" t="str">
        <f>data_olah!B192</f>
        <v>KUTAI BARAT</v>
      </c>
      <c r="D3553" s="254" t="str">
        <f>data_olah!C192</f>
        <v>LONG IRAM</v>
      </c>
      <c r="E3553" s="254" t="str">
        <f>data_olah!D192</f>
        <v>ANAH</v>
      </c>
      <c r="F3553" s="255" t="str">
        <f>data_olah!F192</f>
        <v>-0.03719725691306401</v>
      </c>
      <c r="G3553" s="255" t="str">
        <f>data_olah!G192</f>
        <v>115.60471765382022</v>
      </c>
      <c r="H3553" s="254" t="str">
        <f>data_olah!H192</f>
        <v>BESTCAMP</v>
      </c>
      <c r="I3553" s="254" t="str">
        <f>data_olah!I192</f>
        <v>STARLINK</v>
      </c>
      <c r="J3553" s="254" t="str">
        <f>data_olah!J192</f>
        <v>TERPASANG</v>
      </c>
      <c r="K3553" s="254" t="str">
        <f>data_olah!Q192</f>
        <v>BELUM TERPASANG</v>
      </c>
      <c r="L3553" s="254" t="str">
        <f>data_olah!U192</f>
        <v>SANGAT OPTIMAL</v>
      </c>
    </row>
    <row r="3554">
      <c r="A3554" s="253">
        <v>2025.0</v>
      </c>
      <c r="B3554" s="253" t="s">
        <v>3599</v>
      </c>
      <c r="C3554" s="254" t="str">
        <f>data_olah!B193</f>
        <v>KUTAI BARAT</v>
      </c>
      <c r="D3554" s="254" t="str">
        <f>data_olah!C193</f>
        <v>LONG IRAM</v>
      </c>
      <c r="E3554" s="254" t="str">
        <f>data_olah!D193</f>
        <v>LONG DALIQ</v>
      </c>
      <c r="F3554" s="255" t="str">
        <f>data_olah!F193</f>
        <v>0.016384909030622848</v>
      </c>
      <c r="G3554" s="255" t="str">
        <f>data_olah!G193</f>
        <v>115.6127505819265</v>
      </c>
      <c r="H3554" s="254" t="str">
        <f>data_olah!H193</f>
        <v>TELKOMSEL</v>
      </c>
      <c r="I3554" s="254" t="str">
        <f>data_olah!I193</f>
        <v>ORBIT</v>
      </c>
      <c r="J3554" s="254" t="str">
        <f>data_olah!J193</f>
        <v>TERPASANG</v>
      </c>
      <c r="K3554" s="254" t="str">
        <f>data_olah!Q193</f>
        <v>TIDAK TERDETEKSI</v>
      </c>
      <c r="L3554" s="254" t="str">
        <f>data_olah!U193</f>
        <v>TIDAK TERDETEKSI</v>
      </c>
    </row>
    <row r="3555">
      <c r="A3555" s="253">
        <v>2025.0</v>
      </c>
      <c r="B3555" s="253" t="s">
        <v>3599</v>
      </c>
      <c r="C3555" s="254" t="str">
        <f>data_olah!B194</f>
        <v>KUTAI BARAT</v>
      </c>
      <c r="D3555" s="254" t="str">
        <f>data_olah!C194</f>
        <v>LONG IRAM</v>
      </c>
      <c r="E3555" s="254" t="str">
        <f>data_olah!D194</f>
        <v>LONG IRAM KOTA</v>
      </c>
      <c r="F3555" s="255" t="str">
        <f>data_olah!F194</f>
        <v>-0.019215258017838348</v>
      </c>
      <c r="G3555" s="255" t="str">
        <f>data_olah!G194</f>
        <v>115.62432677589499</v>
      </c>
      <c r="H3555" s="254" t="str">
        <f>data_olah!H194</f>
        <v>TELKOMSEL</v>
      </c>
      <c r="I3555" s="254" t="str">
        <f>data_olah!I194</f>
        <v>ORBIT</v>
      </c>
      <c r="J3555" s="254" t="str">
        <f>data_olah!J194</f>
        <v>TERPASANG</v>
      </c>
      <c r="K3555" s="254" t="str">
        <f>data_olah!Q194</f>
        <v>TIDAK TERDETEKSI</v>
      </c>
      <c r="L3555" s="254" t="str">
        <f>data_olah!U194</f>
        <v>TIDAK TERDETEKSI</v>
      </c>
    </row>
    <row r="3556">
      <c r="A3556" s="253">
        <v>2025.0</v>
      </c>
      <c r="B3556" s="253" t="s">
        <v>3599</v>
      </c>
      <c r="C3556" s="254" t="str">
        <f>data_olah!B195</f>
        <v>KUTAI BARAT</v>
      </c>
      <c r="D3556" s="254" t="str">
        <f>data_olah!C195</f>
        <v>LONG IRAM</v>
      </c>
      <c r="E3556" s="254" t="str">
        <f>data_olah!D195</f>
        <v>LONG IRAM BAYAN</v>
      </c>
      <c r="F3556" s="255" t="str">
        <f>data_olah!F195</f>
        <v>-0.012605543579852033</v>
      </c>
      <c r="G3556" s="255" t="str">
        <f>data_olah!G195</f>
        <v>115.60952735545595</v>
      </c>
      <c r="H3556" s="254" t="str">
        <f>data_olah!H195</f>
        <v/>
      </c>
      <c r="I3556" s="254" t="str">
        <f>data_olah!I195</f>
        <v/>
      </c>
      <c r="J3556" s="254" t="str">
        <f>data_olah!J195</f>
        <v/>
      </c>
      <c r="K3556" s="254" t="str">
        <f>data_olah!Q195</f>
        <v>BELUM TERPASANG</v>
      </c>
      <c r="L3556" s="254" t="str">
        <f>data_olah!U195</f>
        <v>BELUM TERPASANG</v>
      </c>
    </row>
    <row r="3557">
      <c r="A3557" s="253">
        <v>2025.0</v>
      </c>
      <c r="B3557" s="253" t="s">
        <v>3599</v>
      </c>
      <c r="C3557" s="254" t="str">
        <f>data_olah!B196</f>
        <v>KUTAI BARAT</v>
      </c>
      <c r="D3557" s="254" t="str">
        <f>data_olah!C196</f>
        <v>LONG IRAM</v>
      </c>
      <c r="E3557" s="254" t="str">
        <f>data_olah!D196</f>
        <v>KELIWAI</v>
      </c>
      <c r="F3557" s="255" t="str">
        <f>data_olah!F196</f>
        <v>0.01248163926079269</v>
      </c>
      <c r="G3557" s="255" t="str">
        <f>data_olah!G196</f>
        <v>115.60977467632213</v>
      </c>
      <c r="H3557" s="254" t="str">
        <f>data_olah!H196</f>
        <v>BESTCAMP</v>
      </c>
      <c r="I3557" s="254" t="str">
        <f>data_olah!I196</f>
        <v>STARLINK</v>
      </c>
      <c r="J3557" s="254" t="str">
        <f>data_olah!J196</f>
        <v>TERPASANG</v>
      </c>
      <c r="K3557" s="254" t="str">
        <f>data_olah!Q196</f>
        <v>BELUM TERPASANG</v>
      </c>
      <c r="L3557" s="254" t="str">
        <f>data_olah!U196</f>
        <v>OPTIMAL</v>
      </c>
    </row>
    <row r="3558">
      <c r="A3558" s="253">
        <v>2025.0</v>
      </c>
      <c r="B3558" s="253" t="s">
        <v>3599</v>
      </c>
      <c r="C3558" s="254" t="str">
        <f>data_olah!B197</f>
        <v>KUTAI BARAT</v>
      </c>
      <c r="D3558" s="254" t="str">
        <f>data_olah!C197</f>
        <v>LONG IRAM</v>
      </c>
      <c r="E3558" s="254" t="str">
        <f>data_olah!D197</f>
        <v>UJOH HALANG</v>
      </c>
      <c r="F3558" s="255" t="str">
        <f>data_olah!F197</f>
        <v>0.023309240862239695</v>
      </c>
      <c r="G3558" s="255" t="str">
        <f>data_olah!G197</f>
        <v>115.55137665595919</v>
      </c>
      <c r="H3558" s="254" t="str">
        <f>data_olah!H197</f>
        <v/>
      </c>
      <c r="I3558" s="254" t="str">
        <f>data_olah!I197</f>
        <v/>
      </c>
      <c r="J3558" s="254" t="str">
        <f>data_olah!J197</f>
        <v/>
      </c>
      <c r="K3558" s="254" t="str">
        <f>data_olah!Q197</f>
        <v>BELUM TERPASANG</v>
      </c>
      <c r="L3558" s="254" t="str">
        <f>data_olah!U197</f>
        <v>BELUM TERPASANG</v>
      </c>
    </row>
    <row r="3559">
      <c r="A3559" s="253">
        <v>2025.0</v>
      </c>
      <c r="B3559" s="253" t="s">
        <v>3599</v>
      </c>
      <c r="C3559" s="254" t="str">
        <f>data_olah!B198</f>
        <v>KUTAI BARAT</v>
      </c>
      <c r="D3559" s="254" t="str">
        <f>data_olah!C198</f>
        <v>LONG IRAM</v>
      </c>
      <c r="E3559" s="254" t="str">
        <f>data_olah!D198</f>
        <v>KELIAN LUAR</v>
      </c>
      <c r="F3559" s="255" t="str">
        <f>data_olah!F198</f>
        <v>0.017210620811727636</v>
      </c>
      <c r="G3559" s="255" t="str">
        <f>data_olah!G198</f>
        <v>115.52981720139931</v>
      </c>
      <c r="H3559" s="254" t="str">
        <f>data_olah!H198</f>
        <v>BESTCAMP</v>
      </c>
      <c r="I3559" s="254" t="str">
        <f>data_olah!I198</f>
        <v>STARLINK</v>
      </c>
      <c r="J3559" s="254" t="str">
        <f>data_olah!J198</f>
        <v>TERPASANG</v>
      </c>
      <c r="K3559" s="254" t="str">
        <f>data_olah!Q198</f>
        <v>BELUM TERPASANG</v>
      </c>
      <c r="L3559" s="254" t="str">
        <f>data_olah!U198</f>
        <v>SANGAT OPTIMAL</v>
      </c>
    </row>
    <row r="3560">
      <c r="A3560" s="253">
        <v>2025.0</v>
      </c>
      <c r="B3560" s="253" t="s">
        <v>3599</v>
      </c>
      <c r="C3560" s="254" t="str">
        <f>data_olah!B199</f>
        <v>KUTAI BARAT</v>
      </c>
      <c r="D3560" s="254" t="str">
        <f>data_olah!C199</f>
        <v>LONG IRAM</v>
      </c>
      <c r="E3560" s="254" t="str">
        <f>data_olah!D199</f>
        <v>SUKOMULYO</v>
      </c>
      <c r="F3560" s="255" t="str">
        <f>data_olah!F199</f>
        <v>-0.005623936612332269</v>
      </c>
      <c r="G3560" s="255" t="str">
        <f>data_olah!G199</f>
        <v>115.6447615669779</v>
      </c>
      <c r="H3560" s="254" t="str">
        <f>data_olah!H199</f>
        <v>TELKOMSEL</v>
      </c>
      <c r="I3560" s="254" t="str">
        <f>data_olah!I199</f>
        <v>ORBIT</v>
      </c>
      <c r="J3560" s="254" t="str">
        <f>data_olah!J199</f>
        <v>TERPASANG</v>
      </c>
      <c r="K3560" s="254" t="str">
        <f>data_olah!Q199</f>
        <v>TIDAK TERDETEKSI</v>
      </c>
      <c r="L3560" s="254" t="str">
        <f>data_olah!U199</f>
        <v>TIDAK TERDETEKSI</v>
      </c>
    </row>
    <row r="3561">
      <c r="A3561" s="253">
        <v>2025.0</v>
      </c>
      <c r="B3561" s="253" t="s">
        <v>3599</v>
      </c>
      <c r="C3561" s="254" t="str">
        <f>data_olah!B200</f>
        <v>KUTAI BARAT</v>
      </c>
      <c r="D3561" s="254" t="str">
        <f>data_olah!C200</f>
        <v>MELAK</v>
      </c>
      <c r="E3561" s="254" t="str">
        <f>data_olah!D200</f>
        <v>EMPAS</v>
      </c>
      <c r="F3561" s="255" t="str">
        <f>data_olah!F200</f>
        <v>-0.30145329939462834</v>
      </c>
      <c r="G3561" s="255" t="str">
        <f>data_olah!G200</f>
        <v>115.77311443441594</v>
      </c>
      <c r="H3561" s="254" t="str">
        <f>data_olah!H200</f>
        <v>TELKOM</v>
      </c>
      <c r="I3561" s="254" t="str">
        <f>data_olah!I200</f>
        <v>WMS</v>
      </c>
      <c r="J3561" s="254" t="str">
        <f>data_olah!J200</f>
        <v>TERPASANG</v>
      </c>
      <c r="K3561" s="254" t="str">
        <f>data_olah!Q200</f>
        <v>TIDAK AKTIF</v>
      </c>
      <c r="L3561" s="254" t="str">
        <f>data_olah!U200</f>
        <v>TIDAK AKTIF</v>
      </c>
    </row>
    <row r="3562">
      <c r="A3562" s="253">
        <v>2025.0</v>
      </c>
      <c r="B3562" s="253" t="s">
        <v>3599</v>
      </c>
      <c r="C3562" s="254" t="str">
        <f>data_olah!B201</f>
        <v>KUTAI BARAT</v>
      </c>
      <c r="D3562" s="254" t="str">
        <f>data_olah!C201</f>
        <v>MELAK</v>
      </c>
      <c r="E3562" s="254" t="str">
        <f>data_olah!D201</f>
        <v>EMPAKUQ</v>
      </c>
      <c r="F3562" s="255" t="str">
        <f>data_olah!F201</f>
        <v>-0.28237281542165</v>
      </c>
      <c r="G3562" s="255" t="str">
        <f>data_olah!G201</f>
        <v>115.85707213404496</v>
      </c>
      <c r="H3562" s="254" t="str">
        <f>data_olah!H201</f>
        <v>TELKOM</v>
      </c>
      <c r="I3562" s="254" t="str">
        <f>data_olah!I201</f>
        <v>WMS</v>
      </c>
      <c r="J3562" s="254" t="str">
        <f>data_olah!J201</f>
        <v>TERPASANG</v>
      </c>
      <c r="K3562" s="254" t="str">
        <f>data_olah!Q201</f>
        <v>&gt; 200GB</v>
      </c>
      <c r="L3562" s="254" t="str">
        <f>data_olah!U201</f>
        <v>KURANG OPTIMAL</v>
      </c>
    </row>
    <row r="3563">
      <c r="A3563" s="253">
        <v>2025.0</v>
      </c>
      <c r="B3563" s="253" t="s">
        <v>3599</v>
      </c>
      <c r="C3563" s="254" t="str">
        <f>data_olah!B202</f>
        <v>KUTAI BARAT</v>
      </c>
      <c r="D3563" s="254" t="str">
        <f>data_olah!C202</f>
        <v>MELAK</v>
      </c>
      <c r="E3563" s="254" t="str">
        <f>data_olah!D202</f>
        <v>MUARA BUNYUT</v>
      </c>
      <c r="F3563" s="255" t="str">
        <f>data_olah!F202</f>
        <v>-0.2977923887551979</v>
      </c>
      <c r="G3563" s="255" t="str">
        <f>data_olah!G202</f>
        <v>115.85210232993627</v>
      </c>
      <c r="H3563" s="254" t="str">
        <f>data_olah!H202</f>
        <v>TELKOM</v>
      </c>
      <c r="I3563" s="254" t="str">
        <f>data_olah!I202</f>
        <v>WMS</v>
      </c>
      <c r="J3563" s="254" t="str">
        <f>data_olah!J202</f>
        <v>TERPASANG</v>
      </c>
      <c r="K3563" s="254" t="str">
        <f>data_olah!Q202</f>
        <v>&gt; 200GB</v>
      </c>
      <c r="L3563" s="254" t="str">
        <f>data_olah!U202</f>
        <v>KURANG OPTIMAL</v>
      </c>
    </row>
    <row r="3564">
      <c r="A3564" s="253">
        <v>2025.0</v>
      </c>
      <c r="B3564" s="253" t="s">
        <v>3599</v>
      </c>
      <c r="C3564" s="254" t="str">
        <f>data_olah!B203</f>
        <v>KUTAI BARAT</v>
      </c>
      <c r="D3564" s="254" t="str">
        <f>data_olah!C203</f>
        <v>MELAK</v>
      </c>
      <c r="E3564" s="254" t="str">
        <f>data_olah!D203</f>
        <v>MUARA BENANGAQ</v>
      </c>
      <c r="F3564" s="255" t="str">
        <f>data_olah!F203</f>
        <v>-0.1358079674186709</v>
      </c>
      <c r="G3564" s="255" t="str">
        <f>data_olah!G203</f>
        <v>115.7657258953076</v>
      </c>
      <c r="H3564" s="254" t="str">
        <f>data_olah!H203</f>
        <v>BESTCAMP</v>
      </c>
      <c r="I3564" s="254" t="str">
        <f>data_olah!I203</f>
        <v>STARLINK</v>
      </c>
      <c r="J3564" s="254" t="str">
        <f>data_olah!J203</f>
        <v>TERPASANG</v>
      </c>
      <c r="K3564" s="254" t="str">
        <f>data_olah!Q203</f>
        <v>BELUM TERPASANG</v>
      </c>
      <c r="L3564" s="254" t="str">
        <f>data_olah!U203</f>
        <v>OPTIMAL</v>
      </c>
    </row>
    <row r="3565">
      <c r="A3565" s="253">
        <v>2025.0</v>
      </c>
      <c r="B3565" s="253" t="s">
        <v>3599</v>
      </c>
      <c r="C3565" s="254" t="str">
        <f>data_olah!B204</f>
        <v>KUTAI BARAT</v>
      </c>
      <c r="D3565" s="254" t="str">
        <f>data_olah!C204</f>
        <v>MOOK MANAAR BULATN</v>
      </c>
      <c r="E3565" s="254" t="str">
        <f>data_olah!D204</f>
        <v>SAKAQ LOTOQ</v>
      </c>
      <c r="F3565" s="255" t="str">
        <f>data_olah!F204</f>
        <v>-0.18147799963151978</v>
      </c>
      <c r="G3565" s="255" t="str">
        <f>data_olah!G204</f>
        <v>115.89587269980473</v>
      </c>
      <c r="H3565" s="254" t="str">
        <f>data_olah!H204</f>
        <v>TELKOMSAT</v>
      </c>
      <c r="I3565" s="254" t="str">
        <f>data_olah!I204</f>
        <v>STARLINK</v>
      </c>
      <c r="J3565" s="254" t="str">
        <f>data_olah!J204</f>
        <v>TERPASANG</v>
      </c>
      <c r="K3565" s="254" t="str">
        <f>data_olah!Q204</f>
        <v>&lt;= 50GB</v>
      </c>
      <c r="L3565" s="254" t="str">
        <f>data_olah!U204</f>
        <v>TIDAK OPTIMAL</v>
      </c>
    </row>
    <row r="3566">
      <c r="A3566" s="253">
        <v>2025.0</v>
      </c>
      <c r="B3566" s="253" t="s">
        <v>3599</v>
      </c>
      <c r="C3566" s="254" t="str">
        <f>data_olah!B205</f>
        <v>KUTAI BARAT</v>
      </c>
      <c r="D3566" s="254" t="str">
        <f>data_olah!C205</f>
        <v>MOOK MANAAR BULATN</v>
      </c>
      <c r="E3566" s="254" t="str">
        <f>data_olah!D205</f>
        <v>SAKAQ TADA</v>
      </c>
      <c r="F3566" s="255" t="str">
        <f>data_olah!F205</f>
        <v>-0.2476223994973876</v>
      </c>
      <c r="G3566" s="255" t="str">
        <f>data_olah!G205</f>
        <v>115.88328819979738</v>
      </c>
      <c r="H3566" s="254" t="str">
        <f>data_olah!H205</f>
        <v>COMTELINDO</v>
      </c>
      <c r="I3566" s="254" t="str">
        <f>data_olah!I205</f>
        <v>WMS</v>
      </c>
      <c r="J3566" s="254" t="str">
        <f>data_olah!J205</f>
        <v>TERPASANG</v>
      </c>
      <c r="K3566" s="254" t="str">
        <f>data_olah!Q205</f>
        <v>TIDAK TERDETEKSI</v>
      </c>
      <c r="L3566" s="254" t="str">
        <f>data_olah!U205</f>
        <v>TIDAK OPTIMAL</v>
      </c>
    </row>
    <row r="3567">
      <c r="A3567" s="253">
        <v>2025.0</v>
      </c>
      <c r="B3567" s="253" t="s">
        <v>3599</v>
      </c>
      <c r="C3567" s="254" t="str">
        <f>data_olah!B206</f>
        <v>KUTAI BARAT</v>
      </c>
      <c r="D3567" s="254" t="str">
        <f>data_olah!C206</f>
        <v>MOOK MANAAR BULATN</v>
      </c>
      <c r="E3567" s="254" t="str">
        <f>data_olah!D206</f>
        <v>GEMURUH</v>
      </c>
      <c r="F3567" s="255" t="str">
        <f>data_olah!F206</f>
        <v>-0.20651727079286186</v>
      </c>
      <c r="G3567" s="255" t="str">
        <f>data_olah!G206</f>
        <v>115.87396748646397</v>
      </c>
      <c r="H3567" s="254" t="str">
        <f>data_olah!H206</f>
        <v>COMTELINDO</v>
      </c>
      <c r="I3567" s="254" t="str">
        <f>data_olah!I206</f>
        <v>WMS</v>
      </c>
      <c r="J3567" s="254" t="str">
        <f>data_olah!J206</f>
        <v>TERPASANG</v>
      </c>
      <c r="K3567" s="254" t="str">
        <f>data_olah!Q206</f>
        <v>TIDAK TERDETEKSI</v>
      </c>
      <c r="L3567" s="254" t="str">
        <f>data_olah!U206</f>
        <v>SANGAT OPTIMAL</v>
      </c>
    </row>
    <row r="3568">
      <c r="A3568" s="253">
        <v>2025.0</v>
      </c>
      <c r="B3568" s="253" t="s">
        <v>3599</v>
      </c>
      <c r="C3568" s="254" t="str">
        <f>data_olah!B207</f>
        <v>KUTAI BARAT</v>
      </c>
      <c r="D3568" s="254" t="str">
        <f>data_olah!C207</f>
        <v>MOOK MANAAR BULATN</v>
      </c>
      <c r="E3568" s="254" t="str">
        <f>data_olah!D207</f>
        <v>KARANGAN</v>
      </c>
      <c r="F3568" s="255" t="str">
        <f>data_olah!F207</f>
        <v>-0.16741008814868197</v>
      </c>
      <c r="G3568" s="255" t="str">
        <f>data_olah!G207</f>
        <v>115.75003978519115</v>
      </c>
      <c r="H3568" s="254" t="str">
        <f>data_olah!H207</f>
        <v>PSN</v>
      </c>
      <c r="I3568" s="254" t="str">
        <f>data_olah!I207</f>
        <v>VSAT</v>
      </c>
      <c r="J3568" s="254" t="str">
        <f>data_olah!J207</f>
        <v>TERPASANG</v>
      </c>
      <c r="K3568" s="254" t="str">
        <f>data_olah!Q207</f>
        <v/>
      </c>
      <c r="L3568" s="254" t="str">
        <f>data_olah!U207</f>
        <v>TIDAK OPTIMAL</v>
      </c>
    </row>
    <row r="3569">
      <c r="A3569" s="253">
        <v>2025.0</v>
      </c>
      <c r="B3569" s="253" t="s">
        <v>3599</v>
      </c>
      <c r="C3569" s="254" t="str">
        <f>data_olah!B208</f>
        <v>KUTAI BARAT</v>
      </c>
      <c r="D3569" s="254" t="str">
        <f>data_olah!C208</f>
        <v>MOOK MANAAR BULATN</v>
      </c>
      <c r="E3569" s="254" t="str">
        <f>data_olah!D208</f>
        <v>MERAYAQ</v>
      </c>
      <c r="F3569" s="255" t="str">
        <f>data_olah!F208</f>
        <v>-0.13742964991336454</v>
      </c>
      <c r="G3569" s="255" t="str">
        <f>data_olah!G208</f>
        <v>115.8160478903606</v>
      </c>
      <c r="H3569" s="254" t="str">
        <f>data_olah!H208</f>
        <v>COMTELINDO</v>
      </c>
      <c r="I3569" s="254" t="str">
        <f>data_olah!I208</f>
        <v>WMS</v>
      </c>
      <c r="J3569" s="254" t="str">
        <f>data_olah!J208</f>
        <v>TERPASANG</v>
      </c>
      <c r="K3569" s="254" t="str">
        <f>data_olah!Q208</f>
        <v>TIDAK TERDETEKSI</v>
      </c>
      <c r="L3569" s="254" t="str">
        <f>data_olah!U208</f>
        <v>TIDAK TERDETEKSI</v>
      </c>
    </row>
    <row r="3570">
      <c r="A3570" s="253">
        <v>2025.0</v>
      </c>
      <c r="B3570" s="253" t="s">
        <v>3599</v>
      </c>
      <c r="C3570" s="254" t="str">
        <f>data_olah!B209</f>
        <v>KUTAI BARAT</v>
      </c>
      <c r="D3570" s="254" t="str">
        <f>data_olah!C209</f>
        <v>MOOK MANAAR BULATN</v>
      </c>
      <c r="E3570" s="254" t="str">
        <f>data_olah!D209</f>
        <v>LINGGANG MARIMUN</v>
      </c>
      <c r="F3570" s="255" t="str">
        <f>data_olah!F209</f>
        <v>-0.07297415753918389</v>
      </c>
      <c r="G3570" s="255" t="str">
        <f>data_olah!G209</f>
        <v>115.773775213154</v>
      </c>
      <c r="H3570" s="254" t="str">
        <f>data_olah!H209</f>
        <v>COMTELINDO</v>
      </c>
      <c r="I3570" s="254" t="str">
        <f>data_olah!I209</f>
        <v>WMS</v>
      </c>
      <c r="J3570" s="254" t="str">
        <f>data_olah!J209</f>
        <v>TERPASANG</v>
      </c>
      <c r="K3570" s="254" t="str">
        <f>data_olah!Q209</f>
        <v>TIDAK TERDETEKSI</v>
      </c>
      <c r="L3570" s="254" t="str">
        <f>data_olah!U209</f>
        <v>TIDAK TERDETEKSI</v>
      </c>
    </row>
    <row r="3571">
      <c r="A3571" s="253">
        <v>2025.0</v>
      </c>
      <c r="B3571" s="253" t="s">
        <v>3599</v>
      </c>
      <c r="C3571" s="254" t="str">
        <f>data_olah!B210</f>
        <v>KUTAI BARAT</v>
      </c>
      <c r="D3571" s="254" t="str">
        <f>data_olah!C210</f>
        <v>MOOK MANAAR BULATN</v>
      </c>
      <c r="E3571" s="254" t="str">
        <f>data_olah!D210</f>
        <v>KELUMPANG</v>
      </c>
      <c r="F3571" s="255" t="str">
        <f>data_olah!F210</f>
        <v>-0.1595701284876552</v>
      </c>
      <c r="G3571" s="255" t="str">
        <f>data_olah!G210</f>
        <v>115.81987607092617</v>
      </c>
      <c r="H3571" s="254" t="str">
        <f>data_olah!H210</f>
        <v>COMTELINDO</v>
      </c>
      <c r="I3571" s="254" t="str">
        <f>data_olah!I210</f>
        <v>WMS</v>
      </c>
      <c r="J3571" s="254" t="str">
        <f>data_olah!J210</f>
        <v>TERPASANG</v>
      </c>
      <c r="K3571" s="254" t="str">
        <f>data_olah!Q210</f>
        <v>TIDAK TERDETEKSI</v>
      </c>
      <c r="L3571" s="254" t="str">
        <f>data_olah!U210</f>
        <v>KURANG OPTIMAL</v>
      </c>
    </row>
    <row r="3572">
      <c r="A3572" s="253">
        <v>2025.0</v>
      </c>
      <c r="B3572" s="253" t="s">
        <v>3599</v>
      </c>
      <c r="C3572" s="254" t="str">
        <f>data_olah!B211</f>
        <v>KUTAI BARAT</v>
      </c>
      <c r="D3572" s="254" t="str">
        <f>data_olah!C211</f>
        <v>MOOK MANAAR BULATN</v>
      </c>
      <c r="E3572" s="254" t="str">
        <f>data_olah!D211</f>
        <v>GADUR</v>
      </c>
      <c r="F3572" s="255" t="str">
        <f>data_olah!F211</f>
        <v>-0.27041735941823736</v>
      </c>
      <c r="G3572" s="255" t="str">
        <f>data_olah!G211</f>
        <v>115.90284173841835</v>
      </c>
      <c r="H3572" s="254" t="str">
        <f>data_olah!H211</f>
        <v>COMTELINDO</v>
      </c>
      <c r="I3572" s="254" t="str">
        <f>data_olah!I211</f>
        <v>WMS</v>
      </c>
      <c r="J3572" s="254" t="str">
        <f>data_olah!J211</f>
        <v>TERPASANG</v>
      </c>
      <c r="K3572" s="254" t="str">
        <f>data_olah!Q211</f>
        <v>TIDAK TERDETEKSI</v>
      </c>
      <c r="L3572" s="254" t="str">
        <f>data_olah!U211</f>
        <v>TIDAK TERDETEKSI</v>
      </c>
    </row>
    <row r="3573">
      <c r="A3573" s="253">
        <v>2025.0</v>
      </c>
      <c r="B3573" s="253" t="s">
        <v>3599</v>
      </c>
      <c r="C3573" s="254" t="str">
        <f>data_olah!B212</f>
        <v>KUTAI BARAT</v>
      </c>
      <c r="D3573" s="254" t="str">
        <f>data_olah!C212</f>
        <v>MOOK MANAAR BULATN</v>
      </c>
      <c r="E3573" s="254" t="str">
        <f>data_olah!D212</f>
        <v>LINGGANG MUARA BATUQ</v>
      </c>
      <c r="F3573" s="255" t="str">
        <f>data_olah!F212</f>
        <v>-0.35395420878429495</v>
      </c>
      <c r="G3573" s="255" t="str">
        <f>data_olah!G212</f>
        <v>116.32871351481086</v>
      </c>
      <c r="H3573" s="254" t="str">
        <f>data_olah!H212</f>
        <v>TELKOMSEL</v>
      </c>
      <c r="I3573" s="254" t="str">
        <f>data_olah!I212</f>
        <v>ORBIT</v>
      </c>
      <c r="J3573" s="254" t="str">
        <f>data_olah!J212</f>
        <v>TERPASANG</v>
      </c>
      <c r="K3573" s="254" t="str">
        <f>data_olah!Q212</f>
        <v>TIDAK TERDETEKSI</v>
      </c>
      <c r="L3573" s="254" t="str">
        <f>data_olah!U212</f>
        <v>TIDAK TERDETEKSI</v>
      </c>
    </row>
    <row r="3574">
      <c r="A3574" s="253">
        <v>2025.0</v>
      </c>
      <c r="B3574" s="253" t="s">
        <v>3599</v>
      </c>
      <c r="C3574" s="254" t="str">
        <f>data_olah!B213</f>
        <v>KUTAI BARAT</v>
      </c>
      <c r="D3574" s="254" t="str">
        <f>data_olah!C213</f>
        <v>MOOK MANAAR BULATN</v>
      </c>
      <c r="E3574" s="254" t="str">
        <f>data_olah!D213</f>
        <v>MUARA JAWAQ</v>
      </c>
      <c r="F3574" s="255" t="str">
        <f>data_olah!F213</f>
        <v>-0.2567102055148475</v>
      </c>
      <c r="G3574" s="255" t="str">
        <f>data_olah!G213</f>
        <v>115.9408367682142</v>
      </c>
      <c r="H3574" s="254" t="str">
        <f>data_olah!H213</f>
        <v>TELKOMSEL</v>
      </c>
      <c r="I3574" s="254" t="str">
        <f>data_olah!I213</f>
        <v>ORBIT</v>
      </c>
      <c r="J3574" s="254" t="str">
        <f>data_olah!J213</f>
        <v>TERPASANG</v>
      </c>
      <c r="K3574" s="254" t="str">
        <f>data_olah!Q213</f>
        <v>TIDAK TERDETEKSI</v>
      </c>
      <c r="L3574" s="254" t="str">
        <f>data_olah!U213</f>
        <v>TIDAK TERDETEKSI</v>
      </c>
    </row>
    <row r="3575">
      <c r="A3575" s="253">
        <v>2025.0</v>
      </c>
      <c r="B3575" s="253" t="s">
        <v>3599</v>
      </c>
      <c r="C3575" s="254" t="str">
        <f>data_olah!B214</f>
        <v>KUTAI BARAT</v>
      </c>
      <c r="D3575" s="254" t="str">
        <f>data_olah!C214</f>
        <v>MOOK MANAAR BULATN</v>
      </c>
      <c r="E3575" s="254" t="str">
        <f>data_olah!D214</f>
        <v>ABIT</v>
      </c>
      <c r="F3575" s="255" t="str">
        <f>data_olah!F214</f>
        <v>-0.23616410837683982</v>
      </c>
      <c r="G3575" s="255" t="str">
        <f>data_olah!G214</f>
        <v>116.01032000886134</v>
      </c>
      <c r="H3575" s="254" t="str">
        <f>data_olah!H214</f>
        <v/>
      </c>
      <c r="I3575" s="254" t="str">
        <f>data_olah!I214</f>
        <v/>
      </c>
      <c r="J3575" s="254" t="str">
        <f>data_olah!J214</f>
        <v/>
      </c>
      <c r="K3575" s="254" t="str">
        <f>data_olah!Q214</f>
        <v>BELUM TERPASANG</v>
      </c>
      <c r="L3575" s="254" t="str">
        <f>data_olah!U214</f>
        <v>BELUM TERPASANG</v>
      </c>
    </row>
    <row r="3576">
      <c r="A3576" s="253">
        <v>2025.0</v>
      </c>
      <c r="B3576" s="253" t="s">
        <v>3599</v>
      </c>
      <c r="C3576" s="254" t="str">
        <f>data_olah!B215</f>
        <v>KUTAI BARAT</v>
      </c>
      <c r="D3576" s="254" t="str">
        <f>data_olah!C215</f>
        <v>MOOK MANAAR BULATN</v>
      </c>
      <c r="E3576" s="254" t="str">
        <f>data_olah!D215</f>
        <v>REMBAYAN</v>
      </c>
      <c r="F3576" s="255" t="str">
        <f>data_olah!F215</f>
        <v>-0.27306750165100596</v>
      </c>
      <c r="G3576" s="255" t="str">
        <f>data_olah!G215</f>
        <v>115.92187008995018</v>
      </c>
      <c r="H3576" s="254" t="str">
        <f>data_olah!H215</f>
        <v>TELKOMSEL</v>
      </c>
      <c r="I3576" s="254" t="str">
        <f>data_olah!I215</f>
        <v>ORBIT</v>
      </c>
      <c r="J3576" s="254" t="str">
        <f>data_olah!J215</f>
        <v>TERPASANG</v>
      </c>
      <c r="K3576" s="254" t="str">
        <f>data_olah!Q215</f>
        <v>TIDAK TERDETEKSI</v>
      </c>
      <c r="L3576" s="254" t="str">
        <f>data_olah!U215</f>
        <v>TIDAK TERDETEKSI</v>
      </c>
    </row>
    <row r="3577">
      <c r="A3577" s="253">
        <v>2025.0</v>
      </c>
      <c r="B3577" s="253" t="s">
        <v>3599</v>
      </c>
      <c r="C3577" s="254" t="str">
        <f>data_olah!B216</f>
        <v>KUTAI BARAT</v>
      </c>
      <c r="D3577" s="254" t="str">
        <f>data_olah!C216</f>
        <v>MOOK MANAAR BULATN</v>
      </c>
      <c r="E3577" s="254" t="str">
        <f>data_olah!D216</f>
        <v>GUNUNG RAMPAH</v>
      </c>
      <c r="F3577" s="255" t="str">
        <f>data_olah!F216</f>
        <v>-0.16890788015692948</v>
      </c>
      <c r="G3577" s="255" t="str">
        <f>data_olah!G216</f>
        <v>115.88790839494463</v>
      </c>
      <c r="H3577" s="254" t="str">
        <f>data_olah!H216</f>
        <v>TELKOMSEL</v>
      </c>
      <c r="I3577" s="254" t="str">
        <f>data_olah!I216</f>
        <v>ORBIT</v>
      </c>
      <c r="J3577" s="254" t="str">
        <f>data_olah!J216</f>
        <v>TERPASANG</v>
      </c>
      <c r="K3577" s="254" t="str">
        <f>data_olah!Q216</f>
        <v>TIDAK TERDETEKSI</v>
      </c>
      <c r="L3577" s="254" t="str">
        <f>data_olah!U216</f>
        <v>TIDAK TERDETEKSI</v>
      </c>
    </row>
    <row r="3578">
      <c r="A3578" s="253">
        <v>2025.0</v>
      </c>
      <c r="B3578" s="253" t="s">
        <v>3599</v>
      </c>
      <c r="C3578" s="254" t="str">
        <f>data_olah!B217</f>
        <v>KUTAI BARAT</v>
      </c>
      <c r="D3578" s="254" t="str">
        <f>data_olah!C217</f>
        <v>MOOK MANAAR BULATN</v>
      </c>
      <c r="E3578" s="254" t="str">
        <f>data_olah!D217</f>
        <v>JENGAN</v>
      </c>
      <c r="F3578" s="255" t="str">
        <f>data_olah!F217</f>
        <v>-0.37100549907350056</v>
      </c>
      <c r="G3578" s="255" t="str">
        <f>data_olah!G217</f>
        <v>115.70727414179862</v>
      </c>
      <c r="H3578" s="254" t="str">
        <f>data_olah!H217</f>
        <v>TELKOM</v>
      </c>
      <c r="I3578" s="254" t="str">
        <f>data_olah!I217</f>
        <v>WMS</v>
      </c>
      <c r="J3578" s="254" t="str">
        <f>data_olah!J217</f>
        <v>TERPASANG</v>
      </c>
      <c r="K3578" s="254" t="str">
        <f>data_olah!Q217</f>
        <v>TIDAK TERDETEKSI</v>
      </c>
      <c r="L3578" s="254" t="str">
        <f>data_olah!U217</f>
        <v>TIDAK OPTIMAL</v>
      </c>
    </row>
    <row r="3579">
      <c r="A3579" s="253">
        <v>2025.0</v>
      </c>
      <c r="B3579" s="253" t="s">
        <v>3599</v>
      </c>
      <c r="C3579" s="254" t="str">
        <f>data_olah!B218</f>
        <v>KUTAI BARAT</v>
      </c>
      <c r="D3579" s="254" t="str">
        <f>data_olah!C218</f>
        <v>MOOK MANAAR BULATN</v>
      </c>
      <c r="E3579" s="254" t="str">
        <f>data_olah!D218</f>
        <v>MUARA KALAQ</v>
      </c>
      <c r="F3579" s="255" t="str">
        <f>data_olah!F218</f>
        <v>-0.1034398256484514</v>
      </c>
      <c r="G3579" s="255" t="str">
        <f>data_olah!G218</f>
        <v>115.77321482065024</v>
      </c>
      <c r="H3579" s="254" t="str">
        <f>data_olah!H218</f>
        <v>COMTELINDO</v>
      </c>
      <c r="I3579" s="254" t="str">
        <f>data_olah!I218</f>
        <v>WMS</v>
      </c>
      <c r="J3579" s="254" t="str">
        <f>data_olah!J218</f>
        <v>TERPASANG</v>
      </c>
      <c r="K3579" s="254" t="str">
        <f>data_olah!Q218</f>
        <v>TIDAK TERDETEKSI</v>
      </c>
      <c r="L3579" s="254" t="str">
        <f>data_olah!U218</f>
        <v>TIDAK TERDETEKSI</v>
      </c>
    </row>
    <row r="3580">
      <c r="A3580" s="253">
        <v>2025.0</v>
      </c>
      <c r="B3580" s="253" t="s">
        <v>3599</v>
      </c>
      <c r="C3580" s="254" t="str">
        <f>data_olah!B219</f>
        <v>KUTAI BARAT</v>
      </c>
      <c r="D3580" s="254" t="str">
        <f>data_olah!C219</f>
        <v>MOOK MANAAR BULATN</v>
      </c>
      <c r="E3580" s="254" t="str">
        <f>data_olah!D219</f>
        <v>TONDOH</v>
      </c>
      <c r="F3580" s="255" t="str">
        <f>data_olah!F219</f>
        <v>-0.25581593380052053</v>
      </c>
      <c r="G3580" s="255" t="str">
        <f>data_olah!G219</f>
        <v>115.93366708899252</v>
      </c>
      <c r="H3580" s="254" t="str">
        <f>data_olah!H219</f>
        <v>TELKOMSEL</v>
      </c>
      <c r="I3580" s="254" t="str">
        <f>data_olah!I219</f>
        <v>ORBIT</v>
      </c>
      <c r="J3580" s="254" t="str">
        <f>data_olah!J219</f>
        <v>TERPASANG</v>
      </c>
      <c r="K3580" s="254" t="str">
        <f>data_olah!Q219</f>
        <v>TIDAK TERDETEKSI</v>
      </c>
      <c r="L3580" s="254" t="str">
        <f>data_olah!U219</f>
        <v>TIDAK TERDETEKSI</v>
      </c>
    </row>
    <row r="3581">
      <c r="A3581" s="253">
        <v>2025.0</v>
      </c>
      <c r="B3581" s="253" t="s">
        <v>3599</v>
      </c>
      <c r="C3581" s="254" t="str">
        <f>data_olah!B220</f>
        <v>KUTAI BARAT</v>
      </c>
      <c r="D3581" s="254" t="str">
        <f>data_olah!C220</f>
        <v>MUARA LAWA</v>
      </c>
      <c r="E3581" s="254" t="str">
        <f>data_olah!D220</f>
        <v>MUARA BEGAI</v>
      </c>
      <c r="F3581" s="255" t="str">
        <f>data_olah!F220</f>
        <v>-0.5837256067032629</v>
      </c>
      <c r="G3581" s="255" t="str">
        <f>data_olah!G220</f>
        <v>115.71010773336087</v>
      </c>
      <c r="H3581" s="254" t="str">
        <f>data_olah!H220</f>
        <v>TELKOMSEL</v>
      </c>
      <c r="I3581" s="254" t="str">
        <f>data_olah!I220</f>
        <v>ORBIT</v>
      </c>
      <c r="J3581" s="254" t="str">
        <f>data_olah!J220</f>
        <v>TERPASANG</v>
      </c>
      <c r="K3581" s="254" t="str">
        <f>data_olah!Q220</f>
        <v>TIDAK TERDETEKSI</v>
      </c>
      <c r="L3581" s="254" t="str">
        <f>data_olah!U220</f>
        <v>TIDAK TERDETEKSI</v>
      </c>
    </row>
    <row r="3582">
      <c r="A3582" s="253">
        <v>2025.0</v>
      </c>
      <c r="B3582" s="253" t="s">
        <v>3599</v>
      </c>
      <c r="C3582" s="254" t="str">
        <f>data_olah!B221</f>
        <v>KUTAI BARAT</v>
      </c>
      <c r="D3582" s="254" t="str">
        <f>data_olah!C221</f>
        <v>MUARA LAWA</v>
      </c>
      <c r="E3582" s="254" t="str">
        <f>data_olah!D221</f>
        <v>LOTAQ</v>
      </c>
      <c r="F3582" s="255" t="str">
        <f>data_olah!F221</f>
        <v>-0.5253636557322696</v>
      </c>
      <c r="G3582" s="255" t="str">
        <f>data_olah!G221</f>
        <v>115.75938212871448</v>
      </c>
      <c r="H3582" s="254" t="str">
        <f>data_olah!H221</f>
        <v>BESTCAMP</v>
      </c>
      <c r="I3582" s="254" t="str">
        <f>data_olah!I221</f>
        <v>STARLINK</v>
      </c>
      <c r="J3582" s="254" t="str">
        <f>data_olah!J221</f>
        <v>TERPASANG</v>
      </c>
      <c r="K3582" s="254" t="str">
        <f>data_olah!Q221</f>
        <v>BELUM TERPASANG</v>
      </c>
      <c r="L3582" s="254" t="str">
        <f>data_olah!U221</f>
        <v>OPTIMAL</v>
      </c>
    </row>
    <row r="3583">
      <c r="A3583" s="253">
        <v>2025.0</v>
      </c>
      <c r="B3583" s="253" t="s">
        <v>3599</v>
      </c>
      <c r="C3583" s="254" t="str">
        <f>data_olah!B222</f>
        <v>KUTAI BARAT</v>
      </c>
      <c r="D3583" s="254" t="str">
        <f>data_olah!C222</f>
        <v>MUARA LAWA</v>
      </c>
      <c r="E3583" s="254" t="str">
        <f>data_olah!D222</f>
        <v>PAYANG</v>
      </c>
      <c r="F3583" s="255" t="str">
        <f>data_olah!F222</f>
        <v>-0.5091662877618678</v>
      </c>
      <c r="G3583" s="255" t="str">
        <f>data_olah!G222</f>
        <v>115.75652311698357</v>
      </c>
      <c r="H3583" s="254" t="str">
        <f>data_olah!H222</f>
        <v>TELKOM</v>
      </c>
      <c r="I3583" s="254" t="str">
        <f>data_olah!I222</f>
        <v>WMS</v>
      </c>
      <c r="J3583" s="254" t="str">
        <f>data_olah!J222</f>
        <v>TERPASANG</v>
      </c>
      <c r="K3583" s="254" t="str">
        <f>data_olah!Q222</f>
        <v>&lt;= 10GB</v>
      </c>
      <c r="L3583" s="254" t="str">
        <f>data_olah!U222</f>
        <v>TIDAK OPTIMAL</v>
      </c>
    </row>
    <row r="3584">
      <c r="A3584" s="253">
        <v>2025.0</v>
      </c>
      <c r="B3584" s="253" t="s">
        <v>3599</v>
      </c>
      <c r="C3584" s="254" t="str">
        <f>data_olah!B223</f>
        <v>KUTAI BARAT</v>
      </c>
      <c r="D3584" s="254" t="str">
        <f>data_olah!C223</f>
        <v>MUARA LAWA</v>
      </c>
      <c r="E3584" s="254" t="str">
        <f>data_olah!D223</f>
        <v>DINGIN</v>
      </c>
      <c r="F3584" s="255" t="str">
        <f>data_olah!F223</f>
        <v>-0.47642520711286424</v>
      </c>
      <c r="G3584" s="255" t="str">
        <f>data_olah!G223</f>
        <v>115.79760301834777</v>
      </c>
      <c r="H3584" s="254" t="str">
        <f>data_olah!H223</f>
        <v>BESTCAMP</v>
      </c>
      <c r="I3584" s="254" t="str">
        <f>data_olah!I223</f>
        <v>STARLINK</v>
      </c>
      <c r="J3584" s="254" t="str">
        <f>data_olah!J223</f>
        <v>TERPASANG</v>
      </c>
      <c r="K3584" s="254" t="str">
        <f>data_olah!Q223</f>
        <v>BELUM TERPASANG</v>
      </c>
      <c r="L3584" s="254" t="str">
        <f>data_olah!U223</f>
        <v>TIDAK OPTIMAL</v>
      </c>
    </row>
    <row r="3585">
      <c r="A3585" s="253">
        <v>2025.0</v>
      </c>
      <c r="B3585" s="253" t="s">
        <v>3599</v>
      </c>
      <c r="C3585" s="254" t="str">
        <f>data_olah!B224</f>
        <v>KUTAI BARAT</v>
      </c>
      <c r="D3585" s="254" t="str">
        <f>data_olah!C224</f>
        <v>MUARA LAWA</v>
      </c>
      <c r="E3585" s="254" t="str">
        <f>data_olah!D224</f>
        <v>MUARA LAWA</v>
      </c>
      <c r="F3585" s="255" t="str">
        <f>data_olah!F224</f>
        <v>-0.46654088374742564</v>
      </c>
      <c r="G3585" s="255" t="str">
        <f>data_olah!G224</f>
        <v>115.76034557505287</v>
      </c>
      <c r="H3585" s="254" t="str">
        <f>data_olah!H224</f>
        <v>TELKOM</v>
      </c>
      <c r="I3585" s="254" t="str">
        <f>data_olah!I224</f>
        <v>Astinet</v>
      </c>
      <c r="J3585" s="254" t="str">
        <f>data_olah!J224</f>
        <v>TERPASANG</v>
      </c>
      <c r="K3585" s="254" t="str">
        <f>data_olah!Q224</f>
        <v>TIDAK TERDETEKSI</v>
      </c>
      <c r="L3585" s="254" t="str">
        <f>data_olah!U224</f>
        <v>TIDAK TERDETEKSI</v>
      </c>
    </row>
    <row r="3586">
      <c r="A3586" s="253">
        <v>2025.0</v>
      </c>
      <c r="B3586" s="253" t="s">
        <v>3599</v>
      </c>
      <c r="C3586" s="254" t="str">
        <f>data_olah!B225</f>
        <v>KUTAI BARAT</v>
      </c>
      <c r="D3586" s="254" t="str">
        <f>data_olah!C225</f>
        <v>MUARA LAWA</v>
      </c>
      <c r="E3586" s="254" t="str">
        <f>data_olah!D225</f>
        <v>LAMBING</v>
      </c>
      <c r="F3586" s="255" t="str">
        <f>data_olah!F225</f>
        <v>-0.46108100801578944</v>
      </c>
      <c r="G3586" s="255" t="str">
        <f>data_olah!G225</f>
        <v>115.75940351841768</v>
      </c>
      <c r="H3586" s="254" t="str">
        <f>data_olah!H225</f>
        <v>TELKOM</v>
      </c>
      <c r="I3586" s="254" t="str">
        <f>data_olah!I225</f>
        <v>WMS</v>
      </c>
      <c r="J3586" s="254" t="str">
        <f>data_olah!J225</f>
        <v>TERPASANG</v>
      </c>
      <c r="K3586" s="254" t="str">
        <f>data_olah!Q225</f>
        <v>&gt; 200GB</v>
      </c>
      <c r="L3586" s="254" t="str">
        <f>data_olah!U225</f>
        <v>KURANG OPTIMAL</v>
      </c>
    </row>
    <row r="3587">
      <c r="A3587" s="253">
        <v>2025.0</v>
      </c>
      <c r="B3587" s="253" t="s">
        <v>3599</v>
      </c>
      <c r="C3587" s="254" t="str">
        <f>data_olah!B226</f>
        <v>KUTAI BARAT</v>
      </c>
      <c r="D3587" s="254" t="str">
        <f>data_olah!C226</f>
        <v>MUARA LAWA</v>
      </c>
      <c r="E3587" s="254" t="str">
        <f>data_olah!D226</f>
        <v>BENGGERIS</v>
      </c>
      <c r="F3587" s="255" t="str">
        <f>data_olah!F226</f>
        <v>-0.4507747445193205</v>
      </c>
      <c r="G3587" s="255" t="str">
        <f>data_olah!G226</f>
        <v>115.742364061595</v>
      </c>
      <c r="H3587" s="254" t="str">
        <f>data_olah!H226</f>
        <v>BESTCAMP</v>
      </c>
      <c r="I3587" s="254" t="str">
        <f>data_olah!I226</f>
        <v>STARLINK</v>
      </c>
      <c r="J3587" s="254" t="str">
        <f>data_olah!J226</f>
        <v>TERPASANG</v>
      </c>
      <c r="K3587" s="254" t="str">
        <f>data_olah!Q226</f>
        <v>BELUM TERPASANG</v>
      </c>
      <c r="L3587" s="254" t="str">
        <f>data_olah!U226</f>
        <v>TIDAK OPTIMAL</v>
      </c>
    </row>
    <row r="3588">
      <c r="A3588" s="253">
        <v>2025.0</v>
      </c>
      <c r="B3588" s="253" t="s">
        <v>3599</v>
      </c>
      <c r="C3588" s="254" t="str">
        <f>data_olah!B227</f>
        <v>KUTAI BARAT</v>
      </c>
      <c r="D3588" s="254" t="str">
        <f>data_olah!C227</f>
        <v>MUARA LAWA</v>
      </c>
      <c r="E3588" s="254" t="str">
        <f>data_olah!D227</f>
        <v>CEMPEDES</v>
      </c>
      <c r="F3588" s="255" t="str">
        <f>data_olah!F227</f>
        <v>-0.4836535120151724</v>
      </c>
      <c r="G3588" s="255" t="str">
        <f>data_olah!G227</f>
        <v>115.7534360654109</v>
      </c>
      <c r="H3588" s="254" t="str">
        <f>data_olah!H227</f>
        <v>TELKOM</v>
      </c>
      <c r="I3588" s="254" t="str">
        <f>data_olah!I227</f>
        <v>WMS</v>
      </c>
      <c r="J3588" s="254" t="str">
        <f>data_olah!J227</f>
        <v>TERPASANG</v>
      </c>
      <c r="K3588" s="254" t="str">
        <f>data_olah!Q227</f>
        <v>&gt; 200GB</v>
      </c>
      <c r="L3588" s="254" t="str">
        <f>data_olah!U227</f>
        <v>KURANG OPTIMAL</v>
      </c>
    </row>
    <row r="3589">
      <c r="A3589" s="253">
        <v>2025.0</v>
      </c>
      <c r="B3589" s="253" t="s">
        <v>3599</v>
      </c>
      <c r="C3589" s="254" t="str">
        <f>data_olah!B228</f>
        <v>KUTAI BARAT</v>
      </c>
      <c r="D3589" s="254" t="str">
        <f>data_olah!C228</f>
        <v>MUARA PAHU</v>
      </c>
      <c r="E3589" s="254" t="str">
        <f>data_olah!D228</f>
        <v>JERANG DAYAK</v>
      </c>
      <c r="F3589" s="255" t="str">
        <f>data_olah!F228</f>
        <v>-0.45559708831702117</v>
      </c>
      <c r="G3589" s="255" t="str">
        <f>data_olah!G228</f>
        <v>115.85222809882785</v>
      </c>
      <c r="H3589" s="254" t="str">
        <f>data_olah!H228</f>
        <v>COMTELINDO</v>
      </c>
      <c r="I3589" s="254" t="str">
        <f>data_olah!I228</f>
        <v>WMS</v>
      </c>
      <c r="J3589" s="254" t="str">
        <f>data_olah!J228</f>
        <v>TERPASANG</v>
      </c>
      <c r="K3589" s="254" t="str">
        <f>data_olah!Q228</f>
        <v>TIDAK TERDETEKSI</v>
      </c>
      <c r="L3589" s="254" t="str">
        <f>data_olah!U228</f>
        <v>OPTIMAL</v>
      </c>
    </row>
    <row r="3590">
      <c r="A3590" s="253">
        <v>2025.0</v>
      </c>
      <c r="B3590" s="253" t="s">
        <v>3599</v>
      </c>
      <c r="C3590" s="254" t="str">
        <f>data_olah!B229</f>
        <v>KUTAI BARAT</v>
      </c>
      <c r="D3590" s="254" t="str">
        <f>data_olah!C229</f>
        <v>MUARA PAHU</v>
      </c>
      <c r="E3590" s="254" t="str">
        <f>data_olah!D229</f>
        <v>MENDUNG</v>
      </c>
      <c r="F3590" s="255" t="str">
        <f>data_olah!F229</f>
        <v>-0.4332937186548794</v>
      </c>
      <c r="G3590" s="255" t="str">
        <f>data_olah!G229</f>
        <v>115.87071487929751</v>
      </c>
      <c r="H3590" s="254" t="str">
        <f>data_olah!H229</f>
        <v>PSN</v>
      </c>
      <c r="I3590" s="254" t="str">
        <f>data_olah!I229</f>
        <v>VSAT</v>
      </c>
      <c r="J3590" s="254" t="str">
        <f>data_olah!J229</f>
        <v>TERPASANG</v>
      </c>
      <c r="K3590" s="254" t="str">
        <f>data_olah!Q229</f>
        <v/>
      </c>
      <c r="L3590" s="254" t="str">
        <f>data_olah!U229</f>
        <v>TIDAK OPTIMAL</v>
      </c>
    </row>
    <row r="3591">
      <c r="A3591" s="253">
        <v>2025.0</v>
      </c>
      <c r="B3591" s="253" t="s">
        <v>3599</v>
      </c>
      <c r="C3591" s="254" t="str">
        <f>data_olah!B230</f>
        <v>KUTAI BARAT</v>
      </c>
      <c r="D3591" s="254" t="str">
        <f>data_olah!C230</f>
        <v>MUARA PAHU</v>
      </c>
      <c r="E3591" s="254" t="str">
        <f>data_olah!D230</f>
        <v>JERANG MELAYU</v>
      </c>
      <c r="F3591" s="255" t="str">
        <f>data_olah!F230</f>
        <v>-0.41813887781035275</v>
      </c>
      <c r="G3591" s="255" t="str">
        <f>data_olah!G230</f>
        <v>115.8741187250241</v>
      </c>
      <c r="H3591" s="254" t="str">
        <f>data_olah!H230</f>
        <v>COMTELINDO</v>
      </c>
      <c r="I3591" s="254" t="str">
        <f>data_olah!I230</f>
        <v>WMS</v>
      </c>
      <c r="J3591" s="254" t="str">
        <f>data_olah!J230</f>
        <v>TERPASANG</v>
      </c>
      <c r="K3591" s="254" t="str">
        <f>data_olah!Q230</f>
        <v>TIDAK TERDETEKSI</v>
      </c>
      <c r="L3591" s="254" t="str">
        <f>data_olah!U230</f>
        <v>TIDAK OPTIMAL</v>
      </c>
    </row>
    <row r="3592">
      <c r="A3592" s="253">
        <v>2025.0</v>
      </c>
      <c r="B3592" s="253" t="s">
        <v>3599</v>
      </c>
      <c r="C3592" s="254" t="str">
        <f>data_olah!B231</f>
        <v>KUTAI BARAT</v>
      </c>
      <c r="D3592" s="254" t="str">
        <f>data_olah!C231</f>
        <v>MUARA PAHU</v>
      </c>
      <c r="E3592" s="254" t="str">
        <f>data_olah!D231</f>
        <v>DASAQ</v>
      </c>
      <c r="F3592" s="255" t="str">
        <f>data_olah!F231</f>
        <v>-0.4086051663050523</v>
      </c>
      <c r="G3592" s="255" t="str">
        <f>data_olah!G231</f>
        <v>115.90498342980663</v>
      </c>
      <c r="H3592" s="254" t="str">
        <f>data_olah!H231</f>
        <v/>
      </c>
      <c r="I3592" s="254" t="str">
        <f>data_olah!I231</f>
        <v/>
      </c>
      <c r="J3592" s="254" t="str">
        <f>data_olah!J231</f>
        <v/>
      </c>
      <c r="K3592" s="254" t="str">
        <f>data_olah!Q231</f>
        <v>BELUM TERPASANG</v>
      </c>
      <c r="L3592" s="254" t="str">
        <f>data_olah!U231</f>
        <v>BELUM TERPASANG</v>
      </c>
    </row>
    <row r="3593">
      <c r="A3593" s="253">
        <v>2025.0</v>
      </c>
      <c r="B3593" s="253" t="s">
        <v>3599</v>
      </c>
      <c r="C3593" s="254" t="str">
        <f>data_olah!B232</f>
        <v>KUTAI BARAT</v>
      </c>
      <c r="D3593" s="254" t="str">
        <f>data_olah!C232</f>
        <v>MUARA PAHU</v>
      </c>
      <c r="E3593" s="254" t="str">
        <f>data_olah!D232</f>
        <v>TEPIAN ULAQ</v>
      </c>
      <c r="F3593" s="255" t="str">
        <f>data_olah!F232</f>
        <v>-0.33895882025946483</v>
      </c>
      <c r="G3593" s="255" t="str">
        <f>data_olah!G232</f>
        <v>116.08675565698219</v>
      </c>
      <c r="H3593" s="254" t="str">
        <f>data_olah!H232</f>
        <v>BESTCAMP</v>
      </c>
      <c r="I3593" s="254" t="str">
        <f>data_olah!I232</f>
        <v>STARLINK</v>
      </c>
      <c r="J3593" s="254" t="str">
        <f>data_olah!J232</f>
        <v>TERPASANG</v>
      </c>
      <c r="K3593" s="254" t="str">
        <f>data_olah!Q232</f>
        <v>BELUM TERPASANG</v>
      </c>
      <c r="L3593" s="254" t="str">
        <f>data_olah!U232</f>
        <v>TIDAK OPTIMAL</v>
      </c>
    </row>
    <row r="3594">
      <c r="A3594" s="253">
        <v>2025.0</v>
      </c>
      <c r="B3594" s="253" t="s">
        <v>3599</v>
      </c>
      <c r="C3594" s="254" t="str">
        <f>data_olah!B233</f>
        <v>KUTAI BARAT</v>
      </c>
      <c r="D3594" s="254" t="str">
        <f>data_olah!C233</f>
        <v>MUARA PAHU</v>
      </c>
      <c r="E3594" s="254" t="str">
        <f>data_olah!D233</f>
        <v>SEBELANG</v>
      </c>
      <c r="F3594" s="255" t="str">
        <f>data_olah!F233</f>
        <v>-0.31707121422913337</v>
      </c>
      <c r="G3594" s="255" t="str">
        <f>data_olah!G233</f>
        <v>116.06820371475754</v>
      </c>
      <c r="H3594" s="254" t="str">
        <f>data_olah!H233</f>
        <v>BESTCAMP</v>
      </c>
      <c r="I3594" s="254" t="str">
        <f>data_olah!I233</f>
        <v>STARLINK</v>
      </c>
      <c r="J3594" s="254" t="str">
        <f>data_olah!J233</f>
        <v>TERPASANG</v>
      </c>
      <c r="K3594" s="254" t="str">
        <f>data_olah!Q233</f>
        <v>BELUM TERPASANG</v>
      </c>
      <c r="L3594" s="254" t="str">
        <f>data_olah!U233</f>
        <v>OPTIMAL</v>
      </c>
    </row>
    <row r="3595">
      <c r="A3595" s="253">
        <v>2025.0</v>
      </c>
      <c r="B3595" s="253" t="s">
        <v>3599</v>
      </c>
      <c r="C3595" s="254" t="str">
        <f>data_olah!B234</f>
        <v>KUTAI BARAT</v>
      </c>
      <c r="D3595" s="254" t="str">
        <f>data_olah!C234</f>
        <v>MUARA PAHU</v>
      </c>
      <c r="E3595" s="254" t="str">
        <f>data_olah!D234</f>
        <v>MUARA BAROH</v>
      </c>
      <c r="F3595" s="255" t="str">
        <f>data_olah!F234</f>
        <v>-0.3219076757358829</v>
      </c>
      <c r="G3595" s="255" t="str">
        <f>data_olah!G234</f>
        <v>116.06779114355413</v>
      </c>
      <c r="H3595" s="254" t="str">
        <f>data_olah!H234</f>
        <v>COMTELINDO</v>
      </c>
      <c r="I3595" s="254" t="str">
        <f>data_olah!I234</f>
        <v>WMS</v>
      </c>
      <c r="J3595" s="254" t="str">
        <f>data_olah!J234</f>
        <v>TERPASANG</v>
      </c>
      <c r="K3595" s="254" t="str">
        <f>data_olah!Q234</f>
        <v>TIDAK TERDETEKSI</v>
      </c>
      <c r="L3595" s="254" t="str">
        <f>data_olah!U234</f>
        <v>KURANG OPTIMAL</v>
      </c>
    </row>
    <row r="3596">
      <c r="A3596" s="253">
        <v>2025.0</v>
      </c>
      <c r="B3596" s="253" t="s">
        <v>3599</v>
      </c>
      <c r="C3596" s="254" t="str">
        <f>data_olah!B235</f>
        <v>KUTAI BARAT</v>
      </c>
      <c r="D3596" s="254" t="str">
        <f>data_olah!C235</f>
        <v>MUARA PAHU</v>
      </c>
      <c r="E3596" s="254" t="str">
        <f>data_olah!D235</f>
        <v>TELUK TEMPUDAU</v>
      </c>
      <c r="F3596" s="255" t="str">
        <f>data_olah!F235</f>
        <v>-0.3257418118792319</v>
      </c>
      <c r="G3596" s="255" t="str">
        <f>data_olah!G235</f>
        <v>116.06340057194899</v>
      </c>
      <c r="H3596" s="254" t="str">
        <f>data_olah!H235</f>
        <v>COMTELINDO</v>
      </c>
      <c r="I3596" s="254" t="str">
        <f>data_olah!I235</f>
        <v>WMS</v>
      </c>
      <c r="J3596" s="254" t="str">
        <f>data_olah!J235</f>
        <v>TERPASANG</v>
      </c>
      <c r="K3596" s="254" t="str">
        <f>data_olah!Q235</f>
        <v>TIDAK TERDETEKSI</v>
      </c>
      <c r="L3596" s="254" t="str">
        <f>data_olah!U235</f>
        <v>SANGAT OPTIMAL</v>
      </c>
    </row>
    <row r="3597">
      <c r="A3597" s="253">
        <v>2025.0</v>
      </c>
      <c r="B3597" s="253" t="s">
        <v>3599</v>
      </c>
      <c r="C3597" s="254" t="str">
        <f>data_olah!B236</f>
        <v>KUTAI BARAT</v>
      </c>
      <c r="D3597" s="254" t="str">
        <f>data_olah!C236</f>
        <v>MUARA PAHU</v>
      </c>
      <c r="E3597" s="254" t="str">
        <f>data_olah!D236</f>
        <v>TANJUNG LAONG</v>
      </c>
      <c r="F3597" s="255" t="str">
        <f>data_olah!F236</f>
        <v>-0.32654143095361443</v>
      </c>
      <c r="G3597" s="255" t="str">
        <f>data_olah!G236</f>
        <v>116.05529927745273</v>
      </c>
      <c r="H3597" s="254" t="str">
        <f>data_olah!H236</f>
        <v>COMTELINDO</v>
      </c>
      <c r="I3597" s="254" t="str">
        <f>data_olah!I236</f>
        <v>WMS</v>
      </c>
      <c r="J3597" s="254" t="str">
        <f>data_olah!J236</f>
        <v>TERPASANG</v>
      </c>
      <c r="K3597" s="254" t="str">
        <f>data_olah!Q236</f>
        <v>TIDAK TERDETEKSI</v>
      </c>
      <c r="L3597" s="254" t="str">
        <f>data_olah!U236</f>
        <v>SANGAT OPTIMAL</v>
      </c>
    </row>
    <row r="3598">
      <c r="A3598" s="253">
        <v>2025.0</v>
      </c>
      <c r="B3598" s="253" t="s">
        <v>3599</v>
      </c>
      <c r="C3598" s="254" t="str">
        <f>data_olah!B237</f>
        <v>KUTAI BARAT</v>
      </c>
      <c r="D3598" s="254" t="str">
        <f>data_olah!C237</f>
        <v>MUARA PAHU</v>
      </c>
      <c r="E3598" s="254" t="str">
        <f>data_olah!D237</f>
        <v>TANJUNG PAGAR</v>
      </c>
      <c r="F3598" s="255" t="str">
        <f>data_olah!F237</f>
        <v>-0.2965379170144335</v>
      </c>
      <c r="G3598" s="255" t="str">
        <f>data_olah!G237</f>
        <v>115.98368555051157</v>
      </c>
      <c r="H3598" s="254" t="str">
        <f>data_olah!H237</f>
        <v/>
      </c>
      <c r="I3598" s="254" t="str">
        <f>data_olah!I237</f>
        <v/>
      </c>
      <c r="J3598" s="254" t="str">
        <f>data_olah!J237</f>
        <v/>
      </c>
      <c r="K3598" s="254" t="str">
        <f>data_olah!Q237</f>
        <v>BELUM TERPASANG</v>
      </c>
      <c r="L3598" s="254" t="str">
        <f>data_olah!U237</f>
        <v>BELUM TERPASANG</v>
      </c>
    </row>
    <row r="3599">
      <c r="A3599" s="253">
        <v>2025.0</v>
      </c>
      <c r="B3599" s="253" t="s">
        <v>3599</v>
      </c>
      <c r="C3599" s="254" t="str">
        <f>data_olah!B238</f>
        <v>KUTAI BARAT</v>
      </c>
      <c r="D3599" s="254" t="str">
        <f>data_olah!C238</f>
        <v>MUARA PAHU</v>
      </c>
      <c r="E3599" s="254" t="str">
        <f>data_olah!D238</f>
        <v>GUNUNG BAYAN</v>
      </c>
      <c r="F3599" s="255" t="str">
        <f>data_olah!F238</f>
        <v>-0.3975042277904405</v>
      </c>
      <c r="G3599" s="255" t="str">
        <f>data_olah!G238</f>
        <v>115.96978067093954</v>
      </c>
      <c r="H3599" s="254" t="str">
        <f>data_olah!H238</f>
        <v>COMTELINDO</v>
      </c>
      <c r="I3599" s="254" t="str">
        <f>data_olah!I238</f>
        <v>WMS</v>
      </c>
      <c r="J3599" s="254" t="str">
        <f>data_olah!J238</f>
        <v>TERPASANG</v>
      </c>
      <c r="K3599" s="254" t="str">
        <f>data_olah!Q238</f>
        <v>TIDAK TERDETEKSI</v>
      </c>
      <c r="L3599" s="254" t="str">
        <f>data_olah!U238</f>
        <v>KURANG OPTIMAL</v>
      </c>
    </row>
    <row r="3600">
      <c r="A3600" s="253">
        <v>2025.0</v>
      </c>
      <c r="B3600" s="253" t="s">
        <v>3599</v>
      </c>
      <c r="C3600" s="254" t="str">
        <f>data_olah!B239</f>
        <v>KUTAI BARAT</v>
      </c>
      <c r="D3600" s="254" t="str">
        <f>data_olah!C239</f>
        <v>MUARA PAHU</v>
      </c>
      <c r="E3600" s="254" t="str">
        <f>data_olah!D239</f>
        <v>MUARA BELOAN</v>
      </c>
      <c r="F3600" s="255" t="str">
        <f>data_olah!F239</f>
        <v>-0.33061656127579064</v>
      </c>
      <c r="G3600" s="255" t="str">
        <f>data_olah!G239</f>
        <v>115.93439465059578</v>
      </c>
      <c r="H3600" s="254" t="str">
        <f>data_olah!H239</f>
        <v/>
      </c>
      <c r="I3600" s="254" t="str">
        <f>data_olah!I239</f>
        <v/>
      </c>
      <c r="J3600" s="254" t="str">
        <f>data_olah!J239</f>
        <v/>
      </c>
      <c r="K3600" s="254" t="str">
        <f>data_olah!Q239</f>
        <v>BELUM TERPASANG</v>
      </c>
      <c r="L3600" s="254" t="str">
        <f>data_olah!U239</f>
        <v>BELUM TERPASANG</v>
      </c>
    </row>
    <row r="3601">
      <c r="A3601" s="253">
        <v>2025.0</v>
      </c>
      <c r="B3601" s="253" t="s">
        <v>3599</v>
      </c>
      <c r="C3601" s="254" t="str">
        <f>data_olah!B240</f>
        <v>KUTAI BARAT</v>
      </c>
      <c r="D3601" s="254" t="str">
        <f>data_olah!C240</f>
        <v>NYUATAN</v>
      </c>
      <c r="E3601" s="254" t="str">
        <f>data_olah!D240</f>
        <v>DEMPAR</v>
      </c>
      <c r="F3601" s="255" t="str">
        <f>data_olah!F240</f>
        <v>-0.34671166731563857</v>
      </c>
      <c r="G3601" s="255" t="str">
        <f>data_olah!G240</f>
        <v>115.51092295128537</v>
      </c>
      <c r="H3601" s="254" t="str">
        <f>data_olah!H240</f>
        <v>BESTCAMP</v>
      </c>
      <c r="I3601" s="254" t="str">
        <f>data_olah!I240</f>
        <v>STARLINK</v>
      </c>
      <c r="J3601" s="254" t="str">
        <f>data_olah!J240</f>
        <v>TERPASANG</v>
      </c>
      <c r="K3601" s="254" t="str">
        <f>data_olah!Q240</f>
        <v>BELUM TERPASANG</v>
      </c>
      <c r="L3601" s="254" t="str">
        <f>data_olah!U240</f>
        <v>TIDAK OPTIMAL</v>
      </c>
    </row>
    <row r="3602">
      <c r="A3602" s="253">
        <v>2025.0</v>
      </c>
      <c r="B3602" s="253" t="s">
        <v>3599</v>
      </c>
      <c r="C3602" s="254" t="str">
        <f>data_olah!B241</f>
        <v>KUTAI BARAT</v>
      </c>
      <c r="D3602" s="254" t="str">
        <f>data_olah!C241</f>
        <v>NYUATAN</v>
      </c>
      <c r="E3602" s="254" t="str">
        <f>data_olah!D241</f>
        <v>TEMULA</v>
      </c>
      <c r="F3602" s="255" t="str">
        <f>data_olah!F241</f>
        <v>-0.3032210460262744</v>
      </c>
      <c r="G3602" s="255" t="str">
        <f>data_olah!G241</f>
        <v>115.52630751366925</v>
      </c>
      <c r="H3602" s="254" t="str">
        <f>data_olah!H241</f>
        <v>BESTCAMP</v>
      </c>
      <c r="I3602" s="254" t="str">
        <f>data_olah!I241</f>
        <v>STARLINK</v>
      </c>
      <c r="J3602" s="254" t="str">
        <f>data_olah!J241</f>
        <v>TERPASANG</v>
      </c>
      <c r="K3602" s="254" t="str">
        <f>data_olah!Q241</f>
        <v>BELUM TERPASANG</v>
      </c>
      <c r="L3602" s="254" t="str">
        <f>data_olah!U241</f>
        <v>SANGAT OPTIMAL</v>
      </c>
    </row>
    <row r="3603">
      <c r="A3603" s="253">
        <v>2025.0</v>
      </c>
      <c r="B3603" s="253" t="s">
        <v>3599</v>
      </c>
      <c r="C3603" s="254" t="str">
        <f>data_olah!B242</f>
        <v>KUTAI BARAT</v>
      </c>
      <c r="D3603" s="254" t="str">
        <f>data_olah!C242</f>
        <v>NYUATAN</v>
      </c>
      <c r="E3603" s="254" t="str">
        <f>data_olah!D242</f>
        <v>JONTAI</v>
      </c>
      <c r="F3603" s="255" t="str">
        <f>data_olah!F242</f>
        <v>-0.3374576027115749</v>
      </c>
      <c r="G3603" s="255" t="str">
        <f>data_olah!G242</f>
        <v>115.49461616912319</v>
      </c>
      <c r="H3603" s="254" t="str">
        <f>data_olah!H242</f>
        <v>BESTCAMP</v>
      </c>
      <c r="I3603" s="254" t="str">
        <f>data_olah!I242</f>
        <v>STARLINK</v>
      </c>
      <c r="J3603" s="254" t="str">
        <f>data_olah!J242</f>
        <v>TERPASANG</v>
      </c>
      <c r="K3603" s="254" t="str">
        <f>data_olah!Q242</f>
        <v>BELUM TERPASANG</v>
      </c>
      <c r="L3603" s="254" t="str">
        <f>data_olah!U242</f>
        <v>OPTIMAL</v>
      </c>
    </row>
    <row r="3604">
      <c r="A3604" s="253">
        <v>2025.0</v>
      </c>
      <c r="B3604" s="253" t="s">
        <v>3599</v>
      </c>
      <c r="C3604" s="254" t="str">
        <f>data_olah!B243</f>
        <v>KUTAI BARAT</v>
      </c>
      <c r="D3604" s="254" t="str">
        <f>data_olah!C243</f>
        <v>NYUATAN</v>
      </c>
      <c r="E3604" s="254" t="str">
        <f>data_olah!D243</f>
        <v>SEMBUAN</v>
      </c>
      <c r="F3604" s="255" t="str">
        <f>data_olah!F243</f>
        <v>-0.3255008993474723</v>
      </c>
      <c r="G3604" s="255" t="str">
        <f>data_olah!G243</f>
        <v>115.48618761316402</v>
      </c>
      <c r="H3604" s="254" t="str">
        <f>data_olah!H243</f>
        <v>BESTCAMP</v>
      </c>
      <c r="I3604" s="254" t="str">
        <f>data_olah!I243</f>
        <v>STARLINK</v>
      </c>
      <c r="J3604" s="254" t="str">
        <f>data_olah!J243</f>
        <v>TERPASANG</v>
      </c>
      <c r="K3604" s="254" t="str">
        <f>data_olah!Q243</f>
        <v>BELUM TERPASANG</v>
      </c>
      <c r="L3604" s="254" t="str">
        <f>data_olah!U243</f>
        <v>SANGAT OPTIMAL</v>
      </c>
    </row>
    <row r="3605">
      <c r="A3605" s="253">
        <v>2025.0</v>
      </c>
      <c r="B3605" s="253" t="s">
        <v>3599</v>
      </c>
      <c r="C3605" s="254" t="str">
        <f>data_olah!B244</f>
        <v>KUTAI BARAT</v>
      </c>
      <c r="D3605" s="254" t="str">
        <f>data_olah!C244</f>
        <v>NYUATAN</v>
      </c>
      <c r="E3605" s="254" t="str">
        <f>data_olah!D244</f>
        <v>INTU LINGAU</v>
      </c>
      <c r="F3605" s="255" t="str">
        <f>data_olah!F244</f>
        <v>-0.23124705705999024</v>
      </c>
      <c r="G3605" s="255" t="str">
        <f>data_olah!G244</f>
        <v>115.34594709982203</v>
      </c>
      <c r="H3605" s="254" t="str">
        <f>data_olah!H244</f>
        <v>TELKOMSAT</v>
      </c>
      <c r="I3605" s="254" t="str">
        <f>data_olah!I244</f>
        <v>STARLINK</v>
      </c>
      <c r="J3605" s="254" t="str">
        <f>data_olah!J244</f>
        <v>TERPASANG</v>
      </c>
      <c r="K3605" s="254" t="str">
        <f>data_olah!Q244</f>
        <v>TIDAK TERDETEKSI</v>
      </c>
      <c r="L3605" s="254" t="str">
        <f>data_olah!U244</f>
        <v>TIDAK TERDETEKSI</v>
      </c>
    </row>
    <row r="3606">
      <c r="A3606" s="253">
        <v>2025.0</v>
      </c>
      <c r="B3606" s="253" t="s">
        <v>3599</v>
      </c>
      <c r="C3606" s="254" t="str">
        <f>data_olah!B245</f>
        <v>KUTAI BARAT</v>
      </c>
      <c r="D3606" s="254" t="str">
        <f>data_olah!C245</f>
        <v>NYUATAN</v>
      </c>
      <c r="E3606" s="254" t="str">
        <f>data_olah!D245</f>
        <v>MU'UT</v>
      </c>
      <c r="F3606" s="255" t="str">
        <f>data_olah!F245</f>
        <v>-0.2765460568948477</v>
      </c>
      <c r="G3606" s="255" t="str">
        <f>data_olah!G245</f>
        <v>115.58823277092678</v>
      </c>
      <c r="H3606" s="254" t="str">
        <f>data_olah!H245</f>
        <v>TELKOMSAT</v>
      </c>
      <c r="I3606" s="254" t="str">
        <f>data_olah!I245</f>
        <v>STARLINK</v>
      </c>
      <c r="J3606" s="254" t="str">
        <f>data_olah!J245</f>
        <v>TERPASANG</v>
      </c>
      <c r="K3606" s="254" t="str">
        <f>data_olah!Q245</f>
        <v>&lt;= 50GB</v>
      </c>
      <c r="L3606" s="254" t="str">
        <f>data_olah!U245</f>
        <v>TIDAK OPTIMAL</v>
      </c>
    </row>
    <row r="3607">
      <c r="A3607" s="253">
        <v>2025.0</v>
      </c>
      <c r="B3607" s="253" t="s">
        <v>3599</v>
      </c>
      <c r="C3607" s="254" t="str">
        <f>data_olah!B246</f>
        <v>KUTAI BARAT</v>
      </c>
      <c r="D3607" s="254" t="str">
        <f>data_olah!C246</f>
        <v>NYUATAN</v>
      </c>
      <c r="E3607" s="254" t="str">
        <f>data_olah!D246</f>
        <v>TERAJUK</v>
      </c>
      <c r="F3607" s="255" t="str">
        <f>data_olah!F246</f>
        <v>-0.36343460377453124</v>
      </c>
      <c r="G3607" s="255" t="str">
        <f>data_olah!G246</f>
        <v>115.60360004031091</v>
      </c>
      <c r="H3607" s="254" t="str">
        <f>data_olah!H246</f>
        <v>BESTCAMP</v>
      </c>
      <c r="I3607" s="254" t="str">
        <f>data_olah!I246</f>
        <v>STARLINK</v>
      </c>
      <c r="J3607" s="254" t="str">
        <f>data_olah!J246</f>
        <v>TERPASANG</v>
      </c>
      <c r="K3607" s="254" t="str">
        <f>data_olah!Q246</f>
        <v>BELUM TERPASANG</v>
      </c>
      <c r="L3607" s="254" t="str">
        <f>data_olah!U246</f>
        <v>OPTIMAL</v>
      </c>
    </row>
    <row r="3608">
      <c r="A3608" s="253">
        <v>2025.0</v>
      </c>
      <c r="B3608" s="253" t="s">
        <v>3599</v>
      </c>
      <c r="C3608" s="254" t="str">
        <f>data_olah!B247</f>
        <v>KUTAI BARAT</v>
      </c>
      <c r="D3608" s="254" t="str">
        <f>data_olah!C247</f>
        <v>NYUATAN</v>
      </c>
      <c r="E3608" s="254" t="str">
        <f>data_olah!D247</f>
        <v>LAKAN BILEM</v>
      </c>
      <c r="F3608" s="255" t="str">
        <f>data_olah!F247</f>
        <v>-0.13753295736382146</v>
      </c>
      <c r="G3608" s="255" t="str">
        <f>data_olah!G247</f>
        <v>115.41265567092712</v>
      </c>
      <c r="H3608" s="254" t="str">
        <f>data_olah!H247</f>
        <v>BESTCAMP</v>
      </c>
      <c r="I3608" s="254" t="str">
        <f>data_olah!I247</f>
        <v>STARLINK</v>
      </c>
      <c r="J3608" s="254" t="str">
        <f>data_olah!J247</f>
        <v>TERPASANG</v>
      </c>
      <c r="K3608" s="254" t="str">
        <f>data_olah!Q247</f>
        <v>BELUM TERPASANG</v>
      </c>
      <c r="L3608" s="254" t="str">
        <f>data_olah!U247</f>
        <v>SANGAT OPTIMAL</v>
      </c>
    </row>
    <row r="3609">
      <c r="A3609" s="253">
        <v>2025.0</v>
      </c>
      <c r="B3609" s="253" t="s">
        <v>3599</v>
      </c>
      <c r="C3609" s="254" t="str">
        <f>data_olah!B248</f>
        <v>KUTAI BARAT</v>
      </c>
      <c r="D3609" s="254" t="str">
        <f>data_olah!C248</f>
        <v>NYUATAN</v>
      </c>
      <c r="E3609" s="254" t="str">
        <f>data_olah!D248</f>
        <v>SENTALAR</v>
      </c>
      <c r="F3609" s="255" t="str">
        <f>data_olah!F248</f>
        <v>-0.38156052371007215</v>
      </c>
      <c r="G3609" s="255" t="str">
        <f>data_olah!G248</f>
        <v>115.53666234386264</v>
      </c>
      <c r="H3609" s="254" t="str">
        <f>data_olah!H248</f>
        <v>TELKOMSAT</v>
      </c>
      <c r="I3609" s="254" t="str">
        <f>data_olah!I248</f>
        <v>STARLINK</v>
      </c>
      <c r="J3609" s="254" t="str">
        <f>data_olah!J248</f>
        <v>TERPASANG</v>
      </c>
      <c r="K3609" s="254" t="str">
        <f>data_olah!Q248</f>
        <v>&lt;= 1GB</v>
      </c>
      <c r="L3609" s="254" t="str">
        <f>data_olah!U248</f>
        <v>TIDAK OPTIMAL</v>
      </c>
    </row>
    <row r="3610">
      <c r="A3610" s="253">
        <v>2025.0</v>
      </c>
      <c r="B3610" s="253" t="s">
        <v>3599</v>
      </c>
      <c r="C3610" s="254" t="str">
        <f>data_olah!B249</f>
        <v>KUTAI BARAT</v>
      </c>
      <c r="D3610" s="254" t="str">
        <f>data_olah!C249</f>
        <v>NYUATAN</v>
      </c>
      <c r="E3610" s="254" t="str">
        <f>data_olah!D249</f>
        <v>AWAI</v>
      </c>
      <c r="F3610" s="255" t="str">
        <f>data_olah!F249</f>
        <v>-0.25053791034339934</v>
      </c>
      <c r="G3610" s="255" t="str">
        <f>data_olah!G249</f>
        <v>115.58590757708852</v>
      </c>
      <c r="H3610" s="254" t="str">
        <f>data_olah!H249</f>
        <v>BESTCAMP</v>
      </c>
      <c r="I3610" s="254" t="str">
        <f>data_olah!I249</f>
        <v>STARLINK</v>
      </c>
      <c r="J3610" s="254" t="str">
        <f>data_olah!J249</f>
        <v>TERPASANG</v>
      </c>
      <c r="K3610" s="254" t="str">
        <f>data_olah!Q249</f>
        <v>BELUM TERPASANG</v>
      </c>
      <c r="L3610" s="254" t="str">
        <f>data_olah!U249</f>
        <v>TIDAK OPTIMAL</v>
      </c>
    </row>
    <row r="3611">
      <c r="A3611" s="253">
        <v>2025.0</v>
      </c>
      <c r="B3611" s="253" t="s">
        <v>3599</v>
      </c>
      <c r="C3611" s="254" t="str">
        <f>data_olah!B250</f>
        <v>KUTAI BARAT</v>
      </c>
      <c r="D3611" s="254" t="str">
        <f>data_olah!C250</f>
        <v>PENYINGGAHAN</v>
      </c>
      <c r="E3611" s="254" t="str">
        <f>data_olah!D250</f>
        <v>LOA DERAS</v>
      </c>
      <c r="F3611" s="255" t="str">
        <f>data_olah!F250</f>
        <v>-0.3655335904272587</v>
      </c>
      <c r="G3611" s="255" t="str">
        <f>data_olah!G250</f>
        <v>116.29152665051967</v>
      </c>
      <c r="H3611" s="254" t="str">
        <f>data_olah!H250</f>
        <v>BESTCAMP</v>
      </c>
      <c r="I3611" s="254" t="str">
        <f>data_olah!I250</f>
        <v>STARLINK</v>
      </c>
      <c r="J3611" s="254" t="str">
        <f>data_olah!J250</f>
        <v>TERPASANG</v>
      </c>
      <c r="K3611" s="254" t="str">
        <f>data_olah!Q250</f>
        <v>BELUM TERPASANG</v>
      </c>
      <c r="L3611" s="254" t="str">
        <f>data_olah!U250</f>
        <v>KURANG OPTIMAL</v>
      </c>
    </row>
    <row r="3612">
      <c r="A3612" s="253">
        <v>2025.0</v>
      </c>
      <c r="B3612" s="253" t="s">
        <v>3599</v>
      </c>
      <c r="C3612" s="254" t="str">
        <f>data_olah!B251</f>
        <v>KUTAI BARAT</v>
      </c>
      <c r="D3612" s="254" t="str">
        <f>data_olah!C251</f>
        <v>PENYINGGAHAN</v>
      </c>
      <c r="E3612" s="254" t="str">
        <f>data_olah!D251</f>
        <v>MINTA</v>
      </c>
      <c r="F3612" s="255" t="str">
        <f>data_olah!F251</f>
        <v>-0.3683584706222913</v>
      </c>
      <c r="G3612" s="255" t="str">
        <f>data_olah!G251</f>
        <v>116.26079629980102</v>
      </c>
      <c r="H3612" s="254" t="str">
        <f>data_olah!H251</f>
        <v>TELKOMSEL</v>
      </c>
      <c r="I3612" s="254" t="str">
        <f>data_olah!I251</f>
        <v>ORBIT</v>
      </c>
      <c r="J3612" s="254" t="str">
        <f>data_olah!J251</f>
        <v>TERPASANG</v>
      </c>
      <c r="K3612" s="254" t="str">
        <f>data_olah!Q251</f>
        <v>TIDAK TERDETEKSI</v>
      </c>
      <c r="L3612" s="254" t="str">
        <f>data_olah!U251</f>
        <v>TIDAK TERDETEKSI</v>
      </c>
    </row>
    <row r="3613">
      <c r="A3613" s="253">
        <v>2025.0</v>
      </c>
      <c r="B3613" s="253" t="s">
        <v>3599</v>
      </c>
      <c r="C3613" s="254" t="str">
        <f>data_olah!B252</f>
        <v>KUTAI BARAT</v>
      </c>
      <c r="D3613" s="254" t="str">
        <f>data_olah!C252</f>
        <v>PENYINGGAHAN</v>
      </c>
      <c r="E3613" s="254" t="str">
        <f>data_olah!D252</f>
        <v>TANJUNG HAUR</v>
      </c>
      <c r="F3613" s="255" t="str">
        <f>data_olah!F252</f>
        <v>-0.40264372782806285</v>
      </c>
      <c r="G3613" s="255" t="str">
        <f>data_olah!G252</f>
        <v>116.22233315027437</v>
      </c>
      <c r="H3613" s="254" t="str">
        <f>data_olah!H252</f>
        <v>BESTCAMP</v>
      </c>
      <c r="I3613" s="254" t="str">
        <f>data_olah!I252</f>
        <v>STARLINK</v>
      </c>
      <c r="J3613" s="254" t="str">
        <f>data_olah!J252</f>
        <v>TERPASANG</v>
      </c>
      <c r="K3613" s="254" t="str">
        <f>data_olah!Q252</f>
        <v>BELUM TERPASANG</v>
      </c>
      <c r="L3613" s="254" t="str">
        <f>data_olah!U252</f>
        <v>TIDAK OPTIMAL</v>
      </c>
    </row>
    <row r="3614">
      <c r="A3614" s="253">
        <v>2025.0</v>
      </c>
      <c r="B3614" s="253" t="s">
        <v>3599</v>
      </c>
      <c r="C3614" s="254" t="str">
        <f>data_olah!B253</f>
        <v>KUTAI BARAT</v>
      </c>
      <c r="D3614" s="254" t="str">
        <f>data_olah!C253</f>
        <v>PENYINGGAHAN</v>
      </c>
      <c r="E3614" s="254" t="str">
        <f>data_olah!D253</f>
        <v>PENYINGGAHAN ILIR</v>
      </c>
      <c r="F3614" s="255" t="str">
        <f>data_olah!F253</f>
        <v>-0.38757752959247443</v>
      </c>
      <c r="G3614" s="255" t="str">
        <f>data_olah!G253</f>
        <v>116.22397616483573</v>
      </c>
      <c r="H3614" s="254" t="str">
        <f>data_olah!H253</f>
        <v>TELKOMSEL</v>
      </c>
      <c r="I3614" s="254" t="str">
        <f>data_olah!I253</f>
        <v>ORBIT</v>
      </c>
      <c r="J3614" s="254" t="str">
        <f>data_olah!J253</f>
        <v>TERPASANG</v>
      </c>
      <c r="K3614" s="254" t="str">
        <f>data_olah!Q253</f>
        <v>TIDAK TERDETEKSI</v>
      </c>
      <c r="L3614" s="254" t="str">
        <f>data_olah!U253</f>
        <v>TIDAK TERDETEKSI</v>
      </c>
    </row>
    <row r="3615">
      <c r="A3615" s="253">
        <v>2025.0</v>
      </c>
      <c r="B3615" s="253" t="s">
        <v>3599</v>
      </c>
      <c r="C3615" s="254" t="str">
        <f>data_olah!B254</f>
        <v>KUTAI BARAT</v>
      </c>
      <c r="D3615" s="254" t="str">
        <f>data_olah!C254</f>
        <v>PENYINGGAHAN</v>
      </c>
      <c r="E3615" s="254" t="str">
        <f>data_olah!D254</f>
        <v>PENYINGGAHAN ULU</v>
      </c>
      <c r="F3615" s="255" t="str">
        <f>data_olah!F254</f>
        <v>-0.3807539285053537</v>
      </c>
      <c r="G3615" s="255" t="str">
        <f>data_olah!G254</f>
        <v>116.22152399970584</v>
      </c>
      <c r="H3615" s="254" t="str">
        <f>data_olah!H254</f>
        <v>TELKOMSEL</v>
      </c>
      <c r="I3615" s="254" t="str">
        <f>data_olah!I254</f>
        <v>ORBIT</v>
      </c>
      <c r="J3615" s="254" t="str">
        <f>data_olah!J254</f>
        <v>TERPASANG</v>
      </c>
      <c r="K3615" s="254" t="str">
        <f>data_olah!Q254</f>
        <v>TIDAK TERDETEKSI</v>
      </c>
      <c r="L3615" s="254" t="str">
        <f>data_olah!U254</f>
        <v>TIDAK TERDETEKSI</v>
      </c>
    </row>
    <row r="3616">
      <c r="A3616" s="253">
        <v>2025.0</v>
      </c>
      <c r="B3616" s="253" t="s">
        <v>3599</v>
      </c>
      <c r="C3616" s="254" t="str">
        <f>data_olah!B255</f>
        <v>KUTAI BARAT</v>
      </c>
      <c r="D3616" s="254" t="str">
        <f>data_olah!C255</f>
        <v>PENYINGGAHAN</v>
      </c>
      <c r="E3616" s="254" t="str">
        <f>data_olah!D255</f>
        <v>BAKUNG</v>
      </c>
      <c r="F3616" s="255" t="str">
        <f>data_olah!F255</f>
        <v>-0.38428606862352954</v>
      </c>
      <c r="G3616" s="255" t="str">
        <f>data_olah!G255</f>
        <v>116.280454644264</v>
      </c>
      <c r="H3616" s="254" t="str">
        <f>data_olah!H255</f>
        <v>BESTCAMP</v>
      </c>
      <c r="I3616" s="254" t="str">
        <f>data_olah!I255</f>
        <v>STARLINK</v>
      </c>
      <c r="J3616" s="254" t="str">
        <f>data_olah!J255</f>
        <v>TERPASANG</v>
      </c>
      <c r="K3616" s="254" t="str">
        <f>data_olah!Q255</f>
        <v>BELUM TERPASANG</v>
      </c>
      <c r="L3616" s="254" t="str">
        <f>data_olah!U255</f>
        <v>TIDAK OPTIMAL</v>
      </c>
    </row>
    <row r="3617">
      <c r="A3617" s="253">
        <v>2025.0</v>
      </c>
      <c r="B3617" s="253" t="s">
        <v>3599</v>
      </c>
      <c r="C3617" s="254" t="str">
        <f>data_olah!B256</f>
        <v>KUTAI BARAT</v>
      </c>
      <c r="D3617" s="254" t="str">
        <f>data_olah!C256</f>
        <v>SEKOLAQ DARAT</v>
      </c>
      <c r="E3617" s="254" t="str">
        <f>data_olah!D256</f>
        <v>SEKOLAQ JOLEQ</v>
      </c>
      <c r="F3617" s="255" t="str">
        <f>data_olah!F256</f>
        <v>-0.2617304569472354</v>
      </c>
      <c r="G3617" s="255" t="str">
        <f>data_olah!G256</f>
        <v>115.73020402870684</v>
      </c>
      <c r="H3617" s="254" t="str">
        <f>data_olah!H256</f>
        <v>BESTCAMP</v>
      </c>
      <c r="I3617" s="254" t="str">
        <f>data_olah!I256</f>
        <v>STARLINK</v>
      </c>
      <c r="J3617" s="254" t="str">
        <f>data_olah!J256</f>
        <v>TERPASANG</v>
      </c>
      <c r="K3617" s="254" t="str">
        <f>data_olah!Q256</f>
        <v>BELUM TERPASANG</v>
      </c>
      <c r="L3617" s="254" t="str">
        <f>data_olah!U256</f>
        <v>OPTIMAL</v>
      </c>
    </row>
    <row r="3618">
      <c r="A3618" s="253">
        <v>2025.0</v>
      </c>
      <c r="B3618" s="253" t="s">
        <v>3599</v>
      </c>
      <c r="C3618" s="254" t="str">
        <f>data_olah!B257</f>
        <v>KUTAI BARAT</v>
      </c>
      <c r="D3618" s="254" t="str">
        <f>data_olah!C257</f>
        <v>SEKOLAQ DARAT</v>
      </c>
      <c r="E3618" s="254" t="str">
        <f>data_olah!D257</f>
        <v>SEKOLAQ MULIAQ</v>
      </c>
      <c r="F3618" s="255" t="str">
        <f>data_olah!F257</f>
        <v>-0.25285397064899506</v>
      </c>
      <c r="G3618" s="255" t="str">
        <f>data_olah!G257</f>
        <v>115.77578756831792</v>
      </c>
      <c r="H3618" s="254" t="str">
        <f>data_olah!H257</f>
        <v>TELKOM</v>
      </c>
      <c r="I3618" s="254" t="str">
        <f>data_olah!I257</f>
        <v>WMS</v>
      </c>
      <c r="J3618" s="254" t="str">
        <f>data_olah!J257</f>
        <v>TERPASANG</v>
      </c>
      <c r="K3618" s="254" t="str">
        <f>data_olah!Q257</f>
        <v>&gt; 200GB</v>
      </c>
      <c r="L3618" s="254" t="str">
        <f>data_olah!U257</f>
        <v>KURANG OPTIMAL</v>
      </c>
    </row>
    <row r="3619">
      <c r="A3619" s="253">
        <v>2025.0</v>
      </c>
      <c r="B3619" s="253" t="s">
        <v>3599</v>
      </c>
      <c r="C3619" s="254" t="str">
        <f>data_olah!B258</f>
        <v>KUTAI BARAT</v>
      </c>
      <c r="D3619" s="254" t="str">
        <f>data_olah!C258</f>
        <v>SEKOLAQ DARAT</v>
      </c>
      <c r="E3619" s="254" t="str">
        <f>data_olah!D258</f>
        <v>SEKOLAQ ODAY</v>
      </c>
      <c r="F3619" s="255" t="str">
        <f>data_olah!F258</f>
        <v>-0.23198291456729975</v>
      </c>
      <c r="G3619" s="255" t="str">
        <f>data_olah!G258</f>
        <v>115.76894534426303</v>
      </c>
      <c r="H3619" s="254" t="str">
        <f>data_olah!H258</f>
        <v>TELKOM</v>
      </c>
      <c r="I3619" s="254" t="str">
        <f>data_olah!I258</f>
        <v>WMS</v>
      </c>
      <c r="J3619" s="254" t="str">
        <f>data_olah!J258</f>
        <v>TERPASANG</v>
      </c>
      <c r="K3619" s="254" t="str">
        <f>data_olah!Q258</f>
        <v>&gt; 200GB</v>
      </c>
      <c r="L3619" s="254" t="str">
        <f>data_olah!U258</f>
        <v>KURANG OPTIMAL</v>
      </c>
    </row>
    <row r="3620">
      <c r="A3620" s="253">
        <v>2025.0</v>
      </c>
      <c r="B3620" s="253" t="s">
        <v>3599</v>
      </c>
      <c r="C3620" s="254" t="str">
        <f>data_olah!B259</f>
        <v>KUTAI BARAT</v>
      </c>
      <c r="D3620" s="254" t="str">
        <f>data_olah!C259</f>
        <v>SEKOLAQ DARAT</v>
      </c>
      <c r="E3620" s="254" t="str">
        <f>data_olah!D259</f>
        <v>SRIMULYO</v>
      </c>
      <c r="F3620" s="255" t="str">
        <f>data_olah!F259</f>
        <v>-0.2778837690752929</v>
      </c>
      <c r="G3620" s="255" t="str">
        <f>data_olah!G259</f>
        <v>115.75823086481047</v>
      </c>
      <c r="H3620" s="254" t="str">
        <f>data_olah!H259</f>
        <v>TELKOM</v>
      </c>
      <c r="I3620" s="254" t="str">
        <f>data_olah!I259</f>
        <v>WMS</v>
      </c>
      <c r="J3620" s="254" t="str">
        <f>data_olah!J259</f>
        <v>TERPASANG</v>
      </c>
      <c r="K3620" s="254" t="str">
        <f>data_olah!Q259</f>
        <v>&gt; 200GB</v>
      </c>
      <c r="L3620" s="254" t="str">
        <f>data_olah!U259</f>
        <v>KURANG OPTIMAL</v>
      </c>
    </row>
    <row r="3621">
      <c r="A3621" s="253">
        <v>2025.0</v>
      </c>
      <c r="B3621" s="253" t="s">
        <v>3599</v>
      </c>
      <c r="C3621" s="254" t="str">
        <f>data_olah!B260</f>
        <v>KUTAI BARAT</v>
      </c>
      <c r="D3621" s="254" t="str">
        <f>data_olah!C260</f>
        <v>SEKOLAQ DARAT</v>
      </c>
      <c r="E3621" s="254" t="str">
        <f>data_olah!D260</f>
        <v>SUMBER BANGUN</v>
      </c>
      <c r="F3621" s="255" t="str">
        <f>data_olah!F260</f>
        <v>-0.24691702825311973,</v>
      </c>
      <c r="G3621" s="255" t="str">
        <f>data_olah!G260</f>
        <v>115.72141117091593</v>
      </c>
      <c r="H3621" s="254" t="str">
        <f>data_olah!H260</f>
        <v>TELKOM</v>
      </c>
      <c r="I3621" s="254" t="str">
        <f>data_olah!I260</f>
        <v>Astinet</v>
      </c>
      <c r="J3621" s="254" t="str">
        <f>data_olah!J260</f>
        <v>TERPASANG</v>
      </c>
      <c r="K3621" s="254" t="str">
        <f>data_olah!Q260</f>
        <v>TIDAK TERDETEKSI</v>
      </c>
      <c r="L3621" s="254" t="str">
        <f>data_olah!U260</f>
        <v>TIDAK TERDETEKSI</v>
      </c>
    </row>
    <row r="3622">
      <c r="A3622" s="253">
        <v>2025.0</v>
      </c>
      <c r="B3622" s="253" t="s">
        <v>3599</v>
      </c>
      <c r="C3622" s="254" t="str">
        <f>data_olah!B261</f>
        <v>KUTAI BARAT</v>
      </c>
      <c r="D3622" s="254" t="str">
        <f>data_olah!C261</f>
        <v>SEKOLAQ DARAT</v>
      </c>
      <c r="E3622" s="254" t="str">
        <f>data_olah!D261</f>
        <v>SUMBER REJO</v>
      </c>
      <c r="F3622" s="255" t="str">
        <f>data_olah!F261</f>
        <v>-0.29199772057284096</v>
      </c>
      <c r="G3622" s="255" t="str">
        <f>data_olah!G261</f>
        <v>115.76753960191469</v>
      </c>
      <c r="H3622" s="254" t="str">
        <f>data_olah!H261</f>
        <v>TELKOM</v>
      </c>
      <c r="I3622" s="254" t="str">
        <f>data_olah!I261</f>
        <v>WMS</v>
      </c>
      <c r="J3622" s="254" t="str">
        <f>data_olah!J261</f>
        <v>TERPASANG</v>
      </c>
      <c r="K3622" s="254" t="str">
        <f>data_olah!Q261</f>
        <v>&lt;= 50GB</v>
      </c>
      <c r="L3622" s="254" t="str">
        <f>data_olah!U261</f>
        <v>TIDAK OPTIMAL</v>
      </c>
    </row>
    <row r="3623">
      <c r="A3623" s="253">
        <v>2025.0</v>
      </c>
      <c r="B3623" s="253" t="s">
        <v>3599</v>
      </c>
      <c r="C3623" s="254" t="str">
        <f>data_olah!B262</f>
        <v>KUTAI BARAT</v>
      </c>
      <c r="D3623" s="254" t="str">
        <f>data_olah!C262</f>
        <v>SEKOLAQ DARAT</v>
      </c>
      <c r="E3623" s="254" t="str">
        <f>data_olah!D262</f>
        <v>SEKOLAQ DARAT</v>
      </c>
      <c r="F3623" s="255" t="str">
        <f>data_olah!F262</f>
        <v>-0.2843185855811046</v>
      </c>
      <c r="G3623" s="255" t="str">
        <f>data_olah!G262</f>
        <v>115.74888952870394</v>
      </c>
      <c r="H3623" s="254" t="str">
        <f>data_olah!H262</f>
        <v>BESTCAMP</v>
      </c>
      <c r="I3623" s="254" t="str">
        <f>data_olah!I262</f>
        <v>STARLINK</v>
      </c>
      <c r="J3623" s="254" t="str">
        <f>data_olah!J262</f>
        <v>TERPASANG</v>
      </c>
      <c r="K3623" s="254" t="str">
        <f>data_olah!Q262</f>
        <v>BELUM TERPASANG</v>
      </c>
      <c r="L3623" s="254" t="str">
        <f>data_olah!U262</f>
        <v>TIDAK OPTIMAL</v>
      </c>
    </row>
    <row r="3624">
      <c r="A3624" s="253">
        <v>2025.0</v>
      </c>
      <c r="B3624" s="253" t="s">
        <v>3599</v>
      </c>
      <c r="C3624" s="254" t="str">
        <f>data_olah!B263</f>
        <v>KUTAI BARAT</v>
      </c>
      <c r="D3624" s="254" t="str">
        <f>data_olah!C263</f>
        <v>SEKOLAQ DARAT</v>
      </c>
      <c r="E3624" s="254" t="str">
        <f>data_olah!D263</f>
        <v>LELENG</v>
      </c>
      <c r="F3624" s="255" t="str">
        <f>data_olah!F263</f>
        <v>-0.252989509705614</v>
      </c>
      <c r="G3624" s="255" t="str">
        <f>data_olah!G263</f>
        <v>115.80395888330176</v>
      </c>
      <c r="H3624" s="254" t="str">
        <f>data_olah!H263</f>
        <v>BESTCAMP</v>
      </c>
      <c r="I3624" s="254" t="str">
        <f>data_olah!I263</f>
        <v>STARLINK</v>
      </c>
      <c r="J3624" s="254" t="str">
        <f>data_olah!J263</f>
        <v>TERPASANG</v>
      </c>
      <c r="K3624" s="254" t="str">
        <f>data_olah!Q263</f>
        <v>BELUM TERPASANG</v>
      </c>
      <c r="L3624" s="254" t="str">
        <f>data_olah!U263</f>
        <v>SANGAT OPTIMAL</v>
      </c>
    </row>
    <row r="3625">
      <c r="A3625" s="253">
        <v>2025.0</v>
      </c>
      <c r="B3625" s="253" t="s">
        <v>3599</v>
      </c>
      <c r="C3625" s="254" t="str">
        <f>data_olah!B264</f>
        <v>KUTAI BARAT</v>
      </c>
      <c r="D3625" s="254" t="str">
        <f>data_olah!C264</f>
        <v>SILUQ NGURAI</v>
      </c>
      <c r="E3625" s="254" t="str">
        <f>data_olah!D264</f>
        <v>TEBISAQ</v>
      </c>
      <c r="F3625" s="255" t="str">
        <f>data_olah!F264</f>
        <v>-0.4532306472872104</v>
      </c>
      <c r="G3625" s="255" t="str">
        <f>data_olah!G264</f>
        <v>115.947385478815</v>
      </c>
      <c r="H3625" s="254" t="str">
        <f>data_olah!H264</f>
        <v>BESTCAMP</v>
      </c>
      <c r="I3625" s="254" t="str">
        <f>data_olah!I264</f>
        <v>STARLINK</v>
      </c>
      <c r="J3625" s="254" t="str">
        <f>data_olah!J264</f>
        <v>TERPASANG</v>
      </c>
      <c r="K3625" s="254" t="str">
        <f>data_olah!Q264</f>
        <v>BELUM TERPASANG</v>
      </c>
      <c r="L3625" s="254" t="str">
        <f>data_olah!U264</f>
        <v>OPTIMAL</v>
      </c>
    </row>
    <row r="3626">
      <c r="A3626" s="253">
        <v>2025.0</v>
      </c>
      <c r="B3626" s="253" t="s">
        <v>3599</v>
      </c>
      <c r="C3626" s="254" t="str">
        <f>data_olah!B265</f>
        <v>KUTAI BARAT</v>
      </c>
      <c r="D3626" s="254" t="str">
        <f>data_olah!C265</f>
        <v>SILUQ NGURAI</v>
      </c>
      <c r="E3626" s="254" t="str">
        <f>data_olah!D265</f>
        <v>KALIQ</v>
      </c>
      <c r="F3626" s="255" t="str">
        <f>data_olah!F265</f>
        <v>-0.48509955848935166</v>
      </c>
      <c r="G3626" s="255" t="str">
        <f>data_olah!G265</f>
        <v>115.92618028783285</v>
      </c>
      <c r="H3626" s="254" t="str">
        <f>data_olah!H265</f>
        <v>TELKOMSEL</v>
      </c>
      <c r="I3626" s="254" t="str">
        <f>data_olah!I265</f>
        <v>ORBIT</v>
      </c>
      <c r="J3626" s="254" t="str">
        <f>data_olah!J265</f>
        <v>TERPASANG</v>
      </c>
      <c r="K3626" s="254" t="str">
        <f>data_olah!Q265</f>
        <v>TIDAK TERDETEKSI</v>
      </c>
      <c r="L3626" s="254" t="str">
        <f>data_olah!U265</f>
        <v>TIDAK TERDETEKSI</v>
      </c>
    </row>
    <row r="3627">
      <c r="A3627" s="253">
        <v>2025.0</v>
      </c>
      <c r="B3627" s="253" t="s">
        <v>3599</v>
      </c>
      <c r="C3627" s="254" t="str">
        <f>data_olah!B266</f>
        <v>KUTAI BARAT</v>
      </c>
      <c r="D3627" s="254" t="str">
        <f>data_olah!C266</f>
        <v>SILUQ NGURAI</v>
      </c>
      <c r="E3627" s="254" t="str">
        <f>data_olah!D266</f>
        <v>TANAH MEA</v>
      </c>
      <c r="F3627" s="255" t="str">
        <f>data_olah!F266</f>
        <v>-0.4515143276099126</v>
      </c>
      <c r="G3627" s="255" t="str">
        <f>data_olah!G266</f>
        <v>115.95270134204554</v>
      </c>
      <c r="H3627" s="254" t="str">
        <f>data_olah!H266</f>
        <v>BESTCAMP</v>
      </c>
      <c r="I3627" s="254" t="str">
        <f>data_olah!I266</f>
        <v>STARLINK</v>
      </c>
      <c r="J3627" s="254" t="str">
        <f>data_olah!J266</f>
        <v>TERPASANG</v>
      </c>
      <c r="K3627" s="254" t="str">
        <f>data_olah!Q266</f>
        <v>BELUM TERPASANG</v>
      </c>
      <c r="L3627" s="254" t="str">
        <f>data_olah!U266</f>
        <v>SANGAT OPTIMAL</v>
      </c>
    </row>
    <row r="3628">
      <c r="A3628" s="253">
        <v>2025.0</v>
      </c>
      <c r="B3628" s="253" t="s">
        <v>3599</v>
      </c>
      <c r="C3628" s="254" t="str">
        <f>data_olah!B267</f>
        <v>KUTAI BARAT</v>
      </c>
      <c r="D3628" s="254" t="str">
        <f>data_olah!C267</f>
        <v>SILUQ NGURAI</v>
      </c>
      <c r="E3628" s="254" t="str">
        <f>data_olah!D267</f>
        <v>SANG-SANG</v>
      </c>
      <c r="F3628" s="255" t="str">
        <f>data_olah!F267</f>
        <v>-0.4998733441528804</v>
      </c>
      <c r="G3628" s="255" t="str">
        <f>data_olah!G267</f>
        <v>, 115.91245583077236</v>
      </c>
      <c r="H3628" s="254" t="str">
        <f>data_olah!H267</f>
        <v>BESTCAMP</v>
      </c>
      <c r="I3628" s="254" t="str">
        <f>data_olah!I267</f>
        <v>STARLINK</v>
      </c>
      <c r="J3628" s="254" t="str">
        <f>data_olah!J267</f>
        <v>TERPASANG</v>
      </c>
      <c r="K3628" s="254" t="str">
        <f>data_olah!Q267</f>
        <v>BELUM TERPASANG</v>
      </c>
      <c r="L3628" s="254" t="str">
        <f>data_olah!U267</f>
        <v>TIDAK OPTIMAL</v>
      </c>
    </row>
    <row r="3629">
      <c r="A3629" s="253">
        <v>2025.0</v>
      </c>
      <c r="B3629" s="253" t="s">
        <v>3599</v>
      </c>
      <c r="C3629" s="254" t="str">
        <f>data_olah!B268</f>
        <v>KUTAI BARAT</v>
      </c>
      <c r="D3629" s="254" t="str">
        <f>data_olah!C268</f>
        <v>SILUQ NGURAI</v>
      </c>
      <c r="E3629" s="254" t="str">
        <f>data_olah!D268</f>
        <v>MUHUR</v>
      </c>
      <c r="F3629" s="255" t="str">
        <f>data_olah!F268</f>
        <v>-0.5377147556683696</v>
      </c>
      <c r="G3629" s="255" t="str">
        <f>data_olah!G268</f>
        <v>115.91261479982205</v>
      </c>
      <c r="H3629" s="254" t="str">
        <f>data_olah!H268</f>
        <v>TELKOMSEL</v>
      </c>
      <c r="I3629" s="254" t="str">
        <f>data_olah!I268</f>
        <v>INDIHOME</v>
      </c>
      <c r="J3629" s="254" t="str">
        <f>data_olah!J268</f>
        <v>TERPASANG</v>
      </c>
      <c r="K3629" s="254" t="str">
        <f>data_olah!Q268</f>
        <v>&lt;= 150GB</v>
      </c>
      <c r="L3629" s="254" t="str">
        <f>data_olah!U268</f>
        <v>KURANG OPTIMAL</v>
      </c>
    </row>
    <row r="3630">
      <c r="A3630" s="253">
        <v>2025.0</v>
      </c>
      <c r="B3630" s="253" t="s">
        <v>3599</v>
      </c>
      <c r="C3630" s="254" t="str">
        <f>data_olah!B269</f>
        <v>KUTAI BARAT</v>
      </c>
      <c r="D3630" s="254" t="str">
        <f>data_olah!C269</f>
        <v>SILUQ NGURAI</v>
      </c>
      <c r="E3630" s="254" t="str">
        <f>data_olah!D269</f>
        <v>MUARA KELAWIT</v>
      </c>
      <c r="F3630" s="255" t="str">
        <f>data_olah!F269</f>
        <v>-0.5709682898462748</v>
      </c>
      <c r="G3630" s="255" t="str">
        <f>data_olah!G269</f>
        <v>115.89557172925909</v>
      </c>
      <c r="H3630" s="254" t="str">
        <f>data_olah!H269</f>
        <v/>
      </c>
      <c r="I3630" s="254" t="str">
        <f>data_olah!I269</f>
        <v/>
      </c>
      <c r="J3630" s="254" t="str">
        <f>data_olah!J269</f>
        <v/>
      </c>
      <c r="K3630" s="254" t="str">
        <f>data_olah!Q269</f>
        <v>BELUM TERPASANG</v>
      </c>
      <c r="L3630" s="254" t="str">
        <f>data_olah!U269</f>
        <v>BELUM TERPASANG</v>
      </c>
    </row>
    <row r="3631">
      <c r="A3631" s="253">
        <v>2025.0</v>
      </c>
      <c r="B3631" s="253" t="s">
        <v>3599</v>
      </c>
      <c r="C3631" s="254" t="str">
        <f>data_olah!B270</f>
        <v>KUTAI BARAT</v>
      </c>
      <c r="D3631" s="254" t="str">
        <f>data_olah!C270</f>
        <v>SILUQ NGURAI</v>
      </c>
      <c r="E3631" s="254" t="str">
        <f>data_olah!D270</f>
        <v>BENTAS</v>
      </c>
      <c r="F3631" s="255" t="str">
        <f>data_olah!F270</f>
        <v>-0.5745531413922524</v>
      </c>
      <c r="G3631" s="255" t="str">
        <f>data_olah!G270</f>
        <v>115.88155583398233</v>
      </c>
      <c r="H3631" s="254" t="str">
        <f>data_olah!H270</f>
        <v/>
      </c>
      <c r="I3631" s="254" t="str">
        <f>data_olah!I270</f>
        <v/>
      </c>
      <c r="J3631" s="254" t="str">
        <f>data_olah!J270</f>
        <v/>
      </c>
      <c r="K3631" s="254" t="str">
        <f>data_olah!Q270</f>
        <v>BELUM TERPASANG</v>
      </c>
      <c r="L3631" s="254" t="str">
        <f>data_olah!U270</f>
        <v>BELUM TERPASANG</v>
      </c>
    </row>
    <row r="3632">
      <c r="A3632" s="253">
        <v>2025.0</v>
      </c>
      <c r="B3632" s="253" t="s">
        <v>3599</v>
      </c>
      <c r="C3632" s="254" t="str">
        <f>data_olah!B271</f>
        <v>KUTAI BARAT</v>
      </c>
      <c r="D3632" s="254" t="str">
        <f>data_olah!C271</f>
        <v>SILUQ NGURAI</v>
      </c>
      <c r="E3632" s="254" t="str">
        <f>data_olah!D271</f>
        <v>BETUNG</v>
      </c>
      <c r="F3632" s="255" t="str">
        <f>data_olah!F271</f>
        <v>-0.6511324705367738</v>
      </c>
      <c r="G3632" s="255" t="str">
        <f>data_olah!G271</f>
        <v>115.86239541315328</v>
      </c>
      <c r="H3632" s="254" t="str">
        <f>data_olah!H271</f>
        <v/>
      </c>
      <c r="I3632" s="254" t="str">
        <f>data_olah!I271</f>
        <v/>
      </c>
      <c r="J3632" s="254" t="str">
        <f>data_olah!J271</f>
        <v/>
      </c>
      <c r="K3632" s="254" t="str">
        <f>data_olah!Q271</f>
        <v>BELUM TERPASANG</v>
      </c>
      <c r="L3632" s="254" t="str">
        <f>data_olah!U271</f>
        <v>BELUM TERPASANG</v>
      </c>
    </row>
    <row r="3633">
      <c r="A3633" s="253">
        <v>2025.0</v>
      </c>
      <c r="B3633" s="253" t="s">
        <v>3599</v>
      </c>
      <c r="C3633" s="254" t="str">
        <f>data_olah!B272</f>
        <v>KUTAI BARAT</v>
      </c>
      <c r="D3633" s="254" t="str">
        <f>data_olah!C272</f>
        <v>SILUQ NGURAI</v>
      </c>
      <c r="E3633" s="254" t="str">
        <f>data_olah!D272</f>
        <v>KIAQ</v>
      </c>
      <c r="F3633" s="255" t="str">
        <f>data_olah!F272</f>
        <v>-0.702535750944174</v>
      </c>
      <c r="G3633" s="255" t="str">
        <f>data_olah!G272</f>
        <v>115.87923066944842</v>
      </c>
      <c r="H3633" s="254" t="str">
        <f>data_olah!H272</f>
        <v/>
      </c>
      <c r="I3633" s="254" t="str">
        <f>data_olah!I272</f>
        <v/>
      </c>
      <c r="J3633" s="254" t="str">
        <f>data_olah!J272</f>
        <v/>
      </c>
      <c r="K3633" s="254" t="str">
        <f>data_olah!Q272</f>
        <v>BELUM TERPASANG</v>
      </c>
      <c r="L3633" s="254" t="str">
        <f>data_olah!U272</f>
        <v>BELUM TERPASANG</v>
      </c>
    </row>
    <row r="3634">
      <c r="A3634" s="253">
        <v>2025.0</v>
      </c>
      <c r="B3634" s="253" t="s">
        <v>3599</v>
      </c>
      <c r="C3634" s="254" t="str">
        <f>data_olah!B273</f>
        <v>KUTAI BARAT</v>
      </c>
      <c r="D3634" s="254" t="str">
        <f>data_olah!C273</f>
        <v>SILUQ NGURAI</v>
      </c>
      <c r="E3634" s="254" t="str">
        <f>data_olah!D273</f>
        <v>TENDIQ</v>
      </c>
      <c r="F3634" s="255" t="str">
        <f>data_olah!F273</f>
        <v>-0.7223772837109512</v>
      </c>
      <c r="G3634" s="255" t="str">
        <f>data_olah!G273</f>
        <v>115.87545906398536</v>
      </c>
      <c r="H3634" s="254" t="str">
        <f>data_olah!H273</f>
        <v/>
      </c>
      <c r="I3634" s="254" t="str">
        <f>data_olah!I273</f>
        <v/>
      </c>
      <c r="J3634" s="254" t="str">
        <f>data_olah!J273</f>
        <v/>
      </c>
      <c r="K3634" s="254" t="str">
        <f>data_olah!Q273</f>
        <v>BELUM TERPASANG</v>
      </c>
      <c r="L3634" s="254" t="str">
        <f>data_olah!U273</f>
        <v>BELUM TERPASANG</v>
      </c>
    </row>
    <row r="3635">
      <c r="A3635" s="253">
        <v>2025.0</v>
      </c>
      <c r="B3635" s="253" t="s">
        <v>3599</v>
      </c>
      <c r="C3635" s="254" t="str">
        <f>data_olah!B274</f>
        <v>KUTAI BARAT</v>
      </c>
      <c r="D3635" s="254" t="str">
        <f>data_olah!C274</f>
        <v>SILUQ NGURAI</v>
      </c>
      <c r="E3635" s="254" t="str">
        <f>data_olah!D274</f>
        <v>PENAWANG</v>
      </c>
      <c r="F3635" s="255" t="str">
        <f>data_olah!F274</f>
        <v>-0.7735288819674534</v>
      </c>
      <c r="G3635" s="255" t="str">
        <f>data_olah!G274</f>
        <v>115.90406343153721</v>
      </c>
      <c r="H3635" s="254" t="str">
        <f>data_olah!H274</f>
        <v/>
      </c>
      <c r="I3635" s="254" t="str">
        <f>data_olah!I274</f>
        <v/>
      </c>
      <c r="J3635" s="254" t="str">
        <f>data_olah!J274</f>
        <v/>
      </c>
      <c r="K3635" s="254" t="str">
        <f>data_olah!Q274</f>
        <v>BELUM TERPASANG</v>
      </c>
      <c r="L3635" s="254" t="str">
        <f>data_olah!U274</f>
        <v>BELUM TERPASANG</v>
      </c>
    </row>
    <row r="3636">
      <c r="A3636" s="253">
        <v>2025.0</v>
      </c>
      <c r="B3636" s="253" t="s">
        <v>3599</v>
      </c>
      <c r="C3636" s="254" t="str">
        <f>data_olah!B275</f>
        <v>KUTAI BARAT</v>
      </c>
      <c r="D3636" s="254" t="str">
        <f>data_olah!C275</f>
        <v>SILUQ NGURAI</v>
      </c>
      <c r="E3636" s="254" t="str">
        <f>data_olah!D275</f>
        <v>LENDIAN LIANG NAYUQ</v>
      </c>
      <c r="F3636" s="255" t="str">
        <f>data_olah!F275</f>
        <v>-0.9653356707242657</v>
      </c>
      <c r="G3636" s="255" t="str">
        <f>data_olah!G275</f>
        <v>115.86516747097099</v>
      </c>
      <c r="H3636" s="254" t="str">
        <f>data_olah!H275</f>
        <v>TELKOMSEL</v>
      </c>
      <c r="I3636" s="254" t="str">
        <f>data_olah!I275</f>
        <v>ORBIT</v>
      </c>
      <c r="J3636" s="254" t="str">
        <f>data_olah!J275</f>
        <v>TERPASANG</v>
      </c>
      <c r="K3636" s="254" t="str">
        <f>data_olah!Q275</f>
        <v>TIDAK TERDETEKSI</v>
      </c>
      <c r="L3636" s="254" t="str">
        <f>data_olah!U275</f>
        <v>TIDAK TERDETEKSI</v>
      </c>
    </row>
    <row r="3637">
      <c r="A3637" s="253">
        <v>2025.0</v>
      </c>
      <c r="B3637" s="253" t="s">
        <v>3599</v>
      </c>
      <c r="C3637" s="254" t="str">
        <f>data_olah!B276</f>
        <v>KUTAI BARAT</v>
      </c>
      <c r="D3637" s="254" t="str">
        <f>data_olah!C276</f>
        <v>SILUQ NGURAI</v>
      </c>
      <c r="E3637" s="254" t="str">
        <f>data_olah!D276</f>
        <v>KENYANYAN</v>
      </c>
      <c r="F3637" s="255" t="str">
        <f>data_olah!F276</f>
        <v>-0.6262046653689497</v>
      </c>
      <c r="G3637" s="255" t="str">
        <f>data_olah!G276</f>
        <v>115.93669296771861</v>
      </c>
      <c r="H3637" s="254" t="str">
        <f>data_olah!H276</f>
        <v>TELKOMSAT</v>
      </c>
      <c r="I3637" s="254" t="str">
        <f>data_olah!I276</f>
        <v>STARLINK</v>
      </c>
      <c r="J3637" s="254" t="str">
        <f>data_olah!J276</f>
        <v>TERPASANG</v>
      </c>
      <c r="K3637" s="254" t="str">
        <f>data_olah!Q276</f>
        <v>&lt;=1000GB</v>
      </c>
      <c r="L3637" s="254" t="str">
        <f>data_olah!U276</f>
        <v>SANGAT OPTIMAL</v>
      </c>
    </row>
    <row r="3638">
      <c r="A3638" s="253">
        <v>2025.0</v>
      </c>
      <c r="B3638" s="253" t="s">
        <v>3599</v>
      </c>
      <c r="C3638" s="254" t="str">
        <f>data_olah!B277</f>
        <v>KUTAI BARAT</v>
      </c>
      <c r="D3638" s="254" t="str">
        <f>data_olah!C277</f>
        <v>SILUQ NGURAI</v>
      </c>
      <c r="E3638" s="254" t="str">
        <f>data_olah!D277</f>
        <v>RIKONG</v>
      </c>
      <c r="F3638" s="255" t="str">
        <f>data_olah!F277</f>
        <v>-0.7004810779121009</v>
      </c>
      <c r="G3638" s="255" t="str">
        <f>data_olah!G277</f>
        <v>115.94640074178072</v>
      </c>
      <c r="H3638" s="254" t="str">
        <f>data_olah!H277</f>
        <v/>
      </c>
      <c r="I3638" s="254" t="str">
        <f>data_olah!I277</f>
        <v/>
      </c>
      <c r="J3638" s="254" t="str">
        <f>data_olah!J277</f>
        <v/>
      </c>
      <c r="K3638" s="254" t="str">
        <f>data_olah!Q277</f>
        <v>BELUM TERPASANG</v>
      </c>
      <c r="L3638" s="254" t="str">
        <f>data_olah!U277</f>
        <v>BELUM TERPASANG</v>
      </c>
    </row>
    <row r="3639">
      <c r="A3639" s="253">
        <v>2025.0</v>
      </c>
      <c r="B3639" s="253" t="s">
        <v>3599</v>
      </c>
      <c r="C3639" s="254" t="str">
        <f>data_olah!B278</f>
        <v>KUTAI BARAT</v>
      </c>
      <c r="D3639" s="254" t="str">
        <f>data_olah!C278</f>
        <v>SILUQ NGURAI</v>
      </c>
      <c r="E3639" s="254" t="str">
        <f>data_olah!D278</f>
        <v>KENDISIQ</v>
      </c>
      <c r="F3639" s="255" t="str">
        <f>data_olah!F278</f>
        <v>-0.886637898289004</v>
      </c>
      <c r="G3639" s="255" t="str">
        <f>data_olah!G278</f>
        <v>115.95811332385352</v>
      </c>
      <c r="H3639" s="254" t="str">
        <f>data_olah!H278</f>
        <v>TELKOMSAT</v>
      </c>
      <c r="I3639" s="254" t="str">
        <f>data_olah!I278</f>
        <v>STARLINK</v>
      </c>
      <c r="J3639" s="254" t="str">
        <f>data_olah!J278</f>
        <v>TERPASANG</v>
      </c>
      <c r="K3639" s="254" t="str">
        <f>data_olah!Q278</f>
        <v>&lt;= 50GB</v>
      </c>
      <c r="L3639" s="254" t="str">
        <f>data_olah!U278</f>
        <v>TIDAK OPTIMAL</v>
      </c>
    </row>
    <row r="3640">
      <c r="A3640" s="253">
        <v>2025.0</v>
      </c>
      <c r="B3640" s="253" t="s">
        <v>3599</v>
      </c>
      <c r="C3640" s="254" t="str">
        <f>data_olah!B279</f>
        <v>KUTAI BARAT</v>
      </c>
      <c r="D3640" s="254" t="str">
        <f>data_olah!C279</f>
        <v>SILUQ NGURAI</v>
      </c>
      <c r="E3640" s="254" t="str">
        <f>data_olah!D279</f>
        <v>MUARA PONAQ</v>
      </c>
      <c r="F3640" s="255" t="str">
        <f>data_olah!F279</f>
        <v>-0.6600922373243009</v>
      </c>
      <c r="G3640" s="255" t="str">
        <f>data_olah!G279</f>
        <v>115.97054768762739</v>
      </c>
      <c r="H3640" s="254" t="str">
        <f>data_olah!H279</f>
        <v/>
      </c>
      <c r="I3640" s="254" t="str">
        <f>data_olah!I279</f>
        <v/>
      </c>
      <c r="J3640" s="254" t="str">
        <f>data_olah!J279</f>
        <v/>
      </c>
      <c r="K3640" s="254" t="str">
        <f>data_olah!Q279</f>
        <v>BELUM TERPASANG</v>
      </c>
      <c r="L3640" s="254" t="str">
        <f>data_olah!U279</f>
        <v>BELUM TERPASANG</v>
      </c>
    </row>
    <row r="3641">
      <c r="A3641" s="253">
        <v>2025.0</v>
      </c>
      <c r="B3641" s="253" t="s">
        <v>3599</v>
      </c>
      <c r="C3641" s="254" t="str">
        <f>data_olah!B280</f>
        <v>KUTAI BARAT</v>
      </c>
      <c r="D3641" s="254" t="str">
        <f>data_olah!C280</f>
        <v>TERING</v>
      </c>
      <c r="E3641" s="254" t="str">
        <f>data_olah!D280</f>
        <v>TERING BARU</v>
      </c>
      <c r="F3641" s="255" t="str">
        <f>data_olah!F280</f>
        <v>-0.07094915304878817</v>
      </c>
      <c r="G3641" s="255" t="str">
        <f>data_olah!G280</f>
        <v>115.65549008421988</v>
      </c>
      <c r="H3641" s="254" t="str">
        <f>data_olah!H280</f>
        <v>TELKOMSEL</v>
      </c>
      <c r="I3641" s="254" t="str">
        <f>data_olah!I280</f>
        <v>ORBIT</v>
      </c>
      <c r="J3641" s="254" t="str">
        <f>data_olah!J280</f>
        <v>TERPASANG</v>
      </c>
      <c r="K3641" s="254" t="str">
        <f>data_olah!Q280</f>
        <v>TIDAK TERDETEKSI</v>
      </c>
      <c r="L3641" s="254" t="str">
        <f>data_olah!U280</f>
        <v>TIDAK TERDETEKSI</v>
      </c>
    </row>
    <row r="3642">
      <c r="A3642" s="253">
        <v>2025.0</v>
      </c>
      <c r="B3642" s="253" t="s">
        <v>3599</v>
      </c>
      <c r="C3642" s="254" t="str">
        <f>data_olah!B281</f>
        <v>KUTAI BARAT</v>
      </c>
      <c r="D3642" s="254" t="str">
        <f>data_olah!C281</f>
        <v>TERING</v>
      </c>
      <c r="E3642" s="254" t="str">
        <f>data_olah!D281</f>
        <v>TERING LAMA</v>
      </c>
      <c r="F3642" s="255" t="str">
        <f>data_olah!F281</f>
        <v>-0.06927607757322796</v>
      </c>
      <c r="G3642" s="255" t="str">
        <f>data_olah!G281</f>
        <v>115.64172847516913</v>
      </c>
      <c r="H3642" s="254" t="str">
        <f>data_olah!H281</f>
        <v/>
      </c>
      <c r="I3642" s="254" t="str">
        <f>data_olah!I281</f>
        <v/>
      </c>
      <c r="J3642" s="254" t="str">
        <f>data_olah!J281</f>
        <v/>
      </c>
      <c r="K3642" s="254" t="str">
        <f>data_olah!Q281</f>
        <v>BELUM TERPASANG</v>
      </c>
      <c r="L3642" s="254" t="str">
        <f>data_olah!U281</f>
        <v>BELUM TERPASANG</v>
      </c>
    </row>
    <row r="3643">
      <c r="A3643" s="253">
        <v>2025.0</v>
      </c>
      <c r="B3643" s="253" t="s">
        <v>3599</v>
      </c>
      <c r="C3643" s="254" t="str">
        <f>data_olah!B282</f>
        <v>KUTAI BARAT</v>
      </c>
      <c r="D3643" s="254" t="str">
        <f>data_olah!C282</f>
        <v>TERING</v>
      </c>
      <c r="E3643" s="254" t="str">
        <f>data_olah!D282</f>
        <v>LINGGANG TERING SEBERANG</v>
      </c>
      <c r="F3643" s="255" t="str">
        <f>data_olah!F282</f>
        <v>-0.07400186818038257</v>
      </c>
      <c r="G3643" s="255" t="str">
        <f>data_olah!G282</f>
        <v>115.64426192899026</v>
      </c>
      <c r="H3643" s="254" t="str">
        <f>data_olah!H282</f>
        <v>TELKOM</v>
      </c>
      <c r="I3643" s="254" t="str">
        <f>data_olah!I282</f>
        <v>WMS</v>
      </c>
      <c r="J3643" s="254" t="str">
        <f>data_olah!J282</f>
        <v>TERPASANG</v>
      </c>
      <c r="K3643" s="254" t="str">
        <f>data_olah!Q282</f>
        <v>&gt; 200GB</v>
      </c>
      <c r="L3643" s="254" t="str">
        <f>data_olah!U282</f>
        <v>KURANG OPTIMAL</v>
      </c>
    </row>
    <row r="3644">
      <c r="A3644" s="253">
        <v>2025.0</v>
      </c>
      <c r="B3644" s="253" t="s">
        <v>3599</v>
      </c>
      <c r="C3644" s="254" t="str">
        <f>data_olah!B283</f>
        <v>KUTAI BARAT</v>
      </c>
      <c r="D3644" s="254" t="str">
        <f>data_olah!C283</f>
        <v>TERING</v>
      </c>
      <c r="E3644" s="254" t="str">
        <f>data_olah!D283</f>
        <v>TUKUL</v>
      </c>
      <c r="F3644" s="255" t="str">
        <f>data_olah!F283</f>
        <v>-0.003978787531726304</v>
      </c>
      <c r="G3644" s="255" t="str">
        <f>data_olah!G283</f>
        <v>115.68710109685509</v>
      </c>
      <c r="H3644" s="254" t="str">
        <f>data_olah!H283</f>
        <v>PSN</v>
      </c>
      <c r="I3644" s="254" t="str">
        <f>data_olah!I283</f>
        <v>VSAT</v>
      </c>
      <c r="J3644" s="254" t="str">
        <f>data_olah!J283</f>
        <v>TERPASANG</v>
      </c>
      <c r="K3644" s="254" t="str">
        <f>data_olah!Q283</f>
        <v/>
      </c>
      <c r="L3644" s="254" t="str">
        <f>data_olah!U283</f>
        <v>TIDAK OPTIMAL</v>
      </c>
    </row>
    <row r="3645">
      <c r="A3645" s="253">
        <v>2025.0</v>
      </c>
      <c r="B3645" s="253" t="s">
        <v>3599</v>
      </c>
      <c r="C3645" s="254" t="str">
        <f>data_olah!B284</f>
        <v>KUTAI BARAT</v>
      </c>
      <c r="D3645" s="254" t="str">
        <f>data_olah!C284</f>
        <v>TERING</v>
      </c>
      <c r="E3645" s="254" t="str">
        <f>data_olah!D284</f>
        <v>LINGGANG KELUBAQ</v>
      </c>
      <c r="F3645" s="255" t="str">
        <f>data_olah!F284</f>
        <v>-0.06123000112195439</v>
      </c>
      <c r="G3645" s="255" t="str">
        <f>data_olah!G284</f>
        <v>115.61225438755717</v>
      </c>
      <c r="H3645" s="254" t="str">
        <f>data_olah!H284</f>
        <v>PSN</v>
      </c>
      <c r="I3645" s="254" t="str">
        <f>data_olah!I284</f>
        <v>VSAT</v>
      </c>
      <c r="J3645" s="254" t="str">
        <f>data_olah!J284</f>
        <v>TERPASANG</v>
      </c>
      <c r="K3645" s="254" t="str">
        <f>data_olah!Q284</f>
        <v/>
      </c>
      <c r="L3645" s="254" t="str">
        <f>data_olah!U284</f>
        <v>TIDAK OPTIMAL</v>
      </c>
    </row>
    <row r="3646">
      <c r="A3646" s="253">
        <v>2025.0</v>
      </c>
      <c r="B3646" s="253" t="s">
        <v>3599</v>
      </c>
      <c r="C3646" s="254" t="str">
        <f>data_olah!B285</f>
        <v>KUTAI BARAT</v>
      </c>
      <c r="D3646" s="254" t="str">
        <f>data_olah!C285</f>
        <v>TERING</v>
      </c>
      <c r="E3646" s="254" t="str">
        <f>data_olah!D285</f>
        <v>LINGGANG PURWOREJO</v>
      </c>
      <c r="F3646" s="255" t="str">
        <f>data_olah!F285</f>
        <v>-0.08660010656843149</v>
      </c>
      <c r="G3646" s="255" t="str">
        <f>data_olah!G285</f>
        <v>115.64115242762588</v>
      </c>
      <c r="H3646" s="254" t="str">
        <f>data_olah!H285</f>
        <v>TELKOM</v>
      </c>
      <c r="I3646" s="254" t="str">
        <f>data_olah!I285</f>
        <v>WMS</v>
      </c>
      <c r="J3646" s="254" t="str">
        <f>data_olah!J285</f>
        <v>TERPASANG</v>
      </c>
      <c r="K3646" s="254" t="str">
        <f>data_olah!Q285</f>
        <v>&gt; 200GB</v>
      </c>
      <c r="L3646" s="254" t="str">
        <f>data_olah!U285</f>
        <v>KURANG OPTIMAL</v>
      </c>
    </row>
    <row r="3647">
      <c r="A3647" s="253">
        <v>2025.0</v>
      </c>
      <c r="B3647" s="253" t="s">
        <v>3599</v>
      </c>
      <c r="C3647" s="254" t="str">
        <f>data_olah!B286</f>
        <v>KUTAI BARAT</v>
      </c>
      <c r="D3647" s="254" t="str">
        <f>data_olah!C286</f>
        <v>TERING</v>
      </c>
      <c r="E3647" s="254" t="str">
        <f>data_olah!D286</f>
        <v>LINGGANG JELEMUQ</v>
      </c>
      <c r="F3647" s="255" t="str">
        <f>data_olah!F286</f>
        <v>-0.06775782050404053</v>
      </c>
      <c r="G3647" s="255" t="str">
        <f>data_olah!G286</f>
        <v>115.66747946545938</v>
      </c>
      <c r="H3647" s="254" t="str">
        <f>data_olah!H286</f>
        <v>PSN</v>
      </c>
      <c r="I3647" s="254" t="str">
        <f>data_olah!I286</f>
        <v>VSAT</v>
      </c>
      <c r="J3647" s="254" t="str">
        <f>data_olah!J286</f>
        <v>TERPASANG</v>
      </c>
      <c r="K3647" s="254" t="str">
        <f>data_olah!Q286</f>
        <v/>
      </c>
      <c r="L3647" s="254" t="str">
        <f>data_olah!U286</f>
        <v>TIDAK OPTIMAL</v>
      </c>
    </row>
    <row r="3648">
      <c r="A3648" s="253">
        <v>2025.0</v>
      </c>
      <c r="B3648" s="253" t="s">
        <v>3599</v>
      </c>
      <c r="C3648" s="254" t="str">
        <f>data_olah!B287</f>
        <v>KUTAI BARAT</v>
      </c>
      <c r="D3648" s="254" t="str">
        <f>data_olah!C287</f>
        <v>TERING</v>
      </c>
      <c r="E3648" s="254" t="str">
        <f>data_olah!D287</f>
        <v>KELIAN DALAM</v>
      </c>
      <c r="F3648" s="255" t="str">
        <f>data_olah!F287</f>
        <v>-0.044910599909659114</v>
      </c>
      <c r="G3648" s="255" t="str">
        <f>data_olah!G287</f>
        <v>115.52933714212487</v>
      </c>
      <c r="H3648" s="254" t="str">
        <f>data_olah!H287</f>
        <v/>
      </c>
      <c r="I3648" s="254" t="str">
        <f>data_olah!I287</f>
        <v/>
      </c>
      <c r="J3648" s="254" t="str">
        <f>data_olah!J287</f>
        <v/>
      </c>
      <c r="K3648" s="254" t="str">
        <f>data_olah!Q287</f>
        <v>BELUM TERPASANG</v>
      </c>
      <c r="L3648" s="254" t="str">
        <f>data_olah!U287</f>
        <v>BELUM TERPASANG</v>
      </c>
    </row>
    <row r="3649">
      <c r="A3649" s="253">
        <v>2025.0</v>
      </c>
      <c r="B3649" s="253" t="s">
        <v>3599</v>
      </c>
      <c r="C3649" s="254" t="str">
        <f>data_olah!B288</f>
        <v>KUTAI BARAT</v>
      </c>
      <c r="D3649" s="254" t="str">
        <f>data_olah!C288</f>
        <v>TERING</v>
      </c>
      <c r="E3649" s="254" t="str">
        <f>data_olah!D288</f>
        <v>LINGGANG MUARA MUJAN</v>
      </c>
      <c r="F3649" s="255" t="str">
        <f>data_olah!F288</f>
        <v>-0.0923710572570304</v>
      </c>
      <c r="G3649" s="255" t="str">
        <f>data_olah!G288</f>
        <v>115.55623494107002</v>
      </c>
      <c r="H3649" s="254" t="str">
        <f>data_olah!H288</f>
        <v/>
      </c>
      <c r="I3649" s="254" t="str">
        <f>data_olah!I288</f>
        <v/>
      </c>
      <c r="J3649" s="254" t="str">
        <f>data_olah!J288</f>
        <v/>
      </c>
      <c r="K3649" s="254" t="str">
        <f>data_olah!Q288</f>
        <v>BELUM TERPASANG</v>
      </c>
      <c r="L3649" s="254" t="str">
        <f>data_olah!U288</f>
        <v>BELUM TERPASANG</v>
      </c>
    </row>
    <row r="3650">
      <c r="A3650" s="253">
        <v>2025.0</v>
      </c>
      <c r="B3650" s="253" t="s">
        <v>3599</v>
      </c>
      <c r="C3650" s="254" t="str">
        <f>data_olah!B289</f>
        <v>KUTAI BARAT</v>
      </c>
      <c r="D3650" s="254" t="str">
        <f>data_olah!C289</f>
        <v>TERING</v>
      </c>
      <c r="E3650" s="254" t="str">
        <f>data_olah!D289</f>
        <v>MUYUB ULU</v>
      </c>
      <c r="F3650" s="255" t="str">
        <f>data_olah!F289</f>
        <v>-0.02132031160224771</v>
      </c>
      <c r="G3650" s="255" t="str">
        <f>data_olah!G289</f>
        <v>115.70768760005771</v>
      </c>
      <c r="H3650" s="254" t="str">
        <f>data_olah!H289</f>
        <v>TELKOMSAT</v>
      </c>
      <c r="I3650" s="254" t="str">
        <f>data_olah!I289</f>
        <v>STARLINK</v>
      </c>
      <c r="J3650" s="254" t="str">
        <f>data_olah!J289</f>
        <v>TERPASANG</v>
      </c>
      <c r="K3650" s="254" t="str">
        <f>data_olah!Q289</f>
        <v>&lt;= 150GB</v>
      </c>
      <c r="L3650" s="254" t="str">
        <f>data_olah!U289</f>
        <v>KURANG OPTIMAL</v>
      </c>
    </row>
    <row r="3651">
      <c r="A3651" s="253">
        <v>2025.0</v>
      </c>
      <c r="B3651" s="253" t="s">
        <v>3599</v>
      </c>
      <c r="C3651" s="254" t="str">
        <f>data_olah!B290</f>
        <v>KUTAI BARAT</v>
      </c>
      <c r="D3651" s="254" t="str">
        <f>data_olah!C290</f>
        <v>TERING</v>
      </c>
      <c r="E3651" s="254" t="str">
        <f>data_olah!D290</f>
        <v>MUYUB AKET</v>
      </c>
      <c r="F3651" s="255" t="str">
        <f>data_olah!F290</f>
        <v>-0.011559910305762956</v>
      </c>
      <c r="G3651" s="255" t="str">
        <f>data_olah!G290</f>
        <v>115.71936322540242</v>
      </c>
      <c r="H3651" s="254" t="str">
        <f>data_olah!H290</f>
        <v/>
      </c>
      <c r="I3651" s="254" t="str">
        <f>data_olah!I290</f>
        <v/>
      </c>
      <c r="J3651" s="254" t="str">
        <f>data_olah!J290</f>
        <v/>
      </c>
      <c r="K3651" s="254" t="str">
        <f>data_olah!Q290</f>
        <v>BELUM TERPASANG</v>
      </c>
      <c r="L3651" s="254" t="str">
        <f>data_olah!U290</f>
        <v>BELUM TERPASANG</v>
      </c>
    </row>
    <row r="3652">
      <c r="A3652" s="253">
        <v>2025.0</v>
      </c>
      <c r="B3652" s="253" t="s">
        <v>3599</v>
      </c>
      <c r="C3652" s="254" t="str">
        <f>data_olah!B291</f>
        <v>KUTAI BARAT</v>
      </c>
      <c r="D3652" s="254" t="str">
        <f>data_olah!C291</f>
        <v>TERING</v>
      </c>
      <c r="E3652" s="254" t="str">
        <f>data_olah!D291</f>
        <v>LINGGANG MUYUB ILIR</v>
      </c>
      <c r="F3652" s="255" t="str">
        <f>data_olah!F291</f>
        <v>-0.0626969248283906</v>
      </c>
      <c r="G3652" s="255" t="str">
        <f>data_olah!G291</f>
        <v>115.73969411228815</v>
      </c>
      <c r="H3652" s="254" t="str">
        <f>data_olah!H291</f>
        <v/>
      </c>
      <c r="I3652" s="254" t="str">
        <f>data_olah!I291</f>
        <v/>
      </c>
      <c r="J3652" s="254" t="str">
        <f>data_olah!J291</f>
        <v/>
      </c>
      <c r="K3652" s="254" t="str">
        <f>data_olah!Q291</f>
        <v>BELUM TERPASANG</v>
      </c>
      <c r="L3652" s="254" t="str">
        <f>data_olah!U291</f>
        <v>BELUM TERPASANG</v>
      </c>
    </row>
    <row r="3653">
      <c r="A3653" s="253">
        <v>2025.0</v>
      </c>
      <c r="B3653" s="253" t="s">
        <v>3599</v>
      </c>
      <c r="C3653" s="254" t="str">
        <f>data_olah!B292</f>
        <v>KUTAI BARAT</v>
      </c>
      <c r="D3653" s="254" t="str">
        <f>data_olah!C292</f>
        <v>TERING</v>
      </c>
      <c r="E3653" s="254" t="str">
        <f>data_olah!D292</f>
        <v>GABUNG BARU</v>
      </c>
      <c r="F3653" s="255" t="str">
        <f>data_olah!F292</f>
        <v>-0.028909757637192716</v>
      </c>
      <c r="G3653" s="255" t="str">
        <f>data_olah!G292</f>
        <v>115.71458084211838</v>
      </c>
      <c r="H3653" s="254" t="str">
        <f>data_olah!H292</f>
        <v/>
      </c>
      <c r="I3653" s="254" t="str">
        <f>data_olah!I292</f>
        <v/>
      </c>
      <c r="J3653" s="254" t="str">
        <f>data_olah!J292</f>
        <v/>
      </c>
      <c r="K3653" s="254" t="str">
        <f>data_olah!Q292</f>
        <v>BELUM TERPASANG</v>
      </c>
      <c r="L3653" s="254" t="str">
        <f>data_olah!U292</f>
        <v>BELUM TERPASANG</v>
      </c>
    </row>
    <row r="3654">
      <c r="A3654" s="253">
        <v>2025.0</v>
      </c>
      <c r="B3654" s="253" t="s">
        <v>3599</v>
      </c>
      <c r="C3654" s="254" t="str">
        <f>data_olah!B293</f>
        <v>KUTAI BARAT</v>
      </c>
      <c r="D3654" s="254" t="str">
        <f>data_olah!C293</f>
        <v>TERING</v>
      </c>
      <c r="E3654" s="254" t="str">
        <f>data_olah!D293</f>
        <v>LINGGANG BANJAREJO</v>
      </c>
      <c r="F3654" s="255" t="str">
        <f>data_olah!F293</f>
        <v>-0.09682829980527295</v>
      </c>
      <c r="G3654" s="255" t="str">
        <f>data_olah!G293</f>
        <v>115.65240024212277</v>
      </c>
      <c r="H3654" s="254" t="str">
        <f>data_olah!H293</f>
        <v>TELKOM</v>
      </c>
      <c r="I3654" s="254" t="str">
        <f>data_olah!I293</f>
        <v>WMS</v>
      </c>
      <c r="J3654" s="254" t="str">
        <f>data_olah!J293</f>
        <v>TERPASANG</v>
      </c>
      <c r="K3654" s="254" t="str">
        <f>data_olah!Q293</f>
        <v>&gt; 200GB</v>
      </c>
      <c r="L3654" s="254" t="str">
        <f>data_olah!U293</f>
        <v>KURANG OPTIMAL</v>
      </c>
    </row>
    <row r="3655">
      <c r="A3655" s="253">
        <v>2025.0</v>
      </c>
      <c r="B3655" s="253" t="s">
        <v>3599</v>
      </c>
      <c r="C3655" s="254" t="str">
        <f>data_olah!B294</f>
        <v>KUTAI BARAT</v>
      </c>
      <c r="D3655" s="254" t="str">
        <f>data_olah!C294</f>
        <v>TERING</v>
      </c>
      <c r="E3655" s="254" t="str">
        <f>data_olah!D294</f>
        <v>TERING LAMA ULU</v>
      </c>
      <c r="F3655" s="255" t="str">
        <f>data_olah!F294</f>
        <v>-0.06837485599358824</v>
      </c>
      <c r="G3655" s="255" t="str">
        <f>data_olah!G294</f>
        <v>115.6416553228439</v>
      </c>
      <c r="H3655" s="254" t="str">
        <f>data_olah!H294</f>
        <v/>
      </c>
      <c r="I3655" s="254" t="str">
        <f>data_olah!I294</f>
        <v/>
      </c>
      <c r="J3655" s="254" t="str">
        <f>data_olah!J294</f>
        <v/>
      </c>
      <c r="K3655" s="254" t="str">
        <f>data_olah!Q294</f>
        <v>BELUM TERPASANG</v>
      </c>
      <c r="L3655" s="254" t="str">
        <f>data_olah!U294</f>
        <v>BELUM TERPASANG</v>
      </c>
    </row>
    <row r="3656">
      <c r="A3656" s="253">
        <v>2025.0</v>
      </c>
      <c r="B3656" s="253" t="s">
        <v>3599</v>
      </c>
      <c r="C3656" s="254" t="str">
        <f>data_olah!B295</f>
        <v>KUTAI KARTANEGARA</v>
      </c>
      <c r="D3656" s="254" t="str">
        <f>data_olah!C295</f>
        <v>ANGGANA</v>
      </c>
      <c r="E3656" s="254" t="str">
        <f>data_olah!D295</f>
        <v>SEPATIN</v>
      </c>
      <c r="F3656" s="255" t="str">
        <f>data_olah!F295</f>
        <v>-0.7783772345835887</v>
      </c>
      <c r="G3656" s="255" t="str">
        <f>data_olah!G295</f>
        <v>117.5924714464882</v>
      </c>
      <c r="H3656" s="254" t="str">
        <f>data_olah!H295</f>
        <v>TELKOMSAT</v>
      </c>
      <c r="I3656" s="254" t="str">
        <f>data_olah!I295</f>
        <v>STARLINK</v>
      </c>
      <c r="J3656" s="254" t="str">
        <f>data_olah!J295</f>
        <v>TERPASANG</v>
      </c>
      <c r="K3656" s="254" t="str">
        <f>data_olah!Q295</f>
        <v>&lt;= 100GB</v>
      </c>
      <c r="L3656" s="254" t="str">
        <f>data_olah!U295</f>
        <v>TIDAK OPTIMAL</v>
      </c>
    </row>
    <row r="3657">
      <c r="A3657" s="253">
        <v>2025.0</v>
      </c>
      <c r="B3657" s="253" t="s">
        <v>3599</v>
      </c>
      <c r="C3657" s="254" t="str">
        <f>data_olah!B296</f>
        <v>KUTAI KARTANEGARA</v>
      </c>
      <c r="D3657" s="254" t="str">
        <f>data_olah!C296</f>
        <v>ANGGANA</v>
      </c>
      <c r="E3657" s="254" t="str">
        <f>data_olah!D296</f>
        <v>MUARA PANTUAN</v>
      </c>
      <c r="F3657" s="255" t="str">
        <f>data_olah!F296</f>
        <v>-0.5809296414416972</v>
      </c>
      <c r="G3657" s="255" t="str">
        <f>data_olah!G296</f>
        <v>117.56752319448114</v>
      </c>
      <c r="H3657" s="254" t="str">
        <f>data_olah!H296</f>
        <v>TELKOMSAT</v>
      </c>
      <c r="I3657" s="254" t="str">
        <f>data_olah!I296</f>
        <v>STARLINK</v>
      </c>
      <c r="J3657" s="254" t="str">
        <f>data_olah!J296</f>
        <v>TERPASANG</v>
      </c>
      <c r="K3657" s="254" t="str">
        <f>data_olah!Q296</f>
        <v>&lt;= 50GB</v>
      </c>
      <c r="L3657" s="254" t="str">
        <f>data_olah!U296</f>
        <v>TIDAK OPTIMAL</v>
      </c>
    </row>
    <row r="3658">
      <c r="A3658" s="253">
        <v>2025.0</v>
      </c>
      <c r="B3658" s="253" t="s">
        <v>3599</v>
      </c>
      <c r="C3658" s="254" t="str">
        <f>data_olah!B297</f>
        <v>KUTAI KARTANEGARA</v>
      </c>
      <c r="D3658" s="254" t="str">
        <f>data_olah!C297</f>
        <v>ANGGANA</v>
      </c>
      <c r="E3658" s="254" t="str">
        <f>data_olah!D297</f>
        <v>TANI BARU</v>
      </c>
      <c r="F3658" s="255" t="str">
        <f>data_olah!F297</f>
        <v>-0.5130076057079132</v>
      </c>
      <c r="G3658" s="255" t="str">
        <f>data_olah!G297</f>
        <v>117.57284507472056</v>
      </c>
      <c r="H3658" s="254" t="str">
        <f>data_olah!H297</f>
        <v>TELKOMSAT</v>
      </c>
      <c r="I3658" s="254" t="str">
        <f>data_olah!I297</f>
        <v>STARLINK</v>
      </c>
      <c r="J3658" s="254" t="str">
        <f>data_olah!J297</f>
        <v>TERPASANG</v>
      </c>
      <c r="K3658" s="254" t="str">
        <f>data_olah!Q297</f>
        <v>&lt;=1000GB</v>
      </c>
      <c r="L3658" s="254" t="str">
        <f>data_olah!U297</f>
        <v>SANGAT OPTIMAL</v>
      </c>
    </row>
    <row r="3659">
      <c r="A3659" s="253">
        <v>2025.0</v>
      </c>
      <c r="B3659" s="253" t="s">
        <v>3599</v>
      </c>
      <c r="C3659" s="254" t="str">
        <f>data_olah!B298</f>
        <v>KUTAI KARTANEGARA</v>
      </c>
      <c r="D3659" s="254" t="str">
        <f>data_olah!C298</f>
        <v>ANGGANA</v>
      </c>
      <c r="E3659" s="254" t="str">
        <f>data_olah!D298</f>
        <v>KUTAI LAMA</v>
      </c>
      <c r="F3659" s="255" t="str">
        <f>data_olah!F298</f>
        <v>-0.5697861772874474</v>
      </c>
      <c r="G3659" s="255" t="str">
        <f>data_olah!G298</f>
        <v>117.31829682714186</v>
      </c>
      <c r="H3659" s="254" t="str">
        <f>data_olah!H298</f>
        <v>TELKOMSEL</v>
      </c>
      <c r="I3659" s="254" t="str">
        <f>data_olah!I298</f>
        <v>INDIHOME</v>
      </c>
      <c r="J3659" s="254" t="str">
        <f>data_olah!J298</f>
        <v>TERPASANG</v>
      </c>
      <c r="K3659" s="254" t="str">
        <f>data_olah!Q298</f>
        <v>&lt;= 50GB</v>
      </c>
      <c r="L3659" s="254" t="str">
        <f>data_olah!U298</f>
        <v>TIDAK OPTIMAL</v>
      </c>
    </row>
    <row r="3660">
      <c r="A3660" s="253">
        <v>2025.0</v>
      </c>
      <c r="B3660" s="253" t="s">
        <v>3599</v>
      </c>
      <c r="C3660" s="254" t="str">
        <f>data_olah!B299</f>
        <v>KUTAI KARTANEGARA</v>
      </c>
      <c r="D3660" s="254" t="str">
        <f>data_olah!C299</f>
        <v>ANGGANA</v>
      </c>
      <c r="E3660" s="254" t="str">
        <f>data_olah!D299</f>
        <v>ANGGANA</v>
      </c>
      <c r="F3660" s="255" t="str">
        <f>data_olah!F299</f>
        <v>-0.5681529130112719</v>
      </c>
      <c r="G3660" s="255" t="str">
        <f>data_olah!G299</f>
        <v>117.28656041385162</v>
      </c>
      <c r="H3660" s="254" t="str">
        <f>data_olah!H299</f>
        <v>TELKOMSEL</v>
      </c>
      <c r="I3660" s="254" t="str">
        <f>data_olah!I299</f>
        <v>INDIHOME</v>
      </c>
      <c r="J3660" s="254" t="str">
        <f>data_olah!J299</f>
        <v>TERPASANG</v>
      </c>
      <c r="K3660" s="254" t="str">
        <f>data_olah!Q299</f>
        <v>&lt;= 150GB</v>
      </c>
      <c r="L3660" s="254" t="str">
        <f>data_olah!U299</f>
        <v>KURANG OPTIMAL</v>
      </c>
    </row>
    <row r="3661">
      <c r="A3661" s="253">
        <v>2025.0</v>
      </c>
      <c r="B3661" s="253" t="s">
        <v>3599</v>
      </c>
      <c r="C3661" s="254" t="str">
        <f>data_olah!B300</f>
        <v>KUTAI KARTANEGARA</v>
      </c>
      <c r="D3661" s="254" t="str">
        <f>data_olah!C300</f>
        <v>ANGGANA</v>
      </c>
      <c r="E3661" s="254" t="str">
        <f>data_olah!D300</f>
        <v>SUNGAI MERIAM</v>
      </c>
      <c r="F3661" s="255" t="str">
        <f>data_olah!F300</f>
        <v>-0.5713486926877647</v>
      </c>
      <c r="G3661" s="255" t="str">
        <f>data_olah!G300</f>
        <v>117.26502736091058</v>
      </c>
      <c r="H3661" s="254" t="str">
        <f>data_olah!H300</f>
        <v>TELKOMSEL</v>
      </c>
      <c r="I3661" s="254" t="str">
        <f>data_olah!I300</f>
        <v>INDIHOME</v>
      </c>
      <c r="J3661" s="254" t="str">
        <f>data_olah!J300</f>
        <v>TERPASANG</v>
      </c>
      <c r="K3661" s="254" t="str">
        <f>data_olah!Q300</f>
        <v>&lt;= 150GB</v>
      </c>
      <c r="L3661" s="254" t="str">
        <f>data_olah!U300</f>
        <v>KURANG OPTIMAL</v>
      </c>
    </row>
    <row r="3662">
      <c r="A3662" s="253">
        <v>2025.0</v>
      </c>
      <c r="B3662" s="253" t="s">
        <v>3599</v>
      </c>
      <c r="C3662" s="254" t="str">
        <f>data_olah!B301</f>
        <v>KUTAI KARTANEGARA</v>
      </c>
      <c r="D3662" s="254" t="str">
        <f>data_olah!C301</f>
        <v>ANGGANA</v>
      </c>
      <c r="E3662" s="254" t="str">
        <f>data_olah!D301</f>
        <v>SIDOMULYO</v>
      </c>
      <c r="F3662" s="255" t="str">
        <f>data_olah!F301</f>
        <v>-0.541347676151219</v>
      </c>
      <c r="G3662" s="255" t="str">
        <f>data_olah!G301</f>
        <v>117.27661940572239</v>
      </c>
      <c r="H3662" s="254" t="str">
        <f>data_olah!H301</f>
        <v>TELKOMSEL</v>
      </c>
      <c r="I3662" s="254" t="str">
        <f>data_olah!I301</f>
        <v>INDIHOME</v>
      </c>
      <c r="J3662" s="254" t="str">
        <f>data_olah!J301</f>
        <v>TERPASANG</v>
      </c>
      <c r="K3662" s="254" t="str">
        <f>data_olah!Q301</f>
        <v>&gt; 200GB</v>
      </c>
      <c r="L3662" s="254" t="str">
        <f>data_olah!U301</f>
        <v>KURANG OPTIMAL</v>
      </c>
    </row>
    <row r="3663">
      <c r="A3663" s="253">
        <v>2025.0</v>
      </c>
      <c r="B3663" s="253" t="s">
        <v>3599</v>
      </c>
      <c r="C3663" s="254" t="str">
        <f>data_olah!B302</f>
        <v>KUTAI KARTANEGARA</v>
      </c>
      <c r="D3663" s="254" t="str">
        <f>data_olah!C302</f>
        <v>ANGGANA</v>
      </c>
      <c r="E3663" s="254" t="str">
        <f>data_olah!D302</f>
        <v>HANDIL TERUSAN</v>
      </c>
      <c r="F3663" s="255" t="str">
        <f>data_olah!F302</f>
        <v>-0.5485051574143872</v>
      </c>
      <c r="G3663" s="255" t="str">
        <f>data_olah!G302</f>
        <v>117.38590265988722</v>
      </c>
      <c r="H3663" s="254" t="str">
        <f>data_olah!H302</f>
        <v>TELKOMSEL</v>
      </c>
      <c r="I3663" s="254" t="str">
        <f>data_olah!I302</f>
        <v>ORBIT</v>
      </c>
      <c r="J3663" s="254" t="str">
        <f>data_olah!J302</f>
        <v>TERPASANG</v>
      </c>
      <c r="K3663" s="254" t="str">
        <f>data_olah!Q302</f>
        <v>TIDAK TERDETEKSI</v>
      </c>
      <c r="L3663" s="254" t="str">
        <f>data_olah!U302</f>
        <v>TIDAK TERDETEKSI</v>
      </c>
    </row>
    <row r="3664">
      <c r="A3664" s="253">
        <v>2025.0</v>
      </c>
      <c r="B3664" s="253" t="s">
        <v>3599</v>
      </c>
      <c r="C3664" s="254" t="str">
        <f>data_olah!B303</f>
        <v>KUTAI KARTANEGARA</v>
      </c>
      <c r="D3664" s="254" t="str">
        <f>data_olah!C303</f>
        <v>KEMBANG JANGGUT</v>
      </c>
      <c r="E3664" s="254" t="str">
        <f>data_olah!D303</f>
        <v>GENTING TANAH</v>
      </c>
      <c r="F3664" s="255" t="str">
        <f>data_olah!F303</f>
        <v>0.07709073548548691</v>
      </c>
      <c r="G3664" s="255" t="str">
        <f>data_olah!G303</f>
        <v>116.4337786742066</v>
      </c>
      <c r="H3664" s="254" t="str">
        <f>data_olah!H303</f>
        <v>TELKOM</v>
      </c>
      <c r="I3664" s="254" t="str">
        <f>data_olah!I303</f>
        <v>Astinet</v>
      </c>
      <c r="J3664" s="254" t="str">
        <f>data_olah!J303</f>
        <v>TERPASANG</v>
      </c>
      <c r="K3664" s="254" t="str">
        <f>data_olah!Q303</f>
        <v>TIDAK TERDETEKSI</v>
      </c>
      <c r="L3664" s="254" t="str">
        <f>data_olah!U303</f>
        <v>TIDAK TERDETEKSI</v>
      </c>
    </row>
    <row r="3665">
      <c r="A3665" s="253">
        <v>2025.0</v>
      </c>
      <c r="B3665" s="253" t="s">
        <v>3599</v>
      </c>
      <c r="C3665" s="254" t="str">
        <f>data_olah!B304</f>
        <v>KUTAI KARTANEGARA</v>
      </c>
      <c r="D3665" s="254" t="str">
        <f>data_olah!C304</f>
        <v>KEMBANG JANGGUT</v>
      </c>
      <c r="E3665" s="254" t="str">
        <f>data_olah!D304</f>
        <v>LOA SAKOH</v>
      </c>
      <c r="F3665" s="255" t="str">
        <f>data_olah!F304</f>
        <v>0.10937804579590546</v>
      </c>
      <c r="G3665" s="255" t="str">
        <f>data_olah!G304</f>
        <v>116.40837553641292</v>
      </c>
      <c r="H3665" s="254" t="str">
        <f>data_olah!H304</f>
        <v>TELKOMSEL</v>
      </c>
      <c r="I3665" s="254" t="str">
        <f>data_olah!I304</f>
        <v>INDIHOME</v>
      </c>
      <c r="J3665" s="254" t="str">
        <f>data_olah!J304</f>
        <v>TERPASANG</v>
      </c>
      <c r="K3665" s="254" t="str">
        <f>data_olah!Q304</f>
        <v>&gt; 200GB</v>
      </c>
      <c r="L3665" s="254" t="str">
        <f>data_olah!U304</f>
        <v>KURANG OPTIMAL</v>
      </c>
    </row>
    <row r="3666">
      <c r="A3666" s="253">
        <v>2025.0</v>
      </c>
      <c r="B3666" s="253" t="s">
        <v>3599</v>
      </c>
      <c r="C3666" s="254" t="str">
        <f>data_olah!B305</f>
        <v>KUTAI KARTANEGARA</v>
      </c>
      <c r="D3666" s="254" t="str">
        <f>data_olah!C305</f>
        <v>KEMBANG JANGGUT</v>
      </c>
      <c r="E3666" s="254" t="str">
        <f>data_olah!D305</f>
        <v>HAMBAU</v>
      </c>
      <c r="F3666" s="255" t="str">
        <f>data_olah!F305</f>
        <v>0.12346741144250684</v>
      </c>
      <c r="G3666" s="255" t="str">
        <f>data_olah!G305</f>
        <v>116.3982935969688</v>
      </c>
      <c r="H3666" s="254" t="str">
        <f>data_olah!H305</f>
        <v>TELKOM</v>
      </c>
      <c r="I3666" s="254" t="str">
        <f>data_olah!I305</f>
        <v>WMS</v>
      </c>
      <c r="J3666" s="254" t="str">
        <f>data_olah!J305</f>
        <v>TERPASANG</v>
      </c>
      <c r="K3666" s="254" t="str">
        <f>data_olah!Q305</f>
        <v>&gt; 200GB</v>
      </c>
      <c r="L3666" s="254" t="str">
        <f>data_olah!U305</f>
        <v>KURANG OPTIMAL</v>
      </c>
    </row>
    <row r="3667">
      <c r="A3667" s="253">
        <v>2025.0</v>
      </c>
      <c r="B3667" s="253" t="s">
        <v>3599</v>
      </c>
      <c r="C3667" s="254" t="str">
        <f>data_olah!B306</f>
        <v>KUTAI KARTANEGARA</v>
      </c>
      <c r="D3667" s="254" t="str">
        <f>data_olah!C306</f>
        <v>KEMBANG JANGGUT</v>
      </c>
      <c r="E3667" s="254" t="str">
        <f>data_olah!D306</f>
        <v>KEMBANG JANGGUT</v>
      </c>
      <c r="F3667" s="255" t="str">
        <f>data_olah!F306</f>
        <v>0.14955241135818512</v>
      </c>
      <c r="G3667" s="255" t="str">
        <f>data_olah!G306</f>
        <v>116.37015425681525</v>
      </c>
      <c r="H3667" s="254" t="str">
        <f>data_olah!H306</f>
        <v>TELKOMSEL</v>
      </c>
      <c r="I3667" s="254" t="str">
        <f>data_olah!I306</f>
        <v>INDIHOME</v>
      </c>
      <c r="J3667" s="254" t="str">
        <f>data_olah!J306</f>
        <v>TERPASANG</v>
      </c>
      <c r="K3667" s="254" t="str">
        <f>data_olah!Q306</f>
        <v>TIDAK AKTIF</v>
      </c>
      <c r="L3667" s="254" t="str">
        <f>data_olah!U306</f>
        <v>TIDAK AKTIF</v>
      </c>
    </row>
    <row r="3668">
      <c r="A3668" s="253">
        <v>2025.0</v>
      </c>
      <c r="B3668" s="253" t="s">
        <v>3599</v>
      </c>
      <c r="C3668" s="254" t="str">
        <f>data_olah!B307</f>
        <v>KUTAI KARTANEGARA</v>
      </c>
      <c r="D3668" s="254" t="str">
        <f>data_olah!C307</f>
        <v>KEMBANG JANGGUT</v>
      </c>
      <c r="E3668" s="254" t="str">
        <f>data_olah!D307</f>
        <v>KELEKAT</v>
      </c>
      <c r="F3668" s="255" t="str">
        <f>data_olah!F307</f>
        <v>0.2087898124402721</v>
      </c>
      <c r="G3668" s="255" t="str">
        <f>data_olah!G307</f>
        <v>116.30908234309629</v>
      </c>
      <c r="H3668" s="254" t="str">
        <f>data_olah!H307</f>
        <v>TELKOMSEL</v>
      </c>
      <c r="I3668" s="254" t="str">
        <f>data_olah!I307</f>
        <v>ORBIT</v>
      </c>
      <c r="J3668" s="254" t="str">
        <f>data_olah!J307</f>
        <v>TERPASANG</v>
      </c>
      <c r="K3668" s="254" t="str">
        <f>data_olah!Q307</f>
        <v>TIDAK TERDETEKSI</v>
      </c>
      <c r="L3668" s="254" t="str">
        <f>data_olah!U307</f>
        <v>TIDAK TERDETEKSI</v>
      </c>
    </row>
    <row r="3669">
      <c r="A3669" s="253">
        <v>2025.0</v>
      </c>
      <c r="B3669" s="253" t="s">
        <v>3599</v>
      </c>
      <c r="C3669" s="254" t="str">
        <f>data_olah!B308</f>
        <v>KUTAI KARTANEGARA</v>
      </c>
      <c r="D3669" s="254" t="str">
        <f>data_olah!C308</f>
        <v>KEMBANG JANGGUT</v>
      </c>
      <c r="E3669" s="254" t="str">
        <f>data_olah!D308</f>
        <v>PULAU PINANG</v>
      </c>
      <c r="F3669" s="255" t="str">
        <f>data_olah!F308</f>
        <v>0.25647788536058463</v>
      </c>
      <c r="G3669" s="255" t="str">
        <f>data_olah!G308</f>
        <v>116.18688591333765</v>
      </c>
      <c r="H3669" s="254" t="str">
        <f>data_olah!H308</f>
        <v>TELKOM</v>
      </c>
      <c r="I3669" s="254" t="str">
        <f>data_olah!I308</f>
        <v>WMS</v>
      </c>
      <c r="J3669" s="254" t="str">
        <f>data_olah!J308</f>
        <v>TERPASANG</v>
      </c>
      <c r="K3669" s="254" t="str">
        <f>data_olah!Q308</f>
        <v>BELUM TERPASANG</v>
      </c>
      <c r="L3669" s="254" t="str">
        <f>data_olah!U308</f>
        <v>TIDAK OPTIMAL</v>
      </c>
    </row>
    <row r="3670">
      <c r="A3670" s="253">
        <v>2025.0</v>
      </c>
      <c r="B3670" s="253" t="s">
        <v>3599</v>
      </c>
      <c r="C3670" s="254" t="str">
        <f>data_olah!B309</f>
        <v>KUTAI KARTANEGARA</v>
      </c>
      <c r="D3670" s="254" t="str">
        <f>data_olah!C309</f>
        <v>KEMBANG JANGGUT</v>
      </c>
      <c r="E3670" s="254" t="str">
        <f>data_olah!D309</f>
        <v>LONG BELEH HALOQ</v>
      </c>
      <c r="F3670" s="255" t="str">
        <f>data_olah!F309</f>
        <v>0.2869473661100073</v>
      </c>
      <c r="G3670" s="255" t="str">
        <f>data_olah!G309</f>
        <v>116.1394635285051</v>
      </c>
      <c r="H3670" s="254" t="str">
        <f>data_olah!H309</f>
        <v>TELKOMSEL</v>
      </c>
      <c r="I3670" s="254" t="str">
        <f>data_olah!I309</f>
        <v>ORBIT</v>
      </c>
      <c r="J3670" s="254" t="str">
        <f>data_olah!J309</f>
        <v>TERPASANG</v>
      </c>
      <c r="K3670" s="254" t="str">
        <f>data_olah!Q309</f>
        <v>TIDAK TERDETEKSI</v>
      </c>
      <c r="L3670" s="254" t="str">
        <f>data_olah!U309</f>
        <v>TIDAK TERDETEKSI</v>
      </c>
    </row>
    <row r="3671">
      <c r="A3671" s="253">
        <v>2025.0</v>
      </c>
      <c r="B3671" s="253" t="s">
        <v>3599</v>
      </c>
      <c r="C3671" s="254" t="str">
        <f>data_olah!B310</f>
        <v>KUTAI KARTANEGARA</v>
      </c>
      <c r="D3671" s="254" t="str">
        <f>data_olah!C310</f>
        <v>KEMBANG JANGGUT</v>
      </c>
      <c r="E3671" s="254" t="str">
        <f>data_olah!D310</f>
        <v>LONG BELEH MODANG</v>
      </c>
      <c r="F3671" s="255" t="str">
        <f>data_olah!F310</f>
        <v>0.3322653059261473</v>
      </c>
      <c r="G3671" s="255" t="str">
        <f>data_olah!G310</f>
        <v>116.16006289423218</v>
      </c>
      <c r="H3671" s="254" t="str">
        <f>data_olah!H310</f>
        <v>TELKOMSEL</v>
      </c>
      <c r="I3671" s="254" t="str">
        <f>data_olah!I310</f>
        <v>ORBIT</v>
      </c>
      <c r="J3671" s="254" t="str">
        <f>data_olah!J310</f>
        <v>TERPASANG</v>
      </c>
      <c r="K3671" s="254" t="str">
        <f>data_olah!Q310</f>
        <v>TIDAK TERDETEKSI</v>
      </c>
      <c r="L3671" s="254" t="str">
        <f>data_olah!U310</f>
        <v>TIDAK TERDETEKSI</v>
      </c>
    </row>
    <row r="3672">
      <c r="A3672" s="253">
        <v>2025.0</v>
      </c>
      <c r="B3672" s="253" t="s">
        <v>3599</v>
      </c>
      <c r="C3672" s="254" t="str">
        <f>data_olah!B311</f>
        <v>KUTAI KARTANEGARA</v>
      </c>
      <c r="D3672" s="254" t="str">
        <f>data_olah!C311</f>
        <v>KEMBANG JANGGUT</v>
      </c>
      <c r="E3672" s="254" t="str">
        <f>data_olah!D311</f>
        <v>MUAI</v>
      </c>
      <c r="F3672" s="255" t="str">
        <f>data_olah!F311</f>
        <v>0.29312408765161524</v>
      </c>
      <c r="G3672" s="255" t="str">
        <f>data_olah!G311</f>
        <v>116.1937070658113</v>
      </c>
      <c r="H3672" s="254" t="str">
        <f>data_olah!H311</f>
        <v>TELKOMSEL</v>
      </c>
      <c r="I3672" s="254" t="str">
        <f>data_olah!I311</f>
        <v>ORBIT</v>
      </c>
      <c r="J3672" s="254" t="str">
        <f>data_olah!J311</f>
        <v>TERPASANG</v>
      </c>
      <c r="K3672" s="254" t="str">
        <f>data_olah!Q311</f>
        <v>TIDAK TERDETEKSI</v>
      </c>
      <c r="L3672" s="254" t="str">
        <f>data_olah!U311</f>
        <v>TIDAK TERDETEKSI</v>
      </c>
    </row>
    <row r="3673">
      <c r="A3673" s="253">
        <v>2025.0</v>
      </c>
      <c r="B3673" s="253" t="s">
        <v>3599</v>
      </c>
      <c r="C3673" s="254" t="str">
        <f>data_olah!B312</f>
        <v>KUTAI KARTANEGARA</v>
      </c>
      <c r="D3673" s="254" t="str">
        <f>data_olah!C312</f>
        <v>KEMBANG JANGGUT</v>
      </c>
      <c r="E3673" s="254" t="str">
        <f>data_olah!D312</f>
        <v>PERDANA</v>
      </c>
      <c r="F3673" s="255" t="str">
        <f>data_olah!F312</f>
        <v>0.26067025344677397</v>
      </c>
      <c r="G3673" s="255" t="str">
        <f>data_olah!G312</f>
        <v>116.21549573507671</v>
      </c>
      <c r="H3673" s="254" t="str">
        <f>data_olah!H312</f>
        <v>TELKOMSEL</v>
      </c>
      <c r="I3673" s="254" t="str">
        <f>data_olah!I312</f>
        <v>INDIHOME</v>
      </c>
      <c r="J3673" s="254" t="str">
        <f>data_olah!J312</f>
        <v>TERPASANG</v>
      </c>
      <c r="K3673" s="254" t="str">
        <f>data_olah!Q312</f>
        <v>&gt; 200GB</v>
      </c>
      <c r="L3673" s="254" t="str">
        <f>data_olah!U312</f>
        <v>KURANG OPTIMAL</v>
      </c>
    </row>
    <row r="3674">
      <c r="A3674" s="253">
        <v>2025.0</v>
      </c>
      <c r="B3674" s="253" t="s">
        <v>3599</v>
      </c>
      <c r="C3674" s="254" t="str">
        <f>data_olah!B313</f>
        <v>KUTAI KARTANEGARA</v>
      </c>
      <c r="D3674" s="254" t="str">
        <f>data_olah!C313</f>
        <v>KEMBANG JANGGUT</v>
      </c>
      <c r="E3674" s="254" t="str">
        <f>data_olah!D313</f>
        <v>BUKIT LAYANG</v>
      </c>
      <c r="F3674" s="255" t="str">
        <f>data_olah!F313</f>
        <v>0.2568934699845106</v>
      </c>
      <c r="G3674" s="255" t="str">
        <f>data_olah!G313</f>
        <v>116.24317222596837</v>
      </c>
      <c r="H3674" s="254" t="str">
        <f>data_olah!H313</f>
        <v>TELKOMSEL</v>
      </c>
      <c r="I3674" s="254" t="str">
        <f>data_olah!I313</f>
        <v>ORBIT</v>
      </c>
      <c r="J3674" s="254" t="str">
        <f>data_olah!J313</f>
        <v>TERPASANG</v>
      </c>
      <c r="K3674" s="254" t="str">
        <f>data_olah!Q313</f>
        <v>TIDAK TERDETEKSI</v>
      </c>
      <c r="L3674" s="254" t="str">
        <f>data_olah!U313</f>
        <v>TIDAK TERDETEKSI</v>
      </c>
    </row>
    <row r="3675">
      <c r="A3675" s="253">
        <v>2025.0</v>
      </c>
      <c r="B3675" s="253" t="s">
        <v>3599</v>
      </c>
      <c r="C3675" s="254" t="str">
        <f>data_olah!B314</f>
        <v>KUTAI KARTANEGARA</v>
      </c>
      <c r="D3675" s="254" t="str">
        <f>data_olah!C314</f>
        <v>KENOHAN</v>
      </c>
      <c r="E3675" s="254" t="str">
        <f>data_olah!D314</f>
        <v>LAMIN TELIHAN</v>
      </c>
      <c r="F3675" s="255" t="str">
        <f>data_olah!F314</f>
        <v>0.0331429761515354</v>
      </c>
      <c r="G3675" s="255" t="str">
        <f>data_olah!G314</f>
        <v>116.2331601974802</v>
      </c>
      <c r="H3675" s="254" t="str">
        <f>data_olah!H314</f>
        <v>TELKOMSAT</v>
      </c>
      <c r="I3675" s="254" t="str">
        <f>data_olah!I314</f>
        <v>STARLINK</v>
      </c>
      <c r="J3675" s="254" t="str">
        <f>data_olah!J314</f>
        <v>TERPASANG</v>
      </c>
      <c r="K3675" s="254" t="str">
        <f>data_olah!Q314</f>
        <v>&lt;= 500GB</v>
      </c>
      <c r="L3675" s="254" t="str">
        <f>data_olah!U314</f>
        <v>OPTIMAL</v>
      </c>
    </row>
    <row r="3676">
      <c r="A3676" s="253">
        <v>2025.0</v>
      </c>
      <c r="B3676" s="253" t="s">
        <v>3599</v>
      </c>
      <c r="C3676" s="254" t="str">
        <f>data_olah!B315</f>
        <v>KUTAI KARTANEGARA</v>
      </c>
      <c r="D3676" s="254" t="str">
        <f>data_olah!C315</f>
        <v>KENOHAN</v>
      </c>
      <c r="E3676" s="254" t="str">
        <f>data_olah!D315</f>
        <v>LAMIN PULUT</v>
      </c>
      <c r="F3676" s="255" t="str">
        <f>data_olah!F315</f>
        <v>0.020828114443637608</v>
      </c>
      <c r="G3676" s="255" t="str">
        <f>data_olah!G315</f>
        <v>116.26145199645713</v>
      </c>
      <c r="H3676" s="254" t="str">
        <f>data_olah!H315</f>
        <v>TELKOMSAT</v>
      </c>
      <c r="I3676" s="254" t="str">
        <f>data_olah!I315</f>
        <v>STARLINK</v>
      </c>
      <c r="J3676" s="254" t="str">
        <f>data_olah!J315</f>
        <v>TERPASANG</v>
      </c>
      <c r="K3676" s="254" t="str">
        <f>data_olah!Q315</f>
        <v>&lt;=1000GB</v>
      </c>
      <c r="L3676" s="254" t="str">
        <f>data_olah!U315</f>
        <v>OPTIMAL</v>
      </c>
    </row>
    <row r="3677">
      <c r="A3677" s="253">
        <v>2025.0</v>
      </c>
      <c r="B3677" s="253" t="s">
        <v>3599</v>
      </c>
      <c r="C3677" s="254" t="str">
        <f>data_olah!B316</f>
        <v>KUTAI KARTANEGARA</v>
      </c>
      <c r="D3677" s="254" t="str">
        <f>data_olah!C316</f>
        <v>KENOHAN</v>
      </c>
      <c r="E3677" s="254" t="str">
        <f>data_olah!D316</f>
        <v>TELUK BINGKAI</v>
      </c>
      <c r="F3677" s="255" t="str">
        <f>data_olah!F316</f>
        <v>0.026686014324224405</v>
      </c>
      <c r="G3677" s="255" t="str">
        <f>data_olah!G316</f>
        <v>116.3727520355876</v>
      </c>
      <c r="H3677" s="254" t="str">
        <f>data_olah!H316</f>
        <v>TELKOMSEL</v>
      </c>
      <c r="I3677" s="254" t="str">
        <f>data_olah!I316</f>
        <v>ORBIT</v>
      </c>
      <c r="J3677" s="254" t="str">
        <f>data_olah!J316</f>
        <v>TERPASANG</v>
      </c>
      <c r="K3677" s="254" t="str">
        <f>data_olah!Q316</f>
        <v>TIDAK TERDETEKSI</v>
      </c>
      <c r="L3677" s="254" t="str">
        <f>data_olah!U316</f>
        <v>TIDAK TERDETEKSI</v>
      </c>
    </row>
    <row r="3678">
      <c r="A3678" s="253">
        <v>2025.0</v>
      </c>
      <c r="B3678" s="253" t="s">
        <v>3599</v>
      </c>
      <c r="C3678" s="254" t="str">
        <f>data_olah!B317</f>
        <v>KUTAI KARTANEGARA</v>
      </c>
      <c r="D3678" s="254" t="str">
        <f>data_olah!C317</f>
        <v>KENOHAN</v>
      </c>
      <c r="E3678" s="254" t="str">
        <f>data_olah!D317</f>
        <v>KAHALA</v>
      </c>
      <c r="F3678" s="255" t="str">
        <f>data_olah!F317</f>
        <v>-0.021319371501583324</v>
      </c>
      <c r="G3678" s="255" t="str">
        <f>data_olah!G317</f>
        <v>116.36664398959161</v>
      </c>
      <c r="H3678" s="254" t="str">
        <f>data_olah!H317</f>
        <v>TELKOMSEL</v>
      </c>
      <c r="I3678" s="254" t="str">
        <f>data_olah!I317</f>
        <v>INDIHOME</v>
      </c>
      <c r="J3678" s="254" t="str">
        <f>data_olah!J317</f>
        <v>TERPASANG</v>
      </c>
      <c r="K3678" s="254" t="str">
        <f>data_olah!Q317</f>
        <v>&gt; 200GB</v>
      </c>
      <c r="L3678" s="254" t="str">
        <f>data_olah!U317</f>
        <v>KURANG OPTIMAL</v>
      </c>
    </row>
    <row r="3679">
      <c r="A3679" s="253">
        <v>2025.0</v>
      </c>
      <c r="B3679" s="253" t="s">
        <v>3599</v>
      </c>
      <c r="C3679" s="254" t="str">
        <f>data_olah!B318</f>
        <v>KUTAI KARTANEGARA</v>
      </c>
      <c r="D3679" s="254" t="str">
        <f>data_olah!C318</f>
        <v>KENOHAN</v>
      </c>
      <c r="E3679" s="254" t="str">
        <f>data_olah!D318</f>
        <v>TUBUHAN</v>
      </c>
      <c r="F3679" s="255" t="str">
        <f>data_olah!F318</f>
        <v>-0.12141924316900833</v>
      </c>
      <c r="G3679" s="255" t="str">
        <f>data_olah!G318</f>
        <v>116.43162424309799</v>
      </c>
      <c r="H3679" s="254" t="str">
        <f>data_olah!H318</f>
        <v>TELKOMSEL</v>
      </c>
      <c r="I3679" s="254" t="str">
        <f>data_olah!I318</f>
        <v>ORBIT</v>
      </c>
      <c r="J3679" s="254" t="str">
        <f>data_olah!J318</f>
        <v>TERPASANG</v>
      </c>
      <c r="K3679" s="254" t="str">
        <f>data_olah!Q318</f>
        <v>TIDAK TERDETEKSI</v>
      </c>
      <c r="L3679" s="254" t="str">
        <f>data_olah!U318</f>
        <v>TIDAK TERDETEKSI</v>
      </c>
    </row>
    <row r="3680">
      <c r="A3680" s="253">
        <v>2025.0</v>
      </c>
      <c r="B3680" s="253" t="s">
        <v>3599</v>
      </c>
      <c r="C3680" s="254" t="str">
        <f>data_olah!B319</f>
        <v>KUTAI KARTANEGARA</v>
      </c>
      <c r="D3680" s="254" t="str">
        <f>data_olah!C319</f>
        <v>KENOHAN</v>
      </c>
      <c r="E3680" s="254" t="str">
        <f>data_olah!D319</f>
        <v>SEMAYANG</v>
      </c>
      <c r="F3680" s="255" t="str">
        <f>data_olah!F319</f>
        <v>-0.1587567187360803</v>
      </c>
      <c r="G3680" s="255" t="str">
        <f>data_olah!G319</f>
        <v>116.50963187619887</v>
      </c>
      <c r="H3680" s="254" t="str">
        <f>data_olah!H319</f>
        <v>TELKOMSEL</v>
      </c>
      <c r="I3680" s="254" t="str">
        <f>data_olah!I319</f>
        <v>ORBIT</v>
      </c>
      <c r="J3680" s="254" t="str">
        <f>data_olah!J319</f>
        <v>TERPASANG</v>
      </c>
      <c r="K3680" s="254" t="str">
        <f>data_olah!Q319</f>
        <v>TIDAK TERDETEKSI</v>
      </c>
      <c r="L3680" s="254" t="str">
        <f>data_olah!U319</f>
        <v>TIDAK TERDETEKSI</v>
      </c>
    </row>
    <row r="3681">
      <c r="A3681" s="253">
        <v>2025.0</v>
      </c>
      <c r="B3681" s="253" t="s">
        <v>3599</v>
      </c>
      <c r="C3681" s="254" t="str">
        <f>data_olah!B320</f>
        <v>KUTAI KARTANEGARA</v>
      </c>
      <c r="D3681" s="254" t="str">
        <f>data_olah!C320</f>
        <v>KENOHAN</v>
      </c>
      <c r="E3681" s="254" t="str">
        <f>data_olah!D320</f>
        <v>TELUK MUDA</v>
      </c>
      <c r="F3681" s="255" t="str">
        <f>data_olah!F320</f>
        <v>-0.12203605590953558</v>
      </c>
      <c r="G3681" s="255" t="str">
        <f>data_olah!G320</f>
        <v>116.453097559373</v>
      </c>
      <c r="H3681" s="254" t="str">
        <f>data_olah!H320</f>
        <v>TELKOMSAT</v>
      </c>
      <c r="I3681" s="254" t="str">
        <f>data_olah!I320</f>
        <v>STARLINK</v>
      </c>
      <c r="J3681" s="254" t="str">
        <f>data_olah!J320</f>
        <v>TERPASANG</v>
      </c>
      <c r="K3681" s="254" t="str">
        <f>data_olah!Q320</f>
        <v>&lt;= 500GB</v>
      </c>
      <c r="L3681" s="254" t="str">
        <f>data_olah!U320</f>
        <v>OPTIMAL</v>
      </c>
    </row>
    <row r="3682">
      <c r="A3682" s="253">
        <v>2025.0</v>
      </c>
      <c r="B3682" s="253" t="s">
        <v>3599</v>
      </c>
      <c r="C3682" s="254" t="str">
        <f>data_olah!B321</f>
        <v>KUTAI KARTANEGARA</v>
      </c>
      <c r="D3682" s="254" t="str">
        <f>data_olah!C321</f>
        <v>KENOHAN</v>
      </c>
      <c r="E3682" s="254" t="str">
        <f>data_olah!D321</f>
        <v>TUANA TUHA</v>
      </c>
      <c r="F3682" s="255" t="str">
        <f>data_olah!F321</f>
        <v>-0.021496526989436507</v>
      </c>
      <c r="G3682" s="255" t="str">
        <f>data_olah!G321</f>
        <v>116.42899399830556</v>
      </c>
      <c r="H3682" s="254" t="str">
        <f>data_olah!H321</f>
        <v>TELKOM</v>
      </c>
      <c r="I3682" s="254" t="str">
        <f>data_olah!I321</f>
        <v>WMS</v>
      </c>
      <c r="J3682" s="254" t="str">
        <f>data_olah!J321</f>
        <v>TERPASANG</v>
      </c>
      <c r="K3682" s="254" t="str">
        <f>data_olah!Q321</f>
        <v>BELUM TERPASANG</v>
      </c>
      <c r="L3682" s="254" t="str">
        <f>data_olah!U321</f>
        <v>KURANG OPTIMAL</v>
      </c>
    </row>
    <row r="3683">
      <c r="A3683" s="253">
        <v>2025.0</v>
      </c>
      <c r="B3683" s="253" t="s">
        <v>3599</v>
      </c>
      <c r="C3683" s="254" t="str">
        <f>data_olah!B322</f>
        <v>KUTAI KARTANEGARA</v>
      </c>
      <c r="D3683" s="254" t="str">
        <f>data_olah!C322</f>
        <v>KENOHAN</v>
      </c>
      <c r="E3683" s="254" t="str">
        <f>data_olah!D322</f>
        <v>KAHALA ILIR</v>
      </c>
      <c r="F3683" s="255" t="str">
        <f>data_olah!F322</f>
        <v>-0.020805592842289913</v>
      </c>
      <c r="G3683" s="255" t="str">
        <f>data_olah!G322</f>
        <v>116.36825863661072</v>
      </c>
      <c r="H3683" s="254" t="str">
        <f>data_olah!H322</f>
        <v>TELKOMSAT</v>
      </c>
      <c r="I3683" s="254" t="str">
        <f>data_olah!I322</f>
        <v>STARLINK</v>
      </c>
      <c r="J3683" s="254" t="str">
        <f>data_olah!J322</f>
        <v>TERPASANG</v>
      </c>
      <c r="K3683" s="254" t="str">
        <f>data_olah!Q322</f>
        <v>&lt;= 100GB</v>
      </c>
      <c r="L3683" s="254" t="str">
        <f>data_olah!U322</f>
        <v>OPTIMAL</v>
      </c>
    </row>
    <row r="3684">
      <c r="A3684" s="253">
        <v>2025.0</v>
      </c>
      <c r="B3684" s="253" t="s">
        <v>3599</v>
      </c>
      <c r="C3684" s="254" t="str">
        <f>data_olah!B323</f>
        <v>KUTAI KARTANEGARA</v>
      </c>
      <c r="D3684" s="254" t="str">
        <f>data_olah!C323</f>
        <v>KOTA BANGUN</v>
      </c>
      <c r="E3684" s="254" t="str">
        <f>data_olah!D323</f>
        <v>LOLENG</v>
      </c>
      <c r="F3684" s="255" t="str">
        <f>data_olah!F323</f>
        <v>-0.2627984681684425</v>
      </c>
      <c r="G3684" s="255" t="str">
        <f>data_olah!G323</f>
        <v>116.66021696679034</v>
      </c>
      <c r="H3684" s="254" t="str">
        <f>data_olah!H323</f>
        <v>TELKOM</v>
      </c>
      <c r="I3684" s="254" t="str">
        <f>data_olah!I323</f>
        <v>WMS</v>
      </c>
      <c r="J3684" s="254" t="str">
        <f>data_olah!J323</f>
        <v>TERPASANG</v>
      </c>
      <c r="K3684" s="254" t="str">
        <f>data_olah!Q323</f>
        <v>&lt;= 100GB</v>
      </c>
      <c r="L3684" s="254" t="str">
        <f>data_olah!U323</f>
        <v>KURANG OPTIMAL</v>
      </c>
    </row>
    <row r="3685">
      <c r="A3685" s="253">
        <v>2025.0</v>
      </c>
      <c r="B3685" s="253" t="s">
        <v>3599</v>
      </c>
      <c r="C3685" s="254" t="str">
        <f>data_olah!B324</f>
        <v>KUTAI KARTANEGARA</v>
      </c>
      <c r="D3685" s="254" t="str">
        <f>data_olah!C324</f>
        <v>KOTA BANGUN</v>
      </c>
      <c r="E3685" s="254" t="str">
        <f>data_olah!D324</f>
        <v>KOTA BANGUN ULU</v>
      </c>
      <c r="F3685" s="255" t="str">
        <f>data_olah!F324</f>
        <v>-0.25933017227607374</v>
      </c>
      <c r="G3685" s="255" t="str">
        <f>data_olah!G324</f>
        <v>116.59581224249354</v>
      </c>
      <c r="H3685" s="254" t="str">
        <f>data_olah!H324</f>
        <v>TELKOMSEL</v>
      </c>
      <c r="I3685" s="254" t="str">
        <f>data_olah!I324</f>
        <v>INDIHOME</v>
      </c>
      <c r="J3685" s="254" t="str">
        <f>data_olah!J324</f>
        <v>TERPASANG</v>
      </c>
      <c r="K3685" s="254" t="str">
        <f>data_olah!Q324</f>
        <v>&lt;= 100GB</v>
      </c>
      <c r="L3685" s="254" t="str">
        <f>data_olah!U324</f>
        <v>TIDAK OPTIMAL</v>
      </c>
    </row>
    <row r="3686">
      <c r="A3686" s="253">
        <v>2025.0</v>
      </c>
      <c r="B3686" s="253" t="s">
        <v>3599</v>
      </c>
      <c r="C3686" s="254" t="str">
        <f>data_olah!B325</f>
        <v>KUTAI KARTANEGARA</v>
      </c>
      <c r="D3686" s="254" t="str">
        <f>data_olah!C325</f>
        <v>KOTA BANGUN</v>
      </c>
      <c r="E3686" s="254" t="str">
        <f>data_olah!D325</f>
        <v>KOTA BANGUN ILIR</v>
      </c>
      <c r="F3686" s="255" t="str">
        <f>data_olah!F325</f>
        <v>-0.25527635722058356</v>
      </c>
      <c r="G3686" s="255" t="str">
        <f>data_olah!G325</f>
        <v>116.57839132817134</v>
      </c>
      <c r="H3686" s="254" t="str">
        <f>data_olah!H325</f>
        <v>TELKOMSEL</v>
      </c>
      <c r="I3686" s="254" t="str">
        <f>data_olah!I325</f>
        <v>INDIHOME</v>
      </c>
      <c r="J3686" s="254" t="str">
        <f>data_olah!J325</f>
        <v>TERPASANG</v>
      </c>
      <c r="K3686" s="254" t="str">
        <f>data_olah!Q325</f>
        <v>&lt;= 1GB</v>
      </c>
      <c r="L3686" s="254" t="str">
        <f>data_olah!U325</f>
        <v>TIDAK OPTIMAL</v>
      </c>
    </row>
    <row r="3687">
      <c r="A3687" s="253">
        <v>2025.0</v>
      </c>
      <c r="B3687" s="253" t="s">
        <v>3599</v>
      </c>
      <c r="C3687" s="254" t="str">
        <f>data_olah!B326</f>
        <v>KUTAI KARTANEGARA</v>
      </c>
      <c r="D3687" s="254" t="str">
        <f>data_olah!C326</f>
        <v>KOTA BANGUN</v>
      </c>
      <c r="E3687" s="254" t="str">
        <f>data_olah!D326</f>
        <v>LIANG</v>
      </c>
      <c r="F3687" s="255" t="str">
        <f>data_olah!F326</f>
        <v>-0.23013430277537766</v>
      </c>
      <c r="G3687" s="255" t="str">
        <f>data_olah!G326</f>
        <v>116.5856449011345</v>
      </c>
      <c r="H3687" s="254" t="str">
        <f>data_olah!H326</f>
        <v>TELKOM</v>
      </c>
      <c r="I3687" s="254" t="str">
        <f>data_olah!I326</f>
        <v>Astinet</v>
      </c>
      <c r="J3687" s="254" t="str">
        <f>data_olah!J326</f>
        <v>TERPASANG</v>
      </c>
      <c r="K3687" s="254" t="str">
        <f>data_olah!Q326</f>
        <v>TIDAK TERDETEKSI</v>
      </c>
      <c r="L3687" s="254" t="str">
        <f>data_olah!U326</f>
        <v>TIDAK TERDETEKSI</v>
      </c>
    </row>
    <row r="3688">
      <c r="A3688" s="253">
        <v>2025.0</v>
      </c>
      <c r="B3688" s="253" t="s">
        <v>3599</v>
      </c>
      <c r="C3688" s="254" t="str">
        <f>data_olah!B327</f>
        <v>KUTAI KARTANEGARA</v>
      </c>
      <c r="D3688" s="254" t="str">
        <f>data_olah!C327</f>
        <v>KOTA BANGUN</v>
      </c>
      <c r="E3688" s="254" t="str">
        <f>data_olah!D327</f>
        <v>MUHURAN</v>
      </c>
      <c r="F3688" s="255" t="str">
        <f>data_olah!F327</f>
        <v>-0.20621609538240399</v>
      </c>
      <c r="G3688" s="255" t="str">
        <f>data_olah!G327</f>
        <v>116.54980966730162</v>
      </c>
      <c r="H3688" s="254" t="str">
        <f>data_olah!H327</f>
        <v>TELKOMSAT</v>
      </c>
      <c r="I3688" s="254" t="str">
        <f>data_olah!I327</f>
        <v>STARLINK</v>
      </c>
      <c r="J3688" s="254" t="str">
        <f>data_olah!J327</f>
        <v>TERPASANG</v>
      </c>
      <c r="K3688" s="254" t="str">
        <f>data_olah!Q327</f>
        <v>&lt;= 50GB</v>
      </c>
      <c r="L3688" s="254" t="str">
        <f>data_olah!U327</f>
        <v>OPTIMAL</v>
      </c>
    </row>
    <row r="3689">
      <c r="A3689" s="253">
        <v>2025.0</v>
      </c>
      <c r="B3689" s="253" t="s">
        <v>3599</v>
      </c>
      <c r="C3689" s="254" t="str">
        <f>data_olah!B328</f>
        <v>KUTAI KARTANEGARA</v>
      </c>
      <c r="D3689" s="254" t="str">
        <f>data_olah!C328</f>
        <v>KOTA BANGUN</v>
      </c>
      <c r="E3689" s="254" t="str">
        <f>data_olah!D328</f>
        <v>PELA</v>
      </c>
      <c r="F3689" s="255" t="str">
        <f>data_olah!F328</f>
        <v>-0.23930630155382346</v>
      </c>
      <c r="G3689" s="255" t="str">
        <f>data_olah!G328</f>
        <v>116.54807158955234</v>
      </c>
      <c r="H3689" s="254" t="str">
        <f>data_olah!H328</f>
        <v>TELKOMSEL</v>
      </c>
      <c r="I3689" s="254" t="str">
        <f>data_olah!I328</f>
        <v>ORBIT</v>
      </c>
      <c r="J3689" s="254" t="str">
        <f>data_olah!J328</f>
        <v>TERPASANG</v>
      </c>
      <c r="K3689" s="254" t="str">
        <f>data_olah!Q328</f>
        <v>TIDAK TERDETEKSI</v>
      </c>
      <c r="L3689" s="254" t="str">
        <f>data_olah!U328</f>
        <v>TIDAK TERDETEKSI</v>
      </c>
    </row>
    <row r="3690">
      <c r="A3690" s="253">
        <v>2025.0</v>
      </c>
      <c r="B3690" s="253" t="s">
        <v>3599</v>
      </c>
      <c r="C3690" s="254" t="str">
        <f>data_olah!B329</f>
        <v>KUTAI KARTANEGARA</v>
      </c>
      <c r="D3690" s="254" t="str">
        <f>data_olah!C329</f>
        <v>KOTA BANGUN</v>
      </c>
      <c r="E3690" s="254" t="str">
        <f>data_olah!D329</f>
        <v>KEDANG MURUNG</v>
      </c>
      <c r="F3690" s="255" t="str">
        <f>data_olah!F329</f>
        <v>-0.28358103984016975</v>
      </c>
      <c r="G3690" s="255" t="str">
        <f>data_olah!G329</f>
        <v>116.59541965195672</v>
      </c>
      <c r="H3690" s="254" t="str">
        <f>data_olah!H329</f>
        <v>PSN</v>
      </c>
      <c r="I3690" s="254" t="str">
        <f>data_olah!I329</f>
        <v>VSAT</v>
      </c>
      <c r="J3690" s="254" t="str">
        <f>data_olah!J329</f>
        <v>TERPASANG</v>
      </c>
      <c r="K3690" s="254" t="str">
        <f>data_olah!Q329</f>
        <v/>
      </c>
      <c r="L3690" s="254" t="str">
        <f>data_olah!U329</f>
        <v>TIDAK OPTIMAL</v>
      </c>
    </row>
    <row r="3691">
      <c r="A3691" s="253">
        <v>2025.0</v>
      </c>
      <c r="B3691" s="253" t="s">
        <v>3599</v>
      </c>
      <c r="C3691" s="254" t="str">
        <f>data_olah!B330</f>
        <v>KUTAI KARTANEGARA</v>
      </c>
      <c r="D3691" s="254" t="str">
        <f>data_olah!C330</f>
        <v>KOTA BANGUN</v>
      </c>
      <c r="E3691" s="254" t="str">
        <f>data_olah!D330</f>
        <v>KOTA BANGUN SEBERANG</v>
      </c>
      <c r="F3691" s="255" t="str">
        <f>data_olah!F330</f>
        <v>-0.2797123814617738</v>
      </c>
      <c r="G3691" s="255" t="str">
        <f>data_olah!G330</f>
        <v>116.59091609662559</v>
      </c>
      <c r="H3691" s="254" t="str">
        <f>data_olah!H330</f>
        <v>TELKOMSAT</v>
      </c>
      <c r="I3691" s="254" t="str">
        <f>data_olah!I330</f>
        <v>STARLINK</v>
      </c>
      <c r="J3691" s="254" t="str">
        <f>data_olah!J330</f>
        <v>TERPASANG</v>
      </c>
      <c r="K3691" s="254" t="str">
        <f>data_olah!Q330</f>
        <v>&lt;= 200GB</v>
      </c>
      <c r="L3691" s="254" t="str">
        <f>data_olah!U330</f>
        <v>KURANG OPTIMAL</v>
      </c>
    </row>
    <row r="3692">
      <c r="A3692" s="253">
        <v>2025.0</v>
      </c>
      <c r="B3692" s="253" t="s">
        <v>3599</v>
      </c>
      <c r="C3692" s="254" t="str">
        <f>data_olah!B331</f>
        <v>KUTAI KARTANEGARA</v>
      </c>
      <c r="D3692" s="254" t="str">
        <f>data_olah!C331</f>
        <v>KOTA BANGUN</v>
      </c>
      <c r="E3692" s="254" t="str">
        <f>data_olah!D331</f>
        <v>LIANG ULU</v>
      </c>
      <c r="F3692" s="255" t="str">
        <f>data_olah!F331</f>
        <v>-0.23973345956768205</v>
      </c>
      <c r="G3692" s="255" t="str">
        <f>data_olah!G331</f>
        <v>116.56980255046957</v>
      </c>
      <c r="H3692" s="254" t="str">
        <f>data_olah!H331</f>
        <v>TELKOMSEL</v>
      </c>
      <c r="I3692" s="254" t="str">
        <f>data_olah!I331</f>
        <v>INDIHOME</v>
      </c>
      <c r="J3692" s="254" t="str">
        <f>data_olah!J331</f>
        <v>TERPASANG</v>
      </c>
      <c r="K3692" s="254" t="str">
        <f>data_olah!Q331</f>
        <v>&lt;= 200GB</v>
      </c>
      <c r="L3692" s="254" t="str">
        <f>data_olah!U331</f>
        <v>KURANG OPTIMAL</v>
      </c>
    </row>
    <row r="3693">
      <c r="A3693" s="253">
        <v>2025.0</v>
      </c>
      <c r="B3693" s="253" t="s">
        <v>3599</v>
      </c>
      <c r="C3693" s="254" t="str">
        <f>data_olah!B332</f>
        <v>KUTAI KARTANEGARA</v>
      </c>
      <c r="D3693" s="254" t="str">
        <f>data_olah!C332</f>
        <v>KOTA BANGUN</v>
      </c>
      <c r="E3693" s="254" t="str">
        <f>data_olah!D332</f>
        <v>SEBELIMBINGAN</v>
      </c>
      <c r="F3693" s="255" t="str">
        <f>data_olah!F332</f>
        <v>-0.17392346519635513</v>
      </c>
      <c r="G3693" s="255" t="str">
        <f>data_olah!G332</f>
        <v>116.50642621601659</v>
      </c>
      <c r="H3693" s="254" t="str">
        <f>data_olah!H332</f>
        <v/>
      </c>
      <c r="I3693" s="254" t="str">
        <f>data_olah!I332</f>
        <v/>
      </c>
      <c r="J3693" s="254" t="str">
        <f>data_olah!J332</f>
        <v/>
      </c>
      <c r="K3693" s="254" t="str">
        <f>data_olah!Q332</f>
        <v>BELUM TERPASANG</v>
      </c>
      <c r="L3693" s="254" t="str">
        <f>data_olah!U332</f>
        <v>BELUM TERPASANG</v>
      </c>
    </row>
    <row r="3694">
      <c r="A3694" s="253">
        <v>2025.0</v>
      </c>
      <c r="B3694" s="253" t="s">
        <v>3599</v>
      </c>
      <c r="C3694" s="254" t="str">
        <f>data_olah!B333</f>
        <v>KUTAI KARTANEGARA</v>
      </c>
      <c r="D3694" s="254" t="str">
        <f>data_olah!C333</f>
        <v>KOTA BANGUN</v>
      </c>
      <c r="E3694" s="254" t="str">
        <f>data_olah!D333</f>
        <v>SANGKULIMAN</v>
      </c>
      <c r="F3694" s="255" t="str">
        <f>data_olah!F333</f>
        <v>-0.2406842566974338</v>
      </c>
      <c r="G3694" s="255" t="str">
        <f>data_olah!G333</f>
        <v>116.55769035093343</v>
      </c>
      <c r="H3694" s="254" t="str">
        <f>data_olah!H333</f>
        <v>TELKOMSEL</v>
      </c>
      <c r="I3694" s="254" t="str">
        <f>data_olah!I333</f>
        <v>ORBIT</v>
      </c>
      <c r="J3694" s="254" t="str">
        <f>data_olah!J333</f>
        <v>TERPASANG</v>
      </c>
      <c r="K3694" s="254" t="str">
        <f>data_olah!Q333</f>
        <v>TIDAK TERDETEKSI</v>
      </c>
      <c r="L3694" s="254" t="str">
        <f>data_olah!U333</f>
        <v>TIDAK TERDETEKSI</v>
      </c>
    </row>
    <row r="3695">
      <c r="A3695" s="253">
        <v>2025.0</v>
      </c>
      <c r="B3695" s="253" t="s">
        <v>3599</v>
      </c>
      <c r="C3695" s="254" t="str">
        <f>data_olah!B334</f>
        <v>KUTAI KARTANEGARA</v>
      </c>
      <c r="D3695" s="254" t="str">
        <f>data_olah!C334</f>
        <v>KOTA BANGUN DARAT</v>
      </c>
      <c r="E3695" s="254" t="str">
        <f>data_olah!D334</f>
        <v>KEDANG IPIL</v>
      </c>
      <c r="F3695" s="255" t="str">
        <f>data_olah!F334</f>
        <v>-0.4052265710794357</v>
      </c>
      <c r="G3695" s="255" t="str">
        <f>data_olah!G334</f>
        <v>116.63971259316271</v>
      </c>
      <c r="H3695" s="254" t="str">
        <f>data_olah!H334</f>
        <v>TELKOMSEL</v>
      </c>
      <c r="I3695" s="254" t="str">
        <f>data_olah!I334</f>
        <v>ORBIT</v>
      </c>
      <c r="J3695" s="254" t="str">
        <f>data_olah!J334</f>
        <v>TERPASANG</v>
      </c>
      <c r="K3695" s="254" t="str">
        <f>data_olah!Q334</f>
        <v>TIDAK TERDETEKSI</v>
      </c>
      <c r="L3695" s="254" t="str">
        <f>data_olah!U334</f>
        <v>TIDAK TERDETEKSI</v>
      </c>
    </row>
    <row r="3696">
      <c r="A3696" s="253">
        <v>2025.0</v>
      </c>
      <c r="B3696" s="253" t="s">
        <v>3599</v>
      </c>
      <c r="C3696" s="254" t="str">
        <f>data_olah!B335</f>
        <v>KUTAI KARTANEGARA</v>
      </c>
      <c r="D3696" s="254" t="str">
        <f>data_olah!C335</f>
        <v>KOTA BANGUN DARAT</v>
      </c>
      <c r="E3696" s="254" t="str">
        <f>data_olah!D335</f>
        <v>SEDULANG</v>
      </c>
      <c r="F3696" s="255" t="str">
        <f>data_olah!F335</f>
        <v>-0.3758508360244507</v>
      </c>
      <c r="G3696" s="255" t="str">
        <f>data_olah!G335</f>
        <v>116.62670666136891</v>
      </c>
      <c r="H3696" s="254" t="str">
        <f>data_olah!H335</f>
        <v>TELKOMSAT</v>
      </c>
      <c r="I3696" s="254" t="str">
        <f>data_olah!I335</f>
        <v>STARLINK</v>
      </c>
      <c r="J3696" s="254" t="str">
        <f>data_olah!J335</f>
        <v>TERPASANG</v>
      </c>
      <c r="K3696" s="254" t="str">
        <f>data_olah!Q335</f>
        <v>&lt;= 50GB</v>
      </c>
      <c r="L3696" s="254" t="str">
        <f>data_olah!U335</f>
        <v>SANGAT OPTIMAL</v>
      </c>
    </row>
    <row r="3697">
      <c r="A3697" s="253">
        <v>2025.0</v>
      </c>
      <c r="B3697" s="253" t="s">
        <v>3599</v>
      </c>
      <c r="C3697" s="254" t="str">
        <f>data_olah!B336</f>
        <v>KUTAI KARTANEGARA</v>
      </c>
      <c r="D3697" s="254" t="str">
        <f>data_olah!C336</f>
        <v>KOTA BANGUN DARAT</v>
      </c>
      <c r="E3697" s="254" t="str">
        <f>data_olah!D336</f>
        <v>BENUA BARU</v>
      </c>
      <c r="F3697" s="255" t="str">
        <f>data_olah!F336</f>
        <v>-0.410829478444526</v>
      </c>
      <c r="G3697" s="255" t="str">
        <f>data_olah!G336</f>
        <v>116.70014889760117</v>
      </c>
      <c r="H3697" s="254" t="str">
        <f>data_olah!H336</f>
        <v>TELKOMSAT</v>
      </c>
      <c r="I3697" s="254" t="str">
        <f>data_olah!I336</f>
        <v>STARLINK</v>
      </c>
      <c r="J3697" s="254" t="str">
        <f>data_olah!J336</f>
        <v>TERPASANG</v>
      </c>
      <c r="K3697" s="254" t="str">
        <f>data_olah!Q336</f>
        <v>&lt;= 50GB</v>
      </c>
      <c r="L3697" s="254" t="str">
        <f>data_olah!U336</f>
        <v>TIDAK OPTIMAL</v>
      </c>
    </row>
    <row r="3698">
      <c r="A3698" s="253">
        <v>2025.0</v>
      </c>
      <c r="B3698" s="253" t="s">
        <v>3599</v>
      </c>
      <c r="C3698" s="254" t="str">
        <f>data_olah!B337</f>
        <v>KUTAI KARTANEGARA</v>
      </c>
      <c r="D3698" s="254" t="str">
        <f>data_olah!C337</f>
        <v>KOTA BANGUN DARAT</v>
      </c>
      <c r="E3698" s="254" t="str">
        <f>data_olah!D337</f>
        <v>KOTA BANGUN I</v>
      </c>
      <c r="F3698" s="255" t="str">
        <f>data_olah!F337</f>
        <v>-0.35004152693619633</v>
      </c>
      <c r="G3698" s="255" t="str">
        <f>data_olah!G337</f>
        <v>116.59100573047249</v>
      </c>
      <c r="H3698" s="254" t="str">
        <f>data_olah!H337</f>
        <v>TELKOM</v>
      </c>
      <c r="I3698" s="254" t="str">
        <f>data_olah!I337</f>
        <v>WMS</v>
      </c>
      <c r="J3698" s="254" t="str">
        <f>data_olah!J337</f>
        <v>TERPASANG</v>
      </c>
      <c r="K3698" s="254" t="str">
        <f>data_olah!Q337</f>
        <v>&gt; 200GB</v>
      </c>
      <c r="L3698" s="254" t="str">
        <f>data_olah!U337</f>
        <v>KURANG OPTIMAL</v>
      </c>
    </row>
    <row r="3699">
      <c r="A3699" s="253">
        <v>2025.0</v>
      </c>
      <c r="B3699" s="253" t="s">
        <v>3599</v>
      </c>
      <c r="C3699" s="254" t="str">
        <f>data_olah!B338</f>
        <v>KUTAI KARTANEGARA</v>
      </c>
      <c r="D3699" s="254" t="str">
        <f>data_olah!C338</f>
        <v>KOTA BANGUN DARAT</v>
      </c>
      <c r="E3699" s="254" t="str">
        <f>data_olah!D338</f>
        <v>KOTA BANGUN II</v>
      </c>
      <c r="F3699" s="255" t="str">
        <f>data_olah!F338</f>
        <v>-0.3797061418139967</v>
      </c>
      <c r="G3699" s="255" t="str">
        <f>data_olah!G338</f>
        <v>116.55445564343019</v>
      </c>
      <c r="H3699" s="254" t="str">
        <f>data_olah!H338</f>
        <v>TELKOM</v>
      </c>
      <c r="I3699" s="254" t="str">
        <f>data_olah!I338</f>
        <v>WMS</v>
      </c>
      <c r="J3699" s="254" t="str">
        <f>data_olah!J338</f>
        <v>TERPASANG</v>
      </c>
      <c r="K3699" s="254" t="str">
        <f>data_olah!Q338</f>
        <v>&gt; 200GB</v>
      </c>
      <c r="L3699" s="254" t="str">
        <f>data_olah!U338</f>
        <v>KURANG OPTIMAL</v>
      </c>
    </row>
    <row r="3700">
      <c r="A3700" s="253">
        <v>2025.0</v>
      </c>
      <c r="B3700" s="253" t="s">
        <v>3599</v>
      </c>
      <c r="C3700" s="254" t="str">
        <f>data_olah!B339</f>
        <v>KUTAI KARTANEGARA</v>
      </c>
      <c r="D3700" s="254" t="str">
        <f>data_olah!C339</f>
        <v>KOTA BANGUN DARAT</v>
      </c>
      <c r="E3700" s="254" t="str">
        <f>data_olah!D339</f>
        <v>KOTA BANGUN III</v>
      </c>
      <c r="F3700" s="255" t="str">
        <f>data_olah!F339</f>
        <v>-0.28024716720296056</v>
      </c>
      <c r="G3700" s="255" t="str">
        <f>data_olah!G339</f>
        <v>116.56717337465193</v>
      </c>
      <c r="H3700" s="254" t="str">
        <f>data_olah!H339</f>
        <v>TELKOMSEL</v>
      </c>
      <c r="I3700" s="254" t="str">
        <f>data_olah!I339</f>
        <v>INDIHOME</v>
      </c>
      <c r="J3700" s="254" t="str">
        <f>data_olah!J339</f>
        <v>TERPASANG</v>
      </c>
      <c r="K3700" s="254" t="str">
        <f>data_olah!Q339</f>
        <v>&gt; 200GB</v>
      </c>
      <c r="L3700" s="254" t="str">
        <f>data_olah!U339</f>
        <v>KURANG OPTIMAL</v>
      </c>
    </row>
    <row r="3701">
      <c r="A3701" s="253">
        <v>2025.0</v>
      </c>
      <c r="B3701" s="253" t="s">
        <v>3599</v>
      </c>
      <c r="C3701" s="254" t="str">
        <f>data_olah!B340</f>
        <v>KUTAI KARTANEGARA</v>
      </c>
      <c r="D3701" s="254" t="str">
        <f>data_olah!C340</f>
        <v>KOTA BANGUN DARAT</v>
      </c>
      <c r="E3701" s="254" t="str">
        <f>data_olah!D340</f>
        <v>SUMBER SARI</v>
      </c>
      <c r="F3701" s="255" t="str">
        <f>data_olah!F340</f>
        <v>-0.29009841232001043</v>
      </c>
      <c r="G3701" s="255" t="str">
        <f>data_olah!G340</f>
        <v>116.74920216891331</v>
      </c>
      <c r="H3701" s="254" t="str">
        <f>data_olah!H340</f>
        <v>TELKOM</v>
      </c>
      <c r="I3701" s="254" t="str">
        <f>data_olah!I340</f>
        <v>Astinet</v>
      </c>
      <c r="J3701" s="254" t="str">
        <f>data_olah!J340</f>
        <v>TERPASANG</v>
      </c>
      <c r="K3701" s="254" t="str">
        <f>data_olah!Q340</f>
        <v>TIDAK TERDETEKSI</v>
      </c>
      <c r="L3701" s="254" t="str">
        <f>data_olah!U340</f>
        <v>TIDAK TERDETEKSI</v>
      </c>
    </row>
    <row r="3702">
      <c r="A3702" s="253">
        <v>2025.0</v>
      </c>
      <c r="B3702" s="253" t="s">
        <v>3599</v>
      </c>
      <c r="C3702" s="254" t="str">
        <f>data_olah!B341</f>
        <v>KUTAI KARTANEGARA</v>
      </c>
      <c r="D3702" s="254" t="str">
        <f>data_olah!C341</f>
        <v>KOTA BANGUN DARAT</v>
      </c>
      <c r="E3702" s="254" t="str">
        <f>data_olah!D341</f>
        <v>SARI NADI</v>
      </c>
      <c r="F3702" s="255" t="str">
        <f>data_olah!F341</f>
        <v>-0.3938837910668468</v>
      </c>
      <c r="G3702" s="255" t="str">
        <f>data_olah!G341</f>
        <v>116.72957143045235</v>
      </c>
      <c r="H3702" s="254" t="str">
        <f>data_olah!H341</f>
        <v>TELKOM</v>
      </c>
      <c r="I3702" s="254" t="str">
        <f>data_olah!I341</f>
        <v>WMS</v>
      </c>
      <c r="J3702" s="254" t="str">
        <f>data_olah!J341</f>
        <v>TERPASANG</v>
      </c>
      <c r="K3702" s="254" t="str">
        <f>data_olah!Q341</f>
        <v>&gt; 200GB</v>
      </c>
      <c r="L3702" s="254" t="str">
        <f>data_olah!U341</f>
        <v>KURANG OPTIMAL</v>
      </c>
    </row>
    <row r="3703">
      <c r="A3703" s="253">
        <v>2025.0</v>
      </c>
      <c r="B3703" s="253" t="s">
        <v>3599</v>
      </c>
      <c r="C3703" s="254" t="str">
        <f>data_olah!B342</f>
        <v>KUTAI KARTANEGARA</v>
      </c>
      <c r="D3703" s="254" t="str">
        <f>data_olah!C342</f>
        <v>KOTA BANGUN DARAT</v>
      </c>
      <c r="E3703" s="254" t="str">
        <f>data_olah!D342</f>
        <v>SUKA BUMI</v>
      </c>
      <c r="F3703" s="255" t="str">
        <f>data_olah!F342</f>
        <v>-0.36851181319256</v>
      </c>
      <c r="G3703" s="255" t="str">
        <f>data_olah!G342</f>
        <v>116.68943074713239</v>
      </c>
      <c r="H3703" s="254" t="str">
        <f>data_olah!H342</f>
        <v>TELKOM</v>
      </c>
      <c r="I3703" s="254" t="str">
        <f>data_olah!I342</f>
        <v>WMS</v>
      </c>
      <c r="J3703" s="254" t="str">
        <f>data_olah!J342</f>
        <v>TERPASANG</v>
      </c>
      <c r="K3703" s="254" t="str">
        <f>data_olah!Q342</f>
        <v>&gt; 200GB</v>
      </c>
      <c r="L3703" s="254" t="str">
        <f>data_olah!U342</f>
        <v>KURANG OPTIMAL</v>
      </c>
    </row>
    <row r="3704">
      <c r="A3704" s="253">
        <v>2025.0</v>
      </c>
      <c r="B3704" s="253" t="s">
        <v>3599</v>
      </c>
      <c r="C3704" s="254" t="str">
        <f>data_olah!B343</f>
        <v>KUTAI KARTANEGARA</v>
      </c>
      <c r="D3704" s="254" t="str">
        <f>data_olah!C343</f>
        <v>KOTA BANGUN DARAT</v>
      </c>
      <c r="E3704" s="254" t="str">
        <f>data_olah!D343</f>
        <v>WONOSARI</v>
      </c>
      <c r="F3704" s="255" t="str">
        <f>data_olah!F343</f>
        <v>-0.3928536660934374</v>
      </c>
      <c r="G3704" s="255" t="str">
        <f>data_olah!G343</f>
        <v>116.64548111959118</v>
      </c>
      <c r="H3704" s="254" t="str">
        <f>data_olah!H343</f>
        <v>TELKOMSAT</v>
      </c>
      <c r="I3704" s="254" t="str">
        <f>data_olah!I343</f>
        <v>STARLINK</v>
      </c>
      <c r="J3704" s="254" t="str">
        <f>data_olah!J343</f>
        <v>TERPASANG</v>
      </c>
      <c r="K3704" s="254" t="str">
        <f>data_olah!Q343</f>
        <v>&lt;= 50GB</v>
      </c>
      <c r="L3704" s="254" t="str">
        <f>data_olah!U343</f>
        <v>TIDAK OPTIMAL</v>
      </c>
    </row>
    <row r="3705">
      <c r="A3705" s="253">
        <v>2025.0</v>
      </c>
      <c r="B3705" s="253" t="s">
        <v>3599</v>
      </c>
      <c r="C3705" s="254" t="str">
        <f>data_olah!B344</f>
        <v>KUTAI KARTANEGARA</v>
      </c>
      <c r="D3705" s="254" t="str">
        <f>data_olah!C344</f>
        <v>LOA JANAN</v>
      </c>
      <c r="E3705" s="254" t="str">
        <f>data_olah!D344</f>
        <v>BAKUNGAN</v>
      </c>
      <c r="F3705" s="255" t="str">
        <f>data_olah!F344</f>
        <v>-0.59353118182943</v>
      </c>
      <c r="G3705" s="255" t="str">
        <f>data_olah!G344</f>
        <v>117.04485926730453</v>
      </c>
      <c r="H3705" s="254" t="str">
        <f>data_olah!H344</f>
        <v>TELKOM</v>
      </c>
      <c r="I3705" s="254" t="str">
        <f>data_olah!I344</f>
        <v>WMS</v>
      </c>
      <c r="J3705" s="254" t="str">
        <f>data_olah!J344</f>
        <v>TERPASANG</v>
      </c>
      <c r="K3705" s="254" t="str">
        <f>data_olah!Q344</f>
        <v>&gt; 200GB</v>
      </c>
      <c r="L3705" s="254" t="str">
        <f>data_olah!U344</f>
        <v>KURANG OPTIMAL</v>
      </c>
    </row>
    <row r="3706">
      <c r="A3706" s="253">
        <v>2025.0</v>
      </c>
      <c r="B3706" s="253" t="s">
        <v>3599</v>
      </c>
      <c r="C3706" s="254" t="str">
        <f>data_olah!B345</f>
        <v>KUTAI KARTANEGARA</v>
      </c>
      <c r="D3706" s="254" t="str">
        <f>data_olah!C345</f>
        <v>LOA JANAN</v>
      </c>
      <c r="E3706" s="254" t="str">
        <f>data_olah!D345</f>
        <v>LOA DURI ULU</v>
      </c>
      <c r="F3706" s="255" t="str">
        <f>data_olah!F345</f>
        <v>-0.5884023989733906</v>
      </c>
      <c r="G3706" s="255" t="str">
        <f>data_olah!G345</f>
        <v>117.06158509108974</v>
      </c>
      <c r="H3706" s="254" t="str">
        <f>data_olah!H345</f>
        <v>TELKOM</v>
      </c>
      <c r="I3706" s="254" t="str">
        <f>data_olah!I345</f>
        <v>WMS</v>
      </c>
      <c r="J3706" s="254" t="str">
        <f>data_olah!J345</f>
        <v>TERPASANG</v>
      </c>
      <c r="K3706" s="254" t="str">
        <f>data_olah!Q345</f>
        <v>&gt; 200GB</v>
      </c>
      <c r="L3706" s="254" t="str">
        <f>data_olah!U345</f>
        <v>KURANG OPTIMAL</v>
      </c>
    </row>
    <row r="3707">
      <c r="A3707" s="253">
        <v>2025.0</v>
      </c>
      <c r="B3707" s="253" t="s">
        <v>3599</v>
      </c>
      <c r="C3707" s="254" t="str">
        <f>data_olah!B346</f>
        <v>KUTAI KARTANEGARA</v>
      </c>
      <c r="D3707" s="254" t="str">
        <f>data_olah!C346</f>
        <v>LOA JANAN</v>
      </c>
      <c r="E3707" s="254" t="str">
        <f>data_olah!D346</f>
        <v>LOA JANAN ULU</v>
      </c>
      <c r="F3707" s="255" t="str">
        <f>data_olah!F346</f>
        <v>-0.5779209327928697</v>
      </c>
      <c r="G3707" s="255" t="str">
        <f>data_olah!G346</f>
        <v>117.08624493022013</v>
      </c>
      <c r="H3707" s="254" t="str">
        <f>data_olah!H346</f>
        <v>TELKOM</v>
      </c>
      <c r="I3707" s="254" t="str">
        <f>data_olah!I346</f>
        <v>WMS</v>
      </c>
      <c r="J3707" s="254" t="str">
        <f>data_olah!J346</f>
        <v>TERPASANG</v>
      </c>
      <c r="K3707" s="254" t="str">
        <f>data_olah!Q346</f>
        <v>&lt;= 100GB</v>
      </c>
      <c r="L3707" s="254" t="str">
        <f>data_olah!U346</f>
        <v>TIDAK OPTIMAL</v>
      </c>
    </row>
    <row r="3708">
      <c r="A3708" s="253">
        <v>2025.0</v>
      </c>
      <c r="B3708" s="253" t="s">
        <v>3599</v>
      </c>
      <c r="C3708" s="254" t="str">
        <f>data_olah!B347</f>
        <v>KUTAI KARTANEGARA</v>
      </c>
      <c r="D3708" s="254" t="str">
        <f>data_olah!C347</f>
        <v>LOA JANAN</v>
      </c>
      <c r="E3708" s="254" t="str">
        <f>data_olah!D347</f>
        <v>PURWAJAYA</v>
      </c>
      <c r="F3708" s="255" t="str">
        <f>data_olah!F347</f>
        <v>-0.6143097049334735</v>
      </c>
      <c r="G3708" s="255" t="str">
        <f>data_olah!G347</f>
        <v>117.08733932106767</v>
      </c>
      <c r="H3708" s="254" t="str">
        <f>data_olah!H347</f>
        <v>TELKOMSEL</v>
      </c>
      <c r="I3708" s="254" t="str">
        <f>data_olah!I347</f>
        <v>INDIHOME</v>
      </c>
      <c r="J3708" s="254" t="str">
        <f>data_olah!J347</f>
        <v>TERPASANG</v>
      </c>
      <c r="K3708" s="254" t="str">
        <f>data_olah!Q347</f>
        <v>&gt; 200GB</v>
      </c>
      <c r="L3708" s="254" t="str">
        <f>data_olah!U347</f>
        <v>KURANG OPTIMAL</v>
      </c>
    </row>
    <row r="3709">
      <c r="A3709" s="253">
        <v>2025.0</v>
      </c>
      <c r="B3709" s="253" t="s">
        <v>3599</v>
      </c>
      <c r="C3709" s="254" t="str">
        <f>data_olah!B348</f>
        <v>KUTAI KARTANEGARA</v>
      </c>
      <c r="D3709" s="254" t="str">
        <f>data_olah!C348</f>
        <v>LOA JANAN</v>
      </c>
      <c r="E3709" s="254" t="str">
        <f>data_olah!D348</f>
        <v>TANI BHAKTI</v>
      </c>
      <c r="F3709" s="255" t="str">
        <f>data_olah!F348</f>
        <v>-0.6259242598871447</v>
      </c>
      <c r="G3709" s="255" t="str">
        <f>data_olah!G348</f>
        <v>117.1234640900671</v>
      </c>
      <c r="H3709" s="254" t="str">
        <f>data_olah!H348</f>
        <v>TELKOMSEL</v>
      </c>
      <c r="I3709" s="254" t="str">
        <f>data_olah!I348</f>
        <v>INDIHOME</v>
      </c>
      <c r="J3709" s="254" t="str">
        <f>data_olah!J348</f>
        <v>TERPASANG</v>
      </c>
      <c r="K3709" s="254" t="str">
        <f>data_olah!Q348</f>
        <v>&lt;= 1GB</v>
      </c>
      <c r="L3709" s="254" t="str">
        <f>data_olah!U348</f>
        <v>TIDAK OPTIMAL</v>
      </c>
    </row>
    <row r="3710">
      <c r="A3710" s="253">
        <v>2025.0</v>
      </c>
      <c r="B3710" s="253" t="s">
        <v>3599</v>
      </c>
      <c r="C3710" s="254" t="str">
        <f>data_olah!B349</f>
        <v>KUTAI KARTANEGARA</v>
      </c>
      <c r="D3710" s="254" t="str">
        <f>data_olah!C349</f>
        <v>LOA JANAN</v>
      </c>
      <c r="E3710" s="254" t="str">
        <f>data_olah!D349</f>
        <v>BATUAH</v>
      </c>
      <c r="F3710" s="255" t="str">
        <f>data_olah!F349</f>
        <v>-0.718244072656435</v>
      </c>
      <c r="G3710" s="255" t="str">
        <f>data_olah!G349</f>
        <v>117.09111349542322</v>
      </c>
      <c r="H3710" s="254" t="str">
        <f>data_olah!H349</f>
        <v>TELKOMSEL</v>
      </c>
      <c r="I3710" s="254" t="str">
        <f>data_olah!I349</f>
        <v>INDIHOME</v>
      </c>
      <c r="J3710" s="254" t="str">
        <f>data_olah!J349</f>
        <v>TERPASANG</v>
      </c>
      <c r="K3710" s="254" t="str">
        <f>data_olah!Q349</f>
        <v>&gt; 200GB</v>
      </c>
      <c r="L3710" s="254" t="str">
        <f>data_olah!U349</f>
        <v>KURANG OPTIMAL</v>
      </c>
    </row>
    <row r="3711">
      <c r="A3711" s="253">
        <v>2025.0</v>
      </c>
      <c r="B3711" s="253" t="s">
        <v>3599</v>
      </c>
      <c r="C3711" s="254" t="str">
        <f>data_olah!B350</f>
        <v>KUTAI KARTANEGARA</v>
      </c>
      <c r="D3711" s="254" t="str">
        <f>data_olah!C350</f>
        <v>LOA JANAN</v>
      </c>
      <c r="E3711" s="254" t="str">
        <f>data_olah!D350</f>
        <v>LOA DURI ILIR</v>
      </c>
      <c r="F3711" s="255" t="str">
        <f>data_olah!F350</f>
        <v>-0.5973390762105307</v>
      </c>
      <c r="G3711" s="255" t="str">
        <f>data_olah!G350</f>
        <v>117.06987891787082</v>
      </c>
      <c r="H3711" s="254" t="str">
        <f>data_olah!H350</f>
        <v>TELKOM</v>
      </c>
      <c r="I3711" s="254" t="str">
        <f>data_olah!I350</f>
        <v>WMS</v>
      </c>
      <c r="J3711" s="254" t="str">
        <f>data_olah!J350</f>
        <v>TERPASANG</v>
      </c>
      <c r="K3711" s="254" t="str">
        <f>data_olah!Q350</f>
        <v>&lt;= 50GB</v>
      </c>
      <c r="L3711" s="254" t="str">
        <f>data_olah!U350</f>
        <v>TIDAK OPTIMAL</v>
      </c>
    </row>
    <row r="3712">
      <c r="A3712" s="253">
        <v>2025.0</v>
      </c>
      <c r="B3712" s="253" t="s">
        <v>3599</v>
      </c>
      <c r="C3712" s="254" t="str">
        <f>data_olah!B351</f>
        <v>KUTAI KARTANEGARA</v>
      </c>
      <c r="D3712" s="254" t="str">
        <f>data_olah!C351</f>
        <v>LOA JANAN</v>
      </c>
      <c r="E3712" s="254" t="str">
        <f>data_olah!D351</f>
        <v>TANI HARAPAN</v>
      </c>
      <c r="F3712" s="255" t="str">
        <f>data_olah!F351</f>
        <v>-0.729767768104083</v>
      </c>
      <c r="G3712" s="255" t="str">
        <f>data_olah!G351</f>
        <v>117.12619350490209</v>
      </c>
      <c r="H3712" s="254" t="str">
        <f>data_olah!H351</f>
        <v>TELKOMSEL</v>
      </c>
      <c r="I3712" s="254" t="str">
        <f>data_olah!I351</f>
        <v>INDIHOME</v>
      </c>
      <c r="J3712" s="254" t="str">
        <f>data_olah!J351</f>
        <v>TERPASANG</v>
      </c>
      <c r="K3712" s="254" t="str">
        <f>data_olah!Q351</f>
        <v>&lt;= 50GB</v>
      </c>
      <c r="L3712" s="254" t="str">
        <f>data_olah!U351</f>
        <v>KURANG OPTIMAL</v>
      </c>
    </row>
    <row r="3713">
      <c r="A3713" s="253">
        <v>2025.0</v>
      </c>
      <c r="B3713" s="253" t="s">
        <v>3599</v>
      </c>
      <c r="C3713" s="254" t="str">
        <f>data_olah!B352</f>
        <v>KUTAI KARTANEGARA</v>
      </c>
      <c r="D3713" s="254" t="str">
        <f>data_olah!C352</f>
        <v>LOA KULU</v>
      </c>
      <c r="E3713" s="254" t="str">
        <f>data_olah!D352</f>
        <v>JONGGON DESA</v>
      </c>
      <c r="F3713" s="255" t="str">
        <f>data_olah!F352</f>
        <v>-0.6142645910707611</v>
      </c>
      <c r="G3713" s="255" t="str">
        <f>data_olah!G352</f>
        <v>116.76268544505427</v>
      </c>
      <c r="H3713" s="254" t="str">
        <f>data_olah!H352</f>
        <v>TELKOMSAT</v>
      </c>
      <c r="I3713" s="254" t="str">
        <f>data_olah!I352</f>
        <v>STARLINK</v>
      </c>
      <c r="J3713" s="254" t="str">
        <f>data_olah!J352</f>
        <v>TERPASANG</v>
      </c>
      <c r="K3713" s="254" t="str">
        <f>data_olah!Q352</f>
        <v>&lt;= 200GB</v>
      </c>
      <c r="L3713" s="254" t="str">
        <f>data_olah!U352</f>
        <v>SANGAT OPTIMAL</v>
      </c>
    </row>
    <row r="3714">
      <c r="A3714" s="253">
        <v>2025.0</v>
      </c>
      <c r="B3714" s="253" t="s">
        <v>3599</v>
      </c>
      <c r="C3714" s="254" t="str">
        <f>data_olah!B353</f>
        <v>KUTAI KARTANEGARA</v>
      </c>
      <c r="D3714" s="254" t="str">
        <f>data_olah!C353</f>
        <v>LOA KULU</v>
      </c>
      <c r="E3714" s="254" t="str">
        <f>data_olah!D353</f>
        <v>SUNGAI PAYANG</v>
      </c>
      <c r="F3714" s="255" t="str">
        <f>data_olah!F353</f>
        <v>-0.6078261071357294</v>
      </c>
      <c r="G3714" s="255" t="str">
        <f>data_olah!G353</f>
        <v>116.8844104373294</v>
      </c>
      <c r="H3714" s="254" t="str">
        <f>data_olah!H353</f>
        <v>TELKOM</v>
      </c>
      <c r="I3714" s="254" t="str">
        <f>data_olah!I353</f>
        <v>WMS</v>
      </c>
      <c r="J3714" s="254" t="str">
        <f>data_olah!J353</f>
        <v>TERPASANG</v>
      </c>
      <c r="K3714" s="254" t="str">
        <f>data_olah!Q353</f>
        <v>&lt;= 150GB</v>
      </c>
      <c r="L3714" s="254" t="str">
        <f>data_olah!U353</f>
        <v>KURANG OPTIMAL</v>
      </c>
    </row>
    <row r="3715">
      <c r="A3715" s="253">
        <v>2025.0</v>
      </c>
      <c r="B3715" s="253" t="s">
        <v>3599</v>
      </c>
      <c r="C3715" s="254" t="str">
        <f>data_olah!B354</f>
        <v>KUTAI KARTANEGARA</v>
      </c>
      <c r="D3715" s="254" t="str">
        <f>data_olah!C354</f>
        <v>LOA KULU</v>
      </c>
      <c r="E3715" s="254" t="str">
        <f>data_olah!D354</f>
        <v>JEMBAYAN</v>
      </c>
      <c r="F3715" s="255" t="str">
        <f>data_olah!F354</f>
        <v>-0.5518804593861202</v>
      </c>
      <c r="G3715" s="255" t="str">
        <f>data_olah!G354</f>
        <v>117.01981887962839</v>
      </c>
      <c r="H3715" s="254" t="str">
        <f>data_olah!H354</f>
        <v>TELKOMSEL</v>
      </c>
      <c r="I3715" s="254" t="str">
        <f>data_olah!I354</f>
        <v>INDIHOME</v>
      </c>
      <c r="J3715" s="254" t="str">
        <f>data_olah!J354</f>
        <v>TERPASANG</v>
      </c>
      <c r="K3715" s="254" t="str">
        <f>data_olah!Q354</f>
        <v>&gt; 200GB</v>
      </c>
      <c r="L3715" s="254" t="str">
        <f>data_olah!U354</f>
        <v>KURANG OPTIMAL</v>
      </c>
    </row>
    <row r="3716">
      <c r="A3716" s="253">
        <v>2025.0</v>
      </c>
      <c r="B3716" s="253" t="s">
        <v>3599</v>
      </c>
      <c r="C3716" s="254" t="str">
        <f>data_olah!B355</f>
        <v>KUTAI KARTANEGARA</v>
      </c>
      <c r="D3716" s="254" t="str">
        <f>data_olah!C355</f>
        <v>LOA KULU</v>
      </c>
      <c r="E3716" s="254" t="str">
        <f>data_olah!D355</f>
        <v>LOA KULU KOTA</v>
      </c>
      <c r="F3716" s="255" t="str">
        <f>data_olah!F355</f>
        <v>-0.5235449735768833</v>
      </c>
      <c r="G3716" s="255" t="str">
        <f>data_olah!G355</f>
        <v>117.02382392486432</v>
      </c>
      <c r="H3716" s="254" t="str">
        <f>data_olah!H355</f>
        <v>TELKOMSEL</v>
      </c>
      <c r="I3716" s="254" t="str">
        <f>data_olah!I355</f>
        <v>INDIHOME</v>
      </c>
      <c r="J3716" s="254" t="str">
        <f>data_olah!J355</f>
        <v>TERPASANG</v>
      </c>
      <c r="K3716" s="254" t="str">
        <f>data_olah!Q355</f>
        <v>&lt;= 100GB</v>
      </c>
      <c r="L3716" s="254" t="str">
        <f>data_olah!U355</f>
        <v>TIDAK OPTIMAL</v>
      </c>
    </row>
    <row r="3717">
      <c r="A3717" s="253">
        <v>2025.0</v>
      </c>
      <c r="B3717" s="253" t="s">
        <v>3599</v>
      </c>
      <c r="C3717" s="254" t="str">
        <f>data_olah!B356</f>
        <v>KUTAI KARTANEGARA</v>
      </c>
      <c r="D3717" s="254" t="str">
        <f>data_olah!C356</f>
        <v>LOA KULU</v>
      </c>
      <c r="E3717" s="254" t="str">
        <f>data_olah!D356</f>
        <v>LOH SUMBER</v>
      </c>
      <c r="F3717" s="255" t="str">
        <f>data_olah!F356</f>
        <v>-0.5180641150217037</v>
      </c>
      <c r="G3717" s="255" t="str">
        <f>data_olah!G356</f>
        <v>117.02245848060284</v>
      </c>
      <c r="H3717" s="254" t="str">
        <f>data_olah!H356</f>
        <v>TELKOMSEL</v>
      </c>
      <c r="I3717" s="254" t="str">
        <f>data_olah!I356</f>
        <v>INDIHOME</v>
      </c>
      <c r="J3717" s="254" t="str">
        <f>data_olah!J356</f>
        <v>TERPASANG</v>
      </c>
      <c r="K3717" s="254" t="str">
        <f>data_olah!Q356</f>
        <v>&gt; 200GB</v>
      </c>
      <c r="L3717" s="254" t="str">
        <f>data_olah!U356</f>
        <v>KURANG OPTIMAL</v>
      </c>
    </row>
    <row r="3718">
      <c r="A3718" s="253">
        <v>2025.0</v>
      </c>
      <c r="B3718" s="253" t="s">
        <v>3599</v>
      </c>
      <c r="C3718" s="254" t="str">
        <f>data_olah!B357</f>
        <v>KUTAI KARTANEGARA</v>
      </c>
      <c r="D3718" s="254" t="str">
        <f>data_olah!C357</f>
        <v>LOA KULU</v>
      </c>
      <c r="E3718" s="254" t="str">
        <f>data_olah!D357</f>
        <v>PONORAGAN</v>
      </c>
      <c r="F3718" s="255" t="str">
        <f>data_olah!F357</f>
        <v>-0.5071658322974266</v>
      </c>
      <c r="G3718" s="255" t="str">
        <f>data_olah!G357</f>
        <v>117.02166871333944</v>
      </c>
      <c r="H3718" s="254" t="str">
        <f>data_olah!H357</f>
        <v>TELKOMSEL</v>
      </c>
      <c r="I3718" s="254" t="str">
        <f>data_olah!I357</f>
        <v>INDIHOME</v>
      </c>
      <c r="J3718" s="254" t="str">
        <f>data_olah!J357</f>
        <v>TERPASANG</v>
      </c>
      <c r="K3718" s="254" t="str">
        <f>data_olah!Q357</f>
        <v>&lt;= 100GB</v>
      </c>
      <c r="L3718" s="254" t="str">
        <f>data_olah!U357</f>
        <v>KURANG OPTIMAL</v>
      </c>
    </row>
    <row r="3719">
      <c r="A3719" s="253">
        <v>2025.0</v>
      </c>
      <c r="B3719" s="253" t="s">
        <v>3599</v>
      </c>
      <c r="C3719" s="254" t="str">
        <f>data_olah!B358</f>
        <v>KUTAI KARTANEGARA</v>
      </c>
      <c r="D3719" s="254" t="str">
        <f>data_olah!C358</f>
        <v>LOA KULU</v>
      </c>
      <c r="E3719" s="254" t="str">
        <f>data_olah!D358</f>
        <v>REMPANGA</v>
      </c>
      <c r="F3719" s="255" t="str">
        <f>data_olah!F358</f>
        <v>-0.4703044700932232</v>
      </c>
      <c r="G3719" s="255" t="str">
        <f>data_olah!G358</f>
        <v>117.01273320643378</v>
      </c>
      <c r="H3719" s="254" t="str">
        <f>data_olah!H358</f>
        <v>TELKOMSEL</v>
      </c>
      <c r="I3719" s="254" t="str">
        <f>data_olah!I358</f>
        <v>INDIHOME</v>
      </c>
      <c r="J3719" s="254" t="str">
        <f>data_olah!J358</f>
        <v>TERPASANG</v>
      </c>
      <c r="K3719" s="254" t="str">
        <f>data_olah!Q358</f>
        <v>&lt;= 150GB</v>
      </c>
      <c r="L3719" s="254" t="str">
        <f>data_olah!U358</f>
        <v>KURANG OPTIMAL</v>
      </c>
    </row>
    <row r="3720">
      <c r="A3720" s="253">
        <v>2025.0</v>
      </c>
      <c r="B3720" s="253" t="s">
        <v>3599</v>
      </c>
      <c r="C3720" s="254" t="str">
        <f>data_olah!B359</f>
        <v>KUTAI KARTANEGARA</v>
      </c>
      <c r="D3720" s="254" t="str">
        <f>data_olah!C359</f>
        <v>LOA KULU</v>
      </c>
      <c r="E3720" s="254" t="str">
        <f>data_olah!D359</f>
        <v>MARGAHAYU</v>
      </c>
      <c r="F3720" s="255" t="str">
        <f>data_olah!F359</f>
        <v>-0.5011338042446072</v>
      </c>
      <c r="G3720" s="255" t="str">
        <f>data_olah!G359</f>
        <v>116.84623719799417</v>
      </c>
      <c r="H3720" s="254" t="str">
        <f>data_olah!H359</f>
        <v>TELKOMSEL</v>
      </c>
      <c r="I3720" s="254" t="str">
        <f>data_olah!I359</f>
        <v>INDIHOME</v>
      </c>
      <c r="J3720" s="254" t="str">
        <f>data_olah!J359</f>
        <v>TERPASANG</v>
      </c>
      <c r="K3720" s="254" t="str">
        <f>data_olah!Q359</f>
        <v>&gt; 200GB</v>
      </c>
      <c r="L3720" s="254" t="str">
        <f>data_olah!U359</f>
        <v>KURANG OPTIMAL</v>
      </c>
    </row>
    <row r="3721">
      <c r="A3721" s="253">
        <v>2025.0</v>
      </c>
      <c r="B3721" s="253" t="s">
        <v>3599</v>
      </c>
      <c r="C3721" s="254" t="str">
        <f>data_olah!B360</f>
        <v>KUTAI KARTANEGARA</v>
      </c>
      <c r="D3721" s="254" t="str">
        <f>data_olah!C360</f>
        <v>LOA KULU</v>
      </c>
      <c r="E3721" s="254" t="str">
        <f>data_olah!D360</f>
        <v>JONGGON JAYA</v>
      </c>
      <c r="F3721" s="255" t="str">
        <f>data_olah!F360</f>
        <v>-0.5030516157775967</v>
      </c>
      <c r="G3721" s="255" t="str">
        <f>data_olah!G360</f>
        <v>116.84021506761499</v>
      </c>
      <c r="H3721" s="254" t="str">
        <f>data_olah!H360</f>
        <v>TELKOMSEL</v>
      </c>
      <c r="I3721" s="254" t="str">
        <f>data_olah!I360</f>
        <v>INDIHOME</v>
      </c>
      <c r="J3721" s="254" t="str">
        <f>data_olah!J360</f>
        <v>TERPASANG</v>
      </c>
      <c r="K3721" s="254" t="str">
        <f>data_olah!Q360</f>
        <v>&lt;= 150GB</v>
      </c>
      <c r="L3721" s="254" t="str">
        <f>data_olah!U360</f>
        <v>KURANG OPTIMAL</v>
      </c>
    </row>
    <row r="3722">
      <c r="A3722" s="253">
        <v>2025.0</v>
      </c>
      <c r="B3722" s="253" t="s">
        <v>3599</v>
      </c>
      <c r="C3722" s="254" t="str">
        <f>data_olah!B361</f>
        <v>KUTAI KARTANEGARA</v>
      </c>
      <c r="D3722" s="254" t="str">
        <f>data_olah!C361</f>
        <v>LOA KULU</v>
      </c>
      <c r="E3722" s="254" t="str">
        <f>data_olah!D361</f>
        <v>LUNG ANAI</v>
      </c>
      <c r="F3722" s="255" t="str">
        <f>data_olah!F361</f>
        <v>-0.6109710170681897</v>
      </c>
      <c r="G3722" s="255" t="str">
        <f>data_olah!G361</f>
        <v>116.88976746581798</v>
      </c>
      <c r="H3722" s="254" t="str">
        <f>data_olah!H361</f>
        <v>TELKOMSEL</v>
      </c>
      <c r="I3722" s="254" t="str">
        <f>data_olah!I361</f>
        <v>INDIHOME</v>
      </c>
      <c r="J3722" s="254" t="str">
        <f>data_olah!J361</f>
        <v>TERPASANG</v>
      </c>
      <c r="K3722" s="254" t="str">
        <f>data_olah!Q361</f>
        <v>&lt;= 200GB</v>
      </c>
      <c r="L3722" s="254" t="str">
        <f>data_olah!U361</f>
        <v>TIDAK OPTIMAL</v>
      </c>
    </row>
    <row r="3723">
      <c r="A3723" s="253">
        <v>2025.0</v>
      </c>
      <c r="B3723" s="253" t="s">
        <v>3599</v>
      </c>
      <c r="C3723" s="254" t="str">
        <f>data_olah!B362</f>
        <v>KUTAI KARTANEGARA</v>
      </c>
      <c r="D3723" s="254" t="str">
        <f>data_olah!C362</f>
        <v>LOA KULU</v>
      </c>
      <c r="E3723" s="254" t="str">
        <f>data_olah!D362</f>
        <v>JEMBAYAN TENGAH</v>
      </c>
      <c r="F3723" s="255" t="str">
        <f>data_olah!F362</f>
        <v>-0.5455367613623618</v>
      </c>
      <c r="G3723" s="255" t="str">
        <f>data_olah!G362</f>
        <v>116.98412902714188</v>
      </c>
      <c r="H3723" s="254" t="str">
        <f>data_olah!H362</f>
        <v>TELKOM</v>
      </c>
      <c r="I3723" s="254" t="str">
        <f>data_olah!I362</f>
        <v>WMS</v>
      </c>
      <c r="J3723" s="254" t="str">
        <f>data_olah!J362</f>
        <v>TERPASANG</v>
      </c>
      <c r="K3723" s="254" t="str">
        <f>data_olah!Q362</f>
        <v>&gt; 200GB</v>
      </c>
      <c r="L3723" s="254" t="str">
        <f>data_olah!U362</f>
        <v>KURANG OPTIMAL</v>
      </c>
    </row>
    <row r="3724">
      <c r="A3724" s="253">
        <v>2025.0</v>
      </c>
      <c r="B3724" s="253" t="s">
        <v>3599</v>
      </c>
      <c r="C3724" s="254" t="str">
        <f>data_olah!B363</f>
        <v>KUTAI KARTANEGARA</v>
      </c>
      <c r="D3724" s="254" t="str">
        <f>data_olah!C363</f>
        <v>LOA KULU</v>
      </c>
      <c r="E3724" s="254" t="str">
        <f>data_olah!D363</f>
        <v>JEMBAYAN DALAM</v>
      </c>
      <c r="F3724" s="255" t="str">
        <f>data_olah!F363</f>
        <v>-0.5635663991107154</v>
      </c>
      <c r="G3724" s="255" t="str">
        <f>data_olah!G363</f>
        <v>116.94909928264948</v>
      </c>
      <c r="H3724" s="254" t="str">
        <f>data_olah!H363</f>
        <v>TELKOM</v>
      </c>
      <c r="I3724" s="254" t="str">
        <f>data_olah!I363</f>
        <v>WMS</v>
      </c>
      <c r="J3724" s="254" t="str">
        <f>data_olah!J363</f>
        <v>TERPASANG</v>
      </c>
      <c r="K3724" s="254" t="str">
        <f>data_olah!Q363</f>
        <v>TIDAK AKTIF</v>
      </c>
      <c r="L3724" s="254" t="str">
        <f>data_olah!U363</f>
        <v>TIDAK OPTIMAL</v>
      </c>
    </row>
    <row r="3725">
      <c r="A3725" s="253">
        <v>2025.0</v>
      </c>
      <c r="B3725" s="253" t="s">
        <v>3599</v>
      </c>
      <c r="C3725" s="254" t="str">
        <f>data_olah!B364</f>
        <v>KUTAI KARTANEGARA</v>
      </c>
      <c r="D3725" s="254" t="str">
        <f>data_olah!C364</f>
        <v>LOA KULU</v>
      </c>
      <c r="E3725" s="254" t="str">
        <f>data_olah!D364</f>
        <v>SEPAKAT</v>
      </c>
      <c r="F3725" s="255" t="str">
        <f>data_olah!F364</f>
        <v>-0.4930854170239537</v>
      </c>
      <c r="G3725" s="255" t="str">
        <f>data_olah!G364</f>
        <v>117.021111014874</v>
      </c>
      <c r="H3725" s="254" t="str">
        <f>data_olah!H364</f>
        <v>TELKOM</v>
      </c>
      <c r="I3725" s="254" t="str">
        <f>data_olah!I364</f>
        <v>WMS</v>
      </c>
      <c r="J3725" s="254" t="str">
        <f>data_olah!J364</f>
        <v>TERPASANG</v>
      </c>
      <c r="K3725" s="254" t="str">
        <f>data_olah!Q364</f>
        <v>BELUM TERPASANG</v>
      </c>
      <c r="L3725" s="254" t="str">
        <f>data_olah!U364</f>
        <v>TIDAK OPTIMAL</v>
      </c>
    </row>
    <row r="3726">
      <c r="A3726" s="253">
        <v>2025.0</v>
      </c>
      <c r="B3726" s="253" t="s">
        <v>3599</v>
      </c>
      <c r="C3726" s="254" t="str">
        <f>data_olah!B365</f>
        <v>KUTAI KARTANEGARA</v>
      </c>
      <c r="D3726" s="254" t="str">
        <f>data_olah!C365</f>
        <v>LOA KULU</v>
      </c>
      <c r="E3726" s="254" t="str">
        <f>data_olah!D365</f>
        <v>SUMBER SARI</v>
      </c>
      <c r="F3726" s="255" t="str">
        <f>data_olah!F365</f>
        <v>-0.4974154303914146</v>
      </c>
      <c r="G3726" s="255" t="str">
        <f>data_olah!G365</f>
        <v>116.99302174619554</v>
      </c>
      <c r="H3726" s="254" t="str">
        <f>data_olah!H365</f>
        <v>TELKOMSEL</v>
      </c>
      <c r="I3726" s="254" t="str">
        <f>data_olah!I365</f>
        <v>INDIHOME</v>
      </c>
      <c r="J3726" s="254" t="str">
        <f>data_olah!J365</f>
        <v>TERPASANG</v>
      </c>
      <c r="K3726" s="254" t="str">
        <f>data_olah!Q365</f>
        <v>&lt;= 50GB</v>
      </c>
      <c r="L3726" s="254" t="str">
        <f>data_olah!U365</f>
        <v>TIDAK OPTIMAL</v>
      </c>
    </row>
    <row r="3727">
      <c r="A3727" s="253">
        <v>2025.0</v>
      </c>
      <c r="B3727" s="253" t="s">
        <v>3599</v>
      </c>
      <c r="C3727" s="254" t="str">
        <f>data_olah!B366</f>
        <v>KUTAI KARTANEGARA</v>
      </c>
      <c r="D3727" s="254" t="str">
        <f>data_olah!C366</f>
        <v>LOA KULU</v>
      </c>
      <c r="E3727" s="254" t="str">
        <f>data_olah!D366</f>
        <v>JONGKANG</v>
      </c>
      <c r="F3727" s="255" t="str">
        <f>data_olah!F366</f>
        <v>-0.46219761466628256</v>
      </c>
      <c r="G3727" s="255" t="str">
        <f>data_olah!G366</f>
        <v>117.02071574098791</v>
      </c>
      <c r="H3727" s="254" t="str">
        <f>data_olah!H366</f>
        <v>TELKOMSEL</v>
      </c>
      <c r="I3727" s="254" t="str">
        <f>data_olah!I366</f>
        <v>INDIHOME</v>
      </c>
      <c r="J3727" s="254" t="str">
        <f>data_olah!J366</f>
        <v>TERPASANG</v>
      </c>
      <c r="K3727" s="254" t="str">
        <f>data_olah!Q366</f>
        <v>&gt; 200GB</v>
      </c>
      <c r="L3727" s="254" t="str">
        <f>data_olah!U366</f>
        <v>KURANG OPTIMAL</v>
      </c>
    </row>
    <row r="3728">
      <c r="A3728" s="253">
        <v>2025.0</v>
      </c>
      <c r="B3728" s="253" t="s">
        <v>3599</v>
      </c>
      <c r="C3728" s="254" t="str">
        <f>data_olah!B367</f>
        <v>KUTAI KARTANEGARA</v>
      </c>
      <c r="D3728" s="254" t="str">
        <f>data_olah!C367</f>
        <v>MARANG KAYU</v>
      </c>
      <c r="E3728" s="254" t="str">
        <f>data_olah!D367</f>
        <v>SEBUNTAL</v>
      </c>
      <c r="F3728" s="255" t="str">
        <f>data_olah!F367</f>
        <v>-0.1087852811933336</v>
      </c>
      <c r="G3728" s="255" t="str">
        <f>data_olah!G367</f>
        <v>117.43471305083428</v>
      </c>
      <c r="H3728" s="254" t="str">
        <f>data_olah!H367</f>
        <v>TELKOM</v>
      </c>
      <c r="I3728" s="254" t="str">
        <f>data_olah!I367</f>
        <v>WMS</v>
      </c>
      <c r="J3728" s="254" t="str">
        <f>data_olah!J367</f>
        <v>TERPASANG</v>
      </c>
      <c r="K3728" s="254" t="str">
        <f>data_olah!Q367</f>
        <v>&lt;= 50GB</v>
      </c>
      <c r="L3728" s="254" t="str">
        <f>data_olah!U367</f>
        <v>TIDAK OPTIMAL</v>
      </c>
    </row>
    <row r="3729">
      <c r="A3729" s="253">
        <v>2025.0</v>
      </c>
      <c r="B3729" s="253" t="s">
        <v>3599</v>
      </c>
      <c r="C3729" s="254" t="str">
        <f>data_olah!B368</f>
        <v>KUTAI KARTANEGARA</v>
      </c>
      <c r="D3729" s="254" t="str">
        <f>data_olah!C368</f>
        <v>MARANG KAYU</v>
      </c>
      <c r="E3729" s="254" t="str">
        <f>data_olah!D368</f>
        <v>SANTAN ULU</v>
      </c>
      <c r="F3729" s="255" t="str">
        <f>data_olah!F368</f>
        <v>0.006936846022426801</v>
      </c>
      <c r="G3729" s="255" t="str">
        <f>data_olah!G368</f>
        <v>117.36201545507136</v>
      </c>
      <c r="H3729" s="254" t="str">
        <f>data_olah!H368</f>
        <v>TELKOM</v>
      </c>
      <c r="I3729" s="254" t="str">
        <f>data_olah!I368</f>
        <v>WMS</v>
      </c>
      <c r="J3729" s="254" t="str">
        <f>data_olah!J368</f>
        <v>TERPASANG</v>
      </c>
      <c r="K3729" s="254" t="str">
        <f>data_olah!Q368</f>
        <v>TIDAK AKTIF</v>
      </c>
      <c r="L3729" s="254" t="str">
        <f>data_olah!U368</f>
        <v>KURANG OPTIMAL</v>
      </c>
    </row>
    <row r="3730">
      <c r="A3730" s="253">
        <v>2025.0</v>
      </c>
      <c r="B3730" s="253" t="s">
        <v>3599</v>
      </c>
      <c r="C3730" s="254" t="str">
        <f>data_olah!B369</f>
        <v>KUTAI KARTANEGARA</v>
      </c>
      <c r="D3730" s="254" t="str">
        <f>data_olah!C369</f>
        <v>MARANG KAYU</v>
      </c>
      <c r="E3730" s="254" t="str">
        <f>data_olah!D369</f>
        <v>SANTAN TENGAH</v>
      </c>
      <c r="F3730" s="255" t="str">
        <f>data_olah!F369</f>
        <v>-0.011533936768635476</v>
      </c>
      <c r="G3730" s="255" t="str">
        <f>data_olah!G369</f>
        <v>117.46696698390733</v>
      </c>
      <c r="H3730" s="254" t="str">
        <f>data_olah!H369</f>
        <v>TELKOMSAT</v>
      </c>
      <c r="I3730" s="254" t="str">
        <f>data_olah!I369</f>
        <v>STARLINK</v>
      </c>
      <c r="J3730" s="254" t="str">
        <f>data_olah!J369</f>
        <v>TERPASANG</v>
      </c>
      <c r="K3730" s="254" t="str">
        <f>data_olah!Q369</f>
        <v>&lt;= 100GB</v>
      </c>
      <c r="L3730" s="254" t="str">
        <f>data_olah!U369</f>
        <v>SANGAT OPTIMAL</v>
      </c>
    </row>
    <row r="3731">
      <c r="A3731" s="253">
        <v>2025.0</v>
      </c>
      <c r="B3731" s="253" t="s">
        <v>3599</v>
      </c>
      <c r="C3731" s="254" t="str">
        <f>data_olah!B370</f>
        <v>KUTAI KARTANEGARA</v>
      </c>
      <c r="D3731" s="254" t="str">
        <f>data_olah!C370</f>
        <v>MARANG KAYU</v>
      </c>
      <c r="E3731" s="254" t="str">
        <f>data_olah!D370</f>
        <v>SANTAN ILIR</v>
      </c>
      <c r="F3731" s="255" t="str">
        <f>data_olah!F370</f>
        <v>-0.012059253960356156</v>
      </c>
      <c r="G3731" s="255" t="str">
        <f>data_olah!G370</f>
        <v>117.48626019925076</v>
      </c>
      <c r="H3731" s="254" t="str">
        <f>data_olah!H370</f>
        <v>TELKOM</v>
      </c>
      <c r="I3731" s="254" t="str">
        <f>data_olah!I370</f>
        <v>WMS</v>
      </c>
      <c r="J3731" s="254" t="str">
        <f>data_olah!J370</f>
        <v>TERPASANG</v>
      </c>
      <c r="K3731" s="254" t="str">
        <f>data_olah!Q370</f>
        <v>&lt;= 150GB</v>
      </c>
      <c r="L3731" s="254" t="str">
        <f>data_olah!U370</f>
        <v>KURANG OPTIMAL</v>
      </c>
    </row>
    <row r="3732">
      <c r="A3732" s="253">
        <v>2025.0</v>
      </c>
      <c r="B3732" s="253" t="s">
        <v>3599</v>
      </c>
      <c r="C3732" s="254" t="str">
        <f>data_olah!B371</f>
        <v>KUTAI KARTANEGARA</v>
      </c>
      <c r="D3732" s="254" t="str">
        <f>data_olah!C371</f>
        <v>MARANG KAYU</v>
      </c>
      <c r="E3732" s="254" t="str">
        <f>data_olah!D371</f>
        <v>KERSIK</v>
      </c>
      <c r="F3732" s="255" t="str">
        <f>data_olah!F371</f>
        <v>-0.05241375142047945</v>
      </c>
      <c r="G3732" s="255" t="str">
        <f>data_olah!G371</f>
        <v>117.48921461194092</v>
      </c>
      <c r="H3732" s="254" t="str">
        <f>data_olah!H371</f>
        <v>TELKOM</v>
      </c>
      <c r="I3732" s="254" t="str">
        <f>data_olah!I371</f>
        <v>WMS</v>
      </c>
      <c r="J3732" s="254" t="str">
        <f>data_olah!J371</f>
        <v>TERPASANG</v>
      </c>
      <c r="K3732" s="254" t="str">
        <f>data_olah!Q371</f>
        <v>&gt; 200GB</v>
      </c>
      <c r="L3732" s="254" t="str">
        <f>data_olah!U371</f>
        <v>KURANG OPTIMAL</v>
      </c>
    </row>
    <row r="3733">
      <c r="A3733" s="253">
        <v>2025.0</v>
      </c>
      <c r="B3733" s="253" t="s">
        <v>3599</v>
      </c>
      <c r="C3733" s="254" t="str">
        <f>data_olah!B372</f>
        <v>KUTAI KARTANEGARA</v>
      </c>
      <c r="D3733" s="254" t="str">
        <f>data_olah!C372</f>
        <v>MARANG KAYU</v>
      </c>
      <c r="E3733" s="254" t="str">
        <f>data_olah!D372</f>
        <v>BUNGA PUTIH</v>
      </c>
      <c r="F3733" s="255" t="str">
        <f>data_olah!F372</f>
        <v>-0.14846319505449493</v>
      </c>
      <c r="G3733" s="255" t="str">
        <f>data_olah!G372</f>
        <v>117.40954996856374</v>
      </c>
      <c r="H3733" s="254" t="str">
        <f>data_olah!H372</f>
        <v>TELKOM</v>
      </c>
      <c r="I3733" s="254" t="str">
        <f>data_olah!I372</f>
        <v>WMS</v>
      </c>
      <c r="J3733" s="254" t="str">
        <f>data_olah!J372</f>
        <v>TERPASANG</v>
      </c>
      <c r="K3733" s="254" t="str">
        <f>data_olah!Q372</f>
        <v>&gt; 200GB</v>
      </c>
      <c r="L3733" s="254" t="str">
        <f>data_olah!U372</f>
        <v>KURANG OPTIMAL</v>
      </c>
    </row>
    <row r="3734">
      <c r="A3734" s="253">
        <v>2025.0</v>
      </c>
      <c r="B3734" s="253" t="s">
        <v>3599</v>
      </c>
      <c r="C3734" s="254" t="str">
        <f>data_olah!B373</f>
        <v>KUTAI KARTANEGARA</v>
      </c>
      <c r="D3734" s="254" t="str">
        <f>data_olah!C373</f>
        <v>MARANG KAYU</v>
      </c>
      <c r="E3734" s="254" t="str">
        <f>data_olah!D373</f>
        <v>MAKARTI</v>
      </c>
      <c r="F3734" s="255" t="str">
        <f>data_olah!F373</f>
        <v>-0.11423654055396966</v>
      </c>
      <c r="G3734" s="255" t="str">
        <f>data_olah!G373</f>
        <v>117.33836444343011</v>
      </c>
      <c r="H3734" s="254" t="str">
        <f>data_olah!H373</f>
        <v>TELKOM</v>
      </c>
      <c r="I3734" s="254" t="str">
        <f>data_olah!I373</f>
        <v>WMS</v>
      </c>
      <c r="J3734" s="254" t="str">
        <f>data_olah!J373</f>
        <v>TERPASANG</v>
      </c>
      <c r="K3734" s="254" t="str">
        <f>data_olah!Q373</f>
        <v>TIDAK AKTIF</v>
      </c>
      <c r="L3734" s="254" t="str">
        <f>data_olah!U373</f>
        <v>TIDAK OPTIMAL</v>
      </c>
    </row>
    <row r="3735">
      <c r="A3735" s="253">
        <v>2025.0</v>
      </c>
      <c r="B3735" s="253" t="s">
        <v>3599</v>
      </c>
      <c r="C3735" s="254" t="str">
        <f>data_olah!B374</f>
        <v>KUTAI KARTANEGARA</v>
      </c>
      <c r="D3735" s="254" t="str">
        <f>data_olah!C374</f>
        <v>MARANG KAYU</v>
      </c>
      <c r="E3735" s="254" t="str">
        <f>data_olah!D374</f>
        <v>PRANGAT SELATAN</v>
      </c>
      <c r="F3735" s="255" t="str">
        <f>data_olah!F374</f>
        <v>-0.14613019321923745</v>
      </c>
      <c r="G3735" s="255" t="str">
        <f>data_olah!G374</f>
        <v>117.33231499301168</v>
      </c>
      <c r="H3735" s="254" t="str">
        <f>data_olah!H374</f>
        <v>TELKOMSEL</v>
      </c>
      <c r="I3735" s="254" t="str">
        <f>data_olah!I374</f>
        <v>INDIHOME</v>
      </c>
      <c r="J3735" s="254" t="str">
        <f>data_olah!J374</f>
        <v>TERPASANG</v>
      </c>
      <c r="K3735" s="254" t="str">
        <f>data_olah!Q374</f>
        <v>TIDAK AKTIF</v>
      </c>
      <c r="L3735" s="254" t="str">
        <f>data_olah!U374</f>
        <v>TIDAK OPTIMAL</v>
      </c>
    </row>
    <row r="3736">
      <c r="A3736" s="253">
        <v>2025.0</v>
      </c>
      <c r="B3736" s="253" t="s">
        <v>3599</v>
      </c>
      <c r="C3736" s="254" t="str">
        <f>data_olah!B375</f>
        <v>KUTAI KARTANEGARA</v>
      </c>
      <c r="D3736" s="254" t="str">
        <f>data_olah!C375</f>
        <v>MARANG KAYU</v>
      </c>
      <c r="E3736" s="254" t="str">
        <f>data_olah!D375</f>
        <v>PRANGAT BARU</v>
      </c>
      <c r="F3736" s="255" t="str">
        <f>data_olah!F375</f>
        <v>-0.2025394570003165</v>
      </c>
      <c r="G3736" s="255" t="str">
        <f>data_olah!G375</f>
        <v>117.31312917224803</v>
      </c>
      <c r="H3736" s="254" t="str">
        <f>data_olah!H375</f>
        <v>TELKOMSEL</v>
      </c>
      <c r="I3736" s="254" t="str">
        <f>data_olah!I375</f>
        <v>INDIHOME</v>
      </c>
      <c r="J3736" s="254" t="str">
        <f>data_olah!J375</f>
        <v>TERPASANG</v>
      </c>
      <c r="K3736" s="254" t="str">
        <f>data_olah!Q375</f>
        <v>&gt; 200GB</v>
      </c>
      <c r="L3736" s="254" t="str">
        <f>data_olah!U375</f>
        <v>KURANG OPTIMAL</v>
      </c>
    </row>
    <row r="3737">
      <c r="A3737" s="253">
        <v>2025.0</v>
      </c>
      <c r="B3737" s="253" t="s">
        <v>3599</v>
      </c>
      <c r="C3737" s="254" t="str">
        <f>data_olah!B376</f>
        <v>KUTAI KARTANEGARA</v>
      </c>
      <c r="D3737" s="254" t="str">
        <f>data_olah!C376</f>
        <v>MARANG KAYU</v>
      </c>
      <c r="E3737" s="254" t="str">
        <f>data_olah!D376</f>
        <v>SEMANGKO</v>
      </c>
      <c r="F3737" s="255" t="str">
        <f>data_olah!F376</f>
        <v>-0.09186156582240741</v>
      </c>
      <c r="G3737" s="255" t="str">
        <f>data_olah!G376</f>
        <v>117.45594882253334</v>
      </c>
      <c r="H3737" s="254" t="str">
        <f>data_olah!H376</f>
        <v>TELKOM</v>
      </c>
      <c r="I3737" s="254" t="str">
        <f>data_olah!I376</f>
        <v>WMS</v>
      </c>
      <c r="J3737" s="254" t="str">
        <f>data_olah!J376</f>
        <v>TERPASANG</v>
      </c>
      <c r="K3737" s="254" t="str">
        <f>data_olah!Q376</f>
        <v>&lt;= 200GB</v>
      </c>
      <c r="L3737" s="254" t="str">
        <f>data_olah!U376</f>
        <v>KURANG OPTIMAL</v>
      </c>
    </row>
    <row r="3738">
      <c r="A3738" s="253">
        <v>2025.0</v>
      </c>
      <c r="B3738" s="253" t="s">
        <v>3599</v>
      </c>
      <c r="C3738" s="254" t="str">
        <f>data_olah!B377</f>
        <v>KUTAI KARTANEGARA</v>
      </c>
      <c r="D3738" s="254" t="str">
        <f>data_olah!C377</f>
        <v>MARANG KAYU</v>
      </c>
      <c r="E3738" s="254" t="str">
        <f>data_olah!D377</f>
        <v>SAMBERA BARU</v>
      </c>
      <c r="F3738" s="255" t="str">
        <f>data_olah!F377</f>
        <v>-0.19723518190067618</v>
      </c>
      <c r="G3738" s="255" t="str">
        <f>data_olah!G377</f>
        <v>117.38093340718999</v>
      </c>
      <c r="H3738" s="254" t="str">
        <f>data_olah!H377</f>
        <v>TELKOMSEL</v>
      </c>
      <c r="I3738" s="254" t="str">
        <f>data_olah!I377</f>
        <v>ORBIT</v>
      </c>
      <c r="J3738" s="254" t="str">
        <f>data_olah!J377</f>
        <v>TERPASANG</v>
      </c>
      <c r="K3738" s="254" t="str">
        <f>data_olah!Q377</f>
        <v>TIDAK TERDETEKSI</v>
      </c>
      <c r="L3738" s="254" t="str">
        <f>data_olah!U377</f>
        <v>TIDAK TERDETEKSI</v>
      </c>
    </row>
    <row r="3739">
      <c r="A3739" s="253">
        <v>2025.0</v>
      </c>
      <c r="B3739" s="253" t="s">
        <v>3599</v>
      </c>
      <c r="C3739" s="254" t="str">
        <f>data_olah!B378</f>
        <v>KUTAI KARTANEGARA</v>
      </c>
      <c r="D3739" s="254" t="str">
        <f>data_olah!C378</f>
        <v>MUARA BADAK</v>
      </c>
      <c r="E3739" s="254" t="str">
        <f>data_olah!D378</f>
        <v>SALIKI</v>
      </c>
      <c r="F3739" s="255" t="str">
        <f>data_olah!F378</f>
        <v>-0.4021493935520776</v>
      </c>
      <c r="G3739" s="255" t="str">
        <f>data_olah!G378</f>
        <v>117.42212947369651</v>
      </c>
      <c r="H3739" s="254" t="str">
        <f>data_olah!H378</f>
        <v>TELKOMSEL</v>
      </c>
      <c r="I3739" s="254" t="str">
        <f>data_olah!I378</f>
        <v>INDIHOME</v>
      </c>
      <c r="J3739" s="254" t="str">
        <f>data_olah!J378</f>
        <v>TERPASANG</v>
      </c>
      <c r="K3739" s="254" t="str">
        <f>data_olah!Q378</f>
        <v>&gt; 200GB</v>
      </c>
      <c r="L3739" s="254" t="str">
        <f>data_olah!U378</f>
        <v>KURANG OPTIMAL</v>
      </c>
    </row>
    <row r="3740">
      <c r="A3740" s="253">
        <v>2025.0</v>
      </c>
      <c r="B3740" s="253" t="s">
        <v>3599</v>
      </c>
      <c r="C3740" s="254" t="str">
        <f>data_olah!B379</f>
        <v>KUTAI KARTANEGARA</v>
      </c>
      <c r="D3740" s="254" t="str">
        <f>data_olah!C379</f>
        <v>MUARA BADAK</v>
      </c>
      <c r="E3740" s="254" t="str">
        <f>data_olah!D379</f>
        <v>SALOK PALAI</v>
      </c>
      <c r="F3740" s="255" t="str">
        <f>data_olah!F379</f>
        <v>-0.3800644779099306</v>
      </c>
      <c r="G3740" s="255" t="str">
        <f>data_olah!G379</f>
        <v>117.4318818118037</v>
      </c>
      <c r="H3740" s="254" t="str">
        <f>data_olah!H379</f>
        <v>TELKOMSAT</v>
      </c>
      <c r="I3740" s="254" t="str">
        <f>data_olah!I379</f>
        <v>STARLINK</v>
      </c>
      <c r="J3740" s="254" t="str">
        <f>data_olah!J379</f>
        <v>TERPASANG</v>
      </c>
      <c r="K3740" s="254" t="str">
        <f>data_olah!Q379</f>
        <v>&lt;= 10GB</v>
      </c>
      <c r="L3740" s="254" t="str">
        <f>data_olah!U379</f>
        <v>TIDAK OPTIMAL</v>
      </c>
    </row>
    <row r="3741">
      <c r="A3741" s="253">
        <v>2025.0</v>
      </c>
      <c r="B3741" s="253" t="s">
        <v>3599</v>
      </c>
      <c r="C3741" s="254" t="str">
        <f>data_olah!B380</f>
        <v>KUTAI KARTANEGARA</v>
      </c>
      <c r="D3741" s="254" t="str">
        <f>data_olah!C380</f>
        <v>MUARA BADAK</v>
      </c>
      <c r="E3741" s="254" t="str">
        <f>data_olah!D380</f>
        <v>MUARA BADAK ULU</v>
      </c>
      <c r="F3741" s="255" t="str">
        <f>data_olah!F380</f>
        <v>-0.3522726282018181</v>
      </c>
      <c r="G3741" s="255" t="str">
        <f>data_olah!G380</f>
        <v>117.43570694248712</v>
      </c>
      <c r="H3741" s="254" t="str">
        <f>data_olah!H380</f>
        <v>TELKOMSEL</v>
      </c>
      <c r="I3741" s="254" t="str">
        <f>data_olah!I380</f>
        <v>INDIHOME</v>
      </c>
      <c r="J3741" s="254" t="str">
        <f>data_olah!J380</f>
        <v>TERPASANG</v>
      </c>
      <c r="K3741" s="254" t="str">
        <f>data_olah!Q380</f>
        <v>&lt;= 150GB</v>
      </c>
      <c r="L3741" s="254" t="str">
        <f>data_olah!U380</f>
        <v>TIDAK OPTIMAL</v>
      </c>
    </row>
    <row r="3742">
      <c r="A3742" s="253">
        <v>2025.0</v>
      </c>
      <c r="B3742" s="253" t="s">
        <v>3599</v>
      </c>
      <c r="C3742" s="254" t="str">
        <f>data_olah!B381</f>
        <v>KUTAI KARTANEGARA</v>
      </c>
      <c r="D3742" s="254" t="str">
        <f>data_olah!C381</f>
        <v>MUARA BADAK</v>
      </c>
      <c r="E3742" s="254" t="str">
        <f>data_olah!D381</f>
        <v>MUARA BADAK ILIR</v>
      </c>
      <c r="F3742" s="255" t="str">
        <f>data_olah!F381</f>
        <v>-0.34862067434489796</v>
      </c>
      <c r="G3742" s="255" t="str">
        <f>data_olah!G381</f>
        <v>117.4372745361003</v>
      </c>
      <c r="H3742" s="254" t="str">
        <f>data_olah!H381</f>
        <v>TELKOMSEL</v>
      </c>
      <c r="I3742" s="254" t="str">
        <f>data_olah!I381</f>
        <v>INDIHOME</v>
      </c>
      <c r="J3742" s="254" t="str">
        <f>data_olah!J381</f>
        <v>TERPASANG</v>
      </c>
      <c r="K3742" s="254" t="str">
        <f>data_olah!Q381</f>
        <v>&lt;= 200GB</v>
      </c>
      <c r="L3742" s="254" t="str">
        <f>data_olah!U381</f>
        <v>KURANG OPTIMAL</v>
      </c>
    </row>
    <row r="3743">
      <c r="A3743" s="253">
        <v>2025.0</v>
      </c>
      <c r="B3743" s="253" t="s">
        <v>3599</v>
      </c>
      <c r="C3743" s="254" t="str">
        <f>data_olah!B382</f>
        <v>KUTAI KARTANEGARA</v>
      </c>
      <c r="D3743" s="254" t="str">
        <f>data_olah!C382</f>
        <v>MUARA BADAK</v>
      </c>
      <c r="E3743" s="254" t="str">
        <f>data_olah!D382</f>
        <v>TANJUNG LIMAU</v>
      </c>
      <c r="F3743" s="255" t="str">
        <f>data_olah!F382</f>
        <v>-0.30099547065581994</v>
      </c>
      <c r="G3743" s="255" t="str">
        <f>data_olah!G382</f>
        <v>117.44204757471898</v>
      </c>
      <c r="H3743" s="254" t="str">
        <f>data_olah!H382</f>
        <v>TELKOMSEL</v>
      </c>
      <c r="I3743" s="254" t="str">
        <f>data_olah!I382</f>
        <v>INDIHOME</v>
      </c>
      <c r="J3743" s="254" t="str">
        <f>data_olah!J382</f>
        <v>TERPASANG</v>
      </c>
      <c r="K3743" s="254" t="str">
        <f>data_olah!Q382</f>
        <v>TIDAK AKTIF</v>
      </c>
      <c r="L3743" s="254" t="str">
        <f>data_olah!U382</f>
        <v>TIDAK OPTIMAL</v>
      </c>
    </row>
    <row r="3744">
      <c r="A3744" s="253">
        <v>2025.0</v>
      </c>
      <c r="B3744" s="253" t="s">
        <v>3599</v>
      </c>
      <c r="C3744" s="254" t="str">
        <f>data_olah!B383</f>
        <v>KUTAI KARTANEGARA</v>
      </c>
      <c r="D3744" s="254" t="str">
        <f>data_olah!C383</f>
        <v>MUARA BADAK</v>
      </c>
      <c r="E3744" s="254" t="str">
        <f>data_olah!D383</f>
        <v>TANAH DATAR</v>
      </c>
      <c r="F3744" s="255" t="str">
        <f>data_olah!F383</f>
        <v>-0.33920559786536747</v>
      </c>
      <c r="G3744" s="255" t="str">
        <f>data_olah!G383</f>
        <v>117.28366706019818</v>
      </c>
      <c r="H3744" s="254" t="str">
        <f>data_olah!H383</f>
        <v>TELKOMSEL</v>
      </c>
      <c r="I3744" s="254" t="str">
        <f>data_olah!I383</f>
        <v>INDIHOME</v>
      </c>
      <c r="J3744" s="254" t="str">
        <f>data_olah!J383</f>
        <v>TERPASANG</v>
      </c>
      <c r="K3744" s="254" t="str">
        <f>data_olah!Q383</f>
        <v>&lt;= 100GB</v>
      </c>
      <c r="L3744" s="254" t="str">
        <f>data_olah!U383</f>
        <v>TIDAK OPTIMAL</v>
      </c>
    </row>
    <row r="3745">
      <c r="A3745" s="253">
        <v>2025.0</v>
      </c>
      <c r="B3745" s="253" t="s">
        <v>3599</v>
      </c>
      <c r="C3745" s="254" t="str">
        <f>data_olah!B384</f>
        <v>KUTAI KARTANEGARA</v>
      </c>
      <c r="D3745" s="254" t="str">
        <f>data_olah!C384</f>
        <v>MUARA BADAK</v>
      </c>
      <c r="E3745" s="254" t="str">
        <f>data_olah!D384</f>
        <v>BADAK BARU</v>
      </c>
      <c r="F3745" s="255" t="str">
        <f>data_olah!F384</f>
        <v>-0.3233383042232851</v>
      </c>
      <c r="G3745" s="255" t="str">
        <f>data_olah!G384</f>
        <v>117.42089050540963</v>
      </c>
      <c r="H3745" s="254" t="str">
        <f>data_olah!H384</f>
        <v>TELKOM</v>
      </c>
      <c r="I3745" s="254" t="str">
        <f>data_olah!I384</f>
        <v>WMS</v>
      </c>
      <c r="J3745" s="254" t="str">
        <f>data_olah!J384</f>
        <v>TERPASANG</v>
      </c>
      <c r="K3745" s="254" t="str">
        <f>data_olah!Q384</f>
        <v>&gt; 200GB</v>
      </c>
      <c r="L3745" s="254" t="str">
        <f>data_olah!U384</f>
        <v>KURANG OPTIMAL</v>
      </c>
    </row>
    <row r="3746">
      <c r="A3746" s="253">
        <v>2025.0</v>
      </c>
      <c r="B3746" s="253" t="s">
        <v>3599</v>
      </c>
      <c r="C3746" s="254" t="str">
        <f>data_olah!B385</f>
        <v>KUTAI KARTANEGARA</v>
      </c>
      <c r="D3746" s="254" t="str">
        <f>data_olah!C385</f>
        <v>MUARA BADAK</v>
      </c>
      <c r="E3746" s="254" t="str">
        <f>data_olah!D385</f>
        <v>SUKA DAMAI</v>
      </c>
      <c r="F3746" s="255" t="str">
        <f>data_olah!F385</f>
        <v>-6.554409054190663</v>
      </c>
      <c r="G3746" s="255" t="str">
        <f>data_olah!G385</f>
        <v>107.05646757503189</v>
      </c>
      <c r="H3746" s="254" t="str">
        <f>data_olah!H385</f>
        <v/>
      </c>
      <c r="I3746" s="254" t="str">
        <f>data_olah!I385</f>
        <v/>
      </c>
      <c r="J3746" s="254" t="str">
        <f>data_olah!J385</f>
        <v/>
      </c>
      <c r="K3746" s="254" t="str">
        <f>data_olah!Q385</f>
        <v>BELUM TERPASANG</v>
      </c>
      <c r="L3746" s="254" t="str">
        <f>data_olah!U385</f>
        <v>BELUM TERPASANG</v>
      </c>
    </row>
    <row r="3747">
      <c r="A3747" s="253">
        <v>2025.0</v>
      </c>
      <c r="B3747" s="253" t="s">
        <v>3599</v>
      </c>
      <c r="C3747" s="254" t="str">
        <f>data_olah!B386</f>
        <v>KUTAI KARTANEGARA</v>
      </c>
      <c r="D3747" s="254" t="str">
        <f>data_olah!C386</f>
        <v>MUARA BADAK</v>
      </c>
      <c r="E3747" s="254" t="str">
        <f>data_olah!D386</f>
        <v>BADAK MEKAR</v>
      </c>
      <c r="F3747" s="255" t="str">
        <f>data_olah!F386</f>
        <v>-0.25065892130153294</v>
      </c>
      <c r="G3747" s="255" t="str">
        <f>data_olah!G386</f>
        <v>117.264986551445</v>
      </c>
      <c r="H3747" s="254" t="str">
        <f>data_olah!H386</f>
        <v>TELKOM</v>
      </c>
      <c r="I3747" s="254" t="str">
        <f>data_olah!I386</f>
        <v>WMS</v>
      </c>
      <c r="J3747" s="254" t="str">
        <f>data_olah!J386</f>
        <v>TERPASANG</v>
      </c>
      <c r="K3747" s="254" t="str">
        <f>data_olah!Q386</f>
        <v>BELUM TERPASANG</v>
      </c>
      <c r="L3747" s="254" t="str">
        <f>data_olah!U386</f>
        <v>TIDAK OPTIMAL</v>
      </c>
    </row>
    <row r="3748">
      <c r="A3748" s="253">
        <v>2025.0</v>
      </c>
      <c r="B3748" s="253" t="s">
        <v>3599</v>
      </c>
      <c r="C3748" s="254" t="str">
        <f>data_olah!B387</f>
        <v>KUTAI KARTANEGARA</v>
      </c>
      <c r="D3748" s="254" t="str">
        <f>data_olah!C387</f>
        <v>MUARA BADAK</v>
      </c>
      <c r="E3748" s="254" t="str">
        <f>data_olah!D387</f>
        <v>GAS ALAM BADAK I</v>
      </c>
      <c r="F3748" s="255" t="str">
        <f>data_olah!F387</f>
        <v>-0.3231900687149154</v>
      </c>
      <c r="G3748" s="255" t="str">
        <f>data_olah!G387</f>
        <v>117.4351351908887</v>
      </c>
      <c r="H3748" s="254" t="str">
        <f>data_olah!H387</f>
        <v/>
      </c>
      <c r="I3748" s="254" t="str">
        <f>data_olah!I387</f>
        <v/>
      </c>
      <c r="J3748" s="254" t="str">
        <f>data_olah!J387</f>
        <v/>
      </c>
      <c r="K3748" s="254" t="str">
        <f>data_olah!Q387</f>
        <v>BELUM TERPASANG</v>
      </c>
      <c r="L3748" s="254" t="str">
        <f>data_olah!U387</f>
        <v>BELUM TERPASANG</v>
      </c>
    </row>
    <row r="3749">
      <c r="A3749" s="253">
        <v>2025.0</v>
      </c>
      <c r="B3749" s="253" t="s">
        <v>3599</v>
      </c>
      <c r="C3749" s="254" t="str">
        <f>data_olah!B388</f>
        <v>KUTAI KARTANEGARA</v>
      </c>
      <c r="D3749" s="254" t="str">
        <f>data_olah!C388</f>
        <v>MUARA BADAK</v>
      </c>
      <c r="E3749" s="254" t="str">
        <f>data_olah!D388</f>
        <v>BATU-BATU</v>
      </c>
      <c r="F3749" s="255" t="str">
        <f>data_olah!F388</f>
        <v>-0.324442860306111</v>
      </c>
      <c r="G3749" s="255" t="str">
        <f>data_olah!G388</f>
        <v>117.37100555195698</v>
      </c>
      <c r="H3749" s="254" t="str">
        <f>data_olah!H388</f>
        <v>TELKOMSEL</v>
      </c>
      <c r="I3749" s="254" t="str">
        <f>data_olah!I388</f>
        <v>INDIHOME</v>
      </c>
      <c r="J3749" s="254" t="str">
        <f>data_olah!J388</f>
        <v>TERPASANG</v>
      </c>
      <c r="K3749" s="254" t="str">
        <f>data_olah!Q388</f>
        <v>&gt; 200GB</v>
      </c>
      <c r="L3749" s="254" t="str">
        <f>data_olah!U388</f>
        <v>KURANG OPTIMAL</v>
      </c>
    </row>
    <row r="3750">
      <c r="A3750" s="253">
        <v>2025.0</v>
      </c>
      <c r="B3750" s="253" t="s">
        <v>3599</v>
      </c>
      <c r="C3750" s="254" t="str">
        <f>data_olah!B389</f>
        <v>KUTAI KARTANEGARA</v>
      </c>
      <c r="D3750" s="254" t="str">
        <f>data_olah!C389</f>
        <v>MUARA BADAK</v>
      </c>
      <c r="E3750" s="254" t="str">
        <f>data_olah!D389</f>
        <v>SALLO CELA</v>
      </c>
      <c r="F3750" s="255" t="str">
        <f>data_olah!F389</f>
        <v>-0.24342182688326575</v>
      </c>
      <c r="G3750" s="255" t="str">
        <f>data_olah!G389</f>
        <v>117.34776853609972</v>
      </c>
      <c r="H3750" s="254" t="str">
        <f>data_olah!H389</f>
        <v>TELKOMSAT</v>
      </c>
      <c r="I3750" s="254" t="str">
        <f>data_olah!I389</f>
        <v>STARLINK</v>
      </c>
      <c r="J3750" s="254" t="str">
        <f>data_olah!J389</f>
        <v>TERPASANG</v>
      </c>
      <c r="K3750" s="254" t="str">
        <f>data_olah!Q389</f>
        <v>&lt;= 100GB</v>
      </c>
      <c r="L3750" s="254" t="str">
        <f>data_olah!U389</f>
        <v>KURANG OPTIMAL</v>
      </c>
    </row>
    <row r="3751">
      <c r="A3751" s="253">
        <v>2025.0</v>
      </c>
      <c r="B3751" s="253" t="s">
        <v>3599</v>
      </c>
      <c r="C3751" s="254" t="str">
        <f>data_olah!B390</f>
        <v>KUTAI KARTANEGARA</v>
      </c>
      <c r="D3751" s="254" t="str">
        <f>data_olah!C390</f>
        <v>MUARA BADAK</v>
      </c>
      <c r="E3751" s="254" t="str">
        <f>data_olah!D390</f>
        <v>SUNGAI BAWANG</v>
      </c>
      <c r="F3751" s="255" t="str">
        <f>data_olah!F390</f>
        <v>-0.3494611861755719</v>
      </c>
      <c r="G3751" s="255" t="str">
        <f>data_olah!G390</f>
        <v>117.24810245874181</v>
      </c>
      <c r="H3751" s="254" t="str">
        <f>data_olah!H390</f>
        <v>TELKOMSAT</v>
      </c>
      <c r="I3751" s="254" t="str">
        <f>data_olah!I390</f>
        <v>STARLINK</v>
      </c>
      <c r="J3751" s="254" t="str">
        <f>data_olah!J390</f>
        <v>TERPASANG</v>
      </c>
      <c r="K3751" s="254" t="str">
        <f>data_olah!Q390</f>
        <v>&lt;= 10GB</v>
      </c>
      <c r="L3751" s="254" t="str">
        <f>data_olah!U390</f>
        <v>TIDAK OPTIMAL</v>
      </c>
    </row>
    <row r="3752">
      <c r="A3752" s="253">
        <v>2025.0</v>
      </c>
      <c r="B3752" s="253" t="s">
        <v>3599</v>
      </c>
      <c r="C3752" s="254" t="str">
        <f>data_olah!B391</f>
        <v>KUTAI KARTANEGARA</v>
      </c>
      <c r="D3752" s="254" t="str">
        <f>data_olah!C391</f>
        <v>MUARA KAMAN</v>
      </c>
      <c r="E3752" s="254" t="str">
        <f>data_olah!D391</f>
        <v>MUARA KAMAN ILIR</v>
      </c>
      <c r="F3752" s="255" t="str">
        <f>data_olah!F391</f>
        <v>-0.1595630608371207</v>
      </c>
      <c r="G3752" s="255" t="str">
        <f>data_olah!G391</f>
        <v>116.72513965886151</v>
      </c>
      <c r="H3752" s="254" t="str">
        <f>data_olah!H391</f>
        <v>TELKOMSEL</v>
      </c>
      <c r="I3752" s="254" t="str">
        <f>data_olah!I391</f>
        <v>INDIHOME</v>
      </c>
      <c r="J3752" s="254" t="str">
        <f>data_olah!J391</f>
        <v>TERPASANG</v>
      </c>
      <c r="K3752" s="254" t="str">
        <f>data_olah!Q391</f>
        <v>&gt; 200GB</v>
      </c>
      <c r="L3752" s="254" t="str">
        <f>data_olah!U391</f>
        <v>KURANG OPTIMAL</v>
      </c>
    </row>
    <row r="3753">
      <c r="A3753" s="253">
        <v>2025.0</v>
      </c>
      <c r="B3753" s="253" t="s">
        <v>3599</v>
      </c>
      <c r="C3753" s="254" t="str">
        <f>data_olah!B392</f>
        <v>KUTAI KARTANEGARA</v>
      </c>
      <c r="D3753" s="254" t="str">
        <f>data_olah!C392</f>
        <v>MUARA KAMAN</v>
      </c>
      <c r="E3753" s="254" t="str">
        <f>data_olah!D392</f>
        <v>RANTAU HEMPANG</v>
      </c>
      <c r="F3753" s="255" t="str">
        <f>data_olah!F392</f>
        <v>-0.21763989234627018</v>
      </c>
      <c r="G3753" s="255" t="str">
        <f>data_olah!G392</f>
        <v>116.78594417347081</v>
      </c>
      <c r="H3753" s="254" t="str">
        <f>data_olah!H392</f>
        <v>TELKOMSEL</v>
      </c>
      <c r="I3753" s="254" t="str">
        <f>data_olah!I392</f>
        <v>ORBIT</v>
      </c>
      <c r="J3753" s="254" t="str">
        <f>data_olah!J392</f>
        <v>TERPASANG</v>
      </c>
      <c r="K3753" s="254" t="str">
        <f>data_olah!Q392</f>
        <v>TIDAK TERDETEKSI</v>
      </c>
      <c r="L3753" s="254" t="str">
        <f>data_olah!U392</f>
        <v>TIDAK TERDETEKSI</v>
      </c>
    </row>
    <row r="3754">
      <c r="A3754" s="253">
        <v>2025.0</v>
      </c>
      <c r="B3754" s="253" t="s">
        <v>3599</v>
      </c>
      <c r="C3754" s="254" t="str">
        <f>data_olah!B393</f>
        <v>KUTAI KARTANEGARA</v>
      </c>
      <c r="D3754" s="254" t="str">
        <f>data_olah!C393</f>
        <v>MUARA KAMAN</v>
      </c>
      <c r="E3754" s="254" t="str">
        <f>data_olah!D393</f>
        <v>TERATAK</v>
      </c>
      <c r="F3754" s="255" t="str">
        <f>data_olah!F393</f>
        <v>-0.29369091305146844</v>
      </c>
      <c r="G3754" s="255" t="str">
        <f>data_olah!G393</f>
        <v>116.83654155175822</v>
      </c>
      <c r="H3754" s="254" t="str">
        <f>data_olah!H393</f>
        <v>TELKOM</v>
      </c>
      <c r="I3754" s="254" t="str">
        <f>data_olah!I393</f>
        <v>WMS</v>
      </c>
      <c r="J3754" s="254" t="str">
        <f>data_olah!J393</f>
        <v>TERPASANG</v>
      </c>
      <c r="K3754" s="254" t="str">
        <f>data_olah!Q393</f>
        <v>&lt;= 100GB</v>
      </c>
      <c r="L3754" s="254" t="str">
        <f>data_olah!U393</f>
        <v>KURANG OPTIMAL</v>
      </c>
    </row>
    <row r="3755">
      <c r="A3755" s="253">
        <v>2025.0</v>
      </c>
      <c r="B3755" s="253" t="s">
        <v>3599</v>
      </c>
      <c r="C3755" s="254" t="str">
        <f>data_olah!B394</f>
        <v>KUTAI KARTANEGARA</v>
      </c>
      <c r="D3755" s="254" t="str">
        <f>data_olah!C394</f>
        <v>MUARA KAMAN</v>
      </c>
      <c r="E3755" s="254" t="str">
        <f>data_olah!D394</f>
        <v>BENUA PUHUN</v>
      </c>
      <c r="F3755" s="255" t="str">
        <f>data_olah!F394</f>
        <v>-0.27051111381529047</v>
      </c>
      <c r="G3755" s="255" t="str">
        <f>data_olah!G394</f>
        <v>116.8401891698855</v>
      </c>
      <c r="H3755" s="254" t="str">
        <f>data_olah!H394</f>
        <v>TELKOMSEL</v>
      </c>
      <c r="I3755" s="254" t="str">
        <f>data_olah!I394</f>
        <v>INDIHOME</v>
      </c>
      <c r="J3755" s="254" t="str">
        <f>data_olah!J394</f>
        <v>TERPASANG</v>
      </c>
      <c r="K3755" s="254" t="str">
        <f>data_olah!Q394</f>
        <v>&gt; 200GB</v>
      </c>
      <c r="L3755" s="254" t="str">
        <f>data_olah!U394</f>
        <v>KURANG OPTIMAL</v>
      </c>
    </row>
    <row r="3756">
      <c r="A3756" s="253">
        <v>2025.0</v>
      </c>
      <c r="B3756" s="253" t="s">
        <v>3599</v>
      </c>
      <c r="C3756" s="254" t="str">
        <f>data_olah!B395</f>
        <v>KUTAI KARTANEGARA</v>
      </c>
      <c r="D3756" s="254" t="str">
        <f>data_olah!C395</f>
        <v>MUARA KAMAN</v>
      </c>
      <c r="E3756" s="254" t="str">
        <f>data_olah!D395</f>
        <v>MUARA KAMAN ULU</v>
      </c>
      <c r="F3756" s="255" t="str">
        <f>data_olah!F395</f>
        <v>-0.1469163152058791</v>
      </c>
      <c r="G3756" s="255" t="str">
        <f>data_olah!G395</f>
        <v>116.73253810540882</v>
      </c>
      <c r="H3756" s="254" t="str">
        <f>data_olah!H395</f>
        <v>TELKOM</v>
      </c>
      <c r="I3756" s="254" t="str">
        <f>data_olah!I395</f>
        <v>WMS</v>
      </c>
      <c r="J3756" s="254" t="str">
        <f>data_olah!J395</f>
        <v>TERPASANG</v>
      </c>
      <c r="K3756" s="254" t="str">
        <f>data_olah!Q395</f>
        <v>&lt;= 150GB</v>
      </c>
      <c r="L3756" s="254" t="str">
        <f>data_olah!U395</f>
        <v>KURANG OPTIMAL</v>
      </c>
    </row>
    <row r="3757">
      <c r="A3757" s="253">
        <v>2025.0</v>
      </c>
      <c r="B3757" s="253" t="s">
        <v>3599</v>
      </c>
      <c r="C3757" s="254" t="str">
        <f>data_olah!B396</f>
        <v>KUTAI KARTANEGARA</v>
      </c>
      <c r="D3757" s="254" t="str">
        <f>data_olah!C396</f>
        <v>MUARA KAMAN</v>
      </c>
      <c r="E3757" s="254" t="str">
        <f>data_olah!D396</f>
        <v>SABINTULUNG</v>
      </c>
      <c r="F3757" s="255" t="str">
        <f>data_olah!F396</f>
        <v>-0.06902716937555746</v>
      </c>
      <c r="G3757" s="255" t="str">
        <f>data_olah!G396</f>
        <v>116.7797440099424</v>
      </c>
      <c r="H3757" s="254" t="str">
        <f>data_olah!H396</f>
        <v>TELKOM</v>
      </c>
      <c r="I3757" s="254" t="str">
        <f>data_olah!I396</f>
        <v>Astinet</v>
      </c>
      <c r="J3757" s="254" t="str">
        <f>data_olah!J396</f>
        <v>TERPASANG</v>
      </c>
      <c r="K3757" s="254" t="str">
        <f>data_olah!Q396</f>
        <v>TIDAK TERDETEKSI</v>
      </c>
      <c r="L3757" s="254" t="str">
        <f>data_olah!U396</f>
        <v>TIDAK TERDETEKSI</v>
      </c>
    </row>
    <row r="3758">
      <c r="A3758" s="253">
        <v>2025.0</v>
      </c>
      <c r="B3758" s="253" t="s">
        <v>3599</v>
      </c>
      <c r="C3758" s="254" t="str">
        <f>data_olah!B397</f>
        <v>KUTAI KARTANEGARA</v>
      </c>
      <c r="D3758" s="254" t="str">
        <f>data_olah!C397</f>
        <v>MUARA KAMAN</v>
      </c>
      <c r="E3758" s="254" t="str">
        <f>data_olah!D397</f>
        <v>MUARA SIRAN</v>
      </c>
      <c r="F3758" s="255" t="str">
        <f>data_olah!F397</f>
        <v>-0.13150844758935942</v>
      </c>
      <c r="G3758" s="255" t="str">
        <f>data_olah!G397</f>
        <v>116.64237663661086</v>
      </c>
      <c r="H3758" s="254" t="str">
        <f>data_olah!H397</f>
        <v>TELKOMSAT</v>
      </c>
      <c r="I3758" s="254" t="str">
        <f>data_olah!I397</f>
        <v>STARLINK</v>
      </c>
      <c r="J3758" s="254" t="str">
        <f>data_olah!J397</f>
        <v>TERPASANG</v>
      </c>
      <c r="K3758" s="254" t="str">
        <f>data_olah!Q397</f>
        <v>&lt;= 50GB</v>
      </c>
      <c r="L3758" s="254" t="str">
        <f>data_olah!U397</f>
        <v>SANGAT OPTIMAL</v>
      </c>
    </row>
    <row r="3759">
      <c r="A3759" s="253">
        <v>2025.0</v>
      </c>
      <c r="B3759" s="253" t="s">
        <v>3599</v>
      </c>
      <c r="C3759" s="254" t="str">
        <f>data_olah!B398</f>
        <v>KUTAI KARTANEGARA</v>
      </c>
      <c r="D3759" s="254" t="str">
        <f>data_olah!C398</f>
        <v>MUARA KAMAN</v>
      </c>
      <c r="E3759" s="254" t="str">
        <f>data_olah!D398</f>
        <v>TUNJUNGAN</v>
      </c>
      <c r="F3759" s="255" t="str">
        <f>data_olah!F398</f>
        <v>-0.020087579217427848</v>
      </c>
      <c r="G3759" s="255" t="str">
        <f>data_olah!G398</f>
        <v>116.76437085277156</v>
      </c>
      <c r="H3759" s="254" t="str">
        <f>data_olah!H398</f>
        <v>TELKOMSAT</v>
      </c>
      <c r="I3759" s="254" t="str">
        <f>data_olah!I398</f>
        <v>STARLINK</v>
      </c>
      <c r="J3759" s="254" t="str">
        <f>data_olah!J398</f>
        <v>TERPASANG</v>
      </c>
      <c r="K3759" s="254" t="str">
        <f>data_olah!Q398</f>
        <v>&lt;= 10GB</v>
      </c>
      <c r="L3759" s="254" t="str">
        <f>data_olah!U398</f>
        <v>TIDAK OPTIMAL</v>
      </c>
    </row>
    <row r="3760">
      <c r="A3760" s="253">
        <v>2025.0</v>
      </c>
      <c r="B3760" s="253" t="s">
        <v>3599</v>
      </c>
      <c r="C3760" s="254" t="str">
        <f>data_olah!B399</f>
        <v>KUTAI KARTANEGARA</v>
      </c>
      <c r="D3760" s="254" t="str">
        <f>data_olah!C399</f>
        <v>MUARA KAMAN</v>
      </c>
      <c r="E3760" s="254" t="str">
        <f>data_olah!D399</f>
        <v>SEDULANG</v>
      </c>
      <c r="F3760" s="255" t="str">
        <f>data_olah!F399</f>
        <v>0.12743631128771196</v>
      </c>
      <c r="G3760" s="255" t="str">
        <f>data_olah!G399</f>
        <v>116.81512972228872</v>
      </c>
      <c r="H3760" s="254" t="str">
        <f>data_olah!H399</f>
        <v>TELKOMSAT</v>
      </c>
      <c r="I3760" s="254" t="str">
        <f>data_olah!I399</f>
        <v>STARLINK</v>
      </c>
      <c r="J3760" s="254" t="str">
        <f>data_olah!J399</f>
        <v>TERPASANG</v>
      </c>
      <c r="K3760" s="254" t="str">
        <f>data_olah!Q399</f>
        <v>&lt;= 50GB</v>
      </c>
      <c r="L3760" s="254" t="str">
        <f>data_olah!U399</f>
        <v>SANGAT OPTIMAL</v>
      </c>
    </row>
    <row r="3761">
      <c r="A3761" s="253">
        <v>2025.0</v>
      </c>
      <c r="B3761" s="253" t="s">
        <v>3599</v>
      </c>
      <c r="C3761" s="254" t="str">
        <f>data_olah!B400</f>
        <v>KUTAI KARTANEGARA</v>
      </c>
      <c r="D3761" s="254" t="str">
        <f>data_olah!C400</f>
        <v>MUARA KAMAN</v>
      </c>
      <c r="E3761" s="254" t="str">
        <f>data_olah!D400</f>
        <v>MENAMANG KIRI</v>
      </c>
      <c r="F3761" s="255" t="str">
        <f>data_olah!F400</f>
        <v>0.25897533924891825</v>
      </c>
      <c r="G3761" s="255" t="str">
        <f>data_olah!G400</f>
        <v>116.92061272515853</v>
      </c>
      <c r="H3761" s="254" t="str">
        <f>data_olah!H400</f>
        <v>TELKOMSAT</v>
      </c>
      <c r="I3761" s="254" t="str">
        <f>data_olah!I400</f>
        <v>STARLINK</v>
      </c>
      <c r="J3761" s="254" t="str">
        <f>data_olah!J400</f>
        <v>TERPASANG</v>
      </c>
      <c r="K3761" s="254" t="str">
        <f>data_olah!Q400</f>
        <v>&lt;= 100GB</v>
      </c>
      <c r="L3761" s="254" t="str">
        <f>data_olah!U400</f>
        <v>TIDAK OPTIMAL</v>
      </c>
    </row>
    <row r="3762">
      <c r="A3762" s="253">
        <v>2025.0</v>
      </c>
      <c r="B3762" s="253" t="s">
        <v>3599</v>
      </c>
      <c r="C3762" s="254" t="str">
        <f>data_olah!B401</f>
        <v>KUTAI KARTANEGARA</v>
      </c>
      <c r="D3762" s="254" t="str">
        <f>data_olah!C401</f>
        <v>MUARA KAMAN</v>
      </c>
      <c r="E3762" s="254" t="str">
        <f>data_olah!D401</f>
        <v>MENAMANG KANAN</v>
      </c>
      <c r="F3762" s="255" t="str">
        <f>data_olah!F401</f>
        <v>0.23082313130620596</v>
      </c>
      <c r="G3762" s="255" t="str">
        <f>data_olah!G401</f>
        <v>116.96352806970069</v>
      </c>
      <c r="H3762" s="254" t="str">
        <f>data_olah!H401</f>
        <v>TELKOMSAT</v>
      </c>
      <c r="I3762" s="254" t="str">
        <f>data_olah!I401</f>
        <v>STARLINK</v>
      </c>
      <c r="J3762" s="254" t="str">
        <f>data_olah!J401</f>
        <v>TERPASANG</v>
      </c>
      <c r="K3762" s="254" t="str">
        <f>data_olah!Q401</f>
        <v>&lt;=1000GB</v>
      </c>
      <c r="L3762" s="254" t="str">
        <f>data_olah!U401</f>
        <v>SANGAT OPTIMAL</v>
      </c>
    </row>
    <row r="3763">
      <c r="A3763" s="253">
        <v>2025.0</v>
      </c>
      <c r="B3763" s="253" t="s">
        <v>3599</v>
      </c>
      <c r="C3763" s="254" t="str">
        <f>data_olah!B402</f>
        <v>KUTAI KARTANEGARA</v>
      </c>
      <c r="D3763" s="254" t="str">
        <f>data_olah!C402</f>
        <v>MUARA KAMAN</v>
      </c>
      <c r="E3763" s="254" t="str">
        <f>data_olah!D402</f>
        <v>SIDOMUKTI</v>
      </c>
      <c r="F3763" s="255" t="str">
        <f>data_olah!F402</f>
        <v>-0.1489470290856255</v>
      </c>
      <c r="G3763" s="255" t="str">
        <f>data_olah!G402</f>
        <v>116.9228582671105</v>
      </c>
      <c r="H3763" s="254" t="str">
        <f>data_olah!H402</f>
        <v>TELKOMSEL</v>
      </c>
      <c r="I3763" s="254" t="str">
        <f>data_olah!I402</f>
        <v>INDIHOME</v>
      </c>
      <c r="J3763" s="254" t="str">
        <f>data_olah!J402</f>
        <v>TERPASANG</v>
      </c>
      <c r="K3763" s="254" t="str">
        <f>data_olah!Q402</f>
        <v>&lt;= 150GB</v>
      </c>
      <c r="L3763" s="254" t="str">
        <f>data_olah!U402</f>
        <v>TIDAK OPTIMAL</v>
      </c>
    </row>
    <row r="3764">
      <c r="A3764" s="253">
        <v>2025.0</v>
      </c>
      <c r="B3764" s="253" t="s">
        <v>3599</v>
      </c>
      <c r="C3764" s="254" t="str">
        <f>data_olah!B403</f>
        <v>KUTAI KARTANEGARA</v>
      </c>
      <c r="D3764" s="254" t="str">
        <f>data_olah!C403</f>
        <v>MUARA KAMAN</v>
      </c>
      <c r="E3764" s="254" t="str">
        <f>data_olah!D403</f>
        <v>PANCA JAYA</v>
      </c>
      <c r="F3764" s="255" t="str">
        <f>data_olah!F403</f>
        <v>-0.167890765676205</v>
      </c>
      <c r="G3764" s="255" t="str">
        <f>data_olah!G403</f>
        <v>116.90806160003828</v>
      </c>
      <c r="H3764" s="254" t="str">
        <f>data_olah!H403</f>
        <v>TELKOM</v>
      </c>
      <c r="I3764" s="254" t="str">
        <f>data_olah!I403</f>
        <v>WMS</v>
      </c>
      <c r="J3764" s="254" t="str">
        <f>data_olah!J403</f>
        <v>TERPASANG</v>
      </c>
      <c r="K3764" s="254" t="str">
        <f>data_olah!Q403</f>
        <v>&gt; 200GB</v>
      </c>
      <c r="L3764" s="254" t="str">
        <f>data_olah!U403</f>
        <v>KURANG OPTIMAL</v>
      </c>
    </row>
    <row r="3765">
      <c r="A3765" s="253">
        <v>2025.0</v>
      </c>
      <c r="B3765" s="253" t="s">
        <v>3599</v>
      </c>
      <c r="C3765" s="254" t="str">
        <f>data_olah!B404</f>
        <v>KUTAI KARTANEGARA</v>
      </c>
      <c r="D3765" s="254" t="str">
        <f>data_olah!C404</f>
        <v>MUARA KAMAN</v>
      </c>
      <c r="E3765" s="254" t="str">
        <f>data_olah!D404</f>
        <v>BUNGA JADI</v>
      </c>
      <c r="F3765" s="255" t="str">
        <f>data_olah!F404</f>
        <v>-0.19107420056370278</v>
      </c>
      <c r="G3765" s="255" t="str">
        <f>data_olah!G404</f>
        <v>116.88288435144479</v>
      </c>
      <c r="H3765" s="254" t="str">
        <f>data_olah!H404</f>
        <v>TELKOM</v>
      </c>
      <c r="I3765" s="254" t="str">
        <f>data_olah!I404</f>
        <v>WMS</v>
      </c>
      <c r="J3765" s="254" t="str">
        <f>data_olah!J404</f>
        <v>TERPASANG</v>
      </c>
      <c r="K3765" s="254" t="str">
        <f>data_olah!Q404</f>
        <v>&lt;= 100GB</v>
      </c>
      <c r="L3765" s="254" t="str">
        <f>data_olah!U404</f>
        <v>KURANG OPTIMAL</v>
      </c>
    </row>
    <row r="3766">
      <c r="A3766" s="253">
        <v>2025.0</v>
      </c>
      <c r="B3766" s="253" t="s">
        <v>3599</v>
      </c>
      <c r="C3766" s="254" t="str">
        <f>data_olah!B405</f>
        <v>KUTAI KARTANEGARA</v>
      </c>
      <c r="D3766" s="254" t="str">
        <f>data_olah!C405</f>
        <v>MUARA KAMAN</v>
      </c>
      <c r="E3766" s="254" t="str">
        <f>data_olah!D405</f>
        <v>KUPANG BARU</v>
      </c>
      <c r="F3766" s="255" t="str">
        <f>data_olah!F405</f>
        <v>0.1652809677630113</v>
      </c>
      <c r="G3766" s="255" t="str">
        <f>data_olah!G405</f>
        <v>116.86650366288657</v>
      </c>
      <c r="H3766" s="254" t="str">
        <f>data_olah!H405</f>
        <v>TELKOMSAT</v>
      </c>
      <c r="I3766" s="254" t="str">
        <f>data_olah!I405</f>
        <v>STARLINK</v>
      </c>
      <c r="J3766" s="254" t="str">
        <f>data_olah!J405</f>
        <v>TERPASANG</v>
      </c>
      <c r="K3766" s="254" t="str">
        <f>data_olah!Q405</f>
        <v>&lt;= 100GB</v>
      </c>
      <c r="L3766" s="254" t="str">
        <f>data_olah!U405</f>
        <v>OPTIMAL</v>
      </c>
    </row>
    <row r="3767">
      <c r="A3767" s="253">
        <v>2025.0</v>
      </c>
      <c r="B3767" s="253" t="s">
        <v>3599</v>
      </c>
      <c r="C3767" s="254" t="str">
        <f>data_olah!B406</f>
        <v>KUTAI KARTANEGARA</v>
      </c>
      <c r="D3767" s="254" t="str">
        <f>data_olah!C406</f>
        <v>MUARA KAMAN</v>
      </c>
      <c r="E3767" s="254" t="str">
        <f>data_olah!D406</f>
        <v>LEBAHO ULAQ</v>
      </c>
      <c r="F3767" s="255" t="str">
        <f>data_olah!F406</f>
        <v>-0.3681687344023378</v>
      </c>
      <c r="G3767" s="255" t="str">
        <f>data_olah!G406</f>
        <v>116.75011662444737</v>
      </c>
      <c r="H3767" s="254" t="str">
        <f>data_olah!H406</f>
        <v>TELKOMSEL</v>
      </c>
      <c r="I3767" s="254" t="str">
        <f>data_olah!I406</f>
        <v>INDIHOME</v>
      </c>
      <c r="J3767" s="254" t="str">
        <f>data_olah!J406</f>
        <v>TERPASANG</v>
      </c>
      <c r="K3767" s="254" t="str">
        <f>data_olah!Q406</f>
        <v>&gt; 200GB</v>
      </c>
      <c r="L3767" s="254" t="str">
        <f>data_olah!U406</f>
        <v>KURANG OPTIMAL</v>
      </c>
    </row>
    <row r="3768">
      <c r="A3768" s="253">
        <v>2025.0</v>
      </c>
      <c r="B3768" s="253" t="s">
        <v>3599</v>
      </c>
      <c r="C3768" s="254" t="str">
        <f>data_olah!B407</f>
        <v>KUTAI KARTANEGARA</v>
      </c>
      <c r="D3768" s="254" t="str">
        <f>data_olah!C407</f>
        <v>MUARA KAMAN</v>
      </c>
      <c r="E3768" s="254" t="str">
        <f>data_olah!D407</f>
        <v>BUKIT JERING</v>
      </c>
      <c r="F3768" s="255" t="str">
        <f>data_olah!F407</f>
        <v>-0.1838983248429703</v>
      </c>
      <c r="G3768" s="255" t="str">
        <f>data_olah!G407</f>
        <v>116.6655361222889</v>
      </c>
      <c r="H3768" s="254" t="str">
        <f>data_olah!H407</f>
        <v>TELKOMSAT</v>
      </c>
      <c r="I3768" s="254" t="str">
        <f>data_olah!I407</f>
        <v>STARLINK</v>
      </c>
      <c r="J3768" s="254" t="str">
        <f>data_olah!J407</f>
        <v>TERPASANG</v>
      </c>
      <c r="K3768" s="254" t="str">
        <f>data_olah!Q407</f>
        <v>&lt;= 50GB</v>
      </c>
      <c r="L3768" s="254" t="str">
        <f>data_olah!U407</f>
        <v>TIDAK OPTIMAL</v>
      </c>
    </row>
    <row r="3769">
      <c r="A3769" s="253">
        <v>2025.0</v>
      </c>
      <c r="B3769" s="253" t="s">
        <v>3599</v>
      </c>
      <c r="C3769" s="254" t="str">
        <f>data_olah!B408</f>
        <v>KUTAI KARTANEGARA</v>
      </c>
      <c r="D3769" s="254" t="str">
        <f>data_olah!C408</f>
        <v>MUARA KAMAN</v>
      </c>
      <c r="E3769" s="254" t="str">
        <f>data_olah!D408</f>
        <v>LIANG BUAYA</v>
      </c>
      <c r="F3769" s="255" t="str">
        <f>data_olah!F408</f>
        <v>0.09540005831099001</v>
      </c>
      <c r="G3769" s="255" t="str">
        <f>data_olah!G408</f>
        <v>116.76149398213502</v>
      </c>
      <c r="H3769" s="254" t="str">
        <f>data_olah!H408</f>
        <v>TELKOMSAT</v>
      </c>
      <c r="I3769" s="254" t="str">
        <f>data_olah!I408</f>
        <v>STARLINK</v>
      </c>
      <c r="J3769" s="254" t="str">
        <f>data_olah!J408</f>
        <v>TERPASANG</v>
      </c>
      <c r="K3769" s="254" t="str">
        <f>data_olah!Q408</f>
        <v>&lt;= 500GB</v>
      </c>
      <c r="L3769" s="254" t="str">
        <f>data_olah!U408</f>
        <v>SANGAT OPTIMAL</v>
      </c>
    </row>
    <row r="3770">
      <c r="A3770" s="253">
        <v>2025.0</v>
      </c>
      <c r="B3770" s="253" t="s">
        <v>3599</v>
      </c>
      <c r="C3770" s="254" t="str">
        <f>data_olah!B409</f>
        <v>KUTAI KARTANEGARA</v>
      </c>
      <c r="D3770" s="254" t="str">
        <f>data_olah!C409</f>
        <v>MUARA KAMAN</v>
      </c>
      <c r="E3770" s="254" t="str">
        <f>data_olah!D409</f>
        <v>PUAN CEPAK</v>
      </c>
      <c r="F3770" s="255" t="str">
        <f>data_olah!F409</f>
        <v>-0.05283948459087741</v>
      </c>
      <c r="G3770" s="255" t="str">
        <f>data_olah!G409</f>
        <v>116.90450595195604</v>
      </c>
      <c r="H3770" s="254" t="str">
        <f>data_olah!H409</f>
        <v>TELKOMSEL</v>
      </c>
      <c r="I3770" s="254" t="str">
        <f>data_olah!I409</f>
        <v>ORBIT</v>
      </c>
      <c r="J3770" s="254" t="str">
        <f>data_olah!J409</f>
        <v>TERPASANG</v>
      </c>
      <c r="K3770" s="254" t="str">
        <f>data_olah!Q409</f>
        <v>TIDAK TERDETEKSI</v>
      </c>
      <c r="L3770" s="254" t="str">
        <f>data_olah!U409</f>
        <v>TIDAK TERDETEKSI</v>
      </c>
    </row>
    <row r="3771">
      <c r="A3771" s="253">
        <v>2025.0</v>
      </c>
      <c r="B3771" s="253" t="s">
        <v>3599</v>
      </c>
      <c r="C3771" s="254" t="str">
        <f>data_olah!B410</f>
        <v>KUTAI KARTANEGARA</v>
      </c>
      <c r="D3771" s="254" t="str">
        <f>data_olah!C410</f>
        <v>MUARA KAMAN</v>
      </c>
      <c r="E3771" s="254" t="str">
        <f>data_olah!D410</f>
        <v>CIPARI MAKMUR</v>
      </c>
      <c r="F3771" s="255" t="str">
        <f>data_olah!F410</f>
        <v>-0.16176544739713597</v>
      </c>
      <c r="G3771" s="255" t="str">
        <f>data_olah!G410</f>
        <v>116.92782640950134</v>
      </c>
      <c r="H3771" s="254" t="str">
        <f>data_olah!H410</f>
        <v>TELKOM</v>
      </c>
      <c r="I3771" s="254" t="str">
        <f>data_olah!I410</f>
        <v>WMS</v>
      </c>
      <c r="J3771" s="254" t="str">
        <f>data_olah!J410</f>
        <v>TERPASANG</v>
      </c>
      <c r="K3771" s="254" t="str">
        <f>data_olah!Q410</f>
        <v>BELUM TERPASANG</v>
      </c>
      <c r="L3771" s="254" t="str">
        <f>data_olah!U410</f>
        <v>KURANG OPTIMAL</v>
      </c>
    </row>
    <row r="3772">
      <c r="A3772" s="253">
        <v>2025.0</v>
      </c>
      <c r="B3772" s="253" t="s">
        <v>3599</v>
      </c>
      <c r="C3772" s="254" t="str">
        <f>data_olah!B411</f>
        <v>KUTAI KARTANEGARA</v>
      </c>
      <c r="D3772" s="254" t="str">
        <f>data_olah!C411</f>
        <v>MUARA MUNTAI</v>
      </c>
      <c r="E3772" s="254" t="str">
        <f>data_olah!D411</f>
        <v>PERIAN</v>
      </c>
      <c r="F3772" s="255" t="str">
        <f>data_olah!F411</f>
        <v>-0.5309299276062301</v>
      </c>
      <c r="G3772" s="255" t="str">
        <f>data_olah!G411</f>
        <v>116.41870795669251</v>
      </c>
      <c r="H3772" s="254" t="str">
        <f>data_olah!H411</f>
        <v>TELKOM</v>
      </c>
      <c r="I3772" s="254" t="str">
        <f>data_olah!I411</f>
        <v>Astinet</v>
      </c>
      <c r="J3772" s="254" t="str">
        <f>data_olah!J411</f>
        <v>TERPASANG</v>
      </c>
      <c r="K3772" s="254" t="str">
        <f>data_olah!Q411</f>
        <v>TIDAK TERDETEKSI</v>
      </c>
      <c r="L3772" s="254" t="str">
        <f>data_olah!U411</f>
        <v>TIDAK TERDETEKSI</v>
      </c>
    </row>
    <row r="3773">
      <c r="A3773" s="253">
        <v>2025.0</v>
      </c>
      <c r="B3773" s="253" t="s">
        <v>3599</v>
      </c>
      <c r="C3773" s="254" t="str">
        <f>data_olah!B412</f>
        <v>KUTAI KARTANEGARA</v>
      </c>
      <c r="D3773" s="254" t="str">
        <f>data_olah!C412</f>
        <v>MUARA MUNTAI</v>
      </c>
      <c r="E3773" s="254" t="str">
        <f>data_olah!D412</f>
        <v>MUARA LEKA</v>
      </c>
      <c r="F3773" s="255" t="str">
        <f>data_olah!F412</f>
        <v>-0.508496973802094</v>
      </c>
      <c r="G3773" s="255" t="str">
        <f>data_olah!G412</f>
        <v>116.42915676812657</v>
      </c>
      <c r="H3773" s="254" t="str">
        <f>data_olah!H412</f>
        <v>TELKOM</v>
      </c>
      <c r="I3773" s="254" t="str">
        <f>data_olah!I412</f>
        <v>WMS</v>
      </c>
      <c r="J3773" s="254" t="str">
        <f>data_olah!J412</f>
        <v>TERPASANG</v>
      </c>
      <c r="K3773" s="254" t="str">
        <f>data_olah!Q412</f>
        <v>BELUM TERPASANG</v>
      </c>
      <c r="L3773" s="254" t="str">
        <f>data_olah!U412</f>
        <v>TIDAK OPTIMAL</v>
      </c>
    </row>
    <row r="3774">
      <c r="A3774" s="253">
        <v>2025.0</v>
      </c>
      <c r="B3774" s="253" t="s">
        <v>3599</v>
      </c>
      <c r="C3774" s="254" t="str">
        <f>data_olah!B413</f>
        <v>KUTAI KARTANEGARA</v>
      </c>
      <c r="D3774" s="254" t="str">
        <f>data_olah!C413</f>
        <v>MUARA MUNTAI</v>
      </c>
      <c r="E3774" s="254" t="str">
        <f>data_olah!D413</f>
        <v>MUARA ALOH</v>
      </c>
      <c r="F3774" s="255" t="str">
        <f>data_olah!F413</f>
        <v>-0.42891169471981183</v>
      </c>
      <c r="G3774" s="255" t="str">
        <f>data_olah!G413</f>
        <v>116.34090137297355</v>
      </c>
      <c r="H3774" s="254" t="str">
        <f>data_olah!H413</f>
        <v>TELKOMSAT</v>
      </c>
      <c r="I3774" s="254" t="str">
        <f>data_olah!I413</f>
        <v>STARLINK</v>
      </c>
      <c r="J3774" s="254" t="str">
        <f>data_olah!J413</f>
        <v>TERPASANG</v>
      </c>
      <c r="K3774" s="254" t="str">
        <f>data_olah!Q413</f>
        <v>&lt;= 50GB</v>
      </c>
      <c r="L3774" s="254" t="str">
        <f>data_olah!U413</f>
        <v>TIDAK OPTIMAL</v>
      </c>
    </row>
    <row r="3775">
      <c r="A3775" s="253">
        <v>2025.0</v>
      </c>
      <c r="B3775" s="253" t="s">
        <v>3599</v>
      </c>
      <c r="C3775" s="254" t="str">
        <f>data_olah!B414</f>
        <v>KUTAI KARTANEGARA</v>
      </c>
      <c r="D3775" s="254" t="str">
        <f>data_olah!C414</f>
        <v>MUARA MUNTAI</v>
      </c>
      <c r="E3775" s="254" t="str">
        <f>data_olah!D414</f>
        <v>JANTUR</v>
      </c>
      <c r="F3775" s="255" t="str">
        <f>data_olah!F414</f>
        <v>-0.41203894392202095</v>
      </c>
      <c r="G3775" s="255" t="str">
        <f>data_olah!G414</f>
        <v>116.29032028247123</v>
      </c>
      <c r="H3775" s="254" t="str">
        <f>data_olah!H414</f>
        <v>TELKOMSEL</v>
      </c>
      <c r="I3775" s="254" t="str">
        <f>data_olah!I414</f>
        <v>ORBIT</v>
      </c>
      <c r="J3775" s="254" t="str">
        <f>data_olah!J414</f>
        <v>TERPASANG</v>
      </c>
      <c r="K3775" s="254" t="str">
        <f>data_olah!Q414</f>
        <v>TIDAK TERDETEKSI</v>
      </c>
      <c r="L3775" s="254" t="str">
        <f>data_olah!U414</f>
        <v>TIDAK TERDETEKSI</v>
      </c>
    </row>
    <row r="3776">
      <c r="A3776" s="253">
        <v>2025.0</v>
      </c>
      <c r="B3776" s="253" t="s">
        <v>3599</v>
      </c>
      <c r="C3776" s="254" t="str">
        <f>data_olah!B415</f>
        <v>KUTAI KARTANEGARA</v>
      </c>
      <c r="D3776" s="254" t="str">
        <f>data_olah!C415</f>
        <v>MUARA MUNTAI</v>
      </c>
      <c r="E3776" s="254" t="str">
        <f>data_olah!D415</f>
        <v>BATUQ</v>
      </c>
      <c r="F3776" s="255" t="str">
        <f>data_olah!F415</f>
        <v>-0.3528541166023317</v>
      </c>
      <c r="G3776" s="255" t="str">
        <f>data_olah!G415</f>
        <v>116.32893111538442</v>
      </c>
      <c r="H3776" s="254" t="str">
        <f>data_olah!H415</f>
        <v>TELKOMSEL</v>
      </c>
      <c r="I3776" s="254" t="str">
        <f>data_olah!I415</f>
        <v>ORBIT</v>
      </c>
      <c r="J3776" s="254" t="str">
        <f>data_olah!J415</f>
        <v>TERPASANG</v>
      </c>
      <c r="K3776" s="254" t="str">
        <f>data_olah!Q415</f>
        <v>TIDAK TERDETEKSI</v>
      </c>
      <c r="L3776" s="254" t="str">
        <f>data_olah!U415</f>
        <v>TIDAK TERDETEKSI</v>
      </c>
    </row>
    <row r="3777">
      <c r="A3777" s="253">
        <v>2025.0</v>
      </c>
      <c r="B3777" s="253" t="s">
        <v>3599</v>
      </c>
      <c r="C3777" s="254" t="str">
        <f>data_olah!B416</f>
        <v>KUTAI KARTANEGARA</v>
      </c>
      <c r="D3777" s="254" t="str">
        <f>data_olah!C416</f>
        <v>MUARA MUNTAI</v>
      </c>
      <c r="E3777" s="254" t="str">
        <f>data_olah!D416</f>
        <v>REBAQ RINDING</v>
      </c>
      <c r="F3777" s="255" t="str">
        <f>data_olah!F416</f>
        <v>-0.3477297982477831</v>
      </c>
      <c r="G3777" s="255" t="str">
        <f>data_olah!G416</f>
        <v>116.38351732438447</v>
      </c>
      <c r="H3777" s="254" t="str">
        <f>data_olah!H416</f>
        <v>TELKOMSAT</v>
      </c>
      <c r="I3777" s="254" t="str">
        <f>data_olah!I416</f>
        <v>STARLINK</v>
      </c>
      <c r="J3777" s="254" t="str">
        <f>data_olah!J416</f>
        <v>TERPASANG</v>
      </c>
      <c r="K3777" s="254" t="str">
        <f>data_olah!Q416</f>
        <v>&lt;= 200GB</v>
      </c>
      <c r="L3777" s="254" t="str">
        <f>data_olah!U416</f>
        <v>OPTIMAL</v>
      </c>
    </row>
    <row r="3778">
      <c r="A3778" s="253">
        <v>2025.0</v>
      </c>
      <c r="B3778" s="253" t="s">
        <v>3599</v>
      </c>
      <c r="C3778" s="254" t="str">
        <f>data_olah!B417</f>
        <v>KUTAI KARTANEGARA</v>
      </c>
      <c r="D3778" s="254" t="str">
        <f>data_olah!C417</f>
        <v>MUARA MUNTAI</v>
      </c>
      <c r="E3778" s="254" t="str">
        <f>data_olah!D417</f>
        <v>MUARA MUNTAI ULU</v>
      </c>
      <c r="F3778" s="255" t="str">
        <f>data_olah!F417</f>
        <v>-0.3471875947849973</v>
      </c>
      <c r="G3778" s="255" t="str">
        <f>data_olah!G417</f>
        <v>116.39024322710372</v>
      </c>
      <c r="H3778" s="254" t="str">
        <f>data_olah!H417</f>
        <v>TELKOMSEL</v>
      </c>
      <c r="I3778" s="254" t="str">
        <f>data_olah!I417</f>
        <v>ORBIT</v>
      </c>
      <c r="J3778" s="254" t="str">
        <f>data_olah!J417</f>
        <v>TERPASANG</v>
      </c>
      <c r="K3778" s="254" t="str">
        <f>data_olah!Q417</f>
        <v>TIDAK TERDETEKSI</v>
      </c>
      <c r="L3778" s="254" t="str">
        <f>data_olah!U417</f>
        <v>TIDAK TERDETEKSI</v>
      </c>
    </row>
    <row r="3779">
      <c r="A3779" s="253">
        <v>2025.0</v>
      </c>
      <c r="B3779" s="253" t="s">
        <v>3599</v>
      </c>
      <c r="C3779" s="254" t="str">
        <f>data_olah!B418</f>
        <v>KUTAI KARTANEGARA</v>
      </c>
      <c r="D3779" s="254" t="str">
        <f>data_olah!C418</f>
        <v>MUARA MUNTAI</v>
      </c>
      <c r="E3779" s="254" t="str">
        <f>data_olah!D418</f>
        <v>MUARA MUNTAI ILIR</v>
      </c>
      <c r="F3779" s="255" t="str">
        <f>data_olah!F418</f>
        <v>-0.3564571341923359</v>
      </c>
      <c r="G3779" s="255" t="str">
        <f>data_olah!G418</f>
        <v>116.39642303682186</v>
      </c>
      <c r="H3779" s="254" t="str">
        <f>data_olah!H418</f>
        <v>TELKOMSEL</v>
      </c>
      <c r="I3779" s="254" t="str">
        <f>data_olah!I418</f>
        <v>ORBIT</v>
      </c>
      <c r="J3779" s="254" t="str">
        <f>data_olah!J418</f>
        <v>TERPASANG</v>
      </c>
      <c r="K3779" s="254" t="str">
        <f>data_olah!Q418</f>
        <v>TIDAK TERDETEKSI</v>
      </c>
      <c r="L3779" s="254" t="str">
        <f>data_olah!U418</f>
        <v>TIDAK TERDETEKSI</v>
      </c>
    </row>
    <row r="3780">
      <c r="A3780" s="253">
        <v>2025.0</v>
      </c>
      <c r="B3780" s="253" t="s">
        <v>3599</v>
      </c>
      <c r="C3780" s="254" t="str">
        <f>data_olah!B419</f>
        <v>KUTAI KARTANEGARA</v>
      </c>
      <c r="D3780" s="254" t="str">
        <f>data_olah!C419</f>
        <v>MUARA MUNTAI</v>
      </c>
      <c r="E3780" s="254" t="str">
        <f>data_olah!D419</f>
        <v>KAYU BATU</v>
      </c>
      <c r="F3780" s="255" t="str">
        <f>data_olah!F419</f>
        <v>-0.3548884619814764</v>
      </c>
      <c r="G3780" s="255" t="str">
        <f>data_olah!G419</f>
        <v>116.40178790003922</v>
      </c>
      <c r="H3780" s="254" t="str">
        <f>data_olah!H419</f>
        <v>TELKOMSEL</v>
      </c>
      <c r="I3780" s="254" t="str">
        <f>data_olah!I419</f>
        <v>ORBIT</v>
      </c>
      <c r="J3780" s="254" t="str">
        <f>data_olah!J419</f>
        <v>TERPASANG</v>
      </c>
      <c r="K3780" s="254" t="str">
        <f>data_olah!Q419</f>
        <v>TIDAK TERDETEKSI</v>
      </c>
      <c r="L3780" s="254" t="str">
        <f>data_olah!U419</f>
        <v>TIDAK TERDETEKSI</v>
      </c>
    </row>
    <row r="3781">
      <c r="A3781" s="253">
        <v>2025.0</v>
      </c>
      <c r="B3781" s="253" t="s">
        <v>3599</v>
      </c>
      <c r="C3781" s="254" t="str">
        <f>data_olah!B420</f>
        <v>KUTAI KARTANEGARA</v>
      </c>
      <c r="D3781" s="254" t="str">
        <f>data_olah!C420</f>
        <v>MUARA MUNTAI</v>
      </c>
      <c r="E3781" s="254" t="str">
        <f>data_olah!D420</f>
        <v>JANTUR SELATAN</v>
      </c>
      <c r="F3781" s="255" t="str">
        <f>data_olah!F420</f>
        <v>-0.4127682737781303</v>
      </c>
      <c r="G3781" s="255" t="str">
        <f>data_olah!G420</f>
        <v>116.28062136892292</v>
      </c>
      <c r="H3781" s="254" t="str">
        <f>data_olah!H420</f>
        <v>TELKOMSAT</v>
      </c>
      <c r="I3781" s="254" t="str">
        <f>data_olah!I420</f>
        <v>STARLINK</v>
      </c>
      <c r="J3781" s="254" t="str">
        <f>data_olah!J420</f>
        <v>TERPASANG</v>
      </c>
      <c r="K3781" s="254" t="str">
        <f>data_olah!Q420</f>
        <v>&lt;= 500GB</v>
      </c>
      <c r="L3781" s="254" t="str">
        <f>data_olah!U420</f>
        <v>SANGAT OPTIMAL</v>
      </c>
    </row>
    <row r="3782">
      <c r="A3782" s="253">
        <v>2025.0</v>
      </c>
      <c r="B3782" s="253" t="s">
        <v>3599</v>
      </c>
      <c r="C3782" s="254" t="str">
        <f>data_olah!B421</f>
        <v>KUTAI KARTANEGARA</v>
      </c>
      <c r="D3782" s="254" t="str">
        <f>data_olah!C421</f>
        <v>MUARA MUNTAI</v>
      </c>
      <c r="E3782" s="254" t="str">
        <f>data_olah!D421</f>
        <v>TANJUNG BATUQ HARAPAN</v>
      </c>
      <c r="F3782" s="255" t="str">
        <f>data_olah!F421</f>
        <v>-0.336541519353223</v>
      </c>
      <c r="G3782" s="255" t="str">
        <f>data_olah!G421</f>
        <v>116.32289382228961</v>
      </c>
      <c r="H3782" s="254" t="str">
        <f>data_olah!H421</f>
        <v>TELKOMSAT</v>
      </c>
      <c r="I3782" s="254" t="str">
        <f>data_olah!I421</f>
        <v>STARLINK</v>
      </c>
      <c r="J3782" s="254" t="str">
        <f>data_olah!J421</f>
        <v>TERPASANG</v>
      </c>
      <c r="K3782" s="254" t="str">
        <f>data_olah!Q421</f>
        <v>&lt;= 50GB</v>
      </c>
      <c r="L3782" s="254" t="str">
        <f>data_olah!U421</f>
        <v>TIDAK OPTIMAL</v>
      </c>
    </row>
    <row r="3783">
      <c r="A3783" s="253">
        <v>2025.0</v>
      </c>
      <c r="B3783" s="253" t="s">
        <v>3599</v>
      </c>
      <c r="C3783" s="254" t="str">
        <f>data_olah!B422</f>
        <v>KUTAI KARTANEGARA</v>
      </c>
      <c r="D3783" s="254" t="str">
        <f>data_olah!C422</f>
        <v>MUARA MUNTAI</v>
      </c>
      <c r="E3783" s="254" t="str">
        <f>data_olah!D422</f>
        <v>PULAU HARAPAN</v>
      </c>
      <c r="F3783" s="255" t="str">
        <f>data_olah!F422</f>
        <v>-0.3551457128900903</v>
      </c>
      <c r="G3783" s="255" t="str">
        <f>data_olah!G422</f>
        <v>116.38498693137723</v>
      </c>
      <c r="H3783" s="254" t="str">
        <f>data_olah!H422</f>
        <v>TELKOMSEL</v>
      </c>
      <c r="I3783" s="254" t="str">
        <f>data_olah!I422</f>
        <v>ORBIT</v>
      </c>
      <c r="J3783" s="254" t="str">
        <f>data_olah!J422</f>
        <v>TERPASANG</v>
      </c>
      <c r="K3783" s="254" t="str">
        <f>data_olah!Q422</f>
        <v>TIDAK TERDETEKSI</v>
      </c>
      <c r="L3783" s="254" t="str">
        <f>data_olah!U422</f>
        <v>TIDAK TERDETEKSI</v>
      </c>
    </row>
    <row r="3784">
      <c r="A3784" s="253">
        <v>2025.0</v>
      </c>
      <c r="B3784" s="253" t="s">
        <v>3599</v>
      </c>
      <c r="C3784" s="254" t="str">
        <f>data_olah!B423</f>
        <v>KUTAI KARTANEGARA</v>
      </c>
      <c r="D3784" s="254" t="str">
        <f>data_olah!C423</f>
        <v>MUARA MUNTAI</v>
      </c>
      <c r="E3784" s="254" t="str">
        <f>data_olah!D423</f>
        <v>JANTUR BARU</v>
      </c>
      <c r="F3784" s="255" t="str">
        <f>data_olah!F423</f>
        <v>-0.40967844863700714</v>
      </c>
      <c r="G3784" s="255" t="str">
        <f>data_olah!G423</f>
        <v>116.27911933183867</v>
      </c>
      <c r="H3784" s="254" t="str">
        <f>data_olah!H423</f>
        <v>TELKOMSAT</v>
      </c>
      <c r="I3784" s="254" t="str">
        <f>data_olah!I423</f>
        <v>STARLINK</v>
      </c>
      <c r="J3784" s="254" t="str">
        <f>data_olah!J423</f>
        <v>TERPASANG</v>
      </c>
      <c r="K3784" s="254" t="str">
        <f>data_olah!Q423</f>
        <v>&lt;= 50GB</v>
      </c>
      <c r="L3784" s="254" t="str">
        <f>data_olah!U423</f>
        <v>KURANG OPTIMAL</v>
      </c>
    </row>
    <row r="3785">
      <c r="A3785" s="253">
        <v>2025.0</v>
      </c>
      <c r="B3785" s="253" t="s">
        <v>3599</v>
      </c>
      <c r="C3785" s="254" t="str">
        <f>data_olah!B424</f>
        <v>KUTAI KARTANEGARA</v>
      </c>
      <c r="D3785" s="254" t="str">
        <f>data_olah!C424</f>
        <v>MUARA WIS</v>
      </c>
      <c r="E3785" s="254" t="str">
        <f>data_olah!D424</f>
        <v>MUARA WIS</v>
      </c>
      <c r="F3785" s="255" t="str">
        <f>data_olah!F424</f>
        <v>-0.2857508882074343</v>
      </c>
      <c r="G3785" s="255" t="str">
        <f>data_olah!G424</f>
        <v>116.52832715680844</v>
      </c>
      <c r="H3785" s="254" t="str">
        <f>data_olah!H424</f>
        <v>TELKOMSEL</v>
      </c>
      <c r="I3785" s="254" t="str">
        <f>data_olah!I424</f>
        <v>INDIHOME</v>
      </c>
      <c r="J3785" s="254" t="str">
        <f>data_olah!J424</f>
        <v>TERPASANG</v>
      </c>
      <c r="K3785" s="254" t="str">
        <f>data_olah!Q424</f>
        <v>TIDAK AKTIF</v>
      </c>
      <c r="L3785" s="254" t="str">
        <f>data_olah!U424</f>
        <v>TIDAK AKTIF</v>
      </c>
    </row>
    <row r="3786">
      <c r="A3786" s="253">
        <v>2025.0</v>
      </c>
      <c r="B3786" s="253" t="s">
        <v>3599</v>
      </c>
      <c r="C3786" s="254" t="str">
        <f>data_olah!B425</f>
        <v>KUTAI KARTANEGARA</v>
      </c>
      <c r="D3786" s="254" t="str">
        <f>data_olah!C425</f>
        <v>MUARA WIS</v>
      </c>
      <c r="E3786" s="254" t="str">
        <f>data_olah!D425</f>
        <v>SEBEMBAN</v>
      </c>
      <c r="F3786" s="255" t="str">
        <f>data_olah!F425</f>
        <v>-0.2948629715703827</v>
      </c>
      <c r="G3786" s="255" t="str">
        <f>data_olah!G425</f>
        <v>116.45980698931224</v>
      </c>
      <c r="H3786" s="254" t="str">
        <f>data_olah!H425</f>
        <v>TELKOMSAT</v>
      </c>
      <c r="I3786" s="254" t="str">
        <f>data_olah!I425</f>
        <v>STARLINK</v>
      </c>
      <c r="J3786" s="254" t="str">
        <f>data_olah!J425</f>
        <v>TERPASANG</v>
      </c>
      <c r="K3786" s="254" t="str">
        <f>data_olah!Q425</f>
        <v>&lt;= 50GB</v>
      </c>
      <c r="L3786" s="254" t="str">
        <f>data_olah!U425</f>
        <v>KURANG OPTIMAL</v>
      </c>
    </row>
    <row r="3787">
      <c r="A3787" s="253">
        <v>2025.0</v>
      </c>
      <c r="B3787" s="253" t="s">
        <v>3599</v>
      </c>
      <c r="C3787" s="254" t="str">
        <f>data_olah!B426</f>
        <v>KUTAI KARTANEGARA</v>
      </c>
      <c r="D3787" s="254" t="str">
        <f>data_olah!C426</f>
        <v>MUARA WIS</v>
      </c>
      <c r="E3787" s="254" t="str">
        <f>data_olah!D426</f>
        <v>MELINTANG</v>
      </c>
      <c r="F3787" s="255" t="str">
        <f>data_olah!F426</f>
        <v>-0.2838354761828194</v>
      </c>
      <c r="G3787" s="255" t="str">
        <f>data_olah!G426</f>
        <v>116.40782853777065</v>
      </c>
      <c r="H3787" s="254" t="str">
        <f>data_olah!H426</f>
        <v>TELKOMSAT</v>
      </c>
      <c r="I3787" s="254" t="str">
        <f>data_olah!I426</f>
        <v>STARLINK</v>
      </c>
      <c r="J3787" s="254" t="str">
        <f>data_olah!J426</f>
        <v>TERPASANG</v>
      </c>
      <c r="K3787" s="254" t="str">
        <f>data_olah!Q426</f>
        <v>&lt;= 200GB</v>
      </c>
      <c r="L3787" s="254" t="str">
        <f>data_olah!U426</f>
        <v>SANGAT OPTIMAL</v>
      </c>
    </row>
    <row r="3788">
      <c r="A3788" s="253">
        <v>2025.0</v>
      </c>
      <c r="B3788" s="253" t="s">
        <v>3599</v>
      </c>
      <c r="C3788" s="254" t="str">
        <f>data_olah!B427</f>
        <v>KUTAI KARTANEGARA</v>
      </c>
      <c r="D3788" s="254" t="str">
        <f>data_olah!C427</f>
        <v>MUARA WIS</v>
      </c>
      <c r="E3788" s="254" t="str">
        <f>data_olah!D427</f>
        <v>ENGGELAM</v>
      </c>
      <c r="F3788" s="255" t="str">
        <f>data_olah!F427</f>
        <v>-0.027222533678583353</v>
      </c>
      <c r="G3788" s="255" t="str">
        <f>data_olah!G427</f>
        <v>116.08653323499841</v>
      </c>
      <c r="H3788" s="254" t="str">
        <f>data_olah!H427</f>
        <v>TELKOMSAT</v>
      </c>
      <c r="I3788" s="254" t="str">
        <f>data_olah!I427</f>
        <v>STARLINK</v>
      </c>
      <c r="J3788" s="254" t="str">
        <f>data_olah!J427</f>
        <v>TERPASANG</v>
      </c>
      <c r="K3788" s="254" t="str">
        <f>data_olah!Q427</f>
        <v>&lt;=1000GB</v>
      </c>
      <c r="L3788" s="254" t="str">
        <f>data_olah!U427</f>
        <v>SANGAT OPTIMAL</v>
      </c>
    </row>
    <row r="3789">
      <c r="A3789" s="253">
        <v>2025.0</v>
      </c>
      <c r="B3789" s="253" t="s">
        <v>3599</v>
      </c>
      <c r="C3789" s="254" t="str">
        <f>data_olah!B428</f>
        <v>KUTAI KARTANEGARA</v>
      </c>
      <c r="D3789" s="254" t="str">
        <f>data_olah!C428</f>
        <v>MUARA WIS</v>
      </c>
      <c r="E3789" s="254" t="str">
        <f>data_olah!D428</f>
        <v>LEBAK MANTAN</v>
      </c>
      <c r="F3789" s="255" t="str">
        <f>data_olah!F428</f>
        <v>-0.42450865728765474</v>
      </c>
      <c r="G3789" s="255" t="str">
        <f>data_olah!G428</f>
        <v>116.50444183787685</v>
      </c>
      <c r="H3789" s="254" t="str">
        <f>data_olah!H428</f>
        <v>TELKOMSEL</v>
      </c>
      <c r="I3789" s="254" t="str">
        <f>data_olah!I428</f>
        <v>ORBIT</v>
      </c>
      <c r="J3789" s="254" t="str">
        <f>data_olah!J428</f>
        <v>TERPASANG</v>
      </c>
      <c r="K3789" s="254" t="str">
        <f>data_olah!Q428</f>
        <v>TIDAK TERDETEKSI</v>
      </c>
      <c r="L3789" s="254" t="str">
        <f>data_olah!U428</f>
        <v>TIDAK TERDETEKSI</v>
      </c>
    </row>
    <row r="3790">
      <c r="A3790" s="253">
        <v>2025.0</v>
      </c>
      <c r="B3790" s="253" t="s">
        <v>3599</v>
      </c>
      <c r="C3790" s="254" t="str">
        <f>data_olah!B429</f>
        <v>KUTAI KARTANEGARA</v>
      </c>
      <c r="D3790" s="254" t="str">
        <f>data_olah!C429</f>
        <v>MUARA WIS</v>
      </c>
      <c r="E3790" s="254" t="str">
        <f>data_olah!D429</f>
        <v>LEBAK CILONG</v>
      </c>
      <c r="F3790" s="255" t="str">
        <f>data_olah!F429</f>
        <v>-0.44273030112320416</v>
      </c>
      <c r="G3790" s="255" t="str">
        <f>data_olah!G429</f>
        <v>116.52999029369758</v>
      </c>
      <c r="H3790" s="254" t="str">
        <f>data_olah!H429</f>
        <v>TELKOM</v>
      </c>
      <c r="I3790" s="254" t="str">
        <f>data_olah!I429</f>
        <v>Astinet</v>
      </c>
      <c r="J3790" s="254" t="str">
        <f>data_olah!J429</f>
        <v>TERPASANG</v>
      </c>
      <c r="K3790" s="254" t="str">
        <f>data_olah!Q429</f>
        <v>TIDAK TERDETEKSI</v>
      </c>
      <c r="L3790" s="254" t="str">
        <f>data_olah!U429</f>
        <v>TIDAK TERDETEKSI</v>
      </c>
    </row>
    <row r="3791">
      <c r="A3791" s="253">
        <v>2025.0</v>
      </c>
      <c r="B3791" s="253" t="s">
        <v>3599</v>
      </c>
      <c r="C3791" s="254" t="str">
        <f>data_olah!B430</f>
        <v>KUTAI KARTANEGARA</v>
      </c>
      <c r="D3791" s="254" t="str">
        <f>data_olah!C430</f>
        <v>MUARA WIS</v>
      </c>
      <c r="E3791" s="254" t="str">
        <f>data_olah!D430</f>
        <v>MUARA ENGGELAM</v>
      </c>
      <c r="F3791" s="255" t="str">
        <f>data_olah!F430</f>
        <v>-0.24382551002710287</v>
      </c>
      <c r="G3791" s="255" t="str">
        <f>data_olah!G430</f>
        <v>116.33100087781915</v>
      </c>
      <c r="H3791" s="254" t="str">
        <f>data_olah!H430</f>
        <v>TELKOMSAT</v>
      </c>
      <c r="I3791" s="254" t="str">
        <f>data_olah!I430</f>
        <v>STARLINK</v>
      </c>
      <c r="J3791" s="254" t="str">
        <f>data_olah!J430</f>
        <v>TERPASANG</v>
      </c>
      <c r="K3791" s="254" t="str">
        <f>data_olah!Q430</f>
        <v>&lt;=1000GB</v>
      </c>
      <c r="L3791" s="254" t="str">
        <f>data_olah!U430</f>
        <v>SANGAT OPTIMAL</v>
      </c>
    </row>
    <row r="3792">
      <c r="A3792" s="253">
        <v>2025.0</v>
      </c>
      <c r="B3792" s="253" t="s">
        <v>3599</v>
      </c>
      <c r="C3792" s="254" t="str">
        <f>data_olah!B431</f>
        <v>KUTAI KARTANEGARA</v>
      </c>
      <c r="D3792" s="254" t="str">
        <f>data_olah!C431</f>
        <v>SAMBOJA</v>
      </c>
      <c r="E3792" s="254" t="str">
        <f>data_olah!D431</f>
        <v>KARYA JAYA</v>
      </c>
      <c r="F3792" s="255" t="str">
        <f>data_olah!F431</f>
        <v>-1.0299745214118254</v>
      </c>
      <c r="G3792" s="255" t="str">
        <f>data_olah!G431</f>
        <v>117.0548760402634</v>
      </c>
      <c r="H3792" s="254" t="str">
        <f>data_olah!H431</f>
        <v>TELKOM</v>
      </c>
      <c r="I3792" s="254" t="str">
        <f>data_olah!I431</f>
        <v>WMS</v>
      </c>
      <c r="J3792" s="254" t="str">
        <f>data_olah!J431</f>
        <v>TERPASANG</v>
      </c>
      <c r="K3792" s="254" t="str">
        <f>data_olah!Q431</f>
        <v>&gt; 200GB</v>
      </c>
      <c r="L3792" s="254" t="str">
        <f>data_olah!U431</f>
        <v>KURANG OPTIMAL</v>
      </c>
    </row>
    <row r="3793">
      <c r="A3793" s="253">
        <v>2025.0</v>
      </c>
      <c r="B3793" s="253" t="s">
        <v>3599</v>
      </c>
      <c r="C3793" s="254" t="str">
        <f>data_olah!B432</f>
        <v>KUTAI KARTANEGARA</v>
      </c>
      <c r="D3793" s="254" t="str">
        <f>data_olah!C432</f>
        <v>SAMBOJA</v>
      </c>
      <c r="E3793" s="254" t="str">
        <f>data_olah!D432</f>
        <v>BUKIT RAYA</v>
      </c>
      <c r="F3793" s="255" t="str">
        <f>data_olah!F432</f>
        <v>-0.9768017115954346</v>
      </c>
      <c r="G3793" s="255" t="str">
        <f>data_olah!G432</f>
        <v>117.0557158174407</v>
      </c>
      <c r="H3793" s="254" t="str">
        <f>data_olah!H432</f>
        <v>TELKOM</v>
      </c>
      <c r="I3793" s="254" t="str">
        <f>data_olah!I432</f>
        <v>WMS</v>
      </c>
      <c r="J3793" s="254" t="str">
        <f>data_olah!J432</f>
        <v>TERPASANG</v>
      </c>
      <c r="K3793" s="254" t="str">
        <f>data_olah!Q432</f>
        <v>&lt;= 50GB</v>
      </c>
      <c r="L3793" s="254" t="str">
        <f>data_olah!U432</f>
        <v>TIDAK OPTIMAL</v>
      </c>
    </row>
    <row r="3794">
      <c r="A3794" s="253">
        <v>2025.0</v>
      </c>
      <c r="B3794" s="253" t="s">
        <v>3599</v>
      </c>
      <c r="C3794" s="254" t="str">
        <f>data_olah!B433</f>
        <v>KUTAI KARTANEGARA</v>
      </c>
      <c r="D3794" s="254" t="str">
        <f>data_olah!C433</f>
        <v>SAMBOJA</v>
      </c>
      <c r="E3794" s="254" t="str">
        <f>data_olah!D433</f>
        <v>BERINGIN AGUNG</v>
      </c>
      <c r="F3794" s="255" t="str">
        <f>data_olah!F433</f>
        <v>-0.9546301521085434</v>
      </c>
      <c r="G3794" s="255" t="str">
        <f>data_olah!G433</f>
        <v>117.07457519184688</v>
      </c>
      <c r="H3794" s="254" t="str">
        <f>data_olah!H433</f>
        <v>TELKOM</v>
      </c>
      <c r="I3794" s="254" t="str">
        <f>data_olah!I433</f>
        <v>WMS</v>
      </c>
      <c r="J3794" s="254" t="str">
        <f>data_olah!J433</f>
        <v>TERPASANG</v>
      </c>
      <c r="K3794" s="254" t="str">
        <f>data_olah!Q433</f>
        <v>&gt; 200GB</v>
      </c>
      <c r="L3794" s="254" t="str">
        <f>data_olah!U433</f>
        <v>KURANG OPTIMAL</v>
      </c>
    </row>
    <row r="3795">
      <c r="A3795" s="253">
        <v>2025.0</v>
      </c>
      <c r="B3795" s="253" t="s">
        <v>3599</v>
      </c>
      <c r="C3795" s="254" t="str">
        <f>data_olah!B434</f>
        <v>KUTAI KARTANEGARA</v>
      </c>
      <c r="D3795" s="254" t="str">
        <f>data_olah!C434</f>
        <v>SAMBOJA BARAT</v>
      </c>
      <c r="E3795" s="254" t="str">
        <f>data_olah!D434</f>
        <v>TANI BHAKTI</v>
      </c>
      <c r="F3795" s="255" t="str">
        <f>data_olah!F434</f>
        <v>-1.0888307444285303</v>
      </c>
      <c r="G3795" s="255" t="str">
        <f>data_olah!G434</f>
        <v>116.95507598317586</v>
      </c>
      <c r="H3795" s="254" t="str">
        <f>data_olah!H434</f>
        <v>TELKOMSEL</v>
      </c>
      <c r="I3795" s="254" t="str">
        <f>data_olah!I434</f>
        <v>INDIHOME</v>
      </c>
      <c r="J3795" s="254" t="str">
        <f>data_olah!J434</f>
        <v>TERPASANG</v>
      </c>
      <c r="K3795" s="254" t="str">
        <f>data_olah!Q434</f>
        <v>&gt; 200GB</v>
      </c>
      <c r="L3795" s="254" t="str">
        <f>data_olah!U434</f>
        <v>KURANG OPTIMAL</v>
      </c>
    </row>
    <row r="3796">
      <c r="A3796" s="253">
        <v>2025.0</v>
      </c>
      <c r="B3796" s="253" t="s">
        <v>3599</v>
      </c>
      <c r="C3796" s="254" t="str">
        <f>data_olah!B435</f>
        <v>KUTAI KARTANEGARA</v>
      </c>
      <c r="D3796" s="254" t="str">
        <f>data_olah!C435</f>
        <v>SEBULU</v>
      </c>
      <c r="E3796" s="254" t="str">
        <f>data_olah!D435</f>
        <v>SELERONG</v>
      </c>
      <c r="F3796" s="255" t="str">
        <f>data_olah!F435</f>
        <v>-0.32206128686936597</v>
      </c>
      <c r="G3796" s="255" t="str">
        <f>data_olah!G435</f>
        <v>116.81096749645809</v>
      </c>
      <c r="H3796" s="254" t="str">
        <f>data_olah!H435</f>
        <v>TELKOM</v>
      </c>
      <c r="I3796" s="254" t="str">
        <f>data_olah!I435</f>
        <v>WMS</v>
      </c>
      <c r="J3796" s="254" t="str">
        <f>data_olah!J435</f>
        <v>TERPASANG</v>
      </c>
      <c r="K3796" s="254" t="str">
        <f>data_olah!Q435</f>
        <v>BELUM TERPASANG</v>
      </c>
      <c r="L3796" s="254" t="str">
        <f>data_olah!U435</f>
        <v>TIDAK OPTIMAL</v>
      </c>
    </row>
    <row r="3797">
      <c r="A3797" s="253">
        <v>2025.0</v>
      </c>
      <c r="B3797" s="253" t="s">
        <v>3599</v>
      </c>
      <c r="C3797" s="254" t="str">
        <f>data_olah!B436</f>
        <v>KUTAI KARTANEGARA</v>
      </c>
      <c r="D3797" s="254" t="str">
        <f>data_olah!C436</f>
        <v>SEBULU</v>
      </c>
      <c r="E3797" s="254" t="str">
        <f>data_olah!D436</f>
        <v>TANJUNG HARAPAN</v>
      </c>
      <c r="F3797" s="255" t="str">
        <f>data_olah!F436</f>
        <v>-0.3194059187465963</v>
      </c>
      <c r="G3797" s="255" t="str">
        <f>data_olah!G436</f>
        <v>116.87034123610015</v>
      </c>
      <c r="H3797" s="254" t="str">
        <f>data_olah!H436</f>
        <v>TELKOMSAT</v>
      </c>
      <c r="I3797" s="254" t="str">
        <f>data_olah!I436</f>
        <v>STARLINK</v>
      </c>
      <c r="J3797" s="254" t="str">
        <f>data_olah!J436</f>
        <v>TERPASANG</v>
      </c>
      <c r="K3797" s="254" t="str">
        <f>data_olah!Q436</f>
        <v>&lt;= 50GB</v>
      </c>
      <c r="L3797" s="254" t="str">
        <f>data_olah!U436</f>
        <v>OPTIMAL</v>
      </c>
    </row>
    <row r="3798">
      <c r="A3798" s="253">
        <v>2025.0</v>
      </c>
      <c r="B3798" s="253" t="s">
        <v>3599</v>
      </c>
      <c r="C3798" s="254" t="str">
        <f>data_olah!B437</f>
        <v>KUTAI KARTANEGARA</v>
      </c>
      <c r="D3798" s="254" t="str">
        <f>data_olah!C437</f>
        <v>SEBULU</v>
      </c>
      <c r="E3798" s="254" t="str">
        <f>data_olah!D437</f>
        <v>BELORO</v>
      </c>
      <c r="F3798" s="255" t="str">
        <f>data_olah!F437</f>
        <v>-0.31654608647396326</v>
      </c>
      <c r="G3798" s="255" t="str">
        <f>data_olah!G437</f>
        <v>116.92643618162437</v>
      </c>
      <c r="H3798" s="254" t="str">
        <f>data_olah!H437</f>
        <v>TELKOMSEL</v>
      </c>
      <c r="I3798" s="254" t="str">
        <f>data_olah!I437</f>
        <v>INDIHOME</v>
      </c>
      <c r="J3798" s="254" t="str">
        <f>data_olah!J437</f>
        <v>TERPASANG</v>
      </c>
      <c r="K3798" s="254" t="str">
        <f>data_olah!Q437</f>
        <v>&lt;= 1GB</v>
      </c>
      <c r="L3798" s="254" t="str">
        <f>data_olah!U437</f>
        <v>TIDAK OPTIMAL</v>
      </c>
    </row>
    <row r="3799">
      <c r="A3799" s="253">
        <v>2025.0</v>
      </c>
      <c r="B3799" s="253" t="s">
        <v>3599</v>
      </c>
      <c r="C3799" s="254" t="str">
        <f>data_olah!B438</f>
        <v>KUTAI KARTANEGARA</v>
      </c>
      <c r="D3799" s="254" t="str">
        <f>data_olah!C438</f>
        <v>SEBULU</v>
      </c>
      <c r="E3799" s="254" t="str">
        <f>data_olah!D438</f>
        <v>SEBULU ULU</v>
      </c>
      <c r="F3799" s="255" t="str">
        <f>data_olah!F438</f>
        <v>-0.24740899677469502</v>
      </c>
      <c r="G3799" s="255" t="str">
        <f>data_olah!G438</f>
        <v>116.99023538165568</v>
      </c>
      <c r="H3799" s="254" t="str">
        <f>data_olah!H438</f>
        <v>TELKOM</v>
      </c>
      <c r="I3799" s="254" t="str">
        <f>data_olah!I438</f>
        <v>WMS</v>
      </c>
      <c r="J3799" s="254" t="str">
        <f>data_olah!J438</f>
        <v>TERPASANG</v>
      </c>
      <c r="K3799" s="254" t="str">
        <f>data_olah!Q438</f>
        <v>TIDAK AKTIF</v>
      </c>
      <c r="L3799" s="254" t="str">
        <f>data_olah!U438</f>
        <v>KURANG OPTIMAL</v>
      </c>
    </row>
    <row r="3800">
      <c r="A3800" s="253">
        <v>2025.0</v>
      </c>
      <c r="B3800" s="253" t="s">
        <v>3599</v>
      </c>
      <c r="C3800" s="254" t="str">
        <f>data_olah!B439</f>
        <v>KUTAI KARTANEGARA</v>
      </c>
      <c r="D3800" s="254" t="str">
        <f>data_olah!C439</f>
        <v>SEBULU</v>
      </c>
      <c r="E3800" s="254" t="str">
        <f>data_olah!D439</f>
        <v>SEBULU ILIR</v>
      </c>
      <c r="F3800" s="255" t="str">
        <f>data_olah!F439</f>
        <v>-0.2614442555721167</v>
      </c>
      <c r="G3800" s="255" t="str">
        <f>data_olah!G439</f>
        <v>117.02112358341377</v>
      </c>
      <c r="H3800" s="254" t="str">
        <f>data_olah!H439</f>
        <v>TELKOMSAT</v>
      </c>
      <c r="I3800" s="254" t="str">
        <f>data_olah!I439</f>
        <v>STARLINK</v>
      </c>
      <c r="J3800" s="254" t="str">
        <f>data_olah!J439</f>
        <v>TERPASANG</v>
      </c>
      <c r="K3800" s="254" t="str">
        <f>data_olah!Q439</f>
        <v>&lt;= 100GB</v>
      </c>
      <c r="L3800" s="254" t="str">
        <f>data_olah!U439</f>
        <v>OPTIMAL</v>
      </c>
    </row>
    <row r="3801">
      <c r="A3801" s="253">
        <v>2025.0</v>
      </c>
      <c r="B3801" s="253" t="s">
        <v>3599</v>
      </c>
      <c r="C3801" s="254" t="str">
        <f>data_olah!B440</f>
        <v>KUTAI KARTANEGARA</v>
      </c>
      <c r="D3801" s="254" t="str">
        <f>data_olah!C440</f>
        <v>SEBULU</v>
      </c>
      <c r="E3801" s="254" t="str">
        <f>data_olah!D440</f>
        <v>SEGIHAN</v>
      </c>
      <c r="F3801" s="255" t="str">
        <f>data_olah!F440</f>
        <v>-0.28926358820117914</v>
      </c>
      <c r="G3801" s="255" t="str">
        <f>data_olah!G440</f>
        <v>117.01996298955262</v>
      </c>
      <c r="H3801" s="254" t="str">
        <f>data_olah!H440</f>
        <v>TELKOMSEL</v>
      </c>
      <c r="I3801" s="254" t="str">
        <f>data_olah!I440</f>
        <v>INDIHOME</v>
      </c>
      <c r="J3801" s="254" t="str">
        <f>data_olah!J440</f>
        <v>TERPASANG</v>
      </c>
      <c r="K3801" s="254" t="str">
        <f>data_olah!Q440</f>
        <v>&gt; 200GB</v>
      </c>
      <c r="L3801" s="254" t="str">
        <f>data_olah!U440</f>
        <v>KURANG OPTIMAL</v>
      </c>
    </row>
    <row r="3802">
      <c r="A3802" s="253">
        <v>2025.0</v>
      </c>
      <c r="B3802" s="253" t="s">
        <v>3599</v>
      </c>
      <c r="C3802" s="254" t="str">
        <f>data_olah!B441</f>
        <v>KUTAI KARTANEGARA</v>
      </c>
      <c r="D3802" s="254" t="str">
        <f>data_olah!C441</f>
        <v>SEBULU</v>
      </c>
      <c r="E3802" s="254" t="str">
        <f>data_olah!D441</f>
        <v>SUMBER SARI</v>
      </c>
      <c r="F3802" s="255" t="str">
        <f>data_olah!F441</f>
        <v>-0.16959816386030993</v>
      </c>
      <c r="G3802" s="255" t="str">
        <f>data_olah!G441</f>
        <v>116.9818109603962</v>
      </c>
      <c r="H3802" s="254" t="str">
        <f>data_olah!H441</f>
        <v>TELKOM</v>
      </c>
      <c r="I3802" s="254" t="str">
        <f>data_olah!I441</f>
        <v>WMS</v>
      </c>
      <c r="J3802" s="254" t="str">
        <f>data_olah!J441</f>
        <v>TERPASANG</v>
      </c>
      <c r="K3802" s="254" t="str">
        <f>data_olah!Q441</f>
        <v>&gt; 200GB</v>
      </c>
      <c r="L3802" s="254" t="str">
        <f>data_olah!U441</f>
        <v>KURANG OPTIMAL</v>
      </c>
    </row>
    <row r="3803">
      <c r="A3803" s="253">
        <v>2025.0</v>
      </c>
      <c r="B3803" s="253" t="s">
        <v>3599</v>
      </c>
      <c r="C3803" s="254" t="str">
        <f>data_olah!B442</f>
        <v>KUTAI KARTANEGARA</v>
      </c>
      <c r="D3803" s="254" t="str">
        <f>data_olah!C442</f>
        <v>SEBULU</v>
      </c>
      <c r="E3803" s="254" t="str">
        <f>data_olah!D442</f>
        <v>MANUNGGAL DAYA</v>
      </c>
      <c r="F3803" s="255" t="str">
        <f>data_olah!F442</f>
        <v>-0.15546942407401695</v>
      </c>
      <c r="G3803" s="255" t="str">
        <f>data_olah!G442</f>
        <v>116.95540690386818</v>
      </c>
      <c r="H3803" s="254" t="str">
        <f>data_olah!H442</f>
        <v>TELKOMSEL</v>
      </c>
      <c r="I3803" s="254" t="str">
        <f>data_olah!I442</f>
        <v>INDIHOME</v>
      </c>
      <c r="J3803" s="254" t="str">
        <f>data_olah!J442</f>
        <v>TERPASANG</v>
      </c>
      <c r="K3803" s="254" t="str">
        <f>data_olah!Q442</f>
        <v>&gt; 200GB</v>
      </c>
      <c r="L3803" s="254" t="str">
        <f>data_olah!U442</f>
        <v>KURANG OPTIMAL</v>
      </c>
    </row>
    <row r="3804">
      <c r="A3804" s="253">
        <v>2025.0</v>
      </c>
      <c r="B3804" s="253" t="s">
        <v>3599</v>
      </c>
      <c r="C3804" s="254" t="str">
        <f>data_olah!B443</f>
        <v>KUTAI KARTANEGARA</v>
      </c>
      <c r="D3804" s="254" t="str">
        <f>data_olah!C443</f>
        <v>SEBULU</v>
      </c>
      <c r="E3804" s="254" t="str">
        <f>data_olah!D443</f>
        <v>GIRI AGUNG</v>
      </c>
      <c r="F3804" s="255" t="str">
        <f>data_olah!F443</f>
        <v>-0.20357136843069457</v>
      </c>
      <c r="G3804" s="255" t="str">
        <f>data_olah!G443</f>
        <v>117.05980608295418</v>
      </c>
      <c r="H3804" s="254" t="str">
        <f>data_olah!H443</f>
        <v>TELKOM</v>
      </c>
      <c r="I3804" s="254" t="str">
        <f>data_olah!I443</f>
        <v>Astinet</v>
      </c>
      <c r="J3804" s="254" t="str">
        <f>data_olah!J443</f>
        <v>TERPASANG</v>
      </c>
      <c r="K3804" s="254" t="str">
        <f>data_olah!Q443</f>
        <v>TIDAK TERDETEKSI</v>
      </c>
      <c r="L3804" s="254" t="str">
        <f>data_olah!U443</f>
        <v>TIDAK TERDETEKSI</v>
      </c>
    </row>
    <row r="3805">
      <c r="A3805" s="253">
        <v>2025.0</v>
      </c>
      <c r="B3805" s="253" t="s">
        <v>3599</v>
      </c>
      <c r="C3805" s="254" t="str">
        <f>data_olah!B444</f>
        <v>KUTAI KARTANEGARA</v>
      </c>
      <c r="D3805" s="254" t="str">
        <f>data_olah!C444</f>
        <v>SEBULU</v>
      </c>
      <c r="E3805" s="254" t="str">
        <f>data_olah!D444</f>
        <v>SENONI</v>
      </c>
      <c r="F3805" s="255" t="str">
        <f>data_olah!F444</f>
        <v>-0.32730438473196105</v>
      </c>
      <c r="G3805" s="255" t="str">
        <f>data_olah!G444</f>
        <v>116.83552748481449</v>
      </c>
      <c r="H3805" s="254" t="str">
        <f>data_olah!H444</f>
        <v>TELKOMSEL</v>
      </c>
      <c r="I3805" s="254" t="str">
        <f>data_olah!I444</f>
        <v>INDIHOME</v>
      </c>
      <c r="J3805" s="254" t="str">
        <f>data_olah!J444</f>
        <v>TERPASANG</v>
      </c>
      <c r="K3805" s="254" t="str">
        <f>data_olah!Q444</f>
        <v>&gt; 200GB</v>
      </c>
      <c r="L3805" s="254" t="str">
        <f>data_olah!U444</f>
        <v>KURANG OPTIMAL</v>
      </c>
    </row>
    <row r="3806">
      <c r="A3806" s="253">
        <v>2025.0</v>
      </c>
      <c r="B3806" s="253" t="s">
        <v>3599</v>
      </c>
      <c r="C3806" s="254" t="str">
        <f>data_olah!B445</f>
        <v>KUTAI KARTANEGARA</v>
      </c>
      <c r="D3806" s="254" t="str">
        <f>data_olah!C445</f>
        <v>SEBULU</v>
      </c>
      <c r="E3806" s="254" t="str">
        <f>data_olah!D445</f>
        <v>SEBULU MODEREN</v>
      </c>
      <c r="F3806" s="255" t="str">
        <f>data_olah!F445</f>
        <v>-0.2884964845922901</v>
      </c>
      <c r="G3806" s="255" t="str">
        <f>data_olah!G445</f>
        <v>116.9843134450515</v>
      </c>
      <c r="H3806" s="254" t="str">
        <f>data_olah!H445</f>
        <v>TELKOMSEL</v>
      </c>
      <c r="I3806" s="254" t="str">
        <f>data_olah!I445</f>
        <v>INDIHOME</v>
      </c>
      <c r="J3806" s="254" t="str">
        <f>data_olah!J445</f>
        <v>TERPASANG</v>
      </c>
      <c r="K3806" s="254" t="str">
        <f>data_olah!Q445</f>
        <v>TIDAK AKTIF</v>
      </c>
      <c r="L3806" s="254" t="str">
        <f>data_olah!U445</f>
        <v>TIDAK OPTIMAL</v>
      </c>
    </row>
    <row r="3807">
      <c r="A3807" s="253">
        <v>2025.0</v>
      </c>
      <c r="B3807" s="253" t="s">
        <v>3599</v>
      </c>
      <c r="C3807" s="254" t="str">
        <f>data_olah!B446</f>
        <v>KUTAI KARTANEGARA</v>
      </c>
      <c r="D3807" s="254" t="str">
        <f>data_olah!C446</f>
        <v>SEBULU</v>
      </c>
      <c r="E3807" s="254" t="str">
        <f>data_olah!D446</f>
        <v>SANGGULAN</v>
      </c>
      <c r="F3807" s="255" t="str">
        <f>data_olah!F446</f>
        <v>-0.3224047188494352</v>
      </c>
      <c r="G3807" s="255" t="str">
        <f>data_olah!G446</f>
        <v>116.85037938955284</v>
      </c>
      <c r="H3807" s="254" t="str">
        <f>data_olah!H446</f>
        <v>TELKOM</v>
      </c>
      <c r="I3807" s="254" t="str">
        <f>data_olah!I446</f>
        <v>Astinet</v>
      </c>
      <c r="J3807" s="254" t="str">
        <f>data_olah!J446</f>
        <v>TERPASANG</v>
      </c>
      <c r="K3807" s="254" t="str">
        <f>data_olah!Q446</f>
        <v>TIDAK AKTIF</v>
      </c>
      <c r="L3807" s="254" t="str">
        <f>data_olah!U446</f>
        <v>TIDAK TERDETEKSI</v>
      </c>
    </row>
    <row r="3808">
      <c r="A3808" s="253">
        <v>2025.0</v>
      </c>
      <c r="B3808" s="253" t="s">
        <v>3599</v>
      </c>
      <c r="C3808" s="254" t="str">
        <f>data_olah!B447</f>
        <v>KUTAI KARTANEGARA</v>
      </c>
      <c r="D3808" s="254" t="str">
        <f>data_olah!C447</f>
        <v>SEBULU</v>
      </c>
      <c r="E3808" s="254" t="str">
        <f>data_olah!D447</f>
        <v>LEKAQ KIDAU</v>
      </c>
      <c r="F3808" s="255" t="str">
        <f>data_olah!F447</f>
        <v>-0.30639324467678225</v>
      </c>
      <c r="G3808" s="255" t="str">
        <f>data_olah!G447</f>
        <v>116.82323232766008</v>
      </c>
      <c r="H3808" s="254" t="str">
        <f>data_olah!H447</f>
        <v>TELKOMSAT</v>
      </c>
      <c r="I3808" s="254" t="str">
        <f>data_olah!I447</f>
        <v>STARLINK</v>
      </c>
      <c r="J3808" s="254" t="str">
        <f>data_olah!J447</f>
        <v>TERPASANG</v>
      </c>
      <c r="K3808" s="254" t="str">
        <f>data_olah!Q447</f>
        <v>&lt;= 100GB</v>
      </c>
      <c r="L3808" s="254" t="str">
        <f>data_olah!U447</f>
        <v>OPTIMAL</v>
      </c>
    </row>
    <row r="3809">
      <c r="A3809" s="253">
        <v>2025.0</v>
      </c>
      <c r="B3809" s="253" t="s">
        <v>3599</v>
      </c>
      <c r="C3809" s="254" t="str">
        <f>data_olah!B448</f>
        <v>KUTAI KARTANEGARA</v>
      </c>
      <c r="D3809" s="254" t="str">
        <f>data_olah!C448</f>
        <v>SEBULU</v>
      </c>
      <c r="E3809" s="254" t="str">
        <f>data_olah!D448</f>
        <v>MEKAR JAYA</v>
      </c>
      <c r="F3809" s="255" t="str">
        <f>data_olah!F448</f>
        <v>-0.14907006962817165</v>
      </c>
      <c r="G3809" s="255" t="str">
        <f>data_olah!G448</f>
        <v>116.98069154402778</v>
      </c>
      <c r="H3809" s="254" t="str">
        <f>data_olah!H448</f>
        <v>TELKOM</v>
      </c>
      <c r="I3809" s="254" t="str">
        <f>data_olah!I448</f>
        <v>WMS</v>
      </c>
      <c r="J3809" s="254" t="str">
        <f>data_olah!J448</f>
        <v>TERPASANG</v>
      </c>
      <c r="K3809" s="254" t="str">
        <f>data_olah!Q448</f>
        <v>&lt;= 100GB</v>
      </c>
      <c r="L3809" s="254" t="str">
        <f>data_olah!U448</f>
        <v>TIDAK OPTIMAL</v>
      </c>
    </row>
    <row r="3810">
      <c r="A3810" s="253">
        <v>2025.0</v>
      </c>
      <c r="B3810" s="253" t="s">
        <v>3599</v>
      </c>
      <c r="C3810" s="254" t="str">
        <f>data_olah!B449</f>
        <v>KUTAI KARTANEGARA</v>
      </c>
      <c r="D3810" s="254" t="str">
        <f>data_olah!C449</f>
        <v>TABANG</v>
      </c>
      <c r="E3810" s="254" t="str">
        <f>data_olah!D449</f>
        <v>GUNUNG SARI</v>
      </c>
      <c r="F3810" s="255" t="str">
        <f>data_olah!F449</f>
        <v>0.36758780075223796</v>
      </c>
      <c r="G3810" s="255" t="str">
        <f>data_olah!G449</f>
        <v>116.13164515620933</v>
      </c>
      <c r="H3810" s="254" t="str">
        <f>data_olah!H449</f>
        <v>TELKOMSEL</v>
      </c>
      <c r="I3810" s="254" t="str">
        <f>data_olah!I449</f>
        <v>INDIHOME</v>
      </c>
      <c r="J3810" s="254" t="str">
        <f>data_olah!J449</f>
        <v>TERPASANG</v>
      </c>
      <c r="K3810" s="254" t="str">
        <f>data_olah!Q449</f>
        <v>&lt;= 150GB</v>
      </c>
      <c r="L3810" s="254" t="str">
        <f>data_olah!U449</f>
        <v>KURANG OPTIMAL</v>
      </c>
    </row>
    <row r="3811">
      <c r="A3811" s="253">
        <v>2025.0</v>
      </c>
      <c r="B3811" s="253" t="s">
        <v>3599</v>
      </c>
      <c r="C3811" s="254" t="str">
        <f>data_olah!B450</f>
        <v>KUTAI KARTANEGARA</v>
      </c>
      <c r="D3811" s="254" t="str">
        <f>data_olah!C450</f>
        <v>TABANG</v>
      </c>
      <c r="E3811" s="254" t="str">
        <f>data_olah!D450</f>
        <v>LONG LALANG</v>
      </c>
      <c r="F3811" s="255" t="str">
        <f>data_olah!F450</f>
        <v>0.3518166267508144</v>
      </c>
      <c r="G3811" s="255" t="str">
        <f>data_olah!G450</f>
        <v>116.16780374761754</v>
      </c>
      <c r="H3811" s="254" t="str">
        <f>data_olah!H450</f>
        <v>TELKOMSAT</v>
      </c>
      <c r="I3811" s="254" t="str">
        <f>data_olah!I450</f>
        <v>STARLINK</v>
      </c>
      <c r="J3811" s="254" t="str">
        <f>data_olah!J450</f>
        <v>TERPASANG</v>
      </c>
      <c r="K3811" s="254" t="str">
        <f>data_olah!Q450</f>
        <v>&lt;= 200GB</v>
      </c>
      <c r="L3811" s="254" t="str">
        <f>data_olah!U450</f>
        <v>KURANG OPTIMAL</v>
      </c>
    </row>
    <row r="3812">
      <c r="A3812" s="253">
        <v>2025.0</v>
      </c>
      <c r="B3812" s="253" t="s">
        <v>3599</v>
      </c>
      <c r="C3812" s="254" t="str">
        <f>data_olah!B451</f>
        <v>KUTAI KARTANEGARA</v>
      </c>
      <c r="D3812" s="254" t="str">
        <f>data_olah!C451</f>
        <v>TABANG</v>
      </c>
      <c r="E3812" s="254" t="str">
        <f>data_olah!D451</f>
        <v>MUARA RITAN</v>
      </c>
      <c r="F3812" s="255" t="str">
        <f>data_olah!F451</f>
        <v>0.392466701753444</v>
      </c>
      <c r="G3812" s="255" t="str">
        <f>data_olah!G451</f>
        <v>116.05186598371063</v>
      </c>
      <c r="H3812" s="254" t="str">
        <f>data_olah!H451</f>
        <v>TELKOMSEL</v>
      </c>
      <c r="I3812" s="254" t="str">
        <f>data_olah!I451</f>
        <v>ORBIT</v>
      </c>
      <c r="J3812" s="254" t="str">
        <f>data_olah!J451</f>
        <v>TERPASANG</v>
      </c>
      <c r="K3812" s="254" t="str">
        <f>data_olah!Q451</f>
        <v>TIDAK TERDETEKSI</v>
      </c>
      <c r="L3812" s="254" t="str">
        <f>data_olah!U451</f>
        <v>TIDAK TERDETEKSI</v>
      </c>
    </row>
    <row r="3813">
      <c r="A3813" s="253">
        <v>2025.0</v>
      </c>
      <c r="B3813" s="253" t="s">
        <v>3599</v>
      </c>
      <c r="C3813" s="254" t="str">
        <f>data_olah!B452</f>
        <v>KUTAI KARTANEGARA</v>
      </c>
      <c r="D3813" s="254" t="str">
        <f>data_olah!C452</f>
        <v>TABANG</v>
      </c>
      <c r="E3813" s="254" t="str">
        <f>data_olah!D452</f>
        <v>BULUK SEN</v>
      </c>
      <c r="F3813" s="255" t="str">
        <f>data_olah!F452</f>
        <v>0.44659514068125833</v>
      </c>
      <c r="G3813" s="255" t="str">
        <f>data_olah!G452</f>
        <v>116.06068314796482</v>
      </c>
      <c r="H3813" s="254" t="str">
        <f>data_olah!H452</f>
        <v>TELKOMSAT</v>
      </c>
      <c r="I3813" s="254" t="str">
        <f>data_olah!I452</f>
        <v>STARLINK</v>
      </c>
      <c r="J3813" s="254" t="str">
        <f>data_olah!J452</f>
        <v>TERPASANG</v>
      </c>
      <c r="K3813" s="254" t="str">
        <f>data_olah!Q452</f>
        <v>&lt;= 10GB</v>
      </c>
      <c r="L3813" s="254" t="str">
        <f>data_olah!U452</f>
        <v>TIDAK OPTIMAL</v>
      </c>
    </row>
    <row r="3814">
      <c r="A3814" s="253">
        <v>2025.0</v>
      </c>
      <c r="B3814" s="253" t="s">
        <v>3599</v>
      </c>
      <c r="C3814" s="254" t="str">
        <f>data_olah!B453</f>
        <v>KUTAI KARTANEGARA</v>
      </c>
      <c r="D3814" s="254" t="str">
        <f>data_olah!C453</f>
        <v>TABANG</v>
      </c>
      <c r="E3814" s="254" t="str">
        <f>data_olah!D453</f>
        <v>UMAQ DIAN</v>
      </c>
      <c r="F3814" s="255" t="str">
        <f>data_olah!F453</f>
        <v>0.5823591519213868</v>
      </c>
      <c r="G3814" s="255" t="str">
        <f>data_olah!G453</f>
        <v>116.03522070110196</v>
      </c>
      <c r="H3814" s="254" t="str">
        <f>data_olah!H453</f>
        <v>TELKOMSAT</v>
      </c>
      <c r="I3814" s="254" t="str">
        <f>data_olah!I453</f>
        <v>STARLINK</v>
      </c>
      <c r="J3814" s="254" t="str">
        <f>data_olah!J453</f>
        <v>TERPASANG</v>
      </c>
      <c r="K3814" s="254" t="str">
        <f>data_olah!Q453</f>
        <v>&lt;= 50GB</v>
      </c>
      <c r="L3814" s="254" t="str">
        <f>data_olah!U453</f>
        <v>SANGAT OPTIMAL</v>
      </c>
    </row>
    <row r="3815">
      <c r="A3815" s="253">
        <v>2025.0</v>
      </c>
      <c r="B3815" s="253" t="s">
        <v>3599</v>
      </c>
      <c r="C3815" s="254" t="str">
        <f>data_olah!B454</f>
        <v>KUTAI KARTANEGARA</v>
      </c>
      <c r="D3815" s="254" t="str">
        <f>data_olah!C454</f>
        <v>TABANG</v>
      </c>
      <c r="E3815" s="254" t="str">
        <f>data_olah!D454</f>
        <v>MUARA PEDOHON</v>
      </c>
      <c r="F3815" s="255" t="str">
        <f>data_olah!F454</f>
        <v>0.5058363515969027</v>
      </c>
      <c r="G3815" s="255" t="str">
        <f>data_olah!G454</f>
        <v>115.9671015158863</v>
      </c>
      <c r="H3815" s="254" t="str">
        <f>data_olah!H454</f>
        <v>TELKOMSAT</v>
      </c>
      <c r="I3815" s="254" t="str">
        <f>data_olah!I454</f>
        <v>STARLINK</v>
      </c>
      <c r="J3815" s="254" t="str">
        <f>data_olah!J454</f>
        <v>TERPASANG</v>
      </c>
      <c r="K3815" s="254" t="str">
        <f>data_olah!Q454</f>
        <v>&lt;= 10GB</v>
      </c>
      <c r="L3815" s="254" t="str">
        <f>data_olah!U454</f>
        <v>TIDAK OPTIMAL</v>
      </c>
    </row>
    <row r="3816">
      <c r="A3816" s="253">
        <v>2025.0</v>
      </c>
      <c r="B3816" s="253" t="s">
        <v>3599</v>
      </c>
      <c r="C3816" s="254" t="str">
        <f>data_olah!B455</f>
        <v>KUTAI KARTANEGARA</v>
      </c>
      <c r="D3816" s="254" t="str">
        <f>data_olah!C455</f>
        <v>TABANG</v>
      </c>
      <c r="E3816" s="254" t="str">
        <f>data_olah!D455</f>
        <v>BILA TALANG</v>
      </c>
      <c r="F3816" s="255" t="str">
        <f>data_olah!F455</f>
        <v>0.5649957958306533</v>
      </c>
      <c r="G3816" s="255" t="str">
        <f>data_olah!G455</f>
        <v>116.01066965083464</v>
      </c>
      <c r="H3816" s="254" t="str">
        <f>data_olah!H455</f>
        <v>TELKOMSEL</v>
      </c>
      <c r="I3816" s="254" t="str">
        <f>data_olah!I455</f>
        <v>ORBIT</v>
      </c>
      <c r="J3816" s="254" t="str">
        <f>data_olah!J455</f>
        <v>TERPASANG</v>
      </c>
      <c r="K3816" s="254" t="str">
        <f>data_olah!Q455</f>
        <v>TIDAK TERDETEKSI</v>
      </c>
      <c r="L3816" s="254" t="str">
        <f>data_olah!U455</f>
        <v>TIDAK TERDETEKSI</v>
      </c>
    </row>
    <row r="3817">
      <c r="A3817" s="253">
        <v>2025.0</v>
      </c>
      <c r="B3817" s="253" t="s">
        <v>3599</v>
      </c>
      <c r="C3817" s="254" t="str">
        <f>data_olah!B456</f>
        <v>KUTAI KARTANEGARA</v>
      </c>
      <c r="D3817" s="254" t="str">
        <f>data_olah!C456</f>
        <v>TABANG</v>
      </c>
      <c r="E3817" s="254" t="str">
        <f>data_olah!D456</f>
        <v>KAMPUNG BARU</v>
      </c>
      <c r="F3817" s="255" t="str">
        <f>data_olah!F456</f>
        <v>0.5837670973639913</v>
      </c>
      <c r="G3817" s="255" t="str">
        <f>data_olah!G456</f>
        <v>116.0275155741172</v>
      </c>
      <c r="H3817" s="254" t="str">
        <f>data_olah!H456</f>
        <v>TELKOMSAT</v>
      </c>
      <c r="I3817" s="254" t="str">
        <f>data_olah!I456</f>
        <v>STARLINK</v>
      </c>
      <c r="J3817" s="254" t="str">
        <f>data_olah!J456</f>
        <v>TERPASANG</v>
      </c>
      <c r="K3817" s="254" t="str">
        <f>data_olah!Q456</f>
        <v>&lt;= 10GB</v>
      </c>
      <c r="L3817" s="254" t="str">
        <f>data_olah!U456</f>
        <v>TIDAK OPTIMAL</v>
      </c>
    </row>
    <row r="3818">
      <c r="A3818" s="253">
        <v>2025.0</v>
      </c>
      <c r="B3818" s="253" t="s">
        <v>3599</v>
      </c>
      <c r="C3818" s="254" t="str">
        <f>data_olah!B457</f>
        <v>KUTAI KARTANEGARA</v>
      </c>
      <c r="D3818" s="254" t="str">
        <f>data_olah!C457</f>
        <v>TABANG</v>
      </c>
      <c r="E3818" s="254" t="str">
        <f>data_olah!D457</f>
        <v>UMAQ TUKUNG</v>
      </c>
      <c r="F3818" s="255" t="str">
        <f>data_olah!F457</f>
        <v>0.5884369392419319</v>
      </c>
      <c r="G3818" s="255" t="str">
        <f>data_olah!G457</f>
        <v>116.03127132036185</v>
      </c>
      <c r="H3818" s="254" t="str">
        <f>data_olah!H457</f>
        <v>TELKOMSAT</v>
      </c>
      <c r="I3818" s="254" t="str">
        <f>data_olah!I457</f>
        <v>STARLINK</v>
      </c>
      <c r="J3818" s="254" t="str">
        <f>data_olah!J457</f>
        <v>TERPASANG</v>
      </c>
      <c r="K3818" s="254" t="str">
        <f>data_olah!Q457</f>
        <v>&lt;= 50GB</v>
      </c>
      <c r="L3818" s="254" t="str">
        <f>data_olah!U457</f>
        <v>SANGAT OPTIMAL</v>
      </c>
    </row>
    <row r="3819">
      <c r="A3819" s="253">
        <v>2025.0</v>
      </c>
      <c r="B3819" s="253" t="s">
        <v>3599</v>
      </c>
      <c r="C3819" s="254" t="str">
        <f>data_olah!B458</f>
        <v>KUTAI KARTANEGARA</v>
      </c>
      <c r="D3819" s="254" t="str">
        <f>data_olah!C458</f>
        <v>TABANG</v>
      </c>
      <c r="E3819" s="254" t="str">
        <f>data_olah!D458</f>
        <v>SIDOMULYO</v>
      </c>
      <c r="F3819" s="255" t="str">
        <f>data_olah!F458</f>
        <v>0.5727677635230305</v>
      </c>
      <c r="G3819" s="255" t="str">
        <f>data_olah!G458</f>
        <v>116.01944282623566</v>
      </c>
      <c r="H3819" s="254" t="str">
        <f>data_olah!H458</f>
        <v/>
      </c>
      <c r="I3819" s="254" t="str">
        <f>data_olah!I458</f>
        <v/>
      </c>
      <c r="J3819" s="254" t="str">
        <f>data_olah!J458</f>
        <v/>
      </c>
      <c r="K3819" s="254" t="str">
        <f>data_olah!Q458</f>
        <v>BELUM TERPASANG</v>
      </c>
      <c r="L3819" s="254" t="str">
        <f>data_olah!U458</f>
        <v>BELUM TERPASANG</v>
      </c>
    </row>
    <row r="3820">
      <c r="A3820" s="253">
        <v>2025.0</v>
      </c>
      <c r="B3820" s="253" t="s">
        <v>3599</v>
      </c>
      <c r="C3820" s="254" t="str">
        <f>data_olah!B459</f>
        <v>KUTAI KARTANEGARA</v>
      </c>
      <c r="D3820" s="254" t="str">
        <f>data_olah!C459</f>
        <v>TABANG</v>
      </c>
      <c r="E3820" s="254" t="str">
        <f>data_olah!D459</f>
        <v>UMAQ BEKUAY</v>
      </c>
      <c r="F3820" s="255" t="str">
        <f>data_olah!F459</f>
        <v>0.5696348583065532</v>
      </c>
      <c r="G3820" s="255" t="str">
        <f>data_olah!G459</f>
        <v>116.00948430759813</v>
      </c>
      <c r="H3820" s="254" t="str">
        <f>data_olah!H459</f>
        <v>TELKOMSEL</v>
      </c>
      <c r="I3820" s="254" t="str">
        <f>data_olah!I459</f>
        <v>ORBIT</v>
      </c>
      <c r="J3820" s="254" t="str">
        <f>data_olah!J459</f>
        <v>TERPASANG</v>
      </c>
      <c r="K3820" s="254" t="str">
        <f>data_olah!Q459</f>
        <v>TIDAK TERDETEKSI</v>
      </c>
      <c r="L3820" s="254" t="str">
        <f>data_olah!U459</f>
        <v>TIDAK TERDETEKSI</v>
      </c>
    </row>
    <row r="3821">
      <c r="A3821" s="253">
        <v>2025.0</v>
      </c>
      <c r="B3821" s="253" t="s">
        <v>3599</v>
      </c>
      <c r="C3821" s="254" t="str">
        <f>data_olah!B460</f>
        <v>KUTAI KARTANEGARA</v>
      </c>
      <c r="D3821" s="254" t="str">
        <f>data_olah!C460</f>
        <v>TABANG</v>
      </c>
      <c r="E3821" s="254" t="str">
        <f>data_olah!D460</f>
        <v>TABANG LAMA</v>
      </c>
      <c r="F3821" s="255" t="str">
        <f>data_olah!F460</f>
        <v>0.5631643813230952</v>
      </c>
      <c r="G3821" s="255" t="str">
        <f>data_olah!G460</f>
        <v>116.02666727853531</v>
      </c>
      <c r="H3821" s="254" t="str">
        <f>data_olah!H460</f>
        <v>TELKOMSEL</v>
      </c>
      <c r="I3821" s="254" t="str">
        <f>data_olah!I460</f>
        <v>ORBIT</v>
      </c>
      <c r="J3821" s="254" t="str">
        <f>data_olah!J460</f>
        <v>TERPASANG</v>
      </c>
      <c r="K3821" s="254" t="str">
        <f>data_olah!Q460</f>
        <v>TIDAK TERDETEKSI</v>
      </c>
      <c r="L3821" s="254" t="str">
        <f>data_olah!U460</f>
        <v>TIDAK TERDETEKSI</v>
      </c>
    </row>
    <row r="3822">
      <c r="A3822" s="253">
        <v>2025.0</v>
      </c>
      <c r="B3822" s="253" t="s">
        <v>3599</v>
      </c>
      <c r="C3822" s="254" t="str">
        <f>data_olah!B461</f>
        <v>KUTAI KARTANEGARA</v>
      </c>
      <c r="D3822" s="254" t="str">
        <f>data_olah!C461</f>
        <v>TABANG</v>
      </c>
      <c r="E3822" s="254" t="str">
        <f>data_olah!D461</f>
        <v>MUARA TIQ</v>
      </c>
      <c r="F3822" s="255" t="str">
        <f>data_olah!F461</f>
        <v>0.5851911952789394</v>
      </c>
      <c r="G3822" s="255" t="str">
        <f>data_olah!G461</f>
        <v>115.9805648262356</v>
      </c>
      <c r="H3822" s="254" t="str">
        <f>data_olah!H461</f>
        <v>TELKOMSEL</v>
      </c>
      <c r="I3822" s="254" t="str">
        <f>data_olah!I461</f>
        <v>ORBIT</v>
      </c>
      <c r="J3822" s="254" t="str">
        <f>data_olah!J461</f>
        <v>TERPASANG</v>
      </c>
      <c r="K3822" s="254" t="str">
        <f>data_olah!Q461</f>
        <v>TIDAK TERDETEKSI</v>
      </c>
      <c r="L3822" s="254" t="str">
        <f>data_olah!U461</f>
        <v>TIDAK TERDETEKSI</v>
      </c>
    </row>
    <row r="3823">
      <c r="A3823" s="253">
        <v>2025.0</v>
      </c>
      <c r="B3823" s="253" t="s">
        <v>3599</v>
      </c>
      <c r="C3823" s="254" t="str">
        <f>data_olah!B462</f>
        <v>KUTAI KARTANEGARA</v>
      </c>
      <c r="D3823" s="254" t="str">
        <f>data_olah!C462</f>
        <v>TABANG</v>
      </c>
      <c r="E3823" s="254" t="str">
        <f>data_olah!D462</f>
        <v>MUARA SALUNG</v>
      </c>
      <c r="F3823" s="255" t="str">
        <f>data_olah!F462</f>
        <v>0.8040383101912678</v>
      </c>
      <c r="G3823" s="255" t="str">
        <f>data_olah!G462</f>
        <v>115.63803329591457</v>
      </c>
      <c r="H3823" s="254" t="str">
        <f>data_olah!H462</f>
        <v>TELKOMSAT</v>
      </c>
      <c r="I3823" s="254" t="str">
        <f>data_olah!I462</f>
        <v>STARLINK</v>
      </c>
      <c r="J3823" s="254" t="str">
        <f>data_olah!J462</f>
        <v>TERPASANG</v>
      </c>
      <c r="K3823" s="254" t="str">
        <f>data_olah!Q462</f>
        <v>&lt;= 10GB</v>
      </c>
      <c r="L3823" s="254" t="str">
        <f>data_olah!U462</f>
        <v>SANGAT OPTIMAL</v>
      </c>
    </row>
    <row r="3824">
      <c r="A3824" s="253">
        <v>2025.0</v>
      </c>
      <c r="B3824" s="253" t="s">
        <v>3599</v>
      </c>
      <c r="C3824" s="254" t="str">
        <f>data_olah!B463</f>
        <v>KUTAI KARTANEGARA</v>
      </c>
      <c r="D3824" s="254" t="str">
        <f>data_olah!C463</f>
        <v>TABANG</v>
      </c>
      <c r="E3824" s="254" t="str">
        <f>data_olah!D463</f>
        <v>MUARA KEBAQ</v>
      </c>
      <c r="F3824" s="255" t="str">
        <f>data_olah!F463</f>
        <v>0.9376235004476032</v>
      </c>
      <c r="G3824" s="255" t="str">
        <f>data_olah!G463</f>
        <v>115.59230678020565</v>
      </c>
      <c r="H3824" s="254" t="str">
        <f>data_olah!H463</f>
        <v>TELKOMSAT</v>
      </c>
      <c r="I3824" s="254" t="str">
        <f>data_olah!I463</f>
        <v>STARLINK</v>
      </c>
      <c r="J3824" s="254" t="str">
        <f>data_olah!J463</f>
        <v>TERPASANG</v>
      </c>
      <c r="K3824" s="254" t="str">
        <f>data_olah!Q463</f>
        <v>&lt;= 200GB</v>
      </c>
      <c r="L3824" s="254" t="str">
        <f>data_olah!U463</f>
        <v>SANGAT OPTIMAL</v>
      </c>
    </row>
    <row r="3825">
      <c r="A3825" s="253">
        <v>2025.0</v>
      </c>
      <c r="B3825" s="253" t="s">
        <v>3599</v>
      </c>
      <c r="C3825" s="254" t="str">
        <f>data_olah!B464</f>
        <v>KUTAI KARTANEGARA</v>
      </c>
      <c r="D3825" s="254" t="str">
        <f>data_olah!C464</f>
        <v>TABANG</v>
      </c>
      <c r="E3825" s="254" t="str">
        <f>data_olah!D464</f>
        <v>MUARA BELINAU</v>
      </c>
      <c r="F3825" s="255" t="str">
        <f>data_olah!F464</f>
        <v>1.1593826517058607</v>
      </c>
      <c r="G3825" s="255" t="str">
        <f>data_olah!G464</f>
        <v>115.94742196856457</v>
      </c>
      <c r="H3825" s="254" t="str">
        <f>data_olah!H464</f>
        <v>TELKOMSAT</v>
      </c>
      <c r="I3825" s="254" t="str">
        <f>data_olah!I464</f>
        <v>STARLINK</v>
      </c>
      <c r="J3825" s="254" t="str">
        <f>data_olah!J464</f>
        <v>TERPASANG</v>
      </c>
      <c r="K3825" s="254" t="str">
        <f>data_olah!Q464</f>
        <v>&lt;= 150GB</v>
      </c>
      <c r="L3825" s="254" t="str">
        <f>data_olah!U464</f>
        <v>OPTIMAL</v>
      </c>
    </row>
    <row r="3826">
      <c r="A3826" s="253">
        <v>2025.0</v>
      </c>
      <c r="B3826" s="253" t="s">
        <v>3599</v>
      </c>
      <c r="C3826" s="254" t="str">
        <f>data_olah!B465</f>
        <v>KUTAI KARTANEGARA</v>
      </c>
      <c r="D3826" s="254" t="str">
        <f>data_olah!C465</f>
        <v>TABANG</v>
      </c>
      <c r="E3826" s="254" t="str">
        <f>data_olah!D465</f>
        <v>MUARA TUBOQ</v>
      </c>
      <c r="F3826" s="255" t="str">
        <f>data_olah!F465</f>
        <v>0.5868346012506974</v>
      </c>
      <c r="G3826" s="255" t="str">
        <f>data_olah!G465</f>
        <v>115.97630329316378</v>
      </c>
      <c r="H3826" s="254" t="str">
        <f>data_olah!H465</f>
        <v>TELKOMSEL</v>
      </c>
      <c r="I3826" s="254" t="str">
        <f>data_olah!I465</f>
        <v>ORBIT</v>
      </c>
      <c r="J3826" s="254" t="str">
        <f>data_olah!J465</f>
        <v>TERPASANG</v>
      </c>
      <c r="K3826" s="254" t="str">
        <f>data_olah!Q465</f>
        <v>TIDAK TERDETEKSI</v>
      </c>
      <c r="L3826" s="254" t="str">
        <f>data_olah!U465</f>
        <v>TIDAK TERDETEKSI</v>
      </c>
    </row>
    <row r="3827">
      <c r="A3827" s="253">
        <v>2025.0</v>
      </c>
      <c r="B3827" s="253" t="s">
        <v>3599</v>
      </c>
      <c r="C3827" s="254" t="str">
        <f>data_olah!B466</f>
        <v>KUTAI KARTANEGARA</v>
      </c>
      <c r="D3827" s="254" t="str">
        <f>data_olah!C466</f>
        <v>TABANG</v>
      </c>
      <c r="E3827" s="254" t="str">
        <f>data_olah!D466</f>
        <v>RITAN BARU</v>
      </c>
      <c r="F3827" s="255" t="str">
        <f>data_olah!F466</f>
        <v>0.39040049982240504</v>
      </c>
      <c r="G3827" s="255" t="str">
        <f>data_olah!G466</f>
        <v>116.05443858020529</v>
      </c>
      <c r="H3827" s="254" t="str">
        <f>data_olah!H466</f>
        <v>TELKOMSAT</v>
      </c>
      <c r="I3827" s="254" t="str">
        <f>data_olah!I466</f>
        <v>STARLINK</v>
      </c>
      <c r="J3827" s="254" t="str">
        <f>data_olah!J466</f>
        <v>TERPASANG</v>
      </c>
      <c r="K3827" s="254" t="str">
        <f>data_olah!Q466</f>
        <v>&lt;= 50GB</v>
      </c>
      <c r="L3827" s="254" t="str">
        <f>data_olah!U466</f>
        <v>TIDAK OPTIMAL</v>
      </c>
    </row>
    <row r="3828">
      <c r="A3828" s="253">
        <v>2025.0</v>
      </c>
      <c r="B3828" s="253" t="s">
        <v>3599</v>
      </c>
      <c r="C3828" s="254" t="str">
        <f>data_olah!B467</f>
        <v>KUTAI KARTANEGARA</v>
      </c>
      <c r="D3828" s="254" t="str">
        <f>data_olah!C467</f>
        <v>TABANG</v>
      </c>
      <c r="E3828" s="254" t="str">
        <f>data_olah!D467</f>
        <v>TUKUNG RITAN</v>
      </c>
      <c r="F3828" s="255" t="str">
        <f>data_olah!F467</f>
        <v>0.3836810743381145</v>
      </c>
      <c r="G3828" s="255" t="str">
        <f>data_olah!G467</f>
        <v>116.05963797585214</v>
      </c>
      <c r="H3828" s="254" t="str">
        <f>data_olah!H467</f>
        <v>TELKOMSEL</v>
      </c>
      <c r="I3828" s="254" t="str">
        <f>data_olah!I467</f>
        <v>ORBIT</v>
      </c>
      <c r="J3828" s="254" t="str">
        <f>data_olah!J467</f>
        <v>TERPASANG</v>
      </c>
      <c r="K3828" s="254" t="str">
        <f>data_olah!Q467</f>
        <v>TIDAK TERDETEKSI</v>
      </c>
      <c r="L3828" s="254" t="str">
        <f>data_olah!U467</f>
        <v>TIDAK TERDETEKSI</v>
      </c>
    </row>
    <row r="3829">
      <c r="A3829" s="253">
        <v>2025.0</v>
      </c>
      <c r="B3829" s="253" t="s">
        <v>3599</v>
      </c>
      <c r="C3829" s="254" t="str">
        <f>data_olah!B468</f>
        <v>KUTAI KARTANEGARA</v>
      </c>
      <c r="D3829" s="254" t="str">
        <f>data_olah!C468</f>
        <v>TENGGARONG</v>
      </c>
      <c r="E3829" s="254" t="str">
        <f>data_olah!D468</f>
        <v>RAPAK LAMBUR</v>
      </c>
      <c r="F3829" s="255" t="str">
        <f>data_olah!F468</f>
        <v>-0.33663589889178014</v>
      </c>
      <c r="G3829" s="255" t="str">
        <f>data_olah!G468</f>
        <v>116.95191114856135</v>
      </c>
      <c r="H3829" s="254" t="str">
        <f>data_olah!H468</f>
        <v>TELKOMSEL</v>
      </c>
      <c r="I3829" s="254" t="str">
        <f>data_olah!I468</f>
        <v>INDIHOME</v>
      </c>
      <c r="J3829" s="254" t="str">
        <f>data_olah!J468</f>
        <v>TERPASANG</v>
      </c>
      <c r="K3829" s="254" t="str">
        <f>data_olah!Q468</f>
        <v>&lt;= 1GB</v>
      </c>
      <c r="L3829" s="254" t="str">
        <f>data_olah!U468</f>
        <v>TIDAK OPTIMAL</v>
      </c>
    </row>
    <row r="3830">
      <c r="A3830" s="253">
        <v>2025.0</v>
      </c>
      <c r="B3830" s="253" t="s">
        <v>3599</v>
      </c>
      <c r="C3830" s="254" t="str">
        <f>data_olah!B469</f>
        <v>KUTAI KARTANEGARA</v>
      </c>
      <c r="D3830" s="254" t="str">
        <f>data_olah!C469</f>
        <v>TENGGARONG</v>
      </c>
      <c r="E3830" s="254" t="str">
        <f>data_olah!D469</f>
        <v>BENDANG RAYA</v>
      </c>
      <c r="F3830" s="255" t="str">
        <f>data_olah!F469</f>
        <v>-0.36856172061022047</v>
      </c>
      <c r="G3830" s="255" t="str">
        <f>data_olah!G469</f>
        <v>116.92560715246886</v>
      </c>
      <c r="H3830" s="254" t="str">
        <f>data_olah!H469</f>
        <v>TELKOMSEL</v>
      </c>
      <c r="I3830" s="254" t="str">
        <f>data_olah!I469</f>
        <v>INDIHOME</v>
      </c>
      <c r="J3830" s="254" t="str">
        <f>data_olah!J469</f>
        <v>TERPASANG</v>
      </c>
      <c r="K3830" s="254" t="str">
        <f>data_olah!Q469</f>
        <v>&lt;= 1GB</v>
      </c>
      <c r="L3830" s="254" t="str">
        <f>data_olah!U469</f>
        <v>TIDAK OPTIMAL</v>
      </c>
    </row>
    <row r="3831">
      <c r="A3831" s="253">
        <v>2025.0</v>
      </c>
      <c r="B3831" s="253" t="s">
        <v>3599</v>
      </c>
      <c r="C3831" s="254" t="str">
        <f>data_olah!B470</f>
        <v>KUTAI KARTANEGARA</v>
      </c>
      <c r="D3831" s="254" t="str">
        <f>data_olah!C470</f>
        <v>TENGGARONG SEBERANG</v>
      </c>
      <c r="E3831" s="254" t="str">
        <f>data_olah!D470</f>
        <v>MANUNGGAL JAYA</v>
      </c>
      <c r="F3831" s="255" t="str">
        <f>data_olah!F470</f>
        <v>-0.3810106422280086</v>
      </c>
      <c r="G3831" s="255" t="str">
        <f>data_olah!G470</f>
        <v>117.11211711089206</v>
      </c>
      <c r="H3831" s="254" t="str">
        <f>data_olah!H470</f>
        <v>TELKOM</v>
      </c>
      <c r="I3831" s="254" t="str">
        <f>data_olah!I470</f>
        <v>WMS</v>
      </c>
      <c r="J3831" s="254" t="str">
        <f>data_olah!J470</f>
        <v>TERPASANG</v>
      </c>
      <c r="K3831" s="254" t="str">
        <f>data_olah!Q470</f>
        <v>BELUM TERPASANG</v>
      </c>
      <c r="L3831" s="254" t="str">
        <f>data_olah!U470</f>
        <v>TIDAK OPTIMAL</v>
      </c>
    </row>
    <row r="3832">
      <c r="A3832" s="253">
        <v>2025.0</v>
      </c>
      <c r="B3832" s="253" t="s">
        <v>3599</v>
      </c>
      <c r="C3832" s="254" t="str">
        <f>data_olah!B471</f>
        <v>KUTAI KARTANEGARA</v>
      </c>
      <c r="D3832" s="254" t="str">
        <f>data_olah!C471</f>
        <v>TENGGARONG SEBERANG</v>
      </c>
      <c r="E3832" s="254" t="str">
        <f>data_olah!D471</f>
        <v>BUKIT RAYA</v>
      </c>
      <c r="F3832" s="255" t="str">
        <f>data_olah!F471</f>
        <v>-0.4166513986292626</v>
      </c>
      <c r="G3832" s="255" t="str">
        <f>data_olah!G471</f>
        <v>117.06860766719366</v>
      </c>
      <c r="H3832" s="254" t="str">
        <f>data_olah!H471</f>
        <v>TELKOMSEL</v>
      </c>
      <c r="I3832" s="254" t="str">
        <f>data_olah!I471</f>
        <v>INDIHOME</v>
      </c>
      <c r="J3832" s="254" t="str">
        <f>data_olah!J471</f>
        <v>TERPASANG</v>
      </c>
      <c r="K3832" s="254" t="str">
        <f>data_olah!Q471</f>
        <v>&lt;= 100GB</v>
      </c>
      <c r="L3832" s="254" t="str">
        <f>data_olah!U471</f>
        <v>TIDAK OPTIMAL</v>
      </c>
    </row>
    <row r="3833">
      <c r="A3833" s="253">
        <v>2025.0</v>
      </c>
      <c r="B3833" s="253" t="s">
        <v>3599</v>
      </c>
      <c r="C3833" s="254" t="str">
        <f>data_olah!B472</f>
        <v>KUTAI KARTANEGARA</v>
      </c>
      <c r="D3833" s="254" t="str">
        <f>data_olah!C472</f>
        <v>TENGGARONG SEBERANG</v>
      </c>
      <c r="E3833" s="254" t="str">
        <f>data_olah!D472</f>
        <v>EMBALUT</v>
      </c>
      <c r="F3833" s="255" t="str">
        <f>data_olah!F472</f>
        <v>-0.3371235401605629</v>
      </c>
      <c r="G3833" s="255" t="str">
        <f>data_olah!G472</f>
        <v>117.08467270295287</v>
      </c>
      <c r="H3833" s="254" t="str">
        <f>data_olah!H472</f>
        <v>TELKOM</v>
      </c>
      <c r="I3833" s="254" t="str">
        <f>data_olah!I472</f>
        <v>WMS</v>
      </c>
      <c r="J3833" s="254" t="str">
        <f>data_olah!J472</f>
        <v>TERPASANG</v>
      </c>
      <c r="K3833" s="254" t="str">
        <f>data_olah!Q472</f>
        <v>&gt; 200GB</v>
      </c>
      <c r="L3833" s="254" t="str">
        <f>data_olah!U472</f>
        <v>KURANG OPTIMAL</v>
      </c>
    </row>
    <row r="3834">
      <c r="A3834" s="253">
        <v>2025.0</v>
      </c>
      <c r="B3834" s="253" t="s">
        <v>3599</v>
      </c>
      <c r="C3834" s="254" t="str">
        <f>data_olah!B473</f>
        <v>KUTAI KARTANEGARA</v>
      </c>
      <c r="D3834" s="254" t="str">
        <f>data_olah!C473</f>
        <v>TENGGARONG SEBERANG</v>
      </c>
      <c r="E3834" s="254" t="str">
        <f>data_olah!D473</f>
        <v>BANGUN REJO</v>
      </c>
      <c r="F3834" s="255" t="str">
        <f>data_olah!F473</f>
        <v>-0.3582107036744533</v>
      </c>
      <c r="G3834" s="255" t="str">
        <f>data_olah!G473</f>
        <v>117.11026928174144</v>
      </c>
      <c r="H3834" s="254" t="str">
        <f>data_olah!H473</f>
        <v>TELKOM</v>
      </c>
      <c r="I3834" s="254" t="str">
        <f>data_olah!I473</f>
        <v>WMS</v>
      </c>
      <c r="J3834" s="254" t="str">
        <f>data_olah!J473</f>
        <v>TERPASANG</v>
      </c>
      <c r="K3834" s="254" t="str">
        <f>data_olah!Q473</f>
        <v>&lt;= 150GB</v>
      </c>
      <c r="L3834" s="254" t="str">
        <f>data_olah!U473</f>
        <v>KURANG OPTIMAL</v>
      </c>
    </row>
    <row r="3835">
      <c r="A3835" s="253">
        <v>2025.0</v>
      </c>
      <c r="B3835" s="253" t="s">
        <v>3599</v>
      </c>
      <c r="C3835" s="254" t="str">
        <f>data_olah!B474</f>
        <v>KUTAI KARTANEGARA</v>
      </c>
      <c r="D3835" s="254" t="str">
        <f>data_olah!C474</f>
        <v>TENGGARONG SEBERANG</v>
      </c>
      <c r="E3835" s="254" t="str">
        <f>data_olah!D474</f>
        <v>KERTA BUANA</v>
      </c>
      <c r="F3835" s="255" t="str">
        <f>data_olah!F474</f>
        <v>-0.3109178236353778</v>
      </c>
      <c r="G3835" s="255" t="str">
        <f>data_olah!G474</f>
        <v>117.10557560279412</v>
      </c>
      <c r="H3835" s="254" t="str">
        <f>data_olah!H474</f>
        <v>TELKOM</v>
      </c>
      <c r="I3835" s="254" t="str">
        <f>data_olah!I474</f>
        <v>WMS</v>
      </c>
      <c r="J3835" s="254" t="str">
        <f>data_olah!J474</f>
        <v>TERPASANG</v>
      </c>
      <c r="K3835" s="254" t="str">
        <f>data_olah!Q474</f>
        <v>&lt;= 200GB</v>
      </c>
      <c r="L3835" s="254" t="str">
        <f>data_olah!U474</f>
        <v>KURANG OPTIMAL</v>
      </c>
    </row>
    <row r="3836">
      <c r="A3836" s="253">
        <v>2025.0</v>
      </c>
      <c r="B3836" s="253" t="s">
        <v>3599</v>
      </c>
      <c r="C3836" s="254" t="str">
        <f>data_olah!B475</f>
        <v>KUTAI KARTANEGARA</v>
      </c>
      <c r="D3836" s="254" t="str">
        <f>data_olah!C475</f>
        <v>TENGGARONG SEBERANG</v>
      </c>
      <c r="E3836" s="254" t="str">
        <f>data_olah!D475</f>
        <v>SEPARI</v>
      </c>
      <c r="F3836" s="255" t="str">
        <f>data_olah!F475</f>
        <v>-0.3068913943349938</v>
      </c>
      <c r="G3836" s="255" t="str">
        <f>data_olah!G475</f>
        <v>117.05864943235343</v>
      </c>
      <c r="H3836" s="254" t="str">
        <f>data_olah!H475</f>
        <v>TELKOM</v>
      </c>
      <c r="I3836" s="254" t="str">
        <f>data_olah!I475</f>
        <v>Astinet</v>
      </c>
      <c r="J3836" s="254" t="str">
        <f>data_olah!J475</f>
        <v>TERPASANG</v>
      </c>
      <c r="K3836" s="254" t="str">
        <f>data_olah!Q475</f>
        <v>TIDAK AKTIF</v>
      </c>
      <c r="L3836" s="254" t="str">
        <f>data_olah!U475</f>
        <v>TIDAK TERDETEKSI</v>
      </c>
    </row>
    <row r="3837">
      <c r="A3837" s="253">
        <v>2025.0</v>
      </c>
      <c r="B3837" s="253" t="s">
        <v>3599</v>
      </c>
      <c r="C3837" s="254" t="str">
        <f>data_olah!B476</f>
        <v>KUTAI KARTANEGARA</v>
      </c>
      <c r="D3837" s="254" t="str">
        <f>data_olah!C476</f>
        <v>TENGGARONG SEBERANG</v>
      </c>
      <c r="E3837" s="254" t="str">
        <f>data_olah!D476</f>
        <v>BUKIT PARIAMAN</v>
      </c>
      <c r="F3837" s="255" t="str">
        <f>data_olah!F476</f>
        <v>-0.2639331540165677</v>
      </c>
      <c r="G3837" s="255" t="str">
        <f>data_olah!G476</f>
        <v>117.12102279925075</v>
      </c>
      <c r="H3837" s="254" t="str">
        <f>data_olah!H476</f>
        <v>TELKOM</v>
      </c>
      <c r="I3837" s="254" t="str">
        <f>data_olah!I476</f>
        <v>WMS</v>
      </c>
      <c r="J3837" s="254" t="str">
        <f>data_olah!J476</f>
        <v>TERPASANG</v>
      </c>
      <c r="K3837" s="254" t="str">
        <f>data_olah!Q476</f>
        <v>&lt;= 50GB</v>
      </c>
      <c r="L3837" s="254" t="str">
        <f>data_olah!U476</f>
        <v>KURANG OPTIMAL</v>
      </c>
    </row>
    <row r="3838">
      <c r="A3838" s="253">
        <v>2025.0</v>
      </c>
      <c r="B3838" s="253" t="s">
        <v>3599</v>
      </c>
      <c r="C3838" s="254" t="str">
        <f>data_olah!B477</f>
        <v>KUTAI KARTANEGARA</v>
      </c>
      <c r="D3838" s="254" t="str">
        <f>data_olah!C477</f>
        <v>TENGGARONG SEBERANG</v>
      </c>
      <c r="E3838" s="254" t="str">
        <f>data_olah!D477</f>
        <v>BHUANA JAYA</v>
      </c>
      <c r="F3838" s="255" t="str">
        <f>data_olah!F477</f>
        <v>-0.24060451932600063</v>
      </c>
      <c r="G3838" s="255" t="str">
        <f>data_olah!G477</f>
        <v>117.13029454122139</v>
      </c>
      <c r="H3838" s="254" t="str">
        <f>data_olah!H477</f>
        <v>TELKOMSEL</v>
      </c>
      <c r="I3838" s="254" t="str">
        <f>data_olah!I477</f>
        <v>INDIHOME</v>
      </c>
      <c r="J3838" s="254" t="str">
        <f>data_olah!J477</f>
        <v>TERPASANG</v>
      </c>
      <c r="K3838" s="254" t="str">
        <f>data_olah!Q477</f>
        <v>&lt;= 50GB</v>
      </c>
      <c r="L3838" s="254" t="str">
        <f>data_olah!U477</f>
        <v>TIDAK OPTIMAL</v>
      </c>
    </row>
    <row r="3839">
      <c r="A3839" s="253">
        <v>2025.0</v>
      </c>
      <c r="B3839" s="253" t="s">
        <v>3599</v>
      </c>
      <c r="C3839" s="254" t="str">
        <f>data_olah!B478</f>
        <v>KUTAI KARTANEGARA</v>
      </c>
      <c r="D3839" s="254" t="str">
        <f>data_olah!C478</f>
        <v>TENGGARONG SEBERANG</v>
      </c>
      <c r="E3839" s="254" t="str">
        <f>data_olah!D478</f>
        <v>MULAWARMAN</v>
      </c>
      <c r="F3839" s="255" t="str">
        <f>data_olah!F478</f>
        <v>-0.18995778470058233</v>
      </c>
      <c r="G3839" s="255" t="str">
        <f>data_olah!G478</f>
        <v>117.14247912809928</v>
      </c>
      <c r="H3839" s="254" t="str">
        <f>data_olah!H478</f>
        <v>TELKOM</v>
      </c>
      <c r="I3839" s="254" t="str">
        <f>data_olah!I478</f>
        <v>Astinet</v>
      </c>
      <c r="J3839" s="254" t="str">
        <f>data_olah!J478</f>
        <v>TERPASANG</v>
      </c>
      <c r="K3839" s="254" t="str">
        <f>data_olah!Q478</f>
        <v>TIDAK TERDETEKSI</v>
      </c>
      <c r="L3839" s="254" t="str">
        <f>data_olah!U478</f>
        <v>TIDAK TERDETEKSI</v>
      </c>
    </row>
    <row r="3840">
      <c r="A3840" s="253">
        <v>2025.0</v>
      </c>
      <c r="B3840" s="253" t="s">
        <v>3599</v>
      </c>
      <c r="C3840" s="254" t="str">
        <f>data_olah!B479</f>
        <v>KUTAI KARTANEGARA</v>
      </c>
      <c r="D3840" s="254" t="str">
        <f>data_olah!C479</f>
        <v>TENGGARONG SEBERANG</v>
      </c>
      <c r="E3840" s="254" t="str">
        <f>data_olah!D479</f>
        <v>LOA ULUNG</v>
      </c>
      <c r="F3840" s="255" t="str">
        <f>data_olah!F479</f>
        <v>-0.35799352749585234</v>
      </c>
      <c r="G3840" s="255" t="str">
        <f>data_olah!G479</f>
        <v>117.01104828575836</v>
      </c>
      <c r="H3840" s="254" t="str">
        <f>data_olah!H479</f>
        <v>TELKOMSEL</v>
      </c>
      <c r="I3840" s="254" t="str">
        <f>data_olah!I479</f>
        <v>INDIHOME</v>
      </c>
      <c r="J3840" s="254" t="str">
        <f>data_olah!J479</f>
        <v>TERPASANG</v>
      </c>
      <c r="K3840" s="254" t="str">
        <f>data_olah!Q479</f>
        <v>&gt; 200GB</v>
      </c>
      <c r="L3840" s="254" t="str">
        <f>data_olah!U479</f>
        <v>KURANG OPTIMAL</v>
      </c>
    </row>
    <row r="3841">
      <c r="A3841" s="253">
        <v>2025.0</v>
      </c>
      <c r="B3841" s="253" t="s">
        <v>3599</v>
      </c>
      <c r="C3841" s="254" t="str">
        <f>data_olah!B480</f>
        <v>KUTAI KARTANEGARA</v>
      </c>
      <c r="D3841" s="254" t="str">
        <f>data_olah!C480</f>
        <v>TENGGARONG SEBERANG</v>
      </c>
      <c r="E3841" s="254" t="str">
        <f>data_olah!D480</f>
        <v>LOA RAYA</v>
      </c>
      <c r="F3841" s="255" t="str">
        <f>data_olah!F480</f>
        <v>-0.3945583994622957</v>
      </c>
      <c r="G3841" s="255" t="str">
        <f>data_olah!G480</f>
        <v>116.99652508205625</v>
      </c>
      <c r="H3841" s="254" t="str">
        <f>data_olah!H480</f>
        <v>TELKOMSEL</v>
      </c>
      <c r="I3841" s="254" t="str">
        <f>data_olah!I480</f>
        <v>INDIHOME</v>
      </c>
      <c r="J3841" s="254" t="str">
        <f>data_olah!J480</f>
        <v>TERPASANG</v>
      </c>
      <c r="K3841" s="254" t="str">
        <f>data_olah!Q480</f>
        <v>&gt;1000GB</v>
      </c>
      <c r="L3841" s="254" t="str">
        <f>data_olah!U480</f>
        <v>SANGAT OPTIMAL</v>
      </c>
    </row>
    <row r="3842">
      <c r="A3842" s="253">
        <v>2025.0</v>
      </c>
      <c r="B3842" s="253" t="s">
        <v>3599</v>
      </c>
      <c r="C3842" s="254" t="str">
        <f>data_olah!B481</f>
        <v>KUTAI KARTANEGARA</v>
      </c>
      <c r="D3842" s="254" t="str">
        <f>data_olah!C481</f>
        <v>TENGGARONG SEBERANG</v>
      </c>
      <c r="E3842" s="254" t="str">
        <f>data_olah!D481</f>
        <v>PERJIWA</v>
      </c>
      <c r="F3842" s="255" t="str">
        <f>data_olah!F481</f>
        <v>-0.4109181712698583</v>
      </c>
      <c r="G3842" s="255" t="str">
        <f>data_olah!G481</f>
        <v>117.00054461829646</v>
      </c>
      <c r="H3842" s="254" t="str">
        <f>data_olah!H481</f>
        <v>TELKOMSEL</v>
      </c>
      <c r="I3842" s="254" t="str">
        <f>data_olah!I481</f>
        <v>INDIHOME</v>
      </c>
      <c r="J3842" s="254" t="str">
        <f>data_olah!J481</f>
        <v>TERPASANG</v>
      </c>
      <c r="K3842" s="254" t="str">
        <f>data_olah!Q481</f>
        <v>TIDAK AKTIF</v>
      </c>
      <c r="L3842" s="254" t="str">
        <f>data_olah!U481</f>
        <v>TIDAK OPTIMAL</v>
      </c>
    </row>
    <row r="3843">
      <c r="A3843" s="253">
        <v>2025.0</v>
      </c>
      <c r="B3843" s="253" t="s">
        <v>3599</v>
      </c>
      <c r="C3843" s="254" t="str">
        <f>data_olah!B482</f>
        <v>KUTAI KARTANEGARA</v>
      </c>
      <c r="D3843" s="254" t="str">
        <f>data_olah!C482</f>
        <v>TENGGARONG SEBERANG</v>
      </c>
      <c r="E3843" s="254" t="str">
        <f>data_olah!D482</f>
        <v>TELUK DALAM</v>
      </c>
      <c r="F3843" s="255" t="str">
        <f>data_olah!F482</f>
        <v>-0.43811414320421616</v>
      </c>
      <c r="G3843" s="255" t="str">
        <f>data_olah!G482</f>
        <v>117.01033596115947</v>
      </c>
      <c r="H3843" s="254" t="str">
        <f>data_olah!H482</f>
        <v>TELKOMSEL</v>
      </c>
      <c r="I3843" s="254" t="str">
        <f>data_olah!I482</f>
        <v>INDIHOME</v>
      </c>
      <c r="J3843" s="254" t="str">
        <f>data_olah!J482</f>
        <v>TERPASANG</v>
      </c>
      <c r="K3843" s="254" t="str">
        <f>data_olah!Q482</f>
        <v>TIDAK AKTIF</v>
      </c>
      <c r="L3843" s="254" t="str">
        <f>data_olah!U482</f>
        <v>TIDAK OPTIMAL</v>
      </c>
    </row>
    <row r="3844">
      <c r="A3844" s="253">
        <v>2025.0</v>
      </c>
      <c r="B3844" s="253" t="s">
        <v>3599</v>
      </c>
      <c r="C3844" s="254" t="str">
        <f>data_olah!B483</f>
        <v>KUTAI KARTANEGARA</v>
      </c>
      <c r="D3844" s="254" t="str">
        <f>data_olah!C483</f>
        <v>TENGGARONG SEBERANG</v>
      </c>
      <c r="E3844" s="254" t="str">
        <f>data_olah!D483</f>
        <v>LOA LEPU</v>
      </c>
      <c r="F3844" s="255" t="str">
        <f>data_olah!F483</f>
        <v>-0.4535990986470325</v>
      </c>
      <c r="G3844" s="255" t="str">
        <f>data_olah!G483</f>
        <v>117.02026317872068</v>
      </c>
      <c r="H3844" s="254" t="str">
        <f>data_olah!H483</f>
        <v/>
      </c>
      <c r="I3844" s="254" t="str">
        <f>data_olah!I483</f>
        <v/>
      </c>
      <c r="J3844" s="254" t="str">
        <f>data_olah!J483</f>
        <v/>
      </c>
      <c r="K3844" s="254" t="str">
        <f>data_olah!Q483</f>
        <v>BELUM TERPASANG</v>
      </c>
      <c r="L3844" s="254" t="str">
        <f>data_olah!U483</f>
        <v>BELUM TERPASANG</v>
      </c>
    </row>
    <row r="3845">
      <c r="A3845" s="253">
        <v>2025.0</v>
      </c>
      <c r="B3845" s="253" t="s">
        <v>3599</v>
      </c>
      <c r="C3845" s="254" t="str">
        <f>data_olah!B484</f>
        <v>KUTAI KARTANEGARA</v>
      </c>
      <c r="D3845" s="254" t="str">
        <f>data_olah!C484</f>
        <v>TENGGARONG SEBERANG</v>
      </c>
      <c r="E3845" s="254" t="str">
        <f>data_olah!D484</f>
        <v>SUKA MAJU</v>
      </c>
      <c r="F3845" s="255" t="str">
        <f>data_olah!F484</f>
        <v>-0.22650717927559386</v>
      </c>
      <c r="G3845" s="255" t="str">
        <f>data_olah!G484</f>
        <v>117.0791019590544</v>
      </c>
      <c r="H3845" s="254" t="str">
        <f>data_olah!H484</f>
        <v>TELKOM</v>
      </c>
      <c r="I3845" s="254" t="str">
        <f>data_olah!I484</f>
        <v>Astinet</v>
      </c>
      <c r="J3845" s="254" t="str">
        <f>data_olah!J484</f>
        <v>TERPASANG</v>
      </c>
      <c r="K3845" s="254" t="str">
        <f>data_olah!Q484</f>
        <v>TIDAK TERDETEKSI</v>
      </c>
      <c r="L3845" s="254" t="str">
        <f>data_olah!U484</f>
        <v>TIDAK TERDETEKSI</v>
      </c>
    </row>
    <row r="3846">
      <c r="A3846" s="253">
        <v>2025.0</v>
      </c>
      <c r="B3846" s="253" t="s">
        <v>3599</v>
      </c>
      <c r="C3846" s="254" t="str">
        <f>data_olah!B485</f>
        <v>KUTAI KARTANEGARA</v>
      </c>
      <c r="D3846" s="254" t="str">
        <f>data_olah!C485</f>
        <v>TENGGARONG SEBERANG</v>
      </c>
      <c r="E3846" s="254" t="str">
        <f>data_olah!D485</f>
        <v>LOA PARI</v>
      </c>
      <c r="F3846" s="255" t="str">
        <f>data_olah!F485</f>
        <v>-0.3798082846171705</v>
      </c>
      <c r="G3846" s="255" t="str">
        <f>data_olah!G485</f>
        <v>116.99347673787696</v>
      </c>
      <c r="H3846" s="254" t="str">
        <f>data_olah!H485</f>
        <v>TELKOMSEL</v>
      </c>
      <c r="I3846" s="254" t="str">
        <f>data_olah!I485</f>
        <v>INDIHOME</v>
      </c>
      <c r="J3846" s="254" t="str">
        <f>data_olah!J485</f>
        <v>TERPASANG</v>
      </c>
      <c r="K3846" s="254" t="str">
        <f>data_olah!Q485</f>
        <v>&lt;= 100GB</v>
      </c>
      <c r="L3846" s="254" t="str">
        <f>data_olah!U485</f>
        <v>KURANG OPTIMAL</v>
      </c>
    </row>
    <row r="3847">
      <c r="A3847" s="253">
        <v>2025.0</v>
      </c>
      <c r="B3847" s="253" t="s">
        <v>3599</v>
      </c>
      <c r="C3847" s="254" t="str">
        <f>data_olah!B486</f>
        <v>KUTAI KARTANEGARA</v>
      </c>
      <c r="D3847" s="254" t="str">
        <f>data_olah!C486</f>
        <v>TENGGARONG SEBERANG</v>
      </c>
      <c r="E3847" s="254" t="str">
        <f>data_olah!D486</f>
        <v>KARANG TUNGGAL</v>
      </c>
      <c r="F3847" s="255" t="str">
        <f>data_olah!F486</f>
        <v>-0.4035708055763041</v>
      </c>
      <c r="G3847" s="255" t="str">
        <f>data_olah!G486</f>
        <v>117.09870951317284</v>
      </c>
      <c r="H3847" s="254" t="str">
        <f>data_olah!H486</f>
        <v>TELKOM</v>
      </c>
      <c r="I3847" s="254" t="str">
        <f>data_olah!I486</f>
        <v>Astinet</v>
      </c>
      <c r="J3847" s="254" t="str">
        <f>data_olah!J486</f>
        <v>TERPASANG</v>
      </c>
      <c r="K3847" s="254" t="str">
        <f>data_olah!Q486</f>
        <v>TIDAK TERDETEKSI</v>
      </c>
      <c r="L3847" s="254" t="str">
        <f>data_olah!U486</f>
        <v>TIDAK TERDETEKSI</v>
      </c>
    </row>
    <row r="3848">
      <c r="A3848" s="253">
        <v>2025.0</v>
      </c>
      <c r="B3848" s="253" t="s">
        <v>3599</v>
      </c>
      <c r="C3848" s="254" t="str">
        <f>data_olah!B487</f>
        <v>KUTAI KARTANEGARA</v>
      </c>
      <c r="D3848" s="254" t="str">
        <f>data_olah!C487</f>
        <v>TENGGARONG SEBERANG</v>
      </c>
      <c r="E3848" s="254" t="str">
        <f>data_olah!D487</f>
        <v>TANJUNG BATU</v>
      </c>
      <c r="F3848" s="255" t="str">
        <f>data_olah!F487</f>
        <v>-0.39170378498022523</v>
      </c>
      <c r="G3848" s="255" t="str">
        <f>data_olah!G487</f>
        <v>117.05775770295307</v>
      </c>
      <c r="H3848" s="254" t="str">
        <f>data_olah!H487</f>
        <v>TELKOM</v>
      </c>
      <c r="I3848" s="254" t="str">
        <f>data_olah!I487</f>
        <v>WMS</v>
      </c>
      <c r="J3848" s="254" t="str">
        <f>data_olah!J487</f>
        <v>TERPASANG</v>
      </c>
      <c r="K3848" s="254" t="str">
        <f>data_olah!Q487</f>
        <v>&gt; 200GB</v>
      </c>
      <c r="L3848" s="254" t="str">
        <f>data_olah!U487</f>
        <v>KURANG OPTIMAL</v>
      </c>
    </row>
    <row r="3849">
      <c r="A3849" s="253">
        <v>2025.0</v>
      </c>
      <c r="B3849" s="253" t="s">
        <v>3599</v>
      </c>
      <c r="C3849" s="254" t="str">
        <f>data_olah!B488</f>
        <v>KUTAI TIMUR</v>
      </c>
      <c r="D3849" s="254" t="str">
        <f>data_olah!C488</f>
        <v>BATU AMPAR</v>
      </c>
      <c r="E3849" s="254" t="str">
        <f>data_olah!D488</f>
        <v>BATU TIMBAU</v>
      </c>
      <c r="F3849" s="255" t="str">
        <f>data_olah!F488</f>
        <v>0.6717653142937406</v>
      </c>
      <c r="G3849" s="255" t="str">
        <f>data_olah!G488</f>
        <v>116.82894042479859</v>
      </c>
      <c r="H3849" s="254" t="str">
        <f>data_olah!H488</f>
        <v>TELKOMSEL</v>
      </c>
      <c r="I3849" s="254" t="str">
        <f>data_olah!I488</f>
        <v>ORBIT</v>
      </c>
      <c r="J3849" s="254" t="str">
        <f>data_olah!J488</f>
        <v>TERPASANG</v>
      </c>
      <c r="K3849" s="254" t="str">
        <f>data_olah!Q488</f>
        <v>TIDAK TERDETEKSI</v>
      </c>
      <c r="L3849" s="254" t="str">
        <f>data_olah!U488</f>
        <v>TIDAK TERDETEKSI</v>
      </c>
    </row>
    <row r="3850">
      <c r="A3850" s="253">
        <v>2025.0</v>
      </c>
      <c r="B3850" s="253" t="s">
        <v>3599</v>
      </c>
      <c r="C3850" s="254" t="str">
        <f>data_olah!B489</f>
        <v>KUTAI TIMUR</v>
      </c>
      <c r="D3850" s="254" t="str">
        <f>data_olah!C489</f>
        <v>BATU AMPAR</v>
      </c>
      <c r="E3850" s="254" t="str">
        <f>data_olah!D489</f>
        <v>BENO HARAPAN</v>
      </c>
      <c r="F3850" s="255" t="str">
        <f>data_olah!F489</f>
        <v>0.68060</v>
      </c>
      <c r="G3850" s="255" t="str">
        <f>data_olah!G489</f>
        <v>116.89559</v>
      </c>
      <c r="H3850" s="254" t="str">
        <f>data_olah!H489</f>
        <v>COMTELINDO</v>
      </c>
      <c r="I3850" s="254" t="str">
        <f>data_olah!I489</f>
        <v>WMS</v>
      </c>
      <c r="J3850" s="254" t="str">
        <f>data_olah!J489</f>
        <v>TERPASANG</v>
      </c>
      <c r="K3850" s="254" t="str">
        <f>data_olah!Q489</f>
        <v>TIDAK TERDETEKSI</v>
      </c>
      <c r="L3850" s="254" t="str">
        <f>data_olah!U489</f>
        <v>TIDAK OPTIMAL</v>
      </c>
    </row>
    <row r="3851">
      <c r="A3851" s="253">
        <v>2025.0</v>
      </c>
      <c r="B3851" s="253" t="s">
        <v>3599</v>
      </c>
      <c r="C3851" s="254" t="str">
        <f>data_olah!B490</f>
        <v>KUTAI TIMUR</v>
      </c>
      <c r="D3851" s="254" t="str">
        <f>data_olah!C490</f>
        <v>BATU AMPAR</v>
      </c>
      <c r="E3851" s="254" t="str">
        <f>data_olah!D490</f>
        <v>MUGI RAHAYU</v>
      </c>
      <c r="F3851" s="255" t="str">
        <f>data_olah!F490</f>
        <v>0.7825214115921425</v>
      </c>
      <c r="G3851" s="255" t="str">
        <f>data_olah!G490</f>
        <v>116.9451714526383</v>
      </c>
      <c r="H3851" s="254" t="str">
        <f>data_olah!H490</f>
        <v>COMTELINDO</v>
      </c>
      <c r="I3851" s="254" t="str">
        <f>data_olah!I490</f>
        <v>WMS</v>
      </c>
      <c r="J3851" s="254" t="str">
        <f>data_olah!J490</f>
        <v>TERPASANG</v>
      </c>
      <c r="K3851" s="254" t="str">
        <f>data_olah!Q490</f>
        <v>TIDAK TERDETEKSI</v>
      </c>
      <c r="L3851" s="254" t="str">
        <f>data_olah!U490</f>
        <v>SANGAT OPTIMAL</v>
      </c>
    </row>
    <row r="3852">
      <c r="A3852" s="253">
        <v>2025.0</v>
      </c>
      <c r="B3852" s="253" t="s">
        <v>3599</v>
      </c>
      <c r="C3852" s="254" t="str">
        <f>data_olah!B491</f>
        <v>KUTAI TIMUR</v>
      </c>
      <c r="D3852" s="254" t="str">
        <f>data_olah!C491</f>
        <v>BATU AMPAR</v>
      </c>
      <c r="E3852" s="254" t="str">
        <f>data_olah!D491</f>
        <v>MAWAI INDAH</v>
      </c>
      <c r="F3852" s="255" t="str">
        <f>data_olah!F491</f>
        <v>0.5712275988463508</v>
      </c>
      <c r="G3852" s="255" t="str">
        <f>data_olah!G491</f>
        <v>116.8647128265896</v>
      </c>
      <c r="H3852" s="254" t="str">
        <f>data_olah!H491</f>
        <v>TELKOMSEL</v>
      </c>
      <c r="I3852" s="254" t="str">
        <f>data_olah!I491</f>
        <v>ORBIT</v>
      </c>
      <c r="J3852" s="254" t="str">
        <f>data_olah!J491</f>
        <v>TERPASANG</v>
      </c>
      <c r="K3852" s="254" t="str">
        <f>data_olah!Q491</f>
        <v>TIDAK TERDETEKSI</v>
      </c>
      <c r="L3852" s="254" t="str">
        <f>data_olah!U491</f>
        <v>TIDAK TERDETEKSI</v>
      </c>
    </row>
    <row r="3853">
      <c r="A3853" s="253">
        <v>2025.0</v>
      </c>
      <c r="B3853" s="253" t="s">
        <v>3599</v>
      </c>
      <c r="C3853" s="254" t="str">
        <f>data_olah!B492</f>
        <v>KUTAI TIMUR</v>
      </c>
      <c r="D3853" s="254" t="str">
        <f>data_olah!C492</f>
        <v>BATU AMPAR</v>
      </c>
      <c r="E3853" s="254" t="str">
        <f>data_olah!D492</f>
        <v>HIMBA LESTARI</v>
      </c>
      <c r="F3853" s="255" t="str">
        <f>data_olah!F492</f>
        <v>0.6520102549858896</v>
      </c>
      <c r="G3853" s="255" t="str">
        <f>data_olah!G492</f>
        <v>117.01510482339054</v>
      </c>
      <c r="H3853" s="254" t="str">
        <f>data_olah!H492</f>
        <v>COMTELINDO</v>
      </c>
      <c r="I3853" s="254" t="str">
        <f>data_olah!I492</f>
        <v>WMS</v>
      </c>
      <c r="J3853" s="254" t="str">
        <f>data_olah!J492</f>
        <v>TERPASANG</v>
      </c>
      <c r="K3853" s="254" t="str">
        <f>data_olah!Q492</f>
        <v>TIDAK TERDETEKSI</v>
      </c>
      <c r="L3853" s="254" t="str">
        <f>data_olah!U492</f>
        <v>TIDAK OPTIMAL</v>
      </c>
    </row>
    <row r="3854">
      <c r="A3854" s="253">
        <v>2025.0</v>
      </c>
      <c r="B3854" s="253" t="s">
        <v>3599</v>
      </c>
      <c r="C3854" s="254" t="str">
        <f>data_olah!B493</f>
        <v>KUTAI TIMUR</v>
      </c>
      <c r="D3854" s="254" t="str">
        <f>data_olah!C493</f>
        <v>BATU AMPAR</v>
      </c>
      <c r="E3854" s="254" t="str">
        <f>data_olah!D493</f>
        <v>TELAGA</v>
      </c>
      <c r="F3854" s="255" t="str">
        <f>data_olah!F493</f>
        <v>0.655775</v>
      </c>
      <c r="G3854" s="255" t="str">
        <f>data_olah!G493</f>
        <v>116.829928</v>
      </c>
      <c r="H3854" s="254" t="str">
        <f>data_olah!H493</f>
        <v>BESTCAMP</v>
      </c>
      <c r="I3854" s="254" t="str">
        <f>data_olah!I493</f>
        <v>STARLINK</v>
      </c>
      <c r="J3854" s="254" t="str">
        <f>data_olah!J493</f>
        <v>TERPASANG</v>
      </c>
      <c r="K3854" s="254" t="str">
        <f>data_olah!Q493</f>
        <v>TIDAK AKTIF</v>
      </c>
      <c r="L3854" s="254" t="str">
        <f>data_olah!U493</f>
        <v>TIDAK OPTIMAL</v>
      </c>
    </row>
    <row r="3855">
      <c r="A3855" s="253">
        <v>2025.0</v>
      </c>
      <c r="B3855" s="253" t="s">
        <v>3599</v>
      </c>
      <c r="C3855" s="254" t="str">
        <f>data_olah!B494</f>
        <v>KUTAI TIMUR</v>
      </c>
      <c r="D3855" s="254" t="str">
        <f>data_olah!C494</f>
        <v>BATU AMPAR</v>
      </c>
      <c r="E3855" s="254" t="str">
        <f>data_olah!D494</f>
        <v>BATU TIMBAU ULU</v>
      </c>
      <c r="F3855" s="255" t="str">
        <f>data_olah!F494</f>
        <v>0.67883</v>
      </c>
      <c r="G3855" s="255" t="str">
        <f>data_olah!G494</f>
        <v>116.82867</v>
      </c>
      <c r="H3855" s="254" t="str">
        <f>data_olah!H494</f>
        <v>TELKOMSEL</v>
      </c>
      <c r="I3855" s="254" t="str">
        <f>data_olah!I494</f>
        <v>ORBIT</v>
      </c>
      <c r="J3855" s="254" t="str">
        <f>data_olah!J494</f>
        <v>TERPASANG</v>
      </c>
      <c r="K3855" s="254" t="str">
        <f>data_olah!Q494</f>
        <v>TIDAK TERDETEKSI</v>
      </c>
      <c r="L3855" s="254" t="str">
        <f>data_olah!U494</f>
        <v>TIDAK TERDETEKSI</v>
      </c>
    </row>
    <row r="3856">
      <c r="A3856" s="253">
        <v>2025.0</v>
      </c>
      <c r="B3856" s="253" t="s">
        <v>3599</v>
      </c>
      <c r="C3856" s="254" t="str">
        <f>data_olah!B495</f>
        <v>KUTAI TIMUR</v>
      </c>
      <c r="D3856" s="254" t="str">
        <f>data_olah!C495</f>
        <v>BENGALON</v>
      </c>
      <c r="E3856" s="254" t="str">
        <f>data_olah!D495</f>
        <v>SEPASO</v>
      </c>
      <c r="F3856" s="255" t="str">
        <f>data_olah!F495</f>
        <v>0.7445555</v>
      </c>
      <c r="G3856" s="255" t="str">
        <f>data_olah!G495</f>
        <v>117.5836111</v>
      </c>
      <c r="H3856" s="254" t="str">
        <f>data_olah!H495</f>
        <v>TELKOM</v>
      </c>
      <c r="I3856" s="254" t="str">
        <f>data_olah!I495</f>
        <v>Astinet</v>
      </c>
      <c r="J3856" s="254" t="str">
        <f>data_olah!J495</f>
        <v>TERPASANG</v>
      </c>
      <c r="K3856" s="254" t="str">
        <f>data_olah!Q495</f>
        <v>TIDAK TERDETEKSI</v>
      </c>
      <c r="L3856" s="254" t="str">
        <f>data_olah!U495</f>
        <v>TIDAK TERDETEKSI</v>
      </c>
    </row>
    <row r="3857">
      <c r="A3857" s="253">
        <v>2025.0</v>
      </c>
      <c r="B3857" s="253" t="s">
        <v>3599</v>
      </c>
      <c r="C3857" s="254" t="str">
        <f>data_olah!B496</f>
        <v>KUTAI TIMUR</v>
      </c>
      <c r="D3857" s="254" t="str">
        <f>data_olah!C496</f>
        <v>BENGALON</v>
      </c>
      <c r="E3857" s="254" t="str">
        <f>data_olah!D496</f>
        <v>SEKERAT</v>
      </c>
      <c r="F3857" s="255" t="str">
        <f>data_olah!F496</f>
        <v>0.776742</v>
      </c>
      <c r="G3857" s="255" t="str">
        <f>data_olah!G496</f>
        <v>117.769682</v>
      </c>
      <c r="H3857" s="254" t="str">
        <f>data_olah!H496</f>
        <v>TELKOM</v>
      </c>
      <c r="I3857" s="254" t="str">
        <f>data_olah!I496</f>
        <v>Astinet</v>
      </c>
      <c r="J3857" s="254" t="str">
        <f>data_olah!J496</f>
        <v>TERPASANG</v>
      </c>
      <c r="K3857" s="254" t="str">
        <f>data_olah!Q496</f>
        <v>TIDAK TERDETEKSI</v>
      </c>
      <c r="L3857" s="254" t="str">
        <f>data_olah!U496</f>
        <v>TIDAK TERDETEKSI</v>
      </c>
    </row>
    <row r="3858">
      <c r="A3858" s="253">
        <v>2025.0</v>
      </c>
      <c r="B3858" s="253" t="s">
        <v>3599</v>
      </c>
      <c r="C3858" s="254" t="str">
        <f>data_olah!B497</f>
        <v>KUTAI TIMUR</v>
      </c>
      <c r="D3858" s="254" t="str">
        <f>data_olah!C497</f>
        <v>BENGALON</v>
      </c>
      <c r="E3858" s="254" t="str">
        <f>data_olah!D497</f>
        <v>KERAITAN</v>
      </c>
      <c r="F3858" s="255" t="str">
        <f>data_olah!F497</f>
        <v>0.83305</v>
      </c>
      <c r="G3858" s="255" t="str">
        <f>data_olah!G497</f>
        <v>117.56609</v>
      </c>
      <c r="H3858" s="254" t="str">
        <f>data_olah!H497</f>
        <v>COMTELINDO</v>
      </c>
      <c r="I3858" s="254" t="str">
        <f>data_olah!I497</f>
        <v>WMS</v>
      </c>
      <c r="J3858" s="254" t="str">
        <f>data_olah!J497</f>
        <v>TERPASANG</v>
      </c>
      <c r="K3858" s="254" t="str">
        <f>data_olah!Q497</f>
        <v>TIDAK TERDETEKSI</v>
      </c>
      <c r="L3858" s="254" t="str">
        <f>data_olah!U497</f>
        <v>SANGAT OPTIMAL</v>
      </c>
    </row>
    <row r="3859">
      <c r="A3859" s="253">
        <v>2025.0</v>
      </c>
      <c r="B3859" s="253" t="s">
        <v>3599</v>
      </c>
      <c r="C3859" s="254" t="str">
        <f>data_olah!B498</f>
        <v>KUTAI TIMUR</v>
      </c>
      <c r="D3859" s="254" t="str">
        <f>data_olah!C498</f>
        <v>BENGALON</v>
      </c>
      <c r="E3859" s="254" t="str">
        <f>data_olah!D498</f>
        <v>TEPIAN LANGSAT</v>
      </c>
      <c r="F3859" s="255" t="str">
        <f>data_olah!F498</f>
        <v>0.77233</v>
      </c>
      <c r="G3859" s="255" t="str">
        <f>data_olah!G498</f>
        <v>117.45033</v>
      </c>
      <c r="H3859" s="254" t="str">
        <f>data_olah!H498</f>
        <v>COMTELINDO</v>
      </c>
      <c r="I3859" s="254" t="str">
        <f>data_olah!I498</f>
        <v>WMS</v>
      </c>
      <c r="J3859" s="254" t="str">
        <f>data_olah!J498</f>
        <v>TERPASANG</v>
      </c>
      <c r="K3859" s="254" t="str">
        <f>data_olah!Q498</f>
        <v>TIDAK TERDETEKSI</v>
      </c>
      <c r="L3859" s="254" t="str">
        <f>data_olah!U498</f>
        <v>TIDAK OPTIMAL</v>
      </c>
    </row>
    <row r="3860">
      <c r="A3860" s="253">
        <v>2025.0</v>
      </c>
      <c r="B3860" s="253" t="s">
        <v>3599</v>
      </c>
      <c r="C3860" s="254" t="str">
        <f>data_olah!B499</f>
        <v>KUTAI TIMUR</v>
      </c>
      <c r="D3860" s="254" t="str">
        <f>data_olah!C499</f>
        <v>BENGALON</v>
      </c>
      <c r="E3860" s="254" t="str">
        <f>data_olah!D499</f>
        <v>TEBANGAN LEMBAK</v>
      </c>
      <c r="F3860" s="255" t="str">
        <f>data_olah!F499</f>
        <v>0.810077867448428</v>
      </c>
      <c r="G3860" s="255" t="str">
        <f>data_olah!G499</f>
        <v>117.4828567722489</v>
      </c>
      <c r="H3860" s="254" t="str">
        <f>data_olah!H499</f>
        <v>COMTELINDO</v>
      </c>
      <c r="I3860" s="254" t="str">
        <f>data_olah!I499</f>
        <v>WMS</v>
      </c>
      <c r="J3860" s="254" t="str">
        <f>data_olah!J499</f>
        <v>TERPASANG</v>
      </c>
      <c r="K3860" s="254" t="str">
        <f>data_olah!Q499</f>
        <v>TIDAK TERDETEKSI</v>
      </c>
      <c r="L3860" s="254" t="str">
        <f>data_olah!U499</f>
        <v>TIDAK OPTIMAL</v>
      </c>
    </row>
    <row r="3861">
      <c r="A3861" s="253">
        <v>2025.0</v>
      </c>
      <c r="B3861" s="253" t="s">
        <v>3599</v>
      </c>
      <c r="C3861" s="254" t="str">
        <f>data_olah!B500</f>
        <v>KUTAI TIMUR</v>
      </c>
      <c r="D3861" s="254" t="str">
        <f>data_olah!C500</f>
        <v>BENGALON</v>
      </c>
      <c r="E3861" s="254" t="str">
        <f>data_olah!D500</f>
        <v>SEPASO TIMUR</v>
      </c>
      <c r="F3861" s="255" t="str">
        <f>data_olah!F500</f>
        <v>0.74270</v>
      </c>
      <c r="G3861" s="255" t="str">
        <f>data_olah!G500</f>
        <v>117.59598</v>
      </c>
      <c r="H3861" s="254" t="str">
        <f>data_olah!H500</f>
        <v>TELKOM</v>
      </c>
      <c r="I3861" s="254" t="str">
        <f>data_olah!I500</f>
        <v>WMS</v>
      </c>
      <c r="J3861" s="254" t="str">
        <f>data_olah!J500</f>
        <v>TERPASANG</v>
      </c>
      <c r="K3861" s="254" t="str">
        <f>data_olah!Q500</f>
        <v>&lt;= 100GB</v>
      </c>
      <c r="L3861" s="254" t="str">
        <f>data_olah!U500</f>
        <v>TIDAK OPTIMAL</v>
      </c>
    </row>
    <row r="3862">
      <c r="A3862" s="253">
        <v>2025.0</v>
      </c>
      <c r="B3862" s="253" t="s">
        <v>3599</v>
      </c>
      <c r="C3862" s="254" t="str">
        <f>data_olah!B501</f>
        <v>KUTAI TIMUR</v>
      </c>
      <c r="D3862" s="254" t="str">
        <f>data_olah!C501</f>
        <v>BENGALON</v>
      </c>
      <c r="E3862" s="254" t="str">
        <f>data_olah!D501</f>
        <v>SEPASO SELATAN</v>
      </c>
      <c r="F3862" s="255" t="str">
        <f>data_olah!F501</f>
        <v>0.74195</v>
      </c>
      <c r="G3862" s="255" t="str">
        <f>data_olah!G501</f>
        <v>117.58166</v>
      </c>
      <c r="H3862" s="254" t="str">
        <f>data_olah!H501</f>
        <v>TELKOM</v>
      </c>
      <c r="I3862" s="254" t="str">
        <f>data_olah!I501</f>
        <v>WMS</v>
      </c>
      <c r="J3862" s="254" t="str">
        <f>data_olah!J501</f>
        <v>TERPASANG</v>
      </c>
      <c r="K3862" s="254" t="str">
        <f>data_olah!Q501</f>
        <v>&gt; 200GB</v>
      </c>
      <c r="L3862" s="254" t="str">
        <f>data_olah!U501</f>
        <v>KURANG OPTIMAL</v>
      </c>
    </row>
    <row r="3863">
      <c r="A3863" s="253">
        <v>2025.0</v>
      </c>
      <c r="B3863" s="253" t="s">
        <v>3599</v>
      </c>
      <c r="C3863" s="254" t="str">
        <f>data_olah!B502</f>
        <v>KUTAI TIMUR</v>
      </c>
      <c r="D3863" s="254" t="str">
        <f>data_olah!C502</f>
        <v>BENGALON</v>
      </c>
      <c r="E3863" s="254" t="str">
        <f>data_olah!D502</f>
        <v>MUARA BENGALON</v>
      </c>
      <c r="F3863" s="255" t="str">
        <f>data_olah!F502</f>
        <v>0.63185</v>
      </c>
      <c r="G3863" s="255" t="str">
        <f>data_olah!G502</f>
        <v>117.70147</v>
      </c>
      <c r="H3863" s="254" t="str">
        <f>data_olah!H502</f>
        <v>COMTELINDO</v>
      </c>
      <c r="I3863" s="254" t="str">
        <f>data_olah!I502</f>
        <v>WMS</v>
      </c>
      <c r="J3863" s="254" t="str">
        <f>data_olah!J502</f>
        <v>TERPASANG</v>
      </c>
      <c r="K3863" s="254" t="str">
        <f>data_olah!Q502</f>
        <v>TIDAK TERDETEKSI</v>
      </c>
      <c r="L3863" s="254" t="str">
        <f>data_olah!U502</f>
        <v>SANGAT OPTIMAL</v>
      </c>
    </row>
    <row r="3864">
      <c r="A3864" s="253">
        <v>2025.0</v>
      </c>
      <c r="B3864" s="253" t="s">
        <v>3599</v>
      </c>
      <c r="C3864" s="254" t="str">
        <f>data_olah!B503</f>
        <v>KUTAI TIMUR</v>
      </c>
      <c r="D3864" s="254" t="str">
        <f>data_olah!C503</f>
        <v>BENGALON</v>
      </c>
      <c r="E3864" s="254" t="str">
        <f>data_olah!D503</f>
        <v>TEPIAN BARU</v>
      </c>
      <c r="F3864" s="255" t="str">
        <f>data_olah!F503</f>
        <v>0.70860</v>
      </c>
      <c r="G3864" s="255" t="str">
        <f>data_olah!G503</f>
        <v>117.28928</v>
      </c>
      <c r="H3864" s="254" t="str">
        <f>data_olah!H503</f>
        <v>TELKOM</v>
      </c>
      <c r="I3864" s="254" t="str">
        <f>data_olah!I503</f>
        <v>WMS</v>
      </c>
      <c r="J3864" s="254" t="str">
        <f>data_olah!J503</f>
        <v>TERPASANG</v>
      </c>
      <c r="K3864" s="254" t="str">
        <f>data_olah!Q503</f>
        <v>&gt; 200GB</v>
      </c>
      <c r="L3864" s="254" t="str">
        <f>data_olah!U503</f>
        <v>KURANG OPTIMAL</v>
      </c>
    </row>
    <row r="3865">
      <c r="A3865" s="253">
        <v>2025.0</v>
      </c>
      <c r="B3865" s="253" t="s">
        <v>3599</v>
      </c>
      <c r="C3865" s="254" t="str">
        <f>data_olah!B504</f>
        <v>KUTAI TIMUR</v>
      </c>
      <c r="D3865" s="254" t="str">
        <f>data_olah!C504</f>
        <v>BENGALON</v>
      </c>
      <c r="E3865" s="254" t="str">
        <f>data_olah!D504</f>
        <v>TEPIAN INDAH</v>
      </c>
      <c r="F3865" s="255" t="str">
        <f>data_olah!F504</f>
        <v>0.67063</v>
      </c>
      <c r="G3865" s="255" t="str">
        <f>data_olah!G504</f>
        <v>117.30697</v>
      </c>
      <c r="H3865" s="254" t="str">
        <f>data_olah!H504</f>
        <v>COMTELINDO</v>
      </c>
      <c r="I3865" s="254" t="str">
        <f>data_olah!I504</f>
        <v>WMS</v>
      </c>
      <c r="J3865" s="254" t="str">
        <f>data_olah!J504</f>
        <v>TERPASANG</v>
      </c>
      <c r="K3865" s="254" t="str">
        <f>data_olah!Q504</f>
        <v>TIDAK TERDETEKSI</v>
      </c>
      <c r="L3865" s="254" t="str">
        <f>data_olah!U504</f>
        <v>KURANG OPTIMAL</v>
      </c>
    </row>
    <row r="3866">
      <c r="A3866" s="253">
        <v>2025.0</v>
      </c>
      <c r="B3866" s="253" t="s">
        <v>3599</v>
      </c>
      <c r="C3866" s="254" t="str">
        <f>data_olah!B505</f>
        <v>KUTAI TIMUR</v>
      </c>
      <c r="D3866" s="254" t="str">
        <f>data_olah!C505</f>
        <v>BENGALON</v>
      </c>
      <c r="E3866" s="254" t="str">
        <f>data_olah!D505</f>
        <v>SEPASO BARAT</v>
      </c>
      <c r="F3866" s="255" t="str">
        <f>data_olah!F505</f>
        <v>0.758745</v>
      </c>
      <c r="G3866" s="255" t="str">
        <f>data_olah!G505</f>
        <v>117.55654</v>
      </c>
      <c r="H3866" s="254" t="str">
        <f>data_olah!H505</f>
        <v>TELKOM</v>
      </c>
      <c r="I3866" s="254" t="str">
        <f>data_olah!I505</f>
        <v>WMS</v>
      </c>
      <c r="J3866" s="254" t="str">
        <f>data_olah!J505</f>
        <v>TERPASANG</v>
      </c>
      <c r="K3866" s="254" t="str">
        <f>data_olah!Q505</f>
        <v>&gt; 200GB</v>
      </c>
      <c r="L3866" s="254" t="str">
        <f>data_olah!U505</f>
        <v>KURANG OPTIMAL</v>
      </c>
    </row>
    <row r="3867">
      <c r="A3867" s="253">
        <v>2025.0</v>
      </c>
      <c r="B3867" s="253" t="s">
        <v>3599</v>
      </c>
      <c r="C3867" s="254" t="str">
        <f>data_olah!B506</f>
        <v>KUTAI TIMUR</v>
      </c>
      <c r="D3867" s="254" t="str">
        <f>data_olah!C506</f>
        <v>BUSANG</v>
      </c>
      <c r="E3867" s="254" t="str">
        <f>data_olah!D506</f>
        <v>LONG BENTUQ</v>
      </c>
      <c r="F3867" s="255" t="str">
        <f>data_olah!F506</f>
        <v>0.72911</v>
      </c>
      <c r="G3867" s="255" t="str">
        <f>data_olah!G506</f>
        <v>116.62992</v>
      </c>
      <c r="H3867" s="254" t="str">
        <f>data_olah!H506</f>
        <v>COMTELINDO</v>
      </c>
      <c r="I3867" s="254" t="str">
        <f>data_olah!I506</f>
        <v>WMS</v>
      </c>
      <c r="J3867" s="254" t="str">
        <f>data_olah!J506</f>
        <v>TERPASANG</v>
      </c>
      <c r="K3867" s="254" t="str">
        <f>data_olah!Q506</f>
        <v>TIDAK TERDETEKSI</v>
      </c>
      <c r="L3867" s="254" t="str">
        <f>data_olah!U506</f>
        <v>TIDAK OPTIMAL</v>
      </c>
    </row>
    <row r="3868">
      <c r="A3868" s="253">
        <v>2025.0</v>
      </c>
      <c r="B3868" s="253" t="s">
        <v>3599</v>
      </c>
      <c r="C3868" s="254" t="str">
        <f>data_olah!B507</f>
        <v>KUTAI TIMUR</v>
      </c>
      <c r="D3868" s="254" t="str">
        <f>data_olah!C507</f>
        <v>BUSANG</v>
      </c>
      <c r="E3868" s="254" t="str">
        <f>data_olah!D507</f>
        <v>LONG PEJENG</v>
      </c>
      <c r="F3868" s="255" t="str">
        <f>data_olah!F507</f>
        <v>0.798364</v>
      </c>
      <c r="G3868" s="255" t="str">
        <f>data_olah!G507</f>
        <v>116.564429</v>
      </c>
      <c r="H3868" s="254" t="str">
        <f>data_olah!H507</f>
        <v>BESTCAMP</v>
      </c>
      <c r="I3868" s="254" t="str">
        <f>data_olah!I507</f>
        <v>STARLINK</v>
      </c>
      <c r="J3868" s="254" t="str">
        <f>data_olah!J507</f>
        <v>TERPASANG</v>
      </c>
      <c r="K3868" s="254" t="str">
        <f>data_olah!Q507</f>
        <v>&lt;= 200GB</v>
      </c>
      <c r="L3868" s="254" t="str">
        <f>data_olah!U507</f>
        <v>OPTIMAL</v>
      </c>
    </row>
    <row r="3869">
      <c r="A3869" s="253">
        <v>2025.0</v>
      </c>
      <c r="B3869" s="253" t="s">
        <v>3599</v>
      </c>
      <c r="C3869" s="254" t="str">
        <f>data_olah!B508</f>
        <v>KUTAI TIMUR</v>
      </c>
      <c r="D3869" s="254" t="str">
        <f>data_olah!C508</f>
        <v>BUSANG</v>
      </c>
      <c r="E3869" s="254" t="str">
        <f>data_olah!D508</f>
        <v>LONG LEES</v>
      </c>
      <c r="F3869" s="255" t="str">
        <f>data_olah!F508</f>
        <v>0.81746</v>
      </c>
      <c r="G3869" s="255" t="str">
        <f>data_olah!G508</f>
        <v>116.56127</v>
      </c>
      <c r="H3869" s="254" t="str">
        <f>data_olah!H508</f>
        <v>TELKOMSEL</v>
      </c>
      <c r="I3869" s="254" t="str">
        <f>data_olah!I508</f>
        <v>ORBIT</v>
      </c>
      <c r="J3869" s="254" t="str">
        <f>data_olah!J508</f>
        <v>TERPASANG</v>
      </c>
      <c r="K3869" s="254" t="str">
        <f>data_olah!Q508</f>
        <v>TIDAK TERDETEKSI</v>
      </c>
      <c r="L3869" s="254" t="str">
        <f>data_olah!U508</f>
        <v>TIDAK TERDETEKSI</v>
      </c>
    </row>
    <row r="3870">
      <c r="A3870" s="253">
        <v>2025.0</v>
      </c>
      <c r="B3870" s="253" t="s">
        <v>3599</v>
      </c>
      <c r="C3870" s="254" t="str">
        <f>data_olah!B509</f>
        <v>KUTAI TIMUR</v>
      </c>
      <c r="D3870" s="254" t="str">
        <f>data_olah!C509</f>
        <v>BUSANG</v>
      </c>
      <c r="E3870" s="254" t="str">
        <f>data_olah!D509</f>
        <v>MEKAR BARU</v>
      </c>
      <c r="F3870" s="255" t="str">
        <f>data_olah!F509</f>
        <v>0.77187</v>
      </c>
      <c r="G3870" s="255" t="str">
        <f>data_olah!G509</f>
        <v>116.39433</v>
      </c>
      <c r="H3870" s="254" t="str">
        <f>data_olah!H509</f>
        <v>COMTELINDO</v>
      </c>
      <c r="I3870" s="254" t="str">
        <f>data_olah!I509</f>
        <v>WMS</v>
      </c>
      <c r="J3870" s="254" t="str">
        <f>data_olah!J509</f>
        <v>TERPASANG</v>
      </c>
      <c r="K3870" s="254" t="str">
        <f>data_olah!Q509</f>
        <v>TIDAK TERDETEKSI</v>
      </c>
      <c r="L3870" s="254" t="str">
        <f>data_olah!U509</f>
        <v>SANGAT OPTIMAL</v>
      </c>
    </row>
    <row r="3871">
      <c r="A3871" s="253">
        <v>2025.0</v>
      </c>
      <c r="B3871" s="253" t="s">
        <v>3599</v>
      </c>
      <c r="C3871" s="254" t="str">
        <f>data_olah!B510</f>
        <v>KUTAI TIMUR</v>
      </c>
      <c r="D3871" s="254" t="str">
        <f>data_olah!C510</f>
        <v>BUSANG</v>
      </c>
      <c r="E3871" s="254" t="str">
        <f>data_olah!D510</f>
        <v>RANTAU SENTOSA</v>
      </c>
      <c r="F3871" s="255" t="str">
        <f>data_olah!F510</f>
        <v>0.44360</v>
      </c>
      <c r="G3871" s="255" t="str">
        <f>data_olah!G510</f>
        <v>116.37250</v>
      </c>
      <c r="H3871" s="254" t="str">
        <f>data_olah!H510</f>
        <v>COMTELINDO</v>
      </c>
      <c r="I3871" s="254" t="str">
        <f>data_olah!I510</f>
        <v>WMS</v>
      </c>
      <c r="J3871" s="254" t="str">
        <f>data_olah!J510</f>
        <v>TERPASANG</v>
      </c>
      <c r="K3871" s="254" t="str">
        <f>data_olah!Q510</f>
        <v>TIDAK TERDETEKSI</v>
      </c>
      <c r="L3871" s="254" t="str">
        <f>data_olah!U510</f>
        <v>KURANG OPTIMAL</v>
      </c>
    </row>
    <row r="3872">
      <c r="A3872" s="253">
        <v>2025.0</v>
      </c>
      <c r="B3872" s="253" t="s">
        <v>3599</v>
      </c>
      <c r="C3872" s="254" t="str">
        <f>data_olah!B511</f>
        <v>KUTAI TIMUR</v>
      </c>
      <c r="D3872" s="254" t="str">
        <f>data_olah!C511</f>
        <v>BUSANG</v>
      </c>
      <c r="E3872" s="254" t="str">
        <f>data_olah!D511</f>
        <v>LONG NYELONG</v>
      </c>
      <c r="F3872" s="255" t="str">
        <f>data_olah!F511</f>
        <v>0.82762</v>
      </c>
      <c r="G3872" s="255" t="str">
        <f>data_olah!G511</f>
        <v>116.55347</v>
      </c>
      <c r="H3872" s="254" t="str">
        <f>data_olah!H511</f>
        <v>COMTELINDO</v>
      </c>
      <c r="I3872" s="254" t="str">
        <f>data_olah!I511</f>
        <v>WMS</v>
      </c>
      <c r="J3872" s="254" t="str">
        <f>data_olah!J511</f>
        <v>TERPASANG</v>
      </c>
      <c r="K3872" s="254" t="str">
        <f>data_olah!Q511</f>
        <v>TIDAK TERDETEKSI</v>
      </c>
      <c r="L3872" s="254" t="str">
        <f>data_olah!U511</f>
        <v>TIDAK OPTIMAL</v>
      </c>
    </row>
    <row r="3873">
      <c r="A3873" s="253">
        <v>2025.0</v>
      </c>
      <c r="B3873" s="253" t="s">
        <v>3599</v>
      </c>
      <c r="C3873" s="254" t="str">
        <f>data_olah!B512</f>
        <v>KUTAI TIMUR</v>
      </c>
      <c r="D3873" s="254" t="str">
        <f>data_olah!C512</f>
        <v>KALIORANG</v>
      </c>
      <c r="E3873" s="254" t="str">
        <f>data_olah!D512</f>
        <v>KALIORANG</v>
      </c>
      <c r="F3873" s="255" t="str">
        <f>data_olah!F512</f>
        <v>0.835946</v>
      </c>
      <c r="G3873" s="255" t="str">
        <f>data_olah!G512</f>
        <v>117.882848</v>
      </c>
      <c r="H3873" s="254" t="str">
        <f>data_olah!H512</f>
        <v>TELKOM</v>
      </c>
      <c r="I3873" s="254" t="str">
        <f>data_olah!I512</f>
        <v>Astinet</v>
      </c>
      <c r="J3873" s="254" t="str">
        <f>data_olah!J512</f>
        <v>TERPASANG</v>
      </c>
      <c r="K3873" s="254" t="str">
        <f>data_olah!Q512</f>
        <v>TIDAK TERDETEKSI</v>
      </c>
      <c r="L3873" s="254" t="str">
        <f>data_olah!U512</f>
        <v>TIDAK TERDETEKSI</v>
      </c>
    </row>
    <row r="3874">
      <c r="A3874" s="253">
        <v>2025.0</v>
      </c>
      <c r="B3874" s="253" t="s">
        <v>3599</v>
      </c>
      <c r="C3874" s="254" t="str">
        <f>data_olah!B513</f>
        <v>KUTAI TIMUR</v>
      </c>
      <c r="D3874" s="254" t="str">
        <f>data_olah!C513</f>
        <v>KALIORANG</v>
      </c>
      <c r="E3874" s="254" t="str">
        <f>data_olah!D513</f>
        <v>BUKIT MAKMUR</v>
      </c>
      <c r="F3874" s="255" t="str">
        <f>data_olah!F513</f>
        <v>0.899583</v>
      </c>
      <c r="G3874" s="255" t="str">
        <f>data_olah!G513</f>
        <v>117.838417</v>
      </c>
      <c r="H3874" s="254" t="str">
        <f>data_olah!H513</f>
        <v>BESTCAMP</v>
      </c>
      <c r="I3874" s="254" t="str">
        <f>data_olah!I513</f>
        <v>STARLINK</v>
      </c>
      <c r="J3874" s="254" t="str">
        <f>data_olah!J513</f>
        <v>TERPASANG</v>
      </c>
      <c r="K3874" s="254" t="str">
        <f>data_olah!Q513</f>
        <v>&lt;= 10GB</v>
      </c>
      <c r="L3874" s="254" t="str">
        <f>data_olah!U513</f>
        <v>TIDAK OPTIMAL</v>
      </c>
    </row>
    <row r="3875">
      <c r="A3875" s="253">
        <v>2025.0</v>
      </c>
      <c r="B3875" s="253" t="s">
        <v>3599</v>
      </c>
      <c r="C3875" s="254" t="str">
        <f>data_olah!B514</f>
        <v>KUTAI TIMUR</v>
      </c>
      <c r="D3875" s="254" t="str">
        <f>data_olah!C514</f>
        <v>KALIORANG</v>
      </c>
      <c r="E3875" s="254" t="str">
        <f>data_olah!D514</f>
        <v>BUKIT HARAPAN</v>
      </c>
      <c r="F3875" s="255" t="str">
        <f>data_olah!F514</f>
        <v>0.87704</v>
      </c>
      <c r="G3875" s="255" t="str">
        <f>data_olah!G514</f>
        <v>117.84234</v>
      </c>
      <c r="H3875" s="254" t="str">
        <f>data_olah!H514</f>
        <v>TELKOM</v>
      </c>
      <c r="I3875" s="254" t="str">
        <f>data_olah!I514</f>
        <v>WMS</v>
      </c>
      <c r="J3875" s="254" t="str">
        <f>data_olah!J514</f>
        <v>TERPASANG</v>
      </c>
      <c r="K3875" s="254" t="str">
        <f>data_olah!Q514</f>
        <v>TIDAK AKTIF</v>
      </c>
      <c r="L3875" s="254" t="str">
        <f>data_olah!U514</f>
        <v>KURANG OPTIMAL</v>
      </c>
    </row>
    <row r="3876">
      <c r="A3876" s="253">
        <v>2025.0</v>
      </c>
      <c r="B3876" s="253" t="s">
        <v>3599</v>
      </c>
      <c r="C3876" s="254" t="str">
        <f>data_olah!B515</f>
        <v>KUTAI TIMUR</v>
      </c>
      <c r="D3876" s="254" t="str">
        <f>data_olah!C515</f>
        <v>KALIORANG</v>
      </c>
      <c r="E3876" s="254" t="str">
        <f>data_olah!D515</f>
        <v>CITRA MANUNGGAL JAYA</v>
      </c>
      <c r="F3876" s="255" t="str">
        <f>data_olah!F515</f>
        <v>0.83616</v>
      </c>
      <c r="G3876" s="255" t="str">
        <f>data_olah!G515</f>
        <v>117.83878</v>
      </c>
      <c r="H3876" s="254" t="str">
        <f>data_olah!H515</f>
        <v>PSN</v>
      </c>
      <c r="I3876" s="254" t="str">
        <f>data_olah!I515</f>
        <v>VSAT</v>
      </c>
      <c r="J3876" s="254" t="str">
        <f>data_olah!J515</f>
        <v>TERPASANG</v>
      </c>
      <c r="K3876" s="254" t="str">
        <f>data_olah!Q515</f>
        <v/>
      </c>
      <c r="L3876" s="254" t="str">
        <f>data_olah!U515</f>
        <v>TIDAK OPTIMAL</v>
      </c>
    </row>
    <row r="3877">
      <c r="A3877" s="253">
        <v>2025.0</v>
      </c>
      <c r="B3877" s="253" t="s">
        <v>3599</v>
      </c>
      <c r="C3877" s="254" t="str">
        <f>data_olah!B516</f>
        <v>KUTAI TIMUR</v>
      </c>
      <c r="D3877" s="254" t="str">
        <f>data_olah!C516</f>
        <v>KALIORANG</v>
      </c>
      <c r="E3877" s="254" t="str">
        <f>data_olah!D516</f>
        <v>BANGUN JAYA</v>
      </c>
      <c r="F3877" s="255" t="str">
        <f>data_olah!F516</f>
        <v>0.87246</v>
      </c>
      <c r="G3877" s="255" t="str">
        <f>data_olah!G516</f>
        <v>117.86630</v>
      </c>
      <c r="H3877" s="254" t="str">
        <f>data_olah!H516</f>
        <v>TELKOM</v>
      </c>
      <c r="I3877" s="254" t="str">
        <f>data_olah!I516</f>
        <v>WMS</v>
      </c>
      <c r="J3877" s="254" t="str">
        <f>data_olah!J516</f>
        <v>TERPASANG</v>
      </c>
      <c r="K3877" s="254" t="str">
        <f>data_olah!Q516</f>
        <v>&gt; 200GB</v>
      </c>
      <c r="L3877" s="254" t="str">
        <f>data_olah!U516</f>
        <v>KURANG OPTIMAL</v>
      </c>
    </row>
    <row r="3878">
      <c r="A3878" s="253">
        <v>2025.0</v>
      </c>
      <c r="B3878" s="253" t="s">
        <v>3599</v>
      </c>
      <c r="C3878" s="254" t="str">
        <f>data_olah!B517</f>
        <v>KUTAI TIMUR</v>
      </c>
      <c r="D3878" s="254" t="str">
        <f>data_olah!C517</f>
        <v>KALIORANG</v>
      </c>
      <c r="E3878" s="254" t="str">
        <f>data_olah!D517</f>
        <v>BUMI SEJAHTERA</v>
      </c>
      <c r="F3878" s="255" t="str">
        <f>data_olah!F517</f>
        <v>0.90155</v>
      </c>
      <c r="G3878" s="255" t="str">
        <f>data_olah!G517</f>
        <v>117.90481</v>
      </c>
      <c r="H3878" s="254" t="str">
        <f>data_olah!H517</f>
        <v>TELKOMSEL</v>
      </c>
      <c r="I3878" s="254" t="str">
        <f>data_olah!I517</f>
        <v>ORBIT</v>
      </c>
      <c r="J3878" s="254" t="str">
        <f>data_olah!J517</f>
        <v>TERPASANG</v>
      </c>
      <c r="K3878" s="254" t="str">
        <f>data_olah!Q517</f>
        <v>TIDAK TERDETEKSI</v>
      </c>
      <c r="L3878" s="254" t="str">
        <f>data_olah!U517</f>
        <v>TIDAK TERDETEKSI</v>
      </c>
    </row>
    <row r="3879">
      <c r="A3879" s="253">
        <v>2025.0</v>
      </c>
      <c r="B3879" s="253" t="s">
        <v>3599</v>
      </c>
      <c r="C3879" s="254" t="str">
        <f>data_olah!B518</f>
        <v>KUTAI TIMUR</v>
      </c>
      <c r="D3879" s="254" t="str">
        <f>data_olah!C518</f>
        <v>KALIORANG</v>
      </c>
      <c r="E3879" s="254" t="str">
        <f>data_olah!D518</f>
        <v>SELANGKAU</v>
      </c>
      <c r="F3879" s="255" t="str">
        <f>data_olah!F518</f>
        <v>0.83904</v>
      </c>
      <c r="G3879" s="255" t="str">
        <f>data_olah!G518</f>
        <v>117.85360</v>
      </c>
      <c r="H3879" s="254" t="str">
        <f>data_olah!H518</f>
        <v>TELKOM</v>
      </c>
      <c r="I3879" s="254" t="str">
        <f>data_olah!I518</f>
        <v>WMS</v>
      </c>
      <c r="J3879" s="254" t="str">
        <f>data_olah!J518</f>
        <v>TERPASANG</v>
      </c>
      <c r="K3879" s="254" t="str">
        <f>data_olah!Q518</f>
        <v>&gt; 200GB</v>
      </c>
      <c r="L3879" s="254" t="str">
        <f>data_olah!U518</f>
        <v>KURANG OPTIMAL</v>
      </c>
    </row>
    <row r="3880">
      <c r="A3880" s="253">
        <v>2025.0</v>
      </c>
      <c r="B3880" s="253" t="s">
        <v>3599</v>
      </c>
      <c r="C3880" s="254" t="str">
        <f>data_olah!B519</f>
        <v>KUTAI TIMUR</v>
      </c>
      <c r="D3880" s="254" t="str">
        <f>data_olah!C519</f>
        <v>KARANGAN</v>
      </c>
      <c r="E3880" s="254" t="str">
        <f>data_olah!D519</f>
        <v>KARANGAN DALAM</v>
      </c>
      <c r="F3880" s="255" t="str">
        <f>data_olah!F519</f>
        <v>1.35238</v>
      </c>
      <c r="G3880" s="255" t="str">
        <f>data_olah!G519</f>
        <v>117.65724</v>
      </c>
      <c r="H3880" s="254" t="str">
        <f>data_olah!H519</f>
        <v>TELKOM</v>
      </c>
      <c r="I3880" s="254" t="str">
        <f>data_olah!I519</f>
        <v>WMS</v>
      </c>
      <c r="J3880" s="254" t="str">
        <f>data_olah!J519</f>
        <v>TERPASANG</v>
      </c>
      <c r="K3880" s="254" t="str">
        <f>data_olah!Q519</f>
        <v>&gt; 200GB</v>
      </c>
      <c r="L3880" s="254" t="str">
        <f>data_olah!U519</f>
        <v>KURANG OPTIMAL</v>
      </c>
    </row>
    <row r="3881">
      <c r="A3881" s="253">
        <v>2025.0</v>
      </c>
      <c r="B3881" s="253" t="s">
        <v>3599</v>
      </c>
      <c r="C3881" s="254" t="str">
        <f>data_olah!B520</f>
        <v>KUTAI TIMUR</v>
      </c>
      <c r="D3881" s="254" t="str">
        <f>data_olah!C520</f>
        <v>KARANGAN</v>
      </c>
      <c r="E3881" s="254" t="str">
        <f>data_olah!D520</f>
        <v>BATU LEPOQ</v>
      </c>
      <c r="F3881" s="255" t="str">
        <f>data_olah!F520</f>
        <v>1.352556</v>
      </c>
      <c r="G3881" s="255" t="str">
        <f>data_olah!G520</f>
        <v>117.707667</v>
      </c>
      <c r="H3881" s="254" t="str">
        <f>data_olah!H520</f>
        <v>BESTCAMP</v>
      </c>
      <c r="I3881" s="254" t="str">
        <f>data_olah!I520</f>
        <v>STARLINK</v>
      </c>
      <c r="J3881" s="254" t="str">
        <f>data_olah!J520</f>
        <v>TERPASANG</v>
      </c>
      <c r="K3881" s="254" t="str">
        <f>data_olah!Q520</f>
        <v>&lt;= 10GB</v>
      </c>
      <c r="L3881" s="254" t="str">
        <f>data_olah!U520</f>
        <v>TIDAK OPTIMAL</v>
      </c>
    </row>
    <row r="3882">
      <c r="A3882" s="253">
        <v>2025.0</v>
      </c>
      <c r="B3882" s="253" t="s">
        <v>3599</v>
      </c>
      <c r="C3882" s="254" t="str">
        <f>data_olah!B521</f>
        <v>KUTAI TIMUR</v>
      </c>
      <c r="D3882" s="254" t="str">
        <f>data_olah!C521</f>
        <v>KARANGAN</v>
      </c>
      <c r="E3882" s="254" t="str">
        <f>data_olah!D521</f>
        <v>PENGADAN</v>
      </c>
      <c r="F3882" s="255" t="str">
        <f>data_olah!F521</f>
        <v>1.2500038687140118</v>
      </c>
      <c r="G3882" s="255" t="str">
        <f>data_olah!G521</f>
        <v>117.75459533172634</v>
      </c>
      <c r="H3882" s="254" t="str">
        <f>data_olah!H521</f>
        <v>TELKOMSEL</v>
      </c>
      <c r="I3882" s="254" t="str">
        <f>data_olah!I521</f>
        <v>INDIHOME</v>
      </c>
      <c r="J3882" s="254" t="str">
        <f>data_olah!J521</f>
        <v>TERPASANG</v>
      </c>
      <c r="K3882" s="254" t="str">
        <f>data_olah!Q521</f>
        <v>TIDAK AKTIF</v>
      </c>
      <c r="L3882" s="254" t="str">
        <f>data_olah!U521</f>
        <v>KURANG OPTIMAL</v>
      </c>
    </row>
    <row r="3883">
      <c r="A3883" s="253">
        <v>2025.0</v>
      </c>
      <c r="B3883" s="253" t="s">
        <v>3599</v>
      </c>
      <c r="C3883" s="254" t="str">
        <f>data_olah!B522</f>
        <v>KUTAI TIMUR</v>
      </c>
      <c r="D3883" s="254" t="str">
        <f>data_olah!C522</f>
        <v>KARANGAN</v>
      </c>
      <c r="E3883" s="254" t="str">
        <f>data_olah!D522</f>
        <v>BAAY</v>
      </c>
      <c r="F3883" s="255" t="str">
        <f>data_olah!F522</f>
        <v>1.13372</v>
      </c>
      <c r="G3883" s="255" t="str">
        <f>data_olah!G522</f>
        <v>117.50635</v>
      </c>
      <c r="H3883" s="254" t="str">
        <f>data_olah!H522</f>
        <v>TELKOMSEL</v>
      </c>
      <c r="I3883" s="254" t="str">
        <f>data_olah!I522</f>
        <v>ORBIT</v>
      </c>
      <c r="J3883" s="254" t="str">
        <f>data_olah!J522</f>
        <v>TERPASANG</v>
      </c>
      <c r="K3883" s="254" t="str">
        <f>data_olah!Q522</f>
        <v>TIDAK TERDETEKSI</v>
      </c>
      <c r="L3883" s="254" t="str">
        <f>data_olah!U522</f>
        <v>TIDAK TERDETEKSI</v>
      </c>
    </row>
    <row r="3884">
      <c r="A3884" s="253">
        <v>2025.0</v>
      </c>
      <c r="B3884" s="253" t="s">
        <v>3599</v>
      </c>
      <c r="C3884" s="254" t="str">
        <f>data_olah!B523</f>
        <v>KUTAI TIMUR</v>
      </c>
      <c r="D3884" s="254" t="str">
        <f>data_olah!C523</f>
        <v>KARANGAN</v>
      </c>
      <c r="E3884" s="254" t="str">
        <f>data_olah!D523</f>
        <v>MUKTI LESTARI</v>
      </c>
      <c r="F3884" s="255" t="str">
        <f>data_olah!F523</f>
        <v>1.22405</v>
      </c>
      <c r="G3884" s="255" t="str">
        <f>data_olah!G523</f>
        <v>117.44599</v>
      </c>
      <c r="H3884" s="254" t="str">
        <f>data_olah!H523</f>
        <v>TELKOMSEL</v>
      </c>
      <c r="I3884" s="254" t="str">
        <f>data_olah!I523</f>
        <v>ORBIT</v>
      </c>
      <c r="J3884" s="254" t="str">
        <f>data_olah!J523</f>
        <v>TERPASANG</v>
      </c>
      <c r="K3884" s="254" t="str">
        <f>data_olah!Q523</f>
        <v>TIDAK TERDETEKSI</v>
      </c>
      <c r="L3884" s="254" t="str">
        <f>data_olah!U523</f>
        <v>TIDAK TERDETEKSI</v>
      </c>
    </row>
    <row r="3885">
      <c r="A3885" s="253">
        <v>2025.0</v>
      </c>
      <c r="B3885" s="253" t="s">
        <v>3599</v>
      </c>
      <c r="C3885" s="254" t="str">
        <f>data_olah!B524</f>
        <v>KUTAI TIMUR</v>
      </c>
      <c r="D3885" s="254" t="str">
        <f>data_olah!C524</f>
        <v>KARANGAN</v>
      </c>
      <c r="E3885" s="254" t="str">
        <f>data_olah!D524</f>
        <v>KARANGAN SEBERANG</v>
      </c>
      <c r="F3885" s="255" t="str">
        <f>data_olah!F524</f>
        <v>1.2056</v>
      </c>
      <c r="G3885" s="255" t="str">
        <f>data_olah!G524</f>
        <v>117.3942</v>
      </c>
      <c r="H3885" s="254" t="str">
        <f>data_olah!H524</f>
        <v>TELKOM</v>
      </c>
      <c r="I3885" s="254" t="str">
        <f>data_olah!I524</f>
        <v>WMS</v>
      </c>
      <c r="J3885" s="254" t="str">
        <f>data_olah!J524</f>
        <v>TERPASANG</v>
      </c>
      <c r="K3885" s="254" t="str">
        <f>data_olah!Q524</f>
        <v>&lt;= 100GB</v>
      </c>
      <c r="L3885" s="254" t="str">
        <f>data_olah!U524</f>
        <v>TIDAK OPTIMAL</v>
      </c>
    </row>
    <row r="3886">
      <c r="A3886" s="253">
        <v>2025.0</v>
      </c>
      <c r="B3886" s="253" t="s">
        <v>3599</v>
      </c>
      <c r="C3886" s="254" t="str">
        <f>data_olah!B525</f>
        <v>KUTAI TIMUR</v>
      </c>
      <c r="D3886" s="254" t="str">
        <f>data_olah!C525</f>
        <v>KARANGAN</v>
      </c>
      <c r="E3886" s="254" t="str">
        <f>data_olah!D525</f>
        <v>KARANGAN HILIR</v>
      </c>
      <c r="F3886" s="255" t="str">
        <f>data_olah!F525</f>
        <v>1.35794</v>
      </c>
      <c r="G3886" s="255" t="str">
        <f>data_olah!G525</f>
        <v>117.65905</v>
      </c>
      <c r="H3886" s="254" t="str">
        <f>data_olah!H525</f>
        <v>TELKOM</v>
      </c>
      <c r="I3886" s="254" t="str">
        <f>data_olah!I525</f>
        <v>WMS</v>
      </c>
      <c r="J3886" s="254" t="str">
        <f>data_olah!J525</f>
        <v>TERPASANG</v>
      </c>
      <c r="K3886" s="254" t="str">
        <f>data_olah!Q525</f>
        <v>TIDAK AKTIF</v>
      </c>
      <c r="L3886" s="254" t="str">
        <f>data_olah!U525</f>
        <v>KURANG OPTIMAL</v>
      </c>
    </row>
    <row r="3887">
      <c r="A3887" s="253">
        <v>2025.0</v>
      </c>
      <c r="B3887" s="253" t="s">
        <v>3599</v>
      </c>
      <c r="C3887" s="254" t="str">
        <f>data_olah!B526</f>
        <v>KUTAI TIMUR</v>
      </c>
      <c r="D3887" s="254" t="str">
        <f>data_olah!C526</f>
        <v>KAUBUN</v>
      </c>
      <c r="E3887" s="254" t="str">
        <f>data_olah!D526</f>
        <v>BUMI ETAM</v>
      </c>
      <c r="F3887" s="255" t="str">
        <f>data_olah!F526</f>
        <v>1.081484</v>
      </c>
      <c r="G3887" s="255" t="str">
        <f>data_olah!G526</f>
        <v>117.857100</v>
      </c>
      <c r="H3887" s="254" t="str">
        <f>data_olah!H526</f>
        <v>TELKOM</v>
      </c>
      <c r="I3887" s="254" t="str">
        <f>data_olah!I526</f>
        <v>Astinet</v>
      </c>
      <c r="J3887" s="254" t="str">
        <f>data_olah!J526</f>
        <v>TERPASANG</v>
      </c>
      <c r="K3887" s="254" t="str">
        <f>data_olah!Q526</f>
        <v>TIDAK TERDETEKSI</v>
      </c>
      <c r="L3887" s="254" t="str">
        <f>data_olah!U526</f>
        <v>TIDAK TERDETEKSI</v>
      </c>
    </row>
    <row r="3888">
      <c r="A3888" s="253">
        <v>2025.0</v>
      </c>
      <c r="B3888" s="253" t="s">
        <v>3599</v>
      </c>
      <c r="C3888" s="254" t="str">
        <f>data_olah!B527</f>
        <v>KUTAI TIMUR</v>
      </c>
      <c r="D3888" s="254" t="str">
        <f>data_olah!C527</f>
        <v>KAUBUN</v>
      </c>
      <c r="E3888" s="254" t="str">
        <f>data_olah!D527</f>
        <v>BUMI RAPAK</v>
      </c>
      <c r="F3888" s="255" t="str">
        <f>data_olah!F527</f>
        <v>1.04649</v>
      </c>
      <c r="G3888" s="255" t="str">
        <f>data_olah!G527</f>
        <v>117.85916</v>
      </c>
      <c r="H3888" s="254" t="str">
        <f>data_olah!H527</f>
        <v>TELKOM</v>
      </c>
      <c r="I3888" s="254" t="str">
        <f>data_olah!I527</f>
        <v>WMS</v>
      </c>
      <c r="J3888" s="254" t="str">
        <f>data_olah!J527</f>
        <v>TERPASANG</v>
      </c>
      <c r="K3888" s="254" t="str">
        <f>data_olah!Q527</f>
        <v>TIDAK AKTIF</v>
      </c>
      <c r="L3888" s="254" t="str">
        <f>data_olah!U527</f>
        <v>TIDAK AKTIF</v>
      </c>
    </row>
    <row r="3889">
      <c r="A3889" s="253">
        <v>2025.0</v>
      </c>
      <c r="B3889" s="253" t="s">
        <v>3599</v>
      </c>
      <c r="C3889" s="254" t="str">
        <f>data_olah!B528</f>
        <v>KUTAI TIMUR</v>
      </c>
      <c r="D3889" s="254" t="str">
        <f>data_olah!C528</f>
        <v>KAUBUN</v>
      </c>
      <c r="E3889" s="254" t="str">
        <f>data_olah!D528</f>
        <v>BUMI JAYA</v>
      </c>
      <c r="F3889" s="255" t="str">
        <f>data_olah!F528</f>
        <v>1.0204870864260822</v>
      </c>
      <c r="G3889" s="255" t="str">
        <f>data_olah!G528</f>
        <v>117.84694210576043</v>
      </c>
      <c r="H3889" s="254" t="str">
        <f>data_olah!H528</f>
        <v>COMTELINDO</v>
      </c>
      <c r="I3889" s="254" t="str">
        <f>data_olah!I528</f>
        <v>WMS</v>
      </c>
      <c r="J3889" s="254" t="str">
        <f>data_olah!J528</f>
        <v>TERPASANG</v>
      </c>
      <c r="K3889" s="254" t="str">
        <f>data_olah!Q528</f>
        <v>TIDAK TERDETEKSI</v>
      </c>
      <c r="L3889" s="254" t="str">
        <f>data_olah!U528</f>
        <v>TIDAK OPTIMAL</v>
      </c>
    </row>
    <row r="3890">
      <c r="A3890" s="253">
        <v>2025.0</v>
      </c>
      <c r="B3890" s="253" t="s">
        <v>3599</v>
      </c>
      <c r="C3890" s="254" t="str">
        <f>data_olah!B529</f>
        <v>KUTAI TIMUR</v>
      </c>
      <c r="D3890" s="254" t="str">
        <f>data_olah!C529</f>
        <v>KAUBUN</v>
      </c>
      <c r="E3890" s="254" t="str">
        <f>data_olah!D529</f>
        <v>CIPTA GRAHA</v>
      </c>
      <c r="F3890" s="255" t="str">
        <f>data_olah!F529</f>
        <v>0.99840</v>
      </c>
      <c r="G3890" s="255" t="str">
        <f>data_olah!G529</f>
        <v>117.88290</v>
      </c>
      <c r="H3890" s="254" t="str">
        <f>data_olah!H529</f>
        <v>TELKOMSEL</v>
      </c>
      <c r="I3890" s="254" t="str">
        <f>data_olah!I529</f>
        <v>ORBIT</v>
      </c>
      <c r="J3890" s="254" t="str">
        <f>data_olah!J529</f>
        <v>TERPASANG</v>
      </c>
      <c r="K3890" s="254" t="str">
        <f>data_olah!Q529</f>
        <v>TIDAK TERDETEKSI</v>
      </c>
      <c r="L3890" s="254" t="str">
        <f>data_olah!U529</f>
        <v>TIDAK TERDETEKSI</v>
      </c>
    </row>
    <row r="3891">
      <c r="A3891" s="253">
        <v>2025.0</v>
      </c>
      <c r="B3891" s="253" t="s">
        <v>3599</v>
      </c>
      <c r="C3891" s="254" t="str">
        <f>data_olah!B530</f>
        <v>KUTAI TIMUR</v>
      </c>
      <c r="D3891" s="254" t="str">
        <f>data_olah!C530</f>
        <v>KAUBUN</v>
      </c>
      <c r="E3891" s="254" t="str">
        <f>data_olah!D530</f>
        <v>KADUNGAN JAYA</v>
      </c>
      <c r="F3891" s="255" t="str">
        <f>data_olah!F530</f>
        <v>1.187319</v>
      </c>
      <c r="G3891" s="255" t="str">
        <f>data_olah!G530</f>
        <v>117.833756</v>
      </c>
      <c r="H3891" s="254" t="str">
        <f>data_olah!H530</f>
        <v>BESTCAMP</v>
      </c>
      <c r="I3891" s="254" t="str">
        <f>data_olah!I530</f>
        <v>STARLINK</v>
      </c>
      <c r="J3891" s="254" t="str">
        <f>data_olah!J530</f>
        <v>TERPASANG</v>
      </c>
      <c r="K3891" s="254" t="str">
        <f>data_olah!Q530</f>
        <v>&lt;= 150GB</v>
      </c>
      <c r="L3891" s="254" t="str">
        <f>data_olah!U530</f>
        <v>KURANG OPTIMAL</v>
      </c>
    </row>
    <row r="3892">
      <c r="A3892" s="253">
        <v>2025.0</v>
      </c>
      <c r="B3892" s="253" t="s">
        <v>3599</v>
      </c>
      <c r="C3892" s="254" t="str">
        <f>data_olah!B531</f>
        <v>KUTAI TIMUR</v>
      </c>
      <c r="D3892" s="254" t="str">
        <f>data_olah!C531</f>
        <v>KAUBUN</v>
      </c>
      <c r="E3892" s="254" t="str">
        <f>data_olah!D531</f>
        <v>PENGADAN BARU</v>
      </c>
      <c r="F3892" s="255" t="str">
        <f>data_olah!F531</f>
        <v>1.2012102159739906</v>
      </c>
      <c r="G3892" s="255" t="str">
        <f>data_olah!G531</f>
        <v>117.81307696274538</v>
      </c>
      <c r="H3892" s="254" t="str">
        <f>data_olah!H531</f>
        <v>TELKOMSEL</v>
      </c>
      <c r="I3892" s="254" t="str">
        <f>data_olah!I531</f>
        <v>ORBIT</v>
      </c>
      <c r="J3892" s="254" t="str">
        <f>data_olah!J531</f>
        <v>TERPASANG</v>
      </c>
      <c r="K3892" s="254" t="str">
        <f>data_olah!Q531</f>
        <v>TIDAK TERDETEKSI</v>
      </c>
      <c r="L3892" s="254" t="str">
        <f>data_olah!U531</f>
        <v>TIDAK TERDETEKSI</v>
      </c>
    </row>
    <row r="3893">
      <c r="A3893" s="253">
        <v>2025.0</v>
      </c>
      <c r="B3893" s="253" t="s">
        <v>3599</v>
      </c>
      <c r="C3893" s="254" t="str">
        <f>data_olah!B532</f>
        <v>KUTAI TIMUR</v>
      </c>
      <c r="D3893" s="254" t="str">
        <f>data_olah!C532</f>
        <v>KAUBUN</v>
      </c>
      <c r="E3893" s="254" t="str">
        <f>data_olah!D532</f>
        <v>MATA AIR</v>
      </c>
      <c r="F3893" s="255" t="str">
        <f>data_olah!F532</f>
        <v>1.078414</v>
      </c>
      <c r="G3893" s="255" t="str">
        <f>data_olah!G532</f>
        <v>117.792550</v>
      </c>
      <c r="H3893" s="254" t="str">
        <f>data_olah!H532</f>
        <v>BESTCAMP</v>
      </c>
      <c r="I3893" s="254" t="str">
        <f>data_olah!I532</f>
        <v>STARLINK</v>
      </c>
      <c r="J3893" s="254" t="str">
        <f>data_olah!J532</f>
        <v>TERPASANG</v>
      </c>
      <c r="K3893" s="254" t="str">
        <f>data_olah!Q532</f>
        <v>&lt;= 150GB</v>
      </c>
      <c r="L3893" s="254" t="str">
        <f>data_olah!U532</f>
        <v>TIDAK OPTIMAL</v>
      </c>
    </row>
    <row r="3894">
      <c r="A3894" s="253">
        <v>2025.0</v>
      </c>
      <c r="B3894" s="253" t="s">
        <v>3599</v>
      </c>
      <c r="C3894" s="254" t="str">
        <f>data_olah!B533</f>
        <v>KUTAI TIMUR</v>
      </c>
      <c r="D3894" s="254" t="str">
        <f>data_olah!C533</f>
        <v>KAUBUN</v>
      </c>
      <c r="E3894" s="254" t="str">
        <f>data_olah!D533</f>
        <v>BUKIT PERMATA</v>
      </c>
      <c r="F3894" s="255" t="str">
        <f>data_olah!F533</f>
        <v>1.083174</v>
      </c>
      <c r="G3894" s="255" t="str">
        <f>data_olah!G533</f>
        <v>117.762610</v>
      </c>
      <c r="H3894" s="254" t="str">
        <f>data_olah!H533</f>
        <v>BESTCAMP</v>
      </c>
      <c r="I3894" s="254" t="str">
        <f>data_olah!I533</f>
        <v>STARLINK</v>
      </c>
      <c r="J3894" s="254" t="str">
        <f>data_olah!J533</f>
        <v>TERPASANG</v>
      </c>
      <c r="K3894" s="254" t="str">
        <f>data_olah!Q533</f>
        <v>&lt;= 10GB</v>
      </c>
      <c r="L3894" s="254" t="str">
        <f>data_olah!U533</f>
        <v>TIDAK OPTIMAL</v>
      </c>
    </row>
    <row r="3895">
      <c r="A3895" s="253">
        <v>2025.0</v>
      </c>
      <c r="B3895" s="253" t="s">
        <v>3599</v>
      </c>
      <c r="C3895" s="254" t="str">
        <f>data_olah!B534</f>
        <v>KUTAI TIMUR</v>
      </c>
      <c r="D3895" s="254" t="str">
        <f>data_olah!C534</f>
        <v>KOMBENG</v>
      </c>
      <c r="E3895" s="254" t="str">
        <f>data_olah!D534</f>
        <v>MAKMUR JAYA</v>
      </c>
      <c r="F3895" s="255" t="str">
        <f>data_olah!F534</f>
        <v>1.11614</v>
      </c>
      <c r="G3895" s="255" t="str">
        <f>data_olah!G534</f>
        <v>116.93355</v>
      </c>
      <c r="H3895" s="254" t="str">
        <f>data_olah!H534</f>
        <v>COMTELINDO</v>
      </c>
      <c r="I3895" s="254" t="str">
        <f>data_olah!I534</f>
        <v>WMS</v>
      </c>
      <c r="J3895" s="254" t="str">
        <f>data_olah!J534</f>
        <v>TERPASANG</v>
      </c>
      <c r="K3895" s="254" t="str">
        <f>data_olah!Q534</f>
        <v>TIDAK TERDETEKSI</v>
      </c>
      <c r="L3895" s="254" t="str">
        <f>data_olah!U534</f>
        <v>OPTIMAL</v>
      </c>
    </row>
    <row r="3896">
      <c r="A3896" s="253">
        <v>2025.0</v>
      </c>
      <c r="B3896" s="253" t="s">
        <v>3599</v>
      </c>
      <c r="C3896" s="254" t="str">
        <f>data_olah!B535</f>
        <v>KUTAI TIMUR</v>
      </c>
      <c r="D3896" s="254" t="str">
        <f>data_olah!C535</f>
        <v>KOMBENG</v>
      </c>
      <c r="E3896" s="254" t="str">
        <f>data_olah!D535</f>
        <v>MARGA MULYA</v>
      </c>
      <c r="F3896" s="255" t="str">
        <f>data_olah!F535</f>
        <v>1.08634</v>
      </c>
      <c r="G3896" s="255" t="str">
        <f>data_olah!G535</f>
        <v>116.92062</v>
      </c>
      <c r="H3896" s="254" t="str">
        <f>data_olah!H535</f>
        <v>TELKOMSEL</v>
      </c>
      <c r="I3896" s="254" t="str">
        <f>data_olah!I535</f>
        <v>INDIHOME</v>
      </c>
      <c r="J3896" s="254" t="str">
        <f>data_olah!J535</f>
        <v>TERPASANG</v>
      </c>
      <c r="K3896" s="254" t="str">
        <f>data_olah!Q535</f>
        <v>&gt; 200GB</v>
      </c>
      <c r="L3896" s="254" t="str">
        <f>data_olah!U535</f>
        <v>KURANG OPTIMAL</v>
      </c>
    </row>
    <row r="3897">
      <c r="A3897" s="253">
        <v>2025.0</v>
      </c>
      <c r="B3897" s="253" t="s">
        <v>3599</v>
      </c>
      <c r="C3897" s="254" t="str">
        <f>data_olah!B536</f>
        <v>KUTAI TIMUR</v>
      </c>
      <c r="D3897" s="254" t="str">
        <f>data_olah!C536</f>
        <v>KOMBENG</v>
      </c>
      <c r="E3897" s="254" t="str">
        <f>data_olah!D536</f>
        <v>SUKAMAJU</v>
      </c>
      <c r="F3897" s="255" t="str">
        <f>data_olah!F536</f>
        <v>1.08943</v>
      </c>
      <c r="G3897" s="255" t="str">
        <f>data_olah!G536</f>
        <v>116.96089</v>
      </c>
      <c r="H3897" s="254" t="str">
        <f>data_olah!H536</f>
        <v>TELKOMSEL</v>
      </c>
      <c r="I3897" s="254" t="str">
        <f>data_olah!I536</f>
        <v>INDIHOME</v>
      </c>
      <c r="J3897" s="254" t="str">
        <f>data_olah!J536</f>
        <v>TERPASANG</v>
      </c>
      <c r="K3897" s="254" t="str">
        <f>data_olah!Q536</f>
        <v>&lt;= 50GB</v>
      </c>
      <c r="L3897" s="254" t="str">
        <f>data_olah!U536</f>
        <v>TIDAK OPTIMAL</v>
      </c>
    </row>
    <row r="3898">
      <c r="A3898" s="253">
        <v>2025.0</v>
      </c>
      <c r="B3898" s="253" t="s">
        <v>3599</v>
      </c>
      <c r="C3898" s="254" t="str">
        <f>data_olah!B537</f>
        <v>KUTAI TIMUR</v>
      </c>
      <c r="D3898" s="254" t="str">
        <f>data_olah!C537</f>
        <v>KOMBENG</v>
      </c>
      <c r="E3898" s="254" t="str">
        <f>data_olah!D537</f>
        <v>SIDOMULYO</v>
      </c>
      <c r="F3898" s="255" t="str">
        <f>data_olah!F537</f>
        <v>1.06166</v>
      </c>
      <c r="G3898" s="255" t="str">
        <f>data_olah!G537</f>
        <v>116.93613</v>
      </c>
      <c r="H3898" s="254" t="str">
        <f>data_olah!H537</f>
        <v>PSN</v>
      </c>
      <c r="I3898" s="254" t="str">
        <f>data_olah!I537</f>
        <v>VSAT</v>
      </c>
      <c r="J3898" s="254" t="str">
        <f>data_olah!J537</f>
        <v>TERPASANG</v>
      </c>
      <c r="K3898" s="254" t="str">
        <f>data_olah!Q537</f>
        <v/>
      </c>
      <c r="L3898" s="254" t="str">
        <f>data_olah!U537</f>
        <v>TIDAK OPTIMAL</v>
      </c>
    </row>
    <row r="3899">
      <c r="A3899" s="253">
        <v>2025.0</v>
      </c>
      <c r="B3899" s="253" t="s">
        <v>3599</v>
      </c>
      <c r="C3899" s="254" t="str">
        <f>data_olah!B538</f>
        <v>KUTAI TIMUR</v>
      </c>
      <c r="D3899" s="254" t="str">
        <f>data_olah!C538</f>
        <v>KOMBENG</v>
      </c>
      <c r="E3899" s="254" t="str">
        <f>data_olah!D538</f>
        <v>SRI PANTUN</v>
      </c>
      <c r="F3899" s="255" t="str">
        <f>data_olah!F538</f>
        <v>1.05620</v>
      </c>
      <c r="G3899" s="255" t="str">
        <f>data_olah!G538</f>
        <v>116.96560</v>
      </c>
      <c r="H3899" s="254" t="str">
        <f>data_olah!H538</f>
        <v>TELKOMSEL</v>
      </c>
      <c r="I3899" s="254" t="str">
        <f>data_olah!I538</f>
        <v>ORBIT</v>
      </c>
      <c r="J3899" s="254" t="str">
        <f>data_olah!J538</f>
        <v>TERPASANG</v>
      </c>
      <c r="K3899" s="254" t="str">
        <f>data_olah!Q538</f>
        <v>TIDAK TERDETEKSI</v>
      </c>
      <c r="L3899" s="254" t="str">
        <f>data_olah!U538</f>
        <v>TIDAK TERDETEKSI</v>
      </c>
    </row>
    <row r="3900">
      <c r="A3900" s="253">
        <v>2025.0</v>
      </c>
      <c r="B3900" s="253" t="s">
        <v>3599</v>
      </c>
      <c r="C3900" s="254" t="str">
        <f>data_olah!B539</f>
        <v>KUTAI TIMUR</v>
      </c>
      <c r="D3900" s="254" t="str">
        <f>data_olah!C539</f>
        <v>KOMBENG</v>
      </c>
      <c r="E3900" s="254" t="str">
        <f>data_olah!D539</f>
        <v>KOMBENG INDAH</v>
      </c>
      <c r="F3900" s="255" t="str">
        <f>data_olah!F539</f>
        <v>1.05440</v>
      </c>
      <c r="G3900" s="255" t="str">
        <f>data_olah!G539</f>
        <v>116.99701</v>
      </c>
      <c r="H3900" s="254" t="str">
        <f>data_olah!H539</f>
        <v>TELKOMSEL</v>
      </c>
      <c r="I3900" s="254" t="str">
        <f>data_olah!I539</f>
        <v>ORBIT</v>
      </c>
      <c r="J3900" s="254" t="str">
        <f>data_olah!J539</f>
        <v>TERPASANG</v>
      </c>
      <c r="K3900" s="254" t="str">
        <f>data_olah!Q539</f>
        <v>TIDAK TERDETEKSI</v>
      </c>
      <c r="L3900" s="254" t="str">
        <f>data_olah!U539</f>
        <v>TIDAK TERDETEKSI</v>
      </c>
    </row>
    <row r="3901">
      <c r="A3901" s="253">
        <v>2025.0</v>
      </c>
      <c r="B3901" s="253" t="s">
        <v>3599</v>
      </c>
      <c r="C3901" s="254" t="str">
        <f>data_olah!B540</f>
        <v>KUTAI TIMUR</v>
      </c>
      <c r="D3901" s="254" t="str">
        <f>data_olah!C540</f>
        <v>KOMBENG</v>
      </c>
      <c r="E3901" s="254" t="str">
        <f>data_olah!D540</f>
        <v>MIAU BARU</v>
      </c>
      <c r="F3901" s="255" t="str">
        <f>data_olah!F540</f>
        <v>1.1963888</v>
      </c>
      <c r="G3901" s="255" t="str">
        <f>data_olah!G540</f>
        <v>116.9433333</v>
      </c>
      <c r="H3901" s="254" t="str">
        <f>data_olah!H540</f>
        <v>TELKOM</v>
      </c>
      <c r="I3901" s="254" t="str">
        <f>data_olah!I540</f>
        <v>Astinet</v>
      </c>
      <c r="J3901" s="254" t="str">
        <f>data_olah!J540</f>
        <v>TERPASANG</v>
      </c>
      <c r="K3901" s="254" t="str">
        <f>data_olah!Q540</f>
        <v>TIDAK TERDETEKSI</v>
      </c>
      <c r="L3901" s="254" t="str">
        <f>data_olah!U540</f>
        <v>TIDAK TERDETEKSI</v>
      </c>
    </row>
    <row r="3902">
      <c r="A3902" s="253">
        <v>2025.0</v>
      </c>
      <c r="B3902" s="253" t="s">
        <v>3599</v>
      </c>
      <c r="C3902" s="254" t="str">
        <f>data_olah!B541</f>
        <v>KUTAI TIMUR</v>
      </c>
      <c r="D3902" s="254" t="str">
        <f>data_olah!C541</f>
        <v>LONG MESANGAT</v>
      </c>
      <c r="E3902" s="254" t="str">
        <f>data_olah!D541</f>
        <v>SIKA MAKMUR</v>
      </c>
      <c r="F3902" s="255" t="str">
        <f>data_olah!F541</f>
        <v>0.66648</v>
      </c>
      <c r="G3902" s="255" t="str">
        <f>data_olah!G541</f>
        <v>116.69685</v>
      </c>
      <c r="H3902" s="254" t="str">
        <f>data_olah!H541</f>
        <v>COMTELINDO</v>
      </c>
      <c r="I3902" s="254" t="str">
        <f>data_olah!I541</f>
        <v>WMS</v>
      </c>
      <c r="J3902" s="254" t="str">
        <f>data_olah!J541</f>
        <v>TERPASANG</v>
      </c>
      <c r="K3902" s="254" t="str">
        <f>data_olah!Q541</f>
        <v>TIDAK TERDETEKSI</v>
      </c>
      <c r="L3902" s="254" t="str">
        <f>data_olah!U541</f>
        <v>KURANG OPTIMAL</v>
      </c>
    </row>
    <row r="3903">
      <c r="A3903" s="253">
        <v>2025.0</v>
      </c>
      <c r="B3903" s="253" t="s">
        <v>3599</v>
      </c>
      <c r="C3903" s="254" t="str">
        <f>data_olah!B542</f>
        <v>KUTAI TIMUR</v>
      </c>
      <c r="D3903" s="254" t="str">
        <f>data_olah!C542</f>
        <v>LONG MESANGAT</v>
      </c>
      <c r="E3903" s="254" t="str">
        <f>data_olah!D542</f>
        <v>SEGOY MAKMUR</v>
      </c>
      <c r="F3903" s="255" t="str">
        <f>data_olah!F542</f>
        <v>0.63700</v>
      </c>
      <c r="G3903" s="255" t="str">
        <f>data_olah!G542</f>
        <v>116.69302</v>
      </c>
      <c r="H3903" s="254" t="str">
        <f>data_olah!H542</f>
        <v>TELKOMSEL</v>
      </c>
      <c r="I3903" s="254" t="str">
        <f>data_olah!I542</f>
        <v>ORBIT</v>
      </c>
      <c r="J3903" s="254" t="str">
        <f>data_olah!J542</f>
        <v>TERPASANG</v>
      </c>
      <c r="K3903" s="254" t="str">
        <f>data_olah!Q542</f>
        <v>TIDAK TERDETEKSI</v>
      </c>
      <c r="L3903" s="254" t="str">
        <f>data_olah!U542</f>
        <v>TIDAK TERDETEKSI</v>
      </c>
    </row>
    <row r="3904">
      <c r="A3904" s="253">
        <v>2025.0</v>
      </c>
      <c r="B3904" s="253" t="s">
        <v>3599</v>
      </c>
      <c r="C3904" s="254" t="str">
        <f>data_olah!B543</f>
        <v>KUTAI TIMUR</v>
      </c>
      <c r="D3904" s="254" t="str">
        <f>data_olah!C543</f>
        <v>LONG MESANGAT</v>
      </c>
      <c r="E3904" s="254" t="str">
        <f>data_olah!D543</f>
        <v>MUKTI UTAMA</v>
      </c>
      <c r="F3904" s="255" t="str">
        <f>data_olah!F543</f>
        <v>0.58834</v>
      </c>
      <c r="G3904" s="255" t="str">
        <f>data_olah!G543</f>
        <v>116.70649</v>
      </c>
      <c r="H3904" s="254" t="str">
        <f>data_olah!H543</f>
        <v>TELKOMSEL</v>
      </c>
      <c r="I3904" s="254" t="str">
        <f>data_olah!I543</f>
        <v>ORBIT</v>
      </c>
      <c r="J3904" s="254" t="str">
        <f>data_olah!J543</f>
        <v>TERPASANG</v>
      </c>
      <c r="K3904" s="254" t="str">
        <f>data_olah!Q543</f>
        <v>TIDAK TERDETEKSI</v>
      </c>
      <c r="L3904" s="254" t="str">
        <f>data_olah!U543</f>
        <v>TIDAK TERDETEKSI</v>
      </c>
    </row>
    <row r="3905">
      <c r="A3905" s="253">
        <v>2025.0</v>
      </c>
      <c r="B3905" s="253" t="s">
        <v>3599</v>
      </c>
      <c r="C3905" s="254" t="str">
        <f>data_olah!B544</f>
        <v>KUTAI TIMUR</v>
      </c>
      <c r="D3905" s="254" t="str">
        <f>data_olah!C544</f>
        <v>LONG MESANGAT</v>
      </c>
      <c r="E3905" s="254" t="str">
        <f>data_olah!D544</f>
        <v>SUMBER SARI</v>
      </c>
      <c r="F3905" s="255" t="str">
        <f>data_olah!F544</f>
        <v>0.575363</v>
      </c>
      <c r="G3905" s="255" t="str">
        <f>data_olah!G544</f>
        <v>116.715312</v>
      </c>
      <c r="H3905" s="254" t="str">
        <f>data_olah!H544</f>
        <v>BESTCAMP</v>
      </c>
      <c r="I3905" s="254" t="str">
        <f>data_olah!I544</f>
        <v>STARLINK</v>
      </c>
      <c r="J3905" s="254" t="str">
        <f>data_olah!J544</f>
        <v>TERPASANG</v>
      </c>
      <c r="K3905" s="254" t="str">
        <f>data_olah!Q544</f>
        <v>&lt;= 150GB</v>
      </c>
      <c r="L3905" s="254" t="str">
        <f>data_olah!U544</f>
        <v>OPTIMAL</v>
      </c>
    </row>
    <row r="3906">
      <c r="A3906" s="253">
        <v>2025.0</v>
      </c>
      <c r="B3906" s="253" t="s">
        <v>3599</v>
      </c>
      <c r="C3906" s="254" t="str">
        <f>data_olah!B545</f>
        <v>KUTAI TIMUR</v>
      </c>
      <c r="D3906" s="254" t="str">
        <f>data_olah!C545</f>
        <v>LONG MESANGAT</v>
      </c>
      <c r="E3906" s="254" t="str">
        <f>data_olah!D545</f>
        <v>MELAN</v>
      </c>
      <c r="F3906" s="255" t="str">
        <f>data_olah!F545</f>
        <v>0.66917</v>
      </c>
      <c r="G3906" s="255" t="str">
        <f>data_olah!G545</f>
        <v>116.64420</v>
      </c>
      <c r="H3906" s="254" t="str">
        <f>data_olah!H545</f>
        <v>COMTELINDO</v>
      </c>
      <c r="I3906" s="254" t="str">
        <f>data_olah!I545</f>
        <v>WMS</v>
      </c>
      <c r="J3906" s="254" t="str">
        <f>data_olah!J545</f>
        <v>TERPASANG</v>
      </c>
      <c r="K3906" s="254" t="str">
        <f>data_olah!Q545</f>
        <v>TIDAK TERDETEKSI</v>
      </c>
      <c r="L3906" s="254" t="str">
        <f>data_olah!U545</f>
        <v>KURANG OPTIMAL</v>
      </c>
    </row>
    <row r="3907">
      <c r="A3907" s="253">
        <v>2025.0</v>
      </c>
      <c r="B3907" s="253" t="s">
        <v>3599</v>
      </c>
      <c r="C3907" s="254" t="str">
        <f>data_olah!B546</f>
        <v>KUTAI TIMUR</v>
      </c>
      <c r="D3907" s="254" t="str">
        <f>data_olah!C546</f>
        <v>LONG MESANGAT</v>
      </c>
      <c r="E3907" s="254" t="str">
        <f>data_olah!D546</f>
        <v>TANAH ABANG</v>
      </c>
      <c r="F3907" s="255" t="str">
        <f>data_olah!F546</f>
        <v>0.55581</v>
      </c>
      <c r="G3907" s="255" t="str">
        <f>data_olah!G546</f>
        <v>116.73239</v>
      </c>
      <c r="H3907" s="254" t="str">
        <f>data_olah!H546</f>
        <v>COMTELINDO</v>
      </c>
      <c r="I3907" s="254" t="str">
        <f>data_olah!I546</f>
        <v>WMS</v>
      </c>
      <c r="J3907" s="254" t="str">
        <f>data_olah!J546</f>
        <v>TERPASANG</v>
      </c>
      <c r="K3907" s="254" t="str">
        <f>data_olah!Q546</f>
        <v>TIDAK TERDETEKSI</v>
      </c>
      <c r="L3907" s="254" t="str">
        <f>data_olah!U546</f>
        <v>SANGAT OPTIMAL</v>
      </c>
    </row>
    <row r="3908">
      <c r="A3908" s="253">
        <v>2025.0</v>
      </c>
      <c r="B3908" s="253" t="s">
        <v>3599</v>
      </c>
      <c r="C3908" s="254" t="str">
        <f>data_olah!B547</f>
        <v>KUTAI TIMUR</v>
      </c>
      <c r="D3908" s="254" t="str">
        <f>data_olah!C547</f>
        <v>LONG MESANGAT</v>
      </c>
      <c r="E3908" s="254" t="str">
        <f>data_olah!D547</f>
        <v>SUMBER AGUNG</v>
      </c>
      <c r="F3908" s="255" t="str">
        <f>data_olah!F547</f>
        <v>0.556299</v>
      </c>
      <c r="G3908" s="255" t="str">
        <f>data_olah!G547</f>
        <v>116.754309</v>
      </c>
      <c r="H3908" s="254" t="str">
        <f>data_olah!H547</f>
        <v>BESTCAMP</v>
      </c>
      <c r="I3908" s="254" t="str">
        <f>data_olah!I547</f>
        <v>STARLINK</v>
      </c>
      <c r="J3908" s="254" t="str">
        <f>data_olah!J547</f>
        <v>TERPASANG</v>
      </c>
      <c r="K3908" s="254" t="str">
        <f>data_olah!Q547</f>
        <v>&lt;= 50GB</v>
      </c>
      <c r="L3908" s="254" t="str">
        <f>data_olah!U547</f>
        <v>KURANG OPTIMAL</v>
      </c>
    </row>
    <row r="3909">
      <c r="A3909" s="253">
        <v>2025.0</v>
      </c>
      <c r="B3909" s="253" t="s">
        <v>3599</v>
      </c>
      <c r="C3909" s="254" t="str">
        <f>data_olah!B548</f>
        <v>KUTAI TIMUR</v>
      </c>
      <c r="D3909" s="254" t="str">
        <f>data_olah!C548</f>
        <v>MUARA ANCALONG</v>
      </c>
      <c r="E3909" s="254" t="str">
        <f>data_olah!D548</f>
        <v>SENYIUR</v>
      </c>
      <c r="F3909" s="255" t="str">
        <f>data_olah!F548</f>
        <v>0.31120177080363265</v>
      </c>
      <c r="G3909" s="255" t="str">
        <f>data_olah!G548</f>
        <v>116.6230567860258</v>
      </c>
      <c r="H3909" s="254" t="str">
        <f>data_olah!H548</f>
        <v>TELKOMSEL</v>
      </c>
      <c r="I3909" s="254" t="str">
        <f>data_olah!I548</f>
        <v>ORBIT</v>
      </c>
      <c r="J3909" s="254" t="str">
        <f>data_olah!J548</f>
        <v>TERPASANG</v>
      </c>
      <c r="K3909" s="254" t="str">
        <f>data_olah!Q548</f>
        <v>TIDAK TERDETEKSI</v>
      </c>
      <c r="L3909" s="254" t="str">
        <f>data_olah!U548</f>
        <v>TIDAK TERDETEKSI</v>
      </c>
    </row>
    <row r="3910">
      <c r="A3910" s="253">
        <v>2025.0</v>
      </c>
      <c r="B3910" s="253" t="s">
        <v>3599</v>
      </c>
      <c r="C3910" s="254" t="str">
        <f>data_olah!B549</f>
        <v>KUTAI TIMUR</v>
      </c>
      <c r="D3910" s="254" t="str">
        <f>data_olah!C549</f>
        <v>MUARA ANCALONG</v>
      </c>
      <c r="E3910" s="254" t="str">
        <f>data_olah!D549</f>
        <v>KELINJAU ILIR</v>
      </c>
      <c r="F3910" s="255" t="str">
        <f>data_olah!F549</f>
        <v>0.42693</v>
      </c>
      <c r="G3910" s="255" t="str">
        <f>data_olah!G549</f>
        <v>116.68004</v>
      </c>
      <c r="H3910" s="254" t="str">
        <f>data_olah!H549</f>
        <v>TELKOMSEL</v>
      </c>
      <c r="I3910" s="254" t="str">
        <f>data_olah!I549</f>
        <v>ORBIT</v>
      </c>
      <c r="J3910" s="254" t="str">
        <f>data_olah!J549</f>
        <v>TERPASANG</v>
      </c>
      <c r="K3910" s="254" t="str">
        <f>data_olah!Q549</f>
        <v>TIDAK TERDETEKSI</v>
      </c>
      <c r="L3910" s="254" t="str">
        <f>data_olah!U549</f>
        <v>TIDAK TERDETEKSI</v>
      </c>
    </row>
    <row r="3911">
      <c r="A3911" s="253">
        <v>2025.0</v>
      </c>
      <c r="B3911" s="253" t="s">
        <v>3599</v>
      </c>
      <c r="C3911" s="254" t="str">
        <f>data_olah!B550</f>
        <v>KUTAI TIMUR</v>
      </c>
      <c r="D3911" s="254" t="str">
        <f>data_olah!C550</f>
        <v>MUARA ANCALONG</v>
      </c>
      <c r="E3911" s="254" t="str">
        <f>data_olah!D550</f>
        <v>KELINJAU ULU</v>
      </c>
      <c r="F3911" s="255" t="str">
        <f>data_olah!F550</f>
        <v>0.44224</v>
      </c>
      <c r="G3911" s="255" t="str">
        <f>data_olah!G550</f>
        <v>116.675001</v>
      </c>
      <c r="H3911" s="254" t="str">
        <f>data_olah!H550</f>
        <v>TELKOMSEL</v>
      </c>
      <c r="I3911" s="254" t="str">
        <f>data_olah!I550</f>
        <v>ORBIT</v>
      </c>
      <c r="J3911" s="254" t="str">
        <f>data_olah!J550</f>
        <v>TERPASANG</v>
      </c>
      <c r="K3911" s="254" t="str">
        <f>data_olah!Q550</f>
        <v>TIDAK TERDETEKSI</v>
      </c>
      <c r="L3911" s="254" t="str">
        <f>data_olah!U550</f>
        <v>TIDAK TERDETEKSI</v>
      </c>
    </row>
    <row r="3912">
      <c r="A3912" s="253">
        <v>2025.0</v>
      </c>
      <c r="B3912" s="253" t="s">
        <v>3599</v>
      </c>
      <c r="C3912" s="254" t="str">
        <f>data_olah!B551</f>
        <v>KUTAI TIMUR</v>
      </c>
      <c r="D3912" s="254" t="str">
        <f>data_olah!C551</f>
        <v>MUARA ANCALONG</v>
      </c>
      <c r="E3912" s="254" t="str">
        <f>data_olah!D551</f>
        <v>LONG NAH</v>
      </c>
      <c r="F3912" s="255" t="str">
        <f>data_olah!F551</f>
        <v>0.614306</v>
      </c>
      <c r="G3912" s="255" t="str">
        <f>data_olah!G551</f>
        <v>116.656217</v>
      </c>
      <c r="H3912" s="254" t="str">
        <f>data_olah!H551</f>
        <v>TELKOMSEL</v>
      </c>
      <c r="I3912" s="254" t="str">
        <f>data_olah!I551</f>
        <v>ORBIT</v>
      </c>
      <c r="J3912" s="254" t="str">
        <f>data_olah!J551</f>
        <v>TERPASANG</v>
      </c>
      <c r="K3912" s="254" t="str">
        <f>data_olah!Q551</f>
        <v>TIDAK TERDETEKSI</v>
      </c>
      <c r="L3912" s="254" t="str">
        <f>data_olah!U551</f>
        <v>TIDAK TERDETEKSI</v>
      </c>
    </row>
    <row r="3913">
      <c r="A3913" s="253">
        <v>2025.0</v>
      </c>
      <c r="B3913" s="253" t="s">
        <v>3599</v>
      </c>
      <c r="C3913" s="254" t="str">
        <f>data_olah!B552</f>
        <v>KUTAI TIMUR</v>
      </c>
      <c r="D3913" s="254" t="str">
        <f>data_olah!C552</f>
        <v>MUARA ANCALONG</v>
      </c>
      <c r="E3913" s="254" t="str">
        <f>data_olah!D552</f>
        <v>LONG TESAK</v>
      </c>
      <c r="F3913" s="255" t="str">
        <f>data_olah!F552</f>
        <v>0.40498</v>
      </c>
      <c r="G3913" s="255" t="str">
        <f>data_olah!G552</f>
        <v>116.37417</v>
      </c>
      <c r="H3913" s="254" t="str">
        <f>data_olah!H552</f>
        <v>COMTELINDO</v>
      </c>
      <c r="I3913" s="254" t="str">
        <f>data_olah!I552</f>
        <v>WMS</v>
      </c>
      <c r="J3913" s="254" t="str">
        <f>data_olah!J552</f>
        <v>TERPASANG</v>
      </c>
      <c r="K3913" s="254" t="str">
        <f>data_olah!Q552</f>
        <v>TIDAK TERDETEKSI</v>
      </c>
      <c r="L3913" s="254" t="str">
        <f>data_olah!U552</f>
        <v>OPTIMAL</v>
      </c>
    </row>
    <row r="3914">
      <c r="A3914" s="253">
        <v>2025.0</v>
      </c>
      <c r="B3914" s="253" t="s">
        <v>3599</v>
      </c>
      <c r="C3914" s="254" t="str">
        <f>data_olah!B553</f>
        <v>KUTAI TIMUR</v>
      </c>
      <c r="D3914" s="254" t="str">
        <f>data_olah!C553</f>
        <v>MUARA ANCALONG</v>
      </c>
      <c r="E3914" s="254" t="str">
        <f>data_olah!D553</f>
        <v>GEMAR BARU</v>
      </c>
      <c r="F3914" s="255" t="str">
        <f>data_olah!F553</f>
        <v>0.642913</v>
      </c>
      <c r="G3914" s="255" t="str">
        <f>data_olah!G553</f>
        <v>116.639152</v>
      </c>
      <c r="H3914" s="254" t="str">
        <f>data_olah!H553</f>
        <v>BESTCAMP</v>
      </c>
      <c r="I3914" s="254" t="str">
        <f>data_olah!I553</f>
        <v>STARLINK</v>
      </c>
      <c r="J3914" s="254" t="str">
        <f>data_olah!J553</f>
        <v>TERPASANG</v>
      </c>
      <c r="K3914" s="254" t="str">
        <f>data_olah!Q553</f>
        <v>&lt;= 50GB</v>
      </c>
      <c r="L3914" s="254" t="str">
        <f>data_olah!U553</f>
        <v>TIDAK OPTIMAL</v>
      </c>
    </row>
    <row r="3915">
      <c r="A3915" s="253">
        <v>2025.0</v>
      </c>
      <c r="B3915" s="253" t="s">
        <v>3599</v>
      </c>
      <c r="C3915" s="254" t="str">
        <f>data_olah!B554</f>
        <v>KUTAI TIMUR</v>
      </c>
      <c r="D3915" s="254" t="str">
        <f>data_olah!C554</f>
        <v>MUARA ANCALONG</v>
      </c>
      <c r="E3915" s="254" t="str">
        <f>data_olah!D554</f>
        <v>LONG POQ BARU</v>
      </c>
      <c r="F3915" s="255" t="str">
        <f>data_olah!F554</f>
        <v>0.44368</v>
      </c>
      <c r="G3915" s="255" t="str">
        <f>data_olah!G554</f>
        <v>116.75213</v>
      </c>
      <c r="H3915" s="254" t="str">
        <f>data_olah!H554</f>
        <v>COMTELINDO</v>
      </c>
      <c r="I3915" s="254" t="str">
        <f>data_olah!I554</f>
        <v>WMS</v>
      </c>
      <c r="J3915" s="254" t="str">
        <f>data_olah!J554</f>
        <v>TERPASANG</v>
      </c>
      <c r="K3915" s="254" t="str">
        <f>data_olah!Q554</f>
        <v>TIDAK TERDETEKSI</v>
      </c>
      <c r="L3915" s="254" t="str">
        <f>data_olah!U554</f>
        <v>TIDAK OPTIMAL</v>
      </c>
    </row>
    <row r="3916">
      <c r="A3916" s="253">
        <v>2025.0</v>
      </c>
      <c r="B3916" s="253" t="s">
        <v>3599</v>
      </c>
      <c r="C3916" s="254" t="str">
        <f>data_olah!B555</f>
        <v>KUTAI TIMUR</v>
      </c>
      <c r="D3916" s="254" t="str">
        <f>data_olah!C555</f>
        <v>MUARA ANCALONG</v>
      </c>
      <c r="E3916" s="254" t="str">
        <f>data_olah!D555</f>
        <v>MUARA DUN</v>
      </c>
      <c r="F3916" s="255" t="str">
        <f>data_olah!F555</f>
        <v>0.638054</v>
      </c>
      <c r="G3916" s="255" t="str">
        <f>data_olah!G555</f>
        <v>116.648574</v>
      </c>
      <c r="H3916" s="254" t="str">
        <f>data_olah!H555</f>
        <v>BESTCAMP</v>
      </c>
      <c r="I3916" s="254" t="str">
        <f>data_olah!I555</f>
        <v>STARLINK</v>
      </c>
      <c r="J3916" s="254" t="str">
        <f>data_olah!J555</f>
        <v>TERPASANG</v>
      </c>
      <c r="K3916" s="254" t="str">
        <f>data_olah!Q555</f>
        <v>&lt;= 50GB</v>
      </c>
      <c r="L3916" s="254" t="str">
        <f>data_olah!U555</f>
        <v>TIDAK OPTIMAL</v>
      </c>
    </row>
    <row r="3917">
      <c r="A3917" s="253">
        <v>2025.0</v>
      </c>
      <c r="B3917" s="253" t="s">
        <v>3599</v>
      </c>
      <c r="C3917" s="254" t="str">
        <f>data_olah!B556</f>
        <v>KUTAI TIMUR</v>
      </c>
      <c r="D3917" s="254" t="str">
        <f>data_olah!C556</f>
        <v>MUARA ANCALONG</v>
      </c>
      <c r="E3917" s="254" t="str">
        <f>data_olah!D556</f>
        <v>TELUK BARU</v>
      </c>
      <c r="F3917" s="255" t="str">
        <f>data_olah!F556</f>
        <v>0.61052</v>
      </c>
      <c r="G3917" s="255" t="str">
        <f>data_olah!G556</f>
        <v>116.66485</v>
      </c>
      <c r="H3917" s="254" t="str">
        <f>data_olah!H556</f>
        <v>COMTELINDO</v>
      </c>
      <c r="I3917" s="254" t="str">
        <f>data_olah!I556</f>
        <v>WMS</v>
      </c>
      <c r="J3917" s="254" t="str">
        <f>data_olah!J556</f>
        <v>TERPASANG</v>
      </c>
      <c r="K3917" s="254" t="str">
        <f>data_olah!Q556</f>
        <v>TIDAK TERDETEKSI</v>
      </c>
      <c r="L3917" s="254" t="str">
        <f>data_olah!U556</f>
        <v>SANGAT OPTIMAL</v>
      </c>
    </row>
    <row r="3918">
      <c r="A3918" s="253">
        <v>2025.0</v>
      </c>
      <c r="B3918" s="253" t="s">
        <v>3599</v>
      </c>
      <c r="C3918" s="254" t="str">
        <f>data_olah!B557</f>
        <v>KUTAI TIMUR</v>
      </c>
      <c r="D3918" s="254" t="str">
        <f>data_olah!C557</f>
        <v>MUARA BENGKAL</v>
      </c>
      <c r="E3918" s="254" t="str">
        <f>data_olah!D557</f>
        <v>SENAMBAH</v>
      </c>
      <c r="F3918" s="255" t="str">
        <f>data_olah!F557</f>
        <v>0.31350</v>
      </c>
      <c r="G3918" s="255" t="str">
        <f>data_olah!G557</f>
        <v>116.76934</v>
      </c>
      <c r="H3918" s="254" t="str">
        <f>data_olah!H557</f>
        <v>TELKOMSEL</v>
      </c>
      <c r="I3918" s="254" t="str">
        <f>data_olah!I557</f>
        <v>ORBIT</v>
      </c>
      <c r="J3918" s="254" t="str">
        <f>data_olah!J557</f>
        <v>TERPASANG</v>
      </c>
      <c r="K3918" s="254" t="str">
        <f>data_olah!Q557</f>
        <v>TIDAK TERDETEKSI</v>
      </c>
      <c r="L3918" s="254" t="str">
        <f>data_olah!U557</f>
        <v>TIDAK TERDETEKSI</v>
      </c>
    </row>
    <row r="3919">
      <c r="A3919" s="253">
        <v>2025.0</v>
      </c>
      <c r="B3919" s="253" t="s">
        <v>3599</v>
      </c>
      <c r="C3919" s="254" t="str">
        <f>data_olah!B558</f>
        <v>KUTAI TIMUR</v>
      </c>
      <c r="D3919" s="254" t="str">
        <f>data_olah!C558</f>
        <v>MUARA BENGKAL</v>
      </c>
      <c r="E3919" s="254" t="str">
        <f>data_olah!D558</f>
        <v>NGAYAU</v>
      </c>
      <c r="F3919" s="255" t="str">
        <f>data_olah!F558</f>
        <v>0.41771</v>
      </c>
      <c r="G3919" s="255" t="str">
        <f>data_olah!G558</f>
        <v>116.70731</v>
      </c>
      <c r="H3919" s="254" t="str">
        <f>data_olah!H558</f>
        <v>COMTELINDO</v>
      </c>
      <c r="I3919" s="254" t="str">
        <f>data_olah!I558</f>
        <v>WMS</v>
      </c>
      <c r="J3919" s="254" t="str">
        <f>data_olah!J558</f>
        <v>TERPASANG</v>
      </c>
      <c r="K3919" s="254" t="str">
        <f>data_olah!Q558</f>
        <v>TIDAK TERDETEKSI</v>
      </c>
      <c r="L3919" s="254" t="str">
        <f>data_olah!U558</f>
        <v>SANGAT OPTIMAL</v>
      </c>
    </row>
    <row r="3920">
      <c r="A3920" s="253">
        <v>2025.0</v>
      </c>
      <c r="B3920" s="253" t="s">
        <v>3599</v>
      </c>
      <c r="C3920" s="254" t="str">
        <f>data_olah!B559</f>
        <v>KUTAI TIMUR</v>
      </c>
      <c r="D3920" s="254" t="str">
        <f>data_olah!C559</f>
        <v>MUARA BENGKAL</v>
      </c>
      <c r="E3920" s="254" t="str">
        <f>data_olah!D559</f>
        <v>MUARA BENGKAL ILIR</v>
      </c>
      <c r="F3920" s="255" t="str">
        <f>data_olah!F559</f>
        <v>0.4324243659525176</v>
      </c>
      <c r="G3920" s="255" t="str">
        <f>data_olah!G559</f>
        <v>116.71380182958032</v>
      </c>
      <c r="H3920" s="254" t="str">
        <f>data_olah!H559</f>
        <v>COMTELINDO</v>
      </c>
      <c r="I3920" s="254" t="str">
        <f>data_olah!I559</f>
        <v>WMS</v>
      </c>
      <c r="J3920" s="254" t="str">
        <f>data_olah!J559</f>
        <v>TERPASANG</v>
      </c>
      <c r="K3920" s="254" t="str">
        <f>data_olah!Q559</f>
        <v>TIDAK TERDETEKSI</v>
      </c>
      <c r="L3920" s="254" t="str">
        <f>data_olah!U559</f>
        <v>OPTIMAL</v>
      </c>
    </row>
    <row r="3921">
      <c r="A3921" s="253">
        <v>2025.0</v>
      </c>
      <c r="B3921" s="253" t="s">
        <v>3599</v>
      </c>
      <c r="C3921" s="254" t="str">
        <f>data_olah!B560</f>
        <v>KUTAI TIMUR</v>
      </c>
      <c r="D3921" s="254" t="str">
        <f>data_olah!C560</f>
        <v>MUARA BENGKAL</v>
      </c>
      <c r="E3921" s="254" t="str">
        <f>data_olah!D560</f>
        <v>MUARA BENGKAL ULU</v>
      </c>
      <c r="F3921" s="255" t="str">
        <f>data_olah!F560</f>
        <v>0.43645</v>
      </c>
      <c r="G3921" s="255" t="str">
        <f>data_olah!G560</f>
        <v>116.71687</v>
      </c>
      <c r="H3921" s="254" t="str">
        <f>data_olah!H560</f>
        <v>COMTELINDO</v>
      </c>
      <c r="I3921" s="254" t="str">
        <f>data_olah!I560</f>
        <v>WMS</v>
      </c>
      <c r="J3921" s="254" t="str">
        <f>data_olah!J560</f>
        <v>TERPASANG</v>
      </c>
      <c r="K3921" s="254" t="str">
        <f>data_olah!Q560</f>
        <v>TIDAK TERDETEKSI</v>
      </c>
      <c r="L3921" s="254" t="str">
        <f>data_olah!U560</f>
        <v>SANGAT OPTIMAL</v>
      </c>
    </row>
    <row r="3922">
      <c r="A3922" s="253">
        <v>2025.0</v>
      </c>
      <c r="B3922" s="253" t="s">
        <v>3599</v>
      </c>
      <c r="C3922" s="254" t="str">
        <f>data_olah!B561</f>
        <v>KUTAI TIMUR</v>
      </c>
      <c r="D3922" s="254" t="str">
        <f>data_olah!C561</f>
        <v>MUARA BENGKAL</v>
      </c>
      <c r="E3922" s="254" t="str">
        <f>data_olah!D561</f>
        <v>BENUA BARU</v>
      </c>
      <c r="F3922" s="255" t="str">
        <f>data_olah!F561</f>
        <v>0.990825</v>
      </c>
      <c r="G3922" s="255" t="str">
        <f>data_olah!G561</f>
        <v>117.978271</v>
      </c>
      <c r="H3922" s="254" t="str">
        <f>data_olah!H561</f>
        <v>TELKOM</v>
      </c>
      <c r="I3922" s="254" t="str">
        <f>data_olah!I561</f>
        <v>Astinet</v>
      </c>
      <c r="J3922" s="254" t="str">
        <f>data_olah!J561</f>
        <v/>
      </c>
      <c r="K3922" s="254" t="str">
        <f>data_olah!Q561</f>
        <v>TIDAK TERDETEKSI</v>
      </c>
      <c r="L3922" s="254" t="str">
        <f>data_olah!U561</f>
        <v>TIDAK TERDETEKSI</v>
      </c>
    </row>
    <row r="3923">
      <c r="A3923" s="253">
        <v>2025.0</v>
      </c>
      <c r="B3923" s="253" t="s">
        <v>3599</v>
      </c>
      <c r="C3923" s="254" t="str">
        <f>data_olah!B562</f>
        <v>KUTAI TIMUR</v>
      </c>
      <c r="D3923" s="254" t="str">
        <f>data_olah!C562</f>
        <v>MUARA BENGKAL</v>
      </c>
      <c r="E3923" s="254" t="str">
        <f>data_olah!D562</f>
        <v>MULUPAN</v>
      </c>
      <c r="F3923" s="255" t="str">
        <f>data_olah!F562</f>
        <v>0.231584</v>
      </c>
      <c r="G3923" s="255" t="str">
        <f>data_olah!G562</f>
        <v>116.783180</v>
      </c>
      <c r="H3923" s="254" t="str">
        <f>data_olah!H562</f>
        <v>BESTCAMP</v>
      </c>
      <c r="I3923" s="254" t="str">
        <f>data_olah!I562</f>
        <v>STARLINK</v>
      </c>
      <c r="J3923" s="254" t="str">
        <f>data_olah!J562</f>
        <v>TERPASANG</v>
      </c>
      <c r="K3923" s="254" t="str">
        <f>data_olah!Q562</f>
        <v>TIDAK AKTIF</v>
      </c>
      <c r="L3923" s="254" t="str">
        <f>data_olah!U562</f>
        <v>TIDAK OPTIMAL</v>
      </c>
    </row>
    <row r="3924">
      <c r="A3924" s="253">
        <v>2025.0</v>
      </c>
      <c r="B3924" s="253" t="s">
        <v>3599</v>
      </c>
      <c r="C3924" s="254" t="str">
        <f>data_olah!B563</f>
        <v>KUTAI TIMUR</v>
      </c>
      <c r="D3924" s="254" t="str">
        <f>data_olah!C563</f>
        <v>MUARA BENGKAL</v>
      </c>
      <c r="E3924" s="254" t="str">
        <f>data_olah!D563</f>
        <v>BATU BALAI</v>
      </c>
      <c r="F3924" s="255" t="str">
        <f>data_olah!F563</f>
        <v>0.52719</v>
      </c>
      <c r="G3924" s="255" t="str">
        <f>data_olah!G563</f>
        <v>116.78738</v>
      </c>
      <c r="H3924" s="254" t="str">
        <f>data_olah!H563</f>
        <v>COMTELINDO</v>
      </c>
      <c r="I3924" s="254" t="str">
        <f>data_olah!I563</f>
        <v>WMS</v>
      </c>
      <c r="J3924" s="254" t="str">
        <f>data_olah!J563</f>
        <v>TERPASANG</v>
      </c>
      <c r="K3924" s="254" t="str">
        <f>data_olah!Q563</f>
        <v>TIDAK TERDETEKSI</v>
      </c>
      <c r="L3924" s="254" t="str">
        <f>data_olah!U563</f>
        <v>KURANG OPTIMAL</v>
      </c>
    </row>
    <row r="3925">
      <c r="A3925" s="253">
        <v>2025.0</v>
      </c>
      <c r="B3925" s="253" t="s">
        <v>3599</v>
      </c>
      <c r="C3925" s="254" t="str">
        <f>data_olah!B564</f>
        <v>KUTAI TIMUR</v>
      </c>
      <c r="D3925" s="254" t="str">
        <f>data_olah!C564</f>
        <v>MUARA WAHAU</v>
      </c>
      <c r="E3925" s="254" t="str">
        <f>data_olah!D564</f>
        <v>JAK LUAY</v>
      </c>
      <c r="F3925" s="255" t="str">
        <f>data_olah!F564</f>
        <v>1.014172853212281</v>
      </c>
      <c r="G3925" s="255" t="str">
        <f>data_olah!G564</f>
        <v>116.86643713538332</v>
      </c>
      <c r="H3925" s="254" t="str">
        <f>data_olah!H564</f>
        <v>COMTELINDO</v>
      </c>
      <c r="I3925" s="254" t="str">
        <f>data_olah!I564</f>
        <v>WMS</v>
      </c>
      <c r="J3925" s="254" t="str">
        <f>data_olah!J564</f>
        <v>TERPASANG</v>
      </c>
      <c r="K3925" s="254" t="str">
        <f>data_olah!Q564</f>
        <v>TIDAK TERDETEKSI</v>
      </c>
      <c r="L3925" s="254" t="str">
        <f>data_olah!U564</f>
        <v>OPTIMAL</v>
      </c>
    </row>
    <row r="3926">
      <c r="A3926" s="253">
        <v>2025.0</v>
      </c>
      <c r="B3926" s="253" t="s">
        <v>3599</v>
      </c>
      <c r="C3926" s="254" t="str">
        <f>data_olah!B565</f>
        <v>KUTAI TIMUR</v>
      </c>
      <c r="D3926" s="254" t="str">
        <f>data_olah!C565</f>
        <v>MUARA WAHAU</v>
      </c>
      <c r="E3926" s="254" t="str">
        <f>data_olah!D565</f>
        <v>NEHES LIAH BING</v>
      </c>
      <c r="F3926" s="255" t="str">
        <f>data_olah!F565</f>
        <v>1.04998</v>
      </c>
      <c r="G3926" s="255" t="str">
        <f>data_olah!G565</f>
        <v>116.8614</v>
      </c>
      <c r="H3926" s="254" t="str">
        <f>data_olah!H565</f>
        <v>TELKOMSEL</v>
      </c>
      <c r="I3926" s="254" t="str">
        <f>data_olah!I565</f>
        <v>INDIHOME</v>
      </c>
      <c r="J3926" s="254" t="str">
        <f>data_olah!J565</f>
        <v>TERPASANG</v>
      </c>
      <c r="K3926" s="254" t="str">
        <f>data_olah!Q565</f>
        <v>TIDAK AKTIF</v>
      </c>
      <c r="L3926" s="254" t="str">
        <f>data_olah!U565</f>
        <v>TIDAK OPTIMAL</v>
      </c>
    </row>
    <row r="3927">
      <c r="A3927" s="253">
        <v>2025.0</v>
      </c>
      <c r="B3927" s="253" t="s">
        <v>3599</v>
      </c>
      <c r="C3927" s="254" t="str">
        <f>data_olah!B566</f>
        <v>KUTAI TIMUR</v>
      </c>
      <c r="D3927" s="254" t="str">
        <f>data_olah!C566</f>
        <v>MUARA WAHAU</v>
      </c>
      <c r="E3927" s="254" t="str">
        <f>data_olah!D566</f>
        <v>MUARA WAHAU</v>
      </c>
      <c r="F3927" s="255" t="str">
        <f>data_olah!F566</f>
        <v>1.057534</v>
      </c>
      <c r="G3927" s="255" t="str">
        <f>data_olah!G566</f>
        <v>116.834049</v>
      </c>
      <c r="H3927" s="254" t="str">
        <f>data_olah!H566</f>
        <v>TELKOM</v>
      </c>
      <c r="I3927" s="254" t="str">
        <f>data_olah!I566</f>
        <v>Astinet</v>
      </c>
      <c r="J3927" s="254" t="str">
        <f>data_olah!J566</f>
        <v>TERPASANG</v>
      </c>
      <c r="K3927" s="254" t="str">
        <f>data_olah!Q566</f>
        <v>TIDAK TERDETEKSI</v>
      </c>
      <c r="L3927" s="254" t="str">
        <f>data_olah!U566</f>
        <v>TIDAK TERDETEKSI</v>
      </c>
    </row>
    <row r="3928">
      <c r="A3928" s="253">
        <v>2025.0</v>
      </c>
      <c r="B3928" s="253" t="s">
        <v>3599</v>
      </c>
      <c r="C3928" s="254" t="str">
        <f>data_olah!B567</f>
        <v>KUTAI TIMUR</v>
      </c>
      <c r="D3928" s="254" t="str">
        <f>data_olah!C567</f>
        <v>MUARA WAHAU</v>
      </c>
      <c r="E3928" s="254" t="str">
        <f>data_olah!D567</f>
        <v>DEA BEQ</v>
      </c>
      <c r="F3928" s="255" t="str">
        <f>data_olah!F567</f>
        <v>1.0438752190830851</v>
      </c>
      <c r="G3928" s="255" t="str">
        <f>data_olah!G567</f>
        <v>116.8143919213626</v>
      </c>
      <c r="H3928" s="254" t="str">
        <f>data_olah!H567</f>
        <v>TELKOMSEL</v>
      </c>
      <c r="I3928" s="254" t="str">
        <f>data_olah!I567</f>
        <v>INDIHOME</v>
      </c>
      <c r="J3928" s="254" t="str">
        <f>data_olah!J567</f>
        <v>TERPASANG</v>
      </c>
      <c r="K3928" s="254" t="str">
        <f>data_olah!Q567</f>
        <v>&lt;= 100GB</v>
      </c>
      <c r="L3928" s="254" t="str">
        <f>data_olah!U567</f>
        <v>KURANG OPTIMAL</v>
      </c>
    </row>
    <row r="3929">
      <c r="A3929" s="253">
        <v>2025.0</v>
      </c>
      <c r="B3929" s="253" t="s">
        <v>3599</v>
      </c>
      <c r="C3929" s="254" t="str">
        <f>data_olah!B568</f>
        <v>KUTAI TIMUR</v>
      </c>
      <c r="D3929" s="254" t="str">
        <f>data_olah!C568</f>
        <v>MUARA WAHAU</v>
      </c>
      <c r="E3929" s="254" t="str">
        <f>data_olah!D568</f>
        <v>DIAQ LAY</v>
      </c>
      <c r="F3929" s="255" t="str">
        <f>data_olah!F568</f>
        <v>1.06124</v>
      </c>
      <c r="G3929" s="255" t="str">
        <f>data_olah!G568</f>
        <v>116.78977</v>
      </c>
      <c r="H3929" s="254" t="str">
        <f>data_olah!H568</f>
        <v>TELKOMSEL</v>
      </c>
      <c r="I3929" s="254" t="str">
        <f>data_olah!I568</f>
        <v>ORBIT</v>
      </c>
      <c r="J3929" s="254" t="str">
        <f>data_olah!J568</f>
        <v>TERPASANG</v>
      </c>
      <c r="K3929" s="254" t="str">
        <f>data_olah!Q568</f>
        <v>TIDAK TERDETEKSI</v>
      </c>
      <c r="L3929" s="254" t="str">
        <f>data_olah!U568</f>
        <v>TIDAK TERDETEKSI</v>
      </c>
    </row>
    <row r="3930">
      <c r="A3930" s="253">
        <v>2025.0</v>
      </c>
      <c r="B3930" s="253" t="s">
        <v>3599</v>
      </c>
      <c r="C3930" s="254" t="str">
        <f>data_olah!B569</f>
        <v>KUTAI TIMUR</v>
      </c>
      <c r="D3930" s="254" t="str">
        <f>data_olah!C569</f>
        <v>MUARA WAHAU</v>
      </c>
      <c r="E3930" s="254" t="str">
        <f>data_olah!D569</f>
        <v>BENHES</v>
      </c>
      <c r="F3930" s="255" t="str">
        <f>data_olah!F569</f>
        <v>1.07699</v>
      </c>
      <c r="G3930" s="255" t="str">
        <f>data_olah!G569</f>
        <v>116.76584</v>
      </c>
      <c r="H3930" s="254" t="str">
        <f>data_olah!H569</f>
        <v>COMTELINDO</v>
      </c>
      <c r="I3930" s="254" t="str">
        <f>data_olah!I569</f>
        <v>WMS</v>
      </c>
      <c r="J3930" s="254" t="str">
        <f>data_olah!J569</f>
        <v>TERPASANG</v>
      </c>
      <c r="K3930" s="254" t="str">
        <f>data_olah!Q569</f>
        <v>TIDAK TERDETEKSI</v>
      </c>
      <c r="L3930" s="254" t="str">
        <f>data_olah!U569</f>
        <v>OPTIMAL</v>
      </c>
    </row>
    <row r="3931">
      <c r="A3931" s="253">
        <v>2025.0</v>
      </c>
      <c r="B3931" s="253" t="s">
        <v>3599</v>
      </c>
      <c r="C3931" s="254" t="str">
        <f>data_olah!B570</f>
        <v>KUTAI TIMUR</v>
      </c>
      <c r="D3931" s="254" t="str">
        <f>data_olah!C570</f>
        <v>MUARA WAHAU</v>
      </c>
      <c r="E3931" s="254" t="str">
        <f>data_olah!D570</f>
        <v>WANASARI</v>
      </c>
      <c r="F3931" s="255" t="str">
        <f>data_olah!F570</f>
        <v>1.09033</v>
      </c>
      <c r="G3931" s="255" t="str">
        <f>data_olah!G570</f>
        <v>116.89850</v>
      </c>
      <c r="H3931" s="254" t="str">
        <f>data_olah!H570</f>
        <v>TELKOMSEL</v>
      </c>
      <c r="I3931" s="254" t="str">
        <f>data_olah!I570</f>
        <v>INDIHOME</v>
      </c>
      <c r="J3931" s="254" t="str">
        <f>data_olah!J570</f>
        <v>TERPASANG</v>
      </c>
      <c r="K3931" s="254" t="str">
        <f>data_olah!Q570</f>
        <v>&lt;= 100GB</v>
      </c>
      <c r="L3931" s="254" t="str">
        <f>data_olah!U570</f>
        <v>TIDAK OPTIMAL</v>
      </c>
    </row>
    <row r="3932">
      <c r="A3932" s="253">
        <v>2025.0</v>
      </c>
      <c r="B3932" s="253" t="s">
        <v>3599</v>
      </c>
      <c r="C3932" s="254" t="str">
        <f>data_olah!B571</f>
        <v>KUTAI TIMUR</v>
      </c>
      <c r="D3932" s="254" t="str">
        <f>data_olah!C571</f>
        <v>MUARA WAHAU</v>
      </c>
      <c r="E3932" s="254" t="str">
        <f>data_olah!D571</f>
        <v>WAHAU BARU</v>
      </c>
      <c r="F3932" s="255" t="str">
        <f>data_olah!F571</f>
        <v>1.07445</v>
      </c>
      <c r="G3932" s="255" t="str">
        <f>data_olah!G571</f>
        <v>116.85572</v>
      </c>
      <c r="H3932" s="254" t="str">
        <f>data_olah!H571</f>
        <v>TELKOM</v>
      </c>
      <c r="I3932" s="254" t="str">
        <f>data_olah!I571</f>
        <v>WMS</v>
      </c>
      <c r="J3932" s="254" t="str">
        <f>data_olah!J571</f>
        <v>TERPASANG</v>
      </c>
      <c r="K3932" s="254" t="str">
        <f>data_olah!Q571</f>
        <v>BELUM TERPASANG</v>
      </c>
      <c r="L3932" s="254" t="str">
        <f>data_olah!U571</f>
        <v>TIDAK OPTIMAL</v>
      </c>
    </row>
    <row r="3933">
      <c r="A3933" s="253">
        <v>2025.0</v>
      </c>
      <c r="B3933" s="253" t="s">
        <v>3599</v>
      </c>
      <c r="C3933" s="254" t="str">
        <f>data_olah!B572</f>
        <v>KUTAI TIMUR</v>
      </c>
      <c r="D3933" s="254" t="str">
        <f>data_olah!C572</f>
        <v>MUARA WAHAU</v>
      </c>
      <c r="E3933" s="254" t="str">
        <f>data_olah!D572</f>
        <v>KARYA BHAKTI</v>
      </c>
      <c r="F3933" s="255" t="str">
        <f>data_olah!F572</f>
        <v>1.0566343181474505</v>
      </c>
      <c r="G3933" s="255" t="str">
        <f>data_olah!G572</f>
        <v>116.91267800980528</v>
      </c>
      <c r="H3933" s="254" t="str">
        <f>data_olah!H572</f>
        <v/>
      </c>
      <c r="I3933" s="254" t="str">
        <f>data_olah!I572</f>
        <v/>
      </c>
      <c r="J3933" s="254" t="str">
        <f>data_olah!J572</f>
        <v/>
      </c>
      <c r="K3933" s="254" t="str">
        <f>data_olah!Q572</f>
        <v>BELUM TERPASANG</v>
      </c>
      <c r="L3933" s="254" t="str">
        <f>data_olah!U572</f>
        <v>BELUM TERPASANG</v>
      </c>
    </row>
    <row r="3934">
      <c r="A3934" s="253">
        <v>2025.0</v>
      </c>
      <c r="B3934" s="253" t="s">
        <v>3599</v>
      </c>
      <c r="C3934" s="254" t="str">
        <f>data_olah!B573</f>
        <v>KUTAI TIMUR</v>
      </c>
      <c r="D3934" s="254" t="str">
        <f>data_olah!C573</f>
        <v>MUARA WAHAU</v>
      </c>
      <c r="E3934" s="254" t="str">
        <f>data_olah!D573</f>
        <v>LONG WEHEA</v>
      </c>
      <c r="F3934" s="255" t="str">
        <f>data_olah!F573</f>
        <v>1.035685</v>
      </c>
      <c r="G3934" s="255" t="str">
        <f>data_olah!G573</f>
        <v>116.853860</v>
      </c>
      <c r="H3934" s="254" t="str">
        <f>data_olah!H573</f>
        <v>BESTCAMP</v>
      </c>
      <c r="I3934" s="254" t="str">
        <f>data_olah!I573</f>
        <v>STARLINK</v>
      </c>
      <c r="J3934" s="254" t="str">
        <f>data_olah!J573</f>
        <v>TERPASANG</v>
      </c>
      <c r="K3934" s="254" t="str">
        <f>data_olah!Q573</f>
        <v>&lt;= 50GB</v>
      </c>
      <c r="L3934" s="254" t="str">
        <f>data_olah!U573</f>
        <v>OPTIMAL</v>
      </c>
    </row>
    <row r="3935">
      <c r="A3935" s="253">
        <v>2025.0</v>
      </c>
      <c r="B3935" s="253" t="s">
        <v>3599</v>
      </c>
      <c r="C3935" s="254" t="str">
        <f>data_olah!B574</f>
        <v>KUTAI TIMUR</v>
      </c>
      <c r="D3935" s="254" t="str">
        <f>data_olah!C574</f>
        <v>RANTAU PULUNG</v>
      </c>
      <c r="E3935" s="254" t="str">
        <f>data_olah!D574</f>
        <v>MUKTI JAYA</v>
      </c>
      <c r="F3935" s="255" t="str">
        <f>data_olah!F574</f>
        <v>0.59220</v>
      </c>
      <c r="G3935" s="255" t="str">
        <f>data_olah!G574</f>
        <v>117.30187</v>
      </c>
      <c r="H3935" s="254" t="str">
        <f>data_olah!H574</f>
        <v>TELKOM</v>
      </c>
      <c r="I3935" s="254" t="str">
        <f>data_olah!I574</f>
        <v>WMS</v>
      </c>
      <c r="J3935" s="254" t="str">
        <f>data_olah!J574</f>
        <v>TERPASANG</v>
      </c>
      <c r="K3935" s="254" t="str">
        <f>data_olah!Q574</f>
        <v>&gt; 200GB</v>
      </c>
      <c r="L3935" s="254" t="str">
        <f>data_olah!U574</f>
        <v>KURANG OPTIMAL</v>
      </c>
    </row>
    <row r="3936">
      <c r="A3936" s="253">
        <v>2025.0</v>
      </c>
      <c r="B3936" s="253" t="s">
        <v>3599</v>
      </c>
      <c r="C3936" s="254" t="str">
        <f>data_olah!B575</f>
        <v>KUTAI TIMUR</v>
      </c>
      <c r="D3936" s="254" t="str">
        <f>data_olah!C575</f>
        <v>RANTAU PULUNG</v>
      </c>
      <c r="E3936" s="254" t="str">
        <f>data_olah!D575</f>
        <v>PULUNG SARI</v>
      </c>
      <c r="F3936" s="255" t="str">
        <f>data_olah!F575</f>
        <v>0.6316171045560849</v>
      </c>
      <c r="G3936" s="255" t="str">
        <f>data_olah!G575</f>
        <v>117.29872503378337</v>
      </c>
      <c r="H3936" s="254" t="str">
        <f>data_olah!H575</f>
        <v>TELKOM</v>
      </c>
      <c r="I3936" s="254" t="str">
        <f>data_olah!I575</f>
        <v>WMS</v>
      </c>
      <c r="J3936" s="254" t="str">
        <f>data_olah!J575</f>
        <v>TERPASANG</v>
      </c>
      <c r="K3936" s="254" t="str">
        <f>data_olah!Q575</f>
        <v>&gt; 200GB</v>
      </c>
      <c r="L3936" s="254" t="str">
        <f>data_olah!U575</f>
        <v>KURANG OPTIMAL</v>
      </c>
    </row>
    <row r="3937">
      <c r="A3937" s="253">
        <v>2025.0</v>
      </c>
      <c r="B3937" s="253" t="s">
        <v>3599</v>
      </c>
      <c r="C3937" s="254" t="str">
        <f>data_olah!B576</f>
        <v>KUTAI TIMUR</v>
      </c>
      <c r="D3937" s="254" t="str">
        <f>data_olah!C576</f>
        <v>RANTAU PULUNG</v>
      </c>
      <c r="E3937" s="254" t="str">
        <f>data_olah!D576</f>
        <v>MARGO MULYO</v>
      </c>
      <c r="F3937" s="255" t="str">
        <f>data_olah!F576</f>
        <v>0.591581</v>
      </c>
      <c r="G3937" s="255" t="str">
        <f>data_olah!G576</f>
        <v>117.303933</v>
      </c>
      <c r="H3937" s="254" t="str">
        <f>data_olah!H576</f>
        <v>TELKOM</v>
      </c>
      <c r="I3937" s="254" t="str">
        <f>data_olah!I576</f>
        <v>Astinet</v>
      </c>
      <c r="J3937" s="254" t="str">
        <f>data_olah!J576</f>
        <v>TERPASANG</v>
      </c>
      <c r="K3937" s="254" t="str">
        <f>data_olah!Q576</f>
        <v>TIDAK TERDETEKSI</v>
      </c>
      <c r="L3937" s="254" t="str">
        <f>data_olah!U576</f>
        <v>TIDAK TERDETEKSI</v>
      </c>
    </row>
    <row r="3938">
      <c r="A3938" s="253">
        <v>2025.0</v>
      </c>
      <c r="B3938" s="253" t="s">
        <v>3599</v>
      </c>
      <c r="C3938" s="254" t="str">
        <f>data_olah!B577</f>
        <v>KUTAI TIMUR</v>
      </c>
      <c r="D3938" s="254" t="str">
        <f>data_olah!C577</f>
        <v>RANTAU PULUNG</v>
      </c>
      <c r="E3938" s="254" t="str">
        <f>data_olah!D577</f>
        <v>RANTAU MAKMUR</v>
      </c>
      <c r="F3938" s="255" t="str">
        <f>data_olah!F577</f>
        <v>0.57738</v>
      </c>
      <c r="G3938" s="255" t="str">
        <f>data_olah!G577</f>
        <v>117.28246</v>
      </c>
      <c r="H3938" s="254" t="str">
        <f>data_olah!H577</f>
        <v>TELKOM</v>
      </c>
      <c r="I3938" s="254" t="str">
        <f>data_olah!I577</f>
        <v>WMS</v>
      </c>
      <c r="J3938" s="254" t="str">
        <f>data_olah!J577</f>
        <v>TERPASANG</v>
      </c>
      <c r="K3938" s="254" t="str">
        <f>data_olah!Q577</f>
        <v>&gt; 200GB</v>
      </c>
      <c r="L3938" s="254" t="str">
        <f>data_olah!U577</f>
        <v>KURANG OPTIMAL</v>
      </c>
    </row>
    <row r="3939">
      <c r="A3939" s="253">
        <v>2025.0</v>
      </c>
      <c r="B3939" s="253" t="s">
        <v>3599</v>
      </c>
      <c r="C3939" s="254" t="str">
        <f>data_olah!B578</f>
        <v>KUTAI TIMUR</v>
      </c>
      <c r="D3939" s="254" t="str">
        <f>data_olah!C578</f>
        <v>RANTAU PULUNG</v>
      </c>
      <c r="E3939" s="254" t="str">
        <f>data_olah!D578</f>
        <v>MANUNGGAL JAYA</v>
      </c>
      <c r="F3939" s="255" t="str">
        <f>data_olah!F578</f>
        <v>0.6524395767974571</v>
      </c>
      <c r="G3939" s="255" t="str">
        <f>data_olah!G578</f>
        <v>117.26290353857888</v>
      </c>
      <c r="H3939" s="254" t="str">
        <f>data_olah!H578</f>
        <v>TELKOM</v>
      </c>
      <c r="I3939" s="254" t="str">
        <f>data_olah!I578</f>
        <v>WMS</v>
      </c>
      <c r="J3939" s="254" t="str">
        <f>data_olah!J578</f>
        <v>TERPASANG</v>
      </c>
      <c r="K3939" s="254" t="str">
        <f>data_olah!Q578</f>
        <v>&gt; 200GB</v>
      </c>
      <c r="L3939" s="254" t="str">
        <f>data_olah!U578</f>
        <v>KURANG OPTIMAL</v>
      </c>
    </row>
    <row r="3940">
      <c r="A3940" s="253">
        <v>2025.0</v>
      </c>
      <c r="B3940" s="253" t="s">
        <v>3599</v>
      </c>
      <c r="C3940" s="254" t="str">
        <f>data_olah!B579</f>
        <v>KUTAI TIMUR</v>
      </c>
      <c r="D3940" s="254" t="str">
        <f>data_olah!C579</f>
        <v>RANTAU PULUNG</v>
      </c>
      <c r="E3940" s="254" t="str">
        <f>data_olah!D579</f>
        <v>TANJUNG LABU</v>
      </c>
      <c r="F3940" s="255" t="str">
        <f>data_olah!F579</f>
        <v>0.61725</v>
      </c>
      <c r="G3940" s="255" t="str">
        <f>data_olah!G579</f>
        <v>117.23314</v>
      </c>
      <c r="H3940" s="254" t="str">
        <f>data_olah!H579</f>
        <v>TELKOMSEL</v>
      </c>
      <c r="I3940" s="254" t="str">
        <f>data_olah!I579</f>
        <v>ORBIT</v>
      </c>
      <c r="J3940" s="254" t="str">
        <f>data_olah!J579</f>
        <v>TERPASANG</v>
      </c>
      <c r="K3940" s="254" t="str">
        <f>data_olah!Q579</f>
        <v>TIDAK TERDETEKSI</v>
      </c>
      <c r="L3940" s="254" t="str">
        <f>data_olah!U579</f>
        <v>TIDAK TERDETEKSI</v>
      </c>
    </row>
    <row r="3941">
      <c r="A3941" s="253">
        <v>2025.0</v>
      </c>
      <c r="B3941" s="253" t="s">
        <v>3599</v>
      </c>
      <c r="C3941" s="254" t="str">
        <f>data_olah!B580</f>
        <v>KUTAI TIMUR</v>
      </c>
      <c r="D3941" s="254" t="str">
        <f>data_olah!C580</f>
        <v>RANTAU PULUNG</v>
      </c>
      <c r="E3941" s="254" t="str">
        <f>data_olah!D580</f>
        <v>KEBON AGUNG</v>
      </c>
      <c r="F3941" s="255" t="str">
        <f>data_olah!F580</f>
        <v>0.61125</v>
      </c>
      <c r="G3941" s="255" t="str">
        <f>data_olah!G580</f>
        <v>117.27988</v>
      </c>
      <c r="H3941" s="254" t="str">
        <f>data_olah!H580</f>
        <v>TELKOM</v>
      </c>
      <c r="I3941" s="254" t="str">
        <f>data_olah!I580</f>
        <v>WMS</v>
      </c>
      <c r="J3941" s="254" t="str">
        <f>data_olah!J580</f>
        <v>TERPASANG</v>
      </c>
      <c r="K3941" s="254" t="str">
        <f>data_olah!Q580</f>
        <v>&gt; 200GB</v>
      </c>
      <c r="L3941" s="254" t="str">
        <f>data_olah!U580</f>
        <v>KURANG OPTIMAL</v>
      </c>
    </row>
    <row r="3942">
      <c r="A3942" s="253">
        <v>2025.0</v>
      </c>
      <c r="B3942" s="253" t="s">
        <v>3599</v>
      </c>
      <c r="C3942" s="254" t="str">
        <f>data_olah!B581</f>
        <v>KUTAI TIMUR</v>
      </c>
      <c r="D3942" s="254" t="str">
        <f>data_olah!C581</f>
        <v>RANTAU PULUNG</v>
      </c>
      <c r="E3942" s="254" t="str">
        <f>data_olah!D581</f>
        <v>TEPIAN MAKMUR</v>
      </c>
      <c r="F3942" s="255" t="str">
        <f>data_olah!F581</f>
        <v>0.68518</v>
      </c>
      <c r="G3942" s="255" t="str">
        <f>data_olah!G581</f>
        <v>117.26051</v>
      </c>
      <c r="H3942" s="254" t="str">
        <f>data_olah!H581</f>
        <v>COMTELINDO</v>
      </c>
      <c r="I3942" s="254" t="str">
        <f>data_olah!I581</f>
        <v>WMS</v>
      </c>
      <c r="J3942" s="254" t="str">
        <f>data_olah!J581</f>
        <v>TERPASANG</v>
      </c>
      <c r="K3942" s="254" t="str">
        <f>data_olah!Q581</f>
        <v>TIDAK TERDETEKSI</v>
      </c>
      <c r="L3942" s="254" t="str">
        <f>data_olah!U581</f>
        <v>TIDAK OPTIMAL</v>
      </c>
    </row>
    <row r="3943">
      <c r="A3943" s="253">
        <v>2025.0</v>
      </c>
      <c r="B3943" s="253" t="s">
        <v>3599</v>
      </c>
      <c r="C3943" s="254" t="str">
        <f>data_olah!B582</f>
        <v>KUTAI TIMUR</v>
      </c>
      <c r="D3943" s="254" t="str">
        <f>data_olah!C582</f>
        <v>RANTAU PULUNG</v>
      </c>
      <c r="E3943" s="254" t="str">
        <f>data_olah!D582</f>
        <v>MASALAP RAYA</v>
      </c>
      <c r="F3943" s="255" t="str">
        <f>data_olah!F582</f>
        <v>0.589169</v>
      </c>
      <c r="G3943" s="255" t="str">
        <f>data_olah!G582</f>
        <v>117.299726</v>
      </c>
      <c r="H3943" s="254" t="str">
        <f>data_olah!H582</f>
        <v>BESTCAMP</v>
      </c>
      <c r="I3943" s="254" t="str">
        <f>data_olah!I582</f>
        <v>STARLINK</v>
      </c>
      <c r="J3943" s="254" t="str">
        <f>data_olah!J582</f>
        <v>TERPASANG</v>
      </c>
      <c r="K3943" s="254" t="str">
        <f>data_olah!Q582</f>
        <v>&lt;=1000GB</v>
      </c>
      <c r="L3943" s="254" t="str">
        <f>data_olah!U582</f>
        <v>SANGAT OPTIMAL</v>
      </c>
    </row>
    <row r="3944">
      <c r="A3944" s="253">
        <v>2025.0</v>
      </c>
      <c r="B3944" s="253" t="s">
        <v>3599</v>
      </c>
      <c r="C3944" s="254" t="str">
        <f>data_olah!B583</f>
        <v>KUTAI TIMUR</v>
      </c>
      <c r="D3944" s="254" t="str">
        <f>data_olah!C583</f>
        <v>SANDARAN</v>
      </c>
      <c r="E3944" s="254" t="str">
        <f>data_olah!D583</f>
        <v>SANDARAN</v>
      </c>
      <c r="F3944" s="255" t="str">
        <f>data_olah!F583</f>
        <v>0.8805834064174461</v>
      </c>
      <c r="G3944" s="255" t="str">
        <f>data_olah!G583</f>
        <v>118.86650095320019</v>
      </c>
      <c r="H3944" s="254" t="str">
        <f>data_olah!H583</f>
        <v>COMTELINDO</v>
      </c>
      <c r="I3944" s="254" t="str">
        <f>data_olah!I583</f>
        <v>WMS</v>
      </c>
      <c r="J3944" s="254" t="str">
        <f>data_olah!J583</f>
        <v>TERPASANG</v>
      </c>
      <c r="K3944" s="254" t="str">
        <f>data_olah!Q583</f>
        <v>TIDAK TERDETEKSI</v>
      </c>
      <c r="L3944" s="254" t="str">
        <f>data_olah!U583</f>
        <v>TIDAK TERDETEKSI</v>
      </c>
    </row>
    <row r="3945">
      <c r="A3945" s="253">
        <v>2025.0</v>
      </c>
      <c r="B3945" s="253" t="s">
        <v>3599</v>
      </c>
      <c r="C3945" s="254" t="str">
        <f>data_olah!B584</f>
        <v>KUTAI TIMUR</v>
      </c>
      <c r="D3945" s="254" t="str">
        <f>data_olah!C584</f>
        <v>SANDARAN</v>
      </c>
      <c r="E3945" s="254" t="str">
        <f>data_olah!D584</f>
        <v>MANUBAR</v>
      </c>
      <c r="F3945" s="255" t="str">
        <f>data_olah!F584</f>
        <v>0.82404</v>
      </c>
      <c r="G3945" s="255" t="str">
        <f>data_olah!G584</f>
        <v>118.50123</v>
      </c>
      <c r="H3945" s="254" t="str">
        <f>data_olah!H584</f>
        <v>COMTELINDO</v>
      </c>
      <c r="I3945" s="254" t="str">
        <f>data_olah!I584</f>
        <v>WMS</v>
      </c>
      <c r="J3945" s="254" t="str">
        <f>data_olah!J584</f>
        <v>TERPASANG</v>
      </c>
      <c r="K3945" s="254" t="str">
        <f>data_olah!Q584</f>
        <v>TIDAK TERDETEKSI</v>
      </c>
      <c r="L3945" s="254" t="str">
        <f>data_olah!U584</f>
        <v>OPTIMAL</v>
      </c>
    </row>
    <row r="3946">
      <c r="A3946" s="253">
        <v>2025.0</v>
      </c>
      <c r="B3946" s="253" t="s">
        <v>3599</v>
      </c>
      <c r="C3946" s="254" t="str">
        <f>data_olah!B585</f>
        <v>KUTAI TIMUR</v>
      </c>
      <c r="D3946" s="254" t="str">
        <f>data_olah!C585</f>
        <v>SANDARAN</v>
      </c>
      <c r="E3946" s="254" t="str">
        <f>data_olah!D585</f>
        <v>TADOAN</v>
      </c>
      <c r="F3946" s="255" t="str">
        <f>data_olah!F585</f>
        <v>0.99040</v>
      </c>
      <c r="G3946" s="255" t="str">
        <f>data_olah!G585</f>
        <v>118.54760</v>
      </c>
      <c r="H3946" s="254" t="str">
        <f>data_olah!H585</f>
        <v>COMTELINDO</v>
      </c>
      <c r="I3946" s="254" t="str">
        <f>data_olah!I585</f>
        <v>WMS</v>
      </c>
      <c r="J3946" s="254" t="str">
        <f>data_olah!J585</f>
        <v>TERPASANG</v>
      </c>
      <c r="K3946" s="254" t="str">
        <f>data_olah!Q585</f>
        <v>TIDAK TERDETEKSI</v>
      </c>
      <c r="L3946" s="254" t="str">
        <f>data_olah!U585</f>
        <v>TIDAK OPTIMAL</v>
      </c>
    </row>
    <row r="3947">
      <c r="A3947" s="253">
        <v>2025.0</v>
      </c>
      <c r="B3947" s="253" t="s">
        <v>3599</v>
      </c>
      <c r="C3947" s="254" t="str">
        <f>data_olah!B586</f>
        <v>KUTAI TIMUR</v>
      </c>
      <c r="D3947" s="254" t="str">
        <f>data_olah!C586</f>
        <v>SANDARAN</v>
      </c>
      <c r="E3947" s="254" t="str">
        <f>data_olah!D586</f>
        <v>MARUKANGAN</v>
      </c>
      <c r="F3947" s="255" t="str">
        <f>data_olah!F586</f>
        <v>0.830804097082231</v>
      </c>
      <c r="G3947" s="255" t="str">
        <f>data_olah!G586</f>
        <v>118.3429614056988</v>
      </c>
      <c r="H3947" s="254" t="str">
        <f>data_olah!H586</f>
        <v>COMTELINDO</v>
      </c>
      <c r="I3947" s="254" t="str">
        <f>data_olah!I586</f>
        <v>WMS</v>
      </c>
      <c r="J3947" s="254" t="str">
        <f>data_olah!J586</f>
        <v>TERPASANG</v>
      </c>
      <c r="K3947" s="254" t="str">
        <f>data_olah!Q586</f>
        <v>TIDAK TERDETEKSI</v>
      </c>
      <c r="L3947" s="254" t="str">
        <f>data_olah!U586</f>
        <v>SANGAT OPTIMAL</v>
      </c>
    </row>
    <row r="3948">
      <c r="A3948" s="253">
        <v>2025.0</v>
      </c>
      <c r="B3948" s="253" t="s">
        <v>3599</v>
      </c>
      <c r="C3948" s="254" t="str">
        <f>data_olah!B587</f>
        <v>KUTAI TIMUR</v>
      </c>
      <c r="D3948" s="254" t="str">
        <f>data_olah!C587</f>
        <v>SANDARAN</v>
      </c>
      <c r="E3948" s="254" t="str">
        <f>data_olah!D587</f>
        <v>SUSUK LUAR</v>
      </c>
      <c r="F3948" s="255" t="str">
        <f>data_olah!F587</f>
        <v>0.876281</v>
      </c>
      <c r="G3948" s="255" t="str">
        <f>data_olah!G587</f>
        <v>118.199109</v>
      </c>
      <c r="H3948" s="254" t="str">
        <f>data_olah!H587</f>
        <v>BESTCAMP</v>
      </c>
      <c r="I3948" s="254" t="str">
        <f>data_olah!I587</f>
        <v>STARLINK</v>
      </c>
      <c r="J3948" s="254" t="str">
        <f>data_olah!J587</f>
        <v>TERPASANG</v>
      </c>
      <c r="K3948" s="254" t="str">
        <f>data_olah!Q587</f>
        <v>TIDAK AKTIF</v>
      </c>
      <c r="L3948" s="254" t="str">
        <f>data_olah!U587</f>
        <v>TIDAK OPTIMAL</v>
      </c>
    </row>
    <row r="3949">
      <c r="A3949" s="253">
        <v>2025.0</v>
      </c>
      <c r="B3949" s="253" t="s">
        <v>3599</v>
      </c>
      <c r="C3949" s="254" t="str">
        <f>data_olah!B588</f>
        <v>KUTAI TIMUR</v>
      </c>
      <c r="D3949" s="254" t="str">
        <f>data_olah!C588</f>
        <v>SANDARAN</v>
      </c>
      <c r="E3949" s="254" t="str">
        <f>data_olah!D588</f>
        <v>SUSUK DALAM</v>
      </c>
      <c r="F3949" s="255" t="str">
        <f>data_olah!F588</f>
        <v>0.916763</v>
      </c>
      <c r="G3949" s="255" t="str">
        <f>data_olah!G588</f>
        <v>118.215995</v>
      </c>
      <c r="H3949" s="254" t="str">
        <f>data_olah!H588</f>
        <v>BESTCAMP</v>
      </c>
      <c r="I3949" s="254" t="str">
        <f>data_olah!I588</f>
        <v>STARLINK</v>
      </c>
      <c r="J3949" s="254" t="str">
        <f>data_olah!J588</f>
        <v>TERPASANG</v>
      </c>
      <c r="K3949" s="254" t="str">
        <f>data_olah!Q588</f>
        <v>TIDAK AKTIF</v>
      </c>
      <c r="L3949" s="254" t="str">
        <f>data_olah!U588</f>
        <v>TIDAK OPTIMAL</v>
      </c>
    </row>
    <row r="3950">
      <c r="A3950" s="253">
        <v>2025.0</v>
      </c>
      <c r="B3950" s="253" t="s">
        <v>3599</v>
      </c>
      <c r="C3950" s="254" t="str">
        <f>data_olah!B589</f>
        <v>KUTAI TIMUR</v>
      </c>
      <c r="D3950" s="254" t="str">
        <f>data_olah!C589</f>
        <v>SANDARAN</v>
      </c>
      <c r="E3950" s="254" t="str">
        <f>data_olah!D589</f>
        <v>TANJUNG MANGKALIAT</v>
      </c>
      <c r="F3950" s="255" t="str">
        <f>data_olah!F589</f>
        <v>1.15436</v>
      </c>
      <c r="G3950" s="255" t="str">
        <f>data_olah!G589</f>
        <v>118.57598</v>
      </c>
      <c r="H3950" s="254" t="str">
        <f>data_olah!H589</f>
        <v>COMTELINDO</v>
      </c>
      <c r="I3950" s="254" t="str">
        <f>data_olah!I589</f>
        <v>WMS</v>
      </c>
      <c r="J3950" s="254" t="str">
        <f>data_olah!J589</f>
        <v>TERPASANG</v>
      </c>
      <c r="K3950" s="254" t="str">
        <f>data_olah!Q589</f>
        <v>TIDAK TERDETEKSI</v>
      </c>
      <c r="L3950" s="254" t="str">
        <f>data_olah!U589</f>
        <v>OPTIMAL</v>
      </c>
    </row>
    <row r="3951">
      <c r="A3951" s="253">
        <v>2025.0</v>
      </c>
      <c r="B3951" s="253" t="s">
        <v>3599</v>
      </c>
      <c r="C3951" s="254" t="str">
        <f>data_olah!B590</f>
        <v>KUTAI TIMUR</v>
      </c>
      <c r="D3951" s="254" t="str">
        <f>data_olah!C590</f>
        <v>SANDARAN</v>
      </c>
      <c r="E3951" s="254" t="str">
        <f>data_olah!D590</f>
        <v>MANUBAR DALAM</v>
      </c>
      <c r="F3951" s="255" t="str">
        <f>data_olah!F590</f>
        <v>0.9627</v>
      </c>
      <c r="G3951" s="255" t="str">
        <f>data_olah!G590</f>
        <v>118.46210</v>
      </c>
      <c r="H3951" s="254" t="str">
        <f>data_olah!H590</f>
        <v>COMTELINDO</v>
      </c>
      <c r="I3951" s="254" t="str">
        <f>data_olah!I590</f>
        <v>WMS</v>
      </c>
      <c r="J3951" s="254" t="str">
        <f>data_olah!J590</f>
        <v>TERPASANG</v>
      </c>
      <c r="K3951" s="254" t="str">
        <f>data_olah!Q590</f>
        <v>TIDAK TERDETEKSI</v>
      </c>
      <c r="L3951" s="254" t="str">
        <f>data_olah!U590</f>
        <v>TIDAK OPTIMAL</v>
      </c>
    </row>
    <row r="3952">
      <c r="A3952" s="253">
        <v>2025.0</v>
      </c>
      <c r="B3952" s="253" t="s">
        <v>3599</v>
      </c>
      <c r="C3952" s="254" t="str">
        <f>data_olah!B591</f>
        <v>KUTAI TIMUR</v>
      </c>
      <c r="D3952" s="254" t="str">
        <f>data_olah!C591</f>
        <v>SANDARAN</v>
      </c>
      <c r="E3952" s="254" t="str">
        <f>data_olah!D591</f>
        <v>SUSUK TENGAH</v>
      </c>
      <c r="F3952" s="255" t="str">
        <f>data_olah!F591</f>
        <v>0.90367</v>
      </c>
      <c r="G3952" s="255" t="str">
        <f>data_olah!G591</f>
        <v>118.20514</v>
      </c>
      <c r="H3952" s="254" t="str">
        <f>data_olah!H591</f>
        <v>TELKOMSEL</v>
      </c>
      <c r="I3952" s="254" t="str">
        <f>data_olah!I591</f>
        <v>ORBIT</v>
      </c>
      <c r="J3952" s="254" t="str">
        <f>data_olah!J591</f>
        <v>TERPASANG</v>
      </c>
      <c r="K3952" s="254" t="str">
        <f>data_olah!Q591</f>
        <v>TIDAK TERDETEKSI</v>
      </c>
      <c r="L3952" s="254" t="str">
        <f>data_olah!U591</f>
        <v>TIDAK TERDETEKSI</v>
      </c>
    </row>
    <row r="3953">
      <c r="A3953" s="253">
        <v>2025.0</v>
      </c>
      <c r="B3953" s="253" t="s">
        <v>3599</v>
      </c>
      <c r="C3953" s="254" t="str">
        <f>data_olah!B592</f>
        <v>KUTAI TIMUR</v>
      </c>
      <c r="D3953" s="254" t="str">
        <f>data_olah!C592</f>
        <v>SANGATTA SELATAN</v>
      </c>
      <c r="E3953" s="254" t="str">
        <f>data_olah!D592</f>
        <v>SANGATTA SELATAN</v>
      </c>
      <c r="F3953" s="255" t="str">
        <f>data_olah!F592</f>
        <v>0.4822475786968737</v>
      </c>
      <c r="G3953" s="255" t="str">
        <f>data_olah!G592</f>
        <v>117.52927659255394</v>
      </c>
      <c r="H3953" s="254" t="str">
        <f>data_olah!H592</f>
        <v>TELKOMSEL</v>
      </c>
      <c r="I3953" s="254" t="str">
        <f>data_olah!I592</f>
        <v>INDIHOME</v>
      </c>
      <c r="J3953" s="254" t="str">
        <f>data_olah!J592</f>
        <v>TERPASANG</v>
      </c>
      <c r="K3953" s="254" t="str">
        <f>data_olah!Q592</f>
        <v>&gt; 200GB</v>
      </c>
      <c r="L3953" s="254" t="str">
        <f>data_olah!U592</f>
        <v>KURANG OPTIMAL</v>
      </c>
    </row>
    <row r="3954">
      <c r="A3954" s="253">
        <v>2025.0</v>
      </c>
      <c r="B3954" s="253" t="s">
        <v>3599</v>
      </c>
      <c r="C3954" s="254" t="str">
        <f>data_olah!B593</f>
        <v>KUTAI TIMUR</v>
      </c>
      <c r="D3954" s="254" t="str">
        <f>data_olah!C593</f>
        <v>SANGATTA SELATAN</v>
      </c>
      <c r="E3954" s="254" t="str">
        <f>data_olah!D593</f>
        <v>SANGKIMA</v>
      </c>
      <c r="F3954" s="255" t="str">
        <f>data_olah!F593</f>
        <v>0.3809798666455431</v>
      </c>
      <c r="G3954" s="255" t="str">
        <f>data_olah!G593</f>
        <v>117.51393579901801</v>
      </c>
      <c r="H3954" s="254" t="str">
        <f>data_olah!H593</f>
        <v>TELKOMSEL</v>
      </c>
      <c r="I3954" s="254" t="str">
        <f>data_olah!I593</f>
        <v>INDIHOME</v>
      </c>
      <c r="J3954" s="254" t="str">
        <f>data_olah!J593</f>
        <v>TERPASANG</v>
      </c>
      <c r="K3954" s="254" t="str">
        <f>data_olah!Q593</f>
        <v>TIDAK AKTIF</v>
      </c>
      <c r="L3954" s="254" t="str">
        <f>data_olah!U593</f>
        <v>TIDAK OPTIMAL</v>
      </c>
    </row>
    <row r="3955">
      <c r="A3955" s="253">
        <v>2025.0</v>
      </c>
      <c r="B3955" s="253" t="s">
        <v>3599</v>
      </c>
      <c r="C3955" s="254" t="str">
        <f>data_olah!B594</f>
        <v>KUTAI TIMUR</v>
      </c>
      <c r="D3955" s="254" t="str">
        <f>data_olah!C594</f>
        <v>SANGATTA SELATAN</v>
      </c>
      <c r="E3955" s="254" t="str">
        <f>data_olah!D594</f>
        <v>TELUK SINGKAMA</v>
      </c>
      <c r="F3955" s="255" t="str">
        <f>data_olah!F594</f>
        <v>0.3345110005321498</v>
      </c>
      <c r="G3955" s="255" t="str">
        <f>data_olah!G594</f>
        <v>117.48208609672307</v>
      </c>
      <c r="H3955" s="254" t="str">
        <f>data_olah!H594</f>
        <v>ICON+</v>
      </c>
      <c r="I3955" s="254" t="str">
        <f>data_olah!I594</f>
        <v> Broadband + I-WIN</v>
      </c>
      <c r="J3955" s="254" t="str">
        <f>data_olah!J594</f>
        <v>TERPASANG</v>
      </c>
      <c r="K3955" s="254" t="str">
        <f>data_olah!Q594</f>
        <v>&lt;= 200GB</v>
      </c>
      <c r="L3955" s="254" t="str">
        <f>data_olah!U594</f>
        <v>KURANG OPTIMAL</v>
      </c>
    </row>
    <row r="3956">
      <c r="A3956" s="253">
        <v>2025.0</v>
      </c>
      <c r="B3956" s="253" t="s">
        <v>3599</v>
      </c>
      <c r="C3956" s="254" t="str">
        <f>data_olah!B595</f>
        <v>KUTAI TIMUR</v>
      </c>
      <c r="D3956" s="254" t="str">
        <f>data_olah!C595</f>
        <v>SANGATTA UTARA</v>
      </c>
      <c r="E3956" s="254" t="str">
        <f>data_olah!D595</f>
        <v>SANGATTA UTARA</v>
      </c>
      <c r="F3956" s="255" t="str">
        <f>data_olah!F595</f>
        <v>0.4891828928396726</v>
      </c>
      <c r="G3956" s="255" t="str">
        <f>data_olah!G595</f>
        <v>117.53085185770624</v>
      </c>
      <c r="H3956" s="254" t="str">
        <f>data_olah!H595</f>
        <v>TELKOMSEL</v>
      </c>
      <c r="I3956" s="254" t="str">
        <f>data_olah!I595</f>
        <v>INDIHOME</v>
      </c>
      <c r="J3956" s="254" t="str">
        <f>data_olah!J595</f>
        <v>TERPASANG</v>
      </c>
      <c r="K3956" s="254" t="str">
        <f>data_olah!Q595</f>
        <v>&lt;= 50GB</v>
      </c>
      <c r="L3956" s="254" t="str">
        <f>data_olah!U595</f>
        <v>TIDAK OPTIMAL</v>
      </c>
    </row>
    <row r="3957">
      <c r="A3957" s="253">
        <v>2025.0</v>
      </c>
      <c r="B3957" s="253" t="s">
        <v>3599</v>
      </c>
      <c r="C3957" s="254" t="str">
        <f>data_olah!B596</f>
        <v>KUTAI TIMUR</v>
      </c>
      <c r="D3957" s="254" t="str">
        <f>data_olah!C596</f>
        <v>SANGATTA UTARA</v>
      </c>
      <c r="E3957" s="254" t="str">
        <f>data_olah!D596</f>
        <v>SINGA GEMBARA</v>
      </c>
      <c r="F3957" s="255" t="str">
        <f>data_olah!F596</f>
        <v>0.54296</v>
      </c>
      <c r="G3957" s="255" t="str">
        <f>data_olah!G596</f>
        <v>117.53167</v>
      </c>
      <c r="H3957" s="254" t="str">
        <f>data_olah!H596</f>
        <v>TELKOMSEL</v>
      </c>
      <c r="I3957" s="254" t="str">
        <f>data_olah!I596</f>
        <v>INDIHOME</v>
      </c>
      <c r="J3957" s="254" t="str">
        <f>data_olah!J596</f>
        <v>TERPASANG</v>
      </c>
      <c r="K3957" s="254" t="str">
        <f>data_olah!Q596</f>
        <v>&gt; 200GB</v>
      </c>
      <c r="L3957" s="254" t="str">
        <f>data_olah!U596</f>
        <v>KURANG OPTIMAL</v>
      </c>
    </row>
    <row r="3958">
      <c r="A3958" s="253">
        <v>2025.0</v>
      </c>
      <c r="B3958" s="253" t="s">
        <v>3599</v>
      </c>
      <c r="C3958" s="254" t="str">
        <f>data_olah!B597</f>
        <v>KUTAI TIMUR</v>
      </c>
      <c r="D3958" s="254" t="str">
        <f>data_olah!C597</f>
        <v>SANGATTA UTARA</v>
      </c>
      <c r="E3958" s="254" t="str">
        <f>data_olah!D597</f>
        <v>SWARGA BARA</v>
      </c>
      <c r="F3958" s="255" t="str">
        <f>data_olah!F597</f>
        <v>0.531040865646156</v>
      </c>
      <c r="G3958" s="255" t="str">
        <f>data_olah!G597</f>
        <v>117.48705660102955</v>
      </c>
      <c r="H3958" s="254" t="str">
        <f>data_olah!H597</f>
        <v>TELKOMSEL</v>
      </c>
      <c r="I3958" s="254" t="str">
        <f>data_olah!I597</f>
        <v>INDIHOME</v>
      </c>
      <c r="J3958" s="254" t="str">
        <f>data_olah!J597</f>
        <v>TERPASANG</v>
      </c>
      <c r="K3958" s="254" t="str">
        <f>data_olah!Q597</f>
        <v>&gt; 200GB</v>
      </c>
      <c r="L3958" s="254" t="str">
        <f>data_olah!U597</f>
        <v>KURANG OPTIMAL</v>
      </c>
    </row>
    <row r="3959">
      <c r="A3959" s="253">
        <v>2025.0</v>
      </c>
      <c r="B3959" s="253" t="s">
        <v>3599</v>
      </c>
      <c r="C3959" s="254" t="str">
        <f>data_olah!B598</f>
        <v>KUTAI TIMUR</v>
      </c>
      <c r="D3959" s="254" t="str">
        <f>data_olah!C598</f>
        <v>SANGKULIRANG</v>
      </c>
      <c r="E3959" s="254" t="str">
        <f>data_olah!D598</f>
        <v>KERAYAAN</v>
      </c>
      <c r="F3959" s="255" t="str">
        <f>data_olah!F598</f>
        <v>0.83470</v>
      </c>
      <c r="G3959" s="255" t="str">
        <f>data_olah!G598</f>
        <v>118.02350</v>
      </c>
      <c r="H3959" s="254" t="str">
        <f>data_olah!H598</f>
        <v>COMTELINDO</v>
      </c>
      <c r="I3959" s="254" t="str">
        <f>data_olah!I598</f>
        <v>WMS</v>
      </c>
      <c r="J3959" s="254" t="str">
        <f>data_olah!J598</f>
        <v>TERPASANG</v>
      </c>
      <c r="K3959" s="254" t="str">
        <f>data_olah!Q598</f>
        <v>TIDAK TERDETEKSI</v>
      </c>
      <c r="L3959" s="254" t="str">
        <f>data_olah!U598</f>
        <v>OPTIMAL</v>
      </c>
    </row>
    <row r="3960">
      <c r="A3960" s="253">
        <v>2025.0</v>
      </c>
      <c r="B3960" s="253" t="s">
        <v>3599</v>
      </c>
      <c r="C3960" s="254" t="str">
        <f>data_olah!B599</f>
        <v>KUTAI TIMUR</v>
      </c>
      <c r="D3960" s="254" t="str">
        <f>data_olah!C599</f>
        <v>SANGKULIRANG</v>
      </c>
      <c r="E3960" s="254" t="str">
        <f>data_olah!D599</f>
        <v>TANJUNG MANIS</v>
      </c>
      <c r="F3960" s="255" t="str">
        <f>data_olah!F599</f>
        <v>0.90847</v>
      </c>
      <c r="G3960" s="255" t="str">
        <f>data_olah!G599</f>
        <v>118.06938</v>
      </c>
      <c r="H3960" s="254" t="str">
        <f>data_olah!H599</f>
        <v>COMTELINDO</v>
      </c>
      <c r="I3960" s="254" t="str">
        <f>data_olah!I599</f>
        <v>WMS</v>
      </c>
      <c r="J3960" s="254" t="str">
        <f>data_olah!J599</f>
        <v>TERPASANG</v>
      </c>
      <c r="K3960" s="254" t="str">
        <f>data_olah!Q599</f>
        <v>TIDAK TERDETEKSI</v>
      </c>
      <c r="L3960" s="254" t="str">
        <f>data_olah!U599</f>
        <v>TIDAK OPTIMAL</v>
      </c>
    </row>
    <row r="3961">
      <c r="A3961" s="253">
        <v>2025.0</v>
      </c>
      <c r="B3961" s="253" t="s">
        <v>3599</v>
      </c>
      <c r="C3961" s="254" t="str">
        <f>data_olah!B600</f>
        <v>KUTAI TIMUR</v>
      </c>
      <c r="D3961" s="254" t="str">
        <f>data_olah!C600</f>
        <v>SANGKULIRANG</v>
      </c>
      <c r="E3961" s="254" t="str">
        <f>data_olah!D600</f>
        <v>PERIDAN</v>
      </c>
      <c r="F3961" s="255" t="str">
        <f>data_olah!F600</f>
        <v>0.998296</v>
      </c>
      <c r="G3961" s="255" t="str">
        <f>data_olah!G600</f>
        <v>118.005121</v>
      </c>
      <c r="H3961" s="254" t="str">
        <f>data_olah!H600</f>
        <v>BESTCAMP</v>
      </c>
      <c r="I3961" s="254" t="str">
        <f>data_olah!I600</f>
        <v>STARLINK</v>
      </c>
      <c r="J3961" s="254" t="str">
        <f>data_olah!J600</f>
        <v>TERPASANG</v>
      </c>
      <c r="K3961" s="254" t="str">
        <f>data_olah!Q600</f>
        <v>&lt;= 200GB</v>
      </c>
      <c r="L3961" s="254" t="str">
        <f>data_olah!U600</f>
        <v>KURANG OPTIMAL</v>
      </c>
    </row>
    <row r="3962">
      <c r="A3962" s="253">
        <v>2025.0</v>
      </c>
      <c r="B3962" s="253" t="s">
        <v>3599</v>
      </c>
      <c r="C3962" s="254" t="str">
        <f>data_olah!B601</f>
        <v>KUTAI TIMUR</v>
      </c>
      <c r="D3962" s="254" t="str">
        <f>data_olah!C601</f>
        <v>SANGKULIRANG</v>
      </c>
      <c r="E3962" s="254" t="str">
        <f>data_olah!D601</f>
        <v>SAKA</v>
      </c>
      <c r="F3962" s="255" t="str">
        <f>data_olah!F601</f>
        <v>1.04559</v>
      </c>
      <c r="G3962" s="255" t="str">
        <f>data_olah!G601</f>
        <v>117.99941</v>
      </c>
      <c r="H3962" s="254" t="str">
        <f>data_olah!H601</f>
        <v>TELKOMSEL</v>
      </c>
      <c r="I3962" s="254" t="str">
        <f>data_olah!I601</f>
        <v>ORBIT</v>
      </c>
      <c r="J3962" s="254" t="str">
        <f>data_olah!J601</f>
        <v>TERPASANG</v>
      </c>
      <c r="K3962" s="254" t="str">
        <f>data_olah!Q601</f>
        <v>TIDAK TERDETEKSI</v>
      </c>
      <c r="L3962" s="254" t="str">
        <f>data_olah!U601</f>
        <v>TIDAK TERDETEKSI</v>
      </c>
    </row>
    <row r="3963">
      <c r="A3963" s="253">
        <v>2025.0</v>
      </c>
      <c r="B3963" s="253" t="s">
        <v>3599</v>
      </c>
      <c r="C3963" s="254" t="str">
        <f>data_olah!B602</f>
        <v>KUTAI TIMUR</v>
      </c>
      <c r="D3963" s="254" t="str">
        <f>data_olah!C602</f>
        <v>SANGKULIRANG</v>
      </c>
      <c r="E3963" s="254" t="str">
        <f>data_olah!D602</f>
        <v>MANDU DALAM</v>
      </c>
      <c r="F3963" s="255" t="str">
        <f>data_olah!F602</f>
        <v>1.099316</v>
      </c>
      <c r="G3963" s="255" t="str">
        <f>data_olah!G602</f>
        <v>18.0016546</v>
      </c>
      <c r="H3963" s="254" t="str">
        <f>data_olah!H602</f>
        <v>BESTCAMP</v>
      </c>
      <c r="I3963" s="254" t="str">
        <f>data_olah!I602</f>
        <v>STARLINK</v>
      </c>
      <c r="J3963" s="254" t="str">
        <f>data_olah!J602</f>
        <v>TERPASANG</v>
      </c>
      <c r="K3963" s="254" t="str">
        <f>data_olah!Q602</f>
        <v>&lt;= 150GB</v>
      </c>
      <c r="L3963" s="254" t="str">
        <f>data_olah!U602</f>
        <v>OPTIMAL</v>
      </c>
    </row>
    <row r="3964">
      <c r="A3964" s="253">
        <v>2025.0</v>
      </c>
      <c r="B3964" s="253" t="s">
        <v>3599</v>
      </c>
      <c r="C3964" s="254" t="str">
        <f>data_olah!B603</f>
        <v>KUTAI TIMUR</v>
      </c>
      <c r="D3964" s="254" t="str">
        <f>data_olah!C603</f>
        <v>SANGKULIRANG</v>
      </c>
      <c r="E3964" s="254" t="str">
        <f>data_olah!D603</f>
        <v>BENUA BARU ILIR</v>
      </c>
      <c r="F3964" s="255" t="str">
        <f>data_olah!F603</f>
        <v>0.98680</v>
      </c>
      <c r="G3964" s="255" t="str">
        <f>data_olah!G603</f>
        <v>117.98496</v>
      </c>
      <c r="H3964" s="254" t="str">
        <f>data_olah!H603</f>
        <v>TELKOM</v>
      </c>
      <c r="I3964" s="254" t="str">
        <f>data_olah!I603</f>
        <v>WMS</v>
      </c>
      <c r="J3964" s="254" t="str">
        <f>data_olah!J603</f>
        <v>TERPASANG</v>
      </c>
      <c r="K3964" s="254" t="str">
        <f>data_olah!Q603</f>
        <v>&gt; 200GB</v>
      </c>
      <c r="L3964" s="254" t="str">
        <f>data_olah!U603</f>
        <v>KURANG OPTIMAL</v>
      </c>
    </row>
    <row r="3965">
      <c r="A3965" s="253">
        <v>2025.0</v>
      </c>
      <c r="B3965" s="253" t="s">
        <v>3599</v>
      </c>
      <c r="C3965" s="254" t="str">
        <f>data_olah!B604</f>
        <v>KUTAI TIMUR</v>
      </c>
      <c r="D3965" s="254" t="str">
        <f>data_olah!C604</f>
        <v>SANGKULIRANG</v>
      </c>
      <c r="E3965" s="254" t="str">
        <f>data_olah!D604</f>
        <v>SEMPAYAU</v>
      </c>
      <c r="F3965" s="255" t="str">
        <f>data_olah!F604</f>
        <v>1.15346</v>
      </c>
      <c r="G3965" s="255" t="str">
        <f>data_olah!G604</f>
        <v>117.85389</v>
      </c>
      <c r="H3965" s="254" t="str">
        <f>data_olah!H604</f>
        <v>TELKOMSEL</v>
      </c>
      <c r="I3965" s="254" t="str">
        <f>data_olah!I604</f>
        <v>ORBIT</v>
      </c>
      <c r="J3965" s="254" t="str">
        <f>data_olah!J604</f>
        <v>TERPASANG</v>
      </c>
      <c r="K3965" s="254" t="str">
        <f>data_olah!Q604</f>
        <v>TIDAK TERDETEKSI</v>
      </c>
      <c r="L3965" s="254" t="str">
        <f>data_olah!U604</f>
        <v>TIDAK TERDETEKSI</v>
      </c>
    </row>
    <row r="3966">
      <c r="A3966" s="253">
        <v>2025.0</v>
      </c>
      <c r="B3966" s="253" t="s">
        <v>3599</v>
      </c>
      <c r="C3966" s="254" t="str">
        <f>data_olah!B605</f>
        <v>KUTAI TIMUR</v>
      </c>
      <c r="D3966" s="254" t="str">
        <f>data_olah!C605</f>
        <v>SANGKULIRANG</v>
      </c>
      <c r="E3966" s="254" t="str">
        <f>data_olah!D605</f>
        <v>PELAWAN</v>
      </c>
      <c r="F3966" s="255" t="str">
        <f>data_olah!F605</f>
        <v>1.19753</v>
      </c>
      <c r="G3966" s="255" t="str">
        <f>data_olah!G605</f>
        <v>117.88057</v>
      </c>
      <c r="H3966" s="254" t="str">
        <f>data_olah!H605</f>
        <v>COMTELINDO</v>
      </c>
      <c r="I3966" s="254" t="str">
        <f>data_olah!I605</f>
        <v>WMS</v>
      </c>
      <c r="J3966" s="254" t="str">
        <f>data_olah!J605</f>
        <v>TERPASANG</v>
      </c>
      <c r="K3966" s="254" t="str">
        <f>data_olah!Q605</f>
        <v>TIDAK TERDETEKSI</v>
      </c>
      <c r="L3966" s="254" t="str">
        <f>data_olah!U605</f>
        <v>TIDAK OPTIMAL</v>
      </c>
    </row>
    <row r="3967">
      <c r="A3967" s="253">
        <v>2025.0</v>
      </c>
      <c r="B3967" s="253" t="s">
        <v>3599</v>
      </c>
      <c r="C3967" s="254" t="str">
        <f>data_olah!B606</f>
        <v>KUTAI TIMUR</v>
      </c>
      <c r="D3967" s="254" t="str">
        <f>data_olah!C606</f>
        <v>SANGKULIRANG</v>
      </c>
      <c r="E3967" s="254" t="str">
        <f>data_olah!D606</f>
        <v>TEPIAN TERAP</v>
      </c>
      <c r="F3967" s="255" t="str">
        <f>data_olah!F606</f>
        <v>1.215870</v>
      </c>
      <c r="G3967" s="255" t="str">
        <f>data_olah!G606</f>
        <v>117.908159</v>
      </c>
      <c r="H3967" s="254" t="str">
        <f>data_olah!H606</f>
        <v>BESTCAMP</v>
      </c>
      <c r="I3967" s="254" t="str">
        <f>data_olah!I606</f>
        <v>STARLINK</v>
      </c>
      <c r="J3967" s="254" t="str">
        <f>data_olah!J606</f>
        <v>TERPASANG</v>
      </c>
      <c r="K3967" s="254" t="str">
        <f>data_olah!Q606</f>
        <v>&lt;=1000GB</v>
      </c>
      <c r="L3967" s="254" t="str">
        <f>data_olah!U606</f>
        <v>SANGAT OPTIMAL</v>
      </c>
    </row>
    <row r="3968">
      <c r="A3968" s="253">
        <v>2025.0</v>
      </c>
      <c r="B3968" s="253" t="s">
        <v>3599</v>
      </c>
      <c r="C3968" s="254" t="str">
        <f>data_olah!B607</f>
        <v>KUTAI TIMUR</v>
      </c>
      <c r="D3968" s="254" t="str">
        <f>data_olah!C607</f>
        <v>SANGKULIRANG</v>
      </c>
      <c r="E3968" s="254" t="str">
        <f>data_olah!D607</f>
        <v>MALOY</v>
      </c>
      <c r="F3968" s="255" t="str">
        <f>data_olah!F607</f>
        <v>0.91740</v>
      </c>
      <c r="G3968" s="255" t="str">
        <f>data_olah!G607</f>
        <v>117.98341</v>
      </c>
      <c r="H3968" s="254" t="str">
        <f>data_olah!H607</f>
        <v>TELKOMSEL</v>
      </c>
      <c r="I3968" s="254" t="str">
        <f>data_olah!I607</f>
        <v>ORBIT</v>
      </c>
      <c r="J3968" s="254" t="str">
        <f>data_olah!J607</f>
        <v>TERPASANG</v>
      </c>
      <c r="K3968" s="254" t="str">
        <f>data_olah!Q607</f>
        <v>TIDAK TERDETEKSI</v>
      </c>
      <c r="L3968" s="254" t="str">
        <f>data_olah!U607</f>
        <v>TIDAK TERDETEKSI</v>
      </c>
    </row>
    <row r="3969">
      <c r="A3969" s="253">
        <v>2025.0</v>
      </c>
      <c r="B3969" s="253" t="s">
        <v>3599</v>
      </c>
      <c r="C3969" s="254" t="str">
        <f>data_olah!B608</f>
        <v>KUTAI TIMUR</v>
      </c>
      <c r="D3969" s="254" t="str">
        <f>data_olah!C608</f>
        <v>SANGKULIRANG</v>
      </c>
      <c r="E3969" s="254" t="str">
        <f>data_olah!D608</f>
        <v>BENUA BARU ULU</v>
      </c>
      <c r="F3969" s="255" t="str">
        <f>data_olah!F608</f>
        <v>0.99217</v>
      </c>
      <c r="G3969" s="255" t="str">
        <f>data_olah!G608</f>
        <v>117.97783</v>
      </c>
      <c r="H3969" s="254" t="str">
        <f>data_olah!H608</f>
        <v>TELKOM</v>
      </c>
      <c r="I3969" s="254" t="str">
        <f>data_olah!I608</f>
        <v>WMS</v>
      </c>
      <c r="J3969" s="254" t="str">
        <f>data_olah!J608</f>
        <v>TERPASANG</v>
      </c>
      <c r="K3969" s="254" t="str">
        <f>data_olah!Q608</f>
        <v>&gt; 200GB</v>
      </c>
      <c r="L3969" s="254" t="str">
        <f>data_olah!U608</f>
        <v>KURANG OPTIMAL</v>
      </c>
    </row>
    <row r="3970">
      <c r="A3970" s="253">
        <v>2025.0</v>
      </c>
      <c r="B3970" s="253" t="s">
        <v>3599</v>
      </c>
      <c r="C3970" s="254" t="str">
        <f>data_olah!B609</f>
        <v>KUTAI TIMUR</v>
      </c>
      <c r="D3970" s="254" t="str">
        <f>data_olah!C609</f>
        <v>SANGKULIRANG</v>
      </c>
      <c r="E3970" s="254" t="str">
        <f>data_olah!D609</f>
        <v>KOLEK</v>
      </c>
      <c r="F3970" s="255" t="str">
        <f>data_olah!F609</f>
        <v>0.99835</v>
      </c>
      <c r="G3970" s="255" t="str">
        <f>data_olah!G609</f>
        <v>117.92429</v>
      </c>
      <c r="H3970" s="254" t="str">
        <f>data_olah!H609</f>
        <v>COMTELINDO</v>
      </c>
      <c r="I3970" s="254" t="str">
        <f>data_olah!I609</f>
        <v>WMS</v>
      </c>
      <c r="J3970" s="254" t="str">
        <f>data_olah!J609</f>
        <v>TERPASANG</v>
      </c>
      <c r="K3970" s="254" t="str">
        <f>data_olah!Q609</f>
        <v>TIDAK TERDETEKSI</v>
      </c>
      <c r="L3970" s="254" t="str">
        <f>data_olah!U609</f>
        <v>OPTIMAL</v>
      </c>
    </row>
    <row r="3971">
      <c r="A3971" s="253">
        <v>2025.0</v>
      </c>
      <c r="B3971" s="253" t="s">
        <v>3599</v>
      </c>
      <c r="C3971" s="254" t="str">
        <f>data_olah!B610</f>
        <v>KUTAI TIMUR</v>
      </c>
      <c r="D3971" s="254" t="str">
        <f>data_olah!C610</f>
        <v>SANGKULIRANG</v>
      </c>
      <c r="E3971" s="254" t="str">
        <f>data_olah!D610</f>
        <v>PULAU MIANG</v>
      </c>
      <c r="F3971" s="255" t="str">
        <f>data_olah!F610</f>
        <v>0.74345</v>
      </c>
      <c r="G3971" s="255" t="str">
        <f>data_olah!G610</f>
        <v>118.01397</v>
      </c>
      <c r="H3971" s="254" t="str">
        <f>data_olah!H610</f>
        <v>COMTELINDO</v>
      </c>
      <c r="I3971" s="254" t="str">
        <f>data_olah!I610</f>
        <v>WMS</v>
      </c>
      <c r="J3971" s="254" t="str">
        <f>data_olah!J610</f>
        <v>TERPASANG</v>
      </c>
      <c r="K3971" s="254" t="str">
        <f>data_olah!Q610</f>
        <v>TIDAK TERDETEKSI</v>
      </c>
      <c r="L3971" s="254" t="str">
        <f>data_olah!U610</f>
        <v>TIDAK OPTIMAL</v>
      </c>
    </row>
    <row r="3972">
      <c r="A3972" s="253">
        <v>2025.0</v>
      </c>
      <c r="B3972" s="253" t="s">
        <v>3599</v>
      </c>
      <c r="C3972" s="254" t="str">
        <f>data_olah!B611</f>
        <v>KUTAI TIMUR</v>
      </c>
      <c r="D3972" s="254" t="str">
        <f>data_olah!C611</f>
        <v>SANGKULIRANG</v>
      </c>
      <c r="E3972" s="254" t="str">
        <f>data_olah!D611</f>
        <v>PERUPUK</v>
      </c>
      <c r="F3972" s="255" t="str">
        <f>data_olah!F611</f>
        <v>0.90012</v>
      </c>
      <c r="G3972" s="255" t="str">
        <f>data_olah!G611</f>
        <v>118.11824</v>
      </c>
      <c r="H3972" s="254" t="str">
        <f>data_olah!H611</f>
        <v>COMTELINDO</v>
      </c>
      <c r="I3972" s="254" t="str">
        <f>data_olah!I611</f>
        <v>WMS</v>
      </c>
      <c r="J3972" s="254" t="str">
        <f>data_olah!J611</f>
        <v>TERPASANG</v>
      </c>
      <c r="K3972" s="254" t="str">
        <f>data_olah!Q611</f>
        <v>TIDAK TERDETEKSI</v>
      </c>
      <c r="L3972" s="254" t="str">
        <f>data_olah!U611</f>
        <v>TIDAK OPTIMAL</v>
      </c>
    </row>
    <row r="3973">
      <c r="A3973" s="253">
        <v>2025.0</v>
      </c>
      <c r="B3973" s="253" t="s">
        <v>3599</v>
      </c>
      <c r="C3973" s="254" t="str">
        <f>data_olah!B612</f>
        <v>KUTAI TIMUR</v>
      </c>
      <c r="D3973" s="254" t="str">
        <f>data_olah!C612</f>
        <v>SANGKULIRANG</v>
      </c>
      <c r="E3973" s="254" t="str">
        <f>data_olah!D612</f>
        <v>MANDU PANTAI SEJAHTERA</v>
      </c>
      <c r="F3973" s="255" t="str">
        <f>data_olah!F612</f>
        <v>1.11815</v>
      </c>
      <c r="G3973" s="255" t="str">
        <f>data_olah!G612</f>
        <v>117.96305</v>
      </c>
      <c r="H3973" s="254" t="str">
        <f>data_olah!H612</f>
        <v>TELKOMSEL</v>
      </c>
      <c r="I3973" s="254" t="str">
        <f>data_olah!I612</f>
        <v>ORBIT</v>
      </c>
      <c r="J3973" s="254" t="str">
        <f>data_olah!J612</f>
        <v>TERPASANG</v>
      </c>
      <c r="K3973" s="254" t="str">
        <f>data_olah!Q612</f>
        <v>TIDAK TERDETEKSI</v>
      </c>
      <c r="L3973" s="254" t="str">
        <f>data_olah!U612</f>
        <v>TIDAK TERDETEKSI</v>
      </c>
    </row>
    <row r="3974">
      <c r="A3974" s="253">
        <v>2025.0</v>
      </c>
      <c r="B3974" s="253" t="s">
        <v>3599</v>
      </c>
      <c r="C3974" s="254" t="str">
        <f>data_olah!B613</f>
        <v>KUTAI TIMUR</v>
      </c>
      <c r="D3974" s="254" t="str">
        <f>data_olah!C613</f>
        <v>TELEN</v>
      </c>
      <c r="E3974" s="254" t="str">
        <f>data_olah!D613</f>
        <v>MARAH HALOQ</v>
      </c>
      <c r="F3974" s="255" t="str">
        <f>data_olah!F613</f>
        <v>0.84170</v>
      </c>
      <c r="G3974" s="255" t="str">
        <f>data_olah!G613</f>
        <v>116.80987</v>
      </c>
      <c r="H3974" s="254" t="str">
        <f>data_olah!H613</f>
        <v>TELKOMSEL</v>
      </c>
      <c r="I3974" s="254" t="str">
        <f>data_olah!I613</f>
        <v>ORBIT</v>
      </c>
      <c r="J3974" s="254" t="str">
        <f>data_olah!J613</f>
        <v>TERPASANG</v>
      </c>
      <c r="K3974" s="254" t="str">
        <f>data_olah!Q613</f>
        <v>TIDAK TERDETEKSI</v>
      </c>
      <c r="L3974" s="254" t="str">
        <f>data_olah!U613</f>
        <v>TIDAK TERDETEKSI</v>
      </c>
    </row>
    <row r="3975">
      <c r="A3975" s="253">
        <v>2025.0</v>
      </c>
      <c r="B3975" s="253" t="s">
        <v>3599</v>
      </c>
      <c r="C3975" s="254" t="str">
        <f>data_olah!B614</f>
        <v>KUTAI TIMUR</v>
      </c>
      <c r="D3975" s="254" t="str">
        <f>data_olah!C614</f>
        <v>TELEN</v>
      </c>
      <c r="E3975" s="254" t="str">
        <f>data_olah!D614</f>
        <v>LUNG MELAH</v>
      </c>
      <c r="F3975" s="255" t="str">
        <f>data_olah!F614</f>
        <v>0.84361</v>
      </c>
      <c r="G3975" s="255" t="str">
        <f>data_olah!G614</f>
        <v>116.80545</v>
      </c>
      <c r="H3975" s="254" t="str">
        <f>data_olah!H614</f>
        <v>TELKOMSEL</v>
      </c>
      <c r="I3975" s="254" t="str">
        <f>data_olah!I614</f>
        <v>ORBIT</v>
      </c>
      <c r="J3975" s="254" t="str">
        <f>data_olah!J614</f>
        <v>TERPASANG</v>
      </c>
      <c r="K3975" s="254" t="str">
        <f>data_olah!Q614</f>
        <v>TIDAK TERDETEKSI</v>
      </c>
      <c r="L3975" s="254" t="str">
        <f>data_olah!U614</f>
        <v>TIDAK TERDETEKSI</v>
      </c>
    </row>
    <row r="3976">
      <c r="A3976" s="253">
        <v>2025.0</v>
      </c>
      <c r="B3976" s="253" t="s">
        <v>3599</v>
      </c>
      <c r="C3976" s="254" t="str">
        <f>data_olah!B615</f>
        <v>KUTAI TIMUR</v>
      </c>
      <c r="D3976" s="254" t="str">
        <f>data_olah!C615</f>
        <v>TELEN</v>
      </c>
      <c r="E3976" s="254" t="str">
        <f>data_olah!D615</f>
        <v>JUK AYAQ</v>
      </c>
      <c r="F3976" s="255" t="str">
        <f>data_olah!F615</f>
        <v>0.88163</v>
      </c>
      <c r="G3976" s="255" t="str">
        <f>data_olah!G615</f>
        <v>116.86563</v>
      </c>
      <c r="H3976" s="254" t="str">
        <f>data_olah!H615</f>
        <v>TELKOMSEL</v>
      </c>
      <c r="I3976" s="254" t="str">
        <f>data_olah!I615</f>
        <v>ORBIT</v>
      </c>
      <c r="J3976" s="254" t="str">
        <f>data_olah!J615</f>
        <v>TERPASANG</v>
      </c>
      <c r="K3976" s="254" t="str">
        <f>data_olah!Q615</f>
        <v>TIDAK TERDETEKSI</v>
      </c>
      <c r="L3976" s="254" t="str">
        <f>data_olah!U615</f>
        <v>TIDAK TERDETEKSI</v>
      </c>
    </row>
    <row r="3977">
      <c r="A3977" s="253">
        <v>2025.0</v>
      </c>
      <c r="B3977" s="253" t="s">
        <v>3599</v>
      </c>
      <c r="C3977" s="254" t="str">
        <f>data_olah!B616</f>
        <v>KUTAI TIMUR</v>
      </c>
      <c r="D3977" s="254" t="str">
        <f>data_olah!C616</f>
        <v>TELEN</v>
      </c>
      <c r="E3977" s="254" t="str">
        <f>data_olah!D616</f>
        <v>LONG SEGAR</v>
      </c>
      <c r="F3977" s="255" t="str">
        <f>data_olah!F616</f>
        <v>0.79591</v>
      </c>
      <c r="G3977" s="255" t="str">
        <f>data_olah!G616</f>
        <v>116.82186</v>
      </c>
      <c r="H3977" s="254" t="str">
        <f>data_olah!H616</f>
        <v>TELKOMSEL</v>
      </c>
      <c r="I3977" s="254" t="str">
        <f>data_olah!I616</f>
        <v>ORBIT</v>
      </c>
      <c r="J3977" s="254" t="str">
        <f>data_olah!J616</f>
        <v>TERPASANG</v>
      </c>
      <c r="K3977" s="254" t="str">
        <f>data_olah!Q616</f>
        <v>TIDAK TERDETEKSI</v>
      </c>
      <c r="L3977" s="254" t="str">
        <f>data_olah!U616</f>
        <v>TIDAK TERDETEKSI</v>
      </c>
    </row>
    <row r="3978">
      <c r="A3978" s="253">
        <v>2025.0</v>
      </c>
      <c r="B3978" s="253" t="s">
        <v>3599</v>
      </c>
      <c r="C3978" s="254" t="str">
        <f>data_olah!B617</f>
        <v>KUTAI TIMUR</v>
      </c>
      <c r="D3978" s="254" t="str">
        <f>data_olah!C617</f>
        <v>TELEN</v>
      </c>
      <c r="E3978" s="254" t="str">
        <f>data_olah!D617</f>
        <v>LONG NORAN</v>
      </c>
      <c r="F3978" s="255" t="str">
        <f>data_olah!F617</f>
        <v>0.83871</v>
      </c>
      <c r="G3978" s="255" t="str">
        <f>data_olah!G617</f>
        <v>116.47984</v>
      </c>
      <c r="H3978" s="254" t="str">
        <f>data_olah!H617</f>
        <v>COMTELINDO</v>
      </c>
      <c r="I3978" s="254" t="str">
        <f>data_olah!I617</f>
        <v>WMS</v>
      </c>
      <c r="J3978" s="254" t="str">
        <f>data_olah!J617</f>
        <v>TERPASANG</v>
      </c>
      <c r="K3978" s="254" t="str">
        <f>data_olah!Q617</f>
        <v>TIDAK TERDETEKSI</v>
      </c>
      <c r="L3978" s="254" t="str">
        <f>data_olah!U617</f>
        <v>TIDAK OPTIMAL</v>
      </c>
    </row>
    <row r="3979">
      <c r="A3979" s="253">
        <v>2025.0</v>
      </c>
      <c r="B3979" s="253" t="s">
        <v>3599</v>
      </c>
      <c r="C3979" s="254" t="str">
        <f>data_olah!B618</f>
        <v>KUTAI TIMUR</v>
      </c>
      <c r="D3979" s="254" t="str">
        <f>data_olah!C618</f>
        <v>TELEN</v>
      </c>
      <c r="E3979" s="254" t="str">
        <f>data_olah!D618</f>
        <v>MUARA PANTUN</v>
      </c>
      <c r="F3979" s="255" t="str">
        <f>data_olah!F618</f>
        <v>0.84359</v>
      </c>
      <c r="G3979" s="255" t="str">
        <f>data_olah!G618</f>
        <v>116.86994</v>
      </c>
      <c r="H3979" s="254" t="str">
        <f>data_olah!H618</f>
        <v>TELKOMSEL</v>
      </c>
      <c r="I3979" s="254" t="str">
        <f>data_olah!I618</f>
        <v>ORBIT</v>
      </c>
      <c r="J3979" s="254" t="str">
        <f>data_olah!J618</f>
        <v>TERPASANG</v>
      </c>
      <c r="K3979" s="254" t="str">
        <f>data_olah!Q618</f>
        <v>TIDAK TERDETEKSI</v>
      </c>
      <c r="L3979" s="254" t="str">
        <f>data_olah!U618</f>
        <v>TIDAK TERDETEKSI</v>
      </c>
    </row>
    <row r="3980">
      <c r="A3980" s="253">
        <v>2025.0</v>
      </c>
      <c r="B3980" s="253" t="s">
        <v>3599</v>
      </c>
      <c r="C3980" s="254" t="str">
        <f>data_olah!B619</f>
        <v>KUTAI TIMUR</v>
      </c>
      <c r="D3980" s="254" t="str">
        <f>data_olah!C619</f>
        <v>TELEN</v>
      </c>
      <c r="E3980" s="254" t="str">
        <f>data_olah!D619</f>
        <v>RANTAU PANJANG</v>
      </c>
      <c r="F3980" s="255" t="str">
        <f>data_olah!F619</f>
        <v>0.943423</v>
      </c>
      <c r="G3980" s="255" t="str">
        <f>data_olah!G619</f>
        <v>116.855420</v>
      </c>
      <c r="H3980" s="254" t="str">
        <f>data_olah!H619</f>
        <v>BESTCAMP</v>
      </c>
      <c r="I3980" s="254" t="str">
        <f>data_olah!I619</f>
        <v>STARLINK</v>
      </c>
      <c r="J3980" s="254" t="str">
        <f>data_olah!J619</f>
        <v>TERPASANG</v>
      </c>
      <c r="K3980" s="254" t="str">
        <f>data_olah!Q619</f>
        <v>&lt;= 50GB</v>
      </c>
      <c r="L3980" s="254" t="str">
        <f>data_olah!U619</f>
        <v>TIDAK OPTIMAL</v>
      </c>
    </row>
    <row r="3981">
      <c r="A3981" s="253">
        <v>2025.0</v>
      </c>
      <c r="B3981" s="253" t="s">
        <v>3599</v>
      </c>
      <c r="C3981" s="254" t="str">
        <f>data_olah!B620</f>
        <v>KUTAI TIMUR</v>
      </c>
      <c r="D3981" s="254" t="str">
        <f>data_olah!C620</f>
        <v>TELEN</v>
      </c>
      <c r="E3981" s="254" t="str">
        <f>data_olah!D620</f>
        <v>KERNYANYAN</v>
      </c>
      <c r="F3981" s="255" t="str">
        <f>data_olah!F620</f>
        <v>0.79638</v>
      </c>
      <c r="G3981" s="255" t="str">
        <f>data_olah!G620</f>
        <v>116.82386</v>
      </c>
      <c r="H3981" s="254" t="str">
        <f>data_olah!H620</f>
        <v>TELKOMSEL</v>
      </c>
      <c r="I3981" s="254" t="str">
        <f>data_olah!I620</f>
        <v>ORBIT</v>
      </c>
      <c r="J3981" s="254" t="str">
        <f>data_olah!J620</f>
        <v>TERPASANG</v>
      </c>
      <c r="K3981" s="254" t="str">
        <f>data_olah!Q620</f>
        <v>TIDAK TERDETEKSI</v>
      </c>
      <c r="L3981" s="254" t="str">
        <f>data_olah!U620</f>
        <v>TIDAK TERDETEKSI</v>
      </c>
    </row>
    <row r="3982">
      <c r="A3982" s="253">
        <v>2025.0</v>
      </c>
      <c r="B3982" s="253" t="s">
        <v>3599</v>
      </c>
      <c r="C3982" s="254" t="str">
        <f>data_olah!B621</f>
        <v>KUTAI TIMUR</v>
      </c>
      <c r="D3982" s="254" t="str">
        <f>data_olah!C621</f>
        <v>TELUK PANDAN</v>
      </c>
      <c r="E3982" s="254" t="str">
        <f>data_olah!D621</f>
        <v>TELUK PANDAN</v>
      </c>
      <c r="F3982" s="255" t="str">
        <f>data_olah!F621</f>
        <v>0.24890</v>
      </c>
      <c r="G3982" s="255" t="str">
        <f>data_olah!G621</f>
        <v>117.49380</v>
      </c>
      <c r="H3982" s="254" t="str">
        <f>data_olah!H621</f>
        <v>TELKOM</v>
      </c>
      <c r="I3982" s="254" t="str">
        <f>data_olah!I621</f>
        <v>WMS</v>
      </c>
      <c r="J3982" s="254" t="str">
        <f>data_olah!J621</f>
        <v>TERPASANG</v>
      </c>
      <c r="K3982" s="254" t="str">
        <f>data_olah!Q621</f>
        <v>BELUM TERPASANG</v>
      </c>
      <c r="L3982" s="254" t="str">
        <f>data_olah!U621</f>
        <v>KURANG OPTIMAL</v>
      </c>
    </row>
    <row r="3983">
      <c r="A3983" s="253">
        <v>2025.0</v>
      </c>
      <c r="B3983" s="253" t="s">
        <v>3599</v>
      </c>
      <c r="C3983" s="254" t="str">
        <f>data_olah!B622</f>
        <v>KUTAI TIMUR</v>
      </c>
      <c r="D3983" s="254" t="str">
        <f>data_olah!C622</f>
        <v>TELUK PANDAN</v>
      </c>
      <c r="E3983" s="254" t="str">
        <f>data_olah!D622</f>
        <v>SUKA RAHMAT</v>
      </c>
      <c r="F3983" s="255" t="str">
        <f>data_olah!F622</f>
        <v>0.15150</v>
      </c>
      <c r="G3983" s="255" t="str">
        <f>data_olah!G622</f>
        <v>117.42982</v>
      </c>
      <c r="H3983" s="254" t="str">
        <f>data_olah!H622</f>
        <v>TELKOMSEL</v>
      </c>
      <c r="I3983" s="254" t="str">
        <f>data_olah!I622</f>
        <v>INDIHOME</v>
      </c>
      <c r="J3983" s="254" t="str">
        <f>data_olah!J622</f>
        <v>TERPASANG</v>
      </c>
      <c r="K3983" s="254" t="str">
        <f>data_olah!Q622</f>
        <v>&gt; 200GB</v>
      </c>
      <c r="L3983" s="254" t="str">
        <f>data_olah!U622</f>
        <v>KURANG OPTIMAL</v>
      </c>
    </row>
    <row r="3984">
      <c r="A3984" s="253">
        <v>2025.0</v>
      </c>
      <c r="B3984" s="253" t="s">
        <v>3599</v>
      </c>
      <c r="C3984" s="254" t="str">
        <f>data_olah!B623</f>
        <v>KUTAI TIMUR</v>
      </c>
      <c r="D3984" s="254" t="str">
        <f>data_olah!C623</f>
        <v>TELUK PANDAN</v>
      </c>
      <c r="E3984" s="254" t="str">
        <f>data_olah!D623</f>
        <v>SUKA DAMAI</v>
      </c>
      <c r="F3984" s="255" t="str">
        <f>data_olah!F623</f>
        <v>0.54358</v>
      </c>
      <c r="G3984" s="255" t="str">
        <f>data_olah!G623</f>
        <v>117.11014</v>
      </c>
      <c r="H3984" s="254" t="str">
        <f>data_olah!H623</f>
        <v/>
      </c>
      <c r="I3984" s="254" t="str">
        <f>data_olah!I623</f>
        <v/>
      </c>
      <c r="J3984" s="254" t="str">
        <f>data_olah!J623</f>
        <v/>
      </c>
      <c r="K3984" s="254" t="str">
        <f>data_olah!Q623</f>
        <v>BELUM TERPASANG</v>
      </c>
      <c r="L3984" s="254" t="str">
        <f>data_olah!U623</f>
        <v>BELUM TERPASANG</v>
      </c>
    </row>
    <row r="3985">
      <c r="A3985" s="253">
        <v>2025.0</v>
      </c>
      <c r="B3985" s="253" t="s">
        <v>3599</v>
      </c>
      <c r="C3985" s="254" t="str">
        <f>data_olah!B624</f>
        <v>KUTAI TIMUR</v>
      </c>
      <c r="D3985" s="254" t="str">
        <f>data_olah!C624</f>
        <v>TELUK PANDAN</v>
      </c>
      <c r="E3985" s="254" t="str">
        <f>data_olah!D624</f>
        <v>KANDOLO</v>
      </c>
      <c r="F3985" s="255" t="str">
        <f>data_olah!F624</f>
        <v>0.30744</v>
      </c>
      <c r="G3985" s="255" t="str">
        <f>data_olah!G624</f>
        <v>117.47342</v>
      </c>
      <c r="H3985" s="254" t="str">
        <f>data_olah!H624</f>
        <v>ICON+</v>
      </c>
      <c r="I3985" s="254" t="str">
        <f>data_olah!I624</f>
        <v> Broadband + I-WIN</v>
      </c>
      <c r="J3985" s="254" t="str">
        <f>data_olah!J624</f>
        <v>TERPASANG</v>
      </c>
      <c r="K3985" s="254" t="str">
        <f>data_olah!Q624</f>
        <v>&lt;= 200GB</v>
      </c>
      <c r="L3985" s="254" t="str">
        <f>data_olah!U624</f>
        <v>KURANG OPTIMAL</v>
      </c>
    </row>
    <row r="3986">
      <c r="A3986" s="253">
        <v>2025.0</v>
      </c>
      <c r="B3986" s="253" t="s">
        <v>3599</v>
      </c>
      <c r="C3986" s="254" t="str">
        <f>data_olah!B625</f>
        <v>KUTAI TIMUR</v>
      </c>
      <c r="D3986" s="254" t="str">
        <f>data_olah!C625</f>
        <v>TELUK PANDAN</v>
      </c>
      <c r="E3986" s="254" t="str">
        <f>data_olah!D625</f>
        <v>DANAU REDAN</v>
      </c>
      <c r="F3986" s="255" t="str">
        <f>data_olah!F625</f>
        <v>0.238112</v>
      </c>
      <c r="G3986" s="255" t="str">
        <f>data_olah!G625</f>
        <v>117.214261</v>
      </c>
      <c r="H3986" s="254" t="str">
        <f>data_olah!H625</f>
        <v>ICON+</v>
      </c>
      <c r="I3986" s="254" t="str">
        <f>data_olah!I625</f>
        <v> Broadband + I-WIN</v>
      </c>
      <c r="J3986" s="254" t="str">
        <f>data_olah!J625</f>
        <v>TERPASANG</v>
      </c>
      <c r="K3986" s="254" t="str">
        <f>data_olah!Q625</f>
        <v>&lt;= 200GB</v>
      </c>
      <c r="L3986" s="254" t="str">
        <f>data_olah!U625</f>
        <v>KURANG OPTIMAL</v>
      </c>
    </row>
    <row r="3987">
      <c r="A3987" s="253">
        <v>2025.0</v>
      </c>
      <c r="B3987" s="253" t="s">
        <v>3599</v>
      </c>
      <c r="C3987" s="254" t="str">
        <f>data_olah!B626</f>
        <v>KUTAI TIMUR</v>
      </c>
      <c r="D3987" s="254" t="str">
        <f>data_olah!C626</f>
        <v>TELUK PANDAN</v>
      </c>
      <c r="E3987" s="254" t="str">
        <f>data_olah!D626</f>
        <v>MARTADINATA</v>
      </c>
      <c r="F3987" s="255" t="str">
        <f>data_olah!F626</f>
        <v>0.11105</v>
      </c>
      <c r="G3987" s="255" t="str">
        <f>data_olah!G626</f>
        <v>117.26460</v>
      </c>
      <c r="H3987" s="254" t="str">
        <f>data_olah!H626</f>
        <v>ICON+</v>
      </c>
      <c r="I3987" s="254" t="str">
        <f>data_olah!I626</f>
        <v> Broadband + I-WIN</v>
      </c>
      <c r="J3987" s="254" t="str">
        <f>data_olah!J626</f>
        <v>TERPASANG</v>
      </c>
      <c r="K3987" s="254" t="str">
        <f>data_olah!Q626</f>
        <v>&lt;= 200GB</v>
      </c>
      <c r="L3987" s="254" t="str">
        <f>data_olah!U626</f>
        <v>KURANG OPTIMAL</v>
      </c>
    </row>
    <row r="3988">
      <c r="A3988" s="253">
        <v>2025.0</v>
      </c>
      <c r="B3988" s="253" t="s">
        <v>3599</v>
      </c>
      <c r="C3988" s="254" t="str">
        <f>data_olah!B627</f>
        <v>MAHAKAM ULU</v>
      </c>
      <c r="D3988" s="254" t="str">
        <f>data_olah!C627</f>
        <v>LAHAM</v>
      </c>
      <c r="E3988" s="254" t="str">
        <f>data_olah!D627</f>
        <v>LAHAM</v>
      </c>
      <c r="F3988" s="255" t="str">
        <f>data_olah!F627</f>
        <v>0.4319546116882702</v>
      </c>
      <c r="G3988" s="255" t="str">
        <f>data_olah!G627</f>
        <v>115.48520118566036</v>
      </c>
      <c r="H3988" s="254" t="str">
        <f>data_olah!H627</f>
        <v>TELKOMSAT</v>
      </c>
      <c r="I3988" s="254" t="str">
        <f>data_olah!I627</f>
        <v>STARLINK</v>
      </c>
      <c r="J3988" s="254" t="str">
        <f>data_olah!J627</f>
        <v>TERPASANG</v>
      </c>
      <c r="K3988" s="254" t="str">
        <f>data_olah!Q627</f>
        <v>&lt;=1000GB</v>
      </c>
      <c r="L3988" s="254" t="str">
        <f>data_olah!U627</f>
        <v>SANGAT OPTIMAL</v>
      </c>
    </row>
    <row r="3989">
      <c r="A3989" s="253">
        <v>2025.0</v>
      </c>
      <c r="B3989" s="253" t="s">
        <v>3599</v>
      </c>
      <c r="C3989" s="254" t="str">
        <f>data_olah!B628</f>
        <v>MAHAKAM ULU</v>
      </c>
      <c r="D3989" s="254" t="str">
        <f>data_olah!C628</f>
        <v>LAHAM</v>
      </c>
      <c r="E3989" s="254" t="str">
        <f>data_olah!D628</f>
        <v>LONG GELAWANG</v>
      </c>
      <c r="F3989" s="255" t="str">
        <f>data_olah!F628</f>
        <v>0.17749121837203038</v>
      </c>
      <c r="G3989" s="255" t="str">
        <f>data_olah!G628</f>
        <v>115.29390628777142</v>
      </c>
      <c r="H3989" s="254" t="str">
        <f>data_olah!H628</f>
        <v>TELKOMSAT</v>
      </c>
      <c r="I3989" s="254" t="str">
        <f>data_olah!I628</f>
        <v>STARLINK</v>
      </c>
      <c r="J3989" s="254" t="str">
        <f>data_olah!J628</f>
        <v>TERPASANG</v>
      </c>
      <c r="K3989" s="254" t="str">
        <f>data_olah!Q628</f>
        <v>TIDAK AKTIF</v>
      </c>
      <c r="L3989" s="254" t="str">
        <f>data_olah!U628</f>
        <v>TIDAK OPTIMAL</v>
      </c>
    </row>
    <row r="3990">
      <c r="A3990" s="253">
        <v>2025.0</v>
      </c>
      <c r="B3990" s="253" t="s">
        <v>3599</v>
      </c>
      <c r="C3990" s="254" t="str">
        <f>data_olah!B629</f>
        <v>MAHAKAM ULU</v>
      </c>
      <c r="D3990" s="254" t="str">
        <f>data_olah!C629</f>
        <v>LAHAM</v>
      </c>
      <c r="E3990" s="254" t="str">
        <f>data_olah!D629</f>
        <v>MUARA RATAH</v>
      </c>
      <c r="F3990" s="255" t="str">
        <f>data_olah!F629</f>
        <v>0.36429876091870445</v>
      </c>
      <c r="G3990" s="255" t="str">
        <f>data_olah!G629</f>
        <v>115.39808728147491</v>
      </c>
      <c r="H3990" s="254" t="str">
        <f>data_olah!H629</f>
        <v>TELKOMSEL</v>
      </c>
      <c r="I3990" s="254" t="str">
        <f>data_olah!I629</f>
        <v>ORBIT</v>
      </c>
      <c r="J3990" s="254" t="str">
        <f>data_olah!J629</f>
        <v>TERPASANG</v>
      </c>
      <c r="K3990" s="254" t="str">
        <f>data_olah!Q629</f>
        <v>TIDAK TERDETEKSI</v>
      </c>
      <c r="L3990" s="254" t="str">
        <f>data_olah!U629</f>
        <v>TIDAK TERDETEKSI</v>
      </c>
    </row>
    <row r="3991">
      <c r="A3991" s="253">
        <v>2025.0</v>
      </c>
      <c r="B3991" s="253" t="s">
        <v>3599</v>
      </c>
      <c r="C3991" s="254" t="str">
        <f>data_olah!B630</f>
        <v>MAHAKAM ULU</v>
      </c>
      <c r="D3991" s="254" t="str">
        <f>data_olah!C630</f>
        <v>LAHAM</v>
      </c>
      <c r="E3991" s="254" t="str">
        <f>data_olah!D630</f>
        <v>DANUM PAROY</v>
      </c>
      <c r="F3991" s="255" t="str">
        <f>data_olah!F630</f>
        <v>0.21964979714424787</v>
      </c>
      <c r="G3991" s="255" t="str">
        <f>data_olah!G630</f>
        <v>115.21259913792044</v>
      </c>
      <c r="H3991" s="254" t="str">
        <f>data_olah!H630</f>
        <v>BESTCAMP</v>
      </c>
      <c r="I3991" s="254" t="str">
        <f>data_olah!I630</f>
        <v>STARLINK</v>
      </c>
      <c r="J3991" s="254" t="str">
        <f>data_olah!J630</f>
        <v>TERPASANG</v>
      </c>
      <c r="K3991" s="254" t="str">
        <f>data_olah!Q630</f>
        <v>BELUM TERPASANG</v>
      </c>
      <c r="L3991" s="254" t="str">
        <f>data_olah!U630</f>
        <v>TIDAK OPTIMAL</v>
      </c>
    </row>
    <row r="3992">
      <c r="A3992" s="253">
        <v>2025.0</v>
      </c>
      <c r="B3992" s="253" t="s">
        <v>3599</v>
      </c>
      <c r="C3992" s="254" t="str">
        <f>data_olah!B631</f>
        <v>MAHAKAM ULU</v>
      </c>
      <c r="D3992" s="254" t="str">
        <f>data_olah!C631</f>
        <v>LAHAM</v>
      </c>
      <c r="E3992" s="254" t="str">
        <f>data_olah!D631</f>
        <v>NYARIBUNGAN</v>
      </c>
      <c r="F3992" s="255" t="str">
        <f>data_olah!F631</f>
        <v>0.03376778454193736</v>
      </c>
      <c r="G3992" s="255" t="str">
        <f>data_olah!G631</f>
        <v>115.04659909986971</v>
      </c>
      <c r="H3992" s="254" t="str">
        <f>data_olah!H631</f>
        <v>BESTCAMP</v>
      </c>
      <c r="I3992" s="254" t="str">
        <f>data_olah!I631</f>
        <v>STARLINK</v>
      </c>
      <c r="J3992" s="254" t="str">
        <f>data_olah!J631</f>
        <v>TERPASANG</v>
      </c>
      <c r="K3992" s="254" t="str">
        <f>data_olah!Q631</f>
        <v>BELUM TERPASANG</v>
      </c>
      <c r="L3992" s="254" t="str">
        <f>data_olah!U631</f>
        <v>SANGAT OPTIMAL</v>
      </c>
    </row>
    <row r="3993">
      <c r="A3993" s="253">
        <v>2025.0</v>
      </c>
      <c r="B3993" s="253" t="s">
        <v>3599</v>
      </c>
      <c r="C3993" s="254" t="str">
        <f>data_olah!B632</f>
        <v>MAHAKAM ULU</v>
      </c>
      <c r="D3993" s="254" t="str">
        <f>data_olah!C632</f>
        <v>LONG APARI</v>
      </c>
      <c r="E3993" s="254" t="str">
        <f>data_olah!D632</f>
        <v>LONG PENANEH I</v>
      </c>
      <c r="F3993" s="255" t="str">
        <f>data_olah!F632</f>
        <v>0.7990085964328076</v>
      </c>
      <c r="G3993" s="255" t="str">
        <f>data_olah!G632</f>
        <v>114.29910406119268</v>
      </c>
      <c r="H3993" s="254" t="str">
        <f>data_olah!H632</f>
        <v>BESTCAMP</v>
      </c>
      <c r="I3993" s="254" t="str">
        <f>data_olah!I632</f>
        <v>STARLINK</v>
      </c>
      <c r="J3993" s="254" t="str">
        <f>data_olah!J632</f>
        <v>TERPASANG</v>
      </c>
      <c r="K3993" s="254" t="str">
        <f>data_olah!Q632</f>
        <v>BELUM TERPASANG</v>
      </c>
      <c r="L3993" s="254" t="str">
        <f>data_olah!U632</f>
        <v>KURANG OPTIMAL</v>
      </c>
    </row>
    <row r="3994">
      <c r="A3994" s="253">
        <v>2025.0</v>
      </c>
      <c r="B3994" s="253" t="s">
        <v>3599</v>
      </c>
      <c r="C3994" s="254" t="str">
        <f>data_olah!B633</f>
        <v>MAHAKAM ULU</v>
      </c>
      <c r="D3994" s="254" t="str">
        <f>data_olah!C633</f>
        <v>LONG APARI</v>
      </c>
      <c r="E3994" s="254" t="str">
        <f>data_olah!D633</f>
        <v>LONG KERIOQ</v>
      </c>
      <c r="F3994" s="255" t="str">
        <f>data_olah!F633</f>
        <v>1.3142869973461442</v>
      </c>
      <c r="G3994" s="255" t="str">
        <f>data_olah!G633</f>
        <v>114.42920407100142</v>
      </c>
      <c r="H3994" s="254" t="str">
        <f>data_olah!H633</f>
        <v>BESTCAMP</v>
      </c>
      <c r="I3994" s="254" t="str">
        <f>data_olah!I633</f>
        <v>STARLINK</v>
      </c>
      <c r="J3994" s="254" t="str">
        <f>data_olah!J633</f>
        <v>TERPASANG</v>
      </c>
      <c r="K3994" s="254" t="str">
        <f>data_olah!Q633</f>
        <v>BELUM TERPASANG</v>
      </c>
      <c r="L3994" s="254" t="str">
        <f>data_olah!U633</f>
        <v>TIDAK OPTIMAL</v>
      </c>
    </row>
    <row r="3995">
      <c r="A3995" s="253">
        <v>2025.0</v>
      </c>
      <c r="B3995" s="253" t="s">
        <v>3599</v>
      </c>
      <c r="C3995" s="254" t="str">
        <f>data_olah!B634</f>
        <v>MAHAKAM ULU</v>
      </c>
      <c r="D3995" s="254" t="str">
        <f>data_olah!C634</f>
        <v>LONG APARI</v>
      </c>
      <c r="E3995" s="254" t="str">
        <f>data_olah!D634</f>
        <v>LONG PENANEH II</v>
      </c>
      <c r="F3995" s="255" t="str">
        <f>data_olah!F634</f>
        <v>0.7685110678077705</v>
      </c>
      <c r="G3995" s="255" t="str">
        <f>data_olah!G634</f>
        <v>114.28079747249842</v>
      </c>
      <c r="H3995" s="254" t="str">
        <f>data_olah!H634</f>
        <v>BESTCAMP</v>
      </c>
      <c r="I3995" s="254" t="str">
        <f>data_olah!I634</f>
        <v>STARLINK</v>
      </c>
      <c r="J3995" s="254" t="str">
        <f>data_olah!J634</f>
        <v>TERPASANG</v>
      </c>
      <c r="K3995" s="254" t="str">
        <f>data_olah!Q634</f>
        <v>BELUM TERPASANG</v>
      </c>
      <c r="L3995" s="254" t="str">
        <f>data_olah!U634</f>
        <v>KURANG OPTIMAL</v>
      </c>
    </row>
    <row r="3996">
      <c r="A3996" s="253">
        <v>2025.0</v>
      </c>
      <c r="B3996" s="253" t="s">
        <v>3599</v>
      </c>
      <c r="C3996" s="254" t="str">
        <f>data_olah!B635</f>
        <v>MAHAKAM ULU</v>
      </c>
      <c r="D3996" s="254" t="str">
        <f>data_olah!C635</f>
        <v>LONG APARI</v>
      </c>
      <c r="E3996" s="254" t="str">
        <f>data_olah!D635</f>
        <v>TIONG OHANG</v>
      </c>
      <c r="F3996" s="255" t="str">
        <f>data_olah!F635</f>
        <v>0.6455957530969384</v>
      </c>
      <c r="G3996" s="255" t="str">
        <f>data_olah!G635</f>
        <v>114.34435552331485</v>
      </c>
      <c r="H3996" s="254" t="str">
        <f>data_olah!H635</f>
        <v>BESTCAMP</v>
      </c>
      <c r="I3996" s="254" t="str">
        <f>data_olah!I635</f>
        <v>STARLINK</v>
      </c>
      <c r="J3996" s="254" t="str">
        <f>data_olah!J635</f>
        <v>TERPASANG</v>
      </c>
      <c r="K3996" s="254" t="str">
        <f>data_olah!Q635</f>
        <v>BELUM TERPASANG</v>
      </c>
      <c r="L3996" s="254" t="str">
        <f>data_olah!U635</f>
        <v>TIDAK OPTIMAL</v>
      </c>
    </row>
    <row r="3997">
      <c r="A3997" s="253">
        <v>2025.0</v>
      </c>
      <c r="B3997" s="253" t="s">
        <v>3599</v>
      </c>
      <c r="C3997" s="254" t="str">
        <f>data_olah!B636</f>
        <v>MAHAKAM ULU</v>
      </c>
      <c r="D3997" s="254" t="str">
        <f>data_olah!C636</f>
        <v>LONG APARI</v>
      </c>
      <c r="E3997" s="254" t="str">
        <f>data_olah!D636</f>
        <v>LONG PENANEH III</v>
      </c>
      <c r="F3997" s="255" t="str">
        <f>data_olah!F636</f>
        <v>0.7997987321444381</v>
      </c>
      <c r="G3997" s="255" t="str">
        <f>data_olah!G636</f>
        <v>114.25093367850442</v>
      </c>
      <c r="H3997" s="254" t="str">
        <f>data_olah!H636</f>
        <v>BESTCAMP</v>
      </c>
      <c r="I3997" s="254" t="str">
        <f>data_olah!I636</f>
        <v>STARLINK</v>
      </c>
      <c r="J3997" s="254" t="str">
        <f>data_olah!J636</f>
        <v>TERPASANG</v>
      </c>
      <c r="K3997" s="254" t="str">
        <f>data_olah!Q636</f>
        <v>BELUM TERPASANG</v>
      </c>
      <c r="L3997" s="254" t="str">
        <f>data_olah!U636</f>
        <v>TIDAK OPTIMAL</v>
      </c>
    </row>
    <row r="3998">
      <c r="A3998" s="253">
        <v>2025.0</v>
      </c>
      <c r="B3998" s="253" t="s">
        <v>3599</v>
      </c>
      <c r="C3998" s="254" t="str">
        <f>data_olah!B637</f>
        <v>MAHAKAM ULU</v>
      </c>
      <c r="D3998" s="254" t="str">
        <f>data_olah!C637</f>
        <v>LONG APARI</v>
      </c>
      <c r="E3998" s="254" t="str">
        <f>data_olah!D637</f>
        <v>TIONG BU'U</v>
      </c>
      <c r="F3998" s="255" t="str">
        <f>data_olah!F637</f>
        <v>0.7754182278161786</v>
      </c>
      <c r="G3998" s="255" t="str">
        <f>data_olah!G637</f>
        <v>114.30737471052613</v>
      </c>
      <c r="H3998" s="254" t="str">
        <f>data_olah!H637</f>
        <v>BESTCAMP</v>
      </c>
      <c r="I3998" s="254" t="str">
        <f>data_olah!I637</f>
        <v>STARLINK</v>
      </c>
      <c r="J3998" s="254" t="str">
        <f>data_olah!J637</f>
        <v>TERPASANG</v>
      </c>
      <c r="K3998" s="254" t="str">
        <f>data_olah!Q637</f>
        <v>BELUM TERPASANG</v>
      </c>
      <c r="L3998" s="254" t="str">
        <f>data_olah!U637</f>
        <v>KURANG OPTIMAL</v>
      </c>
    </row>
    <row r="3999">
      <c r="A3999" s="253">
        <v>2025.0</v>
      </c>
      <c r="B3999" s="253" t="s">
        <v>3599</v>
      </c>
      <c r="C3999" s="254" t="str">
        <f>data_olah!B638</f>
        <v>MAHAKAM ULU</v>
      </c>
      <c r="D3999" s="254" t="str">
        <f>data_olah!C638</f>
        <v>LONG APARI</v>
      </c>
      <c r="E3999" s="254" t="str">
        <f>data_olah!D638</f>
        <v>NAHA BUAN</v>
      </c>
      <c r="F3999" s="255" t="str">
        <f>data_olah!F638</f>
        <v>0.7585877748454742</v>
      </c>
      <c r="G3999" s="255" t="str">
        <f>data_olah!G638</f>
        <v>114.36981489780264</v>
      </c>
      <c r="H3999" s="254" t="str">
        <f>data_olah!H638</f>
        <v>BESTCAMP</v>
      </c>
      <c r="I3999" s="254" t="str">
        <f>data_olah!I638</f>
        <v>STARLINK</v>
      </c>
      <c r="J3999" s="254" t="str">
        <f>data_olah!J638</f>
        <v>TERPASANG</v>
      </c>
      <c r="K3999" s="254" t="str">
        <f>data_olah!Q638</f>
        <v>BELUM TERPASANG</v>
      </c>
      <c r="L3999" s="254" t="str">
        <f>data_olah!U638</f>
        <v>TIDAK OPTIMAL</v>
      </c>
    </row>
    <row r="4000">
      <c r="A4000" s="253">
        <v>2025.0</v>
      </c>
      <c r="B4000" s="253" t="s">
        <v>3599</v>
      </c>
      <c r="C4000" s="254" t="str">
        <f>data_olah!B639</f>
        <v>MAHAKAM ULU</v>
      </c>
      <c r="D4000" s="254" t="str">
        <f>data_olah!C639</f>
        <v>LONG APARI</v>
      </c>
      <c r="E4000" s="254" t="str">
        <f>data_olah!D639</f>
        <v>NAHA TIFAB</v>
      </c>
      <c r="F4000" s="255" t="str">
        <f>data_olah!F639</f>
        <v>0.8421309899262832</v>
      </c>
      <c r="G4000" s="255" t="str">
        <f>data_olah!G639</f>
        <v>114.06094589733875</v>
      </c>
      <c r="H4000" s="254" t="str">
        <f>data_olah!H639</f>
        <v>BESTCAMP</v>
      </c>
      <c r="I4000" s="254" t="str">
        <f>data_olah!I639</f>
        <v>STARLINK</v>
      </c>
      <c r="J4000" s="254" t="str">
        <f>data_olah!J639</f>
        <v>TERPASANG</v>
      </c>
      <c r="K4000" s="254" t="str">
        <f>data_olah!Q639</f>
        <v>BELUM TERPASANG</v>
      </c>
      <c r="L4000" s="254" t="str">
        <f>data_olah!U639</f>
        <v>KURANG OPTIMAL</v>
      </c>
    </row>
    <row r="4001">
      <c r="A4001" s="253">
        <v>2025.0</v>
      </c>
      <c r="B4001" s="253" t="s">
        <v>3599</v>
      </c>
      <c r="C4001" s="254" t="str">
        <f>data_olah!B640</f>
        <v>MAHAKAM ULU</v>
      </c>
      <c r="D4001" s="254" t="str">
        <f>data_olah!C640</f>
        <v>LONG APARI</v>
      </c>
      <c r="E4001" s="254" t="str">
        <f>data_olah!D640</f>
        <v>NAHA SILAT</v>
      </c>
      <c r="F4001" s="255" t="str">
        <f>data_olah!F640</f>
        <v>0.7945139506701285</v>
      </c>
      <c r="G4001" s="255" t="str">
        <f>data_olah!G640</f>
        <v>114.13714197192351</v>
      </c>
      <c r="H4001" s="254" t="str">
        <f>data_olah!H640</f>
        <v>BESTCAMP</v>
      </c>
      <c r="I4001" s="254" t="str">
        <f>data_olah!I640</f>
        <v>STARLINK</v>
      </c>
      <c r="J4001" s="254" t="str">
        <f>data_olah!J640</f>
        <v>TERPASANG</v>
      </c>
      <c r="K4001" s="254" t="str">
        <f>data_olah!Q640</f>
        <v>BELUM TERPASANG</v>
      </c>
      <c r="L4001" s="254" t="str">
        <f>data_olah!U640</f>
        <v>TIDAK OPTIMAL</v>
      </c>
    </row>
    <row r="4002">
      <c r="A4002" s="253">
        <v>2025.0</v>
      </c>
      <c r="B4002" s="253" t="s">
        <v>3599</v>
      </c>
      <c r="C4002" s="254" t="str">
        <f>data_olah!B641</f>
        <v>MAHAKAM ULU</v>
      </c>
      <c r="D4002" s="254" t="str">
        <f>data_olah!C641</f>
        <v>LONG APARI</v>
      </c>
      <c r="E4002" s="254" t="str">
        <f>data_olah!D641</f>
        <v>LONG APARI</v>
      </c>
      <c r="F4002" s="255" t="str">
        <f>data_olah!F641</f>
        <v>0.9209642765488125</v>
      </c>
      <c r="G4002" s="255" t="str">
        <f>data_olah!G641</f>
        <v>114.08155933257783</v>
      </c>
      <c r="H4002" s="254" t="str">
        <f>data_olah!H641</f>
        <v>BESTCAMP</v>
      </c>
      <c r="I4002" s="254" t="str">
        <f>data_olah!I641</f>
        <v>STARLINK</v>
      </c>
      <c r="J4002" s="254" t="str">
        <f>data_olah!J641</f>
        <v>TERPASANG</v>
      </c>
      <c r="K4002" s="254" t="str">
        <f>data_olah!Q641</f>
        <v>BELUM TERPASANG</v>
      </c>
      <c r="L4002" s="254" t="str">
        <f>data_olah!U641</f>
        <v>OPTIMAL</v>
      </c>
    </row>
    <row r="4003">
      <c r="A4003" s="253">
        <v>2025.0</v>
      </c>
      <c r="B4003" s="253" t="s">
        <v>3599</v>
      </c>
      <c r="C4003" s="254" t="str">
        <f>data_olah!B642</f>
        <v>MAHAKAM ULU</v>
      </c>
      <c r="D4003" s="254" t="str">
        <f>data_olah!C642</f>
        <v>LONG BAGUN</v>
      </c>
      <c r="E4003" s="254" t="str">
        <f>data_olah!D642</f>
        <v>LONG HURAI</v>
      </c>
      <c r="F4003" s="255" t="str">
        <f>data_olah!F642</f>
        <v>0.37249814319957086</v>
      </c>
      <c r="G4003" s="255" t="str">
        <f>data_olah!G642</f>
        <v>115.43506189496817</v>
      </c>
      <c r="H4003" s="254" t="str">
        <f>data_olah!H642</f>
        <v>BESTCAMP</v>
      </c>
      <c r="I4003" s="254" t="str">
        <f>data_olah!I642</f>
        <v>STARLINK</v>
      </c>
      <c r="J4003" s="254" t="str">
        <f>data_olah!J642</f>
        <v>TERPASANG</v>
      </c>
      <c r="K4003" s="254" t="str">
        <f>data_olah!Q642</f>
        <v>BELUM TERPASANG</v>
      </c>
      <c r="L4003" s="254" t="str">
        <f>data_olah!U642</f>
        <v>TIDAK OPTIMAL</v>
      </c>
    </row>
    <row r="4004">
      <c r="A4004" s="253">
        <v>2025.0</v>
      </c>
      <c r="B4004" s="253" t="s">
        <v>3599</v>
      </c>
      <c r="C4004" s="254" t="str">
        <f>data_olah!B643</f>
        <v>MAHAKAM ULU</v>
      </c>
      <c r="D4004" s="254" t="str">
        <f>data_olah!C643</f>
        <v>LONG BAGUN</v>
      </c>
      <c r="E4004" s="254" t="str">
        <f>data_olah!D643</f>
        <v>LONG MELAHAM</v>
      </c>
      <c r="F4004" s="255" t="str">
        <f>data_olah!F643</f>
        <v>0.4493257882115551</v>
      </c>
      <c r="G4004" s="255" t="str">
        <f>data_olah!G643</f>
        <v>115.28086729210017</v>
      </c>
      <c r="H4004" s="254" t="str">
        <f>data_olah!H643</f>
        <v>BESTCAMP</v>
      </c>
      <c r="I4004" s="254" t="str">
        <f>data_olah!I643</f>
        <v>STARLINK</v>
      </c>
      <c r="J4004" s="254" t="str">
        <f>data_olah!J643</f>
        <v>TERPASANG</v>
      </c>
      <c r="K4004" s="254" t="str">
        <f>data_olah!Q643</f>
        <v>BELUM TERPASANG</v>
      </c>
      <c r="L4004" s="254" t="str">
        <f>data_olah!U643</f>
        <v>OPTIMAL</v>
      </c>
    </row>
    <row r="4005">
      <c r="A4005" s="253">
        <v>2025.0</v>
      </c>
      <c r="B4005" s="253" t="s">
        <v>3599</v>
      </c>
      <c r="C4005" s="254" t="str">
        <f>data_olah!B644</f>
        <v>MAHAKAM ULU</v>
      </c>
      <c r="D4005" s="254" t="str">
        <f>data_olah!C644</f>
        <v>LONG BAGUN</v>
      </c>
      <c r="E4005" s="254" t="str">
        <f>data_olah!D644</f>
        <v>MEMAHAK BESAR</v>
      </c>
      <c r="F4005" s="255" t="str">
        <f>data_olah!F644</f>
        <v>0.45314557414917894</v>
      </c>
      <c r="G4005" s="255" t="str">
        <f>data_olah!G644</f>
        <v>115.40271209070164</v>
      </c>
      <c r="H4005" s="254" t="str">
        <f>data_olah!H644</f>
        <v>BESTCAMP</v>
      </c>
      <c r="I4005" s="254" t="str">
        <f>data_olah!I644</f>
        <v>STARLINK</v>
      </c>
      <c r="J4005" s="254" t="str">
        <f>data_olah!J644</f>
        <v>TERPASANG</v>
      </c>
      <c r="K4005" s="254" t="str">
        <f>data_olah!Q644</f>
        <v>BELUM TERPASANG</v>
      </c>
      <c r="L4005" s="254" t="str">
        <f>data_olah!U644</f>
        <v>KURANG OPTIMAL</v>
      </c>
    </row>
    <row r="4006">
      <c r="A4006" s="253">
        <v>2025.0</v>
      </c>
      <c r="B4006" s="253" t="s">
        <v>3599</v>
      </c>
      <c r="C4006" s="254" t="str">
        <f>data_olah!B645</f>
        <v>MAHAKAM ULU</v>
      </c>
      <c r="D4006" s="254" t="str">
        <f>data_olah!C645</f>
        <v>LONG BAGUN</v>
      </c>
      <c r="E4006" s="254" t="str">
        <f>data_olah!D645</f>
        <v>MEMAHAK ULU</v>
      </c>
      <c r="F4006" s="255" t="str">
        <f>data_olah!F645</f>
        <v>0.45364546793501753</v>
      </c>
      <c r="G4006" s="255" t="str">
        <f>data_olah!G645</f>
        <v>115.40176023821178</v>
      </c>
      <c r="H4006" s="254" t="str">
        <f>data_olah!H645</f>
        <v>BESTCAMP</v>
      </c>
      <c r="I4006" s="254" t="str">
        <f>data_olah!I645</f>
        <v>STARLINK</v>
      </c>
      <c r="J4006" s="254" t="str">
        <f>data_olah!J645</f>
        <v>TERPASANG</v>
      </c>
      <c r="K4006" s="254" t="str">
        <f>data_olah!Q645</f>
        <v>BELUM TERPASANG</v>
      </c>
      <c r="L4006" s="254" t="str">
        <f>data_olah!U645</f>
        <v>OPTIMAL</v>
      </c>
    </row>
    <row r="4007">
      <c r="A4007" s="253">
        <v>2025.0</v>
      </c>
      <c r="B4007" s="253" t="s">
        <v>3599</v>
      </c>
      <c r="C4007" s="254" t="str">
        <f>data_olah!B646</f>
        <v>MAHAKAM ULU</v>
      </c>
      <c r="D4007" s="254" t="str">
        <f>data_olah!C646</f>
        <v>LONG BAGUN</v>
      </c>
      <c r="E4007" s="254" t="str">
        <f>data_olah!D646</f>
        <v>BATU MAJANG</v>
      </c>
      <c r="F4007" s="255" t="str">
        <f>data_olah!F646</f>
        <v>0.5522917466167188</v>
      </c>
      <c r="G4007" s="255" t="str">
        <f>data_olah!G646</f>
        <v>115.21755706418571</v>
      </c>
      <c r="H4007" s="254" t="str">
        <f>data_olah!H646</f>
        <v>TELKOMSAT</v>
      </c>
      <c r="I4007" s="254" t="str">
        <f>data_olah!I646</f>
        <v>STARLINK</v>
      </c>
      <c r="J4007" s="254" t="str">
        <f>data_olah!J646</f>
        <v>TERPASANG</v>
      </c>
      <c r="K4007" s="254" t="str">
        <f>data_olah!Q646</f>
        <v>&lt;= 500GB</v>
      </c>
      <c r="L4007" s="254" t="str">
        <f>data_olah!U646</f>
        <v>OPTIMAL</v>
      </c>
    </row>
    <row r="4008">
      <c r="A4008" s="253">
        <v>2025.0</v>
      </c>
      <c r="B4008" s="253" t="s">
        <v>3599</v>
      </c>
      <c r="C4008" s="254" t="str">
        <f>data_olah!B647</f>
        <v>MAHAKAM ULU</v>
      </c>
      <c r="D4008" s="254" t="str">
        <f>data_olah!C647</f>
        <v>LONG BAGUN</v>
      </c>
      <c r="E4008" s="254" t="str">
        <f>data_olah!D647</f>
        <v>UJOH BILANG</v>
      </c>
      <c r="F4008" s="255" t="str">
        <f>data_olah!F647</f>
        <v>0.5091393</v>
      </c>
      <c r="G4008" s="255" t="str">
        <f>data_olah!G647</f>
        <v>115.2441</v>
      </c>
      <c r="H4008" s="254" t="str">
        <f>data_olah!H647</f>
        <v>TELKOM</v>
      </c>
      <c r="I4008" s="254" t="str">
        <f>data_olah!I647</f>
        <v>Astinet</v>
      </c>
      <c r="J4008" s="254" t="str">
        <f>data_olah!J647</f>
        <v>TERPASANG</v>
      </c>
      <c r="K4008" s="254" t="str">
        <f>data_olah!Q647</f>
        <v>TIDAK AKTIF</v>
      </c>
      <c r="L4008" s="254" t="str">
        <f>data_olah!U647</f>
        <v>TIDAK TERDETEKSI</v>
      </c>
    </row>
    <row r="4009">
      <c r="A4009" s="253">
        <v>2025.0</v>
      </c>
      <c r="B4009" s="253" t="s">
        <v>3599</v>
      </c>
      <c r="C4009" s="254" t="str">
        <f>data_olah!B648</f>
        <v>MAHAKAM ULU</v>
      </c>
      <c r="D4009" s="254" t="str">
        <f>data_olah!C648</f>
        <v>LONG BAGUN</v>
      </c>
      <c r="E4009" s="254" t="str">
        <f>data_olah!D648</f>
        <v>LONG BAGUN ILIR</v>
      </c>
      <c r="F4009" s="255" t="str">
        <f>data_olah!F648</f>
        <v>0.546787</v>
      </c>
      <c r="G4009" s="255" t="str">
        <f>data_olah!G648</f>
        <v>115.209641</v>
      </c>
      <c r="H4009" s="254" t="str">
        <f>data_olah!H648</f>
        <v>TELKOM</v>
      </c>
      <c r="I4009" s="254" t="str">
        <f>data_olah!I648</f>
        <v>Astinet</v>
      </c>
      <c r="J4009" s="254" t="str">
        <f>data_olah!J648</f>
        <v>TERPASANG</v>
      </c>
      <c r="K4009" s="254" t="str">
        <f>data_olah!Q648</f>
        <v>TIDAK AKTIF</v>
      </c>
      <c r="L4009" s="254" t="str">
        <f>data_olah!U648</f>
        <v>TIDAK TERDETEKSI</v>
      </c>
    </row>
    <row r="4010">
      <c r="A4010" s="253">
        <v>2025.0</v>
      </c>
      <c r="B4010" s="253" t="s">
        <v>3599</v>
      </c>
      <c r="C4010" s="254" t="str">
        <f>data_olah!B649</f>
        <v>MAHAKAM ULU</v>
      </c>
      <c r="D4010" s="254" t="str">
        <f>data_olah!C649</f>
        <v>LONG BAGUN</v>
      </c>
      <c r="E4010" s="254" t="str">
        <f>data_olah!D649</f>
        <v>LONG BAGUN ULU</v>
      </c>
      <c r="F4010" s="255" t="str">
        <f>data_olah!F649</f>
        <v>0.546823</v>
      </c>
      <c r="G4010" s="255" t="str">
        <f>data_olah!G649</f>
        <v>115.206855</v>
      </c>
      <c r="H4010" s="254" t="str">
        <f>data_olah!H649</f>
        <v>TELKOM</v>
      </c>
      <c r="I4010" s="254" t="str">
        <f>data_olah!I649</f>
        <v>Astinet</v>
      </c>
      <c r="J4010" s="254" t="str">
        <f>data_olah!J649</f>
        <v>TERPASANG</v>
      </c>
      <c r="K4010" s="254" t="str">
        <f>data_olah!Q649</f>
        <v>TIDAK TERDETEKSI</v>
      </c>
      <c r="L4010" s="254" t="str">
        <f>data_olah!U649</f>
        <v>TIDAK TERDETEKSI</v>
      </c>
    </row>
    <row r="4011">
      <c r="A4011" s="253">
        <v>2025.0</v>
      </c>
      <c r="B4011" s="253" t="s">
        <v>3599</v>
      </c>
      <c r="C4011" s="254" t="str">
        <f>data_olah!B650</f>
        <v>MAHAKAM ULU</v>
      </c>
      <c r="D4011" s="254" t="str">
        <f>data_olah!C650</f>
        <v>LONG BAGUN</v>
      </c>
      <c r="E4011" s="254" t="str">
        <f>data_olah!D650</f>
        <v>BATOQ KELO</v>
      </c>
      <c r="F4011" s="255" t="str">
        <f>data_olah!F650</f>
        <v>0.7630466684096711</v>
      </c>
      <c r="G4011" s="255" t="str">
        <f>data_olah!G650</f>
        <v>115.01490316985993</v>
      </c>
      <c r="H4011" s="254" t="str">
        <f>data_olah!H650</f>
        <v>TELKOMSAT</v>
      </c>
      <c r="I4011" s="254" t="str">
        <f>data_olah!I650</f>
        <v>STARLINK</v>
      </c>
      <c r="J4011" s="254" t="str">
        <f>data_olah!J650</f>
        <v>TERPASANG</v>
      </c>
      <c r="K4011" s="254" t="str">
        <f>data_olah!Q650</f>
        <v>&lt;=1000GB</v>
      </c>
      <c r="L4011" s="254" t="str">
        <f>data_olah!U650</f>
        <v>SANGAT OPTIMAL</v>
      </c>
    </row>
    <row r="4012">
      <c r="A4012" s="253">
        <v>2025.0</v>
      </c>
      <c r="B4012" s="253" t="s">
        <v>3599</v>
      </c>
      <c r="C4012" s="254" t="str">
        <f>data_olah!B651</f>
        <v>MAHAKAM ULU</v>
      </c>
      <c r="D4012" s="254" t="str">
        <f>data_olah!C651</f>
        <v>LONG BAGUN</v>
      </c>
      <c r="E4012" s="254" t="str">
        <f>data_olah!D651</f>
        <v>LONG MERAH</v>
      </c>
      <c r="F4012" s="255" t="str">
        <f>data_olah!F651</f>
        <v>0.3885103607384779</v>
      </c>
      <c r="G4012" s="255" t="str">
        <f>data_olah!G651</f>
        <v>115.42111126038623</v>
      </c>
      <c r="H4012" s="254" t="str">
        <f>data_olah!H651</f>
        <v>BESTCAMP</v>
      </c>
      <c r="I4012" s="254" t="str">
        <f>data_olah!I651</f>
        <v>STARLINK</v>
      </c>
      <c r="J4012" s="254" t="str">
        <f>data_olah!J651</f>
        <v>TERPASANG</v>
      </c>
      <c r="K4012" s="254" t="str">
        <f>data_olah!Q651</f>
        <v>BELUM TERPASANG</v>
      </c>
      <c r="L4012" s="254" t="str">
        <f>data_olah!U651</f>
        <v>KURANG OPTIMAL</v>
      </c>
    </row>
    <row r="4013">
      <c r="A4013" s="253">
        <v>2025.0</v>
      </c>
      <c r="B4013" s="253" t="s">
        <v>3599</v>
      </c>
      <c r="C4013" s="254" t="str">
        <f>data_olah!B652</f>
        <v>MAHAKAM ULU</v>
      </c>
      <c r="D4013" s="254" t="str">
        <f>data_olah!C652</f>
        <v>LONG BAGUN</v>
      </c>
      <c r="E4013" s="254" t="str">
        <f>data_olah!D652</f>
        <v>RUKUN DAMAI</v>
      </c>
      <c r="F4013" s="255" t="str">
        <f>data_olah!F652</f>
        <v>0.38774357807866283</v>
      </c>
      <c r="G4013" s="255" t="str">
        <f>data_olah!G652</f>
        <v>115.41533984426916</v>
      </c>
      <c r="H4013" s="254" t="str">
        <f>data_olah!H652</f>
        <v>BESTCAMP</v>
      </c>
      <c r="I4013" s="254" t="str">
        <f>data_olah!I652</f>
        <v>STARLINK</v>
      </c>
      <c r="J4013" s="254" t="str">
        <f>data_olah!J652</f>
        <v>TERPASANG</v>
      </c>
      <c r="K4013" s="254" t="str">
        <f>data_olah!Q652</f>
        <v>BELUM TERPASANG</v>
      </c>
      <c r="L4013" s="254" t="str">
        <f>data_olah!U652</f>
        <v>TIDAK OPTIMAL</v>
      </c>
    </row>
    <row r="4014">
      <c r="A4014" s="253">
        <v>2025.0</v>
      </c>
      <c r="B4014" s="253" t="s">
        <v>3599</v>
      </c>
      <c r="C4014" s="254" t="str">
        <f>data_olah!B653</f>
        <v>MAHAKAM ULU</v>
      </c>
      <c r="D4014" s="254" t="str">
        <f>data_olah!C653</f>
        <v>LONG HUBUNG</v>
      </c>
      <c r="E4014" s="254" t="str">
        <f>data_olah!D653</f>
        <v>LONG HUBUNG</v>
      </c>
      <c r="F4014" s="255" t="str">
        <f>data_olah!F653</f>
        <v>0.26299604316407615</v>
      </c>
      <c r="G4014" s="255" t="str">
        <f>data_olah!G653</f>
        <v>115.43114887093327</v>
      </c>
      <c r="H4014" s="254" t="str">
        <f>data_olah!H653</f>
        <v>TELKOMSEL</v>
      </c>
      <c r="I4014" s="254" t="str">
        <f>data_olah!I653</f>
        <v>ORBIT</v>
      </c>
      <c r="J4014" s="254" t="str">
        <f>data_olah!J653</f>
        <v>TERPASANG</v>
      </c>
      <c r="K4014" s="254" t="str">
        <f>data_olah!Q653</f>
        <v>TIDAK TERDETEKSI</v>
      </c>
      <c r="L4014" s="254" t="str">
        <f>data_olah!U653</f>
        <v>TIDAK TERDETEKSI</v>
      </c>
    </row>
    <row r="4015">
      <c r="A4015" s="253">
        <v>2025.0</v>
      </c>
      <c r="B4015" s="253" t="s">
        <v>3599</v>
      </c>
      <c r="C4015" s="254" t="str">
        <f>data_olah!B654</f>
        <v>MAHAKAM ULU</v>
      </c>
      <c r="D4015" s="254" t="str">
        <f>data_olah!C654</f>
        <v>LONG HUBUNG</v>
      </c>
      <c r="E4015" s="254" t="str">
        <f>data_olah!D654</f>
        <v>MEMAHAK TEBOQ</v>
      </c>
      <c r="F4015" s="255" t="str">
        <f>data_olah!F654</f>
        <v>0.15624250031552175</v>
      </c>
      <c r="G4015" s="255" t="str">
        <f>data_olah!G654</f>
        <v>115.51768579384424</v>
      </c>
      <c r="H4015" s="254" t="str">
        <f>data_olah!H654</f>
        <v>BESTCAMP</v>
      </c>
      <c r="I4015" s="254" t="str">
        <f>data_olah!I654</f>
        <v>STARLINK</v>
      </c>
      <c r="J4015" s="254" t="str">
        <f>data_olah!J654</f>
        <v>TERPASANG</v>
      </c>
      <c r="K4015" s="254" t="str">
        <f>data_olah!Q654</f>
        <v>BELUM TERPASANG</v>
      </c>
      <c r="L4015" s="254" t="str">
        <f>data_olah!U654</f>
        <v>TIDAK OPTIMAL</v>
      </c>
    </row>
    <row r="4016">
      <c r="A4016" s="253">
        <v>2025.0</v>
      </c>
      <c r="B4016" s="253" t="s">
        <v>3599</v>
      </c>
      <c r="C4016" s="254" t="str">
        <f>data_olah!B655</f>
        <v>MAHAKAM ULU</v>
      </c>
      <c r="D4016" s="254" t="str">
        <f>data_olah!C655</f>
        <v>LONG HUBUNG</v>
      </c>
      <c r="E4016" s="254" t="str">
        <f>data_olah!D655</f>
        <v>LUTAN</v>
      </c>
      <c r="F4016" s="255" t="str">
        <f>data_olah!F655</f>
        <v>0.2078276675358411</v>
      </c>
      <c r="G4016" s="255" t="str">
        <f>data_olah!G655</f>
        <v>115.4984592450898</v>
      </c>
      <c r="H4016" s="254" t="str">
        <f>data_olah!H655</f>
        <v>TELKOMSEL</v>
      </c>
      <c r="I4016" s="254" t="str">
        <f>data_olah!I655</f>
        <v>ORBIT</v>
      </c>
      <c r="J4016" s="254" t="str">
        <f>data_olah!J655</f>
        <v>TERPASANG</v>
      </c>
      <c r="K4016" s="254" t="str">
        <f>data_olah!Q655</f>
        <v>TIDAK TERDETEKSI</v>
      </c>
      <c r="L4016" s="254" t="str">
        <f>data_olah!U655</f>
        <v>TIDAK TERDETEKSI</v>
      </c>
    </row>
    <row r="4017">
      <c r="A4017" s="253">
        <v>2025.0</v>
      </c>
      <c r="B4017" s="253" t="s">
        <v>3599</v>
      </c>
      <c r="C4017" s="254" t="str">
        <f>data_olah!B656</f>
        <v>MAHAKAM ULU</v>
      </c>
      <c r="D4017" s="254" t="str">
        <f>data_olah!C656</f>
        <v>LONG HUBUNG</v>
      </c>
      <c r="E4017" s="254" t="str">
        <f>data_olah!D656</f>
        <v>MATALIBAQ</v>
      </c>
      <c r="F4017" s="255" t="str">
        <f>data_olah!F656</f>
        <v>0.24521184092832887</v>
      </c>
      <c r="G4017" s="255" t="str">
        <f>data_olah!G656</f>
        <v>115.52329286923936</v>
      </c>
      <c r="H4017" s="254" t="str">
        <f>data_olah!H656</f>
        <v>TELKOMSAT</v>
      </c>
      <c r="I4017" s="254" t="str">
        <f>data_olah!I656</f>
        <v>STARLINK</v>
      </c>
      <c r="J4017" s="254" t="str">
        <f>data_olah!J656</f>
        <v>TERPASANG</v>
      </c>
      <c r="K4017" s="254" t="str">
        <f>data_olah!Q656</f>
        <v>&lt;= 50GB</v>
      </c>
      <c r="L4017" s="254" t="str">
        <f>data_olah!U656</f>
        <v>TIDAK OPTIMAL</v>
      </c>
    </row>
    <row r="4018">
      <c r="A4018" s="253">
        <v>2025.0</v>
      </c>
      <c r="B4018" s="253" t="s">
        <v>3599</v>
      </c>
      <c r="C4018" s="254" t="str">
        <f>data_olah!B657</f>
        <v>MAHAKAM ULU</v>
      </c>
      <c r="D4018" s="254" t="str">
        <f>data_olah!C657</f>
        <v>LONG HUBUNG</v>
      </c>
      <c r="E4018" s="254" t="str">
        <f>data_olah!D657</f>
        <v>DATAH BILANG ILIR</v>
      </c>
      <c r="F4018" s="255" t="str">
        <f>data_olah!F657</f>
        <v>0.23115927089031948</v>
      </c>
      <c r="G4018" s="255" t="str">
        <f>data_olah!G657</f>
        <v>115.46085754248939</v>
      </c>
      <c r="H4018" s="254" t="str">
        <f>data_olah!H657</f>
        <v>TELKOMSAT</v>
      </c>
      <c r="I4018" s="254" t="str">
        <f>data_olah!I657</f>
        <v>STARLINK</v>
      </c>
      <c r="J4018" s="254" t="str">
        <f>data_olah!J657</f>
        <v>TERPASANG</v>
      </c>
      <c r="K4018" s="254" t="str">
        <f>data_olah!Q657</f>
        <v>&lt;= 150GB</v>
      </c>
      <c r="L4018" s="254" t="str">
        <f>data_olah!U657</f>
        <v>OPTIMAL</v>
      </c>
    </row>
    <row r="4019">
      <c r="A4019" s="253">
        <v>2025.0</v>
      </c>
      <c r="B4019" s="253" t="s">
        <v>3599</v>
      </c>
      <c r="C4019" s="254" t="str">
        <f>data_olah!B658</f>
        <v>MAHAKAM ULU</v>
      </c>
      <c r="D4019" s="254" t="str">
        <f>data_olah!C658</f>
        <v>LONG HUBUNG</v>
      </c>
      <c r="E4019" s="254" t="str">
        <f>data_olah!D658</f>
        <v>DATAH BILANG ULU</v>
      </c>
      <c r="F4019" s="255" t="str">
        <f>data_olah!F658</f>
        <v>0.22994329747117095</v>
      </c>
      <c r="G4019" s="255" t="str">
        <f>data_olah!G658</f>
        <v>115.44877641463277</v>
      </c>
      <c r="H4019" s="254" t="str">
        <f>data_olah!H658</f>
        <v>TELKOMSAT</v>
      </c>
      <c r="I4019" s="254" t="str">
        <f>data_olah!I658</f>
        <v>STARLINK</v>
      </c>
      <c r="J4019" s="254" t="str">
        <f>data_olah!J658</f>
        <v>TERPASANG</v>
      </c>
      <c r="K4019" s="254" t="str">
        <f>data_olah!Q658</f>
        <v>&lt;= 150GB</v>
      </c>
      <c r="L4019" s="254" t="str">
        <f>data_olah!U658</f>
        <v>OPTIMAL</v>
      </c>
    </row>
    <row r="4020">
      <c r="A4020" s="253">
        <v>2025.0</v>
      </c>
      <c r="B4020" s="253" t="s">
        <v>3599</v>
      </c>
      <c r="C4020" s="254" t="str">
        <f>data_olah!B659</f>
        <v>MAHAKAM ULU</v>
      </c>
      <c r="D4020" s="254" t="str">
        <f>data_olah!C659</f>
        <v>LONG HUBUNG</v>
      </c>
      <c r="E4020" s="254" t="str">
        <f>data_olah!D659</f>
        <v>TRI PARIQ MAKMUR</v>
      </c>
      <c r="F4020" s="255" t="str">
        <f>data_olah!F659</f>
        <v>0.34226529738537964</v>
      </c>
      <c r="G4020" s="255" t="str">
        <f>data_olah!G659</f>
        <v>115.5786380409977</v>
      </c>
      <c r="H4020" s="254" t="str">
        <f>data_olah!H659</f>
        <v>TELKOMSAT</v>
      </c>
      <c r="I4020" s="254" t="str">
        <f>data_olah!I659</f>
        <v>STARLINK</v>
      </c>
      <c r="J4020" s="254" t="str">
        <f>data_olah!J659</f>
        <v>TERPASANG</v>
      </c>
      <c r="K4020" s="254" t="str">
        <f>data_olah!Q659</f>
        <v>&lt;= 500GB</v>
      </c>
      <c r="L4020" s="254" t="str">
        <f>data_olah!U659</f>
        <v>SANGAT OPTIMAL</v>
      </c>
    </row>
    <row r="4021">
      <c r="A4021" s="253">
        <v>2025.0</v>
      </c>
      <c r="B4021" s="253" t="s">
        <v>3599</v>
      </c>
      <c r="C4021" s="254" t="str">
        <f>data_olah!B660</f>
        <v>MAHAKAM ULU</v>
      </c>
      <c r="D4021" s="254" t="str">
        <f>data_olah!C660</f>
        <v>LONG HUBUNG</v>
      </c>
      <c r="E4021" s="254" t="str">
        <f>data_olah!D660</f>
        <v>WANA PARIQ</v>
      </c>
      <c r="F4021" s="255" t="str">
        <f>data_olah!F660</f>
        <v>0.2806914523114102</v>
      </c>
      <c r="G4021" s="255" t="str">
        <f>data_olah!G660</f>
        <v>115.53071688347497</v>
      </c>
      <c r="H4021" s="254" t="str">
        <f>data_olah!H660</f>
        <v>TELKOMSAT</v>
      </c>
      <c r="I4021" s="254" t="str">
        <f>data_olah!I660</f>
        <v>STARLINK</v>
      </c>
      <c r="J4021" s="254" t="str">
        <f>data_olah!J660</f>
        <v>TERPASANG</v>
      </c>
      <c r="K4021" s="254" t="str">
        <f>data_olah!Q660</f>
        <v>&lt;= 50GB</v>
      </c>
      <c r="L4021" s="254" t="str">
        <f>data_olah!U660</f>
        <v>TIDAK OPTIMAL</v>
      </c>
    </row>
    <row r="4022">
      <c r="A4022" s="253">
        <v>2025.0</v>
      </c>
      <c r="B4022" s="253" t="s">
        <v>3599</v>
      </c>
      <c r="C4022" s="254" t="str">
        <f>data_olah!B661</f>
        <v>MAHAKAM ULU</v>
      </c>
      <c r="D4022" s="254" t="str">
        <f>data_olah!C661</f>
        <v>LONG HUBUNG</v>
      </c>
      <c r="E4022" s="254" t="str">
        <f>data_olah!D661</f>
        <v>DATAH BILANG BARU</v>
      </c>
      <c r="F4022" s="255" t="str">
        <f>data_olah!F661</f>
        <v>0.23099942499748916</v>
      </c>
      <c r="G4022" s="255" t="str">
        <f>data_olah!G661</f>
        <v>115.45264033071477</v>
      </c>
      <c r="H4022" s="254" t="str">
        <f>data_olah!H661</f>
        <v>TELKOMSAT</v>
      </c>
      <c r="I4022" s="254" t="str">
        <f>data_olah!I661</f>
        <v>STARLINK</v>
      </c>
      <c r="J4022" s="254" t="str">
        <f>data_olah!J661</f>
        <v>TERPASANG</v>
      </c>
      <c r="K4022" s="254" t="str">
        <f>data_olah!Q661</f>
        <v>&lt;= 500GB</v>
      </c>
      <c r="L4022" s="254" t="str">
        <f>data_olah!U661</f>
        <v>OPTIMAL</v>
      </c>
    </row>
    <row r="4023">
      <c r="A4023" s="253">
        <v>2025.0</v>
      </c>
      <c r="B4023" s="253" t="s">
        <v>3599</v>
      </c>
      <c r="C4023" s="254" t="str">
        <f>data_olah!B662</f>
        <v>MAHAKAM ULU</v>
      </c>
      <c r="D4023" s="254" t="str">
        <f>data_olah!C662</f>
        <v>LONG HUBUNG</v>
      </c>
      <c r="E4023" s="254" t="str">
        <f>data_olah!D662</f>
        <v>SIRAU</v>
      </c>
      <c r="F4023" s="255" t="str">
        <f>data_olah!F662</f>
        <v>0.1951334348996017</v>
      </c>
      <c r="G4023" s="255" t="str">
        <f>data_olah!G662</f>
        <v>115.51133080772105</v>
      </c>
      <c r="H4023" s="254" t="str">
        <f>data_olah!H662</f>
        <v>TELKOMSEL</v>
      </c>
      <c r="I4023" s="254" t="str">
        <f>data_olah!I662</f>
        <v>ORBIT</v>
      </c>
      <c r="J4023" s="254" t="str">
        <f>data_olah!J662</f>
        <v>TERPASANG</v>
      </c>
      <c r="K4023" s="254" t="str">
        <f>data_olah!Q662</f>
        <v>TIDAK TERDETEKSI</v>
      </c>
      <c r="L4023" s="254" t="str">
        <f>data_olah!U662</f>
        <v>TIDAK TERDETEKSI</v>
      </c>
    </row>
    <row r="4024">
      <c r="A4024" s="253">
        <v>2025.0</v>
      </c>
      <c r="B4024" s="253" t="s">
        <v>3599</v>
      </c>
      <c r="C4024" s="254" t="str">
        <f>data_olah!B663</f>
        <v>MAHAKAM ULU</v>
      </c>
      <c r="D4024" s="254" t="str">
        <f>data_olah!C663</f>
        <v>LONG HUBUNG</v>
      </c>
      <c r="E4024" s="254" t="str">
        <f>data_olah!D663</f>
        <v>LONG HUBUNG ULU</v>
      </c>
      <c r="F4024" s="255" t="str">
        <f>data_olah!F663</f>
        <v>0.26523534287805667</v>
      </c>
      <c r="G4024" s="255" t="str">
        <f>data_olah!G663</f>
        <v>115.43596111050879</v>
      </c>
      <c r="H4024" s="254" t="str">
        <f>data_olah!H663</f>
        <v>TELKOMSEL</v>
      </c>
      <c r="I4024" s="254" t="str">
        <f>data_olah!I663</f>
        <v>ORBIT</v>
      </c>
      <c r="J4024" s="254" t="str">
        <f>data_olah!J663</f>
        <v>TERPASANG</v>
      </c>
      <c r="K4024" s="254" t="str">
        <f>data_olah!Q663</f>
        <v>TIDAK TERDETEKSI</v>
      </c>
      <c r="L4024" s="254" t="str">
        <f>data_olah!U663</f>
        <v>TIDAK TERDETEKSI</v>
      </c>
    </row>
    <row r="4025">
      <c r="A4025" s="253">
        <v>2025.0</v>
      </c>
      <c r="B4025" s="253" t="s">
        <v>3599</v>
      </c>
      <c r="C4025" s="254" t="str">
        <f>data_olah!B664</f>
        <v>MAHAKAM ULU</v>
      </c>
      <c r="D4025" s="254" t="str">
        <f>data_olah!C664</f>
        <v>LONG PAHANGAI</v>
      </c>
      <c r="E4025" s="254" t="str">
        <f>data_olah!D664</f>
        <v>DELANG KEROHONG</v>
      </c>
      <c r="F4025" s="255" t="str">
        <f>data_olah!F664</f>
        <v>0.7619924415085291</v>
      </c>
      <c r="G4025" s="255" t="str">
        <f>data_olah!G664</f>
        <v>114.45409645543803</v>
      </c>
      <c r="H4025" s="254" t="str">
        <f>data_olah!H664</f>
        <v>BESTCAMP</v>
      </c>
      <c r="I4025" s="254" t="str">
        <f>data_olah!I664</f>
        <v>STARLINK</v>
      </c>
      <c r="J4025" s="254" t="str">
        <f>data_olah!J664</f>
        <v>TERPASANG</v>
      </c>
      <c r="K4025" s="254" t="str">
        <f>data_olah!Q664</f>
        <v>BELUM TERPASANG</v>
      </c>
      <c r="L4025" s="254" t="str">
        <f>data_olah!U664</f>
        <v>OPTIMAL</v>
      </c>
    </row>
    <row r="4026">
      <c r="A4026" s="253">
        <v>2025.0</v>
      </c>
      <c r="B4026" s="253" t="s">
        <v>3599</v>
      </c>
      <c r="C4026" s="254" t="str">
        <f>data_olah!B665</f>
        <v>MAHAKAM ULU</v>
      </c>
      <c r="D4026" s="254" t="str">
        <f>data_olah!C665</f>
        <v>LONG PAHANGAI</v>
      </c>
      <c r="E4026" s="254" t="str">
        <f>data_olah!D665</f>
        <v>LONG PAKAQ</v>
      </c>
      <c r="F4026" s="255" t="str">
        <f>data_olah!F665</f>
        <v>0.7665196208840832</v>
      </c>
      <c r="G4026" s="255" t="str">
        <f>data_olah!G665</f>
        <v>114.45525524525794</v>
      </c>
      <c r="H4026" s="254" t="str">
        <f>data_olah!H665</f>
        <v>BESTCAMP</v>
      </c>
      <c r="I4026" s="254" t="str">
        <f>data_olah!I665</f>
        <v>STARLINK</v>
      </c>
      <c r="J4026" s="254" t="str">
        <f>data_olah!J665</f>
        <v>TERPASANG</v>
      </c>
      <c r="K4026" s="254" t="str">
        <f>data_olah!Q665</f>
        <v>BELUM TERPASANG</v>
      </c>
      <c r="L4026" s="254" t="str">
        <f>data_olah!U665</f>
        <v>SANGAT OPTIMAL</v>
      </c>
    </row>
    <row r="4027">
      <c r="A4027" s="253">
        <v>2025.0</v>
      </c>
      <c r="B4027" s="253" t="s">
        <v>3599</v>
      </c>
      <c r="C4027" s="254" t="str">
        <f>data_olah!B666</f>
        <v>MAHAKAM ULU</v>
      </c>
      <c r="D4027" s="254" t="str">
        <f>data_olah!C666</f>
        <v>LONG PAHANGAI</v>
      </c>
      <c r="E4027" s="254" t="str">
        <f>data_olah!D666</f>
        <v>LONG LUNUK</v>
      </c>
      <c r="F4027" s="255" t="str">
        <f>data_olah!F666</f>
        <v>0.7996808225107973</v>
      </c>
      <c r="G4027" s="255" t="str">
        <f>data_olah!G666</f>
        <v>114.53097710280761</v>
      </c>
      <c r="H4027" s="254" t="str">
        <f>data_olah!H666</f>
        <v>BESTCAMP</v>
      </c>
      <c r="I4027" s="254" t="str">
        <f>data_olah!I666</f>
        <v>STARLINK</v>
      </c>
      <c r="J4027" s="254" t="str">
        <f>data_olah!J666</f>
        <v>TERPASANG</v>
      </c>
      <c r="K4027" s="254" t="str">
        <f>data_olah!Q666</f>
        <v>BELUM TERPASANG</v>
      </c>
      <c r="L4027" s="254" t="str">
        <f>data_olah!U666</f>
        <v>TIDAK OPTIMAL</v>
      </c>
    </row>
    <row r="4028">
      <c r="A4028" s="253">
        <v>2025.0</v>
      </c>
      <c r="B4028" s="253" t="s">
        <v>3599</v>
      </c>
      <c r="C4028" s="254" t="str">
        <f>data_olah!B667</f>
        <v>MAHAKAM ULU</v>
      </c>
      <c r="D4028" s="254" t="str">
        <f>data_olah!C667</f>
        <v>LONG PAHANGAI</v>
      </c>
      <c r="E4028" s="254" t="str">
        <f>data_olah!D667</f>
        <v>LONG ISUN</v>
      </c>
      <c r="F4028" s="255" t="str">
        <f>data_olah!F667</f>
        <v>1.0350681163256714</v>
      </c>
      <c r="G4028" s="255" t="str">
        <f>data_olah!G667</f>
        <v>114.62002152955957</v>
      </c>
      <c r="H4028" s="254" t="str">
        <f>data_olah!H667</f>
        <v>BESTCAMP</v>
      </c>
      <c r="I4028" s="254" t="str">
        <f>data_olah!I667</f>
        <v>STARLINK</v>
      </c>
      <c r="J4028" s="254" t="str">
        <f>data_olah!J667</f>
        <v>TERPASANG</v>
      </c>
      <c r="K4028" s="254" t="str">
        <f>data_olah!Q667</f>
        <v>BELUM TERPASANG</v>
      </c>
      <c r="L4028" s="254" t="str">
        <f>data_olah!U667</f>
        <v>TIDAK OPTIMAL</v>
      </c>
    </row>
    <row r="4029">
      <c r="A4029" s="253">
        <v>2025.0</v>
      </c>
      <c r="B4029" s="253" t="s">
        <v>3599</v>
      </c>
      <c r="C4029" s="254" t="str">
        <f>data_olah!B668</f>
        <v>MAHAKAM ULU</v>
      </c>
      <c r="D4029" s="254" t="str">
        <f>data_olah!C668</f>
        <v>LONG PAHANGAI</v>
      </c>
      <c r="E4029" s="254" t="str">
        <f>data_olah!D668</f>
        <v>NAHA ARU</v>
      </c>
      <c r="F4029" s="255" t="str">
        <f>data_olah!F668</f>
        <v>0.8638980118394364</v>
      </c>
      <c r="G4029" s="255" t="str">
        <f>data_olah!G668</f>
        <v>114.66120476143294</v>
      </c>
      <c r="H4029" s="254" t="str">
        <f>data_olah!H668</f>
        <v>BESTCAMP</v>
      </c>
      <c r="I4029" s="254" t="str">
        <f>data_olah!I668</f>
        <v>STARLINK</v>
      </c>
      <c r="J4029" s="254" t="str">
        <f>data_olah!J668</f>
        <v>TERPASANG</v>
      </c>
      <c r="K4029" s="254" t="str">
        <f>data_olah!Q668</f>
        <v>BELUM TERPASANG</v>
      </c>
      <c r="L4029" s="254" t="str">
        <f>data_olah!U668</f>
        <v>TIDAK OPTIMAL</v>
      </c>
    </row>
    <row r="4030">
      <c r="A4030" s="253">
        <v>2025.0</v>
      </c>
      <c r="B4030" s="253" t="s">
        <v>3599</v>
      </c>
      <c r="C4030" s="254" t="str">
        <f>data_olah!B669</f>
        <v>MAHAKAM ULU</v>
      </c>
      <c r="D4030" s="254" t="str">
        <f>data_olah!C669</f>
        <v>LONG PAHANGAI</v>
      </c>
      <c r="E4030" s="254" t="str">
        <f>data_olah!D669</f>
        <v>DATAH NAHA</v>
      </c>
      <c r="F4030" s="255" t="str">
        <f>data_olah!F669</f>
        <v>0.8718691609505069</v>
      </c>
      <c r="G4030" s="255" t="str">
        <f>data_olah!G669</f>
        <v>114.63998843775585</v>
      </c>
      <c r="H4030" s="254" t="str">
        <f>data_olah!H669</f>
        <v>BESTCAMP</v>
      </c>
      <c r="I4030" s="254" t="str">
        <f>data_olah!I669</f>
        <v>STARLINK</v>
      </c>
      <c r="J4030" s="254" t="str">
        <f>data_olah!J669</f>
        <v>TERPASANG</v>
      </c>
      <c r="K4030" s="254" t="str">
        <f>data_olah!Q669</f>
        <v>BELUM TERPASANG</v>
      </c>
      <c r="L4030" s="254" t="str">
        <f>data_olah!U669</f>
        <v>TIDAK OPTIMAL</v>
      </c>
    </row>
    <row r="4031">
      <c r="A4031" s="253">
        <v>2025.0</v>
      </c>
      <c r="B4031" s="253" t="s">
        <v>3599</v>
      </c>
      <c r="C4031" s="254" t="str">
        <f>data_olah!B670</f>
        <v>MAHAKAM ULU</v>
      </c>
      <c r="D4031" s="254" t="str">
        <f>data_olah!C670</f>
        <v>LONG PAHANGAI</v>
      </c>
      <c r="E4031" s="254" t="str">
        <f>data_olah!D670</f>
        <v>LIRUNG UBING</v>
      </c>
      <c r="F4031" s="255" t="str">
        <f>data_olah!F670</f>
        <v>0.8116715992278148</v>
      </c>
      <c r="G4031" s="255" t="str">
        <f>data_olah!G670</f>
        <v>114.55063668105352</v>
      </c>
      <c r="H4031" s="254" t="str">
        <f>data_olah!H670</f>
        <v>BESTCAMP</v>
      </c>
      <c r="I4031" s="254" t="str">
        <f>data_olah!I670</f>
        <v>STARLINK</v>
      </c>
      <c r="J4031" s="254" t="str">
        <f>data_olah!J670</f>
        <v>TERPASANG</v>
      </c>
      <c r="K4031" s="254" t="str">
        <f>data_olah!Q670</f>
        <v>BELUM TERPASANG</v>
      </c>
      <c r="L4031" s="254" t="str">
        <f>data_olah!U670</f>
        <v>TIDAK OPTIMAL</v>
      </c>
    </row>
    <row r="4032">
      <c r="A4032" s="253">
        <v>2025.0</v>
      </c>
      <c r="B4032" s="253" t="s">
        <v>3599</v>
      </c>
      <c r="C4032" s="254" t="str">
        <f>data_olah!B671</f>
        <v>MAHAKAM ULU</v>
      </c>
      <c r="D4032" s="254" t="str">
        <f>data_olah!C671</f>
        <v>LONG PAHANGAI</v>
      </c>
      <c r="E4032" s="254" t="str">
        <f>data_olah!D671</f>
        <v>LONG PAHANGAI I</v>
      </c>
      <c r="F4032" s="255" t="str">
        <f>data_olah!F671</f>
        <v>0.8835247649712071</v>
      </c>
      <c r="G4032" s="255" t="str">
        <f>data_olah!G671</f>
        <v>114.70238845098675</v>
      </c>
      <c r="H4032" s="254" t="str">
        <f>data_olah!H671</f>
        <v>TELKOMSEL</v>
      </c>
      <c r="I4032" s="254" t="str">
        <f>data_olah!I671</f>
        <v>ORBIT</v>
      </c>
      <c r="J4032" s="254" t="str">
        <f>data_olah!J671</f>
        <v>TERPASANG</v>
      </c>
      <c r="K4032" s="254" t="str">
        <f>data_olah!Q671</f>
        <v>TIDAK TERDETEKSI</v>
      </c>
      <c r="L4032" s="254" t="str">
        <f>data_olah!U671</f>
        <v>TIDAK TERDETEKSI</v>
      </c>
    </row>
    <row r="4033">
      <c r="A4033" s="253">
        <v>2025.0</v>
      </c>
      <c r="B4033" s="253" t="s">
        <v>3599</v>
      </c>
      <c r="C4033" s="254" t="str">
        <f>data_olah!B672</f>
        <v>MAHAKAM ULU</v>
      </c>
      <c r="D4033" s="254" t="str">
        <f>data_olah!C672</f>
        <v>LONG PAHANGAI</v>
      </c>
      <c r="E4033" s="254" t="str">
        <f>data_olah!D672</f>
        <v>LONG PAHANGAI II</v>
      </c>
      <c r="F4033" s="255" t="str">
        <f>data_olah!F672</f>
        <v>0.8760380116821415</v>
      </c>
      <c r="G4033" s="255" t="str">
        <f>data_olah!G672</f>
        <v>114.74010011236446</v>
      </c>
      <c r="H4033" s="254" t="str">
        <f>data_olah!H672</f>
        <v>BESTCAMP</v>
      </c>
      <c r="I4033" s="254" t="str">
        <f>data_olah!I672</f>
        <v>STARLINK</v>
      </c>
      <c r="J4033" s="254" t="str">
        <f>data_olah!J672</f>
        <v>TERPASANG</v>
      </c>
      <c r="K4033" s="254" t="str">
        <f>data_olah!Q672</f>
        <v>BELUM TERPASANG</v>
      </c>
      <c r="L4033" s="254" t="str">
        <f>data_olah!U672</f>
        <v>TIDAK OPTIMAL</v>
      </c>
    </row>
    <row r="4034">
      <c r="A4034" s="253">
        <v>2025.0</v>
      </c>
      <c r="B4034" s="253" t="s">
        <v>3599</v>
      </c>
      <c r="C4034" s="254" t="str">
        <f>data_olah!B673</f>
        <v>MAHAKAM ULU</v>
      </c>
      <c r="D4034" s="254" t="str">
        <f>data_olah!C673</f>
        <v>LONG PAHANGAI</v>
      </c>
      <c r="E4034" s="254" t="str">
        <f>data_olah!D673</f>
        <v>LONG TUYOQ</v>
      </c>
      <c r="F4034" s="255" t="str">
        <f>data_olah!F673</f>
        <v>0.8890667616177679</v>
      </c>
      <c r="G4034" s="255" t="str">
        <f>data_olah!G673</f>
        <v>114.69123447958803</v>
      </c>
      <c r="H4034" s="254" t="str">
        <f>data_olah!H673</f>
        <v>TELKOMSEL</v>
      </c>
      <c r="I4034" s="254" t="str">
        <f>data_olah!I673</f>
        <v>ORBIT</v>
      </c>
      <c r="J4034" s="254" t="str">
        <f>data_olah!J673</f>
        <v>TERPASANG</v>
      </c>
      <c r="K4034" s="254" t="str">
        <f>data_olah!Q673</f>
        <v>TIDAK TERDETEKSI</v>
      </c>
      <c r="L4034" s="254" t="str">
        <f>data_olah!U673</f>
        <v>TIDAK TERDETEKSI</v>
      </c>
    </row>
    <row r="4035">
      <c r="A4035" s="253">
        <v>2025.0</v>
      </c>
      <c r="B4035" s="253" t="s">
        <v>3599</v>
      </c>
      <c r="C4035" s="254" t="str">
        <f>data_olah!B674</f>
        <v>MAHAKAM ULU</v>
      </c>
      <c r="D4035" s="254" t="str">
        <f>data_olah!C674</f>
        <v>LONG PAHANGAI</v>
      </c>
      <c r="E4035" s="254" t="str">
        <f>data_olah!D674</f>
        <v>LIU MULANG</v>
      </c>
      <c r="F4035" s="255" t="str">
        <f>data_olah!F674</f>
        <v>0.9308094577854961</v>
      </c>
      <c r="G4035" s="255" t="str">
        <f>data_olah!G674</f>
        <v>114.76582679679457</v>
      </c>
      <c r="H4035" s="254" t="str">
        <f>data_olah!H674</f>
        <v>BESTCAMP</v>
      </c>
      <c r="I4035" s="254" t="str">
        <f>data_olah!I674</f>
        <v>STARLINK</v>
      </c>
      <c r="J4035" s="254" t="str">
        <f>data_olah!J674</f>
        <v>TERPASANG</v>
      </c>
      <c r="K4035" s="254" t="str">
        <f>data_olah!Q674</f>
        <v>BELUM TERPASANG</v>
      </c>
      <c r="L4035" s="254" t="str">
        <f>data_olah!U674</f>
        <v>TIDAK OPTIMAL</v>
      </c>
    </row>
    <row r="4036">
      <c r="A4036" s="253">
        <v>2025.0</v>
      </c>
      <c r="B4036" s="253" t="s">
        <v>3599</v>
      </c>
      <c r="C4036" s="254" t="str">
        <f>data_olah!B675</f>
        <v>MAHAKAM ULU</v>
      </c>
      <c r="D4036" s="254" t="str">
        <f>data_olah!C675</f>
        <v>LONG PAHANGAI</v>
      </c>
      <c r="E4036" s="254" t="str">
        <f>data_olah!D675</f>
        <v>LONG PAKAQ BARU</v>
      </c>
      <c r="F4036" s="255" t="str">
        <f>data_olah!F675</f>
        <v>0.7638026293157275</v>
      </c>
      <c r="G4036" s="255" t="str">
        <f>data_olah!G675</f>
        <v>114.41333567493646</v>
      </c>
      <c r="H4036" s="254" t="str">
        <f>data_olah!H675</f>
        <v>BESTCAMP</v>
      </c>
      <c r="I4036" s="254" t="str">
        <f>data_olah!I675</f>
        <v>STARLINK</v>
      </c>
      <c r="J4036" s="254" t="str">
        <f>data_olah!J675</f>
        <v>TERPASANG</v>
      </c>
      <c r="K4036" s="254" t="str">
        <f>data_olah!Q675</f>
        <v>BELUM TERPASANG</v>
      </c>
      <c r="L4036" s="254" t="str">
        <f>data_olah!U675</f>
        <v>TIDAK OPTIMAL</v>
      </c>
    </row>
    <row r="4037">
      <c r="A4037" s="253">
        <v>2025.0</v>
      </c>
      <c r="B4037" s="253" t="s">
        <v>3599</v>
      </c>
      <c r="C4037" s="254" t="str">
        <f>data_olah!B676</f>
        <v>MAHAKAM ULU</v>
      </c>
      <c r="D4037" s="254" t="str">
        <f>data_olah!C676</f>
        <v>LONG PAHANGAI</v>
      </c>
      <c r="E4037" s="254" t="str">
        <f>data_olah!D676</f>
        <v>LONG LUNUK BARU</v>
      </c>
      <c r="F4037" s="255" t="str">
        <f>data_olah!F676</f>
        <v>0.7772464760342571</v>
      </c>
      <c r="G4037" s="255" t="str">
        <f>data_olah!G676</f>
        <v>114.50383820505864</v>
      </c>
      <c r="H4037" s="254" t="str">
        <f>data_olah!H676</f>
        <v>BESTCAMP</v>
      </c>
      <c r="I4037" s="254" t="str">
        <f>data_olah!I676</f>
        <v>STARLINK</v>
      </c>
      <c r="J4037" s="254" t="str">
        <f>data_olah!J676</f>
        <v>TERPASANG</v>
      </c>
      <c r="K4037" s="254" t="str">
        <f>data_olah!Q676</f>
        <v>BELUM TERPASANG</v>
      </c>
      <c r="L4037" s="254" t="str">
        <f>data_olah!U676</f>
        <v>TIDAK OPTIMAL</v>
      </c>
    </row>
    <row r="4038">
      <c r="A4038" s="253">
        <v>2025.0</v>
      </c>
      <c r="B4038" s="253" t="s">
        <v>3599</v>
      </c>
      <c r="C4038" s="254" t="str">
        <f>data_olah!B677</f>
        <v>PASER</v>
      </c>
      <c r="D4038" s="254" t="str">
        <f>data_olah!C677</f>
        <v>BATU ENGAU</v>
      </c>
      <c r="E4038" s="254" t="str">
        <f>data_olah!D677</f>
        <v>KERANG</v>
      </c>
      <c r="F4038" s="255" t="str">
        <f>data_olah!F677</f>
        <v>-2.2291076818645017</v>
      </c>
      <c r="G4038" s="255" t="str">
        <f>data_olah!G677</f>
        <v>116.07570284565351</v>
      </c>
      <c r="H4038" s="254" t="str">
        <f>data_olah!H677</f>
        <v>TELKOMSEL</v>
      </c>
      <c r="I4038" s="254" t="str">
        <f>data_olah!I677</f>
        <v>INDIHOME</v>
      </c>
      <c r="J4038" s="254" t="str">
        <f>data_olah!J677</f>
        <v>TERPASANG</v>
      </c>
      <c r="K4038" s="254" t="str">
        <f>data_olah!Q677</f>
        <v>&gt; 200GB</v>
      </c>
      <c r="L4038" s="254" t="str">
        <f>data_olah!U677</f>
        <v>KURANG OPTIMAL</v>
      </c>
    </row>
    <row r="4039">
      <c r="A4039" s="253">
        <v>2025.0</v>
      </c>
      <c r="B4039" s="253" t="s">
        <v>3599</v>
      </c>
      <c r="C4039" s="254" t="str">
        <f>data_olah!B678</f>
        <v>PASER</v>
      </c>
      <c r="D4039" s="254" t="str">
        <f>data_olah!C678</f>
        <v>BATU ENGAU</v>
      </c>
      <c r="E4039" s="254" t="str">
        <f>data_olah!D678</f>
        <v>LOMU</v>
      </c>
      <c r="F4039" s="255" t="str">
        <f>data_olah!F678</f>
        <v>-2.297995920618829</v>
      </c>
      <c r="G4039" s="255" t="str">
        <f>data_olah!G678</f>
        <v>116.26822584271758</v>
      </c>
      <c r="H4039" s="254" t="str">
        <f>data_olah!H678</f>
        <v>ICON+</v>
      </c>
      <c r="I4039" s="254" t="str">
        <f>data_olah!I678</f>
        <v> Broadband + I-WIN</v>
      </c>
      <c r="J4039" s="254" t="str">
        <f>data_olah!J678</f>
        <v>TERPASANG</v>
      </c>
      <c r="K4039" s="254" t="str">
        <f>data_olah!Q678</f>
        <v>&lt;= 200GB</v>
      </c>
      <c r="L4039" s="254" t="str">
        <f>data_olah!U678</f>
        <v>KURANG OPTIMAL</v>
      </c>
    </row>
    <row r="4040">
      <c r="A4040" s="253">
        <v>2025.0</v>
      </c>
      <c r="B4040" s="253" t="s">
        <v>3599</v>
      </c>
      <c r="C4040" s="254" t="str">
        <f>data_olah!B679</f>
        <v>PASER</v>
      </c>
      <c r="D4040" s="254" t="str">
        <f>data_olah!C679</f>
        <v>BATU ENGAU</v>
      </c>
      <c r="E4040" s="254" t="str">
        <f>data_olah!D679</f>
        <v>SEGENDANG</v>
      </c>
      <c r="F4040" s="255" t="str">
        <f>data_olah!F679</f>
        <v>-2.3197447988818647</v>
      </c>
      <c r="G4040" s="255" t="str">
        <f>data_olah!G679</f>
        <v>116.38232599167306</v>
      </c>
      <c r="H4040" s="254" t="str">
        <f>data_olah!H679</f>
        <v>ICON+</v>
      </c>
      <c r="I4040" s="254" t="str">
        <f>data_olah!I679</f>
        <v> Broadband + I-WIN</v>
      </c>
      <c r="J4040" s="254" t="str">
        <f>data_olah!J679</f>
        <v>TERPASANG</v>
      </c>
      <c r="K4040" s="254" t="str">
        <f>data_olah!Q679</f>
        <v>&lt;= 200GB</v>
      </c>
      <c r="L4040" s="254" t="str">
        <f>data_olah!U679</f>
        <v>KURANG OPTIMAL</v>
      </c>
    </row>
    <row r="4041">
      <c r="A4041" s="253">
        <v>2025.0</v>
      </c>
      <c r="B4041" s="253" t="s">
        <v>3599</v>
      </c>
      <c r="C4041" s="254" t="str">
        <f>data_olah!B680</f>
        <v>PASER</v>
      </c>
      <c r="D4041" s="254" t="str">
        <f>data_olah!C680</f>
        <v>BATU ENGAU</v>
      </c>
      <c r="E4041" s="254" t="str">
        <f>data_olah!D680</f>
        <v>MENGKUDU</v>
      </c>
      <c r="F4041" s="255" t="str">
        <f>data_olah!F680</f>
        <v>-2.279348065311799</v>
      </c>
      <c r="G4041" s="255" t="str">
        <f>data_olah!G680</f>
        <v>116.16304595086933</v>
      </c>
      <c r="H4041" s="254" t="str">
        <f>data_olah!H680</f>
        <v>TELKOMSEL</v>
      </c>
      <c r="I4041" s="254" t="str">
        <f>data_olah!I680</f>
        <v>INDIHOME</v>
      </c>
      <c r="J4041" s="254" t="str">
        <f>data_olah!J680</f>
        <v>TERPASANG</v>
      </c>
      <c r="K4041" s="254" t="str">
        <f>data_olah!Q680</f>
        <v>&gt; 200GB</v>
      </c>
      <c r="L4041" s="254" t="str">
        <f>data_olah!U680</f>
        <v>KURANG OPTIMAL</v>
      </c>
    </row>
    <row r="4042">
      <c r="A4042" s="253">
        <v>2025.0</v>
      </c>
      <c r="B4042" s="253" t="s">
        <v>3599</v>
      </c>
      <c r="C4042" s="254" t="str">
        <f>data_olah!B681</f>
        <v>PASER</v>
      </c>
      <c r="D4042" s="254" t="str">
        <f>data_olah!C681</f>
        <v>BATU ENGAU</v>
      </c>
      <c r="E4042" s="254" t="str">
        <f>data_olah!D681</f>
        <v>RIWANG</v>
      </c>
      <c r="F4042" s="255" t="str">
        <f>data_olah!F681</f>
        <v>-2.251039495944402</v>
      </c>
      <c r="G4042" s="255" t="str">
        <f>data_olah!G681</f>
        <v>116.30060868542598</v>
      </c>
      <c r="H4042" s="254" t="str">
        <f>data_olah!H681</f>
        <v>ICON+</v>
      </c>
      <c r="I4042" s="254" t="str">
        <f>data_olah!I681</f>
        <v> Broadband + I-WIN</v>
      </c>
      <c r="J4042" s="254" t="str">
        <f>data_olah!J681</f>
        <v>TERPASANG</v>
      </c>
      <c r="K4042" s="254" t="str">
        <f>data_olah!Q681</f>
        <v>&lt;= 200GB</v>
      </c>
      <c r="L4042" s="254" t="str">
        <f>data_olah!U681</f>
        <v>KURANG OPTIMAL</v>
      </c>
    </row>
    <row r="4043">
      <c r="A4043" s="253">
        <v>2025.0</v>
      </c>
      <c r="B4043" s="253" t="s">
        <v>3599</v>
      </c>
      <c r="C4043" s="254" t="str">
        <f>data_olah!B682</f>
        <v>PASER</v>
      </c>
      <c r="D4043" s="254" t="str">
        <f>data_olah!C682</f>
        <v>BATU ENGAU</v>
      </c>
      <c r="E4043" s="254" t="str">
        <f>data_olah!D682</f>
        <v>LANGGAI</v>
      </c>
      <c r="F4043" s="255" t="str">
        <f>data_olah!F682</f>
        <v>-2.1533052087895728</v>
      </c>
      <c r="G4043" s="255" t="str">
        <f>data_olah!G682</f>
        <v>116.2190996820978</v>
      </c>
      <c r="H4043" s="254" t="str">
        <f>data_olah!H682</f>
        <v>ICON+</v>
      </c>
      <c r="I4043" s="254" t="str">
        <f>data_olah!I682</f>
        <v> Broadband + I-WIN</v>
      </c>
      <c r="J4043" s="254" t="str">
        <f>data_olah!J682</f>
        <v>TERPASANG</v>
      </c>
      <c r="K4043" s="254" t="str">
        <f>data_olah!Q682</f>
        <v>&lt;= 200GB</v>
      </c>
      <c r="L4043" s="254" t="str">
        <f>data_olah!U682</f>
        <v>KURANG OPTIMAL</v>
      </c>
    </row>
    <row r="4044">
      <c r="A4044" s="253">
        <v>2025.0</v>
      </c>
      <c r="B4044" s="253" t="s">
        <v>3599</v>
      </c>
      <c r="C4044" s="254" t="str">
        <f>data_olah!B683</f>
        <v>PASER</v>
      </c>
      <c r="D4044" s="254" t="str">
        <f>data_olah!C683</f>
        <v>BATU ENGAU</v>
      </c>
      <c r="E4044" s="254" t="str">
        <f>data_olah!D683</f>
        <v>PETANGIS</v>
      </c>
      <c r="F4044" s="255" t="str">
        <f>data_olah!F683</f>
        <v>-2.103253319609022</v>
      </c>
      <c r="G4044" s="255" t="str">
        <f>data_olah!G683</f>
        <v>116.10713906492153</v>
      </c>
      <c r="H4044" s="254" t="str">
        <f>data_olah!H683</f>
        <v>TELKOMSEL</v>
      </c>
      <c r="I4044" s="254" t="str">
        <f>data_olah!I683</f>
        <v>INDIHOME</v>
      </c>
      <c r="J4044" s="254" t="str">
        <f>data_olah!J683</f>
        <v>TERPASANG</v>
      </c>
      <c r="K4044" s="254" t="str">
        <f>data_olah!Q683</f>
        <v>&lt;= 10GB</v>
      </c>
      <c r="L4044" s="254" t="str">
        <f>data_olah!U683</f>
        <v>TIDAK OPTIMAL</v>
      </c>
    </row>
    <row r="4045">
      <c r="A4045" s="253">
        <v>2025.0</v>
      </c>
      <c r="B4045" s="253" t="s">
        <v>3599</v>
      </c>
      <c r="C4045" s="254" t="str">
        <f>data_olah!B684</f>
        <v>PASER</v>
      </c>
      <c r="D4045" s="254" t="str">
        <f>data_olah!C684</f>
        <v>BATU ENGAU</v>
      </c>
      <c r="E4045" s="254" t="str">
        <f>data_olah!D684</f>
        <v>TEMPAKAN</v>
      </c>
      <c r="F4045" s="255" t="str">
        <f>data_olah!F684</f>
        <v>-2.2631832230948943</v>
      </c>
      <c r="G4045" s="255" t="str">
        <f>data_olah!G684</f>
        <v>116.1282646758943</v>
      </c>
      <c r="H4045" s="254" t="str">
        <f>data_olah!H684</f>
        <v>TELKOMSEL</v>
      </c>
      <c r="I4045" s="254" t="str">
        <f>data_olah!I684</f>
        <v>INDIHOME</v>
      </c>
      <c r="J4045" s="254" t="str">
        <f>data_olah!J684</f>
        <v>TERPASANG</v>
      </c>
      <c r="K4045" s="254" t="str">
        <f>data_olah!Q684</f>
        <v>&lt;= 50GB</v>
      </c>
      <c r="L4045" s="254" t="str">
        <f>data_olah!U684</f>
        <v>TIDAK OPTIMAL</v>
      </c>
    </row>
    <row r="4046">
      <c r="A4046" s="253">
        <v>2025.0</v>
      </c>
      <c r="B4046" s="253" t="s">
        <v>3599</v>
      </c>
      <c r="C4046" s="254" t="str">
        <f>data_olah!B685</f>
        <v>PASER</v>
      </c>
      <c r="D4046" s="254" t="str">
        <f>data_olah!C685</f>
        <v>BATU ENGAU</v>
      </c>
      <c r="E4046" s="254" t="str">
        <f>data_olah!D685</f>
        <v>KERANG DAYO</v>
      </c>
      <c r="F4046" s="255" t="str">
        <f>data_olah!F685</f>
        <v>-2.283551182379634</v>
      </c>
      <c r="G4046" s="255" t="str">
        <f>data_olah!G685</f>
        <v>116.04458404648751</v>
      </c>
      <c r="H4046" s="254" t="str">
        <f>data_olah!H685</f>
        <v>ICON+</v>
      </c>
      <c r="I4046" s="254" t="str">
        <f>data_olah!I685</f>
        <v> Broadband + I-WIN</v>
      </c>
      <c r="J4046" s="254" t="str">
        <f>data_olah!J685</f>
        <v>TERPASANG</v>
      </c>
      <c r="K4046" s="254" t="str">
        <f>data_olah!Q685</f>
        <v>&lt;= 200GB</v>
      </c>
      <c r="L4046" s="254" t="str">
        <f>data_olah!U685</f>
        <v>KURANG OPTIMAL</v>
      </c>
    </row>
    <row r="4047">
      <c r="A4047" s="253">
        <v>2025.0</v>
      </c>
      <c r="B4047" s="253" t="s">
        <v>3599</v>
      </c>
      <c r="C4047" s="254" t="str">
        <f>data_olah!B686</f>
        <v>PASER</v>
      </c>
      <c r="D4047" s="254" t="str">
        <f>data_olah!C686</f>
        <v>BATU ENGAU</v>
      </c>
      <c r="E4047" s="254" t="str">
        <f>data_olah!D686</f>
        <v>SAING PRUPUK</v>
      </c>
      <c r="F4047" s="255" t="str">
        <f>data_olah!F686</f>
        <v>-2.053976157540722</v>
      </c>
      <c r="G4047" s="255" t="str">
        <f>data_olah!G686</f>
        <v>116.12064386845046</v>
      </c>
      <c r="H4047" s="254" t="str">
        <f>data_olah!H686</f>
        <v>ICON+</v>
      </c>
      <c r="I4047" s="254" t="str">
        <f>data_olah!I686</f>
        <v> Broadband + I-WIN</v>
      </c>
      <c r="J4047" s="254" t="str">
        <f>data_olah!J686</f>
        <v>TERPASANG</v>
      </c>
      <c r="K4047" s="254" t="str">
        <f>data_olah!Q686</f>
        <v>&lt;= 200GB</v>
      </c>
      <c r="L4047" s="254" t="str">
        <f>data_olah!U686</f>
        <v>KURANG OPTIMAL</v>
      </c>
    </row>
    <row r="4048">
      <c r="A4048" s="253">
        <v>2025.0</v>
      </c>
      <c r="B4048" s="253" t="s">
        <v>3599</v>
      </c>
      <c r="C4048" s="254" t="str">
        <f>data_olah!B687</f>
        <v>PASER</v>
      </c>
      <c r="D4048" s="254" t="str">
        <f>data_olah!C687</f>
        <v>BATU ENGAU</v>
      </c>
      <c r="E4048" s="254" t="str">
        <f>data_olah!D687</f>
        <v>BAI JAYA</v>
      </c>
      <c r="F4048" s="255" t="str">
        <f>data_olah!F687</f>
        <v>-2.1110119953828397</v>
      </c>
      <c r="G4048" s="255" t="str">
        <f>data_olah!G687</f>
        <v>116.2349073239969</v>
      </c>
      <c r="H4048" s="254" t="str">
        <f>data_olah!H687</f>
        <v>TELKOMSEL</v>
      </c>
      <c r="I4048" s="254" t="str">
        <f>data_olah!I687</f>
        <v>ORBIT</v>
      </c>
      <c r="J4048" s="254" t="str">
        <f>data_olah!J687</f>
        <v>TERPASANG</v>
      </c>
      <c r="K4048" s="254" t="str">
        <f>data_olah!Q687</f>
        <v>TIDAK TERDETEKSI</v>
      </c>
      <c r="L4048" s="254" t="str">
        <f>data_olah!U687</f>
        <v>TIDAK TERDETEKSI</v>
      </c>
    </row>
    <row r="4049">
      <c r="A4049" s="253">
        <v>2025.0</v>
      </c>
      <c r="B4049" s="253" t="s">
        <v>3599</v>
      </c>
      <c r="C4049" s="254" t="str">
        <f>data_olah!B688</f>
        <v>PASER</v>
      </c>
      <c r="D4049" s="254" t="str">
        <f>data_olah!C688</f>
        <v>BATU ENGAU</v>
      </c>
      <c r="E4049" s="254" t="str">
        <f>data_olah!D688</f>
        <v>PENGGUREN JAYA</v>
      </c>
      <c r="F4049" s="255" t="str">
        <f>data_olah!F688</f>
        <v>-2.3341851099454516</v>
      </c>
      <c r="G4049" s="255" t="str">
        <f>data_olah!G688</f>
        <v>116.3282576385538</v>
      </c>
      <c r="H4049" s="254" t="str">
        <f>data_olah!H688</f>
        <v>ICON+</v>
      </c>
      <c r="I4049" s="254" t="str">
        <f>data_olah!I688</f>
        <v> Broadband + I-WIN</v>
      </c>
      <c r="J4049" s="254" t="str">
        <f>data_olah!J688</f>
        <v>TERPASANG</v>
      </c>
      <c r="K4049" s="254" t="str">
        <f>data_olah!Q688</f>
        <v>&lt;= 200GB</v>
      </c>
      <c r="L4049" s="254" t="str">
        <f>data_olah!U688</f>
        <v>KURANG OPTIMAL</v>
      </c>
    </row>
    <row r="4050">
      <c r="A4050" s="253">
        <v>2025.0</v>
      </c>
      <c r="B4050" s="253" t="s">
        <v>3599</v>
      </c>
      <c r="C4050" s="254" t="str">
        <f>data_olah!B689</f>
        <v>PASER</v>
      </c>
      <c r="D4050" s="254" t="str">
        <f>data_olah!C689</f>
        <v>BATU ENGAU</v>
      </c>
      <c r="E4050" s="254" t="str">
        <f>data_olah!D689</f>
        <v>TEBRU PASER DAMAI</v>
      </c>
      <c r="F4050" s="255" t="str">
        <f>data_olah!F689</f>
        <v>-2.1586449538556183</v>
      </c>
      <c r="G4050" s="255" t="str">
        <f>data_olah!G689</f>
        <v>116.10812314886934</v>
      </c>
      <c r="H4050" s="254" t="str">
        <f>data_olah!H689</f>
        <v>TELKOMSEL</v>
      </c>
      <c r="I4050" s="254" t="str">
        <f>data_olah!I689</f>
        <v>INDIHOME</v>
      </c>
      <c r="J4050" s="254" t="str">
        <f>data_olah!J689</f>
        <v>TERPASANG</v>
      </c>
      <c r="K4050" s="254" t="str">
        <f>data_olah!Q689</f>
        <v>&lt;= 100GB</v>
      </c>
      <c r="L4050" s="254" t="str">
        <f>data_olah!U689</f>
        <v>TIDAK OPTIMAL</v>
      </c>
    </row>
    <row r="4051">
      <c r="A4051" s="253">
        <v>2025.0</v>
      </c>
      <c r="B4051" s="253" t="s">
        <v>3599</v>
      </c>
      <c r="C4051" s="254" t="str">
        <f>data_olah!B690</f>
        <v>PASER</v>
      </c>
      <c r="D4051" s="254" t="str">
        <f>data_olah!C690</f>
        <v>BATU SOPANG</v>
      </c>
      <c r="E4051" s="254" t="str">
        <f>data_olah!D690</f>
        <v>SAMURANGAU</v>
      </c>
      <c r="F4051" s="255" t="str">
        <f>data_olah!F690</f>
        <v>-1.9048538650924653</v>
      </c>
      <c r="G4051" s="255" t="str">
        <f>data_olah!G690</f>
        <v>115.93400801953022</v>
      </c>
      <c r="H4051" s="254" t="str">
        <f>data_olah!H690</f>
        <v>ICON+</v>
      </c>
      <c r="I4051" s="254" t="str">
        <f>data_olah!I690</f>
        <v> Broadband + I-WIN</v>
      </c>
      <c r="J4051" s="254" t="str">
        <f>data_olah!J690</f>
        <v>TERPASANG</v>
      </c>
      <c r="K4051" s="254" t="str">
        <f>data_olah!Q690</f>
        <v>&lt;= 200GB</v>
      </c>
      <c r="L4051" s="254" t="str">
        <f>data_olah!U690</f>
        <v>KURANG OPTIMAL</v>
      </c>
    </row>
    <row r="4052">
      <c r="A4052" s="253">
        <v>2025.0</v>
      </c>
      <c r="B4052" s="253" t="s">
        <v>3599</v>
      </c>
      <c r="C4052" s="254" t="str">
        <f>data_olah!B691</f>
        <v>PASER</v>
      </c>
      <c r="D4052" s="254" t="str">
        <f>data_olah!C691</f>
        <v>BATU SOPANG</v>
      </c>
      <c r="E4052" s="254" t="str">
        <f>data_olah!D691</f>
        <v>BUSUI</v>
      </c>
      <c r="F4052" s="255" t="str">
        <f>data_olah!F691</f>
        <v>-1.7379575091232700</v>
      </c>
      <c r="G4052" s="255" t="str">
        <f>data_olah!G691</f>
        <v>115.8305680071020</v>
      </c>
      <c r="H4052" s="254" t="str">
        <f>data_olah!H691</f>
        <v>TELKOMSEL</v>
      </c>
      <c r="I4052" s="254" t="str">
        <f>data_olah!I691</f>
        <v>INDIHOME</v>
      </c>
      <c r="J4052" s="254" t="str">
        <f>data_olah!J691</f>
        <v>TERPASANG</v>
      </c>
      <c r="K4052" s="254" t="str">
        <f>data_olah!Q691</f>
        <v>&gt; 200GB</v>
      </c>
      <c r="L4052" s="254" t="str">
        <f>data_olah!U691</f>
        <v>KURANG OPTIMAL</v>
      </c>
    </row>
    <row r="4053">
      <c r="A4053" s="253">
        <v>2025.0</v>
      </c>
      <c r="B4053" s="253" t="s">
        <v>3599</v>
      </c>
      <c r="C4053" s="254" t="str">
        <f>data_olah!B692</f>
        <v>PASER</v>
      </c>
      <c r="D4053" s="254" t="str">
        <f>data_olah!C692</f>
        <v>BATU SOPANG</v>
      </c>
      <c r="E4053" s="254" t="str">
        <f>data_olah!D692</f>
        <v>BATU KAJANG</v>
      </c>
      <c r="F4053" s="255" t="str">
        <f>data_olah!F692</f>
        <v>-1.8259178170820100</v>
      </c>
      <c r="G4053" s="255" t="str">
        <f>data_olah!G692</f>
        <v>115.92001649877500</v>
      </c>
      <c r="H4053" s="254" t="str">
        <f>data_olah!H692</f>
        <v>TELKOM</v>
      </c>
      <c r="I4053" s="254" t="str">
        <f>data_olah!I692</f>
        <v>WMS</v>
      </c>
      <c r="J4053" s="254" t="str">
        <f>data_olah!J692</f>
        <v>TERPASANG</v>
      </c>
      <c r="K4053" s="254" t="str">
        <f>data_olah!Q692</f>
        <v>BELUM TERPASANG</v>
      </c>
      <c r="L4053" s="254" t="str">
        <f>data_olah!U692</f>
        <v>TIDAK OPTIMAL</v>
      </c>
    </row>
    <row r="4054">
      <c r="A4054" s="253">
        <v>2025.0</v>
      </c>
      <c r="B4054" s="253" t="s">
        <v>3599</v>
      </c>
      <c r="C4054" s="254" t="str">
        <f>data_olah!B693</f>
        <v>PASER</v>
      </c>
      <c r="D4054" s="254" t="str">
        <f>data_olah!C693</f>
        <v>BATU SOPANG</v>
      </c>
      <c r="E4054" s="254" t="str">
        <f>data_olah!D693</f>
        <v>LEGAI</v>
      </c>
      <c r="F4054" s="255" t="str">
        <f>data_olah!F693</f>
        <v>-1.868.716.280.554.300</v>
      </c>
      <c r="G4054" s="255" t="str">
        <f>data_olah!G693</f>
        <v>115.93.253551312800</v>
      </c>
      <c r="H4054" s="254" t="str">
        <f>data_olah!H693</f>
        <v>TELKOMSEL</v>
      </c>
      <c r="I4054" s="254" t="str">
        <f>data_olah!I693</f>
        <v>INDIHOME</v>
      </c>
      <c r="J4054" s="254" t="str">
        <f>data_olah!J693</f>
        <v>TERPASANG</v>
      </c>
      <c r="K4054" s="254" t="str">
        <f>data_olah!Q693</f>
        <v>&lt;= 100GB</v>
      </c>
      <c r="L4054" s="254" t="str">
        <f>data_olah!U693</f>
        <v>TIDAK OPTIMAL</v>
      </c>
    </row>
    <row r="4055">
      <c r="A4055" s="253">
        <v>2025.0</v>
      </c>
      <c r="B4055" s="253" t="s">
        <v>3599</v>
      </c>
      <c r="C4055" s="254" t="str">
        <f>data_olah!B694</f>
        <v>PASER</v>
      </c>
      <c r="D4055" s="254" t="str">
        <f>data_olah!C694</f>
        <v>BATU SOPANG</v>
      </c>
      <c r="E4055" s="254" t="str">
        <f>data_olah!D694</f>
        <v>SUNGAI TERIK</v>
      </c>
      <c r="F4055" s="255" t="str">
        <f>data_olah!F694</f>
        <v>-1.8349566551748637</v>
      </c>
      <c r="G4055" s="255" t="str">
        <f>data_olah!G694</f>
        <v>115.947517861357</v>
      </c>
      <c r="H4055" s="254" t="str">
        <f>data_olah!H694</f>
        <v>TELKOMSEL</v>
      </c>
      <c r="I4055" s="254" t="str">
        <f>data_olah!I694</f>
        <v>INDIHOME</v>
      </c>
      <c r="J4055" s="254" t="str">
        <f>data_olah!J694</f>
        <v>TERPASANG</v>
      </c>
      <c r="K4055" s="254" t="str">
        <f>data_olah!Q694</f>
        <v>&lt;= 200GB</v>
      </c>
      <c r="L4055" s="254" t="str">
        <f>data_olah!U694</f>
        <v>KURANG OPTIMAL</v>
      </c>
    </row>
    <row r="4056">
      <c r="A4056" s="253">
        <v>2025.0</v>
      </c>
      <c r="B4056" s="253" t="s">
        <v>3599</v>
      </c>
      <c r="C4056" s="254" t="str">
        <f>data_olah!B695</f>
        <v>PASER</v>
      </c>
      <c r="D4056" s="254" t="str">
        <f>data_olah!C695</f>
        <v>BATU SOPANG</v>
      </c>
      <c r="E4056" s="254" t="str">
        <f>data_olah!D695</f>
        <v>KASUNGAI</v>
      </c>
      <c r="F4056" s="255" t="str">
        <f>data_olah!F695</f>
        <v>-1.807876984652584</v>
      </c>
      <c r="G4056" s="255" t="str">
        <f>data_olah!G695</f>
        <v>115.9175425402551</v>
      </c>
      <c r="H4056" s="254" t="str">
        <f>data_olah!H695</f>
        <v>TELKOM</v>
      </c>
      <c r="I4056" s="254" t="str">
        <f>data_olah!I695</f>
        <v>WMS</v>
      </c>
      <c r="J4056" s="254" t="str">
        <f>data_olah!J695</f>
        <v>TERPASANG</v>
      </c>
      <c r="K4056" s="254" t="str">
        <f>data_olah!Q695</f>
        <v>BELUM TERPASANG</v>
      </c>
      <c r="L4056" s="254" t="str">
        <f>data_olah!U695</f>
        <v>TIDAK OPTIMAL</v>
      </c>
    </row>
    <row r="4057">
      <c r="A4057" s="253">
        <v>2025.0</v>
      </c>
      <c r="B4057" s="253" t="s">
        <v>3599</v>
      </c>
      <c r="C4057" s="254" t="str">
        <f>data_olah!B696</f>
        <v>PASER</v>
      </c>
      <c r="D4057" s="254" t="str">
        <f>data_olah!C696</f>
        <v>BATU SOPANG</v>
      </c>
      <c r="E4057" s="254" t="str">
        <f>data_olah!D696</f>
        <v>RANTAU BUTA</v>
      </c>
      <c r="F4057" s="255" t="str">
        <f>data_olah!F696</f>
        <v>-1.7415296479243139</v>
      </c>
      <c r="G4057" s="255" t="str">
        <f>data_olah!G696</f>
        <v>115.9617832473535</v>
      </c>
      <c r="H4057" s="254" t="str">
        <f>data_olah!H696</f>
        <v>ICON+</v>
      </c>
      <c r="I4057" s="254" t="str">
        <f>data_olah!I696</f>
        <v>STARLINK</v>
      </c>
      <c r="J4057" s="254" t="str">
        <f>data_olah!J696</f>
        <v>TERPASANG</v>
      </c>
      <c r="K4057" s="254" t="str">
        <f>data_olah!Q696</f>
        <v/>
      </c>
      <c r="L4057" s="254" t="str">
        <f>data_olah!U696</f>
        <v>KURANG OPTIMAL</v>
      </c>
    </row>
    <row r="4058">
      <c r="A4058" s="253">
        <v>2025.0</v>
      </c>
      <c r="B4058" s="253" t="s">
        <v>3599</v>
      </c>
      <c r="C4058" s="254" t="str">
        <f>data_olah!B697</f>
        <v>PASER</v>
      </c>
      <c r="D4058" s="254" t="str">
        <f>data_olah!C697</f>
        <v>BATU SOPANG</v>
      </c>
      <c r="E4058" s="254" t="str">
        <f>data_olah!D697</f>
        <v>RANTAU LAYUNG</v>
      </c>
      <c r="F4058" s="255" t="str">
        <f>data_olah!F697</f>
        <v>-1.6197934546885955</v>
      </c>
      <c r="G4058" s="255" t="str">
        <f>data_olah!G697</f>
        <v>116.00060052564983</v>
      </c>
      <c r="H4058" s="254" t="str">
        <f>data_olah!H697</f>
        <v>ICON+</v>
      </c>
      <c r="I4058" s="254" t="str">
        <f>data_olah!I697</f>
        <v>STARLINK</v>
      </c>
      <c r="J4058" s="254" t="str">
        <f>data_olah!J697</f>
        <v>TERPASANG</v>
      </c>
      <c r="K4058" s="254" t="str">
        <f>data_olah!Q697</f>
        <v/>
      </c>
      <c r="L4058" s="254" t="str">
        <f>data_olah!U697</f>
        <v>KURANG OPTIMAL</v>
      </c>
    </row>
    <row r="4059">
      <c r="A4059" s="253">
        <v>2025.0</v>
      </c>
      <c r="B4059" s="253" t="s">
        <v>3599</v>
      </c>
      <c r="C4059" s="254" t="str">
        <f>data_olah!B698</f>
        <v>PASER</v>
      </c>
      <c r="D4059" s="254" t="str">
        <f>data_olah!C698</f>
        <v>BATU SOPANG</v>
      </c>
      <c r="E4059" s="254" t="str">
        <f>data_olah!D698</f>
        <v>SONGKA</v>
      </c>
      <c r="F4059" s="255" t="str">
        <f>data_olah!F698</f>
        <v>-1.828394559104346</v>
      </c>
      <c r="G4059" s="255" t="str">
        <f>data_olah!G698</f>
        <v>115.88398208083335</v>
      </c>
      <c r="H4059" s="254" t="str">
        <f>data_olah!H698</f>
        <v>TELKOMSEL</v>
      </c>
      <c r="I4059" s="254" t="str">
        <f>data_olah!I698</f>
        <v>INDIHOME</v>
      </c>
      <c r="J4059" s="254" t="str">
        <f>data_olah!J698</f>
        <v>TERPASANG</v>
      </c>
      <c r="K4059" s="254" t="str">
        <f>data_olah!Q698</f>
        <v>&lt;= 10GB</v>
      </c>
      <c r="L4059" s="254" t="str">
        <f>data_olah!U698</f>
        <v>TIDAK OPTIMAL</v>
      </c>
    </row>
    <row r="4060">
      <c r="A4060" s="253">
        <v>2025.0</v>
      </c>
      <c r="B4060" s="253" t="s">
        <v>3599</v>
      </c>
      <c r="C4060" s="254" t="str">
        <f>data_olah!B699</f>
        <v>PASER</v>
      </c>
      <c r="D4060" s="254" t="str">
        <f>data_olah!C699</f>
        <v>KUARO</v>
      </c>
      <c r="E4060" s="254" t="str">
        <f>data_olah!D699</f>
        <v>LOLO</v>
      </c>
      <c r="F4060" s="255" t="str">
        <f>data_olah!F699</f>
        <v>-1.878927625607862</v>
      </c>
      <c r="G4060" s="255" t="str">
        <f>data_olah!G699</f>
        <v>116.08415294203698</v>
      </c>
      <c r="H4060" s="254" t="str">
        <f>data_olah!H699</f>
        <v/>
      </c>
      <c r="I4060" s="254" t="str">
        <f>data_olah!I699</f>
        <v/>
      </c>
      <c r="J4060" s="254" t="str">
        <f>data_olah!J699</f>
        <v/>
      </c>
      <c r="K4060" s="254" t="str">
        <f>data_olah!Q699</f>
        <v>BELUM TERPASANG</v>
      </c>
      <c r="L4060" s="254" t="str">
        <f>data_olah!U699</f>
        <v>BELUM TERPASANG</v>
      </c>
    </row>
    <row r="4061">
      <c r="A4061" s="253">
        <v>2025.0</v>
      </c>
      <c r="B4061" s="253" t="s">
        <v>3599</v>
      </c>
      <c r="C4061" s="254" t="str">
        <f>data_olah!B700</f>
        <v>PASER</v>
      </c>
      <c r="D4061" s="254" t="str">
        <f>data_olah!C700</f>
        <v>KUARO</v>
      </c>
      <c r="E4061" s="254" t="str">
        <f>data_olah!D700</f>
        <v>SANDELEY</v>
      </c>
      <c r="F4061" s="255" t="str">
        <f>data_olah!F700</f>
        <v>-1.6925902484951292</v>
      </c>
      <c r="G4061" s="255" t="str">
        <f>data_olah!G700</f>
        <v>116.14310495226897</v>
      </c>
      <c r="H4061" s="254" t="str">
        <f>data_olah!H700</f>
        <v>TELKOMSEL</v>
      </c>
      <c r="I4061" s="254" t="str">
        <f>data_olah!I700</f>
        <v>INDIHOME</v>
      </c>
      <c r="J4061" s="254" t="str">
        <f>data_olah!J700</f>
        <v>TERPASANG</v>
      </c>
      <c r="K4061" s="254" t="str">
        <f>data_olah!Q700</f>
        <v>&lt;= 100GB</v>
      </c>
      <c r="L4061" s="254" t="str">
        <f>data_olah!U700</f>
        <v>KURANG OPTIMAL</v>
      </c>
    </row>
    <row r="4062">
      <c r="A4062" s="253">
        <v>2025.0</v>
      </c>
      <c r="B4062" s="253" t="s">
        <v>3599</v>
      </c>
      <c r="C4062" s="254" t="str">
        <f>data_olah!B701</f>
        <v>PASER</v>
      </c>
      <c r="D4062" s="254" t="str">
        <f>data_olah!C701</f>
        <v>KUARO</v>
      </c>
      <c r="E4062" s="254" t="str">
        <f>data_olah!D701</f>
        <v>HARAPAN BARU</v>
      </c>
      <c r="F4062" s="255" t="str">
        <f>data_olah!F701</f>
        <v>-1.7724950449635755</v>
      </c>
      <c r="G4062" s="255" t="str">
        <f>data_olah!G701</f>
        <v>116.41822688368462</v>
      </c>
      <c r="H4062" s="254" t="str">
        <f>data_olah!H701</f>
        <v>ICON+</v>
      </c>
      <c r="I4062" s="254" t="str">
        <f>data_olah!I701</f>
        <v>STARLINK</v>
      </c>
      <c r="J4062" s="254" t="str">
        <f>data_olah!J701</f>
        <v>TERPASANG</v>
      </c>
      <c r="K4062" s="254" t="str">
        <f>data_olah!Q701</f>
        <v/>
      </c>
      <c r="L4062" s="254" t="str">
        <f>data_olah!U701</f>
        <v>KURANG OPTIMAL</v>
      </c>
    </row>
    <row r="4063">
      <c r="A4063" s="253">
        <v>2025.0</v>
      </c>
      <c r="B4063" s="253" t="s">
        <v>3599</v>
      </c>
      <c r="C4063" s="254" t="str">
        <f>data_olah!B702</f>
        <v>PASER</v>
      </c>
      <c r="D4063" s="254" t="str">
        <f>data_olah!C702</f>
        <v>KUARO</v>
      </c>
      <c r="E4063" s="254" t="str">
        <f>data_olah!D702</f>
        <v>RANGAN</v>
      </c>
      <c r="F4063" s="255" t="str">
        <f>data_olah!F702</f>
        <v>-1.7945887067011579</v>
      </c>
      <c r="G4063" s="255" t="str">
        <f>data_olah!G702</f>
        <v>116.09888801294683</v>
      </c>
      <c r="H4063" s="254" t="str">
        <f>data_olah!H702</f>
        <v>PSN</v>
      </c>
      <c r="I4063" s="254" t="str">
        <f>data_olah!I702</f>
        <v>VSAT</v>
      </c>
      <c r="J4063" s="254" t="str">
        <f>data_olah!J702</f>
        <v>TERPASANG</v>
      </c>
      <c r="K4063" s="254" t="str">
        <f>data_olah!Q702</f>
        <v/>
      </c>
      <c r="L4063" s="254" t="str">
        <f>data_olah!U702</f>
        <v>TIDAK OPTIMAL</v>
      </c>
    </row>
    <row r="4064">
      <c r="A4064" s="253">
        <v>2025.0</v>
      </c>
      <c r="B4064" s="253" t="s">
        <v>3599</v>
      </c>
      <c r="C4064" s="254" t="str">
        <f>data_olah!B703</f>
        <v>PASER</v>
      </c>
      <c r="D4064" s="254" t="str">
        <f>data_olah!C703</f>
        <v>KUARO</v>
      </c>
      <c r="E4064" s="254" t="str">
        <f>data_olah!D703</f>
        <v>MODANG</v>
      </c>
      <c r="F4064" s="255" t="str">
        <f>data_olah!F703</f>
        <v>-1.7257166623425586</v>
      </c>
      <c r="G4064" s="255" t="str">
        <f>data_olah!G703</f>
        <v>116.13249381937091</v>
      </c>
      <c r="H4064" s="254" t="str">
        <f>data_olah!H703</f>
        <v>TELKOMSEL</v>
      </c>
      <c r="I4064" s="254" t="str">
        <f>data_olah!I703</f>
        <v>INDIHOME</v>
      </c>
      <c r="J4064" s="254" t="str">
        <f>data_olah!J703</f>
        <v>TERPASANG</v>
      </c>
      <c r="K4064" s="254" t="str">
        <f>data_olah!Q703</f>
        <v>&gt; 200GB</v>
      </c>
      <c r="L4064" s="254" t="str">
        <f>data_olah!U703</f>
        <v>KURANG OPTIMAL</v>
      </c>
    </row>
    <row r="4065">
      <c r="A4065" s="253">
        <v>2025.0</v>
      </c>
      <c r="B4065" s="253" t="s">
        <v>3599</v>
      </c>
      <c r="C4065" s="254" t="str">
        <f>data_olah!B704</f>
        <v>PASER</v>
      </c>
      <c r="D4065" s="254" t="str">
        <f>data_olah!C704</f>
        <v>KUARO</v>
      </c>
      <c r="E4065" s="254" t="str">
        <f>data_olah!D704</f>
        <v>PASIR MAYANG</v>
      </c>
      <c r="F4065" s="255" t="str">
        <f>data_olah!F704</f>
        <v>-1.7742966776106361</v>
      </c>
      <c r="G4065" s="255" t="str">
        <f>data_olah!G704</f>
        <v>116.21831469799247</v>
      </c>
      <c r="H4065" s="254" t="str">
        <f>data_olah!H704</f>
        <v>TELKOMSEL</v>
      </c>
      <c r="I4065" s="254" t="str">
        <f>data_olah!I704</f>
        <v>INDIHOME</v>
      </c>
      <c r="J4065" s="254" t="str">
        <f>data_olah!J704</f>
        <v>TERPASANG</v>
      </c>
      <c r="K4065" s="254" t="str">
        <f>data_olah!Q704</f>
        <v>&gt; 200GB</v>
      </c>
      <c r="L4065" s="254" t="str">
        <f>data_olah!U704</f>
        <v>KURANG OPTIMAL</v>
      </c>
    </row>
    <row r="4066">
      <c r="A4066" s="253">
        <v>2025.0</v>
      </c>
      <c r="B4066" s="253" t="s">
        <v>3599</v>
      </c>
      <c r="C4066" s="254" t="str">
        <f>data_olah!B705</f>
        <v>PASER</v>
      </c>
      <c r="D4066" s="254" t="str">
        <f>data_olah!C705</f>
        <v>KUARO</v>
      </c>
      <c r="E4066" s="254" t="str">
        <f>data_olah!D705</f>
        <v>KERTA BUMI</v>
      </c>
      <c r="F4066" s="255" t="str">
        <f>data_olah!F705</f>
        <v>-1.7432164851684002</v>
      </c>
      <c r="G4066" s="255" t="str">
        <f>data_olah!G705</f>
        <v>116.07489760774699</v>
      </c>
      <c r="H4066" s="254" t="str">
        <f>data_olah!H705</f>
        <v>TELKOMSEL</v>
      </c>
      <c r="I4066" s="254" t="str">
        <f>data_olah!I705</f>
        <v>INDIHOME</v>
      </c>
      <c r="J4066" s="254" t="str">
        <f>data_olah!J705</f>
        <v>TERPASANG</v>
      </c>
      <c r="K4066" s="254" t="str">
        <f>data_olah!Q705</f>
        <v>&lt;= 10GB</v>
      </c>
      <c r="L4066" s="254" t="str">
        <f>data_olah!U705</f>
        <v>TIDAK OPTIMAL</v>
      </c>
    </row>
    <row r="4067">
      <c r="A4067" s="253">
        <v>2025.0</v>
      </c>
      <c r="B4067" s="253" t="s">
        <v>3599</v>
      </c>
      <c r="C4067" s="254" t="str">
        <f>data_olah!B706</f>
        <v>PASER</v>
      </c>
      <c r="D4067" s="254" t="str">
        <f>data_olah!C706</f>
        <v>KUARO</v>
      </c>
      <c r="E4067" s="254" t="str">
        <f>data_olah!D706</f>
        <v>PONDONG BARU</v>
      </c>
      <c r="F4067" s="255" t="str">
        <f>data_olah!F706</f>
        <v>-1.8137985837934292</v>
      </c>
      <c r="G4067" s="255" t="str">
        <f>data_olah!G706</f>
        <v>116.2385207365896</v>
      </c>
      <c r="H4067" s="254" t="str">
        <f>data_olah!H706</f>
        <v>PSN</v>
      </c>
      <c r="I4067" s="254" t="str">
        <f>data_olah!I706</f>
        <v>VSAT</v>
      </c>
      <c r="J4067" s="254" t="str">
        <f>data_olah!J706</f>
        <v>TERPASANG</v>
      </c>
      <c r="K4067" s="254" t="str">
        <f>data_olah!Q706</f>
        <v/>
      </c>
      <c r="L4067" s="254" t="str">
        <f>data_olah!U706</f>
        <v>TIDAK OPTIMAL</v>
      </c>
    </row>
    <row r="4068">
      <c r="A4068" s="253">
        <v>2025.0</v>
      </c>
      <c r="B4068" s="253" t="s">
        <v>3599</v>
      </c>
      <c r="C4068" s="254" t="str">
        <f>data_olah!B707</f>
        <v>PASER</v>
      </c>
      <c r="D4068" s="254" t="str">
        <f>data_olah!C707</f>
        <v>KUARO</v>
      </c>
      <c r="E4068" s="254" t="str">
        <f>data_olah!D707</f>
        <v>PADANG JAYA</v>
      </c>
      <c r="F4068" s="255" t="str">
        <f>data_olah!F707</f>
        <v>-1.7940861886798762</v>
      </c>
      <c r="G4068" s="255" t="str">
        <f>data_olah!G707</f>
        <v>116.05789232105396</v>
      </c>
      <c r="H4068" s="254" t="str">
        <f>data_olah!H707</f>
        <v/>
      </c>
      <c r="I4068" s="254" t="str">
        <f>data_olah!I707</f>
        <v/>
      </c>
      <c r="J4068" s="254" t="str">
        <f>data_olah!J707</f>
        <v/>
      </c>
      <c r="K4068" s="254" t="str">
        <f>data_olah!Q707</f>
        <v>BELUM TERPASANG</v>
      </c>
      <c r="L4068" s="254" t="str">
        <f>data_olah!U707</f>
        <v>BELUM TERPASANG</v>
      </c>
    </row>
    <row r="4069">
      <c r="A4069" s="253">
        <v>2025.0</v>
      </c>
      <c r="B4069" s="253" t="s">
        <v>3599</v>
      </c>
      <c r="C4069" s="254" t="str">
        <f>data_olah!B708</f>
        <v>PASER</v>
      </c>
      <c r="D4069" s="254" t="str">
        <f>data_olah!C708</f>
        <v>KUARO</v>
      </c>
      <c r="E4069" s="254" t="str">
        <f>data_olah!D708</f>
        <v>KENDAROM</v>
      </c>
      <c r="F4069" s="255" t="str">
        <f>data_olah!F708</f>
        <v>-1.7770045228437874</v>
      </c>
      <c r="G4069" s="255" t="str">
        <f>data_olah!G708</f>
        <v>116.09993248742362</v>
      </c>
      <c r="H4069" s="254" t="str">
        <f>data_olah!H708</f>
        <v>TELKOMSEL</v>
      </c>
      <c r="I4069" s="254" t="str">
        <f>data_olah!I708</f>
        <v>INDIHOME</v>
      </c>
      <c r="J4069" s="254" t="str">
        <f>data_olah!J708</f>
        <v>TERPASANG</v>
      </c>
      <c r="K4069" s="254" t="str">
        <f>data_olah!Q708</f>
        <v>&lt;= 100GB</v>
      </c>
      <c r="L4069" s="254" t="str">
        <f>data_olah!U708</f>
        <v>TIDAK OPTIMAL</v>
      </c>
    </row>
    <row r="4070">
      <c r="A4070" s="253">
        <v>2025.0</v>
      </c>
      <c r="B4070" s="253" t="s">
        <v>3599</v>
      </c>
      <c r="C4070" s="254" t="str">
        <f>data_olah!B709</f>
        <v>PASER</v>
      </c>
      <c r="D4070" s="254" t="str">
        <f>data_olah!C709</f>
        <v>KUARO</v>
      </c>
      <c r="E4070" s="254" t="str">
        <f>data_olah!D709</f>
        <v>KLEMPANG SARI</v>
      </c>
      <c r="F4070" s="255" t="str">
        <f>data_olah!F709</f>
        <v>-1.834691217212868</v>
      </c>
      <c r="G4070" s="255" t="str">
        <f>data_olah!G709</f>
        <v>116.09478046435623</v>
      </c>
      <c r="H4070" s="254" t="str">
        <f>data_olah!H709</f>
        <v>TELKOMSEL</v>
      </c>
      <c r="I4070" s="254" t="str">
        <f>data_olah!I709</f>
        <v>INDIHOME</v>
      </c>
      <c r="J4070" s="254" t="str">
        <f>data_olah!J709</f>
        <v>TERPASANG</v>
      </c>
      <c r="K4070" s="254" t="str">
        <f>data_olah!Q709</f>
        <v>&lt;= 100GB</v>
      </c>
      <c r="L4070" s="254" t="str">
        <f>data_olah!U709</f>
        <v>TIDAK OPTIMAL</v>
      </c>
    </row>
    <row r="4071">
      <c r="A4071" s="253">
        <v>2025.0</v>
      </c>
      <c r="B4071" s="253" t="s">
        <v>3599</v>
      </c>
      <c r="C4071" s="254" t="str">
        <f>data_olah!B710</f>
        <v>PASER</v>
      </c>
      <c r="D4071" s="254" t="str">
        <f>data_olah!C710</f>
        <v>KUARO</v>
      </c>
      <c r="E4071" s="254" t="str">
        <f>data_olah!D710</f>
        <v>KELUANG PASER JAYA</v>
      </c>
      <c r="F4071" s="255" t="str">
        <f>data_olah!F710</f>
        <v>-1.8794991115598447</v>
      </c>
      <c r="G4071" s="255" t="str">
        <f>data_olah!G710</f>
        <v>116.1260405989016</v>
      </c>
      <c r="H4071" s="254" t="str">
        <f>data_olah!H710</f>
        <v/>
      </c>
      <c r="I4071" s="254" t="str">
        <f>data_olah!I710</f>
        <v/>
      </c>
      <c r="J4071" s="254" t="str">
        <f>data_olah!J710</f>
        <v/>
      </c>
      <c r="K4071" s="254" t="str">
        <f>data_olah!Q710</f>
        <v>BELUM TERPASANG</v>
      </c>
      <c r="L4071" s="254" t="str">
        <f>data_olah!U710</f>
        <v>BELUM TERPASANG</v>
      </c>
    </row>
    <row r="4072">
      <c r="A4072" s="253">
        <v>2025.0</v>
      </c>
      <c r="B4072" s="253" t="s">
        <v>3599</v>
      </c>
      <c r="C4072" s="254" t="str">
        <f>data_olah!B711</f>
        <v>PASER</v>
      </c>
      <c r="D4072" s="254" t="str">
        <f>data_olah!C711</f>
        <v>LONG IKIS</v>
      </c>
      <c r="E4072" s="254" t="str">
        <f>data_olah!D711</f>
        <v>MUARA ADANG</v>
      </c>
      <c r="F4072" s="255" t="str">
        <f>data_olah!F711</f>
        <v>-1.6699922008416643</v>
      </c>
      <c r="G4072" s="255" t="str">
        <f>data_olah!G711</f>
        <v>116.31009043389574</v>
      </c>
      <c r="H4072" s="254" t="str">
        <f>data_olah!H711</f>
        <v>ICON+</v>
      </c>
      <c r="I4072" s="254" t="str">
        <f>data_olah!I711</f>
        <v> Broadband + I-WIN</v>
      </c>
      <c r="J4072" s="254" t="str">
        <f>data_olah!J711</f>
        <v>TERPASANG</v>
      </c>
      <c r="K4072" s="254" t="str">
        <f>data_olah!Q711</f>
        <v>&lt;= 200GB</v>
      </c>
      <c r="L4072" s="254" t="str">
        <f>data_olah!U711</f>
        <v>KURANG OPTIMAL</v>
      </c>
    </row>
    <row r="4073">
      <c r="A4073" s="253">
        <v>2025.0</v>
      </c>
      <c r="B4073" s="253" t="s">
        <v>3599</v>
      </c>
      <c r="C4073" s="254" t="str">
        <f>data_olah!B712</f>
        <v>PASER</v>
      </c>
      <c r="D4073" s="254" t="str">
        <f>data_olah!C712</f>
        <v>LONG IKIS</v>
      </c>
      <c r="E4073" s="254" t="str">
        <f>data_olah!D712</f>
        <v>TELUK WARU</v>
      </c>
      <c r="F4073" s="255" t="str">
        <f>data_olah!F712</f>
        <v>-1.6523418071730815</v>
      </c>
      <c r="G4073" s="255" t="str">
        <f>data_olah!G712</f>
        <v>116.29561338262076</v>
      </c>
      <c r="H4073" s="254" t="str">
        <f>data_olah!H712</f>
        <v>ICON+</v>
      </c>
      <c r="I4073" s="254" t="str">
        <f>data_olah!I712</f>
        <v>STARLINK</v>
      </c>
      <c r="J4073" s="254" t="str">
        <f>data_olah!J712</f>
        <v>TERPASANG</v>
      </c>
      <c r="K4073" s="254" t="str">
        <f>data_olah!Q712</f>
        <v/>
      </c>
      <c r="L4073" s="254" t="str">
        <f>data_olah!U712</f>
        <v>KURANG OPTIMAL</v>
      </c>
    </row>
    <row r="4074">
      <c r="A4074" s="253">
        <v>2025.0</v>
      </c>
      <c r="B4074" s="253" t="s">
        <v>3599</v>
      </c>
      <c r="C4074" s="254" t="str">
        <f>data_olah!B713</f>
        <v>PASER</v>
      </c>
      <c r="D4074" s="254" t="str">
        <f>data_olah!C713</f>
        <v>LONG IKIS</v>
      </c>
      <c r="E4074" s="254" t="str">
        <f>data_olah!D713</f>
        <v>TAJUR</v>
      </c>
      <c r="F4074" s="255" t="str">
        <f>data_olah!F713</f>
        <v>-1.6309064247004614</v>
      </c>
      <c r="G4074" s="255" t="str">
        <f>data_olah!G713</f>
        <v>116.19986514903162</v>
      </c>
      <c r="H4074" s="254" t="str">
        <f>data_olah!H713</f>
        <v>TELKOMSEL</v>
      </c>
      <c r="I4074" s="254" t="str">
        <f>data_olah!I713</f>
        <v>INDIHOME</v>
      </c>
      <c r="J4074" s="254" t="str">
        <f>data_olah!J713</f>
        <v>TERPASANG</v>
      </c>
      <c r="K4074" s="254" t="str">
        <f>data_olah!Q713</f>
        <v>&gt; 200GB</v>
      </c>
      <c r="L4074" s="254" t="str">
        <f>data_olah!U713</f>
        <v>KURANG OPTIMAL</v>
      </c>
    </row>
    <row r="4075">
      <c r="A4075" s="253">
        <v>2025.0</v>
      </c>
      <c r="B4075" s="253" t="s">
        <v>3599</v>
      </c>
      <c r="C4075" s="254" t="str">
        <f>data_olah!B714</f>
        <v>PASER</v>
      </c>
      <c r="D4075" s="254" t="str">
        <f>data_olah!C714</f>
        <v>LONG IKIS</v>
      </c>
      <c r="E4075" s="254" t="str">
        <f>data_olah!D714</f>
        <v>SEMUNTAI</v>
      </c>
      <c r="F4075" s="255" t="str">
        <f>data_olah!F714</f>
        <v>-1.6469735808698045</v>
      </c>
      <c r="G4075" s="255" t="str">
        <f>data_olah!G714</f>
        <v>116.15412711991836</v>
      </c>
      <c r="H4075" s="254" t="str">
        <f>data_olah!H714</f>
        <v>TELKOMSEL</v>
      </c>
      <c r="I4075" s="254" t="str">
        <f>data_olah!I714</f>
        <v>INDIHOME</v>
      </c>
      <c r="J4075" s="254" t="str">
        <f>data_olah!J714</f>
        <v>TERPASANG</v>
      </c>
      <c r="K4075" s="254" t="str">
        <f>data_olah!Q714</f>
        <v>&lt;= 10GB</v>
      </c>
      <c r="L4075" s="254" t="str">
        <f>data_olah!U714</f>
        <v>TIDAK OPTIMAL</v>
      </c>
    </row>
    <row r="4076">
      <c r="A4076" s="253">
        <v>2025.0</v>
      </c>
      <c r="B4076" s="253" t="s">
        <v>3599</v>
      </c>
      <c r="C4076" s="254" t="str">
        <f>data_olah!B715</f>
        <v>PASER</v>
      </c>
      <c r="D4076" s="254" t="str">
        <f>data_olah!C715</f>
        <v>LONG IKIS</v>
      </c>
      <c r="E4076" s="254" t="str">
        <f>data_olah!D715</f>
        <v>LOMBOK</v>
      </c>
      <c r="F4076" s="255" t="str">
        <f>data_olah!F715</f>
        <v>-1.6141819885294506</v>
      </c>
      <c r="G4076" s="255" t="str">
        <f>data_olah!G715</f>
        <v>116.15853070646948</v>
      </c>
      <c r="H4076" s="254" t="str">
        <f>data_olah!H715</f>
        <v/>
      </c>
      <c r="I4076" s="254" t="str">
        <f>data_olah!I715</f>
        <v/>
      </c>
      <c r="J4076" s="254" t="str">
        <f>data_olah!J715</f>
        <v/>
      </c>
      <c r="K4076" s="254" t="str">
        <f>data_olah!Q715</f>
        <v>BELUM TERPASANG</v>
      </c>
      <c r="L4076" s="254" t="str">
        <f>data_olah!U715</f>
        <v>BELUM TERPASANG</v>
      </c>
    </row>
    <row r="4077">
      <c r="A4077" s="253">
        <v>2025.0</v>
      </c>
      <c r="B4077" s="253" t="s">
        <v>3599</v>
      </c>
      <c r="C4077" s="254" t="str">
        <f>data_olah!B716</f>
        <v>PASER</v>
      </c>
      <c r="D4077" s="254" t="str">
        <f>data_olah!C716</f>
        <v>LONG IKIS</v>
      </c>
      <c r="E4077" s="254" t="str">
        <f>data_olah!D716</f>
        <v>PAIT</v>
      </c>
      <c r="F4077" s="255" t="str">
        <f>data_olah!F716</f>
        <v>-1.6014545418072847</v>
      </c>
      <c r="G4077" s="255" t="str">
        <f>data_olah!G716</f>
        <v>116.16740499494628</v>
      </c>
      <c r="H4077" s="254" t="str">
        <f>data_olah!H716</f>
        <v>TELKOMSEL</v>
      </c>
      <c r="I4077" s="254" t="str">
        <f>data_olah!I716</f>
        <v>INDIHOME</v>
      </c>
      <c r="J4077" s="254" t="str">
        <f>data_olah!J716</f>
        <v>TERPASANG</v>
      </c>
      <c r="K4077" s="254" t="str">
        <f>data_olah!Q716</f>
        <v>&lt;= 200GB</v>
      </c>
      <c r="L4077" s="254" t="str">
        <f>data_olah!U716</f>
        <v>KURANG OPTIMAL</v>
      </c>
    </row>
    <row r="4078">
      <c r="A4078" s="253">
        <v>2025.0</v>
      </c>
      <c r="B4078" s="253" t="s">
        <v>3599</v>
      </c>
      <c r="C4078" s="254" t="str">
        <f>data_olah!B717</f>
        <v>PASER</v>
      </c>
      <c r="D4078" s="254" t="str">
        <f>data_olah!C717</f>
        <v>LONG IKIS</v>
      </c>
      <c r="E4078" s="254" t="str">
        <f>data_olah!D717</f>
        <v>OLUNG</v>
      </c>
      <c r="F4078" s="255" t="str">
        <f>data_olah!F717</f>
        <v>-1.5685277515506266</v>
      </c>
      <c r="G4078" s="255" t="str">
        <f>data_olah!G717</f>
        <v>116.19778817448889</v>
      </c>
      <c r="H4078" s="254" t="str">
        <f>data_olah!H717</f>
        <v>TELKOMSEL</v>
      </c>
      <c r="I4078" s="254" t="str">
        <f>data_olah!I717</f>
        <v>INDIHOME</v>
      </c>
      <c r="J4078" s="254" t="str">
        <f>data_olah!J717</f>
        <v>TERPASANG</v>
      </c>
      <c r="K4078" s="254" t="str">
        <f>data_olah!Q717</f>
        <v>&gt; 200GB</v>
      </c>
      <c r="L4078" s="254" t="str">
        <f>data_olah!U717</f>
        <v>KURANG OPTIMAL</v>
      </c>
    </row>
    <row r="4079">
      <c r="A4079" s="253">
        <v>2025.0</v>
      </c>
      <c r="B4079" s="253" t="s">
        <v>3599</v>
      </c>
      <c r="C4079" s="254" t="str">
        <f>data_olah!B718</f>
        <v>PASER</v>
      </c>
      <c r="D4079" s="254" t="str">
        <f>data_olah!C718</f>
        <v>LONG IKIS</v>
      </c>
      <c r="E4079" s="254" t="str">
        <f>data_olah!D718</f>
        <v>KAYUNGO</v>
      </c>
      <c r="F4079" s="255" t="str">
        <f>data_olah!F718</f>
        <v>-1.5686501543069038</v>
      </c>
      <c r="G4079" s="255" t="str">
        <f>data_olah!G718</f>
        <v>116.21660748777335</v>
      </c>
      <c r="H4079" s="254" t="str">
        <f>data_olah!H718</f>
        <v>TELKOM</v>
      </c>
      <c r="I4079" s="254" t="str">
        <f>data_olah!I718</f>
        <v>WMS</v>
      </c>
      <c r="J4079" s="254" t="str">
        <f>data_olah!J718</f>
        <v>TERPASANG</v>
      </c>
      <c r="K4079" s="254" t="str">
        <f>data_olah!Q718</f>
        <v>BELUM TERPASANG</v>
      </c>
      <c r="L4079" s="254" t="str">
        <f>data_olah!U718</f>
        <v>KURANG OPTIMAL</v>
      </c>
    </row>
    <row r="4080">
      <c r="A4080" s="253">
        <v>2025.0</v>
      </c>
      <c r="B4080" s="253" t="s">
        <v>3599</v>
      </c>
      <c r="C4080" s="254" t="str">
        <f>data_olah!B719</f>
        <v>PASER</v>
      </c>
      <c r="D4080" s="254" t="str">
        <f>data_olah!C719</f>
        <v>LONG IKIS</v>
      </c>
      <c r="E4080" s="254" t="str">
        <f>data_olah!D719</f>
        <v>JEMPARING</v>
      </c>
      <c r="F4080" s="255" t="str">
        <f>data_olah!F719</f>
        <v>-1.5601010666921133</v>
      </c>
      <c r="G4080" s="255" t="str">
        <f>data_olah!G719</f>
        <v>116.2586440203081</v>
      </c>
      <c r="H4080" s="254" t="str">
        <f>data_olah!H719</f>
        <v>TELKOM</v>
      </c>
      <c r="I4080" s="254" t="str">
        <f>data_olah!I719</f>
        <v>WMS</v>
      </c>
      <c r="J4080" s="254" t="str">
        <f>data_olah!J719</f>
        <v>TERPASANG</v>
      </c>
      <c r="K4080" s="254" t="str">
        <f>data_olah!Q719</f>
        <v>BELUM TERPASANG</v>
      </c>
      <c r="L4080" s="254" t="str">
        <f>data_olah!U719</f>
        <v>TIDAK OPTIMAL</v>
      </c>
    </row>
    <row r="4081">
      <c r="A4081" s="253">
        <v>2025.0</v>
      </c>
      <c r="B4081" s="253" t="s">
        <v>3599</v>
      </c>
      <c r="C4081" s="254" t="str">
        <f>data_olah!B720</f>
        <v>PASER</v>
      </c>
      <c r="D4081" s="254" t="str">
        <f>data_olah!C720</f>
        <v>LONG IKIS</v>
      </c>
      <c r="E4081" s="254" t="str">
        <f>data_olah!D720</f>
        <v>TIWEI</v>
      </c>
      <c r="F4081" s="255" t="str">
        <f>data_olah!F720</f>
        <v>-1.484029133469726</v>
      </c>
      <c r="G4081" s="255" t="str">
        <f>data_olah!G720</f>
        <v>116.142187748303</v>
      </c>
      <c r="H4081" s="254" t="str">
        <f>data_olah!H720</f>
        <v>ICON+</v>
      </c>
      <c r="I4081" s="254" t="str">
        <f>data_olah!I720</f>
        <v> Broadband + I-WIN</v>
      </c>
      <c r="J4081" s="254" t="str">
        <f>data_olah!J720</f>
        <v>TERPASANG</v>
      </c>
      <c r="K4081" s="254" t="str">
        <f>data_olah!Q720</f>
        <v>&lt;= 200GB</v>
      </c>
      <c r="L4081" s="254" t="str">
        <f>data_olah!U720</f>
        <v>KURANG OPTIMAL</v>
      </c>
    </row>
    <row r="4082">
      <c r="A4082" s="253">
        <v>2025.0</v>
      </c>
      <c r="B4082" s="253" t="s">
        <v>3599</v>
      </c>
      <c r="C4082" s="254" t="str">
        <f>data_olah!B721</f>
        <v>PASER</v>
      </c>
      <c r="D4082" s="254" t="str">
        <f>data_olah!C721</f>
        <v>LONG IKIS</v>
      </c>
      <c r="E4082" s="254" t="str">
        <f>data_olah!D721</f>
        <v>BELIMBING</v>
      </c>
      <c r="F4082" s="255" t="str">
        <f>data_olah!F721</f>
        <v>-1.4124686310988268</v>
      </c>
      <c r="G4082" s="255" t="str">
        <f>data_olah!G721</f>
        <v>116.17023687440356</v>
      </c>
      <c r="H4082" s="254" t="str">
        <f>data_olah!H721</f>
        <v>TELKOMSEL</v>
      </c>
      <c r="I4082" s="254" t="str">
        <f>data_olah!I721</f>
        <v>ORBIT</v>
      </c>
      <c r="J4082" s="254" t="str">
        <f>data_olah!J721</f>
        <v>TERPASANG</v>
      </c>
      <c r="K4082" s="254" t="str">
        <f>data_olah!Q721</f>
        <v>TIDAK TERDETEKSI</v>
      </c>
      <c r="L4082" s="254" t="str">
        <f>data_olah!U721</f>
        <v>TIDAK TERDETEKSI</v>
      </c>
    </row>
    <row r="4083">
      <c r="A4083" s="253">
        <v>2025.0</v>
      </c>
      <c r="B4083" s="253" t="s">
        <v>3599</v>
      </c>
      <c r="C4083" s="254" t="str">
        <f>data_olah!B722</f>
        <v>PASER</v>
      </c>
      <c r="D4083" s="254" t="str">
        <f>data_olah!C722</f>
        <v>LONG IKIS</v>
      </c>
      <c r="E4083" s="254" t="str">
        <f>data_olah!D722</f>
        <v>LONG GELANG</v>
      </c>
      <c r="F4083" s="255" t="str">
        <f>data_olah!F722</f>
        <v>-1.5178038605552124</v>
      </c>
      <c r="G4083" s="255" t="str">
        <f>data_olah!G722</f>
        <v>116.14649934678394</v>
      </c>
      <c r="H4083" s="254" t="str">
        <f>data_olah!H722</f>
        <v>TELKOMSEL</v>
      </c>
      <c r="I4083" s="254" t="str">
        <f>data_olah!I722</f>
        <v>INDIHOME</v>
      </c>
      <c r="J4083" s="254" t="str">
        <f>data_olah!J722</f>
        <v>TERPASANG</v>
      </c>
      <c r="K4083" s="254" t="str">
        <f>data_olah!Q722</f>
        <v>&lt;= 1GB</v>
      </c>
      <c r="L4083" s="254" t="str">
        <f>data_olah!U722</f>
        <v>TIDAK OPTIMAL</v>
      </c>
    </row>
    <row r="4084">
      <c r="A4084" s="253">
        <v>2025.0</v>
      </c>
      <c r="B4084" s="253" t="s">
        <v>3599</v>
      </c>
      <c r="C4084" s="254" t="str">
        <f>data_olah!B723</f>
        <v>PASER</v>
      </c>
      <c r="D4084" s="254" t="str">
        <f>data_olah!C723</f>
        <v>LONG IKIS</v>
      </c>
      <c r="E4084" s="254" t="str">
        <f>data_olah!D723</f>
        <v>KRAYAN JAYA</v>
      </c>
      <c r="F4084" s="255" t="str">
        <f>data_olah!F723</f>
        <v>-1.582165438636806</v>
      </c>
      <c r="G4084" s="255" t="str">
        <f>data_olah!G723</f>
        <v>116.2590088101344</v>
      </c>
      <c r="H4084" s="254" t="str">
        <f>data_olah!H723</f>
        <v>ICON+</v>
      </c>
      <c r="I4084" s="254" t="str">
        <f>data_olah!I723</f>
        <v> Broadband + I-WIN</v>
      </c>
      <c r="J4084" s="254" t="str">
        <f>data_olah!J723</f>
        <v>TERPASANG</v>
      </c>
      <c r="K4084" s="254" t="str">
        <f>data_olah!Q723</f>
        <v>&lt;= 200GB</v>
      </c>
      <c r="L4084" s="254" t="str">
        <f>data_olah!U723</f>
        <v>KURANG OPTIMAL</v>
      </c>
    </row>
    <row r="4085">
      <c r="A4085" s="253">
        <v>2025.0</v>
      </c>
      <c r="B4085" s="253" t="s">
        <v>3599</v>
      </c>
      <c r="C4085" s="254" t="str">
        <f>data_olah!B724</f>
        <v>PASER</v>
      </c>
      <c r="D4085" s="254" t="str">
        <f>data_olah!C724</f>
        <v>LONG IKIS</v>
      </c>
      <c r="E4085" s="254" t="str">
        <f>data_olah!D724</f>
        <v>BUKIT SALOKA</v>
      </c>
      <c r="F4085" s="255" t="str">
        <f>data_olah!F724</f>
        <v>-1.6176379304835413</v>
      </c>
      <c r="G4085" s="255" t="str">
        <f>data_olah!G724</f>
        <v>116.26188643599902</v>
      </c>
      <c r="H4085" s="254" t="str">
        <f>data_olah!H724</f>
        <v>TELKOMSEL</v>
      </c>
      <c r="I4085" s="254" t="str">
        <f>data_olah!I724</f>
        <v>INDIHOME</v>
      </c>
      <c r="J4085" s="254" t="str">
        <f>data_olah!J724</f>
        <v>TERPASANG</v>
      </c>
      <c r="K4085" s="254" t="str">
        <f>data_olah!Q724</f>
        <v>&lt;= 100GB</v>
      </c>
      <c r="L4085" s="254" t="str">
        <f>data_olah!U724</f>
        <v>KURANG OPTIMAL</v>
      </c>
    </row>
    <row r="4086">
      <c r="A4086" s="253">
        <v>2025.0</v>
      </c>
      <c r="B4086" s="253" t="s">
        <v>3599</v>
      </c>
      <c r="C4086" s="254" t="str">
        <f>data_olah!B725</f>
        <v>PASER</v>
      </c>
      <c r="D4086" s="254" t="str">
        <f>data_olah!C725</f>
        <v>LONG IKIS</v>
      </c>
      <c r="E4086" s="254" t="str">
        <f>data_olah!D725</f>
        <v>KRAYAN SENTOSA</v>
      </c>
      <c r="F4086" s="255" t="str">
        <f>data_olah!F725</f>
        <v>-1.600562379601574</v>
      </c>
      <c r="G4086" s="255" t="str">
        <f>data_olah!G725</f>
        <v>116.26305182878943</v>
      </c>
      <c r="H4086" s="254" t="str">
        <f>data_olah!H725</f>
        <v>TELKOMSEL</v>
      </c>
      <c r="I4086" s="254" t="str">
        <f>data_olah!I725</f>
        <v>INDIHOME</v>
      </c>
      <c r="J4086" s="254" t="str">
        <f>data_olah!J725</f>
        <v>TERPASANG</v>
      </c>
      <c r="K4086" s="254" t="str">
        <f>data_olah!Q725</f>
        <v>&lt;= 1GB</v>
      </c>
      <c r="L4086" s="254" t="str">
        <f>data_olah!U725</f>
        <v>TIDAK OPTIMAL</v>
      </c>
    </row>
    <row r="4087">
      <c r="A4087" s="253">
        <v>2025.0</v>
      </c>
      <c r="B4087" s="253" t="s">
        <v>3599</v>
      </c>
      <c r="C4087" s="254" t="str">
        <f>data_olah!B726</f>
        <v>PASER</v>
      </c>
      <c r="D4087" s="254" t="str">
        <f>data_olah!C726</f>
        <v>LONG IKIS</v>
      </c>
      <c r="E4087" s="254" t="str">
        <f>data_olah!D726</f>
        <v>KRAYAN MAKMUR</v>
      </c>
      <c r="F4087" s="255" t="str">
        <f>data_olah!F726</f>
        <v>-1.6155006851311575</v>
      </c>
      <c r="G4087" s="255" t="str">
        <f>data_olah!G726</f>
        <v>116.23971890807695</v>
      </c>
      <c r="H4087" s="254" t="str">
        <f>data_olah!H726</f>
        <v>TELKOMSEL</v>
      </c>
      <c r="I4087" s="254" t="str">
        <f>data_olah!I726</f>
        <v>ORBIT</v>
      </c>
      <c r="J4087" s="254" t="str">
        <f>data_olah!J726</f>
        <v>TERPASANG</v>
      </c>
      <c r="K4087" s="254" t="str">
        <f>data_olah!Q726</f>
        <v>TIDAK TERDETEKSI</v>
      </c>
      <c r="L4087" s="254" t="str">
        <f>data_olah!U726</f>
        <v>TIDAK TERDETEKSI</v>
      </c>
    </row>
    <row r="4088">
      <c r="A4088" s="253">
        <v>2025.0</v>
      </c>
      <c r="B4088" s="253" t="s">
        <v>3599</v>
      </c>
      <c r="C4088" s="254" t="str">
        <f>data_olah!B727</f>
        <v>PASER</v>
      </c>
      <c r="D4088" s="254" t="str">
        <f>data_olah!C727</f>
        <v>LONG IKIS</v>
      </c>
      <c r="E4088" s="254" t="str">
        <f>data_olah!D727</f>
        <v>KAYUNGO SARI</v>
      </c>
      <c r="F4088" s="255" t="str">
        <f>data_olah!F727</f>
        <v>-1.5351123707783323</v>
      </c>
      <c r="G4088" s="255" t="str">
        <f>data_olah!G727</f>
        <v>116.19353802398331</v>
      </c>
      <c r="H4088" s="254" t="str">
        <f>data_olah!H727</f>
        <v>ICON+</v>
      </c>
      <c r="I4088" s="254" t="str">
        <f>data_olah!I727</f>
        <v> Broadband + I-WIN</v>
      </c>
      <c r="J4088" s="254" t="str">
        <f>data_olah!J727</f>
        <v>TERPASANG</v>
      </c>
      <c r="K4088" s="254" t="str">
        <f>data_olah!Q727</f>
        <v>&lt;= 200GB</v>
      </c>
      <c r="L4088" s="254" t="str">
        <f>data_olah!U727</f>
        <v>KURANG OPTIMAL</v>
      </c>
    </row>
    <row r="4089">
      <c r="A4089" s="253">
        <v>2025.0</v>
      </c>
      <c r="B4089" s="253" t="s">
        <v>3599</v>
      </c>
      <c r="C4089" s="254" t="str">
        <f>data_olah!B728</f>
        <v>PASER</v>
      </c>
      <c r="D4089" s="254" t="str">
        <f>data_olah!C728</f>
        <v>LONG IKIS</v>
      </c>
      <c r="E4089" s="254" t="str">
        <f>data_olah!D728</f>
        <v>KRAYAN BAHAGIA</v>
      </c>
      <c r="F4089" s="255" t="str">
        <f>data_olah!F728</f>
        <v>-1.5860181771117912</v>
      </c>
      <c r="G4089" s="255" t="str">
        <f>data_olah!G728</f>
        <v>116.20651252179249</v>
      </c>
      <c r="H4089" s="254" t="str">
        <f>data_olah!H728</f>
        <v>TELKOMSEL</v>
      </c>
      <c r="I4089" s="254" t="str">
        <f>data_olah!I728</f>
        <v>INDIHOME</v>
      </c>
      <c r="J4089" s="254" t="str">
        <f>data_olah!J728</f>
        <v>TERPASANG</v>
      </c>
      <c r="K4089" s="254" t="str">
        <f>data_olah!Q728</f>
        <v>&lt;= 1GB</v>
      </c>
      <c r="L4089" s="254" t="str">
        <f>data_olah!U728</f>
        <v>TIDAK OPTIMAL</v>
      </c>
    </row>
    <row r="4090">
      <c r="A4090" s="253">
        <v>2025.0</v>
      </c>
      <c r="B4090" s="253" t="s">
        <v>3599</v>
      </c>
      <c r="C4090" s="254" t="str">
        <f>data_olah!B729</f>
        <v>PASER</v>
      </c>
      <c r="D4090" s="254" t="str">
        <f>data_olah!C729</f>
        <v>LONG IKIS</v>
      </c>
      <c r="E4090" s="254" t="str">
        <f>data_olah!D729</f>
        <v>SAWIT JAYA</v>
      </c>
      <c r="F4090" s="255" t="str">
        <f>data_olah!F729</f>
        <v>-1.5864424701402697</v>
      </c>
      <c r="G4090" s="255" t="str">
        <f>data_olah!G729</f>
        <v>116.1571807716035</v>
      </c>
      <c r="H4090" s="254" t="str">
        <f>data_olah!H729</f>
        <v>TELKOMSEL</v>
      </c>
      <c r="I4090" s="254" t="str">
        <f>data_olah!I729</f>
        <v>INDIHOME</v>
      </c>
      <c r="J4090" s="254" t="str">
        <f>data_olah!J729</f>
        <v>TERPASANG</v>
      </c>
      <c r="K4090" s="254" t="str">
        <f>data_olah!Q729</f>
        <v>TIDAK AKTIF</v>
      </c>
      <c r="L4090" s="254" t="str">
        <f>data_olah!U729</f>
        <v>TIDAK AKTIF</v>
      </c>
    </row>
    <row r="4091">
      <c r="A4091" s="253">
        <v>2025.0</v>
      </c>
      <c r="B4091" s="253" t="s">
        <v>3599</v>
      </c>
      <c r="C4091" s="254" t="str">
        <f>data_olah!B730</f>
        <v>PASER</v>
      </c>
      <c r="D4091" s="254" t="str">
        <f>data_olah!C730</f>
        <v>LONG IKIS</v>
      </c>
      <c r="E4091" s="254" t="str">
        <f>data_olah!D730</f>
        <v>SEKUROU JAYA</v>
      </c>
      <c r="F4091" s="255" t="str">
        <f>data_olah!F730</f>
        <v>-1.5615568020907897</v>
      </c>
      <c r="G4091" s="255" t="str">
        <f>data_olah!G730</f>
        <v>116.14049146416359</v>
      </c>
      <c r="H4091" s="254" t="str">
        <f>data_olah!H730</f>
        <v>TELKOMSEL</v>
      </c>
      <c r="I4091" s="254" t="str">
        <f>data_olah!I730</f>
        <v>INDIHOME</v>
      </c>
      <c r="J4091" s="254" t="str">
        <f>data_olah!J730</f>
        <v>TERPASANG</v>
      </c>
      <c r="K4091" s="254" t="str">
        <f>data_olah!Q730</f>
        <v>&lt;= 100GB</v>
      </c>
      <c r="L4091" s="254" t="str">
        <f>data_olah!U730</f>
        <v>TIDAK OPTIMAL</v>
      </c>
    </row>
    <row r="4092">
      <c r="A4092" s="253">
        <v>2025.0</v>
      </c>
      <c r="B4092" s="253" t="s">
        <v>3599</v>
      </c>
      <c r="C4092" s="254" t="str">
        <f>data_olah!B731</f>
        <v>PASER</v>
      </c>
      <c r="D4092" s="254" t="str">
        <f>data_olah!C731</f>
        <v>LONG IKIS</v>
      </c>
      <c r="E4092" s="254" t="str">
        <f>data_olah!D731</f>
        <v>KERTA BHAKTI</v>
      </c>
      <c r="F4092" s="255" t="str">
        <f>data_olah!F731</f>
        <v>-1.5424373481795448</v>
      </c>
      <c r="G4092" s="255" t="str">
        <f>data_olah!G731</f>
        <v>116.16092527230121</v>
      </c>
      <c r="H4092" s="254" t="str">
        <f>data_olah!H731</f>
        <v/>
      </c>
      <c r="I4092" s="254" t="str">
        <f>data_olah!I731</f>
        <v/>
      </c>
      <c r="J4092" s="254" t="str">
        <f>data_olah!J731</f>
        <v/>
      </c>
      <c r="K4092" s="254" t="str">
        <f>data_olah!Q731</f>
        <v>BELUM TERPASANG</v>
      </c>
      <c r="L4092" s="254" t="str">
        <f>data_olah!U731</f>
        <v>BELUM TERPASANG</v>
      </c>
    </row>
    <row r="4093">
      <c r="A4093" s="253">
        <v>2025.0</v>
      </c>
      <c r="B4093" s="253" t="s">
        <v>3599</v>
      </c>
      <c r="C4093" s="254" t="str">
        <f>data_olah!B732</f>
        <v>PASER</v>
      </c>
      <c r="D4093" s="254" t="str">
        <f>data_olah!C732</f>
        <v>LONG IKIS</v>
      </c>
      <c r="E4093" s="254" t="str">
        <f>data_olah!D732</f>
        <v>ADANG JAYA</v>
      </c>
      <c r="F4093" s="255" t="str">
        <f>data_olah!F732</f>
        <v>-1.6383764611247895</v>
      </c>
      <c r="G4093" s="255" t="str">
        <f>data_olah!G732</f>
        <v>116.33232720325648</v>
      </c>
      <c r="H4093" s="254" t="str">
        <f>data_olah!H732</f>
        <v>ICON+</v>
      </c>
      <c r="I4093" s="254" t="str">
        <f>data_olah!I732</f>
        <v> Broadband + I-WIN</v>
      </c>
      <c r="J4093" s="254" t="str">
        <f>data_olah!J732</f>
        <v>TERPASANG</v>
      </c>
      <c r="K4093" s="254" t="str">
        <f>data_olah!Q732</f>
        <v>&lt;= 200GB</v>
      </c>
      <c r="L4093" s="254" t="str">
        <f>data_olah!U732</f>
        <v>KURANG OPTIMAL</v>
      </c>
    </row>
    <row r="4094">
      <c r="A4094" s="253">
        <v>2025.0</v>
      </c>
      <c r="B4094" s="253" t="s">
        <v>3599</v>
      </c>
      <c r="C4094" s="254" t="str">
        <f>data_olah!B733</f>
        <v>PASER</v>
      </c>
      <c r="D4094" s="254" t="str">
        <f>data_olah!C733</f>
        <v>LONG IKIS</v>
      </c>
      <c r="E4094" s="254" t="str">
        <f>data_olah!D733</f>
        <v>TAJER MULYA</v>
      </c>
      <c r="F4094" s="255" t="str">
        <f>data_olah!F733</f>
        <v>-1.550267827612046</v>
      </c>
      <c r="G4094" s="255" t="str">
        <f>data_olah!G733</f>
        <v>116.24587459934338</v>
      </c>
      <c r="H4094" s="254" t="str">
        <f>data_olah!H733</f>
        <v>TELKOMSEL</v>
      </c>
      <c r="I4094" s="254" t="str">
        <f>data_olah!I733</f>
        <v>INDIHOME</v>
      </c>
      <c r="J4094" s="254" t="str">
        <f>data_olah!J733</f>
        <v>TERPASANG</v>
      </c>
      <c r="K4094" s="254" t="str">
        <f>data_olah!Q733</f>
        <v>&gt; 200GB</v>
      </c>
      <c r="L4094" s="254" t="str">
        <f>data_olah!U733</f>
        <v>KURANG OPTIMAL</v>
      </c>
    </row>
    <row r="4095">
      <c r="A4095" s="253">
        <v>2025.0</v>
      </c>
      <c r="B4095" s="253" t="s">
        <v>3599</v>
      </c>
      <c r="C4095" s="254" t="str">
        <f>data_olah!B734</f>
        <v>PASER</v>
      </c>
      <c r="D4095" s="254" t="str">
        <f>data_olah!C734</f>
        <v>LONG IKIS</v>
      </c>
      <c r="E4095" s="254" t="str">
        <f>data_olah!D734</f>
        <v>BREWE</v>
      </c>
      <c r="F4095" s="255" t="str">
        <f>data_olah!F734</f>
        <v>-1.561181803819036</v>
      </c>
      <c r="G4095" s="255" t="str">
        <f>data_olah!G734</f>
        <v>116.1219182838604</v>
      </c>
      <c r="H4095" s="254" t="str">
        <f>data_olah!H734</f>
        <v>ICON+</v>
      </c>
      <c r="I4095" s="254" t="str">
        <f>data_olah!I734</f>
        <v> Broadband + I-WIN</v>
      </c>
      <c r="J4095" s="254" t="str">
        <f>data_olah!J734</f>
        <v>TERPASANG</v>
      </c>
      <c r="K4095" s="254" t="str">
        <f>data_olah!Q734</f>
        <v>&lt;= 200GB</v>
      </c>
      <c r="L4095" s="254" t="str">
        <f>data_olah!U734</f>
        <v>KURANG OPTIMAL</v>
      </c>
    </row>
    <row r="4096">
      <c r="A4096" s="253">
        <v>2025.0</v>
      </c>
      <c r="B4096" s="253" t="s">
        <v>3599</v>
      </c>
      <c r="C4096" s="254" t="str">
        <f>data_olah!B735</f>
        <v>PASER</v>
      </c>
      <c r="D4096" s="254" t="str">
        <f>data_olah!C735</f>
        <v>LONG IKIS</v>
      </c>
      <c r="E4096" s="254" t="str">
        <f>data_olah!D735</f>
        <v>ATANG PAIT</v>
      </c>
      <c r="F4096" s="255" t="str">
        <f>data_olah!F735</f>
        <v>-1.6115590176202572</v>
      </c>
      <c r="G4096" s="255" t="str">
        <f>data_olah!G735</f>
        <v>116.19032465421428</v>
      </c>
      <c r="H4096" s="254" t="str">
        <f>data_olah!H735</f>
        <v>TELKOMSEL</v>
      </c>
      <c r="I4096" s="254" t="str">
        <f>data_olah!I735</f>
        <v>INDIHOME</v>
      </c>
      <c r="J4096" s="254" t="str">
        <f>data_olah!J735</f>
        <v>TERPASANG</v>
      </c>
      <c r="K4096" s="254" t="str">
        <f>data_olah!Q735</f>
        <v>&lt;= 1GB</v>
      </c>
      <c r="L4096" s="254" t="str">
        <f>data_olah!U735</f>
        <v>TIDAK OPTIMAL</v>
      </c>
    </row>
    <row r="4097">
      <c r="A4097" s="253">
        <v>2025.0</v>
      </c>
      <c r="B4097" s="253" t="s">
        <v>3599</v>
      </c>
      <c r="C4097" s="254" t="str">
        <f>data_olah!B736</f>
        <v>PASER</v>
      </c>
      <c r="D4097" s="254" t="str">
        <f>data_olah!C736</f>
        <v>LONG KALI</v>
      </c>
      <c r="E4097" s="254" t="str">
        <f>data_olah!D736</f>
        <v>MUARA TELAKE</v>
      </c>
      <c r="F4097" s="255" t="str">
        <f>data_olah!F736</f>
        <v>-1.619331586497307</v>
      </c>
      <c r="G4097" s="255" t="str">
        <f>data_olah!G736</f>
        <v>116.51161637653172</v>
      </c>
      <c r="H4097" s="254" t="str">
        <f>data_olah!H736</f>
        <v>TELKOMSEL</v>
      </c>
      <c r="I4097" s="254" t="str">
        <f>data_olah!I736</f>
        <v>ORBIT</v>
      </c>
      <c r="J4097" s="254" t="str">
        <f>data_olah!J736</f>
        <v>TERPASANG</v>
      </c>
      <c r="K4097" s="254" t="str">
        <f>data_olah!Q736</f>
        <v>TIDAK TERDETEKSI</v>
      </c>
      <c r="L4097" s="254" t="str">
        <f>data_olah!U736</f>
        <v>TIDAK TERDETEKSI</v>
      </c>
    </row>
    <row r="4098">
      <c r="A4098" s="253">
        <v>2025.0</v>
      </c>
      <c r="B4098" s="253" t="s">
        <v>3599</v>
      </c>
      <c r="C4098" s="254" t="str">
        <f>data_olah!B737</f>
        <v>PASER</v>
      </c>
      <c r="D4098" s="254" t="str">
        <f>data_olah!C737</f>
        <v>LONG KALI</v>
      </c>
      <c r="E4098" s="254" t="str">
        <f>data_olah!D737</f>
        <v>SEBAKUNG</v>
      </c>
      <c r="F4098" s="255" t="str">
        <f>data_olah!F737</f>
        <v>-1.5590520404093835</v>
      </c>
      <c r="G4098" s="255" t="str">
        <f>data_olah!G737</f>
        <v>116.33868483094787</v>
      </c>
      <c r="H4098" s="254" t="str">
        <f>data_olah!H737</f>
        <v>ICON+</v>
      </c>
      <c r="I4098" s="254" t="str">
        <f>data_olah!I737</f>
        <v>STARLINK</v>
      </c>
      <c r="J4098" s="254" t="str">
        <f>data_olah!J737</f>
        <v>TERPASANG</v>
      </c>
      <c r="K4098" s="254" t="str">
        <f>data_olah!Q737</f>
        <v/>
      </c>
      <c r="L4098" s="254" t="str">
        <f>data_olah!U737</f>
        <v>KURANG OPTIMAL</v>
      </c>
    </row>
    <row r="4099">
      <c r="A4099" s="253">
        <v>2025.0</v>
      </c>
      <c r="B4099" s="253" t="s">
        <v>3599</v>
      </c>
      <c r="C4099" s="254" t="str">
        <f>data_olah!B738</f>
        <v>PASER</v>
      </c>
      <c r="D4099" s="254" t="str">
        <f>data_olah!C738</f>
        <v>LONG KALI</v>
      </c>
      <c r="E4099" s="254" t="str">
        <f>data_olah!D738</f>
        <v>BENTE TUALAN</v>
      </c>
      <c r="F4099" s="255" t="str">
        <f>data_olah!F738</f>
        <v>-1.462622224262994</v>
      </c>
      <c r="G4099" s="255" t="str">
        <f>data_olah!G738</f>
        <v>116.33299255659576</v>
      </c>
      <c r="H4099" s="254" t="str">
        <f>data_olah!H738</f>
        <v>ICON+</v>
      </c>
      <c r="I4099" s="254" t="str">
        <f>data_olah!I738</f>
        <v> Broadband + I-WIN</v>
      </c>
      <c r="J4099" s="254" t="str">
        <f>data_olah!J738</f>
        <v>TERPASANG</v>
      </c>
      <c r="K4099" s="254" t="str">
        <f>data_olah!Q738</f>
        <v>&lt;= 200GB</v>
      </c>
      <c r="L4099" s="254" t="str">
        <f>data_olah!U738</f>
        <v>KURANG OPTIMAL</v>
      </c>
    </row>
    <row r="4100">
      <c r="A4100" s="253">
        <v>2025.0</v>
      </c>
      <c r="B4100" s="253" t="s">
        <v>3599</v>
      </c>
      <c r="C4100" s="254" t="str">
        <f>data_olah!B739</f>
        <v>PASER</v>
      </c>
      <c r="D4100" s="254" t="str">
        <f>data_olah!C739</f>
        <v>LONG KALI</v>
      </c>
      <c r="E4100" s="254" t="str">
        <f>data_olah!D739</f>
        <v>MENDIK</v>
      </c>
      <c r="F4100" s="255" t="str">
        <f>data_olah!F739</f>
        <v>-1.4476101127610883</v>
      </c>
      <c r="G4100" s="255" t="str">
        <f>data_olah!G739</f>
        <v>116.31655047447941</v>
      </c>
      <c r="H4100" s="254" t="str">
        <f>data_olah!H739</f>
        <v>PSN</v>
      </c>
      <c r="I4100" s="254" t="str">
        <f>data_olah!I739</f>
        <v>VSAT</v>
      </c>
      <c r="J4100" s="254" t="str">
        <f>data_olah!J739</f>
        <v>TERPASANG</v>
      </c>
      <c r="K4100" s="254" t="str">
        <f>data_olah!Q739</f>
        <v/>
      </c>
      <c r="L4100" s="254" t="str">
        <f>data_olah!U739</f>
        <v>TIDAK OPTIMAL</v>
      </c>
    </row>
    <row r="4101">
      <c r="A4101" s="253">
        <v>2025.0</v>
      </c>
      <c r="B4101" s="253" t="s">
        <v>3599</v>
      </c>
      <c r="C4101" s="254" t="str">
        <f>data_olah!B740</f>
        <v>PASER</v>
      </c>
      <c r="D4101" s="254" t="str">
        <f>data_olah!C740</f>
        <v>LONG KALI</v>
      </c>
      <c r="E4101" s="254" t="str">
        <f>data_olah!D740</f>
        <v>MUNGGU</v>
      </c>
      <c r="F4101" s="255" t="str">
        <f>data_olah!F740</f>
        <v>-1.4108292144102974</v>
      </c>
      <c r="G4101" s="255" t="str">
        <f>data_olah!G740</f>
        <v>116.26745335912892</v>
      </c>
      <c r="H4101" s="254" t="str">
        <f>data_olah!H740</f>
        <v>ICON+</v>
      </c>
      <c r="I4101" s="254" t="str">
        <f>data_olah!I740</f>
        <v>STARLINK</v>
      </c>
      <c r="J4101" s="254" t="str">
        <f>data_olah!J740</f>
        <v>TERPASANG</v>
      </c>
      <c r="K4101" s="254" t="str">
        <f>data_olah!Q740</f>
        <v/>
      </c>
      <c r="L4101" s="254" t="str">
        <f>data_olah!U740</f>
        <v>TIDAK OPTIMAL</v>
      </c>
    </row>
    <row r="4102">
      <c r="A4102" s="253">
        <v>2025.0</v>
      </c>
      <c r="B4102" s="253" t="s">
        <v>3599</v>
      </c>
      <c r="C4102" s="254" t="str">
        <f>data_olah!B741</f>
        <v>PASER</v>
      </c>
      <c r="D4102" s="254" t="str">
        <f>data_olah!C741</f>
        <v>LONG KALI</v>
      </c>
      <c r="E4102" s="254" t="str">
        <f>data_olah!D741</f>
        <v>MUARA PIAS</v>
      </c>
      <c r="F4102" s="255" t="str">
        <f>data_olah!F741</f>
        <v>-1.3861178972004542</v>
      </c>
      <c r="G4102" s="255" t="str">
        <f>data_olah!G741</f>
        <v>116.26914368950933</v>
      </c>
      <c r="H4102" s="254" t="str">
        <f>data_olah!H741</f>
        <v>ICON+</v>
      </c>
      <c r="I4102" s="254" t="str">
        <f>data_olah!I741</f>
        <v>STARLINK</v>
      </c>
      <c r="J4102" s="254" t="str">
        <f>data_olah!J741</f>
        <v>TERPASANG</v>
      </c>
      <c r="K4102" s="254" t="str">
        <f>data_olah!Q741</f>
        <v/>
      </c>
      <c r="L4102" s="254" t="str">
        <f>data_olah!U741</f>
        <v>KURANG OPTIMAL</v>
      </c>
    </row>
    <row r="4103">
      <c r="A4103" s="253">
        <v>2025.0</v>
      </c>
      <c r="B4103" s="253" t="s">
        <v>3599</v>
      </c>
      <c r="C4103" s="254" t="str">
        <f>data_olah!B742</f>
        <v>PASER</v>
      </c>
      <c r="D4103" s="254" t="str">
        <f>data_olah!C742</f>
        <v>LONG KALI</v>
      </c>
      <c r="E4103" s="254" t="str">
        <f>data_olah!D742</f>
        <v>MUARA TOYU</v>
      </c>
      <c r="F4103" s="255" t="str">
        <f>data_olah!F742</f>
        <v>-1.337380694997229</v>
      </c>
      <c r="G4103" s="255" t="str">
        <f>data_olah!G742</f>
        <v>116.27572389312449</v>
      </c>
      <c r="H4103" s="254" t="str">
        <f>data_olah!H742</f>
        <v>ICON+</v>
      </c>
      <c r="I4103" s="254" t="str">
        <f>data_olah!I742</f>
        <v>STARLINK</v>
      </c>
      <c r="J4103" s="254" t="str">
        <f>data_olah!J742</f>
        <v>TERPASANG</v>
      </c>
      <c r="K4103" s="254" t="str">
        <f>data_olah!Q742</f>
        <v/>
      </c>
      <c r="L4103" s="254" t="str">
        <f>data_olah!U742</f>
        <v>KURANG OPTIMAL</v>
      </c>
    </row>
    <row r="4104">
      <c r="A4104" s="253">
        <v>2025.0</v>
      </c>
      <c r="B4104" s="253" t="s">
        <v>3599</v>
      </c>
      <c r="C4104" s="254" t="str">
        <f>data_olah!B743</f>
        <v>PASER</v>
      </c>
      <c r="D4104" s="254" t="str">
        <f>data_olah!C743</f>
        <v>LONG KALI</v>
      </c>
      <c r="E4104" s="254" t="str">
        <f>data_olah!D743</f>
        <v>PERKUWEN</v>
      </c>
      <c r="F4104" s="255" t="str">
        <f>data_olah!F743</f>
        <v>-1.3295554581757978</v>
      </c>
      <c r="G4104" s="255" t="str">
        <f>data_olah!G743</f>
        <v>116.15415885150873</v>
      </c>
      <c r="H4104" s="254" t="str">
        <f>data_olah!H743</f>
        <v>ICON+</v>
      </c>
      <c r="I4104" s="254" t="str">
        <f>data_olah!I743</f>
        <v> Broadband + I-WIN</v>
      </c>
      <c r="J4104" s="254" t="str">
        <f>data_olah!J743</f>
        <v>TERPASANG</v>
      </c>
      <c r="K4104" s="254" t="str">
        <f>data_olah!Q743</f>
        <v>&lt;= 200GB</v>
      </c>
      <c r="L4104" s="254" t="str">
        <f>data_olah!U743</f>
        <v>KURANG OPTIMAL</v>
      </c>
    </row>
    <row r="4105">
      <c r="A4105" s="253">
        <v>2025.0</v>
      </c>
      <c r="B4105" s="253" t="s">
        <v>3599</v>
      </c>
      <c r="C4105" s="254" t="str">
        <f>data_olah!B744</f>
        <v>PASER</v>
      </c>
      <c r="D4105" s="254" t="str">
        <f>data_olah!C744</f>
        <v>LONG KALI</v>
      </c>
      <c r="E4105" s="254" t="str">
        <f>data_olah!D744</f>
        <v>PINANG JATUS</v>
      </c>
      <c r="F4105" s="255" t="str">
        <f>data_olah!F744</f>
        <v>-1.381427097230078</v>
      </c>
      <c r="G4105" s="255" t="str">
        <f>data_olah!G744</f>
        <v>116.14818356008242</v>
      </c>
      <c r="H4105" s="254" t="str">
        <f>data_olah!H744</f>
        <v>ICON+</v>
      </c>
      <c r="I4105" s="254" t="str">
        <f>data_olah!I744</f>
        <v> Broadband + I-WIN</v>
      </c>
      <c r="J4105" s="254" t="str">
        <f>data_olah!J744</f>
        <v>TERPASANG</v>
      </c>
      <c r="K4105" s="254" t="str">
        <f>data_olah!Q744</f>
        <v>&lt;= 200GB</v>
      </c>
      <c r="L4105" s="254" t="str">
        <f>data_olah!U744</f>
        <v>KURANG OPTIMAL</v>
      </c>
    </row>
    <row r="4106">
      <c r="A4106" s="253">
        <v>2025.0</v>
      </c>
      <c r="B4106" s="253" t="s">
        <v>3599</v>
      </c>
      <c r="C4106" s="254" t="str">
        <f>data_olah!B745</f>
        <v>PASER</v>
      </c>
      <c r="D4106" s="254" t="str">
        <f>data_olah!C745</f>
        <v>LONG KALI</v>
      </c>
      <c r="E4106" s="254" t="str">
        <f>data_olah!D745</f>
        <v>MUARA LAMBAKAN</v>
      </c>
      <c r="F4106" s="255" t="str">
        <f>data_olah!F745</f>
        <v>-1.2881086277506004</v>
      </c>
      <c r="G4106" s="255" t="str">
        <f>data_olah!G745</f>
        <v>116.11773044246445</v>
      </c>
      <c r="H4106" s="254" t="str">
        <f>data_olah!H745</f>
        <v>ICON+</v>
      </c>
      <c r="I4106" s="254" t="str">
        <f>data_olah!I745</f>
        <v> Broadband + I-WIN</v>
      </c>
      <c r="J4106" s="254" t="str">
        <f>data_olah!J745</f>
        <v>TERPASANG</v>
      </c>
      <c r="K4106" s="254" t="str">
        <f>data_olah!Q745</f>
        <v>&lt;= 200GB</v>
      </c>
      <c r="L4106" s="254" t="str">
        <f>data_olah!U745</f>
        <v>KURANG OPTIMAL</v>
      </c>
    </row>
    <row r="4107">
      <c r="A4107" s="253">
        <v>2025.0</v>
      </c>
      <c r="B4107" s="253" t="s">
        <v>3599</v>
      </c>
      <c r="C4107" s="254" t="str">
        <f>data_olah!B746</f>
        <v>PASER</v>
      </c>
      <c r="D4107" s="254" t="str">
        <f>data_olah!C746</f>
        <v>LONG KALI</v>
      </c>
      <c r="E4107" s="254" t="str">
        <f>data_olah!D746</f>
        <v>KEPALA TELAKE</v>
      </c>
      <c r="F4107" s="255" t="str">
        <f>data_olah!F746</f>
        <v>-1.2375</v>
      </c>
      <c r="G4107" s="255" t="str">
        <f>data_olah!G746</f>
        <v>115.9572</v>
      </c>
      <c r="H4107" s="254" t="str">
        <f>data_olah!H746</f>
        <v>ICON+</v>
      </c>
      <c r="I4107" s="254" t="str">
        <f>data_olah!I746</f>
        <v>STARLINK</v>
      </c>
      <c r="J4107" s="254" t="str">
        <f>data_olah!J746</f>
        <v>TERPASANG</v>
      </c>
      <c r="K4107" s="254" t="str">
        <f>data_olah!Q746</f>
        <v/>
      </c>
      <c r="L4107" s="254" t="str">
        <f>data_olah!U746</f>
        <v>KURANG OPTIMAL</v>
      </c>
    </row>
    <row r="4108">
      <c r="A4108" s="253">
        <v>2025.0</v>
      </c>
      <c r="B4108" s="253" t="s">
        <v>3599</v>
      </c>
      <c r="C4108" s="254" t="str">
        <f>data_olah!B747</f>
        <v>PASER</v>
      </c>
      <c r="D4108" s="254" t="str">
        <f>data_olah!C747</f>
        <v>LONG KALI</v>
      </c>
      <c r="E4108" s="254" t="str">
        <f>data_olah!D747</f>
        <v>MENDIK MAKMUR</v>
      </c>
      <c r="F4108" s="255" t="str">
        <f>data_olah!F747</f>
        <v>-1.4626906783413545</v>
      </c>
      <c r="G4108" s="255" t="str">
        <f>data_olah!G747</f>
        <v>116.26995935217819</v>
      </c>
      <c r="H4108" s="254" t="str">
        <f>data_olah!H747</f>
        <v>TELKOMSEL</v>
      </c>
      <c r="I4108" s="254" t="str">
        <f>data_olah!I747</f>
        <v>ORBIT</v>
      </c>
      <c r="J4108" s="254" t="str">
        <f>data_olah!J747</f>
        <v>TERPASANG</v>
      </c>
      <c r="K4108" s="254" t="str">
        <f>data_olah!Q747</f>
        <v>TIDAK TERDETEKSI</v>
      </c>
      <c r="L4108" s="254" t="str">
        <f>data_olah!U747</f>
        <v>TIDAK TERDETEKSI</v>
      </c>
    </row>
    <row r="4109">
      <c r="A4109" s="253">
        <v>2025.0</v>
      </c>
      <c r="B4109" s="253" t="s">
        <v>3599</v>
      </c>
      <c r="C4109" s="254" t="str">
        <f>data_olah!B748</f>
        <v>PASER</v>
      </c>
      <c r="D4109" s="254" t="str">
        <f>data_olah!C748</f>
        <v>LONG KALI</v>
      </c>
      <c r="E4109" s="254" t="str">
        <f>data_olah!D748</f>
        <v>MENDIK KARYA</v>
      </c>
      <c r="F4109" s="255" t="str">
        <f>data_olah!F748</f>
        <v>-1.4263275155095152</v>
      </c>
      <c r="G4109" s="255" t="str">
        <f>data_olah!G748</f>
        <v>116.26473886097946</v>
      </c>
      <c r="H4109" s="254" t="str">
        <f>data_olah!H748</f>
        <v>TELKOMSEL</v>
      </c>
      <c r="I4109" s="254" t="str">
        <f>data_olah!I748</f>
        <v>ORBIT</v>
      </c>
      <c r="J4109" s="254" t="str">
        <f>data_olah!J748</f>
        <v>TERPASANG</v>
      </c>
      <c r="K4109" s="254" t="str">
        <f>data_olah!Q748</f>
        <v>TIDAK TERDETEKSI</v>
      </c>
      <c r="L4109" s="254" t="str">
        <f>data_olah!U748</f>
        <v>TIDAK TERDETEKSI</v>
      </c>
    </row>
    <row r="4110">
      <c r="A4110" s="253">
        <v>2025.0</v>
      </c>
      <c r="B4110" s="253" t="s">
        <v>3599</v>
      </c>
      <c r="C4110" s="254" t="str">
        <f>data_olah!B749</f>
        <v>PASER</v>
      </c>
      <c r="D4110" s="254" t="str">
        <f>data_olah!C749</f>
        <v>LONG KALI</v>
      </c>
      <c r="E4110" s="254" t="str">
        <f>data_olah!D749</f>
        <v>MENDIK BHAKTI</v>
      </c>
      <c r="F4110" s="255" t="str">
        <f>data_olah!F749</f>
        <v>-1.4488898011900355</v>
      </c>
      <c r="G4110" s="255" t="str">
        <f>data_olah!G749</f>
        <v>116.24406566573357</v>
      </c>
      <c r="H4110" s="254" t="str">
        <f>data_olah!H749</f>
        <v>ICON+</v>
      </c>
      <c r="I4110" s="254" t="str">
        <f>data_olah!I749</f>
        <v>STARLINK</v>
      </c>
      <c r="J4110" s="254" t="str">
        <f>data_olah!J749</f>
        <v>TERPASANG</v>
      </c>
      <c r="K4110" s="254" t="str">
        <f>data_olah!Q749</f>
        <v/>
      </c>
      <c r="L4110" s="254" t="str">
        <f>data_olah!U749</f>
        <v>KURANG OPTIMAL</v>
      </c>
    </row>
    <row r="4111">
      <c r="A4111" s="253">
        <v>2025.0</v>
      </c>
      <c r="B4111" s="253" t="s">
        <v>3599</v>
      </c>
      <c r="C4111" s="254" t="str">
        <f>data_olah!B750</f>
        <v>PASER</v>
      </c>
      <c r="D4111" s="254" t="str">
        <f>data_olah!C750</f>
        <v>LONG KALI</v>
      </c>
      <c r="E4111" s="254" t="str">
        <f>data_olah!D750</f>
        <v>SEBAKUNG TAKA</v>
      </c>
      <c r="F4111" s="255" t="str">
        <f>data_olah!F750</f>
        <v>-1.58134065129979</v>
      </c>
      <c r="G4111" s="255" t="str">
        <f>data_olah!G750</f>
        <v>116.42756444115314</v>
      </c>
      <c r="H4111" s="254" t="str">
        <f>data_olah!H750</f>
        <v>ICON+</v>
      </c>
      <c r="I4111" s="254" t="str">
        <f>data_olah!I750</f>
        <v> Broadband + I-WIN</v>
      </c>
      <c r="J4111" s="254" t="str">
        <f>data_olah!J750</f>
        <v>TERPASANG</v>
      </c>
      <c r="K4111" s="254" t="str">
        <f>data_olah!Q750</f>
        <v>&lt;= 200GB</v>
      </c>
      <c r="L4111" s="254" t="str">
        <f>data_olah!U750</f>
        <v>KURANG OPTIMAL</v>
      </c>
    </row>
    <row r="4112">
      <c r="A4112" s="253">
        <v>2025.0</v>
      </c>
      <c r="B4112" s="253" t="s">
        <v>3599</v>
      </c>
      <c r="C4112" s="254" t="str">
        <f>data_olah!B751</f>
        <v>PASER</v>
      </c>
      <c r="D4112" s="254" t="str">
        <f>data_olah!C751</f>
        <v>LONG KALI</v>
      </c>
      <c r="E4112" s="254" t="str">
        <f>data_olah!D751</f>
        <v>MARUAT</v>
      </c>
      <c r="F4112" s="255" t="str">
        <f>data_olah!F751</f>
        <v>-1.5824730717803626</v>
      </c>
      <c r="G4112" s="255" t="str">
        <f>data_olah!G751</f>
        <v>116.50083032754519</v>
      </c>
      <c r="H4112" s="254" t="str">
        <f>data_olah!H751</f>
        <v>ICON+</v>
      </c>
      <c r="I4112" s="254" t="str">
        <f>data_olah!I751</f>
        <v> Broadband + I-WIN</v>
      </c>
      <c r="J4112" s="254" t="str">
        <f>data_olah!J751</f>
        <v>TERPASANG</v>
      </c>
      <c r="K4112" s="254" t="str">
        <f>data_olah!Q751</f>
        <v>&lt;= 200GB</v>
      </c>
      <c r="L4112" s="254" t="str">
        <f>data_olah!U751</f>
        <v>KURANG OPTIMAL</v>
      </c>
    </row>
    <row r="4113">
      <c r="A4113" s="253">
        <v>2025.0</v>
      </c>
      <c r="B4113" s="253" t="s">
        <v>3599</v>
      </c>
      <c r="C4113" s="254" t="str">
        <f>data_olah!B752</f>
        <v>PASER</v>
      </c>
      <c r="D4113" s="254" t="str">
        <f>data_olah!C752</f>
        <v>LONG KALI</v>
      </c>
      <c r="E4113" s="254" t="str">
        <f>data_olah!D752</f>
        <v>SEBAKUNG MAKMUR</v>
      </c>
      <c r="F4113" s="255" t="str">
        <f>data_olah!F752</f>
        <v>-1.5673846546240897</v>
      </c>
      <c r="G4113" s="255" t="str">
        <f>data_olah!G752</f>
        <v>116.3853984515906</v>
      </c>
      <c r="H4113" s="254" t="str">
        <f>data_olah!H752</f>
        <v>ICON+</v>
      </c>
      <c r="I4113" s="254" t="str">
        <f>data_olah!I752</f>
        <v> Broadband + I-WIN</v>
      </c>
      <c r="J4113" s="254" t="str">
        <f>data_olah!J752</f>
        <v>TERPASANG</v>
      </c>
      <c r="K4113" s="254" t="str">
        <f>data_olah!Q752</f>
        <v>&lt;= 200GB</v>
      </c>
      <c r="L4113" s="254" t="str">
        <f>data_olah!U752</f>
        <v>KURANG OPTIMAL</v>
      </c>
    </row>
    <row r="4114">
      <c r="A4114" s="253">
        <v>2025.0</v>
      </c>
      <c r="B4114" s="253" t="s">
        <v>3599</v>
      </c>
      <c r="C4114" s="254" t="str">
        <f>data_olah!B753</f>
        <v>PASER</v>
      </c>
      <c r="D4114" s="254" t="str">
        <f>data_olah!C753</f>
        <v>LONG KALI</v>
      </c>
      <c r="E4114" s="254" t="str">
        <f>data_olah!D753</f>
        <v>PETIKU</v>
      </c>
      <c r="F4114" s="255" t="str">
        <f>data_olah!F753</f>
        <v>-1.612497278479321</v>
      </c>
      <c r="G4114" s="255" t="str">
        <f>data_olah!G753</f>
        <v>116.45917438104699</v>
      </c>
      <c r="H4114" s="254" t="str">
        <f>data_olah!H753</f>
        <v>ICON+</v>
      </c>
      <c r="I4114" s="254" t="str">
        <f>data_olah!I753</f>
        <v> Broadband + I-WIN</v>
      </c>
      <c r="J4114" s="254" t="str">
        <f>data_olah!J753</f>
        <v>TERPASANG</v>
      </c>
      <c r="K4114" s="254" t="str">
        <f>data_olah!Q753</f>
        <v>&lt;= 200GB</v>
      </c>
      <c r="L4114" s="254" t="str">
        <f>data_olah!U753</f>
        <v>KURANG OPTIMAL</v>
      </c>
    </row>
    <row r="4115">
      <c r="A4115" s="253">
        <v>2025.0</v>
      </c>
      <c r="B4115" s="253" t="s">
        <v>3599</v>
      </c>
      <c r="C4115" s="254" t="str">
        <f>data_olah!B754</f>
        <v>PASER</v>
      </c>
      <c r="D4115" s="254" t="str">
        <f>data_olah!C754</f>
        <v>LONG KALI</v>
      </c>
      <c r="E4115" s="254" t="str">
        <f>data_olah!D754</f>
        <v>MUARA ADANG II</v>
      </c>
      <c r="F4115" s="255" t="str">
        <f>data_olah!F754</f>
        <v>-1.6319643193101914</v>
      </c>
      <c r="G4115" s="255" t="str">
        <f>data_olah!G754</f>
        <v>116.36843267949426</v>
      </c>
      <c r="H4115" s="254" t="str">
        <f>data_olah!H754</f>
        <v>ICON+</v>
      </c>
      <c r="I4115" s="254" t="str">
        <f>data_olah!I754</f>
        <v> Broadband + I-WIN</v>
      </c>
      <c r="J4115" s="254" t="str">
        <f>data_olah!J754</f>
        <v>TERPASANG</v>
      </c>
      <c r="K4115" s="254" t="str">
        <f>data_olah!Q754</f>
        <v>&lt;= 200GB</v>
      </c>
      <c r="L4115" s="254" t="str">
        <f>data_olah!U754</f>
        <v>KURANG OPTIMAL</v>
      </c>
    </row>
    <row r="4116">
      <c r="A4116" s="253">
        <v>2025.0</v>
      </c>
      <c r="B4116" s="253" t="s">
        <v>3599</v>
      </c>
      <c r="C4116" s="254" t="str">
        <f>data_olah!B755</f>
        <v>PASER</v>
      </c>
      <c r="D4116" s="254" t="str">
        <f>data_olah!C755</f>
        <v>LONG KALI</v>
      </c>
      <c r="E4116" s="254" t="str">
        <f>data_olah!D755</f>
        <v>MAKMUR JAYA</v>
      </c>
      <c r="F4116" s="255" t="str">
        <f>data_olah!F755</f>
        <v>-1.4626984797564322</v>
      </c>
      <c r="G4116" s="255" t="str">
        <f>data_olah!G755</f>
        <v>116.26995792278304</v>
      </c>
      <c r="H4116" s="254" t="str">
        <f>data_olah!H755</f>
        <v>TELKOMSEL</v>
      </c>
      <c r="I4116" s="254" t="str">
        <f>data_olah!I755</f>
        <v>ORBIT</v>
      </c>
      <c r="J4116" s="254" t="str">
        <f>data_olah!J755</f>
        <v>TERPASANG</v>
      </c>
      <c r="K4116" s="254" t="str">
        <f>data_olah!Q755</f>
        <v>TIDAK TERDETEKSI</v>
      </c>
      <c r="L4116" s="254" t="str">
        <f>data_olah!U755</f>
        <v>TIDAK TERDETEKSI</v>
      </c>
    </row>
    <row r="4117">
      <c r="A4117" s="253">
        <v>2025.0</v>
      </c>
      <c r="B4117" s="253" t="s">
        <v>3599</v>
      </c>
      <c r="C4117" s="254" t="str">
        <f>data_olah!B756</f>
        <v>PASER</v>
      </c>
      <c r="D4117" s="254" t="str">
        <f>data_olah!C756</f>
        <v>LONG KALI</v>
      </c>
      <c r="E4117" s="254" t="str">
        <f>data_olah!D756</f>
        <v>GUNUNG PUTAR</v>
      </c>
      <c r="F4117" s="255" t="str">
        <f>data_olah!F756</f>
        <v>-1.4972799193804507</v>
      </c>
      <c r="G4117" s="255" t="str">
        <f>data_olah!G756</f>
        <v>116.37426681718442</v>
      </c>
      <c r="H4117" s="254" t="str">
        <f>data_olah!H756</f>
        <v>TELKOM</v>
      </c>
      <c r="I4117" s="254" t="str">
        <f>data_olah!I756</f>
        <v>WMS</v>
      </c>
      <c r="J4117" s="254" t="str">
        <f>data_olah!J756</f>
        <v>TERPASANG</v>
      </c>
      <c r="K4117" s="254" t="str">
        <f>data_olah!Q756</f>
        <v>&lt;= 100GB</v>
      </c>
      <c r="L4117" s="254" t="str">
        <f>data_olah!U756</f>
        <v>TIDAK OPTIMAL</v>
      </c>
    </row>
    <row r="4118">
      <c r="A4118" s="253">
        <v>2025.0</v>
      </c>
      <c r="B4118" s="253" t="s">
        <v>3599</v>
      </c>
      <c r="C4118" s="254" t="str">
        <f>data_olah!B757</f>
        <v>PASER</v>
      </c>
      <c r="D4118" s="254" t="str">
        <f>data_olah!C757</f>
        <v>LONG KALI</v>
      </c>
      <c r="E4118" s="254" t="str">
        <f>data_olah!D757</f>
        <v>PUTANG</v>
      </c>
      <c r="F4118" s="255" t="str">
        <f>data_olah!F757</f>
        <v>-1.5406407711001724</v>
      </c>
      <c r="G4118" s="255" t="str">
        <f>data_olah!G757</f>
        <v>116.2865928748019</v>
      </c>
      <c r="H4118" s="254" t="str">
        <f>data_olah!H757</f>
        <v>TELKOMSEL</v>
      </c>
      <c r="I4118" s="254" t="str">
        <f>data_olah!I757</f>
        <v>INDIHOME</v>
      </c>
      <c r="J4118" s="254" t="str">
        <f>data_olah!J757</f>
        <v>TERPASANG</v>
      </c>
      <c r="K4118" s="254" t="str">
        <f>data_olah!Q757</f>
        <v>&lt;= 1GB</v>
      </c>
      <c r="L4118" s="254" t="str">
        <f>data_olah!U757</f>
        <v>TIDAK OPTIMAL</v>
      </c>
    </row>
    <row r="4119">
      <c r="A4119" s="253">
        <v>2025.0</v>
      </c>
      <c r="B4119" s="253" t="s">
        <v>3599</v>
      </c>
      <c r="C4119" s="254" t="str">
        <f>data_olah!B758</f>
        <v>PASER</v>
      </c>
      <c r="D4119" s="254" t="str">
        <f>data_olah!C758</f>
        <v>MUARA KOMAM</v>
      </c>
      <c r="E4119" s="254" t="str">
        <f>data_olah!D758</f>
        <v>BATU BOTUK</v>
      </c>
      <c r="F4119" s="255" t="str">
        <f>data_olah!F758</f>
        <v>-1.7034057102846756</v>
      </c>
      <c r="G4119" s="255" t="str">
        <f>data_olah!G758</f>
        <v>115.8197007487619</v>
      </c>
      <c r="H4119" s="254" t="str">
        <f>data_olah!H758</f>
        <v>TELKOMSEL</v>
      </c>
      <c r="I4119" s="254" t="str">
        <f>data_olah!I758</f>
        <v>INDIHOME</v>
      </c>
      <c r="J4119" s="254" t="str">
        <f>data_olah!J758</f>
        <v>TERPASANG</v>
      </c>
      <c r="K4119" s="254" t="str">
        <f>data_olah!Q758</f>
        <v>TIDAK AKTIF</v>
      </c>
      <c r="L4119" s="254" t="str">
        <f>data_olah!U758</f>
        <v>TIDAK OPTIMAL</v>
      </c>
    </row>
    <row r="4120">
      <c r="A4120" s="253">
        <v>2025.0</v>
      </c>
      <c r="B4120" s="253" t="s">
        <v>3599</v>
      </c>
      <c r="C4120" s="254" t="str">
        <f>data_olah!B759</f>
        <v>PASER</v>
      </c>
      <c r="D4120" s="254" t="str">
        <f>data_olah!C759</f>
        <v>MUARA KOMAM</v>
      </c>
      <c r="E4120" s="254" t="str">
        <f>data_olah!D759</f>
        <v>UKO</v>
      </c>
      <c r="F4120" s="255" t="str">
        <f>data_olah!F759</f>
        <v>-1.6725214836206002</v>
      </c>
      <c r="G4120" s="255" t="str">
        <f>data_olah!G759</f>
        <v>115.82198427433167</v>
      </c>
      <c r="H4120" s="254" t="str">
        <f>data_olah!H759</f>
        <v>TELKOMSEL</v>
      </c>
      <c r="I4120" s="254" t="str">
        <f>data_olah!I759</f>
        <v>ORBIT</v>
      </c>
      <c r="J4120" s="254" t="str">
        <f>data_olah!J759</f>
        <v>TERPASANG</v>
      </c>
      <c r="K4120" s="254" t="str">
        <f>data_olah!Q759</f>
        <v>TIDAK TERDETEKSI</v>
      </c>
      <c r="L4120" s="254" t="str">
        <f>data_olah!U759</f>
        <v>TIDAK TERDETEKSI</v>
      </c>
    </row>
    <row r="4121">
      <c r="A4121" s="253">
        <v>2025.0</v>
      </c>
      <c r="B4121" s="253" t="s">
        <v>3599</v>
      </c>
      <c r="C4121" s="254" t="str">
        <f>data_olah!B760</f>
        <v>PASER</v>
      </c>
      <c r="D4121" s="254" t="str">
        <f>data_olah!C760</f>
        <v>MUARA KOMAM</v>
      </c>
      <c r="E4121" s="254" t="str">
        <f>data_olah!D760</f>
        <v>MUARA LANGON</v>
      </c>
      <c r="F4121" s="255" t="str">
        <f>data_olah!F760</f>
        <v>-1.6654138106377614</v>
      </c>
      <c r="G4121" s="255" t="str">
        <f>data_olah!G760</f>
        <v>115.7549273526978</v>
      </c>
      <c r="H4121" s="254" t="str">
        <f>data_olah!H760</f>
        <v>TELKOM</v>
      </c>
      <c r="I4121" s="254" t="str">
        <f>data_olah!I760</f>
        <v>WMS</v>
      </c>
      <c r="J4121" s="254" t="str">
        <f>data_olah!J760</f>
        <v>TERPASANG</v>
      </c>
      <c r="K4121" s="254" t="str">
        <f>data_olah!Q760</f>
        <v>BELUM TERPASANG</v>
      </c>
      <c r="L4121" s="254" t="str">
        <f>data_olah!U760</f>
        <v>TIDAK OPTIMAL</v>
      </c>
    </row>
    <row r="4122">
      <c r="A4122" s="253">
        <v>2025.0</v>
      </c>
      <c r="B4122" s="253" t="s">
        <v>3599</v>
      </c>
      <c r="C4122" s="254" t="str">
        <f>data_olah!B761</f>
        <v>PASER</v>
      </c>
      <c r="D4122" s="254" t="str">
        <f>data_olah!C761</f>
        <v>MUARA KOMAM</v>
      </c>
      <c r="E4122" s="254" t="str">
        <f>data_olah!D761</f>
        <v>BINANGON</v>
      </c>
      <c r="F4122" s="255" t="str">
        <f>data_olah!F761</f>
        <v>-1.6150631172209207</v>
      </c>
      <c r="G4122" s="255" t="str">
        <f>data_olah!G761</f>
        <v>115.75877244246769</v>
      </c>
      <c r="H4122" s="254" t="str">
        <f>data_olah!H761</f>
        <v>TELKOMSEL</v>
      </c>
      <c r="I4122" s="254" t="str">
        <f>data_olah!I761</f>
        <v>ORBIT</v>
      </c>
      <c r="J4122" s="254" t="str">
        <f>data_olah!J761</f>
        <v>TERPASANG</v>
      </c>
      <c r="K4122" s="254" t="str">
        <f>data_olah!Q761</f>
        <v>TIDAK TERDETEKSI</v>
      </c>
      <c r="L4122" s="254" t="str">
        <f>data_olah!U761</f>
        <v>TIDAK TERDETEKSI</v>
      </c>
    </row>
    <row r="4123">
      <c r="A4123" s="253">
        <v>2025.0</v>
      </c>
      <c r="B4123" s="253" t="s">
        <v>3599</v>
      </c>
      <c r="C4123" s="254" t="str">
        <f>data_olah!B762</f>
        <v>PASER</v>
      </c>
      <c r="D4123" s="254" t="str">
        <f>data_olah!C762</f>
        <v>MUARA KOMAM</v>
      </c>
      <c r="E4123" s="254" t="str">
        <f>data_olah!D762</f>
        <v>MUARA KUARO</v>
      </c>
      <c r="F4123" s="255" t="str">
        <f>data_olah!F762</f>
        <v>-1.6295626483698558</v>
      </c>
      <c r="G4123" s="255" t="str">
        <f>data_olah!G762</f>
        <v>115.80506662940455</v>
      </c>
      <c r="H4123" s="254" t="str">
        <f>data_olah!H762</f>
        <v>ICON+</v>
      </c>
      <c r="I4123" s="254" t="str">
        <f>data_olah!I762</f>
        <v> Broadband + I-WIN</v>
      </c>
      <c r="J4123" s="254" t="str">
        <f>data_olah!J762</f>
        <v>TERPASANG</v>
      </c>
      <c r="K4123" s="254" t="str">
        <f>data_olah!Q762</f>
        <v>&lt;= 200GB</v>
      </c>
      <c r="L4123" s="254" t="str">
        <f>data_olah!U762</f>
        <v>KURANG OPTIMAL</v>
      </c>
    </row>
    <row r="4124">
      <c r="A4124" s="253">
        <v>2025.0</v>
      </c>
      <c r="B4124" s="253" t="s">
        <v>3599</v>
      </c>
      <c r="C4124" s="254" t="str">
        <f>data_olah!B763</f>
        <v>PASER</v>
      </c>
      <c r="D4124" s="254" t="str">
        <f>data_olah!C763</f>
        <v>MUARA KOMAM</v>
      </c>
      <c r="E4124" s="254" t="str">
        <f>data_olah!D763</f>
        <v>PRAYON</v>
      </c>
      <c r="F4124" s="255" t="str">
        <f>data_olah!F763</f>
        <v>-1.6162710954189885</v>
      </c>
      <c r="G4124" s="255" t="str">
        <f>data_olah!G763</f>
        <v>115.83280279922981</v>
      </c>
      <c r="H4124" s="254" t="str">
        <f>data_olah!H763</f>
        <v>ICON+</v>
      </c>
      <c r="I4124" s="254" t="str">
        <f>data_olah!I763</f>
        <v> Broadband + I-WIN</v>
      </c>
      <c r="J4124" s="254" t="str">
        <f>data_olah!J763</f>
        <v>TERPASANG</v>
      </c>
      <c r="K4124" s="254" t="str">
        <f>data_olah!Q763</f>
        <v>&lt;= 200GB</v>
      </c>
      <c r="L4124" s="254" t="str">
        <f>data_olah!U763</f>
        <v>KURANG OPTIMAL</v>
      </c>
    </row>
    <row r="4125">
      <c r="A4125" s="253">
        <v>2025.0</v>
      </c>
      <c r="B4125" s="253" t="s">
        <v>3599</v>
      </c>
      <c r="C4125" s="254" t="str">
        <f>data_olah!B764</f>
        <v>PASER</v>
      </c>
      <c r="D4125" s="254" t="str">
        <f>data_olah!C764</f>
        <v>MUARA KOMAM</v>
      </c>
      <c r="E4125" s="254" t="str">
        <f>data_olah!D764</f>
        <v>LONG SAYO</v>
      </c>
      <c r="F4125" s="255" t="str">
        <f>data_olah!F764</f>
        <v>-1.5314589734371646</v>
      </c>
      <c r="G4125" s="255" t="str">
        <f>data_olah!G764</f>
        <v>115.86554491030961</v>
      </c>
      <c r="H4125" s="254" t="str">
        <f>data_olah!H764</f>
        <v>ICON+</v>
      </c>
      <c r="I4125" s="254" t="str">
        <f>data_olah!I764</f>
        <v> Broadband + I-WIN</v>
      </c>
      <c r="J4125" s="254" t="str">
        <f>data_olah!J764</f>
        <v>TERPASANG</v>
      </c>
      <c r="K4125" s="254" t="str">
        <f>data_olah!Q764</f>
        <v>&lt;= 200GB</v>
      </c>
      <c r="L4125" s="254" t="str">
        <f>data_olah!U764</f>
        <v>KURANG OPTIMAL</v>
      </c>
    </row>
    <row r="4126">
      <c r="A4126" s="253">
        <v>2025.0</v>
      </c>
      <c r="B4126" s="253" t="s">
        <v>3599</v>
      </c>
      <c r="C4126" s="254" t="str">
        <f>data_olah!B765</f>
        <v>PASER</v>
      </c>
      <c r="D4126" s="254" t="str">
        <f>data_olah!C765</f>
        <v>MUARA KOMAM</v>
      </c>
      <c r="E4126" s="254" t="str">
        <f>data_olah!D765</f>
        <v>MUARA PAYANG</v>
      </c>
      <c r="F4126" s="255" t="str">
        <f>data_olah!F765</f>
        <v>-1.5289117440718887</v>
      </c>
      <c r="G4126" s="255" t="str">
        <f>data_olah!G765</f>
        <v>115.83310834021425</v>
      </c>
      <c r="H4126" s="254" t="str">
        <f>data_olah!H765</f>
        <v>ICON+</v>
      </c>
      <c r="I4126" s="254" t="str">
        <f>data_olah!I765</f>
        <v> Broadband + I-WIN</v>
      </c>
      <c r="J4126" s="254" t="str">
        <f>data_olah!J765</f>
        <v>TERPASANG</v>
      </c>
      <c r="K4126" s="254" t="str">
        <f>data_olah!Q765</f>
        <v>&lt;= 200GB</v>
      </c>
      <c r="L4126" s="254" t="str">
        <f>data_olah!U765</f>
        <v>KURANG OPTIMAL</v>
      </c>
    </row>
    <row r="4127">
      <c r="A4127" s="253">
        <v>2025.0</v>
      </c>
      <c r="B4127" s="253" t="s">
        <v>3599</v>
      </c>
      <c r="C4127" s="254" t="str">
        <f>data_olah!B766</f>
        <v>PASER</v>
      </c>
      <c r="D4127" s="254" t="str">
        <f>data_olah!C766</f>
        <v>MUARA KOMAM</v>
      </c>
      <c r="E4127" s="254" t="str">
        <f>data_olah!D766</f>
        <v>LUSAN</v>
      </c>
      <c r="F4127" s="255" t="str">
        <f>data_olah!F766</f>
        <v>-1.5280874969272338</v>
      </c>
      <c r="G4127" s="255" t="str">
        <f>data_olah!G766</f>
        <v>115.74459037118982</v>
      </c>
      <c r="H4127" s="254" t="str">
        <f>data_olah!H766</f>
        <v>ICON+</v>
      </c>
      <c r="I4127" s="254" t="str">
        <f>data_olah!I766</f>
        <v> Broadband + I-WIN</v>
      </c>
      <c r="J4127" s="254" t="str">
        <f>data_olah!J766</f>
        <v>TERPASANG</v>
      </c>
      <c r="K4127" s="254" t="str">
        <f>data_olah!Q766</f>
        <v>&lt;= 200GB</v>
      </c>
      <c r="L4127" s="254" t="str">
        <f>data_olah!U766</f>
        <v>KURANG OPTIMAL</v>
      </c>
    </row>
    <row r="4128">
      <c r="A4128" s="253">
        <v>2025.0</v>
      </c>
      <c r="B4128" s="253" t="s">
        <v>3599</v>
      </c>
      <c r="C4128" s="254" t="str">
        <f>data_olah!B767</f>
        <v>PASER</v>
      </c>
      <c r="D4128" s="254" t="str">
        <f>data_olah!C767</f>
        <v>MUARA KOMAM</v>
      </c>
      <c r="E4128" s="254" t="str">
        <f>data_olah!D767</f>
        <v>SWAN SLUTUNG</v>
      </c>
      <c r="F4128" s="255" t="str">
        <f>data_olah!F767</f>
        <v>-1.4036181971755917</v>
      </c>
      <c r="G4128" s="255" t="str">
        <f>data_olah!G767</f>
        <v>115.87651158208072</v>
      </c>
      <c r="H4128" s="254" t="str">
        <f>data_olah!H767</f>
        <v>ICON+</v>
      </c>
      <c r="I4128" s="254" t="str">
        <f>data_olah!I767</f>
        <v>STARLINK</v>
      </c>
      <c r="J4128" s="254" t="str">
        <f>data_olah!J767</f>
        <v>TERPASANG</v>
      </c>
      <c r="K4128" s="254" t="str">
        <f>data_olah!Q767</f>
        <v/>
      </c>
      <c r="L4128" s="254" t="str">
        <f>data_olah!U767</f>
        <v>TIDAK OPTIMAL</v>
      </c>
    </row>
    <row r="4129">
      <c r="A4129" s="253">
        <v>2025.0</v>
      </c>
      <c r="B4129" s="253" t="s">
        <v>3599</v>
      </c>
      <c r="C4129" s="254" t="str">
        <f>data_olah!B768</f>
        <v>PASER</v>
      </c>
      <c r="D4129" s="254" t="str">
        <f>data_olah!C768</f>
        <v>MUARA KOMAM</v>
      </c>
      <c r="E4129" s="254" t="str">
        <f>data_olah!D768</f>
        <v>SEKUAN MAKMUR</v>
      </c>
      <c r="F4129" s="255" t="str">
        <f>data_olah!F768</f>
        <v>-1.635215707657686</v>
      </c>
      <c r="G4129" s="255" t="str">
        <f>data_olah!G768</f>
        <v>115.70934203586711</v>
      </c>
      <c r="H4129" s="254" t="str">
        <f>data_olah!H768</f>
        <v>ICON+</v>
      </c>
      <c r="I4129" s="254" t="str">
        <f>data_olah!I768</f>
        <v> Broadband + I-WIN</v>
      </c>
      <c r="J4129" s="254" t="str">
        <f>data_olah!J768</f>
        <v>TERPASANG</v>
      </c>
      <c r="K4129" s="254" t="str">
        <f>data_olah!Q768</f>
        <v>&lt;= 200GB</v>
      </c>
      <c r="L4129" s="254" t="str">
        <f>data_olah!U768</f>
        <v>KURANG OPTIMAL</v>
      </c>
    </row>
    <row r="4130">
      <c r="A4130" s="253">
        <v>2025.0</v>
      </c>
      <c r="B4130" s="253" t="s">
        <v>3599</v>
      </c>
      <c r="C4130" s="254" t="str">
        <f>data_olah!B769</f>
        <v>PASER</v>
      </c>
      <c r="D4130" s="254" t="str">
        <f>data_olah!C769</f>
        <v>MUARA KOMAM</v>
      </c>
      <c r="E4130" s="254" t="str">
        <f>data_olah!D769</f>
        <v>SELERONG</v>
      </c>
      <c r="F4130" s="255" t="str">
        <f>data_olah!F769</f>
        <v>-0.3230315829685971</v>
      </c>
      <c r="G4130" s="255" t="str">
        <f>data_olah!G769</f>
        <v>116.80692083086892</v>
      </c>
      <c r="H4130" s="254" t="str">
        <f>data_olah!H769</f>
        <v>TELKOM</v>
      </c>
      <c r="I4130" s="254" t="str">
        <f>data_olah!I769</f>
        <v>WMS</v>
      </c>
      <c r="J4130" s="254" t="str">
        <f>data_olah!J769</f>
        <v>TERPASANG</v>
      </c>
      <c r="K4130" s="254" t="str">
        <f>data_olah!Q769</f>
        <v>BELUM TERPASANG</v>
      </c>
      <c r="L4130" s="254" t="str">
        <f>data_olah!U769</f>
        <v>KURANG OPTIMAL</v>
      </c>
    </row>
    <row r="4131">
      <c r="A4131" s="253">
        <v>2025.0</v>
      </c>
      <c r="B4131" s="253" t="s">
        <v>3599</v>
      </c>
      <c r="C4131" s="254" t="str">
        <f>data_olah!B770</f>
        <v>PASER</v>
      </c>
      <c r="D4131" s="254" t="str">
        <f>data_olah!C770</f>
        <v>MUARA SAMU</v>
      </c>
      <c r="E4131" s="254" t="str">
        <f>data_olah!D770</f>
        <v>TANJUNG PINANG</v>
      </c>
      <c r="F4131" s="255" t="str">
        <f>data_olah!F770</f>
        <v>-2.160723152097389</v>
      </c>
      <c r="G4131" s="255" t="str">
        <f>data_olah!G770</f>
        <v>115.92350481871226</v>
      </c>
      <c r="H4131" s="254" t="str">
        <f>data_olah!H770</f>
        <v>ICON+</v>
      </c>
      <c r="I4131" s="254" t="str">
        <f>data_olah!I770</f>
        <v> Broadband + I-WIN</v>
      </c>
      <c r="J4131" s="254" t="str">
        <f>data_olah!J770</f>
        <v>TERPASANG</v>
      </c>
      <c r="K4131" s="254" t="str">
        <f>data_olah!Q770</f>
        <v>&lt;= 200GB</v>
      </c>
      <c r="L4131" s="254" t="str">
        <f>data_olah!U770</f>
        <v>KURANG OPTIMAL</v>
      </c>
    </row>
    <row r="4132">
      <c r="A4132" s="253">
        <v>2025.0</v>
      </c>
      <c r="B4132" s="253" t="s">
        <v>3599</v>
      </c>
      <c r="C4132" s="254" t="str">
        <f>data_olah!B771</f>
        <v>PASER</v>
      </c>
      <c r="D4132" s="254" t="str">
        <f>data_olah!C771</f>
        <v>MUARA SAMU</v>
      </c>
      <c r="E4132" s="254" t="str">
        <f>data_olah!D771</f>
        <v>RANTAU ATAS</v>
      </c>
      <c r="F4132" s="255" t="str">
        <f>data_olah!F771</f>
        <v>-2.1479976090621653</v>
      </c>
      <c r="G4132" s="255" t="str">
        <f>data_olah!G771</f>
        <v>115.91843213323102</v>
      </c>
      <c r="H4132" s="254" t="str">
        <f>data_olah!H771</f>
        <v>ICON+</v>
      </c>
      <c r="I4132" s="254" t="str">
        <f>data_olah!I771</f>
        <v> Broadband + I-WIN</v>
      </c>
      <c r="J4132" s="254" t="str">
        <f>data_olah!J771</f>
        <v>TERPASANG</v>
      </c>
      <c r="K4132" s="254" t="str">
        <f>data_olah!Q771</f>
        <v>&lt;= 200GB</v>
      </c>
      <c r="L4132" s="254" t="str">
        <f>data_olah!U771</f>
        <v>KURANG OPTIMAL</v>
      </c>
    </row>
    <row r="4133">
      <c r="A4133" s="253">
        <v>2025.0</v>
      </c>
      <c r="B4133" s="253" t="s">
        <v>3599</v>
      </c>
      <c r="C4133" s="254" t="str">
        <f>data_olah!B772</f>
        <v>PASER</v>
      </c>
      <c r="D4133" s="254" t="str">
        <f>data_olah!C772</f>
        <v>MUARA SAMU</v>
      </c>
      <c r="E4133" s="254" t="str">
        <f>data_olah!D772</f>
        <v>LIBUR DINDING</v>
      </c>
      <c r="F4133" s="255" t="str">
        <f>data_olah!F772</f>
        <v>-2.084124507650663</v>
      </c>
      <c r="G4133" s="255" t="str">
        <f>data_olah!G772</f>
        <v>115.92559576187203</v>
      </c>
      <c r="H4133" s="254" t="str">
        <f>data_olah!H772</f>
        <v>TELKOMSEL</v>
      </c>
      <c r="I4133" s="254" t="str">
        <f>data_olah!I772</f>
        <v>ORBIT</v>
      </c>
      <c r="J4133" s="254" t="str">
        <f>data_olah!J772</f>
        <v>TERPASANG</v>
      </c>
      <c r="K4133" s="254" t="str">
        <f>data_olah!Q772</f>
        <v>TIDAK TERDETEKSI</v>
      </c>
      <c r="L4133" s="254" t="str">
        <f>data_olah!U772</f>
        <v>TIDAK TERDETEKSI</v>
      </c>
    </row>
    <row r="4134">
      <c r="A4134" s="253">
        <v>2025.0</v>
      </c>
      <c r="B4134" s="253" t="s">
        <v>3599</v>
      </c>
      <c r="C4134" s="254" t="str">
        <f>data_olah!B773</f>
        <v>PASER</v>
      </c>
      <c r="D4134" s="254" t="str">
        <f>data_olah!C773</f>
        <v>MUARA SAMU</v>
      </c>
      <c r="E4134" s="254" t="str">
        <f>data_olah!D773</f>
        <v>LUAN</v>
      </c>
      <c r="F4134" s="255" t="str">
        <f>data_olah!F773</f>
        <v>-1.9611794074767523</v>
      </c>
      <c r="G4134" s="255" t="str">
        <f>data_olah!G773</f>
        <v>115.99717010835151</v>
      </c>
      <c r="H4134" s="254" t="str">
        <f>data_olah!H773</f>
        <v>ICON+</v>
      </c>
      <c r="I4134" s="254" t="str">
        <f>data_olah!I773</f>
        <v> Broadband + I-WIN</v>
      </c>
      <c r="J4134" s="254" t="str">
        <f>data_olah!J773</f>
        <v>TERPASANG</v>
      </c>
      <c r="K4134" s="254" t="str">
        <f>data_olah!Q773</f>
        <v>&lt;= 200GB</v>
      </c>
      <c r="L4134" s="254" t="str">
        <f>data_olah!U773</f>
        <v>KURANG OPTIMAL</v>
      </c>
    </row>
    <row r="4135">
      <c r="A4135" s="253">
        <v>2025.0</v>
      </c>
      <c r="B4135" s="253" t="s">
        <v>3599</v>
      </c>
      <c r="C4135" s="254" t="str">
        <f>data_olah!B774</f>
        <v>PASER</v>
      </c>
      <c r="D4135" s="254" t="str">
        <f>data_olah!C774</f>
        <v>MUARA SAMU</v>
      </c>
      <c r="E4135" s="254" t="str">
        <f>data_olah!D774</f>
        <v>SUWETO</v>
      </c>
      <c r="F4135" s="255" t="str">
        <f>data_olah!F774</f>
        <v>-1.9963846995665087</v>
      </c>
      <c r="G4135" s="255" t="str">
        <f>data_olah!G774</f>
        <v>115.95778184722843</v>
      </c>
      <c r="H4135" s="254" t="str">
        <f>data_olah!H774</f>
        <v>ICON+</v>
      </c>
      <c r="I4135" s="254" t="str">
        <f>data_olah!I774</f>
        <v> Broadband + I-WIN</v>
      </c>
      <c r="J4135" s="254" t="str">
        <f>data_olah!J774</f>
        <v>TERPASANG</v>
      </c>
      <c r="K4135" s="254" t="str">
        <f>data_olah!Q774</f>
        <v>&lt;= 200GB</v>
      </c>
      <c r="L4135" s="254" t="str">
        <f>data_olah!U774</f>
        <v>KURANG OPTIMAL</v>
      </c>
    </row>
    <row r="4136">
      <c r="A4136" s="253">
        <v>2025.0</v>
      </c>
      <c r="B4136" s="253" t="s">
        <v>3599</v>
      </c>
      <c r="C4136" s="254" t="str">
        <f>data_olah!B775</f>
        <v>PASER</v>
      </c>
      <c r="D4136" s="254" t="str">
        <f>data_olah!C775</f>
        <v>MUARA SAMU</v>
      </c>
      <c r="E4136" s="254" t="str">
        <f>data_olah!D775</f>
        <v>MUSER</v>
      </c>
      <c r="F4136" s="255" t="str">
        <f>data_olah!F775</f>
        <v>-2.016064751913785</v>
      </c>
      <c r="G4136" s="255" t="str">
        <f>data_olah!G775</f>
        <v>115.93485587170215</v>
      </c>
      <c r="H4136" s="254" t="str">
        <f>data_olah!H775</f>
        <v>ICON+</v>
      </c>
      <c r="I4136" s="254" t="str">
        <f>data_olah!I775</f>
        <v> Broadband + I-WIN</v>
      </c>
      <c r="J4136" s="254" t="str">
        <f>data_olah!J775</f>
        <v>TERPASANG</v>
      </c>
      <c r="K4136" s="254" t="str">
        <f>data_olah!Q775</f>
        <v>&lt;= 200GB</v>
      </c>
      <c r="L4136" s="254" t="str">
        <f>data_olah!U775</f>
        <v>KURANG OPTIMAL</v>
      </c>
    </row>
    <row r="4137">
      <c r="A4137" s="253">
        <v>2025.0</v>
      </c>
      <c r="B4137" s="253" t="s">
        <v>3599</v>
      </c>
      <c r="C4137" s="254" t="str">
        <f>data_olah!B776</f>
        <v>PASER</v>
      </c>
      <c r="D4137" s="254" t="str">
        <f>data_olah!C776</f>
        <v>MUARA SAMU</v>
      </c>
      <c r="E4137" s="254" t="str">
        <f>data_olah!D776</f>
        <v>BIU</v>
      </c>
      <c r="F4137" s="255" t="str">
        <f>data_olah!F776</f>
        <v>-1.989320141214283</v>
      </c>
      <c r="G4137" s="255" t="str">
        <f>data_olah!G776</f>
        <v>115.93103140589774</v>
      </c>
      <c r="H4137" s="254" t="str">
        <f>data_olah!H776</f>
        <v>ICON+</v>
      </c>
      <c r="I4137" s="254" t="str">
        <f>data_olah!I776</f>
        <v> Broadband + I-WIN</v>
      </c>
      <c r="J4137" s="254" t="str">
        <f>data_olah!J776</f>
        <v>TERPASANG</v>
      </c>
      <c r="K4137" s="254" t="str">
        <f>data_olah!Q776</f>
        <v>&lt;= 200GB</v>
      </c>
      <c r="L4137" s="254" t="str">
        <f>data_olah!U776</f>
        <v>KURANG OPTIMAL</v>
      </c>
    </row>
    <row r="4138">
      <c r="A4138" s="253">
        <v>2025.0</v>
      </c>
      <c r="B4138" s="253" t="s">
        <v>3599</v>
      </c>
      <c r="C4138" s="254" t="str">
        <f>data_olah!B777</f>
        <v>PASER</v>
      </c>
      <c r="D4138" s="254" t="str">
        <f>data_olah!C777</f>
        <v>MUARA SAMU</v>
      </c>
      <c r="E4138" s="254" t="str">
        <f>data_olah!D777</f>
        <v>RANTAU BINTUNGAN</v>
      </c>
      <c r="F4138" s="255" t="str">
        <f>data_olah!F777</f>
        <v>-1.9441458205709494</v>
      </c>
      <c r="G4138" s="255" t="str">
        <f>data_olah!G777</f>
        <v>115.93419740401374</v>
      </c>
      <c r="H4138" s="254" t="str">
        <f>data_olah!H777</f>
        <v>ICON+</v>
      </c>
      <c r="I4138" s="254" t="str">
        <f>data_olah!I777</f>
        <v> Broadband + I-WIN</v>
      </c>
      <c r="J4138" s="254" t="str">
        <f>data_olah!J777</f>
        <v>TERPASANG</v>
      </c>
      <c r="K4138" s="254" t="str">
        <f>data_olah!Q777</f>
        <v>&lt;= 200GB</v>
      </c>
      <c r="L4138" s="254" t="str">
        <f>data_olah!U777</f>
        <v>KURANG OPTIMAL</v>
      </c>
    </row>
    <row r="4139">
      <c r="A4139" s="253">
        <v>2025.0</v>
      </c>
      <c r="B4139" s="253" t="s">
        <v>3599</v>
      </c>
      <c r="C4139" s="254" t="str">
        <f>data_olah!B778</f>
        <v>PASER</v>
      </c>
      <c r="D4139" s="254" t="str">
        <f>data_olah!C778</f>
        <v>MUARA SAMU</v>
      </c>
      <c r="E4139" s="254" t="str">
        <f>data_olah!D778</f>
        <v>MUARA ANDEH</v>
      </c>
      <c r="F4139" s="255" t="str">
        <f>data_olah!F778</f>
        <v>-2.261921536289015</v>
      </c>
      <c r="G4139" s="255" t="str">
        <f>data_olah!G778</f>
        <v>115.90301756256548</v>
      </c>
      <c r="H4139" s="254" t="str">
        <f>data_olah!H778</f>
        <v>ICON+</v>
      </c>
      <c r="I4139" s="254" t="str">
        <f>data_olah!I778</f>
        <v> Broadband + I-WIN</v>
      </c>
      <c r="J4139" s="254" t="str">
        <f>data_olah!J778</f>
        <v>TERPASANG</v>
      </c>
      <c r="K4139" s="254" t="str">
        <f>data_olah!Q778</f>
        <v>&lt;= 200GB</v>
      </c>
      <c r="L4139" s="254" t="str">
        <f>data_olah!U778</f>
        <v>KURANG OPTIMAL</v>
      </c>
    </row>
    <row r="4140">
      <c r="A4140" s="253">
        <v>2025.0</v>
      </c>
      <c r="B4140" s="253" t="s">
        <v>3599</v>
      </c>
      <c r="C4140" s="254" t="str">
        <f>data_olah!B779</f>
        <v>PASER</v>
      </c>
      <c r="D4140" s="254" t="str">
        <f>data_olah!C779</f>
        <v>PASER BELENGKONG</v>
      </c>
      <c r="E4140" s="254" t="str">
        <f>data_olah!D779</f>
        <v>LEMPESU</v>
      </c>
      <c r="F4140" s="255" t="str">
        <f>data_olah!F779</f>
        <v>-1.9616783832956295</v>
      </c>
      <c r="G4140" s="255" t="str">
        <f>data_olah!G779</f>
        <v>116.06387258426147</v>
      </c>
      <c r="H4140" s="254" t="str">
        <f>data_olah!H779</f>
        <v>TELKOMSEL</v>
      </c>
      <c r="I4140" s="254" t="str">
        <f>data_olah!I779</f>
        <v>ORBIT</v>
      </c>
      <c r="J4140" s="254" t="str">
        <f>data_olah!J779</f>
        <v>TERPASANG</v>
      </c>
      <c r="K4140" s="254" t="str">
        <f>data_olah!Q779</f>
        <v>TIDAK TERDETEKSI</v>
      </c>
      <c r="L4140" s="254" t="str">
        <f>data_olah!U779</f>
        <v>TIDAK TERDETEKSI</v>
      </c>
    </row>
    <row r="4141">
      <c r="A4141" s="253">
        <v>2025.0</v>
      </c>
      <c r="B4141" s="253" t="s">
        <v>3599</v>
      </c>
      <c r="C4141" s="254" t="str">
        <f>data_olah!B780</f>
        <v>PASER</v>
      </c>
      <c r="D4141" s="254" t="str">
        <f>data_olah!C780</f>
        <v>PASER BELENGKONG</v>
      </c>
      <c r="E4141" s="254" t="str">
        <f>data_olah!D780</f>
        <v>BEKOSO</v>
      </c>
      <c r="F4141" s="255" t="str">
        <f>data_olah!F780</f>
        <v>-1.9409062734195344</v>
      </c>
      <c r="G4141" s="255" t="str">
        <f>data_olah!G780</f>
        <v>116.10098884208566</v>
      </c>
      <c r="H4141" s="254" t="str">
        <f>data_olah!H780</f>
        <v>TELKOMSEL</v>
      </c>
      <c r="I4141" s="254" t="str">
        <f>data_olah!I780</f>
        <v>INDIHOME</v>
      </c>
      <c r="J4141" s="254" t="str">
        <f>data_olah!J780</f>
        <v>TERPASANG</v>
      </c>
      <c r="K4141" s="254" t="str">
        <f>data_olah!Q780</f>
        <v>&gt; 200GB</v>
      </c>
      <c r="L4141" s="254" t="str">
        <f>data_olah!U780</f>
        <v>KURANG OPTIMAL</v>
      </c>
    </row>
    <row r="4142">
      <c r="A4142" s="253">
        <v>2025.0</v>
      </c>
      <c r="B4142" s="253" t="s">
        <v>3599</v>
      </c>
      <c r="C4142" s="254" t="str">
        <f>data_olah!B781</f>
        <v>PASER</v>
      </c>
      <c r="D4142" s="254" t="str">
        <f>data_olah!C781</f>
        <v>PASER BELENGKONG</v>
      </c>
      <c r="E4142" s="254" t="str">
        <f>data_olah!D781</f>
        <v>DAMIT</v>
      </c>
      <c r="F4142" s="255" t="str">
        <f>data_olah!F781</f>
        <v>-1.9319930050768854</v>
      </c>
      <c r="G4142" s="255" t="str">
        <f>data_olah!G781</f>
        <v>116.16512732867265</v>
      </c>
      <c r="H4142" s="254" t="str">
        <f>data_olah!H781</f>
        <v>TELKOMSEL</v>
      </c>
      <c r="I4142" s="254" t="str">
        <f>data_olah!I781</f>
        <v>INDIHOME</v>
      </c>
      <c r="J4142" s="254" t="str">
        <f>data_olah!J781</f>
        <v>TERPASANG</v>
      </c>
      <c r="K4142" s="254" t="str">
        <f>data_olah!Q781</f>
        <v>&gt; 200GB</v>
      </c>
      <c r="L4142" s="254" t="str">
        <f>data_olah!U781</f>
        <v>KURANG OPTIMAL</v>
      </c>
    </row>
    <row r="4143">
      <c r="A4143" s="253">
        <v>2025.0</v>
      </c>
      <c r="B4143" s="253" t="s">
        <v>3599</v>
      </c>
      <c r="C4143" s="254" t="str">
        <f>data_olah!B782</f>
        <v>PASER</v>
      </c>
      <c r="D4143" s="254" t="str">
        <f>data_olah!C782</f>
        <v>PASER BELENGKONG</v>
      </c>
      <c r="E4143" s="254" t="str">
        <f>data_olah!D782</f>
        <v>SUATANG</v>
      </c>
      <c r="F4143" s="255" t="str">
        <f>data_olah!F782</f>
        <v>-2.0170974001684576</v>
      </c>
      <c r="G4143" s="255" t="str">
        <f>data_olah!G782</f>
        <v>116.14341795142875</v>
      </c>
      <c r="H4143" s="254" t="str">
        <f>data_olah!H782</f>
        <v>TELKOMSEL</v>
      </c>
      <c r="I4143" s="254" t="str">
        <f>data_olah!I782</f>
        <v>INDIHOME</v>
      </c>
      <c r="J4143" s="254" t="str">
        <f>data_olah!J782</f>
        <v>TERPASANG</v>
      </c>
      <c r="K4143" s="254" t="str">
        <f>data_olah!Q782</f>
        <v>&lt;= 50GB</v>
      </c>
      <c r="L4143" s="254" t="str">
        <f>data_olah!U782</f>
        <v>TIDAK OPTIMAL</v>
      </c>
    </row>
    <row r="4144">
      <c r="A4144" s="253">
        <v>2025.0</v>
      </c>
      <c r="B4144" s="253" t="s">
        <v>3599</v>
      </c>
      <c r="C4144" s="254" t="str">
        <f>data_olah!B783</f>
        <v>PASER</v>
      </c>
      <c r="D4144" s="254" t="str">
        <f>data_olah!C783</f>
        <v>PASER BELENGKONG</v>
      </c>
      <c r="E4144" s="254" t="str">
        <f>data_olah!D783</f>
        <v>SULILIRAN</v>
      </c>
      <c r="F4144" s="255" t="str">
        <f>data_olah!F783</f>
        <v>-1.9616529165986663</v>
      </c>
      <c r="G4144" s="255" t="str">
        <f>data_olah!G783</f>
        <v>116.24342666854639</v>
      </c>
      <c r="H4144" s="254" t="str">
        <f>data_olah!H783</f>
        <v>TELKOM</v>
      </c>
      <c r="I4144" s="254" t="str">
        <f>data_olah!I783</f>
        <v>WMS</v>
      </c>
      <c r="J4144" s="254" t="str">
        <f>data_olah!J783</f>
        <v>TERPASANG</v>
      </c>
      <c r="K4144" s="254" t="str">
        <f>data_olah!Q783</f>
        <v>BELUM TERPASANG</v>
      </c>
      <c r="L4144" s="254" t="str">
        <f>data_olah!U783</f>
        <v>TIDAK OPTIMAL</v>
      </c>
    </row>
    <row r="4145">
      <c r="A4145" s="253">
        <v>2025.0</v>
      </c>
      <c r="B4145" s="253" t="s">
        <v>3599</v>
      </c>
      <c r="C4145" s="254" t="str">
        <f>data_olah!B784</f>
        <v>PASER</v>
      </c>
      <c r="D4145" s="254" t="str">
        <f>data_olah!C784</f>
        <v>PASER BELENGKONG</v>
      </c>
      <c r="E4145" s="254" t="str">
        <f>data_olah!D784</f>
        <v>PASIR BELENGKONG</v>
      </c>
      <c r="F4145" s="255" t="str">
        <f>data_olah!F784</f>
        <v>-1.9562329721523763</v>
      </c>
      <c r="G4145" s="255" t="str">
        <f>data_olah!G784</f>
        <v>116.2091131287821</v>
      </c>
      <c r="H4145" s="254" t="str">
        <f>data_olah!H784</f>
        <v>TELKOMSEL</v>
      </c>
      <c r="I4145" s="254" t="str">
        <f>data_olah!I784</f>
        <v>INDIHOME</v>
      </c>
      <c r="J4145" s="254" t="str">
        <f>data_olah!J784</f>
        <v>TERPASANG</v>
      </c>
      <c r="K4145" s="254" t="str">
        <f>data_olah!Q784</f>
        <v>&lt;= 150GB</v>
      </c>
      <c r="L4145" s="254" t="str">
        <f>data_olah!U784</f>
        <v>KURANG OPTIMAL</v>
      </c>
    </row>
    <row r="4146">
      <c r="A4146" s="253">
        <v>2025.0</v>
      </c>
      <c r="B4146" s="253" t="s">
        <v>3599</v>
      </c>
      <c r="C4146" s="254" t="str">
        <f>data_olah!B785</f>
        <v>PASER</v>
      </c>
      <c r="D4146" s="254" t="str">
        <f>data_olah!C785</f>
        <v>PASER BELENGKONG</v>
      </c>
      <c r="E4146" s="254" t="str">
        <f>data_olah!D785</f>
        <v>SANGKURIMAN</v>
      </c>
      <c r="F4146" s="255" t="str">
        <f>data_olah!F785</f>
        <v>-1.937700652161545</v>
      </c>
      <c r="G4146" s="255" t="str">
        <f>data_olah!G785</f>
        <v>116.17839300396841</v>
      </c>
      <c r="H4146" s="254" t="str">
        <f>data_olah!H785</f>
        <v>TELKOMSEL</v>
      </c>
      <c r="I4146" s="254" t="str">
        <f>data_olah!I785</f>
        <v>INDIHOME</v>
      </c>
      <c r="J4146" s="254" t="str">
        <f>data_olah!J785</f>
        <v>TERPASANG</v>
      </c>
      <c r="K4146" s="254" t="str">
        <f>data_olah!Q785</f>
        <v>&gt; 200GB</v>
      </c>
      <c r="L4146" s="254" t="str">
        <f>data_olah!U785</f>
        <v>KURANG OPTIMAL</v>
      </c>
    </row>
    <row r="4147">
      <c r="A4147" s="253">
        <v>2025.0</v>
      </c>
      <c r="B4147" s="253" t="s">
        <v>3599</v>
      </c>
      <c r="C4147" s="254" t="str">
        <f>data_olah!B786</f>
        <v>PASER</v>
      </c>
      <c r="D4147" s="254" t="str">
        <f>data_olah!C786</f>
        <v>PASER BELENGKONG</v>
      </c>
      <c r="E4147" s="254" t="str">
        <f>data_olah!D786</f>
        <v>LABURAN</v>
      </c>
      <c r="F4147" s="255" t="str">
        <f>data_olah!F786</f>
        <v>-1.998489005594358</v>
      </c>
      <c r="G4147" s="255" t="str">
        <f>data_olah!G786</f>
        <v>116.33796445237279</v>
      </c>
      <c r="H4147" s="254" t="str">
        <f>data_olah!H786</f>
        <v>TELKOMSEL</v>
      </c>
      <c r="I4147" s="254" t="str">
        <f>data_olah!I786</f>
        <v>INDIHOME</v>
      </c>
      <c r="J4147" s="254" t="str">
        <f>data_olah!J786</f>
        <v>TERPASANG</v>
      </c>
      <c r="K4147" s="254" t="str">
        <f>data_olah!Q786</f>
        <v>TIDAK AKTIF</v>
      </c>
      <c r="L4147" s="254" t="str">
        <f>data_olah!U786</f>
        <v>TIDAK OPTIMAL</v>
      </c>
    </row>
    <row r="4148">
      <c r="A4148" s="253">
        <v>2025.0</v>
      </c>
      <c r="B4148" s="253" t="s">
        <v>3599</v>
      </c>
      <c r="C4148" s="254" t="str">
        <f>data_olah!B787</f>
        <v>PASER</v>
      </c>
      <c r="D4148" s="254" t="str">
        <f>data_olah!C787</f>
        <v>PASER BELENGKONG</v>
      </c>
      <c r="E4148" s="254" t="str">
        <f>data_olah!D787</f>
        <v>SULILIRAN BARU</v>
      </c>
      <c r="F4148" s="255" t="str">
        <f>data_olah!F787</f>
        <v>-1.9856237441420965</v>
      </c>
      <c r="G4148" s="255" t="str">
        <f>data_olah!G787</f>
        <v>116.25504363370408</v>
      </c>
      <c r="H4148" s="254" t="str">
        <f>data_olah!H787</f>
        <v>TELKOMSEL</v>
      </c>
      <c r="I4148" s="254" t="str">
        <f>data_olah!I787</f>
        <v>INDIHOME</v>
      </c>
      <c r="J4148" s="254" t="str">
        <f>data_olah!J787</f>
        <v>TERPASANG</v>
      </c>
      <c r="K4148" s="254" t="str">
        <f>data_olah!Q787</f>
        <v>&lt;= 200GB</v>
      </c>
      <c r="L4148" s="254" t="str">
        <f>data_olah!U787</f>
        <v>KURANG OPTIMAL</v>
      </c>
    </row>
    <row r="4149">
      <c r="A4149" s="253">
        <v>2025.0</v>
      </c>
      <c r="B4149" s="253" t="s">
        <v>3599</v>
      </c>
      <c r="C4149" s="254" t="str">
        <f>data_olah!B788</f>
        <v>PASER</v>
      </c>
      <c r="D4149" s="254" t="str">
        <f>data_olah!C788</f>
        <v>PASER BELENGKONG</v>
      </c>
      <c r="E4149" s="254" t="str">
        <f>data_olah!D788</f>
        <v>KERESIK BURA</v>
      </c>
      <c r="F4149" s="255" t="str">
        <f>data_olah!F788</f>
        <v>-1.9906835306499866</v>
      </c>
      <c r="G4149" s="255" t="str">
        <f>data_olah!G788</f>
        <v>116.18655269816401</v>
      </c>
      <c r="H4149" s="254" t="str">
        <f>data_olah!H788</f>
        <v>TELKOMSEL</v>
      </c>
      <c r="I4149" s="254" t="str">
        <f>data_olah!I788</f>
        <v>INDIHOME</v>
      </c>
      <c r="J4149" s="254" t="str">
        <f>data_olah!J788</f>
        <v>TERPASANG</v>
      </c>
      <c r="K4149" s="254" t="str">
        <f>data_olah!Q788</f>
        <v>&gt; 200GB</v>
      </c>
      <c r="L4149" s="254" t="str">
        <f>data_olah!U788</f>
        <v>KURANG OPTIMAL</v>
      </c>
    </row>
    <row r="4150">
      <c r="A4150" s="253">
        <v>2025.0</v>
      </c>
      <c r="B4150" s="253" t="s">
        <v>3599</v>
      </c>
      <c r="C4150" s="254" t="str">
        <f>data_olah!B789</f>
        <v>PASER</v>
      </c>
      <c r="D4150" s="254" t="str">
        <f>data_olah!C789</f>
        <v>PASER BELENGKONG</v>
      </c>
      <c r="E4150" s="254" t="str">
        <f>data_olah!D789</f>
        <v>LABURAN BARU</v>
      </c>
      <c r="F4150" s="255" t="str">
        <f>data_olah!F789</f>
        <v>-1.9663372607428697</v>
      </c>
      <c r="G4150" s="255" t="str">
        <f>data_olah!G789</f>
        <v>116.30899843258884</v>
      </c>
      <c r="H4150" s="254" t="str">
        <f>data_olah!H789</f>
        <v>TELKOM</v>
      </c>
      <c r="I4150" s="254" t="str">
        <f>data_olah!I789</f>
        <v>WMS</v>
      </c>
      <c r="J4150" s="254" t="str">
        <f>data_olah!J789</f>
        <v>TERPASANG</v>
      </c>
      <c r="K4150" s="254" t="str">
        <f>data_olah!Q789</f>
        <v>BELUM TERPASANG</v>
      </c>
      <c r="L4150" s="254" t="str">
        <f>data_olah!U789</f>
        <v>TIDAK AKTIF</v>
      </c>
    </row>
    <row r="4151">
      <c r="A4151" s="253">
        <v>2025.0</v>
      </c>
      <c r="B4151" s="253" t="s">
        <v>3599</v>
      </c>
      <c r="C4151" s="254" t="str">
        <f>data_olah!B790</f>
        <v>PASER</v>
      </c>
      <c r="D4151" s="254" t="str">
        <f>data_olah!C790</f>
        <v>PASER BELENGKONG</v>
      </c>
      <c r="E4151" s="254" t="str">
        <f>data_olah!D790</f>
        <v>SENIUNG JAYA</v>
      </c>
      <c r="F4151" s="255" t="str">
        <f>data_olah!F790</f>
        <v>-2.0211541310926338</v>
      </c>
      <c r="G4151" s="255" t="str">
        <f>data_olah!G790</f>
        <v>116.2244435432435</v>
      </c>
      <c r="H4151" s="254" t="str">
        <f>data_olah!H790</f>
        <v>TELKOMSEL</v>
      </c>
      <c r="I4151" s="254" t="str">
        <f>data_olah!I790</f>
        <v>INDIHOME</v>
      </c>
      <c r="J4151" s="254" t="str">
        <f>data_olah!J790</f>
        <v>TERPASANG</v>
      </c>
      <c r="K4151" s="254" t="str">
        <f>data_olah!Q790</f>
        <v>&lt;= 100GB</v>
      </c>
      <c r="L4151" s="254" t="str">
        <f>data_olah!U790</f>
        <v>TIDAK OPTIMAL</v>
      </c>
    </row>
    <row r="4152">
      <c r="A4152" s="253">
        <v>2025.0</v>
      </c>
      <c r="B4152" s="253" t="s">
        <v>3599</v>
      </c>
      <c r="C4152" s="254" t="str">
        <f>data_olah!B791</f>
        <v>PASER</v>
      </c>
      <c r="D4152" s="254" t="str">
        <f>data_olah!C791</f>
        <v>PASER BELENGKONG</v>
      </c>
      <c r="E4152" s="254" t="str">
        <f>data_olah!D791</f>
        <v>SUNGE BATU</v>
      </c>
      <c r="F4152" s="255" t="str">
        <f>data_olah!F791</f>
        <v>-1.9565165960888462</v>
      </c>
      <c r="G4152" s="255" t="str">
        <f>data_olah!G791</f>
        <v>116.43442341528404</v>
      </c>
      <c r="H4152" s="254" t="str">
        <f>data_olah!H791</f>
        <v>ICON+</v>
      </c>
      <c r="I4152" s="254" t="str">
        <f>data_olah!I791</f>
        <v>STARLINK</v>
      </c>
      <c r="J4152" s="254" t="str">
        <f>data_olah!J791</f>
        <v>TERPASANG</v>
      </c>
      <c r="K4152" s="254" t="str">
        <f>data_olah!Q791</f>
        <v/>
      </c>
      <c r="L4152" s="254" t="str">
        <f>data_olah!U791</f>
        <v>TIDAK OPTIMAL</v>
      </c>
    </row>
    <row r="4153">
      <c r="A4153" s="253">
        <v>2025.0</v>
      </c>
      <c r="B4153" s="253" t="s">
        <v>3599</v>
      </c>
      <c r="C4153" s="254" t="str">
        <f>data_olah!B792</f>
        <v>PASER</v>
      </c>
      <c r="D4153" s="254" t="str">
        <f>data_olah!C792</f>
        <v>PASER BELENGKONG</v>
      </c>
      <c r="E4153" s="254" t="str">
        <f>data_olah!D792</f>
        <v>OLONG PINANG</v>
      </c>
      <c r="F4153" s="255" t="str">
        <f>data_olah!F792</f>
        <v>-1.9333299074015808</v>
      </c>
      <c r="G4153" s="255" t="str">
        <f>data_olah!G792</f>
        <v>116.12514388060131</v>
      </c>
      <c r="H4153" s="254" t="str">
        <f>data_olah!H792</f>
        <v>TELKOMSEL</v>
      </c>
      <c r="I4153" s="254" t="str">
        <f>data_olah!I792</f>
        <v>INDIHOME</v>
      </c>
      <c r="J4153" s="254" t="str">
        <f>data_olah!J792</f>
        <v>TERPASANG</v>
      </c>
      <c r="K4153" s="254" t="str">
        <f>data_olah!Q792</f>
        <v>&lt;= 100GB</v>
      </c>
      <c r="L4153" s="254" t="str">
        <f>data_olah!U792</f>
        <v>TIDAK OPTIMAL</v>
      </c>
    </row>
    <row r="4154">
      <c r="A4154" s="253">
        <v>2025.0</v>
      </c>
      <c r="B4154" s="253" t="s">
        <v>3599</v>
      </c>
      <c r="C4154" s="254" t="str">
        <f>data_olah!B793</f>
        <v>PASER</v>
      </c>
      <c r="D4154" s="254" t="str">
        <f>data_olah!C793</f>
        <v>PASER BELENGKONG</v>
      </c>
      <c r="E4154" s="254" t="str">
        <f>data_olah!D793</f>
        <v>SUATANG KETEBAN</v>
      </c>
      <c r="F4154" s="255" t="str">
        <f>data_olah!F793</f>
        <v>-1.9578051297508525</v>
      </c>
      <c r="G4154" s="255" t="str">
        <f>data_olah!G793</f>
        <v>116.19380753057833</v>
      </c>
      <c r="H4154" s="254" t="str">
        <f>data_olah!H793</f>
        <v>ICON+</v>
      </c>
      <c r="I4154" s="254" t="str">
        <f>data_olah!I793</f>
        <v> Broadband + I-WIN</v>
      </c>
      <c r="J4154" s="254" t="str">
        <f>data_olah!J793</f>
        <v>TERPASANG</v>
      </c>
      <c r="K4154" s="254" t="str">
        <f>data_olah!Q793</f>
        <v>&lt;= 200GB</v>
      </c>
      <c r="L4154" s="254" t="str">
        <f>data_olah!U793</f>
        <v>KURANG OPTIMAL</v>
      </c>
    </row>
    <row r="4155">
      <c r="A4155" s="253">
        <v>2025.0</v>
      </c>
      <c r="B4155" s="253" t="s">
        <v>3599</v>
      </c>
      <c r="C4155" s="254" t="str">
        <f>data_olah!B794</f>
        <v>PASER</v>
      </c>
      <c r="D4155" s="254" t="str">
        <f>data_olah!C794</f>
        <v>TANAH GROGOT</v>
      </c>
      <c r="E4155" s="254" t="str">
        <f>data_olah!D794</f>
        <v>JANJU</v>
      </c>
      <c r="F4155" s="255" t="str">
        <f>data_olah!F794</f>
        <v>-1.8502472717006477</v>
      </c>
      <c r="G4155" s="255" t="str">
        <f>data_olah!G794</f>
        <v>116.14975303738923</v>
      </c>
      <c r="H4155" s="254" t="str">
        <f>data_olah!H794</f>
        <v/>
      </c>
      <c r="I4155" s="254" t="str">
        <f>data_olah!I794</f>
        <v/>
      </c>
      <c r="J4155" s="254" t="str">
        <f>data_olah!J794</f>
        <v/>
      </c>
      <c r="K4155" s="254" t="str">
        <f>data_olah!Q794</f>
        <v>BELUM TERPASANG</v>
      </c>
      <c r="L4155" s="254" t="str">
        <f>data_olah!U794</f>
        <v>BELUM TERPASANG</v>
      </c>
    </row>
    <row r="4156">
      <c r="A4156" s="253">
        <v>2025.0</v>
      </c>
      <c r="B4156" s="253" t="s">
        <v>3599</v>
      </c>
      <c r="C4156" s="254" t="str">
        <f>data_olah!B795</f>
        <v>PASER</v>
      </c>
      <c r="D4156" s="254" t="str">
        <f>data_olah!C795</f>
        <v>TANAH GROGOT</v>
      </c>
      <c r="E4156" s="254" t="str">
        <f>data_olah!D795</f>
        <v>TEPIAN BATANG</v>
      </c>
      <c r="F4156" s="255" t="str">
        <f>data_olah!F795</f>
        <v>-1.8868645192689073</v>
      </c>
      <c r="G4156" s="255" t="str">
        <f>data_olah!G795</f>
        <v>116.17685556261382</v>
      </c>
      <c r="H4156" s="254" t="str">
        <f>data_olah!H795</f>
        <v>TELKOMSEL</v>
      </c>
      <c r="I4156" s="254" t="str">
        <f>data_olah!I795</f>
        <v>INDIHOME</v>
      </c>
      <c r="J4156" s="254" t="str">
        <f>data_olah!J795</f>
        <v>TERPASANG</v>
      </c>
      <c r="K4156" s="254" t="str">
        <f>data_olah!Q795</f>
        <v>&lt;= 1GB</v>
      </c>
      <c r="L4156" s="254" t="str">
        <f>data_olah!U795</f>
        <v>TIDAK OPTIMAL</v>
      </c>
    </row>
    <row r="4157">
      <c r="A4157" s="253">
        <v>2025.0</v>
      </c>
      <c r="B4157" s="253" t="s">
        <v>3599</v>
      </c>
      <c r="C4157" s="254" t="str">
        <f>data_olah!B796</f>
        <v>PASER</v>
      </c>
      <c r="D4157" s="254" t="str">
        <f>data_olah!C796</f>
        <v>TANAH GROGOT</v>
      </c>
      <c r="E4157" s="254" t="str">
        <f>data_olah!D796</f>
        <v>TANAH PERIUK</v>
      </c>
      <c r="F4157" s="255" t="str">
        <f>data_olah!F796</f>
        <v>-1.9302393192259897</v>
      </c>
      <c r="G4157" s="255" t="str">
        <f>data_olah!G796</f>
        <v>116.20254813615416</v>
      </c>
      <c r="H4157" s="254" t="str">
        <f>data_olah!H796</f>
        <v>TELKOMSEL</v>
      </c>
      <c r="I4157" s="254" t="str">
        <f>data_olah!I796</f>
        <v>INDIHOME</v>
      </c>
      <c r="J4157" s="254" t="str">
        <f>data_olah!J796</f>
        <v>TERPASANG</v>
      </c>
      <c r="K4157" s="254" t="str">
        <f>data_olah!Q796</f>
        <v>TIDAK AKTIF</v>
      </c>
      <c r="L4157" s="254" t="str">
        <f>data_olah!U796</f>
        <v>TIDAK OPTIMAL</v>
      </c>
    </row>
    <row r="4158">
      <c r="A4158" s="253">
        <v>2025.0</v>
      </c>
      <c r="B4158" s="253" t="s">
        <v>3599</v>
      </c>
      <c r="C4158" s="254" t="str">
        <f>data_olah!B797</f>
        <v>PASER</v>
      </c>
      <c r="D4158" s="254" t="str">
        <f>data_olah!C797</f>
        <v>TANAH GROGOT</v>
      </c>
      <c r="E4158" s="254" t="str">
        <f>data_olah!D797</f>
        <v>PEPARA</v>
      </c>
      <c r="F4158" s="255" t="str">
        <f>data_olah!F797</f>
        <v>-1.9294925964921217</v>
      </c>
      <c r="G4158" s="255" t="str">
        <f>data_olah!G797</f>
        <v>116.23184131070094</v>
      </c>
      <c r="H4158" s="254" t="str">
        <f>data_olah!H797</f>
        <v>ICON+</v>
      </c>
      <c r="I4158" s="254" t="str">
        <f>data_olah!I797</f>
        <v> Broadband + I-WIN</v>
      </c>
      <c r="J4158" s="254" t="str">
        <f>data_olah!J797</f>
        <v>TERPASANG</v>
      </c>
      <c r="K4158" s="254" t="str">
        <f>data_olah!Q797</f>
        <v>&lt;= 200GB</v>
      </c>
      <c r="L4158" s="254" t="str">
        <f>data_olah!U797</f>
        <v>KURANG OPTIMAL</v>
      </c>
    </row>
    <row r="4159">
      <c r="A4159" s="253">
        <v>2025.0</v>
      </c>
      <c r="B4159" s="253" t="s">
        <v>3599</v>
      </c>
      <c r="C4159" s="254" t="str">
        <f>data_olah!B798</f>
        <v>PASER</v>
      </c>
      <c r="D4159" s="254" t="str">
        <f>data_olah!C798</f>
        <v>TANAH GROGOT</v>
      </c>
      <c r="E4159" s="254" t="str">
        <f>data_olah!D798</f>
        <v>SUNGAI TUAK</v>
      </c>
      <c r="F4159" s="255" t="str">
        <f>data_olah!F798</f>
        <v>-1.919619555505882</v>
      </c>
      <c r="G4159" s="255" t="str">
        <f>data_olah!G798</f>
        <v>116.20543437501081</v>
      </c>
      <c r="H4159" s="254" t="str">
        <f>data_olah!H798</f>
        <v>TELKOMSEL</v>
      </c>
      <c r="I4159" s="254" t="str">
        <f>data_olah!I798</f>
        <v>INDIHOME</v>
      </c>
      <c r="J4159" s="254" t="str">
        <f>data_olah!J798</f>
        <v>TERPASANG</v>
      </c>
      <c r="K4159" s="254" t="str">
        <f>data_olah!Q798</f>
        <v>&gt; 200GB</v>
      </c>
      <c r="L4159" s="254" t="str">
        <f>data_olah!U798</f>
        <v>KURANG OPTIMAL</v>
      </c>
    </row>
    <row r="4160">
      <c r="A4160" s="253">
        <v>2025.0</v>
      </c>
      <c r="B4160" s="253" t="s">
        <v>3599</v>
      </c>
      <c r="C4160" s="254" t="str">
        <f>data_olah!B799</f>
        <v>PASER</v>
      </c>
      <c r="D4160" s="254" t="str">
        <f>data_olah!C799</f>
        <v>TANAH GROGOT</v>
      </c>
      <c r="E4160" s="254" t="str">
        <f>data_olah!D799</f>
        <v>SEMPULANG</v>
      </c>
      <c r="F4160" s="255" t="str">
        <f>data_olah!F799</f>
        <v>-1.8577497266586103</v>
      </c>
      <c r="G4160" s="255" t="str">
        <f>data_olah!G799</f>
        <v>116.15274259714187</v>
      </c>
      <c r="H4160" s="254" t="str">
        <f>data_olah!H799</f>
        <v>TELKOMSEL</v>
      </c>
      <c r="I4160" s="254" t="str">
        <f>data_olah!I799</f>
        <v>INDIHOME</v>
      </c>
      <c r="J4160" s="254" t="str">
        <f>data_olah!J799</f>
        <v>TERPASANG</v>
      </c>
      <c r="K4160" s="254" t="str">
        <f>data_olah!Q799</f>
        <v>&lt;= 1GB</v>
      </c>
      <c r="L4160" s="254" t="str">
        <f>data_olah!U799</f>
        <v>TIDAK OPTIMAL</v>
      </c>
    </row>
    <row r="4161">
      <c r="A4161" s="253">
        <v>2025.0</v>
      </c>
      <c r="B4161" s="253" t="s">
        <v>3599</v>
      </c>
      <c r="C4161" s="254" t="str">
        <f>data_olah!B800</f>
        <v>PASER</v>
      </c>
      <c r="D4161" s="254" t="str">
        <f>data_olah!C800</f>
        <v>TANAH GROGOT</v>
      </c>
      <c r="E4161" s="254" t="str">
        <f>data_olah!D800</f>
        <v>JONE</v>
      </c>
      <c r="F4161" s="255" t="str">
        <f>data_olah!F800</f>
        <v>-1.8988702728393294</v>
      </c>
      <c r="G4161" s="255" t="str">
        <f>data_olah!G800</f>
        <v>116.20966701440553</v>
      </c>
      <c r="H4161" s="254" t="str">
        <f>data_olah!H800</f>
        <v/>
      </c>
      <c r="I4161" s="254" t="str">
        <f>data_olah!I800</f>
        <v/>
      </c>
      <c r="J4161" s="254" t="str">
        <f>data_olah!J800</f>
        <v/>
      </c>
      <c r="K4161" s="254" t="str">
        <f>data_olah!Q800</f>
        <v>BELUM TERPASANG</v>
      </c>
      <c r="L4161" s="254" t="str">
        <f>data_olah!U800</f>
        <v>BELUM TERPASANG</v>
      </c>
    </row>
    <row r="4162">
      <c r="A4162" s="253">
        <v>2025.0</v>
      </c>
      <c r="B4162" s="253" t="s">
        <v>3599</v>
      </c>
      <c r="C4162" s="254" t="str">
        <f>data_olah!B801</f>
        <v>PASER</v>
      </c>
      <c r="D4162" s="254" t="str">
        <f>data_olah!C801</f>
        <v>TANAH GROGOT</v>
      </c>
      <c r="E4162" s="254" t="str">
        <f>data_olah!D801</f>
        <v>RANTAU PANJANG</v>
      </c>
      <c r="F4162" s="255" t="str">
        <f>data_olah!F801</f>
        <v>-1.9079342545477127</v>
      </c>
      <c r="G4162" s="255" t="str">
        <f>data_olah!G801</f>
        <v>116.25287388141214</v>
      </c>
      <c r="H4162" s="254" t="str">
        <f>data_olah!H801</f>
        <v>ICON+</v>
      </c>
      <c r="I4162" s="254" t="str">
        <f>data_olah!I801</f>
        <v> Broadband + I-WIN</v>
      </c>
      <c r="J4162" s="254" t="str">
        <f>data_olah!J801</f>
        <v>TERPASANG</v>
      </c>
      <c r="K4162" s="254" t="str">
        <f>data_olah!Q801</f>
        <v>&lt;= 200GB</v>
      </c>
      <c r="L4162" s="254" t="str">
        <f>data_olah!U801</f>
        <v>KURANG OPTIMAL</v>
      </c>
    </row>
    <row r="4163">
      <c r="A4163" s="253">
        <v>2025.0</v>
      </c>
      <c r="B4163" s="253" t="s">
        <v>3599</v>
      </c>
      <c r="C4163" s="254" t="str">
        <f>data_olah!B802</f>
        <v>PASER</v>
      </c>
      <c r="D4163" s="254" t="str">
        <f>data_olah!C802</f>
        <v>TANAH GROGOT</v>
      </c>
      <c r="E4163" s="254" t="str">
        <f>data_olah!D802</f>
        <v>MUARA PASIR</v>
      </c>
      <c r="F4163" s="255" t="str">
        <f>data_olah!F802</f>
        <v>-1.8718023097857008</v>
      </c>
      <c r="G4163" s="255" t="str">
        <f>data_olah!G802</f>
        <v>116.3939181424543</v>
      </c>
      <c r="H4163" s="254" t="str">
        <f>data_olah!H802</f>
        <v>TELKOM</v>
      </c>
      <c r="I4163" s="254" t="str">
        <f>data_olah!I802</f>
        <v>WMS</v>
      </c>
      <c r="J4163" s="254" t="str">
        <f>data_olah!J802</f>
        <v>TERPASANG</v>
      </c>
      <c r="K4163" s="254" t="str">
        <f>data_olah!Q802</f>
        <v>BELUM TERPASANG</v>
      </c>
      <c r="L4163" s="254" t="str">
        <f>data_olah!U802</f>
        <v>KURANG OPTIMAL</v>
      </c>
    </row>
    <row r="4164">
      <c r="A4164" s="253">
        <v>2025.0</v>
      </c>
      <c r="B4164" s="253" t="s">
        <v>3599</v>
      </c>
      <c r="C4164" s="254" t="str">
        <f>data_olah!B803</f>
        <v>PASER</v>
      </c>
      <c r="D4164" s="254" t="str">
        <f>data_olah!C803</f>
        <v>TANAH GROGOT</v>
      </c>
      <c r="E4164" s="254" t="str">
        <f>data_olah!D803</f>
        <v>PADANG PENGRAPAT</v>
      </c>
      <c r="F4164" s="255" t="str">
        <f>data_olah!F803</f>
        <v>-1.8414053109664559</v>
      </c>
      <c r="G4164" s="255" t="str">
        <f>data_olah!G803</f>
        <v>116.23388780659856</v>
      </c>
      <c r="H4164" s="254" t="str">
        <f>data_olah!H803</f>
        <v>TELKOMSEL</v>
      </c>
      <c r="I4164" s="254" t="str">
        <f>data_olah!I803</f>
        <v>INDIHOME</v>
      </c>
      <c r="J4164" s="254" t="str">
        <f>data_olah!J803</f>
        <v>TERPASANG</v>
      </c>
      <c r="K4164" s="254" t="str">
        <f>data_olah!Q803</f>
        <v>&gt; 200GB</v>
      </c>
      <c r="L4164" s="254" t="str">
        <f>data_olah!U803</f>
        <v>KURANG OPTIMAL</v>
      </c>
    </row>
    <row r="4165">
      <c r="A4165" s="253">
        <v>2025.0</v>
      </c>
      <c r="B4165" s="253" t="s">
        <v>3599</v>
      </c>
      <c r="C4165" s="254" t="str">
        <f>data_olah!B804</f>
        <v>PASER</v>
      </c>
      <c r="D4165" s="254" t="str">
        <f>data_olah!C804</f>
        <v>TANAH GROGOT</v>
      </c>
      <c r="E4165" s="254" t="str">
        <f>data_olah!D804</f>
        <v>PEREPAT</v>
      </c>
      <c r="F4165" s="255" t="str">
        <f>data_olah!F804</f>
        <v>-1.9895387374565319</v>
      </c>
      <c r="G4165" s="255" t="str">
        <f>data_olah!G804</f>
        <v>116.44596327271961</v>
      </c>
      <c r="H4165" s="254" t="str">
        <f>data_olah!H804</f>
        <v>ICON+</v>
      </c>
      <c r="I4165" s="254" t="str">
        <f>data_olah!I804</f>
        <v>STARLINK</v>
      </c>
      <c r="J4165" s="254" t="str">
        <f>data_olah!J804</f>
        <v>TERPASANG</v>
      </c>
      <c r="K4165" s="254" t="str">
        <f>data_olah!Q804</f>
        <v/>
      </c>
      <c r="L4165" s="254" t="str">
        <f>data_olah!U804</f>
        <v>KURANG OPTIMAL</v>
      </c>
    </row>
    <row r="4166">
      <c r="A4166" s="253">
        <v>2025.0</v>
      </c>
      <c r="B4166" s="253" t="s">
        <v>3599</v>
      </c>
      <c r="C4166" s="254" t="str">
        <f>data_olah!B805</f>
        <v>PASER</v>
      </c>
      <c r="D4166" s="254" t="str">
        <f>data_olah!C805</f>
        <v>TANAH GROGOT</v>
      </c>
      <c r="E4166" s="254" t="str">
        <f>data_olah!D805</f>
        <v>PULAU RANTAU</v>
      </c>
      <c r="F4166" s="255" t="str">
        <f>data_olah!F805</f>
        <v>-1.9111609715950473</v>
      </c>
      <c r="G4166" s="255" t="str">
        <f>data_olah!G805</f>
        <v>116.26639760299807</v>
      </c>
      <c r="H4166" s="254" t="str">
        <f>data_olah!H805</f>
        <v>ICON+</v>
      </c>
      <c r="I4166" s="254" t="str">
        <f>data_olah!I805</f>
        <v> Broadband + I-WIN</v>
      </c>
      <c r="J4166" s="254" t="str">
        <f>data_olah!J805</f>
        <v>TERPASANG</v>
      </c>
      <c r="K4166" s="254" t="str">
        <f>data_olah!Q805</f>
        <v>&lt;= 200GB</v>
      </c>
      <c r="L4166" s="254" t="str">
        <f>data_olah!U805</f>
        <v>KURANG OPTIMAL</v>
      </c>
    </row>
    <row r="4167">
      <c r="A4167" s="253">
        <v>2025.0</v>
      </c>
      <c r="B4167" s="253" t="s">
        <v>3599</v>
      </c>
      <c r="C4167" s="254" t="str">
        <f>data_olah!B806</f>
        <v>PASER</v>
      </c>
      <c r="D4167" s="254" t="str">
        <f>data_olah!C806</f>
        <v>TANAH GROGOT</v>
      </c>
      <c r="E4167" s="254" t="str">
        <f>data_olah!D806</f>
        <v>SUNGAI LANGIR</v>
      </c>
      <c r="F4167" s="255" t="str">
        <f>data_olah!F806</f>
        <v>-2.012529837714802</v>
      </c>
      <c r="G4167" s="255" t="str">
        <f>data_olah!G806</f>
        <v>116.43795426190859</v>
      </c>
      <c r="H4167" s="254" t="str">
        <f>data_olah!H806</f>
        <v>ICON+</v>
      </c>
      <c r="I4167" s="254" t="str">
        <f>data_olah!I806</f>
        <v>STARLINK</v>
      </c>
      <c r="J4167" s="254" t="str">
        <f>data_olah!J806</f>
        <v>TERPASANG</v>
      </c>
      <c r="K4167" s="254" t="str">
        <f>data_olah!Q806</f>
        <v/>
      </c>
      <c r="L4167" s="254" t="str">
        <f>data_olah!U806</f>
        <v>KURANG OPTIMAL</v>
      </c>
    </row>
    <row r="4168">
      <c r="A4168" s="253">
        <v>2025.0</v>
      </c>
      <c r="B4168" s="253" t="s">
        <v>3599</v>
      </c>
      <c r="C4168" s="254" t="str">
        <f>data_olah!B807</f>
        <v>PASER</v>
      </c>
      <c r="D4168" s="254" t="str">
        <f>data_olah!C807</f>
        <v>TANAH GROGOT</v>
      </c>
      <c r="E4168" s="254" t="str">
        <f>data_olah!D807</f>
        <v>TAPIS</v>
      </c>
      <c r="F4168" s="255" t="str">
        <f>data_olah!F807</f>
        <v>-1.8758994662430106</v>
      </c>
      <c r="G4168" s="255" t="str">
        <f>data_olah!G807</f>
        <v>116.19478076699384</v>
      </c>
      <c r="H4168" s="254" t="str">
        <f>data_olah!H807</f>
        <v>TELKOMSEL</v>
      </c>
      <c r="I4168" s="254" t="str">
        <f>data_olah!I807</f>
        <v>INDIHOME</v>
      </c>
      <c r="J4168" s="254" t="str">
        <f>data_olah!J807</f>
        <v>TERPASANG</v>
      </c>
      <c r="K4168" s="254" t="str">
        <f>data_olah!Q807</f>
        <v>&lt;= 1GB</v>
      </c>
      <c r="L4168" s="254" t="str">
        <f>data_olah!U807</f>
        <v>TIDAK OPTIMAL</v>
      </c>
    </row>
    <row r="4169">
      <c r="A4169" s="253">
        <v>2025.0</v>
      </c>
      <c r="B4169" s="253" t="s">
        <v>3599</v>
      </c>
      <c r="C4169" s="254" t="str">
        <f>data_olah!B808</f>
        <v>PASER</v>
      </c>
      <c r="D4169" s="254" t="str">
        <f>data_olah!C808</f>
        <v>TANAH GROGOT</v>
      </c>
      <c r="E4169" s="254" t="str">
        <f>data_olah!D808</f>
        <v>SENAKEN</v>
      </c>
      <c r="F4169" s="255" t="str">
        <f>data_olah!F808</f>
        <v>-1.8988795891265444</v>
      </c>
      <c r="G4169" s="255" t="str">
        <f>data_olah!G808</f>
        <v>116.20965681601184</v>
      </c>
      <c r="H4169" s="254" t="str">
        <f>data_olah!H808</f>
        <v/>
      </c>
      <c r="I4169" s="254" t="str">
        <f>data_olah!I808</f>
        <v/>
      </c>
      <c r="J4169" s="254" t="str">
        <f>data_olah!J808</f>
        <v/>
      </c>
      <c r="K4169" s="254" t="str">
        <f>data_olah!Q808</f>
        <v>BELUM TERPASANG</v>
      </c>
      <c r="L4169" s="254" t="str">
        <f>data_olah!U808</f>
        <v>BELUM TERPASANG</v>
      </c>
    </row>
    <row r="4170">
      <c r="A4170" s="253">
        <v>2025.0</v>
      </c>
      <c r="B4170" s="253" t="s">
        <v>3599</v>
      </c>
      <c r="C4170" s="254" t="str">
        <f>data_olah!B809</f>
        <v>PASER</v>
      </c>
      <c r="D4170" s="254" t="str">
        <f>data_olah!C809</f>
        <v>TANJUNG HARAPAN</v>
      </c>
      <c r="E4170" s="254" t="str">
        <f>data_olah!D809</f>
        <v>KELADEN</v>
      </c>
      <c r="F4170" s="255" t="str">
        <f>data_olah!F809</f>
        <v>-2.3317641205645128</v>
      </c>
      <c r="G4170" s="255" t="str">
        <f>data_olah!G809</f>
        <v>116.44767700068918</v>
      </c>
      <c r="H4170" s="254" t="str">
        <f>data_olah!H809</f>
        <v>ICON+</v>
      </c>
      <c r="I4170" s="254" t="str">
        <f>data_olah!I809</f>
        <v>STARLINK</v>
      </c>
      <c r="J4170" s="254" t="str">
        <f>data_olah!J809</f>
        <v>TERPASANG</v>
      </c>
      <c r="K4170" s="254" t="str">
        <f>data_olah!Q809</f>
        <v/>
      </c>
      <c r="L4170" s="254" t="str">
        <f>data_olah!U809</f>
        <v>KURANG OPTIMAL</v>
      </c>
    </row>
    <row r="4171">
      <c r="A4171" s="253">
        <v>2025.0</v>
      </c>
      <c r="B4171" s="253" t="s">
        <v>3599</v>
      </c>
      <c r="C4171" s="254" t="str">
        <f>data_olah!B810</f>
        <v>PASER</v>
      </c>
      <c r="D4171" s="254" t="str">
        <f>data_olah!C810</f>
        <v>TANJUNG HARAPAN</v>
      </c>
      <c r="E4171" s="254" t="str">
        <f>data_olah!D810</f>
        <v>TANJUNG ARU</v>
      </c>
      <c r="F4171" s="255" t="str">
        <f>data_olah!F810</f>
        <v>-2.2459771119232905</v>
      </c>
      <c r="G4171" s="255" t="str">
        <f>data_olah!G810</f>
        <v>116.52549641400073</v>
      </c>
      <c r="H4171" s="254" t="str">
        <f>data_olah!H810</f>
        <v>ICON+</v>
      </c>
      <c r="I4171" s="254" t="str">
        <f>data_olah!I810</f>
        <v>STARLINK</v>
      </c>
      <c r="J4171" s="254" t="str">
        <f>data_olah!J810</f>
        <v>TERPASANG</v>
      </c>
      <c r="K4171" s="254" t="str">
        <f>data_olah!Q810</f>
        <v/>
      </c>
      <c r="L4171" s="254" t="str">
        <f>data_olah!U810</f>
        <v>KURANG OPTIMAL</v>
      </c>
    </row>
    <row r="4172">
      <c r="A4172" s="253">
        <v>2025.0</v>
      </c>
      <c r="B4172" s="253" t="s">
        <v>3599</v>
      </c>
      <c r="C4172" s="254" t="str">
        <f>data_olah!B811</f>
        <v>PASER</v>
      </c>
      <c r="D4172" s="254" t="str">
        <f>data_olah!C811</f>
        <v>TANJUNG HARAPAN</v>
      </c>
      <c r="E4172" s="254" t="str">
        <f>data_olah!D811</f>
        <v>LABUANGKALLO</v>
      </c>
      <c r="F4172" s="255" t="str">
        <f>data_olah!F811</f>
        <v>-2.1202553887634465</v>
      </c>
      <c r="G4172" s="255" t="str">
        <f>data_olah!G811</f>
        <v>116.49330012341893</v>
      </c>
      <c r="H4172" s="254" t="str">
        <f>data_olah!H811</f>
        <v>ICON+</v>
      </c>
      <c r="I4172" s="254" t="str">
        <f>data_olah!I811</f>
        <v>STARLINK</v>
      </c>
      <c r="J4172" s="254" t="str">
        <f>data_olah!J811</f>
        <v>TERPASANG</v>
      </c>
      <c r="K4172" s="254" t="str">
        <f>data_olah!Q811</f>
        <v/>
      </c>
      <c r="L4172" s="254" t="str">
        <f>data_olah!U811</f>
        <v>KURANG OPTIMAL</v>
      </c>
    </row>
    <row r="4173">
      <c r="A4173" s="253">
        <v>2025.0</v>
      </c>
      <c r="B4173" s="253" t="s">
        <v>3599</v>
      </c>
      <c r="C4173" s="254" t="str">
        <f>data_olah!B812</f>
        <v>PASER</v>
      </c>
      <c r="D4173" s="254" t="str">
        <f>data_olah!C812</f>
        <v>TANJUNG HARAPAN</v>
      </c>
      <c r="E4173" s="254" t="str">
        <f>data_olah!D812</f>
        <v>LORI</v>
      </c>
      <c r="F4173" s="255" t="str">
        <f>data_olah!F812</f>
        <v>-2.0715853942808535</v>
      </c>
      <c r="G4173" s="255" t="str">
        <f>data_olah!G812</f>
        <v>116.38397168897147</v>
      </c>
      <c r="H4173" s="254" t="str">
        <f>data_olah!H812</f>
        <v>ICON+</v>
      </c>
      <c r="I4173" s="254" t="str">
        <f>data_olah!I812</f>
        <v> Broadband + I-WIN</v>
      </c>
      <c r="J4173" s="254" t="str">
        <f>data_olah!J812</f>
        <v>TERPASANG</v>
      </c>
      <c r="K4173" s="254" t="str">
        <f>data_olah!Q812</f>
        <v>&lt;= 200GB</v>
      </c>
      <c r="L4173" s="254" t="str">
        <f>data_olah!U812</f>
        <v>KURANG OPTIMAL</v>
      </c>
    </row>
    <row r="4174">
      <c r="A4174" s="253">
        <v>2025.0</v>
      </c>
      <c r="B4174" s="253" t="s">
        <v>3599</v>
      </c>
      <c r="C4174" s="254" t="str">
        <f>data_olah!B813</f>
        <v>PASER</v>
      </c>
      <c r="D4174" s="254" t="str">
        <f>data_olah!C813</f>
        <v>TANJUNG HARAPAN</v>
      </c>
      <c r="E4174" s="254" t="str">
        <f>data_olah!D813</f>
        <v>SELENGOT</v>
      </c>
      <c r="F4174" s="255" t="str">
        <f>data_olah!F813</f>
        <v>-2.1716729697461017</v>
      </c>
      <c r="G4174" s="255" t="str">
        <f>data_olah!G813</f>
        <v>116.44876387873396</v>
      </c>
      <c r="H4174" s="254" t="str">
        <f>data_olah!H813</f>
        <v>ICON+</v>
      </c>
      <c r="I4174" s="254" t="str">
        <f>data_olah!I813</f>
        <v>STARLINK</v>
      </c>
      <c r="J4174" s="254" t="str">
        <f>data_olah!J813</f>
        <v>TERPASANG</v>
      </c>
      <c r="K4174" s="254" t="str">
        <f>data_olah!Q813</f>
        <v/>
      </c>
      <c r="L4174" s="254" t="str">
        <f>data_olah!U813</f>
        <v>KURANG OPTIMAL</v>
      </c>
    </row>
    <row r="4175">
      <c r="A4175" s="253">
        <v>2025.0</v>
      </c>
      <c r="B4175" s="253" t="s">
        <v>3599</v>
      </c>
      <c r="C4175" s="254" t="str">
        <f>data_olah!B814</f>
        <v>PASER</v>
      </c>
      <c r="D4175" s="254" t="str">
        <f>data_olah!C814</f>
        <v>TANJUNG HARAPAN</v>
      </c>
      <c r="E4175" s="254" t="str">
        <f>data_olah!D814</f>
        <v>RANDOM</v>
      </c>
      <c r="F4175" s="255" t="str">
        <f>data_olah!F814</f>
        <v>-2.3525418927535147</v>
      </c>
      <c r="G4175" s="255" t="str">
        <f>data_olah!G814</f>
        <v>116.51834595293889</v>
      </c>
      <c r="H4175" s="254" t="str">
        <f>data_olah!H814</f>
        <v>ICON+</v>
      </c>
      <c r="I4175" s="254" t="str">
        <f>data_olah!I814</f>
        <v>STARLINK</v>
      </c>
      <c r="J4175" s="254" t="str">
        <f>data_olah!J814</f>
        <v>TERPASANG</v>
      </c>
      <c r="K4175" s="254" t="str">
        <f>data_olah!Q814</f>
        <v/>
      </c>
      <c r="L4175" s="254" t="str">
        <f>data_olah!U814</f>
        <v>KURANG OPTIMAL</v>
      </c>
    </row>
    <row r="4176">
      <c r="A4176" s="253">
        <v>2025.0</v>
      </c>
      <c r="B4176" s="253" t="s">
        <v>3599</v>
      </c>
      <c r="C4176" s="254" t="str">
        <f>data_olah!B815</f>
        <v>PASER</v>
      </c>
      <c r="D4176" s="254" t="str">
        <f>data_olah!C815</f>
        <v>TANJUNG HARAPAN</v>
      </c>
      <c r="E4176" s="254" t="str">
        <f>data_olah!D815</f>
        <v>SENIPAH</v>
      </c>
      <c r="F4176" s="255" t="str">
        <f>data_olah!F815</f>
        <v>-2.388212645367012</v>
      </c>
      <c r="G4176" s="255" t="str">
        <f>data_olah!G815</f>
        <v>116.55065679782771</v>
      </c>
      <c r="H4176" s="254" t="str">
        <f>data_olah!H815</f>
        <v>ICON+</v>
      </c>
      <c r="I4176" s="254" t="str">
        <f>data_olah!I815</f>
        <v>STARLINK</v>
      </c>
      <c r="J4176" s="254" t="str">
        <f>data_olah!J815</f>
        <v>TERPASANG</v>
      </c>
      <c r="K4176" s="254" t="str">
        <f>data_olah!Q815</f>
        <v/>
      </c>
      <c r="L4176" s="254" t="str">
        <f>data_olah!U815</f>
        <v>TIDAK OPTIMAL</v>
      </c>
    </row>
    <row r="4177">
      <c r="A4177" s="253">
        <v>2025.0</v>
      </c>
      <c r="B4177" s="253" t="s">
        <v>3599</v>
      </c>
      <c r="C4177" s="254" t="str">
        <f>data_olah!B816</f>
        <v>PENAJAM PASER UTARA</v>
      </c>
      <c r="D4177" s="254" t="str">
        <f>data_olah!C816</f>
        <v>BABULU</v>
      </c>
      <c r="E4177" s="254" t="str">
        <f>data_olah!D816</f>
        <v>BABULU DARAT</v>
      </c>
      <c r="F4177" s="255" t="str">
        <f>data_olah!F816</f>
        <v>-1.5074992805908936</v>
      </c>
      <c r="G4177" s="255" t="str">
        <f>data_olah!G816</f>
        <v>116.44762880125614</v>
      </c>
      <c r="H4177" s="254" t="str">
        <f>data_olah!H816</f>
        <v>TELKOMSEL</v>
      </c>
      <c r="I4177" s="254" t="str">
        <f>data_olah!I816</f>
        <v>INDIHOME</v>
      </c>
      <c r="J4177" s="254" t="str">
        <f>data_olah!J816</f>
        <v>TERPASANG</v>
      </c>
      <c r="K4177" s="254" t="str">
        <f>data_olah!Q816</f>
        <v>&lt;= 100GB</v>
      </c>
      <c r="L4177" s="254" t="str">
        <f>data_olah!U816</f>
        <v>KURANG OPTIMAL</v>
      </c>
    </row>
    <row r="4178">
      <c r="A4178" s="253">
        <v>2025.0</v>
      </c>
      <c r="B4178" s="253" t="s">
        <v>3599</v>
      </c>
      <c r="C4178" s="254" t="str">
        <f>data_olah!B817</f>
        <v>PENAJAM PASER UTARA</v>
      </c>
      <c r="D4178" s="254" t="str">
        <f>data_olah!C817</f>
        <v>BABULU</v>
      </c>
      <c r="E4178" s="254" t="str">
        <f>data_olah!D817</f>
        <v>LABANGKA</v>
      </c>
      <c r="F4178" s="255" t="str">
        <f>data_olah!F817</f>
        <v>-1.4649429701815924</v>
      </c>
      <c r="G4178" s="255" t="str">
        <f>data_olah!G817</f>
        <v>116.50273163615996</v>
      </c>
      <c r="H4178" s="254" t="str">
        <f>data_olah!H817</f>
        <v>TELKOMSEL</v>
      </c>
      <c r="I4178" s="254" t="str">
        <f>data_olah!I817</f>
        <v>INDIHOME</v>
      </c>
      <c r="J4178" s="254" t="str">
        <f>data_olah!J817</f>
        <v>TERPASANG</v>
      </c>
      <c r="K4178" s="254" t="str">
        <f>data_olah!Q817</f>
        <v>&lt;= 100GB</v>
      </c>
      <c r="L4178" s="254" t="str">
        <f>data_olah!U817</f>
        <v>KURANG OPTIMAL</v>
      </c>
    </row>
    <row r="4179">
      <c r="A4179" s="253">
        <v>2025.0</v>
      </c>
      <c r="B4179" s="253" t="s">
        <v>3599</v>
      </c>
      <c r="C4179" s="254" t="str">
        <f>data_olah!B818</f>
        <v>PENAJAM PASER UTARA</v>
      </c>
      <c r="D4179" s="254" t="str">
        <f>data_olah!C818</f>
        <v>BABULU</v>
      </c>
      <c r="E4179" s="254" t="str">
        <f>data_olah!D818</f>
        <v>BABULU LAUT</v>
      </c>
      <c r="F4179" s="255" t="str">
        <f>data_olah!F818</f>
        <v>-1.5219282513440955</v>
      </c>
      <c r="G4179" s="255" t="str">
        <f>data_olah!G818</f>
        <v>116.5148442961303</v>
      </c>
      <c r="H4179" s="254" t="str">
        <f>data_olah!H818</f>
        <v>TELKOMSEL</v>
      </c>
      <c r="I4179" s="254" t="str">
        <f>data_olah!I818</f>
        <v>ORBIT</v>
      </c>
      <c r="J4179" s="254" t="str">
        <f>data_olah!J818</f>
        <v>TERPASANG</v>
      </c>
      <c r="K4179" s="254" t="str">
        <f>data_olah!Q818</f>
        <v>TIDAK TERDETEKSI</v>
      </c>
      <c r="L4179" s="254" t="str">
        <f>data_olah!U818</f>
        <v>TIDAK TERDETEKSI</v>
      </c>
    </row>
    <row r="4180">
      <c r="A4180" s="253">
        <v>2025.0</v>
      </c>
      <c r="B4180" s="253" t="s">
        <v>3599</v>
      </c>
      <c r="C4180" s="254" t="str">
        <f>data_olah!B819</f>
        <v>PENAJAM PASER UTARA</v>
      </c>
      <c r="D4180" s="254" t="str">
        <f>data_olah!C819</f>
        <v>BABULU</v>
      </c>
      <c r="E4180" s="254" t="str">
        <f>data_olah!D819</f>
        <v>GUNUNG INTAN</v>
      </c>
      <c r="F4180" s="255" t="str">
        <f>data_olah!F819</f>
        <v>-1.5170429622051,</v>
      </c>
      <c r="G4180" s="255" t="str">
        <f>data_olah!G819</f>
        <v>116.41489905188129</v>
      </c>
      <c r="H4180" s="254" t="str">
        <f>data_olah!H819</f>
        <v>TELKOMSEL</v>
      </c>
      <c r="I4180" s="254" t="str">
        <f>data_olah!I819</f>
        <v>INDIHOME</v>
      </c>
      <c r="J4180" s="254" t="str">
        <f>data_olah!J819</f>
        <v>TERPASANG</v>
      </c>
      <c r="K4180" s="254" t="str">
        <f>data_olah!Q819</f>
        <v>&gt; 200GB</v>
      </c>
      <c r="L4180" s="254" t="str">
        <f>data_olah!U819</f>
        <v>KURANG OPTIMAL</v>
      </c>
    </row>
    <row r="4181">
      <c r="A4181" s="253">
        <v>2025.0</v>
      </c>
      <c r="B4181" s="253" t="s">
        <v>3599</v>
      </c>
      <c r="C4181" s="254" t="str">
        <f>data_olah!B820</f>
        <v>PENAJAM PASER UTARA</v>
      </c>
      <c r="D4181" s="254" t="str">
        <f>data_olah!C820</f>
        <v>BABULU</v>
      </c>
      <c r="E4181" s="254" t="str">
        <f>data_olah!D820</f>
        <v>GUNUNG MAKMUR</v>
      </c>
      <c r="F4181" s="255" t="str">
        <f>data_olah!F820</f>
        <v>-1.5289024698084035</v>
      </c>
      <c r="G4181" s="255" t="str">
        <f>data_olah!G820</f>
        <v>116.39379261968433</v>
      </c>
      <c r="H4181" s="254" t="str">
        <f>data_olah!H820</f>
        <v>ICON+</v>
      </c>
      <c r="I4181" s="254" t="str">
        <f>data_olah!I820</f>
        <v> Broadband + I-WIN</v>
      </c>
      <c r="J4181" s="254" t="str">
        <f>data_olah!J820</f>
        <v>TERPASANG</v>
      </c>
      <c r="K4181" s="254" t="str">
        <f>data_olah!Q820</f>
        <v>&lt;= 200GB</v>
      </c>
      <c r="L4181" s="254" t="str">
        <f>data_olah!U820</f>
        <v>KURANG OPTIMAL</v>
      </c>
    </row>
    <row r="4182">
      <c r="A4182" s="253">
        <v>2025.0</v>
      </c>
      <c r="B4182" s="253" t="s">
        <v>3599</v>
      </c>
      <c r="C4182" s="254" t="str">
        <f>data_olah!B821</f>
        <v>PENAJAM PASER UTARA</v>
      </c>
      <c r="D4182" s="254" t="str">
        <f>data_olah!C821</f>
        <v>BABULU</v>
      </c>
      <c r="E4182" s="254" t="str">
        <f>data_olah!D821</f>
        <v>SEBAKUNG JAYA</v>
      </c>
      <c r="F4182" s="255" t="str">
        <f>data_olah!F821</f>
        <v>-1.5417131785676625</v>
      </c>
      <c r="G4182" s="255" t="str">
        <f>data_olah!G821</f>
        <v>116.46144522460655</v>
      </c>
      <c r="H4182" s="254" t="str">
        <f>data_olah!H821</f>
        <v>TELKOMSEL</v>
      </c>
      <c r="I4182" s="254" t="str">
        <f>data_olah!I821</f>
        <v>INDIHOME</v>
      </c>
      <c r="J4182" s="254" t="str">
        <f>data_olah!J821</f>
        <v>TERPASANG</v>
      </c>
      <c r="K4182" s="254" t="str">
        <f>data_olah!Q821</f>
        <v>&lt;= 50GB</v>
      </c>
      <c r="L4182" s="254" t="str">
        <f>data_olah!U821</f>
        <v>TIDAK OPTIMAL</v>
      </c>
    </row>
    <row r="4183">
      <c r="A4183" s="253">
        <v>2025.0</v>
      </c>
      <c r="B4183" s="253" t="s">
        <v>3599</v>
      </c>
      <c r="C4183" s="254" t="str">
        <f>data_olah!B822</f>
        <v>PENAJAM PASER UTARA</v>
      </c>
      <c r="D4183" s="254" t="str">
        <f>data_olah!C822</f>
        <v>BABULU</v>
      </c>
      <c r="E4183" s="254" t="str">
        <f>data_olah!D822</f>
        <v>RAWA MULIA</v>
      </c>
      <c r="F4183" s="255" t="str">
        <f>data_olah!F822</f>
        <v>-1.5674280709209893</v>
      </c>
      <c r="G4183" s="255" t="str">
        <f>data_olah!G822</f>
        <v>116.47618636943854</v>
      </c>
      <c r="H4183" s="254" t="str">
        <f>data_olah!H822</f>
        <v>TELKOMSEL</v>
      </c>
      <c r="I4183" s="254" t="str">
        <f>data_olah!I822</f>
        <v>ORBIT</v>
      </c>
      <c r="J4183" s="254" t="str">
        <f>data_olah!J822</f>
        <v>TERPASANG</v>
      </c>
      <c r="K4183" s="254" t="str">
        <f>data_olah!Q822</f>
        <v>TIDAK TERDETEKSI</v>
      </c>
      <c r="L4183" s="254" t="str">
        <f>data_olah!U822</f>
        <v>TIDAK TERDETEKSI</v>
      </c>
    </row>
    <row r="4184">
      <c r="A4184" s="253">
        <v>2025.0</v>
      </c>
      <c r="B4184" s="253" t="s">
        <v>3599</v>
      </c>
      <c r="C4184" s="254" t="str">
        <f>data_olah!B823</f>
        <v>PENAJAM PASER UTARA</v>
      </c>
      <c r="D4184" s="254" t="str">
        <f>data_olah!C823</f>
        <v>BABULU</v>
      </c>
      <c r="E4184" s="254" t="str">
        <f>data_olah!D823</f>
        <v>SRI RAHARJA</v>
      </c>
      <c r="F4184" s="255" t="str">
        <f>data_olah!F823</f>
        <v>-1.5664702305131002</v>
      </c>
      <c r="G4184" s="255" t="str">
        <f>data_olah!G823</f>
        <v>116.45562609737834</v>
      </c>
      <c r="H4184" s="254" t="str">
        <f>data_olah!H823</f>
        <v>ICON+</v>
      </c>
      <c r="I4184" s="254" t="str">
        <f>data_olah!I823</f>
        <v> Broadband + I-WIN</v>
      </c>
      <c r="J4184" s="254" t="str">
        <f>data_olah!J823</f>
        <v>TERPASANG</v>
      </c>
      <c r="K4184" s="254" t="str">
        <f>data_olah!Q823</f>
        <v>&lt;= 200GB</v>
      </c>
      <c r="L4184" s="254" t="str">
        <f>data_olah!U823</f>
        <v>KURANG OPTIMAL</v>
      </c>
    </row>
    <row r="4185">
      <c r="A4185" s="253">
        <v>2025.0</v>
      </c>
      <c r="B4185" s="253" t="s">
        <v>3599</v>
      </c>
      <c r="C4185" s="254" t="str">
        <f>data_olah!B824</f>
        <v>PENAJAM PASER UTARA</v>
      </c>
      <c r="D4185" s="254" t="str">
        <f>data_olah!C824</f>
        <v>BABULU</v>
      </c>
      <c r="E4185" s="254" t="str">
        <f>data_olah!D824</f>
        <v>SUMBER SARI</v>
      </c>
      <c r="F4185" s="255" t="str">
        <f>data_olah!F824</f>
        <v>-1.5612763124664082</v>
      </c>
      <c r="G4185" s="255" t="str">
        <f>data_olah!G824</f>
        <v>116.42753414488323</v>
      </c>
      <c r="H4185" s="254" t="str">
        <f>data_olah!H824</f>
        <v>TELKOMSEL</v>
      </c>
      <c r="I4185" s="254" t="str">
        <f>data_olah!I824</f>
        <v>INDIHOME</v>
      </c>
      <c r="J4185" s="254" t="str">
        <f>data_olah!J824</f>
        <v>TERPASANG</v>
      </c>
      <c r="K4185" s="254" t="str">
        <f>data_olah!Q824</f>
        <v>&lt;= 1GB</v>
      </c>
      <c r="L4185" s="254" t="str">
        <f>data_olah!U824</f>
        <v>KURANG OPTIMAL</v>
      </c>
    </row>
    <row r="4186">
      <c r="A4186" s="253">
        <v>2025.0</v>
      </c>
      <c r="B4186" s="253" t="s">
        <v>3599</v>
      </c>
      <c r="C4186" s="254" t="str">
        <f>data_olah!B825</f>
        <v>PENAJAM PASER UTARA</v>
      </c>
      <c r="D4186" s="254" t="str">
        <f>data_olah!C825</f>
        <v>BABULU</v>
      </c>
      <c r="E4186" s="254" t="str">
        <f>data_olah!D825</f>
        <v>RINTIK</v>
      </c>
      <c r="F4186" s="255" t="str">
        <f>data_olah!F825</f>
        <v>-1.5007708539145097</v>
      </c>
      <c r="G4186" s="255" t="str">
        <f>data_olah!G825</f>
        <v>116.38959756952544</v>
      </c>
      <c r="H4186" s="254" t="str">
        <f>data_olah!H825</f>
        <v>TELKOMSEL</v>
      </c>
      <c r="I4186" s="254" t="str">
        <f>data_olah!I825</f>
        <v>INDIHOME</v>
      </c>
      <c r="J4186" s="254" t="str">
        <f>data_olah!J825</f>
        <v>TERPASANG</v>
      </c>
      <c r="K4186" s="254" t="str">
        <f>data_olah!Q825</f>
        <v>&lt;= 100GB</v>
      </c>
      <c r="L4186" s="254" t="str">
        <f>data_olah!U825</f>
        <v>KURANG OPTIMAL</v>
      </c>
    </row>
    <row r="4187">
      <c r="A4187" s="253">
        <v>2025.0</v>
      </c>
      <c r="B4187" s="253" t="s">
        <v>3599</v>
      </c>
      <c r="C4187" s="254" t="str">
        <f>data_olah!B826</f>
        <v>PENAJAM PASER UTARA</v>
      </c>
      <c r="D4187" s="254" t="str">
        <f>data_olah!C826</f>
        <v>BABULU</v>
      </c>
      <c r="E4187" s="254" t="str">
        <f>data_olah!D826</f>
        <v>GUNUNG MULIA</v>
      </c>
      <c r="F4187" s="255" t="str">
        <f>data_olah!F826</f>
        <v>-1.5298222456724369</v>
      </c>
      <c r="G4187" s="255" t="str">
        <f>data_olah!G826</f>
        <v>116.41077643035374</v>
      </c>
      <c r="H4187" s="254" t="str">
        <f>data_olah!H826</f>
        <v>TELKOMSEL</v>
      </c>
      <c r="I4187" s="254" t="str">
        <f>data_olah!I826</f>
        <v>INDIHOME</v>
      </c>
      <c r="J4187" s="254" t="str">
        <f>data_olah!J826</f>
        <v>TERPASANG</v>
      </c>
      <c r="K4187" s="254" t="str">
        <f>data_olah!Q826</f>
        <v>&lt;= 100GB</v>
      </c>
      <c r="L4187" s="254" t="str">
        <f>data_olah!U826</f>
        <v>KURANG OPTIMAL</v>
      </c>
    </row>
    <row r="4188">
      <c r="A4188" s="253">
        <v>2025.0</v>
      </c>
      <c r="B4188" s="253" t="s">
        <v>3599</v>
      </c>
      <c r="C4188" s="254" t="str">
        <f>data_olah!B827</f>
        <v>PENAJAM PASER UTARA</v>
      </c>
      <c r="D4188" s="254" t="str">
        <f>data_olah!C827</f>
        <v>BABULU</v>
      </c>
      <c r="E4188" s="254" t="str">
        <f>data_olah!D827</f>
        <v>LABANGKA BARAT</v>
      </c>
      <c r="F4188" s="255" t="str">
        <f>data_olah!F827</f>
        <v>-1.4792232904735316</v>
      </c>
      <c r="G4188" s="255" t="str">
        <f>data_olah!G827</f>
        <v>116.49518350112714</v>
      </c>
      <c r="H4188" s="254" t="str">
        <f>data_olah!H827</f>
        <v>TELKOMSEL</v>
      </c>
      <c r="I4188" s="254" t="str">
        <f>data_olah!I827</f>
        <v>INDIHOME</v>
      </c>
      <c r="J4188" s="254" t="str">
        <f>data_olah!J827</f>
        <v>TERPASANG</v>
      </c>
      <c r="K4188" s="254" t="str">
        <f>data_olah!Q827</f>
        <v>&lt;= 1GB</v>
      </c>
      <c r="L4188" s="254" t="str">
        <f>data_olah!U827</f>
        <v>TIDAK OPTIMAL</v>
      </c>
    </row>
    <row r="4189">
      <c r="A4189" s="253">
        <v>2025.0</v>
      </c>
      <c r="B4189" s="253" t="s">
        <v>3599</v>
      </c>
      <c r="C4189" s="254" t="str">
        <f>data_olah!B828</f>
        <v>PENAJAM PASER UTARA</v>
      </c>
      <c r="D4189" s="254" t="str">
        <f>data_olah!C828</f>
        <v>PENAJAM</v>
      </c>
      <c r="E4189" s="254" t="str">
        <f>data_olah!D828</f>
        <v>GIRI MUKTI</v>
      </c>
      <c r="F4189" s="255" t="str">
        <f>data_olah!F828</f>
        <v>-1.3407962385310774</v>
      </c>
      <c r="G4189" s="255" t="str">
        <f>data_olah!G828</f>
        <v>116.68395615216211</v>
      </c>
      <c r="H4189" s="254" t="str">
        <f>data_olah!H828</f>
        <v>TELKOMSEL</v>
      </c>
      <c r="I4189" s="254" t="str">
        <f>data_olah!I828</f>
        <v>INDIHOME</v>
      </c>
      <c r="J4189" s="254" t="str">
        <f>data_olah!J828</f>
        <v>TERPASANG</v>
      </c>
      <c r="K4189" s="254" t="str">
        <f>data_olah!Q828</f>
        <v>&gt; 200GB</v>
      </c>
      <c r="L4189" s="254" t="str">
        <f>data_olah!U828</f>
        <v>KURANG OPTIMAL</v>
      </c>
    </row>
    <row r="4190">
      <c r="A4190" s="253">
        <v>2025.0</v>
      </c>
      <c r="B4190" s="253" t="s">
        <v>3599</v>
      </c>
      <c r="C4190" s="254" t="str">
        <f>data_olah!B829</f>
        <v>PENAJAM PASER UTARA</v>
      </c>
      <c r="D4190" s="254" t="str">
        <f>data_olah!C829</f>
        <v>PENAJAM</v>
      </c>
      <c r="E4190" s="254" t="str">
        <f>data_olah!D829</f>
        <v>BUKIT SUBUR</v>
      </c>
      <c r="F4190" s="255" t="str">
        <f>data_olah!F829</f>
        <v>-1.1337999411094175</v>
      </c>
      <c r="G4190" s="255" t="str">
        <f>data_olah!G829</f>
        <v>116.54956054894534</v>
      </c>
      <c r="H4190" s="254" t="str">
        <f>data_olah!H829</f>
        <v>TELKOMSEL</v>
      </c>
      <c r="I4190" s="254" t="str">
        <f>data_olah!I829</f>
        <v>ORBIT</v>
      </c>
      <c r="J4190" s="254" t="str">
        <f>data_olah!J829</f>
        <v>TERPASANG</v>
      </c>
      <c r="K4190" s="254" t="str">
        <f>data_olah!Q829</f>
        <v>TIDAK TERDETEKSI</v>
      </c>
      <c r="L4190" s="254" t="str">
        <f>data_olah!U829</f>
        <v>TIDAK TERDETEKSI</v>
      </c>
    </row>
    <row r="4191">
      <c r="A4191" s="253">
        <v>2025.0</v>
      </c>
      <c r="B4191" s="253" t="s">
        <v>3599</v>
      </c>
      <c r="C4191" s="254" t="str">
        <f>data_olah!B830</f>
        <v>PENAJAM PASER UTARA</v>
      </c>
      <c r="D4191" s="254" t="str">
        <f>data_olah!C830</f>
        <v>PENAJAM</v>
      </c>
      <c r="E4191" s="254" t="str">
        <f>data_olah!D830</f>
        <v>SIDOREJO</v>
      </c>
      <c r="F4191" s="255" t="str">
        <f>data_olah!F830</f>
        <v>-1.3643841423168386</v>
      </c>
      <c r="G4191" s="255" t="str">
        <f>data_olah!G830</f>
        <v>116.68404087130745</v>
      </c>
      <c r="H4191" s="254" t="str">
        <f>data_olah!H830</f>
        <v>TELKOMSEL</v>
      </c>
      <c r="I4191" s="254" t="str">
        <f>data_olah!I830</f>
        <v>INDIHOME</v>
      </c>
      <c r="J4191" s="254" t="str">
        <f>data_olah!J830</f>
        <v>TERPASANG</v>
      </c>
      <c r="K4191" s="254" t="str">
        <f>data_olah!Q830</f>
        <v>&gt; 200GB</v>
      </c>
      <c r="L4191" s="254" t="str">
        <f>data_olah!U830</f>
        <v>KURANG OPTIMAL</v>
      </c>
    </row>
    <row r="4192">
      <c r="A4192" s="253">
        <v>2025.0</v>
      </c>
      <c r="B4192" s="253" t="s">
        <v>3599</v>
      </c>
      <c r="C4192" s="254" t="str">
        <f>data_olah!B831</f>
        <v>PENAJAM PASER UTARA</v>
      </c>
      <c r="D4192" s="254" t="str">
        <f>data_olah!C831</f>
        <v>PENAJAM</v>
      </c>
      <c r="E4192" s="254" t="str">
        <f>data_olah!D831</f>
        <v>GIRI PURWA</v>
      </c>
      <c r="F4192" s="255" t="str">
        <f>data_olah!F831</f>
        <v>-1.3429234297036627</v>
      </c>
      <c r="G4192" s="255" t="str">
        <f>data_olah!G831</f>
        <v>116.66228681519418</v>
      </c>
      <c r="H4192" s="254" t="str">
        <f>data_olah!H831</f>
        <v>TELKOMSEL</v>
      </c>
      <c r="I4192" s="254" t="str">
        <f>data_olah!I831</f>
        <v>INDIHOME</v>
      </c>
      <c r="J4192" s="254" t="str">
        <f>data_olah!J831</f>
        <v>TERPASANG</v>
      </c>
      <c r="K4192" s="254" t="str">
        <f>data_olah!Q831</f>
        <v>&gt; 200GB</v>
      </c>
      <c r="L4192" s="254" t="str">
        <f>data_olah!U831</f>
        <v>KURANG OPTIMAL</v>
      </c>
    </row>
    <row r="4193">
      <c r="A4193" s="253">
        <v>2025.0</v>
      </c>
      <c r="B4193" s="253" t="s">
        <v>3599</v>
      </c>
      <c r="C4193" s="254" t="str">
        <f>data_olah!B832</f>
        <v>PENAJAM PASER UTARA</v>
      </c>
      <c r="D4193" s="254" t="str">
        <f>data_olah!C832</f>
        <v>SEPAKU</v>
      </c>
      <c r="E4193" s="254" t="str">
        <f>data_olah!D832</f>
        <v>TENGIN BARU</v>
      </c>
      <c r="F4193" s="255" t="str">
        <f>data_olah!F832</f>
        <v>-0.9128004924093935</v>
      </c>
      <c r="G4193" s="255" t="str">
        <f>data_olah!G832</f>
        <v>116.8166969963485</v>
      </c>
      <c r="H4193" s="254" t="str">
        <f>data_olah!H832</f>
        <v>TELKOMSEL</v>
      </c>
      <c r="I4193" s="254" t="str">
        <f>data_olah!I832</f>
        <v>INDIHOME</v>
      </c>
      <c r="J4193" s="254" t="str">
        <f>data_olah!J832</f>
        <v>TERPASANG</v>
      </c>
      <c r="K4193" s="254" t="str">
        <f>data_olah!Q832</f>
        <v>&gt; 200GB</v>
      </c>
      <c r="L4193" s="254" t="str">
        <f>data_olah!U832</f>
        <v>KURANG OPTIMAL</v>
      </c>
    </row>
    <row r="4194">
      <c r="A4194" s="253">
        <v>2025.0</v>
      </c>
      <c r="B4194" s="253" t="s">
        <v>3599</v>
      </c>
      <c r="C4194" s="254" t="str">
        <f>data_olah!B833</f>
        <v>PENAJAM PASER UTARA</v>
      </c>
      <c r="D4194" s="254" t="str">
        <f>data_olah!C833</f>
        <v>SEPAKU</v>
      </c>
      <c r="E4194" s="254" t="str">
        <f>data_olah!D833</f>
        <v>BUKIT RAYA</v>
      </c>
      <c r="F4194" s="255" t="str">
        <f>data_olah!F833</f>
        <v>-0.9082974007935432</v>
      </c>
      <c r="G4194" s="255" t="str">
        <f>data_olah!G833</f>
        <v>116.76340411226785</v>
      </c>
      <c r="H4194" s="254" t="str">
        <f>data_olah!H833</f>
        <v>TELKOMSEL</v>
      </c>
      <c r="I4194" s="254" t="str">
        <f>data_olah!I833</f>
        <v>INDIHOME</v>
      </c>
      <c r="J4194" s="254" t="str">
        <f>data_olah!J833</f>
        <v>TERPASANG</v>
      </c>
      <c r="K4194" s="254" t="str">
        <f>data_olah!Q833</f>
        <v>&lt;= 150GB</v>
      </c>
      <c r="L4194" s="254" t="str">
        <f>data_olah!U833</f>
        <v>KURANG OPTIMAL</v>
      </c>
    </row>
    <row r="4195">
      <c r="A4195" s="253">
        <v>2025.0</v>
      </c>
      <c r="B4195" s="253" t="s">
        <v>3599</v>
      </c>
      <c r="C4195" s="254" t="str">
        <f>data_olah!B834</f>
        <v>PENAJAM PASER UTARA</v>
      </c>
      <c r="D4195" s="254" t="str">
        <f>data_olah!C834</f>
        <v>SEPAKU</v>
      </c>
      <c r="E4195" s="254" t="str">
        <f>data_olah!D834</f>
        <v>SUKA RAJA</v>
      </c>
      <c r="F4195" s="255" t="str">
        <f>data_olah!F834</f>
        <v>-0.911407683378866</v>
      </c>
      <c r="G4195" s="255" t="str">
        <f>data_olah!G834</f>
        <v>116.78756301601246</v>
      </c>
      <c r="H4195" s="254" t="str">
        <f>data_olah!H834</f>
        <v>TELKOMSEL</v>
      </c>
      <c r="I4195" s="254" t="str">
        <f>data_olah!I834</f>
        <v>INDIHOME</v>
      </c>
      <c r="J4195" s="254" t="str">
        <f>data_olah!J834</f>
        <v>TERPASANG</v>
      </c>
      <c r="K4195" s="254" t="str">
        <f>data_olah!Q834</f>
        <v>&lt;= 150GB</v>
      </c>
      <c r="L4195" s="254" t="str">
        <f>data_olah!U834</f>
        <v>KURANG OPTIMAL</v>
      </c>
    </row>
    <row r="4196">
      <c r="A4196" s="253">
        <v>2025.0</v>
      </c>
      <c r="B4196" s="253" t="s">
        <v>3599</v>
      </c>
      <c r="C4196" s="254" t="str">
        <f>data_olah!B835</f>
        <v>PENAJAM PASER UTARA</v>
      </c>
      <c r="D4196" s="254" t="str">
        <f>data_olah!C835</f>
        <v>SEPAKU</v>
      </c>
      <c r="E4196" s="254" t="str">
        <f>data_olah!D835</f>
        <v>BUMI HARAPAN</v>
      </c>
      <c r="F4196" s="255" t="str">
        <f>data_olah!F835</f>
        <v>-0.9527656164872707</v>
      </c>
      <c r="G4196" s="255" t="str">
        <f>data_olah!G835</f>
        <v>116.73853184236134</v>
      </c>
      <c r="H4196" s="254" t="str">
        <f>data_olah!H835</f>
        <v>TELKOMSEL</v>
      </c>
      <c r="I4196" s="254" t="str">
        <f>data_olah!I835</f>
        <v>INDIHOME</v>
      </c>
      <c r="J4196" s="254" t="str">
        <f>data_olah!J835</f>
        <v>TERPASANG</v>
      </c>
      <c r="K4196" s="254" t="str">
        <f>data_olah!Q835</f>
        <v>&lt;= 1GB</v>
      </c>
      <c r="L4196" s="254" t="str">
        <f>data_olah!U835</f>
        <v>TIDAK OPTIMAL</v>
      </c>
    </row>
    <row r="4197">
      <c r="A4197" s="253">
        <v>2025.0</v>
      </c>
      <c r="B4197" s="253" t="s">
        <v>3599</v>
      </c>
      <c r="C4197" s="254" t="str">
        <f>data_olah!B836</f>
        <v>PENAJAM PASER UTARA</v>
      </c>
      <c r="D4197" s="254" t="str">
        <f>data_olah!C836</f>
        <v>SEPAKU</v>
      </c>
      <c r="E4197" s="254" t="str">
        <f>data_olah!D836</f>
        <v>ARGO MULYO</v>
      </c>
      <c r="F4197" s="255" t="str">
        <f>data_olah!F836</f>
        <v>-0.927166660526177</v>
      </c>
      <c r="G4197" s="255" t="str">
        <f>data_olah!G836</f>
        <v>116.85095146197267</v>
      </c>
      <c r="H4197" s="254" t="str">
        <f>data_olah!H836</f>
        <v>TELKOMSEL</v>
      </c>
      <c r="I4197" s="254" t="str">
        <f>data_olah!I836</f>
        <v>INDIHOME</v>
      </c>
      <c r="J4197" s="254" t="str">
        <f>data_olah!J836</f>
        <v>TERPASANG</v>
      </c>
      <c r="K4197" s="254" t="str">
        <f>data_olah!Q836</f>
        <v>&lt;= 150GB</v>
      </c>
      <c r="L4197" s="254" t="str">
        <f>data_olah!U836</f>
        <v>TIDAK OPTIMAL</v>
      </c>
    </row>
    <row r="4198">
      <c r="A4198" s="253">
        <v>2025.0</v>
      </c>
      <c r="B4198" s="253" t="s">
        <v>3599</v>
      </c>
      <c r="C4198" s="254" t="str">
        <f>data_olah!B837</f>
        <v>PENAJAM PASER UTARA</v>
      </c>
      <c r="D4198" s="254" t="str">
        <f>data_olah!C837</f>
        <v>SEPAKU</v>
      </c>
      <c r="E4198" s="254" t="str">
        <f>data_olah!D837</f>
        <v>SEMOI DUA</v>
      </c>
      <c r="F4198" s="255" t="str">
        <f>data_olah!F837</f>
        <v>-0.943825171095773</v>
      </c>
      <c r="G4198" s="255" t="str">
        <f>data_olah!G837</f>
        <v>116.88012675730904</v>
      </c>
      <c r="H4198" s="254" t="str">
        <f>data_olah!H837</f>
        <v>TELKOMSEL</v>
      </c>
      <c r="I4198" s="254" t="str">
        <f>data_olah!I837</f>
        <v>INDIHOME</v>
      </c>
      <c r="J4198" s="254" t="str">
        <f>data_olah!J837</f>
        <v>TERPASANG</v>
      </c>
      <c r="K4198" s="254" t="str">
        <f>data_olah!Q837</f>
        <v>&lt;= 50GB</v>
      </c>
      <c r="L4198" s="254" t="str">
        <f>data_olah!U837</f>
        <v>TIDAK OPTIMAL</v>
      </c>
    </row>
    <row r="4199">
      <c r="A4199" s="253">
        <v>2025.0</v>
      </c>
      <c r="B4199" s="253" t="s">
        <v>3599</v>
      </c>
      <c r="C4199" s="254" t="str">
        <f>data_olah!B838</f>
        <v>PENAJAM PASER UTARA</v>
      </c>
      <c r="D4199" s="254" t="str">
        <f>data_olah!C838</f>
        <v>SEPAKU</v>
      </c>
      <c r="E4199" s="254" t="str">
        <f>data_olah!D838</f>
        <v>SUKO MULYO</v>
      </c>
      <c r="F4199" s="255" t="str">
        <f>data_olah!F838</f>
        <v>-0.9124387450139725</v>
      </c>
      <c r="G4199" s="255" t="str">
        <f>data_olah!G838</f>
        <v>116.88445601728564</v>
      </c>
      <c r="H4199" s="254" t="str">
        <f>data_olah!H838</f>
        <v>TELKOMSEL</v>
      </c>
      <c r="I4199" s="254" t="str">
        <f>data_olah!I838</f>
        <v>INDIHOME</v>
      </c>
      <c r="J4199" s="254" t="str">
        <f>data_olah!J838</f>
        <v>TERPASANG</v>
      </c>
      <c r="K4199" s="254" t="str">
        <f>data_olah!Q838</f>
        <v>&lt;= 100GB</v>
      </c>
      <c r="L4199" s="254" t="str">
        <f>data_olah!U838</f>
        <v>TIDAK OPTIMAL</v>
      </c>
    </row>
    <row r="4200">
      <c r="A4200" s="253">
        <v>2025.0</v>
      </c>
      <c r="B4200" s="253" t="s">
        <v>3599</v>
      </c>
      <c r="C4200" s="254" t="str">
        <f>data_olah!B839</f>
        <v>PENAJAM PASER UTARA</v>
      </c>
      <c r="D4200" s="254" t="str">
        <f>data_olah!C839</f>
        <v>SEPAKU</v>
      </c>
      <c r="E4200" s="254" t="str">
        <f>data_olah!D839</f>
        <v>WONO SARI</v>
      </c>
      <c r="F4200" s="255" t="str">
        <f>data_olah!F839</f>
        <v>-0.9644479903438136</v>
      </c>
      <c r="G4200" s="255" t="str">
        <f>data_olah!G839</f>
        <v>116.81795229553809</v>
      </c>
      <c r="H4200" s="254" t="str">
        <f>data_olah!H839</f>
        <v>TELKOMSEL</v>
      </c>
      <c r="I4200" s="254" t="str">
        <f>data_olah!I839</f>
        <v>INDIHOME</v>
      </c>
      <c r="J4200" s="254" t="str">
        <f>data_olah!J839</f>
        <v>TERPASANG</v>
      </c>
      <c r="K4200" s="254" t="str">
        <f>data_olah!Q839</f>
        <v>&lt;= 100GB</v>
      </c>
      <c r="L4200" s="254" t="str">
        <f>data_olah!U839</f>
        <v>TIDAK OPTIMAL</v>
      </c>
    </row>
    <row r="4201">
      <c r="A4201" s="253">
        <v>2025.0</v>
      </c>
      <c r="B4201" s="253" t="s">
        <v>3599</v>
      </c>
      <c r="C4201" s="254" t="str">
        <f>data_olah!B840</f>
        <v>PENAJAM PASER UTARA</v>
      </c>
      <c r="D4201" s="254" t="str">
        <f>data_olah!C840</f>
        <v>SEPAKU</v>
      </c>
      <c r="E4201" s="254" t="str">
        <f>data_olah!D840</f>
        <v>KARANG JINAWI</v>
      </c>
      <c r="F4201" s="255" t="str">
        <f>data_olah!F840</f>
        <v>-0.8609747312767477</v>
      </c>
      <c r="G4201" s="255" t="str">
        <f>data_olah!G840</f>
        <v>116.79374064277728</v>
      </c>
      <c r="H4201" s="254" t="str">
        <f>data_olah!H840</f>
        <v>TELKOMSEL</v>
      </c>
      <c r="I4201" s="254" t="str">
        <f>data_olah!I840</f>
        <v>INDIHOME</v>
      </c>
      <c r="J4201" s="254" t="str">
        <f>data_olah!J840</f>
        <v>TERPASANG</v>
      </c>
      <c r="K4201" s="254" t="str">
        <f>data_olah!Q840</f>
        <v>&lt;= 1GB</v>
      </c>
      <c r="L4201" s="254" t="str">
        <f>data_olah!U840</f>
        <v>TIDAK OPTIMAL</v>
      </c>
    </row>
    <row r="4202">
      <c r="A4202" s="253">
        <v>2025.0</v>
      </c>
      <c r="B4202" s="253" t="s">
        <v>3599</v>
      </c>
      <c r="C4202" s="254" t="str">
        <f>data_olah!B841</f>
        <v>PENAJAM PASER UTARA</v>
      </c>
      <c r="D4202" s="254" t="str">
        <f>data_olah!C841</f>
        <v>SEPAKU</v>
      </c>
      <c r="E4202" s="254" t="str">
        <f>data_olah!D841</f>
        <v>BINUANG</v>
      </c>
      <c r="F4202" s="255" t="str">
        <f>data_olah!F841</f>
        <v>-1.0730883753592557</v>
      </c>
      <c r="G4202" s="255" t="str">
        <f>data_olah!G841</f>
        <v>116.66285640942908</v>
      </c>
      <c r="H4202" s="254" t="str">
        <f>data_olah!H841</f>
        <v>ICON+</v>
      </c>
      <c r="I4202" s="254" t="str">
        <f>data_olah!I841</f>
        <v> Broadband + I-WIN</v>
      </c>
      <c r="J4202" s="254" t="str">
        <f>data_olah!J841</f>
        <v>TERPASANG</v>
      </c>
      <c r="K4202" s="254" t="str">
        <f>data_olah!Q841</f>
        <v>&lt;= 200GB</v>
      </c>
      <c r="L4202" s="254" t="str">
        <f>data_olah!U841</f>
        <v>KURANG OPTIMAL</v>
      </c>
    </row>
    <row r="4203">
      <c r="A4203" s="253">
        <v>2025.0</v>
      </c>
      <c r="B4203" s="253" t="s">
        <v>3599</v>
      </c>
      <c r="C4203" s="254" t="str">
        <f>data_olah!B842</f>
        <v>PENAJAM PASER UTARA</v>
      </c>
      <c r="D4203" s="254" t="str">
        <f>data_olah!C842</f>
        <v>SEPAKU</v>
      </c>
      <c r="E4203" s="254" t="str">
        <f>data_olah!D842</f>
        <v>TELEMOW</v>
      </c>
      <c r="F4203" s="255" t="str">
        <f>data_olah!F842</f>
        <v>-1.0797516563037615</v>
      </c>
      <c r="G4203" s="255" t="str">
        <f>data_olah!G842</f>
        <v>116.68986095610101</v>
      </c>
      <c r="H4203" s="254" t="str">
        <f>data_olah!H842</f>
        <v>PSN</v>
      </c>
      <c r="I4203" s="254" t="str">
        <f>data_olah!I842</f>
        <v>VSAT</v>
      </c>
      <c r="J4203" s="254" t="str">
        <f>data_olah!J842</f>
        <v>TERPASANG</v>
      </c>
      <c r="K4203" s="254" t="str">
        <f>data_olah!Q842</f>
        <v/>
      </c>
      <c r="L4203" s="254" t="str">
        <f>data_olah!U842</f>
        <v>TIDAK OPTIMAL</v>
      </c>
    </row>
    <row r="4204">
      <c r="A4204" s="253">
        <v>2025.0</v>
      </c>
      <c r="B4204" s="253" t="s">
        <v>3599</v>
      </c>
      <c r="C4204" s="254" t="str">
        <f>data_olah!B843</f>
        <v>PENAJAM PASER UTARA</v>
      </c>
      <c r="D4204" s="254" t="str">
        <f>data_olah!C843</f>
        <v>WARU</v>
      </c>
      <c r="E4204" s="254" t="str">
        <f>data_olah!D843</f>
        <v>API-API</v>
      </c>
      <c r="F4204" s="255" t="str">
        <f>data_olah!F843</f>
        <v>-1.4214057817608796</v>
      </c>
      <c r="G4204" s="255" t="str">
        <f>data_olah!G843</f>
        <v>116.56012800255627</v>
      </c>
      <c r="H4204" s="254" t="str">
        <f>data_olah!H843</f>
        <v>ICON+</v>
      </c>
      <c r="I4204" s="254" t="str">
        <f>data_olah!I843</f>
        <v> Broadband + I-WIN</v>
      </c>
      <c r="J4204" s="254" t="str">
        <f>data_olah!J843</f>
        <v>TERPASANG</v>
      </c>
      <c r="K4204" s="254" t="str">
        <f>data_olah!Q843</f>
        <v>&lt;= 200GB</v>
      </c>
      <c r="L4204" s="254" t="str">
        <f>data_olah!U843</f>
        <v>KURANG OPTIMAL</v>
      </c>
    </row>
    <row r="4205">
      <c r="A4205" s="253">
        <v>2025.0</v>
      </c>
      <c r="B4205" s="253" t="s">
        <v>3599</v>
      </c>
      <c r="C4205" s="254" t="str">
        <f>data_olah!B844</f>
        <v>PENAJAM PASER UTARA</v>
      </c>
      <c r="D4205" s="254" t="str">
        <f>data_olah!C844</f>
        <v>WARU</v>
      </c>
      <c r="E4205" s="254" t="str">
        <f>data_olah!D844</f>
        <v>SESULU</v>
      </c>
      <c r="F4205" s="255" t="str">
        <f>data_olah!F844</f>
        <v>-1.4066619202165243</v>
      </c>
      <c r="G4205" s="255" t="str">
        <f>data_olah!G844</f>
        <v>116.59907825819504</v>
      </c>
      <c r="H4205" s="254" t="str">
        <f>data_olah!H844</f>
        <v>TELKOMSEL</v>
      </c>
      <c r="I4205" s="254" t="str">
        <f>data_olah!I844</f>
        <v>INDIHOME</v>
      </c>
      <c r="J4205" s="254" t="str">
        <f>data_olah!J844</f>
        <v>TERPASANG</v>
      </c>
      <c r="K4205" s="254" t="str">
        <f>data_olah!Q844</f>
        <v>&gt; 200GB</v>
      </c>
      <c r="L4205" s="254" t="str">
        <f>data_olah!U844</f>
        <v>KURANG OPTIMAL</v>
      </c>
    </row>
    <row r="4206">
      <c r="A4206" s="253">
        <v>2025.0</v>
      </c>
      <c r="B4206" s="253" t="s">
        <v>3599</v>
      </c>
      <c r="C4206" s="254" t="str">
        <f>data_olah!B845</f>
        <v>PENAJAM PASER UTARA</v>
      </c>
      <c r="D4206" s="254" t="str">
        <f>data_olah!C845</f>
        <v>WARU</v>
      </c>
      <c r="E4206" s="254" t="str">
        <f>data_olah!D845</f>
        <v>BANGUN MULYA</v>
      </c>
      <c r="F4206" s="255" t="str">
        <f>data_olah!F845</f>
        <v>-1.3763069567845647</v>
      </c>
      <c r="G4206" s="255" t="str">
        <f>data_olah!G845</f>
        <v>116.60997463813322</v>
      </c>
      <c r="H4206" s="254" t="str">
        <f>data_olah!H845</f>
        <v>TELKOMSEL</v>
      </c>
      <c r="I4206" s="254" t="str">
        <f>data_olah!I845</f>
        <v>INDIHOME</v>
      </c>
      <c r="J4206" s="254" t="str">
        <f>data_olah!J845</f>
        <v>TERPASANG</v>
      </c>
      <c r="K4206" s="254" t="str">
        <f>data_olah!Q845</f>
        <v>&lt;= 1GB</v>
      </c>
      <c r="L4206" s="254" t="str">
        <f>data_olah!U845</f>
        <v>TIDAK OPTIMAL</v>
      </c>
    </row>
    <row r="4207">
      <c r="A4207" s="257">
        <v>2025.0</v>
      </c>
      <c r="B4207" s="257" t="s">
        <v>3600</v>
      </c>
      <c r="C4207" s="258" t="str">
        <f>data_olah!B5</f>
        <v>BERAU</v>
      </c>
      <c r="D4207" s="258" t="str">
        <f>data_olah!C5</f>
        <v>BATU PUTIH</v>
      </c>
      <c r="E4207" s="258" t="str">
        <f>data_olah!D5</f>
        <v>TEMBUDAN</v>
      </c>
      <c r="F4207" s="259" t="str">
        <f>data_olah!F5</f>
        <v>1.4114940697991807</v>
      </c>
      <c r="G4207" s="259" t="str">
        <f>data_olah!G5</f>
        <v>118.35868228189355</v>
      </c>
      <c r="H4207" s="258" t="str">
        <f>data_olah!H5</f>
        <v>TELKOMSEL</v>
      </c>
      <c r="I4207" s="258" t="str">
        <f>data_olah!I5</f>
        <v>INDIHOME</v>
      </c>
      <c r="J4207" s="258" t="str">
        <f>data_olah!J5</f>
        <v>TERPASANG</v>
      </c>
      <c r="K4207" s="258" t="str">
        <f>data_olah!R5</f>
        <v>TIDAK TERDETEKSI</v>
      </c>
      <c r="L4207" s="258" t="str">
        <f>data_olah!U5</f>
        <v>TIDAK OPTIMAL</v>
      </c>
      <c r="M4207" s="260" t="s">
        <v>775</v>
      </c>
    </row>
    <row r="4208">
      <c r="A4208" s="257">
        <v>2025.0</v>
      </c>
      <c r="B4208" s="257" t="s">
        <v>3600</v>
      </c>
      <c r="C4208" s="258" t="str">
        <f>data_olah!B6</f>
        <v>BERAU</v>
      </c>
      <c r="D4208" s="258" t="str">
        <f>data_olah!C6</f>
        <v>BATU PUTIH</v>
      </c>
      <c r="E4208" s="258" t="str">
        <f>data_olah!D6</f>
        <v>KAYU INDAH</v>
      </c>
      <c r="F4208" s="259" t="str">
        <f>data_olah!F6</f>
        <v>1.4322942440867155</v>
      </c>
      <c r="G4208" s="259" t="str">
        <f>data_olah!G6</f>
        <v>118.31393952860488</v>
      </c>
      <c r="H4208" s="258" t="str">
        <f>data_olah!H6</f>
        <v>TELKOMSEL</v>
      </c>
      <c r="I4208" s="258" t="str">
        <f>data_olah!I6</f>
        <v>ORBIT</v>
      </c>
      <c r="J4208" s="258" t="str">
        <f>data_olah!J6</f>
        <v>TERPASANG</v>
      </c>
      <c r="K4208" s="258" t="str">
        <f>data_olah!R6</f>
        <v>TIDAK TERDETEKSI</v>
      </c>
      <c r="L4208" s="258" t="str">
        <f>data_olah!U6</f>
        <v>TIDAK TERDETEKSI</v>
      </c>
    </row>
    <row r="4209">
      <c r="A4209" s="257">
        <v>2025.0</v>
      </c>
      <c r="B4209" s="257" t="s">
        <v>3600</v>
      </c>
      <c r="C4209" s="258" t="str">
        <f>data_olah!B7</f>
        <v>BERAU</v>
      </c>
      <c r="D4209" s="258" t="str">
        <f>data_olah!C7</f>
        <v>BATU PUTIH</v>
      </c>
      <c r="E4209" s="258" t="str">
        <f>data_olah!D7</f>
        <v>BATU PUTIH</v>
      </c>
      <c r="F4209" s="259" t="str">
        <f>data_olah!F7</f>
        <v>1.3724255224541961</v>
      </c>
      <c r="G4209" s="259" t="str">
        <f>data_olah!G7</f>
        <v>118.43450953203936</v>
      </c>
      <c r="H4209" s="258" t="str">
        <f>data_olah!H7</f>
        <v>TELKOMSEL</v>
      </c>
      <c r="I4209" s="258" t="str">
        <f>data_olah!I7</f>
        <v>INDIHOME</v>
      </c>
      <c r="J4209" s="258" t="str">
        <f>data_olah!J7</f>
        <v>TERPASANG</v>
      </c>
      <c r="K4209" s="258" t="str">
        <f>data_olah!R7</f>
        <v/>
      </c>
      <c r="L4209" s="258" t="str">
        <f>data_olah!U7</f>
        <v>KURANG OPTIMAL</v>
      </c>
    </row>
    <row r="4210">
      <c r="A4210" s="257">
        <v>2025.0</v>
      </c>
      <c r="B4210" s="257" t="s">
        <v>3600</v>
      </c>
      <c r="C4210" s="258" t="str">
        <f>data_olah!B8</f>
        <v>BERAU</v>
      </c>
      <c r="D4210" s="258" t="str">
        <f>data_olah!C8</f>
        <v>BATU PUTIH</v>
      </c>
      <c r="E4210" s="258" t="str">
        <f>data_olah!D8</f>
        <v>LOBANG KELATAK</v>
      </c>
      <c r="F4210" s="259" t="str">
        <f>data_olah!F8</f>
        <v>1.3696535243221635</v>
      </c>
      <c r="G4210" s="259" t="str">
        <f>data_olah!G8</f>
        <v>118.43360512047137</v>
      </c>
      <c r="H4210" s="258" t="str">
        <f>data_olah!H8</f>
        <v>TELKOMSAT</v>
      </c>
      <c r="I4210" s="258" t="str">
        <f>data_olah!I8</f>
        <v>STARLINK</v>
      </c>
      <c r="J4210" s="258" t="str">
        <f>data_olah!J8</f>
        <v>TERPASANG</v>
      </c>
      <c r="K4210" s="258" t="str">
        <f>data_olah!R8</f>
        <v>&lt;= 150GB</v>
      </c>
      <c r="L4210" s="258" t="str">
        <f>data_olah!U8</f>
        <v>OPTIMAL</v>
      </c>
    </row>
    <row r="4211">
      <c r="A4211" s="257">
        <v>2025.0</v>
      </c>
      <c r="B4211" s="257" t="s">
        <v>3600</v>
      </c>
      <c r="C4211" s="258" t="str">
        <f>data_olah!B9</f>
        <v>BERAU</v>
      </c>
      <c r="D4211" s="258" t="str">
        <f>data_olah!C9</f>
        <v>BATU PUTIH</v>
      </c>
      <c r="E4211" s="258" t="str">
        <f>data_olah!D9</f>
        <v>AMPEN MEDANG</v>
      </c>
      <c r="F4211" s="259" t="str">
        <f>data_olah!F9</f>
        <v>1.336828851288219</v>
      </c>
      <c r="G4211" s="259" t="str">
        <f>data_olah!G9</f>
        <v>118.47551684091498</v>
      </c>
      <c r="H4211" s="258" t="str">
        <f>data_olah!H9</f>
        <v>TELKOMSEL</v>
      </c>
      <c r="I4211" s="258" t="str">
        <f>data_olah!I9</f>
        <v>ORBIT</v>
      </c>
      <c r="J4211" s="258" t="str">
        <f>data_olah!J9</f>
        <v>TERPASANG</v>
      </c>
      <c r="K4211" s="258" t="str">
        <f>data_olah!R9</f>
        <v>TIDAK TERDETEKSI</v>
      </c>
      <c r="L4211" s="258" t="str">
        <f>data_olah!U9</f>
        <v>TIDAK TERDETEKSI</v>
      </c>
    </row>
    <row r="4212">
      <c r="A4212" s="257">
        <v>2025.0</v>
      </c>
      <c r="B4212" s="257" t="s">
        <v>3600</v>
      </c>
      <c r="C4212" s="258" t="str">
        <f>data_olah!B10</f>
        <v>BERAU</v>
      </c>
      <c r="D4212" s="258" t="str">
        <f>data_olah!C10</f>
        <v>BATU PUTIH</v>
      </c>
      <c r="E4212" s="258" t="str">
        <f>data_olah!D10</f>
        <v>BALIKUKUP</v>
      </c>
      <c r="F4212" s="259" t="str">
        <f>data_olah!F10</f>
        <v>1.417831510111881</v>
      </c>
      <c r="G4212" s="259" t="str">
        <f>data_olah!G10</f>
        <v>118.48055756225688</v>
      </c>
      <c r="H4212" s="258" t="str">
        <f>data_olah!H10</f>
        <v>COMTELINDO</v>
      </c>
      <c r="I4212" s="258" t="str">
        <f>data_olah!I10</f>
        <v>WMS</v>
      </c>
      <c r="J4212" s="258" t="str">
        <f>data_olah!J10</f>
        <v>TERPASANG</v>
      </c>
      <c r="K4212" s="258" t="str">
        <f>data_olah!R10</f>
        <v>&lt;= 150GB</v>
      </c>
      <c r="L4212" s="258" t="str">
        <f>data_olah!U10</f>
        <v>SANGAT OPTIMAL</v>
      </c>
    </row>
    <row r="4213">
      <c r="A4213" s="257">
        <v>2025.0</v>
      </c>
      <c r="B4213" s="257" t="s">
        <v>3600</v>
      </c>
      <c r="C4213" s="258" t="str">
        <f>data_olah!B11</f>
        <v>BERAU</v>
      </c>
      <c r="D4213" s="258" t="str">
        <f>data_olah!C11</f>
        <v>BATU PUTIH</v>
      </c>
      <c r="E4213" s="258" t="str">
        <f>data_olah!D11</f>
        <v>SUMBER AGUNG</v>
      </c>
      <c r="F4213" s="259" t="str">
        <f>data_olah!F11</f>
        <v>1.4578195365757132</v>
      </c>
      <c r="G4213" s="259" t="str">
        <f>data_olah!G11</f>
        <v>118.31199995866533</v>
      </c>
      <c r="H4213" s="258" t="str">
        <f>data_olah!H11</f>
        <v>TELKOMSEL</v>
      </c>
      <c r="I4213" s="258" t="str">
        <f>data_olah!I11</f>
        <v>ORBIT</v>
      </c>
      <c r="J4213" s="258" t="str">
        <f>data_olah!J11</f>
        <v>TERPASANG</v>
      </c>
      <c r="K4213" s="258" t="str">
        <f>data_olah!R11</f>
        <v>TIDAK TERDETEKSI</v>
      </c>
      <c r="L4213" s="258" t="str">
        <f>data_olah!U11</f>
        <v>TIDAK TERDETEKSI</v>
      </c>
    </row>
    <row r="4214">
      <c r="A4214" s="257">
        <v>2025.0</v>
      </c>
      <c r="B4214" s="257" t="s">
        <v>3600</v>
      </c>
      <c r="C4214" s="258" t="str">
        <f>data_olah!B12</f>
        <v>BERAU</v>
      </c>
      <c r="D4214" s="258" t="str">
        <f>data_olah!C12</f>
        <v>BIATAN</v>
      </c>
      <c r="E4214" s="258" t="str">
        <f>data_olah!D12</f>
        <v>BIATAN ULU</v>
      </c>
      <c r="F4214" s="259" t="str">
        <f>data_olah!F12</f>
        <v>1.335551728209252</v>
      </c>
      <c r="G4214" s="259" t="str">
        <f>data_olah!G12</f>
        <v>117.91302325587445</v>
      </c>
      <c r="H4214" s="258" t="str">
        <f>data_olah!H12</f>
        <v>COMTELINDO</v>
      </c>
      <c r="I4214" s="258" t="str">
        <f>data_olah!I12</f>
        <v>WMS</v>
      </c>
      <c r="J4214" s="258" t="str">
        <f>data_olah!J12</f>
        <v>TERPASANG</v>
      </c>
      <c r="K4214" s="258" t="str">
        <f>data_olah!R12</f>
        <v>TIDAK TERDETEKSI</v>
      </c>
      <c r="L4214" s="258" t="str">
        <f>data_olah!U12</f>
        <v>SANGAT OPTIMAL</v>
      </c>
    </row>
    <row r="4215">
      <c r="A4215" s="257">
        <v>2025.0</v>
      </c>
      <c r="B4215" s="257" t="s">
        <v>3600</v>
      </c>
      <c r="C4215" s="258" t="str">
        <f>data_olah!B13</f>
        <v>BERAU</v>
      </c>
      <c r="D4215" s="258" t="str">
        <f>data_olah!C13</f>
        <v>BIATAN</v>
      </c>
      <c r="E4215" s="258" t="str">
        <f>data_olah!D13</f>
        <v>BIATAN ILIR</v>
      </c>
      <c r="F4215" s="259" t="str">
        <f>data_olah!F13</f>
        <v>1.6642044191360845</v>
      </c>
      <c r="G4215" s="259" t="str">
        <f>data_olah!G13</f>
        <v>118.05895755623887</v>
      </c>
      <c r="H4215" s="258" t="str">
        <f>data_olah!H13</f>
        <v/>
      </c>
      <c r="I4215" s="258" t="str">
        <f>data_olah!I13</f>
        <v/>
      </c>
      <c r="J4215" s="258" t="str">
        <f>data_olah!J13</f>
        <v/>
      </c>
      <c r="K4215" s="258" t="str">
        <f>data_olah!R13</f>
        <v>BELUM TERPASANG</v>
      </c>
      <c r="L4215" s="258" t="str">
        <f>data_olah!U13</f>
        <v>BELUM TERPASANG</v>
      </c>
    </row>
    <row r="4216">
      <c r="A4216" s="257">
        <v>2025.0</v>
      </c>
      <c r="B4216" s="257" t="s">
        <v>3600</v>
      </c>
      <c r="C4216" s="258" t="str">
        <f>data_olah!B14</f>
        <v>BERAU</v>
      </c>
      <c r="D4216" s="258" t="str">
        <f>data_olah!C14</f>
        <v>BIATAN</v>
      </c>
      <c r="E4216" s="258" t="str">
        <f>data_olah!D14</f>
        <v>KARANGAN</v>
      </c>
      <c r="F4216" s="259" t="str">
        <f>data_olah!F14</f>
        <v>1.664768</v>
      </c>
      <c r="G4216" s="259" t="str">
        <f>data_olah!G14</f>
        <v>118.055052</v>
      </c>
      <c r="H4216" s="258" t="str">
        <f>data_olah!H14</f>
        <v>BESTCAMP</v>
      </c>
      <c r="I4216" s="258" t="str">
        <f>data_olah!I14</f>
        <v>STARLINK</v>
      </c>
      <c r="J4216" s="258" t="str">
        <f>data_olah!J14</f>
        <v>TERPASANG</v>
      </c>
      <c r="K4216" s="258" t="str">
        <f>data_olah!R14</f>
        <v>&lt;= 150GB</v>
      </c>
      <c r="L4216" s="258" t="str">
        <f>data_olah!U14</f>
        <v>OPTIMAL</v>
      </c>
    </row>
    <row r="4217">
      <c r="A4217" s="257">
        <v>2025.0</v>
      </c>
      <c r="B4217" s="257" t="s">
        <v>3600</v>
      </c>
      <c r="C4217" s="258" t="str">
        <f>data_olah!B15</f>
        <v>BERAU</v>
      </c>
      <c r="D4217" s="258" t="str">
        <f>data_olah!C15</f>
        <v>BIATAN</v>
      </c>
      <c r="E4217" s="258" t="str">
        <f>data_olah!D15</f>
        <v>BIATAN LEMPAKE</v>
      </c>
      <c r="F4217" s="259" t="str">
        <f>data_olah!F15</f>
        <v>1.6636596092541116</v>
      </c>
      <c r="G4217" s="259" t="str">
        <f>data_olah!G15</f>
        <v>118.02909364298678</v>
      </c>
      <c r="H4217" s="258" t="str">
        <f>data_olah!H15</f>
        <v>TELKOM</v>
      </c>
      <c r="I4217" s="258" t="str">
        <f>data_olah!I15</f>
        <v>WMS</v>
      </c>
      <c r="J4217" s="258" t="str">
        <f>data_olah!J15</f>
        <v>TERPASANG</v>
      </c>
      <c r="K4217" s="258" t="str">
        <f>data_olah!R15</f>
        <v>&lt;= 100GB</v>
      </c>
      <c r="L4217" s="258" t="str">
        <f>data_olah!U15</f>
        <v>KURANG OPTIMAL</v>
      </c>
    </row>
    <row r="4218">
      <c r="A4218" s="257">
        <v>2025.0</v>
      </c>
      <c r="B4218" s="257" t="s">
        <v>3600</v>
      </c>
      <c r="C4218" s="258" t="str">
        <f>data_olah!B16</f>
        <v>BERAU</v>
      </c>
      <c r="D4218" s="258" t="str">
        <f>data_olah!C16</f>
        <v>BIATAN</v>
      </c>
      <c r="E4218" s="258" t="str">
        <f>data_olah!D16</f>
        <v>MANUNGGAL JAYA</v>
      </c>
      <c r="F4218" s="259" t="str">
        <f>data_olah!F16</f>
        <v>1.68341854814553</v>
      </c>
      <c r="G4218" s="259" t="str">
        <f>data_olah!G16</f>
        <v>118.0118597</v>
      </c>
      <c r="H4218" s="258" t="str">
        <f>data_olah!H16</f>
        <v>TELKOM</v>
      </c>
      <c r="I4218" s="258" t="str">
        <f>data_olah!I16</f>
        <v>WMS</v>
      </c>
      <c r="J4218" s="258" t="str">
        <f>data_olah!J16</f>
        <v>TERPASANG</v>
      </c>
      <c r="K4218" s="258" t="str">
        <f>data_olah!R16</f>
        <v>TIDAK AKTIF</v>
      </c>
      <c r="L4218" s="258" t="str">
        <f>data_olah!U16</f>
        <v>TIDAK AKTIF</v>
      </c>
    </row>
    <row r="4219">
      <c r="A4219" s="257">
        <v>2025.0</v>
      </c>
      <c r="B4219" s="257" t="s">
        <v>3600</v>
      </c>
      <c r="C4219" s="258" t="str">
        <f>data_olah!B17</f>
        <v>BERAU</v>
      </c>
      <c r="D4219" s="258" t="str">
        <f>data_olah!C17</f>
        <v>BIATAN</v>
      </c>
      <c r="E4219" s="258" t="str">
        <f>data_olah!D17</f>
        <v>BIATAN BAPINANG</v>
      </c>
      <c r="F4219" s="259" t="str">
        <f>data_olah!F17</f>
        <v>1.714376961620032</v>
      </c>
      <c r="G4219" s="259" t="str">
        <f>data_olah!G17</f>
        <v>117.98620198580738</v>
      </c>
      <c r="H4219" s="258" t="str">
        <f>data_olah!H17</f>
        <v>TELKOMSEL</v>
      </c>
      <c r="I4219" s="258" t="str">
        <f>data_olah!I17</f>
        <v>ORBIT</v>
      </c>
      <c r="J4219" s="258" t="str">
        <f>data_olah!J17</f>
        <v>TERPASANG</v>
      </c>
      <c r="K4219" s="258" t="str">
        <f>data_olah!R17</f>
        <v>TIDAK TERDETEKSI</v>
      </c>
      <c r="L4219" s="258" t="str">
        <f>data_olah!U17</f>
        <v>TIDAK TERDETEKSI</v>
      </c>
    </row>
    <row r="4220">
      <c r="A4220" s="257">
        <v>2025.0</v>
      </c>
      <c r="B4220" s="257" t="s">
        <v>3600</v>
      </c>
      <c r="C4220" s="258" t="str">
        <f>data_olah!B18</f>
        <v>BERAU</v>
      </c>
      <c r="D4220" s="258" t="str">
        <f>data_olah!C18</f>
        <v>BIATAN</v>
      </c>
      <c r="E4220" s="258" t="str">
        <f>data_olah!D18</f>
        <v>BIATAN BARU</v>
      </c>
      <c r="F4220" s="259" t="str">
        <f>data_olah!F18</f>
        <v>1.5776146865362355</v>
      </c>
      <c r="G4220" s="259" t="str">
        <f>data_olah!G18</f>
        <v>117.98254060131111</v>
      </c>
      <c r="H4220" s="258" t="str">
        <f>data_olah!H18</f>
        <v>COMTELINDO</v>
      </c>
      <c r="I4220" s="258" t="str">
        <f>data_olah!I18</f>
        <v>WMS</v>
      </c>
      <c r="J4220" s="258" t="str">
        <f>data_olah!J18</f>
        <v>TERPASANG</v>
      </c>
      <c r="K4220" s="258" t="str">
        <f>data_olah!R18</f>
        <v>&lt;= 150GB</v>
      </c>
      <c r="L4220" s="258" t="str">
        <f>data_olah!U18</f>
        <v>SANGAT OPTIMAL</v>
      </c>
    </row>
    <row r="4221">
      <c r="A4221" s="257">
        <v>2025.0</v>
      </c>
      <c r="B4221" s="257" t="s">
        <v>3600</v>
      </c>
      <c r="C4221" s="258" t="str">
        <f>data_olah!B19</f>
        <v>BERAU</v>
      </c>
      <c r="D4221" s="258" t="str">
        <f>data_olah!C19</f>
        <v>BIATAN</v>
      </c>
      <c r="E4221" s="258" t="str">
        <f>data_olah!D19</f>
        <v>BUKIT MAKMUR JAYA</v>
      </c>
      <c r="F4221" s="259" t="str">
        <f>data_olah!F19</f>
        <v>1.6436982211065871</v>
      </c>
      <c r="G4221" s="259" t="str">
        <f>data_olah!G19</f>
        <v>117.9270624998015</v>
      </c>
      <c r="H4221" s="258" t="str">
        <f>data_olah!H19</f>
        <v>COMTELINDO</v>
      </c>
      <c r="I4221" s="258" t="str">
        <f>data_olah!I19</f>
        <v>WMS</v>
      </c>
      <c r="J4221" s="258" t="str">
        <f>data_olah!J19</f>
        <v>TERPASANG</v>
      </c>
      <c r="K4221" s="258" t="str">
        <f>data_olah!R19</f>
        <v>TIDAK TERDETEKSI</v>
      </c>
      <c r="L4221" s="258" t="str">
        <f>data_olah!U19</f>
        <v>SANGAT OPTIMAL</v>
      </c>
    </row>
    <row r="4222">
      <c r="A4222" s="257">
        <v>2025.0</v>
      </c>
      <c r="B4222" s="257" t="s">
        <v>3600</v>
      </c>
      <c r="C4222" s="258" t="str">
        <f>data_olah!B20</f>
        <v>BERAU</v>
      </c>
      <c r="D4222" s="258" t="str">
        <f>data_olah!C20</f>
        <v>BIDUK-BIDUK</v>
      </c>
      <c r="E4222" s="258" t="str">
        <f>data_olah!D20</f>
        <v>BIDUK-BIDUK</v>
      </c>
      <c r="F4222" s="259" t="str">
        <f>data_olah!F20</f>
        <v>1.3102393782348722</v>
      </c>
      <c r="G4222" s="259" t="str">
        <f>data_olah!G20</f>
        <v>118.62564678631931</v>
      </c>
      <c r="H4222" s="258" t="str">
        <f>data_olah!H20</f>
        <v>TELKOMSEL</v>
      </c>
      <c r="I4222" s="258" t="str">
        <f>data_olah!I20</f>
        <v>ORBIT</v>
      </c>
      <c r="J4222" s="258" t="str">
        <f>data_olah!J20</f>
        <v>TERPASANG</v>
      </c>
      <c r="K4222" s="258" t="str">
        <f>data_olah!R20</f>
        <v>TIDAK TERDETEKSI</v>
      </c>
      <c r="L4222" s="258" t="str">
        <f>data_olah!U20</f>
        <v>TIDAK TERDETEKSI</v>
      </c>
    </row>
    <row r="4223">
      <c r="A4223" s="257">
        <v>2025.0</v>
      </c>
      <c r="B4223" s="257" t="s">
        <v>3600</v>
      </c>
      <c r="C4223" s="258" t="str">
        <f>data_olah!B21</f>
        <v>BERAU</v>
      </c>
      <c r="D4223" s="258" t="str">
        <f>data_olah!C21</f>
        <v>BIDUK-BIDUK</v>
      </c>
      <c r="E4223" s="258" t="str">
        <f>data_olah!D21</f>
        <v>PANTAI HARAPAN</v>
      </c>
      <c r="F4223" s="259" t="str">
        <f>data_olah!F21</f>
        <v>1.2859061874501128</v>
      </c>
      <c r="G4223" s="259" t="str">
        <f>data_olah!G21</f>
        <v>118.65429730385846</v>
      </c>
      <c r="H4223" s="258" t="str">
        <f>data_olah!H21</f>
        <v>TELKOM</v>
      </c>
      <c r="I4223" s="258" t="str">
        <f>data_olah!I21</f>
        <v>WMS</v>
      </c>
      <c r="J4223" s="258" t="str">
        <f>data_olah!J21</f>
        <v>TERPASANG</v>
      </c>
      <c r="K4223" s="258" t="str">
        <f>data_olah!R21</f>
        <v>&lt;= 50GB</v>
      </c>
      <c r="L4223" s="258" t="str">
        <f>data_olah!U21</f>
        <v>TIDAK OPTIMAL</v>
      </c>
    </row>
    <row r="4224">
      <c r="A4224" s="257">
        <v>2025.0</v>
      </c>
      <c r="B4224" s="257" t="s">
        <v>3600</v>
      </c>
      <c r="C4224" s="258" t="str">
        <f>data_olah!B22</f>
        <v>BERAU</v>
      </c>
      <c r="D4224" s="258" t="str">
        <f>data_olah!C22</f>
        <v>BIDUK-BIDUK</v>
      </c>
      <c r="E4224" s="258" t="str">
        <f>data_olah!D22</f>
        <v>TANJUNG PREPAT</v>
      </c>
      <c r="F4224" s="259" t="str">
        <f>data_olah!F22</f>
        <v>1.3110253879927252</v>
      </c>
      <c r="G4224" s="259" t="str">
        <f>data_olah!G22</f>
        <v>118.62600528299706</v>
      </c>
      <c r="H4224" s="258" t="str">
        <f>data_olah!H22</f>
        <v>TELKOM</v>
      </c>
      <c r="I4224" s="258" t="str">
        <f>data_olah!I22</f>
        <v>WMS</v>
      </c>
      <c r="J4224" s="258" t="str">
        <f>data_olah!J22</f>
        <v>TERPASANG</v>
      </c>
      <c r="K4224" s="258" t="str">
        <f>data_olah!R22</f>
        <v>&lt;= 50GB</v>
      </c>
      <c r="L4224" s="258" t="str">
        <f>data_olah!U22</f>
        <v>TIDAK OPTIMAL</v>
      </c>
    </row>
    <row r="4225">
      <c r="A4225" s="257">
        <v>2025.0</v>
      </c>
      <c r="B4225" s="257" t="s">
        <v>3600</v>
      </c>
      <c r="C4225" s="258" t="str">
        <f>data_olah!B23</f>
        <v>BERAU</v>
      </c>
      <c r="D4225" s="258" t="str">
        <f>data_olah!C23</f>
        <v>BIDUK-BIDUK</v>
      </c>
      <c r="E4225" s="258" t="str">
        <f>data_olah!D23</f>
        <v>TELUK SUMBANG</v>
      </c>
      <c r="F4225" s="259" t="str">
        <f>data_olah!F23</f>
        <v>1.047659997887953</v>
      </c>
      <c r="G4225" s="259" t="str">
        <f>data_olah!G23</f>
        <v>118.82834512867876</v>
      </c>
      <c r="H4225" s="258" t="str">
        <f>data_olah!H23</f>
        <v>COMTELINDO</v>
      </c>
      <c r="I4225" s="258" t="str">
        <f>data_olah!I23</f>
        <v>WMS</v>
      </c>
      <c r="J4225" s="258" t="str">
        <f>data_olah!J23</f>
        <v>TERPASANG</v>
      </c>
      <c r="K4225" s="258" t="str">
        <f>data_olah!R23</f>
        <v>TIDAK TERDETEKSI</v>
      </c>
      <c r="L4225" s="258" t="str">
        <f>data_olah!U23</f>
        <v>TIDAK TERDETEKSI</v>
      </c>
    </row>
    <row r="4226">
      <c r="A4226" s="257">
        <v>2025.0</v>
      </c>
      <c r="B4226" s="257" t="s">
        <v>3600</v>
      </c>
      <c r="C4226" s="258" t="str">
        <f>data_olah!B24</f>
        <v>BERAU</v>
      </c>
      <c r="D4226" s="258" t="str">
        <f>data_olah!C24</f>
        <v>BIDUK-BIDUK</v>
      </c>
      <c r="E4226" s="258" t="str">
        <f>data_olah!D24</f>
        <v>TELUK SULAIMAN</v>
      </c>
      <c r="F4226" s="259" t="str">
        <f>data_olah!F24</f>
        <v>1.1749437584216023</v>
      </c>
      <c r="G4226" s="259" t="str">
        <f>data_olah!G24</f>
        <v>118.76764368946284</v>
      </c>
      <c r="H4226" s="258" t="str">
        <f>data_olah!H24</f>
        <v>TELKOMSEL</v>
      </c>
      <c r="I4226" s="258" t="str">
        <f>data_olah!I24</f>
        <v>INDIHOME</v>
      </c>
      <c r="J4226" s="258" t="str">
        <f>data_olah!J24</f>
        <v>TERPASANG</v>
      </c>
      <c r="K4226" s="258" t="str">
        <f>data_olah!R24</f>
        <v/>
      </c>
      <c r="L4226" s="258" t="str">
        <f>data_olah!U24</f>
        <v>TIDAK OPTIMAL</v>
      </c>
    </row>
    <row r="4227">
      <c r="A4227" s="257">
        <v>2025.0</v>
      </c>
      <c r="B4227" s="257" t="s">
        <v>3600</v>
      </c>
      <c r="C4227" s="258" t="str">
        <f>data_olah!B25</f>
        <v>BERAU</v>
      </c>
      <c r="D4227" s="258" t="str">
        <f>data_olah!C25</f>
        <v>BIDUK-BIDUK</v>
      </c>
      <c r="E4227" s="258" t="str">
        <f>data_olah!D25</f>
        <v>GIRING-GIRING</v>
      </c>
      <c r="F4227" s="259" t="str">
        <f>data_olah!F25</f>
        <v>1.2077694200696352</v>
      </c>
      <c r="G4227" s="259" t="str">
        <f>data_olah!G25</f>
        <v>118.7571945097419</v>
      </c>
      <c r="H4227" s="258" t="str">
        <f>data_olah!H25</f>
        <v>TELKOMSEL</v>
      </c>
      <c r="I4227" s="258" t="str">
        <f>data_olah!I25</f>
        <v>INDIHOME</v>
      </c>
      <c r="J4227" s="258" t="str">
        <f>data_olah!J25</f>
        <v>TERPASANG</v>
      </c>
      <c r="K4227" s="258" t="str">
        <f>data_olah!R25</f>
        <v/>
      </c>
      <c r="L4227" s="258" t="str">
        <f>data_olah!U25</f>
        <v>KURANG OPTIMAL</v>
      </c>
    </row>
    <row r="4228">
      <c r="A4228" s="257">
        <v>2025.0</v>
      </c>
      <c r="B4228" s="257" t="s">
        <v>3600</v>
      </c>
      <c r="C4228" s="258" t="str">
        <f>data_olah!B26</f>
        <v>BERAU</v>
      </c>
      <c r="D4228" s="258" t="str">
        <f>data_olah!C26</f>
        <v>GUNUNG TABUR</v>
      </c>
      <c r="E4228" s="258" t="str">
        <f>data_olah!D26</f>
        <v>TASUK</v>
      </c>
      <c r="F4228" s="259" t="str">
        <f>data_olah!F26</f>
        <v>2.1750301997960673</v>
      </c>
      <c r="G4228" s="259" t="str">
        <f>data_olah!G26</f>
        <v>117.41736049437013</v>
      </c>
      <c r="H4228" s="258" t="str">
        <f>data_olah!H26</f>
        <v>COMTELINDO</v>
      </c>
      <c r="I4228" s="258" t="str">
        <f>data_olah!I26</f>
        <v>WMS</v>
      </c>
      <c r="J4228" s="258" t="str">
        <f>data_olah!J26</f>
        <v>TERPASANG</v>
      </c>
      <c r="K4228" s="258" t="str">
        <f>data_olah!R26</f>
        <v>&lt;= 200GB</v>
      </c>
      <c r="L4228" s="258" t="str">
        <f>data_olah!U26</f>
        <v>SANGAT OPTIMAL</v>
      </c>
    </row>
    <row r="4229">
      <c r="A4229" s="257">
        <v>2025.0</v>
      </c>
      <c r="B4229" s="257" t="s">
        <v>3600</v>
      </c>
      <c r="C4229" s="258" t="str">
        <f>data_olah!B27</f>
        <v>BERAU</v>
      </c>
      <c r="D4229" s="258" t="str">
        <f>data_olah!C27</f>
        <v>GUNUNG TABUR</v>
      </c>
      <c r="E4229" s="258" t="str">
        <f>data_olah!D27</f>
        <v>BIRANG</v>
      </c>
      <c r="F4229" s="259" t="str">
        <f>data_olah!F27</f>
        <v>2.203806</v>
      </c>
      <c r="G4229" s="259" t="str">
        <f>data_olah!G27</f>
        <v>117.468896</v>
      </c>
      <c r="H4229" s="258" t="str">
        <f>data_olah!H27</f>
        <v>BESTCAMP</v>
      </c>
      <c r="I4229" s="258" t="str">
        <f>data_olah!I27</f>
        <v>STARLINK</v>
      </c>
      <c r="J4229" s="258" t="str">
        <f>data_olah!J27</f>
        <v>TERPASANG</v>
      </c>
      <c r="K4229" s="258" t="str">
        <f>data_olah!R27</f>
        <v>&lt;= 100GB</v>
      </c>
      <c r="L4229" s="258" t="str">
        <f>data_olah!U27</f>
        <v>TIDAK OPTIMAL</v>
      </c>
    </row>
    <row r="4230">
      <c r="A4230" s="257">
        <v>2025.0</v>
      </c>
      <c r="B4230" s="257" t="s">
        <v>3600</v>
      </c>
      <c r="C4230" s="258" t="str">
        <f>data_olah!B28</f>
        <v>BERAU</v>
      </c>
      <c r="D4230" s="258" t="str">
        <f>data_olah!C28</f>
        <v>GUNUNG TABUR</v>
      </c>
      <c r="E4230" s="258" t="str">
        <f>data_olah!D28</f>
        <v>MALUANG</v>
      </c>
      <c r="F4230" s="259" t="str">
        <f>data_olah!F28</f>
        <v>2.181368287478703</v>
      </c>
      <c r="G4230" s="259" t="str">
        <f>data_olah!G28</f>
        <v>117.51845002865578</v>
      </c>
      <c r="H4230" s="258" t="str">
        <f>data_olah!H28</f>
        <v>TELKOM</v>
      </c>
      <c r="I4230" s="258" t="str">
        <f>data_olah!I28</f>
        <v>WMS</v>
      </c>
      <c r="J4230" s="258" t="str">
        <f>data_olah!J28</f>
        <v>TERPASANG</v>
      </c>
      <c r="K4230" s="258" t="str">
        <f>data_olah!R28</f>
        <v>BELUM TERPASANG</v>
      </c>
      <c r="L4230" s="258" t="str">
        <f>data_olah!U28</f>
        <v>KURANG OPTIMAL</v>
      </c>
    </row>
    <row r="4231">
      <c r="A4231" s="257">
        <v>2025.0</v>
      </c>
      <c r="B4231" s="257" t="s">
        <v>3600</v>
      </c>
      <c r="C4231" s="258" t="str">
        <f>data_olah!B29</f>
        <v>BERAU</v>
      </c>
      <c r="D4231" s="258" t="str">
        <f>data_olah!C29</f>
        <v>GUNUNG TABUR</v>
      </c>
      <c r="E4231" s="258" t="str">
        <f>data_olah!D29</f>
        <v>SAMBURAKAT</v>
      </c>
      <c r="F4231" s="259" t="str">
        <f>data_olah!F29</f>
        <v>2.1752313283484317</v>
      </c>
      <c r="G4231" s="259" t="str">
        <f>data_olah!G29</f>
        <v>117.54850596824551</v>
      </c>
      <c r="H4231" s="258" t="str">
        <f>data_olah!H29</f>
        <v>TELKOMSEL</v>
      </c>
      <c r="I4231" s="258" t="str">
        <f>data_olah!I29</f>
        <v>INDIHOME</v>
      </c>
      <c r="J4231" s="258" t="str">
        <f>data_olah!J29</f>
        <v>TERPASANG</v>
      </c>
      <c r="K4231" s="258" t="str">
        <f>data_olah!R29</f>
        <v/>
      </c>
      <c r="L4231" s="258" t="str">
        <f>data_olah!U29</f>
        <v>TIDAK OPTIMAL</v>
      </c>
    </row>
    <row r="4232">
      <c r="A4232" s="257">
        <v>2025.0</v>
      </c>
      <c r="B4232" s="257" t="s">
        <v>3600</v>
      </c>
      <c r="C4232" s="258" t="str">
        <f>data_olah!B30</f>
        <v>BERAU</v>
      </c>
      <c r="D4232" s="258" t="str">
        <f>data_olah!C30</f>
        <v>GUNUNG TABUR</v>
      </c>
      <c r="E4232" s="258" t="str">
        <f>data_olah!D30</f>
        <v>SAMBAKUNGAN</v>
      </c>
      <c r="F4232" s="259" t="str">
        <f>data_olah!F30</f>
        <v>2.21464690198614</v>
      </c>
      <c r="G4232" s="259" t="str">
        <f>data_olah!G30</f>
        <v>117.59864440813938</v>
      </c>
      <c r="H4232" s="258" t="str">
        <f>data_olah!H30</f>
        <v>TELKOMSEL</v>
      </c>
      <c r="I4232" s="258" t="str">
        <f>data_olah!I30</f>
        <v>INDIHOME</v>
      </c>
      <c r="J4232" s="258" t="str">
        <f>data_olah!J30</f>
        <v>TERPASANG</v>
      </c>
      <c r="K4232" s="258" t="str">
        <f>data_olah!R30</f>
        <v/>
      </c>
      <c r="L4232" s="258" t="str">
        <f>data_olah!U30</f>
        <v>TIDAK OPTIMAL</v>
      </c>
    </row>
    <row r="4233">
      <c r="A4233" s="257">
        <v>2025.0</v>
      </c>
      <c r="B4233" s="257" t="s">
        <v>3600</v>
      </c>
      <c r="C4233" s="258" t="str">
        <f>data_olah!B31</f>
        <v>BERAU</v>
      </c>
      <c r="D4233" s="258" t="str">
        <f>data_olah!C31</f>
        <v>GUNUNG TABUR</v>
      </c>
      <c r="E4233" s="258" t="str">
        <f>data_olah!D31</f>
        <v>MERANCANG ULU</v>
      </c>
      <c r="F4233" s="259" t="str">
        <f>data_olah!F31</f>
        <v>2.2055231147736314</v>
      </c>
      <c r="G4233" s="259" t="str">
        <f>data_olah!G31</f>
        <v>117.66521933715202</v>
      </c>
      <c r="H4233" s="258" t="str">
        <f>data_olah!H31</f>
        <v>TELKOMSEL</v>
      </c>
      <c r="I4233" s="258" t="str">
        <f>data_olah!I31</f>
        <v>INDIHOME</v>
      </c>
      <c r="J4233" s="258" t="str">
        <f>data_olah!J31</f>
        <v>TERPASANG</v>
      </c>
      <c r="K4233" s="258" t="str">
        <f>data_olah!R31</f>
        <v/>
      </c>
      <c r="L4233" s="258" t="str">
        <f>data_olah!U31</f>
        <v>TIDAK OPTIMAL</v>
      </c>
    </row>
    <row r="4234">
      <c r="A4234" s="257">
        <v>2025.0</v>
      </c>
      <c r="B4234" s="257" t="s">
        <v>3600</v>
      </c>
      <c r="C4234" s="258" t="str">
        <f>data_olah!B32</f>
        <v>BERAU</v>
      </c>
      <c r="D4234" s="258" t="str">
        <f>data_olah!C32</f>
        <v>GUNUNG TABUR</v>
      </c>
      <c r="E4234" s="258" t="str">
        <f>data_olah!D32</f>
        <v>MERANCANG ILIR</v>
      </c>
      <c r="F4234" s="259" t="str">
        <f>data_olah!F32</f>
        <v>2.2077451652035602</v>
      </c>
      <c r="G4234" s="259" t="str">
        <f>data_olah!G32</f>
        <v>117.67821572730058</v>
      </c>
      <c r="H4234" s="258" t="str">
        <f>data_olah!H32</f>
        <v>COMTELINDO</v>
      </c>
      <c r="I4234" s="258" t="str">
        <f>data_olah!I32</f>
        <v>WMS</v>
      </c>
      <c r="J4234" s="258" t="str">
        <f>data_olah!J32</f>
        <v>TERPASANG</v>
      </c>
      <c r="K4234" s="258" t="str">
        <f>data_olah!R32</f>
        <v>&lt;= 500GB</v>
      </c>
      <c r="L4234" s="258" t="str">
        <f>data_olah!U32</f>
        <v>SANGAT OPTIMAL</v>
      </c>
    </row>
    <row r="4235">
      <c r="A4235" s="257">
        <v>2025.0</v>
      </c>
      <c r="B4235" s="257" t="s">
        <v>3600</v>
      </c>
      <c r="C4235" s="258" t="str">
        <f>data_olah!B33</f>
        <v>BERAU</v>
      </c>
      <c r="D4235" s="258" t="str">
        <f>data_olah!C33</f>
        <v>GUNUNG TABUR</v>
      </c>
      <c r="E4235" s="258" t="str">
        <f>data_olah!D33</f>
        <v>PULAU BESING</v>
      </c>
      <c r="F4235" s="259" t="str">
        <f>data_olah!F33</f>
        <v>2.196157985452608</v>
      </c>
      <c r="G4235" s="259" t="str">
        <f>data_olah!G33</f>
        <v>117.66001871418263</v>
      </c>
      <c r="H4235" s="258" t="str">
        <f>data_olah!H33</f>
        <v>COMTELINDO</v>
      </c>
      <c r="I4235" s="258" t="str">
        <f>data_olah!I33</f>
        <v>WMS</v>
      </c>
      <c r="J4235" s="258" t="str">
        <f>data_olah!J33</f>
        <v>TERPASANG</v>
      </c>
      <c r="K4235" s="258" t="str">
        <f>data_olah!R33</f>
        <v>&lt;= 200GB</v>
      </c>
      <c r="L4235" s="258" t="str">
        <f>data_olah!U33</f>
        <v>SANGAT OPTIMAL</v>
      </c>
    </row>
    <row r="4236">
      <c r="A4236" s="257">
        <v>2025.0</v>
      </c>
      <c r="B4236" s="257" t="s">
        <v>3600</v>
      </c>
      <c r="C4236" s="258" t="str">
        <f>data_olah!B34</f>
        <v>BERAU</v>
      </c>
      <c r="D4236" s="258" t="str">
        <f>data_olah!C34</f>
        <v>GUNUNG TABUR</v>
      </c>
      <c r="E4236" s="258" t="str">
        <f>data_olah!D34</f>
        <v>MELATI JAYA</v>
      </c>
      <c r="F4236" s="259" t="str">
        <f>data_olah!F34</f>
        <v>2.310769889243056</v>
      </c>
      <c r="G4236" s="259" t="str">
        <f>data_olah!G34</f>
        <v>117.67866987853196</v>
      </c>
      <c r="H4236" s="258" t="str">
        <f>data_olah!H34</f>
        <v>TELKOMSEL</v>
      </c>
      <c r="I4236" s="258" t="str">
        <f>data_olah!I34</f>
        <v>ORBIT</v>
      </c>
      <c r="J4236" s="258" t="str">
        <f>data_olah!J34</f>
        <v>TERPASANG</v>
      </c>
      <c r="K4236" s="258" t="str">
        <f>data_olah!R34</f>
        <v>TIDAK TERDETEKSI</v>
      </c>
      <c r="L4236" s="258" t="str">
        <f>data_olah!U34</f>
        <v>TIDAK TERDETEKSI</v>
      </c>
    </row>
    <row r="4237">
      <c r="A4237" s="257">
        <v>2025.0</v>
      </c>
      <c r="B4237" s="257" t="s">
        <v>3600</v>
      </c>
      <c r="C4237" s="258" t="str">
        <f>data_olah!B35</f>
        <v>BERAU</v>
      </c>
      <c r="D4237" s="258" t="str">
        <f>data_olah!C35</f>
        <v>GUNUNG TABUR</v>
      </c>
      <c r="E4237" s="258" t="str">
        <f>data_olah!D35</f>
        <v>BATU-BATU</v>
      </c>
      <c r="F4237" s="259" t="str">
        <f>data_olah!F35</f>
        <v>2.190497</v>
      </c>
      <c r="G4237" s="259" t="str">
        <f>data_olah!G35</f>
        <v>117.726881</v>
      </c>
      <c r="H4237" s="258" t="str">
        <f>data_olah!H35</f>
        <v>BESTCAMP</v>
      </c>
      <c r="I4237" s="258" t="str">
        <f>data_olah!I35</f>
        <v>STARLINK</v>
      </c>
      <c r="J4237" s="258" t="str">
        <f>data_olah!J35</f>
        <v>TERPASANG</v>
      </c>
      <c r="K4237" s="258" t="str">
        <f>data_olah!R35</f>
        <v>&lt;=1000GB</v>
      </c>
      <c r="L4237" s="258" t="str">
        <f>data_olah!U35</f>
        <v>SANGAT OPTIMAL</v>
      </c>
    </row>
    <row r="4238">
      <c r="A4238" s="257">
        <v>2025.0</v>
      </c>
      <c r="B4238" s="257" t="s">
        <v>3600</v>
      </c>
      <c r="C4238" s="258" t="str">
        <f>data_olah!B36</f>
        <v>BERAU</v>
      </c>
      <c r="D4238" s="258" t="str">
        <f>data_olah!C36</f>
        <v>KELAY</v>
      </c>
      <c r="E4238" s="258" t="str">
        <f>data_olah!D36</f>
        <v>MERABU</v>
      </c>
      <c r="F4238" s="259" t="str">
        <f>data_olah!F36</f>
        <v>1.5059370720888037</v>
      </c>
      <c r="G4238" s="259" t="str">
        <f>data_olah!G36</f>
        <v>117.27349770574065</v>
      </c>
      <c r="H4238" s="258" t="str">
        <f>data_olah!H36</f>
        <v>COMTELINDO</v>
      </c>
      <c r="I4238" s="258" t="str">
        <f>data_olah!I36</f>
        <v>WMS</v>
      </c>
      <c r="J4238" s="258" t="str">
        <f>data_olah!J36</f>
        <v>TERPASANG</v>
      </c>
      <c r="K4238" s="258" t="str">
        <f>data_olah!R36</f>
        <v>&lt;= 500GB</v>
      </c>
      <c r="L4238" s="258" t="str">
        <f>data_olah!U36</f>
        <v>SANGAT OPTIMAL</v>
      </c>
    </row>
    <row r="4239">
      <c r="A4239" s="257">
        <v>2025.0</v>
      </c>
      <c r="B4239" s="257" t="s">
        <v>3600</v>
      </c>
      <c r="C4239" s="258" t="str">
        <f>data_olah!B37</f>
        <v>BERAU</v>
      </c>
      <c r="D4239" s="258" t="str">
        <f>data_olah!C37</f>
        <v>KELAY</v>
      </c>
      <c r="E4239" s="258" t="str">
        <f>data_olah!D37</f>
        <v>PANAAN</v>
      </c>
      <c r="F4239" s="259" t="str">
        <f>data_olah!F37</f>
        <v>1.5755555460826707</v>
      </c>
      <c r="G4239" s="259" t="str">
        <f>data_olah!G37</f>
        <v>117.30576330763839</v>
      </c>
      <c r="H4239" s="258" t="str">
        <f>data_olah!H37</f>
        <v>COMTELINDO</v>
      </c>
      <c r="I4239" s="258" t="str">
        <f>data_olah!I37</f>
        <v>WMS</v>
      </c>
      <c r="J4239" s="258" t="str">
        <f>data_olah!J37</f>
        <v>TERPASANG</v>
      </c>
      <c r="K4239" s="258" t="str">
        <f>data_olah!R37</f>
        <v>TIDAK TERDETEKSI</v>
      </c>
      <c r="L4239" s="258" t="str">
        <f>data_olah!U37</f>
        <v>SANGAT OPTIMAL</v>
      </c>
    </row>
    <row r="4240">
      <c r="A4240" s="257">
        <v>2025.0</v>
      </c>
      <c r="B4240" s="257" t="s">
        <v>3600</v>
      </c>
      <c r="C4240" s="258" t="str">
        <f>data_olah!B38</f>
        <v>BERAU</v>
      </c>
      <c r="D4240" s="258" t="str">
        <f>data_olah!C38</f>
        <v>KELAY</v>
      </c>
      <c r="E4240" s="258" t="str">
        <f>data_olah!D38</f>
        <v>MERAPUN</v>
      </c>
      <c r="F4240" s="259" t="str">
        <f>data_olah!F38</f>
        <v>1.4572588294024136</v>
      </c>
      <c r="G4240" s="259" t="str">
        <f>data_olah!G38</f>
        <v>117.12644980952493</v>
      </c>
      <c r="H4240" s="258" t="str">
        <f>data_olah!H38</f>
        <v>COMTELINDO</v>
      </c>
      <c r="I4240" s="258" t="str">
        <f>data_olah!I38</f>
        <v>WMS</v>
      </c>
      <c r="J4240" s="258" t="str">
        <f>data_olah!J38</f>
        <v>TERPASANG</v>
      </c>
      <c r="K4240" s="258" t="str">
        <f>data_olah!R38</f>
        <v>TIDAK TERDETEKSI</v>
      </c>
      <c r="L4240" s="258" t="str">
        <f>data_olah!U38</f>
        <v>TIDAK TERDETEKSI</v>
      </c>
    </row>
    <row r="4241">
      <c r="A4241" s="257">
        <v>2025.0</v>
      </c>
      <c r="B4241" s="257" t="s">
        <v>3600</v>
      </c>
      <c r="C4241" s="258" t="str">
        <f>data_olah!B39</f>
        <v>BERAU</v>
      </c>
      <c r="D4241" s="258" t="str">
        <f>data_olah!C39</f>
        <v>KELAY</v>
      </c>
      <c r="E4241" s="258" t="str">
        <f>data_olah!D39</f>
        <v>MUARA LESAN</v>
      </c>
      <c r="F4241" s="259" t="str">
        <f>data_olah!F39</f>
        <v>1.708500</v>
      </c>
      <c r="G4241" s="259" t="str">
        <f>data_olah!G39</f>
        <v>117.172200</v>
      </c>
      <c r="H4241" s="258" t="str">
        <f>data_olah!H39</f>
        <v>BESTCAMP</v>
      </c>
      <c r="I4241" s="258" t="str">
        <f>data_olah!I39</f>
        <v>STARLINK</v>
      </c>
      <c r="J4241" s="258" t="str">
        <f>data_olah!J39</f>
        <v>TERPASANG</v>
      </c>
      <c r="K4241" s="258" t="str">
        <f>data_olah!R39</f>
        <v>TIDAK AKTIF</v>
      </c>
      <c r="L4241" s="258" t="str">
        <f>data_olah!U39</f>
        <v>KURANG OPTIMAL</v>
      </c>
    </row>
    <row r="4242">
      <c r="A4242" s="257">
        <v>2025.0</v>
      </c>
      <c r="B4242" s="257" t="s">
        <v>3600</v>
      </c>
      <c r="C4242" s="258" t="str">
        <f>data_olah!B40</f>
        <v>BERAU</v>
      </c>
      <c r="D4242" s="258" t="str">
        <f>data_olah!C40</f>
        <v>KELAY</v>
      </c>
      <c r="E4242" s="258" t="str">
        <f>data_olah!D40</f>
        <v>MERASA</v>
      </c>
      <c r="F4242" s="259" t="str">
        <f>data_olah!F40</f>
        <v>1.8097161662037253</v>
      </c>
      <c r="G4242" s="259" t="str">
        <f>data_olah!G40</f>
        <v>117.2386936813596</v>
      </c>
      <c r="H4242" s="258" t="str">
        <f>data_olah!H40</f>
        <v>TELKOMSEL</v>
      </c>
      <c r="I4242" s="258" t="str">
        <f>data_olah!I40</f>
        <v>ORBIT</v>
      </c>
      <c r="J4242" s="258" t="str">
        <f>data_olah!J40</f>
        <v>TERPASANG</v>
      </c>
      <c r="K4242" s="258" t="str">
        <f>data_olah!R40</f>
        <v>TIDAK TERDETEKSI</v>
      </c>
      <c r="L4242" s="258" t="str">
        <f>data_olah!U40</f>
        <v>TIDAK TERDETEKSI</v>
      </c>
    </row>
    <row r="4243">
      <c r="A4243" s="257">
        <v>2025.0</v>
      </c>
      <c r="B4243" s="257" t="s">
        <v>3600</v>
      </c>
      <c r="C4243" s="258" t="str">
        <f>data_olah!B41</f>
        <v>BERAU</v>
      </c>
      <c r="D4243" s="258" t="str">
        <f>data_olah!C41</f>
        <v>KELAY</v>
      </c>
      <c r="E4243" s="258" t="str">
        <f>data_olah!D41</f>
        <v>LESAN DAYAK</v>
      </c>
      <c r="F4243" s="259" t="str">
        <f>data_olah!F41</f>
        <v>1.6132229842246952</v>
      </c>
      <c r="G4243" s="259" t="str">
        <f>data_olah!G41</f>
        <v>117.1493566892495</v>
      </c>
      <c r="H4243" s="258" t="str">
        <f>data_olah!H41</f>
        <v>COMTELINDO</v>
      </c>
      <c r="I4243" s="258" t="str">
        <f>data_olah!I41</f>
        <v>WMS</v>
      </c>
      <c r="J4243" s="258" t="str">
        <f>data_olah!J41</f>
        <v>TERPASANG</v>
      </c>
      <c r="K4243" s="258" t="str">
        <f>data_olah!R41</f>
        <v>&lt;= 100GB</v>
      </c>
      <c r="L4243" s="258" t="str">
        <f>data_olah!U41</f>
        <v>SANGAT OPTIMAL</v>
      </c>
    </row>
    <row r="4244">
      <c r="A4244" s="257">
        <v>2025.0</v>
      </c>
      <c r="B4244" s="257" t="s">
        <v>3600</v>
      </c>
      <c r="C4244" s="258" t="str">
        <f>data_olah!B42</f>
        <v>BERAU</v>
      </c>
      <c r="D4244" s="258" t="str">
        <f>data_olah!C42</f>
        <v>KELAY</v>
      </c>
      <c r="E4244" s="258" t="str">
        <f>data_olah!D42</f>
        <v>LONG BELIU</v>
      </c>
      <c r="F4244" s="259" t="str">
        <f>data_olah!F42</f>
        <v>1.715464</v>
      </c>
      <c r="G4244" s="259" t="str">
        <f>data_olah!G42</f>
        <v>117.061552</v>
      </c>
      <c r="H4244" s="258" t="str">
        <f>data_olah!H42</f>
        <v>BESTCAMP</v>
      </c>
      <c r="I4244" s="258" t="str">
        <f>data_olah!I42</f>
        <v>STARLINK</v>
      </c>
      <c r="J4244" s="258" t="str">
        <f>data_olah!J42</f>
        <v>TERPASANG</v>
      </c>
      <c r="K4244" s="258" t="str">
        <f>data_olah!R42</f>
        <v>&lt;=1000GB</v>
      </c>
      <c r="L4244" s="258" t="str">
        <f>data_olah!U42</f>
        <v>SANGAT OPTIMAL</v>
      </c>
    </row>
    <row r="4245">
      <c r="A4245" s="257">
        <v>2025.0</v>
      </c>
      <c r="B4245" s="257" t="s">
        <v>3600</v>
      </c>
      <c r="C4245" s="258" t="str">
        <f>data_olah!B43</f>
        <v>BERAU</v>
      </c>
      <c r="D4245" s="258" t="str">
        <f>data_olah!C43</f>
        <v>KELAY</v>
      </c>
      <c r="E4245" s="258" t="str">
        <f>data_olah!D43</f>
        <v>LONG DUHUNG</v>
      </c>
      <c r="F4245" s="259" t="str">
        <f>data_olah!F43</f>
        <v>1.8540528929313205</v>
      </c>
      <c r="G4245" s="259" t="str">
        <f>data_olah!G43</f>
        <v>116.9542680208929</v>
      </c>
      <c r="H4245" s="258" t="str">
        <f>data_olah!H43</f>
        <v>COMTELINDO</v>
      </c>
      <c r="I4245" s="258" t="str">
        <f>data_olah!I43</f>
        <v>WMS</v>
      </c>
      <c r="J4245" s="258" t="str">
        <f>data_olah!J43</f>
        <v>TERPASANG</v>
      </c>
      <c r="K4245" s="258" t="str">
        <f>data_olah!R43</f>
        <v>TIDAK TERDETEKSI</v>
      </c>
      <c r="L4245" s="258" t="str">
        <f>data_olah!U43</f>
        <v>TIDAK OPTIMAL</v>
      </c>
    </row>
    <row r="4246">
      <c r="A4246" s="257">
        <v>2025.0</v>
      </c>
      <c r="B4246" s="257" t="s">
        <v>3600</v>
      </c>
      <c r="C4246" s="258" t="str">
        <f>data_olah!B44</f>
        <v>BERAU</v>
      </c>
      <c r="D4246" s="258" t="str">
        <f>data_olah!C44</f>
        <v>KELAY</v>
      </c>
      <c r="E4246" s="258" t="str">
        <f>data_olah!D44</f>
        <v>LONG LAMCIN</v>
      </c>
      <c r="F4246" s="259" t="str">
        <f>data_olah!F44</f>
        <v>1.8235248001715347</v>
      </c>
      <c r="G4246" s="259" t="str">
        <f>data_olah!G44</f>
        <v>116.57737965429632</v>
      </c>
      <c r="H4246" s="258" t="str">
        <f>data_olah!H44</f>
        <v>COMTELINDO</v>
      </c>
      <c r="I4246" s="258" t="str">
        <f>data_olah!I44</f>
        <v>WMS</v>
      </c>
      <c r="J4246" s="258" t="str">
        <f>data_olah!J44</f>
        <v>TERPASANG</v>
      </c>
      <c r="K4246" s="258" t="str">
        <f>data_olah!R44</f>
        <v>TIDAK TERDETEKSI</v>
      </c>
      <c r="L4246" s="258" t="str">
        <f>data_olah!U44</f>
        <v>SANGAT OPTIMAL</v>
      </c>
    </row>
    <row r="4247">
      <c r="A4247" s="257">
        <v>2025.0</v>
      </c>
      <c r="B4247" s="257" t="s">
        <v>3600</v>
      </c>
      <c r="C4247" s="258" t="str">
        <f>data_olah!B45</f>
        <v>BERAU</v>
      </c>
      <c r="D4247" s="258" t="str">
        <f>data_olah!C45</f>
        <v>KELAY</v>
      </c>
      <c r="E4247" s="258" t="str">
        <f>data_olah!D45</f>
        <v>LONG KELUH</v>
      </c>
      <c r="F4247" s="259" t="str">
        <f>data_olah!F45</f>
        <v>1.8380224022560088</v>
      </c>
      <c r="G4247" s="259" t="str">
        <f>data_olah!G45</f>
        <v>116.86963311457009</v>
      </c>
      <c r="H4247" s="258" t="str">
        <f>data_olah!H45</f>
        <v>COMTELINDO</v>
      </c>
      <c r="I4247" s="258" t="str">
        <f>data_olah!I45</f>
        <v>WMS</v>
      </c>
      <c r="J4247" s="258" t="str">
        <f>data_olah!J45</f>
        <v>TERPASANG</v>
      </c>
      <c r="K4247" s="258" t="str">
        <f>data_olah!R45</f>
        <v>&lt;= 1GB</v>
      </c>
      <c r="L4247" s="258" t="str">
        <f>data_olah!U45</f>
        <v>OPTIMAL</v>
      </c>
    </row>
    <row r="4248">
      <c r="A4248" s="257">
        <v>2025.0</v>
      </c>
      <c r="B4248" s="257" t="s">
        <v>3600</v>
      </c>
      <c r="C4248" s="258" t="str">
        <f>data_olah!B46</f>
        <v>BERAU</v>
      </c>
      <c r="D4248" s="258" t="str">
        <f>data_olah!C46</f>
        <v>KELAY</v>
      </c>
      <c r="E4248" s="258" t="str">
        <f>data_olah!D46</f>
        <v>LONG PELAY</v>
      </c>
      <c r="F4248" s="259" t="str">
        <f>data_olah!F46</f>
        <v>1.933708</v>
      </c>
      <c r="G4248" s="259" t="str">
        <f>data_olah!G46</f>
        <v>116.696689</v>
      </c>
      <c r="H4248" s="258" t="str">
        <f>data_olah!H46</f>
        <v>BESTCAMP</v>
      </c>
      <c r="I4248" s="258" t="str">
        <f>data_olah!I46</f>
        <v>STARLINK</v>
      </c>
      <c r="J4248" s="258" t="str">
        <f>data_olah!J46</f>
        <v>TERPASANG</v>
      </c>
      <c r="K4248" s="258" t="str">
        <f>data_olah!R46</f>
        <v>&lt;= 100GB</v>
      </c>
      <c r="L4248" s="258" t="str">
        <f>data_olah!U46</f>
        <v>KURANG OPTIMAL</v>
      </c>
    </row>
    <row r="4249">
      <c r="A4249" s="257">
        <v>2025.0</v>
      </c>
      <c r="B4249" s="257" t="s">
        <v>3600</v>
      </c>
      <c r="C4249" s="258" t="str">
        <f>data_olah!B47</f>
        <v>BERAU</v>
      </c>
      <c r="D4249" s="258" t="str">
        <f>data_olah!C47</f>
        <v>KELAY</v>
      </c>
      <c r="E4249" s="258" t="str">
        <f>data_olah!D47</f>
        <v>MAPULU</v>
      </c>
      <c r="F4249" s="259" t="str">
        <f>data_olah!F47</f>
        <v>1.6123031940272745</v>
      </c>
      <c r="G4249" s="259" t="str">
        <f>data_olah!G47</f>
        <v>117.33778683724711</v>
      </c>
      <c r="H4249" s="258" t="str">
        <f>data_olah!H47</f>
        <v>COMTELINDO</v>
      </c>
      <c r="I4249" s="258" t="str">
        <f>data_olah!I47</f>
        <v>WMS</v>
      </c>
      <c r="J4249" s="258" t="str">
        <f>data_olah!J47</f>
        <v>TERPASANG</v>
      </c>
      <c r="K4249" s="258" t="str">
        <f>data_olah!R47</f>
        <v>&gt;1000GB</v>
      </c>
      <c r="L4249" s="258" t="str">
        <f>data_olah!U47</f>
        <v>SANGAT OPTIMAL</v>
      </c>
    </row>
    <row r="4250">
      <c r="A4250" s="257">
        <v>2025.0</v>
      </c>
      <c r="B4250" s="257" t="s">
        <v>3600</v>
      </c>
      <c r="C4250" s="258" t="str">
        <f>data_olah!B48</f>
        <v>BERAU</v>
      </c>
      <c r="D4250" s="258" t="str">
        <f>data_olah!C48</f>
        <v>KELAY</v>
      </c>
      <c r="E4250" s="258" t="str">
        <f>data_olah!D48</f>
        <v>LONG SULUI</v>
      </c>
      <c r="F4250" s="259" t="str">
        <f>data_olah!F48</f>
        <v>1.9792056058038743</v>
      </c>
      <c r="G4250" s="259" t="str">
        <f>data_olah!G48</f>
        <v>116.53299217088261</v>
      </c>
      <c r="H4250" s="258" t="str">
        <f>data_olah!H48</f>
        <v>COMTELINDO</v>
      </c>
      <c r="I4250" s="258" t="str">
        <f>data_olah!I48</f>
        <v>WMS</v>
      </c>
      <c r="J4250" s="258" t="str">
        <f>data_olah!J48</f>
        <v>TERPASANG</v>
      </c>
      <c r="K4250" s="258" t="str">
        <f>data_olah!R48</f>
        <v>&lt;= 200GB</v>
      </c>
      <c r="L4250" s="258" t="str">
        <f>data_olah!U48</f>
        <v>SANGAT OPTIMAL</v>
      </c>
    </row>
    <row r="4251">
      <c r="A4251" s="257">
        <v>2025.0</v>
      </c>
      <c r="B4251" s="257" t="s">
        <v>3600</v>
      </c>
      <c r="C4251" s="258" t="str">
        <f>data_olah!B49</f>
        <v>BERAU</v>
      </c>
      <c r="D4251" s="258" t="str">
        <f>data_olah!C49</f>
        <v>KELAY</v>
      </c>
      <c r="E4251" s="258" t="str">
        <f>data_olah!D49</f>
        <v>SIDO BANGEN</v>
      </c>
      <c r="F4251" s="259" t="str">
        <f>data_olah!F49</f>
        <v>1.6837199251098383</v>
      </c>
      <c r="G4251" s="259" t="str">
        <f>data_olah!G49</f>
        <v>117.07768268089117</v>
      </c>
      <c r="H4251" s="258" t="str">
        <f>data_olah!H49</f>
        <v>TELKOMSEL</v>
      </c>
      <c r="I4251" s="258" t="str">
        <f>data_olah!I49</f>
        <v>ORBIT</v>
      </c>
      <c r="J4251" s="258" t="str">
        <f>data_olah!J49</f>
        <v>TERPASANG</v>
      </c>
      <c r="K4251" s="258" t="str">
        <f>data_olah!R49</f>
        <v>TIDAK TERDETEKSI</v>
      </c>
      <c r="L4251" s="258" t="str">
        <f>data_olah!U49</f>
        <v>TIDAK TERDETEKSI</v>
      </c>
    </row>
    <row r="4252">
      <c r="A4252" s="257">
        <v>2025.0</v>
      </c>
      <c r="B4252" s="257" t="s">
        <v>3600</v>
      </c>
      <c r="C4252" s="258" t="str">
        <f>data_olah!B50</f>
        <v>BERAU</v>
      </c>
      <c r="D4252" s="258" t="str">
        <f>data_olah!C50</f>
        <v>MARATUA</v>
      </c>
      <c r="E4252" s="258" t="str">
        <f>data_olah!D50</f>
        <v>BOHE SILIAN</v>
      </c>
      <c r="F4252" s="259" t="str">
        <f>data_olah!F50</f>
        <v>2.184867</v>
      </c>
      <c r="G4252" s="259" t="str">
        <f>data_olah!G50</f>
        <v>118.629255</v>
      </c>
      <c r="H4252" s="258" t="str">
        <f>data_olah!H50</f>
        <v>BESTCAMP</v>
      </c>
      <c r="I4252" s="258" t="str">
        <f>data_olah!I50</f>
        <v>STARLINK</v>
      </c>
      <c r="J4252" s="258" t="str">
        <f>data_olah!J50</f>
        <v>TERPASANG</v>
      </c>
      <c r="K4252" s="258" t="str">
        <f>data_olah!R50</f>
        <v>&gt;1000GB</v>
      </c>
      <c r="L4252" s="258" t="str">
        <f>data_olah!U50</f>
        <v>SANGAT OPTIMAL</v>
      </c>
    </row>
    <row r="4253">
      <c r="A4253" s="257">
        <v>2025.0</v>
      </c>
      <c r="B4253" s="257" t="s">
        <v>3600</v>
      </c>
      <c r="C4253" s="258" t="str">
        <f>data_olah!B51</f>
        <v>BERAU</v>
      </c>
      <c r="D4253" s="258" t="str">
        <f>data_olah!C51</f>
        <v>MARATUA</v>
      </c>
      <c r="E4253" s="258" t="str">
        <f>data_olah!D51</f>
        <v>PAYUNG-PAYUNG</v>
      </c>
      <c r="F4253" s="259" t="str">
        <f>data_olah!F51</f>
        <v>2.1957777536222016</v>
      </c>
      <c r="G4253" s="259" t="str">
        <f>data_olah!G51</f>
        <v>118.5974885708768</v>
      </c>
      <c r="H4253" s="258" t="str">
        <f>data_olah!H51</f>
        <v>TELKOMSEL</v>
      </c>
      <c r="I4253" s="258" t="str">
        <f>data_olah!I51</f>
        <v>ORBIT</v>
      </c>
      <c r="J4253" s="258" t="str">
        <f>data_olah!J51</f>
        <v>TERPASANG</v>
      </c>
      <c r="K4253" s="258" t="str">
        <f>data_olah!R51</f>
        <v>TIDAK TERDETEKSI</v>
      </c>
      <c r="L4253" s="258" t="str">
        <f>data_olah!U51</f>
        <v>TIDAK TERDETEKSI</v>
      </c>
    </row>
    <row r="4254">
      <c r="A4254" s="257">
        <v>2025.0</v>
      </c>
      <c r="B4254" s="257" t="s">
        <v>3600</v>
      </c>
      <c r="C4254" s="258" t="str">
        <f>data_olah!B52</f>
        <v>BERAU</v>
      </c>
      <c r="D4254" s="258" t="str">
        <f>data_olah!C52</f>
        <v>MARATUA</v>
      </c>
      <c r="E4254" s="258" t="str">
        <f>data_olah!D52</f>
        <v>TELUK ALULU</v>
      </c>
      <c r="F4254" s="259" t="str">
        <f>data_olah!F52</f>
        <v>2.266887830377776</v>
      </c>
      <c r="G4254" s="259" t="str">
        <f>data_olah!G52</f>
        <v>118.60609019928911</v>
      </c>
      <c r="H4254" s="258" t="str">
        <f>data_olah!H52</f>
        <v>COMTELINDO</v>
      </c>
      <c r="I4254" s="258" t="str">
        <f>data_olah!I52</f>
        <v>WMS</v>
      </c>
      <c r="J4254" s="258" t="str">
        <f>data_olah!J52</f>
        <v>TERPASANG</v>
      </c>
      <c r="K4254" s="258" t="str">
        <f>data_olah!R52</f>
        <v>&lt;= 500GB</v>
      </c>
      <c r="L4254" s="258" t="str">
        <f>data_olah!U52</f>
        <v>SANGAT OPTIMAL</v>
      </c>
    </row>
    <row r="4255">
      <c r="A4255" s="257">
        <v>2025.0</v>
      </c>
      <c r="B4255" s="257" t="s">
        <v>3600</v>
      </c>
      <c r="C4255" s="258" t="str">
        <f>data_olah!B53</f>
        <v>BERAU</v>
      </c>
      <c r="D4255" s="258" t="str">
        <f>data_olah!C53</f>
        <v>MARATUA</v>
      </c>
      <c r="E4255" s="258" t="str">
        <f>data_olah!D53</f>
        <v>TELUK HARAPAN</v>
      </c>
      <c r="F4255" s="259" t="str">
        <f>data_olah!F53</f>
        <v>2.2482914307667574</v>
      </c>
      <c r="G4255" s="259" t="str">
        <f>data_olah!G53</f>
        <v>118.56399702121716</v>
      </c>
      <c r="H4255" s="258" t="str">
        <f>data_olah!H53</f>
        <v>TELKOMSEL</v>
      </c>
      <c r="I4255" s="258" t="str">
        <f>data_olah!I53</f>
        <v>ORBIT</v>
      </c>
      <c r="J4255" s="258" t="str">
        <f>data_olah!J53</f>
        <v>TERPASANG</v>
      </c>
      <c r="K4255" s="258" t="str">
        <f>data_olah!R53</f>
        <v>TIDAK TERDETEKSI</v>
      </c>
      <c r="L4255" s="258" t="str">
        <f>data_olah!U53</f>
        <v>TIDAK TERDETEKSI</v>
      </c>
    </row>
    <row r="4256">
      <c r="A4256" s="257">
        <v>2025.0</v>
      </c>
      <c r="B4256" s="257" t="s">
        <v>3600</v>
      </c>
      <c r="C4256" s="258" t="str">
        <f>data_olah!B54</f>
        <v>BERAU</v>
      </c>
      <c r="D4256" s="258" t="str">
        <f>data_olah!C54</f>
        <v>PULAU DERAWAN</v>
      </c>
      <c r="E4256" s="258" t="str">
        <f>data_olah!D54</f>
        <v>PEGAT BATUMBUK</v>
      </c>
      <c r="F4256" s="259" t="str">
        <f>data_olah!F54</f>
        <v>2.109561581392743</v>
      </c>
      <c r="G4256" s="259" t="str">
        <f>data_olah!G54</f>
        <v>117.81717140217421</v>
      </c>
      <c r="H4256" s="258" t="str">
        <f>data_olah!H54</f>
        <v>COMTELINDO</v>
      </c>
      <c r="I4256" s="258" t="str">
        <f>data_olah!I54</f>
        <v>WMS</v>
      </c>
      <c r="J4256" s="258" t="str">
        <f>data_olah!J54</f>
        <v>TERPASANG</v>
      </c>
      <c r="K4256" s="258" t="str">
        <f>data_olah!R54</f>
        <v>&lt;=1000GB</v>
      </c>
      <c r="L4256" s="258" t="str">
        <f>data_olah!U54</f>
        <v>SANGAT OPTIMAL</v>
      </c>
    </row>
    <row r="4257">
      <c r="A4257" s="257">
        <v>2025.0</v>
      </c>
      <c r="B4257" s="257" t="s">
        <v>3600</v>
      </c>
      <c r="C4257" s="258" t="str">
        <f>data_olah!B55</f>
        <v>BERAU</v>
      </c>
      <c r="D4257" s="258" t="str">
        <f>data_olah!C55</f>
        <v>PULAU DERAWAN</v>
      </c>
      <c r="E4257" s="258" t="str">
        <f>data_olah!D55</f>
        <v>TELUK SEMANTING</v>
      </c>
      <c r="F4257" s="259" t="str">
        <f>data_olah!F55</f>
        <v>2.187748107594705</v>
      </c>
      <c r="G4257" s="259" t="str">
        <f>data_olah!G55</f>
        <v>117.95524405907229</v>
      </c>
      <c r="H4257" s="258" t="str">
        <f>data_olah!H55</f>
        <v>COMTELINDO</v>
      </c>
      <c r="I4257" s="258" t="str">
        <f>data_olah!I55</f>
        <v>WMS</v>
      </c>
      <c r="J4257" s="258" t="str">
        <f>data_olah!J55</f>
        <v>TERPASANG</v>
      </c>
      <c r="K4257" s="258" t="str">
        <f>data_olah!R55</f>
        <v>&lt;= 500GB</v>
      </c>
      <c r="L4257" s="258" t="str">
        <f>data_olah!U55</f>
        <v>SANGAT OPTIMAL</v>
      </c>
    </row>
    <row r="4258">
      <c r="A4258" s="257">
        <v>2025.0</v>
      </c>
      <c r="B4258" s="257" t="s">
        <v>3600</v>
      </c>
      <c r="C4258" s="258" t="str">
        <f>data_olah!B56</f>
        <v>BERAU</v>
      </c>
      <c r="D4258" s="258" t="str">
        <f>data_olah!C56</f>
        <v>PULAU DERAWAN</v>
      </c>
      <c r="E4258" s="258" t="str">
        <f>data_olah!D56</f>
        <v>TANJUNG BATU</v>
      </c>
      <c r="F4258" s="259" t="str">
        <f>data_olah!F56</f>
        <v>2.2759643557721607</v>
      </c>
      <c r="G4258" s="259" t="str">
        <f>data_olah!G56</f>
        <v>118.08743388814307</v>
      </c>
      <c r="H4258" s="258" t="str">
        <f>data_olah!H56</f>
        <v>TELKOM</v>
      </c>
      <c r="I4258" s="258" t="str">
        <f>data_olah!I56</f>
        <v>WMS</v>
      </c>
      <c r="J4258" s="258" t="str">
        <f>data_olah!J56</f>
        <v>TERPASANG</v>
      </c>
      <c r="K4258" s="258" t="str">
        <f>data_olah!R56</f>
        <v>&gt; 200GB</v>
      </c>
      <c r="L4258" s="258" t="str">
        <f>data_olah!U56</f>
        <v>KURANG OPTIMAL</v>
      </c>
    </row>
    <row r="4259">
      <c r="A4259" s="257">
        <v>2025.0</v>
      </c>
      <c r="B4259" s="257" t="s">
        <v>3600</v>
      </c>
      <c r="C4259" s="258" t="str">
        <f>data_olah!B57</f>
        <v>BERAU</v>
      </c>
      <c r="D4259" s="258" t="str">
        <f>data_olah!C57</f>
        <v>PULAU DERAWAN</v>
      </c>
      <c r="E4259" s="258" t="str">
        <f>data_olah!D57</f>
        <v>PULAU DERAWAN</v>
      </c>
      <c r="F4259" s="259" t="str">
        <f>data_olah!F57</f>
        <v>2.2839292454228177</v>
      </c>
      <c r="G4259" s="259" t="str">
        <f>data_olah!G57</f>
        <v>118.24162940941439</v>
      </c>
      <c r="H4259" s="258" t="str">
        <f>data_olah!H57</f>
        <v>TELKOM</v>
      </c>
      <c r="I4259" s="258" t="str">
        <f>data_olah!I57</f>
        <v>WMS</v>
      </c>
      <c r="J4259" s="258" t="str">
        <f>data_olah!J57</f>
        <v>TERPASANG</v>
      </c>
      <c r="K4259" s="258" t="str">
        <f>data_olah!R57</f>
        <v>TIDAK AKTIF</v>
      </c>
      <c r="L4259" s="258" t="str">
        <f>data_olah!U57</f>
        <v>TIDAK AKTIF</v>
      </c>
    </row>
    <row r="4260">
      <c r="A4260" s="257">
        <v>2025.0</v>
      </c>
      <c r="B4260" s="257" t="s">
        <v>3600</v>
      </c>
      <c r="C4260" s="258" t="str">
        <f>data_olah!B58</f>
        <v>BERAU</v>
      </c>
      <c r="D4260" s="258" t="str">
        <f>data_olah!C58</f>
        <v>PULAU DERAWAN</v>
      </c>
      <c r="E4260" s="258" t="str">
        <f>data_olah!D58</f>
        <v>KASAI</v>
      </c>
      <c r="F4260" s="259" t="str">
        <f>data_olah!F58</f>
        <v>2.2064717360875186</v>
      </c>
      <c r="G4260" s="259" t="str">
        <f>data_olah!G58</f>
        <v>117.91785116734594</v>
      </c>
      <c r="H4260" s="258" t="str">
        <f>data_olah!H58</f>
        <v>TELKOMSEL</v>
      </c>
      <c r="I4260" s="258" t="str">
        <f>data_olah!I58</f>
        <v>ORBIT</v>
      </c>
      <c r="J4260" s="258" t="str">
        <f>data_olah!J58</f>
        <v>TERPASANG</v>
      </c>
      <c r="K4260" s="258" t="str">
        <f>data_olah!R58</f>
        <v>TIDAK TERDETEKSI</v>
      </c>
      <c r="L4260" s="258" t="str">
        <f>data_olah!U58</f>
        <v>TIDAK TERDETEKSI</v>
      </c>
    </row>
    <row r="4261">
      <c r="A4261" s="257">
        <v>2025.0</v>
      </c>
      <c r="B4261" s="257" t="s">
        <v>3600</v>
      </c>
      <c r="C4261" s="258" t="str">
        <f>data_olah!B59</f>
        <v>BERAU</v>
      </c>
      <c r="D4261" s="258" t="str">
        <f>data_olah!C59</f>
        <v>SAMBALIUNG</v>
      </c>
      <c r="E4261" s="258" t="str">
        <f>data_olah!D59</f>
        <v>LONG LANUK</v>
      </c>
      <c r="F4261" s="259" t="str">
        <f>data_olah!F59</f>
        <v>1.9643583335074712</v>
      </c>
      <c r="G4261" s="259" t="str">
        <f>data_olah!G59</f>
        <v>117.33777180141443</v>
      </c>
      <c r="H4261" s="258" t="str">
        <f>data_olah!H59</f>
        <v>TELKOMSEL</v>
      </c>
      <c r="I4261" s="258" t="str">
        <f>data_olah!I59</f>
        <v>ORBIT</v>
      </c>
      <c r="J4261" s="258" t="str">
        <f>data_olah!J59</f>
        <v>TERPASANG</v>
      </c>
      <c r="K4261" s="258" t="str">
        <f>data_olah!R59</f>
        <v>TIDAK TERDETEKSI</v>
      </c>
      <c r="L4261" s="258" t="str">
        <f>data_olah!U59</f>
        <v>TIDAK TERDETEKSI</v>
      </c>
    </row>
    <row r="4262">
      <c r="A4262" s="257">
        <v>2025.0</v>
      </c>
      <c r="B4262" s="257" t="s">
        <v>3600</v>
      </c>
      <c r="C4262" s="258" t="str">
        <f>data_olah!B60</f>
        <v>BERAU</v>
      </c>
      <c r="D4262" s="258" t="str">
        <f>data_olah!C60</f>
        <v>SAMBALIUNG</v>
      </c>
      <c r="E4262" s="258" t="str">
        <f>data_olah!D60</f>
        <v>TUMBIT DAYAK</v>
      </c>
      <c r="F4262" s="259" t="str">
        <f>data_olah!F60</f>
        <v>1.992112</v>
      </c>
      <c r="G4262" s="259" t="str">
        <f>data_olah!G60</f>
        <v>117.322373</v>
      </c>
      <c r="H4262" s="258" t="str">
        <f>data_olah!H60</f>
        <v>BESTCAMP</v>
      </c>
      <c r="I4262" s="258" t="str">
        <f>data_olah!I60</f>
        <v>STARLINK</v>
      </c>
      <c r="J4262" s="258" t="str">
        <f>data_olah!J60</f>
        <v>TERPASANG</v>
      </c>
      <c r="K4262" s="258" t="str">
        <f>data_olah!R60</f>
        <v>&lt;= 200GB</v>
      </c>
      <c r="L4262" s="258" t="str">
        <f>data_olah!U60</f>
        <v>OPTIMAL</v>
      </c>
    </row>
    <row r="4263">
      <c r="A4263" s="257">
        <v>2025.0</v>
      </c>
      <c r="B4263" s="257" t="s">
        <v>3600</v>
      </c>
      <c r="C4263" s="258" t="str">
        <f>data_olah!B61</f>
        <v>BERAU</v>
      </c>
      <c r="D4263" s="258" t="str">
        <f>data_olah!C61</f>
        <v>SAMBALIUNG</v>
      </c>
      <c r="E4263" s="258" t="str">
        <f>data_olah!D61</f>
        <v>INARAN</v>
      </c>
      <c r="F4263" s="259" t="str">
        <f>data_olah!F61</f>
        <v>2.03918605261871</v>
      </c>
      <c r="G4263" s="259" t="str">
        <f>data_olah!G61</f>
        <v>117.41921549859174</v>
      </c>
      <c r="H4263" s="258" t="str">
        <f>data_olah!H61</f>
        <v>TELKOMSAT</v>
      </c>
      <c r="I4263" s="258" t="str">
        <f>data_olah!I61</f>
        <v>STARLINK</v>
      </c>
      <c r="J4263" s="258" t="str">
        <f>data_olah!J61</f>
        <v>TERPASANG</v>
      </c>
      <c r="K4263" s="258" t="str">
        <f>data_olah!R61</f>
        <v>&lt;= 150GB</v>
      </c>
      <c r="L4263" s="258" t="str">
        <f>data_olah!U61</f>
        <v>KURANG OPTIMAL</v>
      </c>
    </row>
    <row r="4264">
      <c r="A4264" s="257">
        <v>2025.0</v>
      </c>
      <c r="B4264" s="257" t="s">
        <v>3600</v>
      </c>
      <c r="C4264" s="258" t="str">
        <f>data_olah!B62</f>
        <v>BERAU</v>
      </c>
      <c r="D4264" s="258" t="str">
        <f>data_olah!C62</f>
        <v>SAMBALIUNG</v>
      </c>
      <c r="E4264" s="258" t="str">
        <f>data_olah!D62</f>
        <v>PEGAT BUKUR</v>
      </c>
      <c r="F4264" s="259" t="str">
        <f>data_olah!F62</f>
        <v>2.034322059110328</v>
      </c>
      <c r="G4264" s="259" t="str">
        <f>data_olah!G62</f>
        <v>117.46738450711992</v>
      </c>
      <c r="H4264" s="258" t="str">
        <f>data_olah!H62</f>
        <v>COMTELINDO</v>
      </c>
      <c r="I4264" s="258" t="str">
        <f>data_olah!I62</f>
        <v>WMS</v>
      </c>
      <c r="J4264" s="258" t="str">
        <f>data_olah!J62</f>
        <v>TERPASANG</v>
      </c>
      <c r="K4264" s="258" t="str">
        <f>data_olah!R62</f>
        <v>&lt;= 100GB</v>
      </c>
      <c r="L4264" s="258" t="str">
        <f>data_olah!U62</f>
        <v>OPTIMAL</v>
      </c>
    </row>
    <row r="4265">
      <c r="A4265" s="257">
        <v>2025.0</v>
      </c>
      <c r="B4265" s="257" t="s">
        <v>3600</v>
      </c>
      <c r="C4265" s="258" t="str">
        <f>data_olah!B63</f>
        <v>BERAU</v>
      </c>
      <c r="D4265" s="258" t="str">
        <f>data_olah!C63</f>
        <v>SAMBALIUNG</v>
      </c>
      <c r="E4265" s="258" t="str">
        <f>data_olah!D63</f>
        <v>RANTAU PANJANG</v>
      </c>
      <c r="F4265" s="259" t="str">
        <f>data_olah!F63</f>
        <v>2.106266152543877</v>
      </c>
      <c r="G4265" s="259" t="str">
        <f>data_olah!G63</f>
        <v>117.45075007086871</v>
      </c>
      <c r="H4265" s="258" t="str">
        <f>data_olah!H63</f>
        <v>TELKOMSAT</v>
      </c>
      <c r="I4265" s="258" t="str">
        <f>data_olah!I63</f>
        <v>STARLINK</v>
      </c>
      <c r="J4265" s="258" t="str">
        <f>data_olah!J63</f>
        <v>TERPASANG</v>
      </c>
      <c r="K4265" s="258" t="str">
        <f>data_olah!R63</f>
        <v>&lt;= 200GB</v>
      </c>
      <c r="L4265" s="258" t="str">
        <f>data_olah!U63</f>
        <v>OPTIMAL</v>
      </c>
    </row>
    <row r="4266">
      <c r="A4266" s="257">
        <v>2025.0</v>
      </c>
      <c r="B4266" s="257" t="s">
        <v>3600</v>
      </c>
      <c r="C4266" s="258" t="str">
        <f>data_olah!B64</f>
        <v>BERAU</v>
      </c>
      <c r="D4266" s="258" t="str">
        <f>data_olah!C64</f>
        <v>SAMBALIUNG</v>
      </c>
      <c r="E4266" s="258" t="str">
        <f>data_olah!D64</f>
        <v>SUARAN</v>
      </c>
      <c r="F4266" s="259" t="str">
        <f>data_olah!F64</f>
        <v>2.019076654088608</v>
      </c>
      <c r="G4266" s="259" t="str">
        <f>data_olah!G64</f>
        <v>117.6398920161547</v>
      </c>
      <c r="H4266" s="258" t="str">
        <f>data_olah!H64</f>
        <v>TELKOM</v>
      </c>
      <c r="I4266" s="258" t="str">
        <f>data_olah!I64</f>
        <v>WMS</v>
      </c>
      <c r="J4266" s="258" t="str">
        <f>data_olah!J64</f>
        <v>TERPASANG</v>
      </c>
      <c r="K4266" s="258" t="str">
        <f>data_olah!R64</f>
        <v>&lt;= 150GB</v>
      </c>
      <c r="L4266" s="258" t="str">
        <f>data_olah!U64</f>
        <v>KURANG OPTIMAL</v>
      </c>
    </row>
    <row r="4267">
      <c r="A4267" s="257">
        <v>2025.0</v>
      </c>
      <c r="B4267" s="257" t="s">
        <v>3600</v>
      </c>
      <c r="C4267" s="258" t="str">
        <f>data_olah!B65</f>
        <v>BERAU</v>
      </c>
      <c r="D4267" s="258" t="str">
        <f>data_olah!C65</f>
        <v>SAMBALIUNG</v>
      </c>
      <c r="E4267" s="258" t="str">
        <f>data_olah!D65</f>
        <v>PILANJAU</v>
      </c>
      <c r="F4267" s="259" t="str">
        <f>data_olah!F65</f>
        <v>1.996835</v>
      </c>
      <c r="G4267" s="259" t="str">
        <f>data_olah!G65</f>
        <v>117.753414</v>
      </c>
      <c r="H4267" s="258" t="str">
        <f>data_olah!H65</f>
        <v>BESTCAMP</v>
      </c>
      <c r="I4267" s="258" t="str">
        <f>data_olah!I65</f>
        <v>STARLINK</v>
      </c>
      <c r="J4267" s="258" t="str">
        <f>data_olah!J65</f>
        <v>TERPASANG</v>
      </c>
      <c r="K4267" s="258" t="str">
        <f>data_olah!R65</f>
        <v>&lt;= 100GB</v>
      </c>
      <c r="L4267" s="258" t="str">
        <f>data_olah!U65</f>
        <v>TIDAK OPTIMAL</v>
      </c>
    </row>
    <row r="4268">
      <c r="A4268" s="257">
        <v>2025.0</v>
      </c>
      <c r="B4268" s="257" t="s">
        <v>3600</v>
      </c>
      <c r="C4268" s="258" t="str">
        <f>data_olah!B66</f>
        <v>BERAU</v>
      </c>
      <c r="D4268" s="258" t="str">
        <f>data_olah!C66</f>
        <v>SAMBALIUNG</v>
      </c>
      <c r="E4268" s="258" t="str">
        <f>data_olah!D66</f>
        <v>PESAYAN</v>
      </c>
      <c r="F4268" s="259" t="str">
        <f>data_olah!F66</f>
        <v>2.010643707442536</v>
      </c>
      <c r="G4268" s="259" t="str">
        <f>data_olah!G66</f>
        <v>117.67712714168361</v>
      </c>
      <c r="H4268" s="258" t="str">
        <f>data_olah!H66</f>
        <v>TELKOMSAT</v>
      </c>
      <c r="I4268" s="258" t="str">
        <f>data_olah!I66</f>
        <v>STARLINK</v>
      </c>
      <c r="J4268" s="258" t="str">
        <f>data_olah!J66</f>
        <v>TERPASANG</v>
      </c>
      <c r="K4268" s="258" t="str">
        <f>data_olah!R66</f>
        <v>&lt;= 500GB</v>
      </c>
      <c r="L4268" s="258" t="str">
        <f>data_olah!U66</f>
        <v>OPTIMAL</v>
      </c>
    </row>
    <row r="4269">
      <c r="A4269" s="257">
        <v>2025.0</v>
      </c>
      <c r="B4269" s="257" t="s">
        <v>3600</v>
      </c>
      <c r="C4269" s="258" t="str">
        <f>data_olah!B67</f>
        <v>BERAU</v>
      </c>
      <c r="D4269" s="258" t="str">
        <f>data_olah!C67</f>
        <v>SAMBALIUNG</v>
      </c>
      <c r="E4269" s="258" t="str">
        <f>data_olah!D67</f>
        <v>SEI BEBANIR BANGUN</v>
      </c>
      <c r="F4269" s="259" t="str">
        <f>data_olah!F67</f>
        <v>2.1607765728302026</v>
      </c>
      <c r="G4269" s="259" t="str">
        <f>data_olah!G67</f>
        <v>117.57026003194227</v>
      </c>
      <c r="H4269" s="258" t="str">
        <f>data_olah!H67</f>
        <v>TELKOM</v>
      </c>
      <c r="I4269" s="258" t="str">
        <f>data_olah!I67</f>
        <v>WMS</v>
      </c>
      <c r="J4269" s="258" t="str">
        <f>data_olah!J67</f>
        <v>TERPASANG</v>
      </c>
      <c r="K4269" s="258" t="str">
        <f>data_olah!R67</f>
        <v>TIDAK AKTIF</v>
      </c>
      <c r="L4269" s="258" t="str">
        <f>data_olah!U67</f>
        <v>TIDAK AKTIF</v>
      </c>
    </row>
    <row r="4270">
      <c r="A4270" s="257">
        <v>2025.0</v>
      </c>
      <c r="B4270" s="257" t="s">
        <v>3600</v>
      </c>
      <c r="C4270" s="258" t="str">
        <f>data_olah!B68</f>
        <v>BERAU</v>
      </c>
      <c r="D4270" s="258" t="str">
        <f>data_olah!C68</f>
        <v>SAMBALIUNG</v>
      </c>
      <c r="E4270" s="258" t="str">
        <f>data_olah!D68</f>
        <v>GURIMBANG</v>
      </c>
      <c r="F4270" s="259" t="str">
        <f>data_olah!F68</f>
        <v>2.186041920715036</v>
      </c>
      <c r="G4270" s="259" t="str">
        <f>data_olah!G68</f>
        <v>117.60141022343434</v>
      </c>
      <c r="H4270" s="258" t="str">
        <f>data_olah!H68</f>
        <v>TELKOM</v>
      </c>
      <c r="I4270" s="258" t="str">
        <f>data_olah!I68</f>
        <v>WMS</v>
      </c>
      <c r="J4270" s="258" t="str">
        <f>data_olah!J68</f>
        <v>TERPASANG</v>
      </c>
      <c r="K4270" s="258" t="str">
        <f>data_olah!R68</f>
        <v>&lt;= 200GB</v>
      </c>
      <c r="L4270" s="258" t="str">
        <f>data_olah!U68</f>
        <v>KURANG OPTIMAL</v>
      </c>
    </row>
    <row r="4271">
      <c r="A4271" s="257">
        <v>2025.0</v>
      </c>
      <c r="B4271" s="257" t="s">
        <v>3600</v>
      </c>
      <c r="C4271" s="258" t="str">
        <f>data_olah!B69</f>
        <v>BERAU</v>
      </c>
      <c r="D4271" s="258" t="str">
        <f>data_olah!C69</f>
        <v>SAMBALIUNG</v>
      </c>
      <c r="E4271" s="258" t="str">
        <f>data_olah!D69</f>
        <v>SUKAN TENGAH</v>
      </c>
      <c r="F4271" s="259" t="str">
        <f>data_olah!F69</f>
        <v>2.175837171043414</v>
      </c>
      <c r="G4271" s="259" t="str">
        <f>data_olah!G69</f>
        <v>117.65689018989184</v>
      </c>
      <c r="H4271" s="258" t="str">
        <f>data_olah!H69</f>
        <v>TELKOM</v>
      </c>
      <c r="I4271" s="258" t="str">
        <f>data_olah!I69</f>
        <v>WMS</v>
      </c>
      <c r="J4271" s="258" t="str">
        <f>data_olah!J69</f>
        <v>TERPASANG</v>
      </c>
      <c r="K4271" s="258" t="str">
        <f>data_olah!R69</f>
        <v>&lt;= 50GB</v>
      </c>
      <c r="L4271" s="258" t="str">
        <f>data_olah!U69</f>
        <v>TIDAK OPTIMAL</v>
      </c>
    </row>
    <row r="4272">
      <c r="A4272" s="257">
        <v>2025.0</v>
      </c>
      <c r="B4272" s="257" t="s">
        <v>3600</v>
      </c>
      <c r="C4272" s="258" t="str">
        <f>data_olah!B70</f>
        <v>BERAU</v>
      </c>
      <c r="D4272" s="258" t="str">
        <f>data_olah!C70</f>
        <v>SAMBALIUNG</v>
      </c>
      <c r="E4272" s="258" t="str">
        <f>data_olah!D70</f>
        <v>TANJUNG PERANGAT</v>
      </c>
      <c r="F4272" s="259" t="str">
        <f>data_olah!F70</f>
        <v>2.208433</v>
      </c>
      <c r="G4272" s="259" t="str">
        <f>data_olah!G70</f>
        <v>117.611750</v>
      </c>
      <c r="H4272" s="258" t="str">
        <f>data_olah!H70</f>
        <v>BESTCAMP</v>
      </c>
      <c r="I4272" s="258" t="str">
        <f>data_olah!I70</f>
        <v>STARLINK</v>
      </c>
      <c r="J4272" s="258" t="str">
        <f>data_olah!J70</f>
        <v>TERPASANG</v>
      </c>
      <c r="K4272" s="258" t="str">
        <f>data_olah!R70</f>
        <v>&lt;= 100GB</v>
      </c>
      <c r="L4272" s="258" t="str">
        <f>data_olah!U70</f>
        <v>TIDAK OPTIMAL</v>
      </c>
    </row>
    <row r="4273">
      <c r="A4273" s="257">
        <v>2025.0</v>
      </c>
      <c r="B4273" s="257" t="s">
        <v>3600</v>
      </c>
      <c r="C4273" s="258" t="str">
        <f>data_olah!B71</f>
        <v>BERAU</v>
      </c>
      <c r="D4273" s="258" t="str">
        <f>data_olah!C71</f>
        <v>SAMBALIUNG</v>
      </c>
      <c r="E4273" s="258" t="str">
        <f>data_olah!D71</f>
        <v>BENA BARU</v>
      </c>
      <c r="F4273" s="259" t="str">
        <f>data_olah!F71</f>
        <v>2.0400403991450413</v>
      </c>
      <c r="G4273" s="259" t="str">
        <f>data_olah!G71</f>
        <v>117.39633430856777</v>
      </c>
      <c r="H4273" s="258" t="str">
        <f>data_olah!H71</f>
        <v>TELKOM</v>
      </c>
      <c r="I4273" s="258" t="str">
        <f>data_olah!I71</f>
        <v>WMS</v>
      </c>
      <c r="J4273" s="258" t="str">
        <f>data_olah!J71</f>
        <v>TERPASANG</v>
      </c>
      <c r="K4273" s="258" t="str">
        <f>data_olah!R71</f>
        <v>TIDAK AKTIF</v>
      </c>
      <c r="L4273" s="258" t="str">
        <f>data_olah!U71</f>
        <v>KURANG OPTIMAL</v>
      </c>
    </row>
    <row r="4274">
      <c r="A4274" s="257">
        <v>2025.0</v>
      </c>
      <c r="B4274" s="257" t="s">
        <v>3600</v>
      </c>
      <c r="C4274" s="258" t="str">
        <f>data_olah!B72</f>
        <v>BERAU</v>
      </c>
      <c r="D4274" s="258" t="str">
        <f>data_olah!C72</f>
        <v>SEGAH</v>
      </c>
      <c r="E4274" s="258" t="str">
        <f>data_olah!D72</f>
        <v>LONG LA'AI</v>
      </c>
      <c r="F4274" s="259" t="str">
        <f>data_olah!F72</f>
        <v>2.162181925537826</v>
      </c>
      <c r="G4274" s="259" t="str">
        <f>data_olah!G72</f>
        <v>116.74914293126034</v>
      </c>
      <c r="H4274" s="258" t="str">
        <f>data_olah!H72</f>
        <v>COMTELINDO</v>
      </c>
      <c r="I4274" s="258" t="str">
        <f>data_olah!I72</f>
        <v>WMS</v>
      </c>
      <c r="J4274" s="258" t="str">
        <f>data_olah!J72</f>
        <v>TERPASANG</v>
      </c>
      <c r="K4274" s="258" t="str">
        <f>data_olah!R72</f>
        <v>TIDAK TERDETEKSI</v>
      </c>
      <c r="L4274" s="258" t="str">
        <f>data_olah!U72</f>
        <v>TIDAK TERDETEKSI</v>
      </c>
    </row>
    <row r="4275">
      <c r="A4275" s="257">
        <v>2025.0</v>
      </c>
      <c r="B4275" s="257" t="s">
        <v>3600</v>
      </c>
      <c r="C4275" s="258" t="str">
        <f>data_olah!B73</f>
        <v>BERAU</v>
      </c>
      <c r="D4275" s="258" t="str">
        <f>data_olah!C73</f>
        <v>SEGAH</v>
      </c>
      <c r="E4275" s="258" t="str">
        <f>data_olah!D73</f>
        <v>PUNAN SEGAH</v>
      </c>
      <c r="F4275" s="259" t="str">
        <f>data_olah!F73</f>
        <v>2.3764425889855696</v>
      </c>
      <c r="G4275" s="259" t="str">
        <f>data_olah!G73</f>
        <v>116.65596483779778</v>
      </c>
      <c r="H4275" s="258" t="str">
        <f>data_olah!H73</f>
        <v>COMTELINDO</v>
      </c>
      <c r="I4275" s="258" t="str">
        <f>data_olah!I73</f>
        <v>WMS</v>
      </c>
      <c r="J4275" s="258" t="str">
        <f>data_olah!J73</f>
        <v>TERPASANG</v>
      </c>
      <c r="K4275" s="258" t="str">
        <f>data_olah!R73</f>
        <v>TIDAK TERDETEKSI</v>
      </c>
      <c r="L4275" s="258" t="str">
        <f>data_olah!U73</f>
        <v>OPTIMAL</v>
      </c>
    </row>
    <row r="4276">
      <c r="A4276" s="257">
        <v>2025.0</v>
      </c>
      <c r="B4276" s="257" t="s">
        <v>3600</v>
      </c>
      <c r="C4276" s="258" t="str">
        <f>data_olah!B74</f>
        <v>BERAU</v>
      </c>
      <c r="D4276" s="258" t="str">
        <f>data_olah!C74</f>
        <v>SEGAH</v>
      </c>
      <c r="E4276" s="258" t="str">
        <f>data_olah!D74</f>
        <v>LONG AYAP</v>
      </c>
      <c r="F4276" s="259" t="str">
        <f>data_olah!F74</f>
        <v>2.307972</v>
      </c>
      <c r="G4276" s="259" t="str">
        <f>data_olah!G74</f>
        <v>116.840627</v>
      </c>
      <c r="H4276" s="258" t="str">
        <f>data_olah!H74</f>
        <v>BESTCAMP</v>
      </c>
      <c r="I4276" s="258" t="str">
        <f>data_olah!I74</f>
        <v>STARLINK</v>
      </c>
      <c r="J4276" s="258" t="str">
        <f>data_olah!J74</f>
        <v>TERPASANG</v>
      </c>
      <c r="K4276" s="258" t="str">
        <f>data_olah!R74</f>
        <v>&lt;= 500GB</v>
      </c>
      <c r="L4276" s="258" t="str">
        <f>data_olah!U74</f>
        <v>OPTIMAL</v>
      </c>
    </row>
    <row r="4277">
      <c r="A4277" s="257">
        <v>2025.0</v>
      </c>
      <c r="B4277" s="257" t="s">
        <v>3600</v>
      </c>
      <c r="C4277" s="258" t="str">
        <f>data_olah!B75</f>
        <v>BERAU</v>
      </c>
      <c r="D4277" s="258" t="str">
        <f>data_olah!C75</f>
        <v>SEGAH</v>
      </c>
      <c r="E4277" s="258" t="str">
        <f>data_olah!D75</f>
        <v>LONG AYAN</v>
      </c>
      <c r="F4277" s="259" t="str">
        <f>data_olah!F75</f>
        <v>2.2805719018571105</v>
      </c>
      <c r="G4277" s="259" t="str">
        <f>data_olah!G75</f>
        <v>116.95454534891914</v>
      </c>
      <c r="H4277" s="258" t="str">
        <f>data_olah!H75</f>
        <v>COMTELINDO</v>
      </c>
      <c r="I4277" s="258" t="str">
        <f>data_olah!I75</f>
        <v>WMS</v>
      </c>
      <c r="J4277" s="258" t="str">
        <f>data_olah!J75</f>
        <v>TERPASANG</v>
      </c>
      <c r="K4277" s="258" t="str">
        <f>data_olah!R75</f>
        <v>&lt;= 150GB</v>
      </c>
      <c r="L4277" s="258" t="str">
        <f>data_olah!U75</f>
        <v>OPTIMAL</v>
      </c>
    </row>
    <row r="4278">
      <c r="A4278" s="257">
        <v>2025.0</v>
      </c>
      <c r="B4278" s="257" t="s">
        <v>3600</v>
      </c>
      <c r="C4278" s="258" t="str">
        <f>data_olah!B76</f>
        <v>BERAU</v>
      </c>
      <c r="D4278" s="258" t="str">
        <f>data_olah!C76</f>
        <v>SEGAH</v>
      </c>
      <c r="E4278" s="258" t="str">
        <f>data_olah!D76</f>
        <v>PUNAN MALINAU</v>
      </c>
      <c r="F4278" s="259" t="str">
        <f>data_olah!F76</f>
        <v>2.2562891776758964</v>
      </c>
      <c r="G4278" s="259" t="str">
        <f>data_olah!G76</f>
        <v>117.03110451346126</v>
      </c>
      <c r="H4278" s="258" t="str">
        <f>data_olah!H76</f>
        <v>TELKOMSEL</v>
      </c>
      <c r="I4278" s="258" t="str">
        <f>data_olah!I76</f>
        <v>ORBIT</v>
      </c>
      <c r="J4278" s="258" t="str">
        <f>data_olah!J76</f>
        <v>TERPASANG</v>
      </c>
      <c r="K4278" s="258" t="str">
        <f>data_olah!R76</f>
        <v>TIDAK TERDETEKSI</v>
      </c>
      <c r="L4278" s="258" t="str">
        <f>data_olah!U76</f>
        <v>TIDAK TERDETEKSI</v>
      </c>
    </row>
    <row r="4279">
      <c r="A4279" s="257">
        <v>2025.0</v>
      </c>
      <c r="B4279" s="257" t="s">
        <v>3600</v>
      </c>
      <c r="C4279" s="258" t="str">
        <f>data_olah!B77</f>
        <v>BERAU</v>
      </c>
      <c r="D4279" s="258" t="str">
        <f>data_olah!C77</f>
        <v>SEGAH</v>
      </c>
      <c r="E4279" s="258" t="str">
        <f>data_olah!D77</f>
        <v>PUNAN MAHKAM</v>
      </c>
      <c r="F4279" s="259" t="str">
        <f>data_olah!F77</f>
        <v>2.321488677372123</v>
      </c>
      <c r="G4279" s="259" t="str">
        <f>data_olah!G77</f>
        <v>116.58781035240611</v>
      </c>
      <c r="H4279" s="258" t="str">
        <f>data_olah!H77</f>
        <v>COMTELINDO</v>
      </c>
      <c r="I4279" s="258" t="str">
        <f>data_olah!I77</f>
        <v>WMS</v>
      </c>
      <c r="J4279" s="258" t="str">
        <f>data_olah!J77</f>
        <v>TERPASANG</v>
      </c>
      <c r="K4279" s="258" t="str">
        <f>data_olah!R77</f>
        <v>TIDAK TERDETEKSI</v>
      </c>
      <c r="L4279" s="258" t="str">
        <f>data_olah!U77</f>
        <v>TIDAK OPTIMAL</v>
      </c>
    </row>
    <row r="4280">
      <c r="A4280" s="257">
        <v>2025.0</v>
      </c>
      <c r="B4280" s="257" t="s">
        <v>3600</v>
      </c>
      <c r="C4280" s="258" t="str">
        <f>data_olah!B78</f>
        <v>BERAU</v>
      </c>
      <c r="D4280" s="258" t="str">
        <f>data_olah!C78</f>
        <v>SEGAH</v>
      </c>
      <c r="E4280" s="258" t="str">
        <f>data_olah!D78</f>
        <v>GUNUNG SARI</v>
      </c>
      <c r="F4280" s="259" t="str">
        <f>data_olah!F78</f>
        <v>2.190839054636443</v>
      </c>
      <c r="G4280" s="259" t="str">
        <f>data_olah!G78</f>
        <v>117.11320951660349</v>
      </c>
      <c r="H4280" s="258" t="str">
        <f>data_olah!H78</f>
        <v>TELKOM</v>
      </c>
      <c r="I4280" s="258" t="str">
        <f>data_olah!I78</f>
        <v>WMS</v>
      </c>
      <c r="J4280" s="258" t="str">
        <f>data_olah!J78</f>
        <v>TERPASANG</v>
      </c>
      <c r="K4280" s="258" t="str">
        <f>data_olah!R78</f>
        <v>&lt;= 10GB</v>
      </c>
      <c r="L4280" s="258" t="str">
        <f>data_olah!U78</f>
        <v>TIDAK OPTIMAL</v>
      </c>
    </row>
    <row r="4281">
      <c r="A4281" s="257">
        <v>2025.0</v>
      </c>
      <c r="B4281" s="257" t="s">
        <v>3600</v>
      </c>
      <c r="C4281" s="258" t="str">
        <f>data_olah!B79</f>
        <v>BERAU</v>
      </c>
      <c r="D4281" s="258" t="str">
        <f>data_olah!C79</f>
        <v>SEGAH</v>
      </c>
      <c r="E4281" s="258" t="str">
        <f>data_olah!D79</f>
        <v>PANDAN SARI</v>
      </c>
      <c r="F4281" s="259" t="str">
        <f>data_olah!F79</f>
        <v>2.0774877630806916</v>
      </c>
      <c r="G4281" s="259" t="str">
        <f>data_olah!G79</f>
        <v>117.234147339748</v>
      </c>
      <c r="H4281" s="258" t="str">
        <f>data_olah!H79</f>
        <v>TELKOMSEL</v>
      </c>
      <c r="I4281" s="258" t="str">
        <f>data_olah!I79</f>
        <v>ORBIT</v>
      </c>
      <c r="J4281" s="258" t="str">
        <f>data_olah!J79</f>
        <v>TERPASANG</v>
      </c>
      <c r="K4281" s="258" t="str">
        <f>data_olah!R79</f>
        <v>TIDAK TERDETEKSI</v>
      </c>
      <c r="L4281" s="258" t="str">
        <f>data_olah!U79</f>
        <v>TIDAK TERDETEKSI</v>
      </c>
    </row>
    <row r="4282">
      <c r="A4282" s="257">
        <v>2025.0</v>
      </c>
      <c r="B4282" s="257" t="s">
        <v>3600</v>
      </c>
      <c r="C4282" s="258" t="str">
        <f>data_olah!B80</f>
        <v>BERAU</v>
      </c>
      <c r="D4282" s="258" t="str">
        <f>data_olah!C80</f>
        <v>SEGAH</v>
      </c>
      <c r="E4282" s="258" t="str">
        <f>data_olah!D80</f>
        <v>BUKIT MAKMUR</v>
      </c>
      <c r="F4282" s="259" t="str">
        <f>data_olah!F80</f>
        <v>2.087653738487665</v>
      </c>
      <c r="G4282" s="259" t="str">
        <f>data_olah!G80</f>
        <v>117.19828377380585</v>
      </c>
      <c r="H4282" s="258" t="str">
        <f>data_olah!H80</f>
        <v>TELKOM</v>
      </c>
      <c r="I4282" s="258" t="str">
        <f>data_olah!I80</f>
        <v>WMS</v>
      </c>
      <c r="J4282" s="258" t="str">
        <f>data_olah!J80</f>
        <v>TERPASANG</v>
      </c>
      <c r="K4282" s="258" t="str">
        <f>data_olah!R80</f>
        <v>TIDAK AKTIF</v>
      </c>
      <c r="L4282" s="258" t="str">
        <f>data_olah!U80</f>
        <v>TIDAK AKTIF</v>
      </c>
    </row>
    <row r="4283">
      <c r="A4283" s="257">
        <v>2025.0</v>
      </c>
      <c r="B4283" s="257" t="s">
        <v>3600</v>
      </c>
      <c r="C4283" s="258" t="str">
        <f>data_olah!B81</f>
        <v>BERAU</v>
      </c>
      <c r="D4283" s="258" t="str">
        <f>data_olah!C81</f>
        <v>SEGAH</v>
      </c>
      <c r="E4283" s="258" t="str">
        <f>data_olah!D81</f>
        <v>HARAPAN JAYA</v>
      </c>
      <c r="F4283" s="259" t="str">
        <f>data_olah!F81</f>
        <v>2.1458485120244988</v>
      </c>
      <c r="G4283" s="259" t="str">
        <f>data_olah!G81</f>
        <v>117.11288820154698</v>
      </c>
      <c r="H4283" s="258" t="str">
        <f>data_olah!H81</f>
        <v>TELKOMSEL</v>
      </c>
      <c r="I4283" s="258" t="str">
        <f>data_olah!I81</f>
        <v>ORBIT</v>
      </c>
      <c r="J4283" s="258" t="str">
        <f>data_olah!J81</f>
        <v>TERPASANG</v>
      </c>
      <c r="K4283" s="258" t="str">
        <f>data_olah!R81</f>
        <v>TIDAK TERDETEKSI</v>
      </c>
      <c r="L4283" s="258" t="str">
        <f>data_olah!U81</f>
        <v>TIDAK TERDETEKSI</v>
      </c>
    </row>
    <row r="4284">
      <c r="A4284" s="257">
        <v>2025.0</v>
      </c>
      <c r="B4284" s="257" t="s">
        <v>3600</v>
      </c>
      <c r="C4284" s="258" t="str">
        <f>data_olah!B82</f>
        <v>BERAU</v>
      </c>
      <c r="D4284" s="258" t="str">
        <f>data_olah!C82</f>
        <v>SEGAH</v>
      </c>
      <c r="E4284" s="258" t="str">
        <f>data_olah!D82</f>
        <v>TEPIAN BUAH</v>
      </c>
      <c r="F4284" s="259" t="str">
        <f>data_olah!F82</f>
        <v>2.185965795557908</v>
      </c>
      <c r="G4284" s="259" t="str">
        <f>data_olah!G82</f>
        <v>117.1011026776948</v>
      </c>
      <c r="H4284" s="258" t="str">
        <f>data_olah!H82</f>
        <v>TELKOM</v>
      </c>
      <c r="I4284" s="258" t="str">
        <f>data_olah!I82</f>
        <v>WMS</v>
      </c>
      <c r="J4284" s="258" t="str">
        <f>data_olah!J82</f>
        <v>TERPASANG</v>
      </c>
      <c r="K4284" s="258" t="str">
        <f>data_olah!R82</f>
        <v>&lt;= 100GB</v>
      </c>
      <c r="L4284" s="258" t="str">
        <f>data_olah!U82</f>
        <v>TIDAK OPTIMAL</v>
      </c>
    </row>
    <row r="4285">
      <c r="A4285" s="257">
        <v>2025.0</v>
      </c>
      <c r="B4285" s="257" t="s">
        <v>3600</v>
      </c>
      <c r="C4285" s="258" t="str">
        <f>data_olah!B83</f>
        <v>BERAU</v>
      </c>
      <c r="D4285" s="258" t="str">
        <f>data_olah!C83</f>
        <v>SEGAH</v>
      </c>
      <c r="E4285" s="258" t="str">
        <f>data_olah!D83</f>
        <v>BATU RAJANG</v>
      </c>
      <c r="F4285" s="259" t="str">
        <f>data_olah!F83</f>
        <v>2.0349462513630576</v>
      </c>
      <c r="G4285" s="259" t="str">
        <f>data_olah!G83</f>
        <v>117.08464388764158</v>
      </c>
      <c r="H4285" s="258" t="str">
        <f>data_olah!H83</f>
        <v>TELKOMSEL</v>
      </c>
      <c r="I4285" s="258" t="str">
        <f>data_olah!I83</f>
        <v>ORBIT</v>
      </c>
      <c r="J4285" s="258" t="str">
        <f>data_olah!J83</f>
        <v>TERPASANG</v>
      </c>
      <c r="K4285" s="258" t="str">
        <f>data_olah!R83</f>
        <v>TIDAK TERDETEKSI</v>
      </c>
      <c r="L4285" s="258" t="str">
        <f>data_olah!U83</f>
        <v>TIDAK TERDETEKSI</v>
      </c>
    </row>
    <row r="4286">
      <c r="A4286" s="257">
        <v>2025.0</v>
      </c>
      <c r="B4286" s="257" t="s">
        <v>3600</v>
      </c>
      <c r="C4286" s="258" t="str">
        <f>data_olah!B84</f>
        <v>BERAU</v>
      </c>
      <c r="D4286" s="258" t="str">
        <f>data_olah!C84</f>
        <v>SEGAH</v>
      </c>
      <c r="E4286" s="258" t="str">
        <f>data_olah!D84</f>
        <v>SIDUUNG INDAH</v>
      </c>
      <c r="F4286" s="259" t="str">
        <f>data_olah!F84</f>
        <v>1.9916472195893689</v>
      </c>
      <c r="G4286" s="259" t="str">
        <f>data_olah!G84</f>
        <v>117.17629643022153</v>
      </c>
      <c r="H4286" s="258" t="str">
        <f>data_olah!H84</f>
        <v>COMTELINDO</v>
      </c>
      <c r="I4286" s="258" t="str">
        <f>data_olah!I84</f>
        <v>WMS</v>
      </c>
      <c r="J4286" s="258" t="str">
        <f>data_olah!J84</f>
        <v>TERPASANG</v>
      </c>
      <c r="K4286" s="258" t="str">
        <f>data_olah!R84</f>
        <v>TIDAK TERDETEKSI</v>
      </c>
      <c r="L4286" s="258" t="str">
        <f>data_olah!U84</f>
        <v>TIDAK TERDETEKSI</v>
      </c>
    </row>
    <row r="4287">
      <c r="A4287" s="257">
        <v>2025.0</v>
      </c>
      <c r="B4287" s="257" t="s">
        <v>3600</v>
      </c>
      <c r="C4287" s="258" t="str">
        <f>data_olah!B85</f>
        <v>BERAU</v>
      </c>
      <c r="D4287" s="258" t="str">
        <f>data_olah!C85</f>
        <v>TABALAR</v>
      </c>
      <c r="E4287" s="258" t="str">
        <f>data_olah!D85</f>
        <v>TABALAR MUARA</v>
      </c>
      <c r="F4287" s="259" t="str">
        <f>data_olah!F85</f>
        <v>1.7551738488066142</v>
      </c>
      <c r="G4287" s="259" t="str">
        <f>data_olah!G85</f>
        <v>117.97345249976799</v>
      </c>
      <c r="H4287" s="258" t="str">
        <f>data_olah!H85</f>
        <v>TELKOMSEL</v>
      </c>
      <c r="I4287" s="258" t="str">
        <f>data_olah!I85</f>
        <v>ORBIT</v>
      </c>
      <c r="J4287" s="258" t="str">
        <f>data_olah!J85</f>
        <v>TERPASANG</v>
      </c>
      <c r="K4287" s="258" t="str">
        <f>data_olah!R85</f>
        <v>TIDAK TERDETEKSI</v>
      </c>
      <c r="L4287" s="258" t="str">
        <f>data_olah!U85</f>
        <v>TIDAK TERDETEKSI</v>
      </c>
    </row>
    <row r="4288">
      <c r="A4288" s="257">
        <v>2025.0</v>
      </c>
      <c r="B4288" s="257" t="s">
        <v>3600</v>
      </c>
      <c r="C4288" s="258" t="str">
        <f>data_olah!B86</f>
        <v>BERAU</v>
      </c>
      <c r="D4288" s="258" t="str">
        <f>data_olah!C86</f>
        <v>TABALAR</v>
      </c>
      <c r="E4288" s="258" t="str">
        <f>data_olah!D86</f>
        <v>TUBAAN</v>
      </c>
      <c r="F4288" s="259" t="str">
        <f>data_olah!F86</f>
        <v>2.1516317285238875</v>
      </c>
      <c r="G4288" s="259" t="str">
        <f>data_olah!G86</f>
        <v>117.5045858142565</v>
      </c>
      <c r="H4288" s="258" t="str">
        <f>data_olah!H86</f>
        <v>TELKOMSEL</v>
      </c>
      <c r="I4288" s="258" t="str">
        <f>data_olah!I86</f>
        <v>ORBIT</v>
      </c>
      <c r="J4288" s="258" t="str">
        <f>data_olah!J86</f>
        <v>TERPASANG</v>
      </c>
      <c r="K4288" s="258" t="str">
        <f>data_olah!R86</f>
        <v>TIDAK TERDETEKSI</v>
      </c>
      <c r="L4288" s="258" t="str">
        <f>data_olah!U86</f>
        <v>TIDAK TERDETEKSI</v>
      </c>
    </row>
    <row r="4289">
      <c r="A4289" s="257">
        <v>2025.0</v>
      </c>
      <c r="B4289" s="257" t="s">
        <v>3600</v>
      </c>
      <c r="C4289" s="258" t="str">
        <f>data_olah!B87</f>
        <v>BERAU</v>
      </c>
      <c r="D4289" s="258" t="str">
        <f>data_olah!C87</f>
        <v>TABALAR</v>
      </c>
      <c r="E4289" s="258" t="str">
        <f>data_olah!D87</f>
        <v>TABALAR ULU</v>
      </c>
      <c r="F4289" s="259" t="str">
        <f>data_olah!F87</f>
        <v>1.766720753417623</v>
      </c>
      <c r="G4289" s="259" t="str">
        <f>data_olah!G87</f>
        <v>117.85411391274891</v>
      </c>
      <c r="H4289" s="258" t="str">
        <f>data_olah!H87</f>
        <v>COMTELINDO</v>
      </c>
      <c r="I4289" s="258" t="str">
        <f>data_olah!I87</f>
        <v>WMS</v>
      </c>
      <c r="J4289" s="258" t="str">
        <f>data_olah!J87</f>
        <v>TERPASANG</v>
      </c>
      <c r="K4289" s="258" t="str">
        <f>data_olah!R87</f>
        <v>TIDAK TERDETEKSI</v>
      </c>
      <c r="L4289" s="258" t="str">
        <f>data_olah!U87</f>
        <v>TIDAK OPTIMAL</v>
      </c>
    </row>
    <row r="4290">
      <c r="A4290" s="257">
        <v>2025.0</v>
      </c>
      <c r="B4290" s="257" t="s">
        <v>3600</v>
      </c>
      <c r="C4290" s="258" t="str">
        <f>data_olah!B88</f>
        <v>BERAU</v>
      </c>
      <c r="D4290" s="258" t="str">
        <f>data_olah!C88</f>
        <v>TABALAR</v>
      </c>
      <c r="E4290" s="258" t="str">
        <f>data_olah!D88</f>
        <v>SEMURUT</v>
      </c>
      <c r="F4290" s="259" t="str">
        <f>data_olah!F88</f>
        <v>1.8534333304490074</v>
      </c>
      <c r="G4290" s="259" t="str">
        <f>data_olah!G88</f>
        <v>117.82397594022412</v>
      </c>
      <c r="H4290" s="258" t="str">
        <f>data_olah!H88</f>
        <v>TELKOMSAT</v>
      </c>
      <c r="I4290" s="258" t="str">
        <f>data_olah!I88</f>
        <v>STARLINK</v>
      </c>
      <c r="J4290" s="258" t="str">
        <f>data_olah!J88</f>
        <v>TERPASANG</v>
      </c>
      <c r="K4290" s="258" t="str">
        <f>data_olah!R88</f>
        <v>&lt;= 500GB</v>
      </c>
      <c r="L4290" s="258" t="str">
        <f>data_olah!U88</f>
        <v>SANGAT OPTIMAL</v>
      </c>
    </row>
    <row r="4291">
      <c r="A4291" s="257">
        <v>2025.0</v>
      </c>
      <c r="B4291" s="257" t="s">
        <v>3600</v>
      </c>
      <c r="C4291" s="258" t="str">
        <f>data_olah!B89</f>
        <v>BERAU</v>
      </c>
      <c r="D4291" s="258" t="str">
        <f>data_olah!C89</f>
        <v>TABALAR</v>
      </c>
      <c r="E4291" s="258" t="str">
        <f>data_olah!D89</f>
        <v>BUYUNG-BUYUNG</v>
      </c>
      <c r="F4291" s="259" t="str">
        <f>data_olah!F89</f>
        <v>1.83731660281421</v>
      </c>
      <c r="G4291" s="259" t="str">
        <f>data_olah!G89</f>
        <v>117.77251957837314</v>
      </c>
      <c r="H4291" s="258" t="str">
        <f>data_olah!H89</f>
        <v>TELKOMSEL</v>
      </c>
      <c r="I4291" s="258" t="str">
        <f>data_olah!I89</f>
        <v>ORBIT</v>
      </c>
      <c r="J4291" s="258" t="str">
        <f>data_olah!J89</f>
        <v>TERPASANG</v>
      </c>
      <c r="K4291" s="258" t="str">
        <f>data_olah!R89</f>
        <v>TIDAK TERDETEKSI</v>
      </c>
      <c r="L4291" s="258" t="str">
        <f>data_olah!U89</f>
        <v>TIDAK TERDETEKSI</v>
      </c>
    </row>
    <row r="4292">
      <c r="A4292" s="257">
        <v>2025.0</v>
      </c>
      <c r="B4292" s="257" t="s">
        <v>3600</v>
      </c>
      <c r="C4292" s="258" t="str">
        <f>data_olah!B90</f>
        <v>BERAU</v>
      </c>
      <c r="D4292" s="258" t="str">
        <f>data_olah!C90</f>
        <v>TABALAR</v>
      </c>
      <c r="E4292" s="258" t="str">
        <f>data_olah!D90</f>
        <v>HARAPAN MAJU</v>
      </c>
      <c r="F4292" s="259" t="str">
        <f>data_olah!F90</f>
        <v>1.7162356801101053</v>
      </c>
      <c r="G4292" s="259" t="str">
        <f>data_olah!G90</f>
        <v>117.96059472866186</v>
      </c>
      <c r="H4292" s="258" t="str">
        <f>data_olah!H90</f>
        <v>TELKOMSEL</v>
      </c>
      <c r="I4292" s="258" t="str">
        <f>data_olah!I90</f>
        <v>ORBIT</v>
      </c>
      <c r="J4292" s="258" t="str">
        <f>data_olah!J90</f>
        <v>TERPASANG</v>
      </c>
      <c r="K4292" s="258" t="str">
        <f>data_olah!R90</f>
        <v>TIDAK TERDETEKSI</v>
      </c>
      <c r="L4292" s="258" t="str">
        <f>data_olah!U90</f>
        <v>TIDAK TERDETEKSI</v>
      </c>
    </row>
    <row r="4293">
      <c r="A4293" s="257">
        <v>2025.0</v>
      </c>
      <c r="B4293" s="257" t="s">
        <v>3600</v>
      </c>
      <c r="C4293" s="258" t="str">
        <f>data_olah!B91</f>
        <v>BERAU</v>
      </c>
      <c r="D4293" s="258" t="str">
        <f>data_olah!C91</f>
        <v>TALISAYAN</v>
      </c>
      <c r="E4293" s="258" t="str">
        <f>data_olah!D91</f>
        <v>DUMARING</v>
      </c>
      <c r="F4293" s="259" t="str">
        <f>data_olah!F91</f>
        <v>1.5755710743570372</v>
      </c>
      <c r="G4293" s="259" t="str">
        <f>data_olah!G91</f>
        <v>118.20004078682504</v>
      </c>
      <c r="H4293" s="258" t="str">
        <f>data_olah!H91</f>
        <v>TELKOM</v>
      </c>
      <c r="I4293" s="258" t="str">
        <f>data_olah!I91</f>
        <v>WMS</v>
      </c>
      <c r="J4293" s="258" t="str">
        <f>data_olah!J91</f>
        <v>TERPASANG</v>
      </c>
      <c r="K4293" s="258" t="str">
        <f>data_olah!R91</f>
        <v>&lt;= 200GB</v>
      </c>
      <c r="L4293" s="258" t="str">
        <f>data_olah!U91</f>
        <v>KURANG OPTIMAL</v>
      </c>
    </row>
    <row r="4294">
      <c r="A4294" s="257">
        <v>2025.0</v>
      </c>
      <c r="B4294" s="257" t="s">
        <v>3600</v>
      </c>
      <c r="C4294" s="258" t="str">
        <f>data_olah!B92</f>
        <v>BERAU</v>
      </c>
      <c r="D4294" s="258" t="str">
        <f>data_olah!C92</f>
        <v>TALISAYAN</v>
      </c>
      <c r="E4294" s="258" t="str">
        <f>data_olah!D92</f>
        <v>TALISAYAN</v>
      </c>
      <c r="F4294" s="259" t="str">
        <f>data_olah!F92</f>
        <v>1.608891584550344</v>
      </c>
      <c r="G4294" s="259" t="str">
        <f>data_olah!G92</f>
        <v>118.17352026957002</v>
      </c>
      <c r="H4294" s="258" t="str">
        <f>data_olah!H92</f>
        <v>TELKOM</v>
      </c>
      <c r="I4294" s="258" t="str">
        <f>data_olah!I92</f>
        <v>WMS</v>
      </c>
      <c r="J4294" s="258" t="str">
        <f>data_olah!J92</f>
        <v>TERPASANG</v>
      </c>
      <c r="K4294" s="258" t="str">
        <f>data_olah!R92</f>
        <v>&gt; 200GB</v>
      </c>
      <c r="L4294" s="258" t="str">
        <f>data_olah!U92</f>
        <v>KURANG OPTIMAL</v>
      </c>
    </row>
    <row r="4295">
      <c r="A4295" s="257">
        <v>2025.0</v>
      </c>
      <c r="B4295" s="257" t="s">
        <v>3600</v>
      </c>
      <c r="C4295" s="258" t="str">
        <f>data_olah!B93</f>
        <v>BERAU</v>
      </c>
      <c r="D4295" s="258" t="str">
        <f>data_olah!C93</f>
        <v>TALISAYAN</v>
      </c>
      <c r="E4295" s="258" t="str">
        <f>data_olah!D93</f>
        <v>CAMPUR SARI</v>
      </c>
      <c r="F4295" s="259" t="str">
        <f>data_olah!F93</f>
        <v>1.5118652617223163</v>
      </c>
      <c r="G4295" s="259" t="str">
        <f>data_olah!G93</f>
        <v>118.15905613103631</v>
      </c>
      <c r="H4295" s="258" t="str">
        <f>data_olah!H93</f>
        <v>COMTELINDO</v>
      </c>
      <c r="I4295" s="258" t="str">
        <f>data_olah!I93</f>
        <v>WMS</v>
      </c>
      <c r="J4295" s="258" t="str">
        <f>data_olah!J93</f>
        <v>TERPASANG</v>
      </c>
      <c r="K4295" s="258" t="str">
        <f>data_olah!R93</f>
        <v>&lt;= 500GB</v>
      </c>
      <c r="L4295" s="258" t="str">
        <f>data_olah!U93</f>
        <v>OPTIMAL</v>
      </c>
    </row>
    <row r="4296">
      <c r="A4296" s="257">
        <v>2025.0</v>
      </c>
      <c r="B4296" s="257" t="s">
        <v>3600</v>
      </c>
      <c r="C4296" s="258" t="str">
        <f>data_olah!B94</f>
        <v>BERAU</v>
      </c>
      <c r="D4296" s="258" t="str">
        <f>data_olah!C94</f>
        <v>TALISAYAN</v>
      </c>
      <c r="E4296" s="258" t="str">
        <f>data_olah!D94</f>
        <v>BUMI JAYA</v>
      </c>
      <c r="F4296" s="259" t="str">
        <f>data_olah!F94</f>
        <v>1.519415125867297</v>
      </c>
      <c r="G4296" s="259" t="str">
        <f>data_olah!G94</f>
        <v>118.24096079019951</v>
      </c>
      <c r="H4296" s="258" t="str">
        <f>data_olah!H94</f>
        <v>TELKOMSAT</v>
      </c>
      <c r="I4296" s="258" t="str">
        <f>data_olah!I94</f>
        <v>STARLINK</v>
      </c>
      <c r="J4296" s="258" t="str">
        <f>data_olah!J94</f>
        <v>TERPASANG</v>
      </c>
      <c r="K4296" s="258" t="str">
        <f>data_olah!R94</f>
        <v>&lt;= 150GB</v>
      </c>
      <c r="L4296" s="258" t="str">
        <f>data_olah!U94</f>
        <v>TIDAK OPTIMAL</v>
      </c>
    </row>
    <row r="4297">
      <c r="A4297" s="257">
        <v>2025.0</v>
      </c>
      <c r="B4297" s="257" t="s">
        <v>3600</v>
      </c>
      <c r="C4297" s="258" t="str">
        <f>data_olah!B95</f>
        <v>BERAU</v>
      </c>
      <c r="D4297" s="258" t="str">
        <f>data_olah!C95</f>
        <v>TALISAYAN</v>
      </c>
      <c r="E4297" s="258" t="str">
        <f>data_olah!D95</f>
        <v>TUNGGAL BUMI</v>
      </c>
      <c r="F4297" s="259" t="str">
        <f>data_olah!F95</f>
        <v>1.3658876609538448</v>
      </c>
      <c r="G4297" s="259" t="str">
        <f>data_olah!G95</f>
        <v>118.17032245492811</v>
      </c>
      <c r="H4297" s="258" t="str">
        <f>data_olah!H95</f>
        <v>COMTELINDO</v>
      </c>
      <c r="I4297" s="258" t="str">
        <f>data_olah!I95</f>
        <v>WMS</v>
      </c>
      <c r="J4297" s="258" t="str">
        <f>data_olah!J95</f>
        <v>TERPASANG</v>
      </c>
      <c r="K4297" s="258" t="str">
        <f>data_olah!R95</f>
        <v>TIDAK TERDETEKSI</v>
      </c>
      <c r="L4297" s="258" t="str">
        <f>data_olah!U95</f>
        <v>TIDAK OPTIMAL</v>
      </c>
    </row>
    <row r="4298">
      <c r="A4298" s="257">
        <v>2025.0</v>
      </c>
      <c r="B4298" s="257" t="s">
        <v>3600</v>
      </c>
      <c r="C4298" s="258" t="str">
        <f>data_olah!B96</f>
        <v>BERAU</v>
      </c>
      <c r="D4298" s="258" t="str">
        <f>data_olah!C96</f>
        <v>TALISAYAN</v>
      </c>
      <c r="E4298" s="258" t="str">
        <f>data_olah!D96</f>
        <v>SUMBER MULYA</v>
      </c>
      <c r="F4298" s="259" t="str">
        <f>data_olah!F96</f>
        <v>1.5602747619757795</v>
      </c>
      <c r="G4298" s="259" t="str">
        <f>data_olah!G96</f>
        <v>118.09134669206769</v>
      </c>
      <c r="H4298" s="258" t="str">
        <f>data_olah!H96</f>
        <v>TELKOMSEL</v>
      </c>
      <c r="I4298" s="258" t="str">
        <f>data_olah!I96</f>
        <v>ORBIT</v>
      </c>
      <c r="J4298" s="258" t="str">
        <f>data_olah!J96</f>
        <v>TERPASANG</v>
      </c>
      <c r="K4298" s="258" t="str">
        <f>data_olah!R96</f>
        <v>TIDAK TERDETEKSI</v>
      </c>
      <c r="L4298" s="258" t="str">
        <f>data_olah!U96</f>
        <v>TIDAK TERDETEKSI</v>
      </c>
    </row>
    <row r="4299">
      <c r="A4299" s="257">
        <v>2025.0</v>
      </c>
      <c r="B4299" s="257" t="s">
        <v>3600</v>
      </c>
      <c r="C4299" s="258" t="str">
        <f>data_olah!B97</f>
        <v>BERAU</v>
      </c>
      <c r="D4299" s="258" t="str">
        <f>data_olah!C97</f>
        <v>TALISAYAN</v>
      </c>
      <c r="E4299" s="258" t="str">
        <f>data_olah!D97</f>
        <v>SUKA MURYA</v>
      </c>
      <c r="F4299" s="259" t="str">
        <f>data_olah!F97</f>
        <v>1.5682111757449444</v>
      </c>
      <c r="G4299" s="259" t="str">
        <f>data_olah!G97</f>
        <v>118.16108497319644</v>
      </c>
      <c r="H4299" s="258" t="str">
        <f>data_olah!H97</f>
        <v>TELKOMSEL</v>
      </c>
      <c r="I4299" s="258" t="str">
        <f>data_olah!I97</f>
        <v>ORBIT</v>
      </c>
      <c r="J4299" s="258" t="str">
        <f>data_olah!J97</f>
        <v>TERPASANG</v>
      </c>
      <c r="K4299" s="258" t="str">
        <f>data_olah!R97</f>
        <v>TIDAK TERDETEKSI</v>
      </c>
      <c r="L4299" s="258" t="str">
        <f>data_olah!U97</f>
        <v>TIDAK TERDETEKSI</v>
      </c>
    </row>
    <row r="4300">
      <c r="A4300" s="257">
        <v>2025.0</v>
      </c>
      <c r="B4300" s="257" t="s">
        <v>3600</v>
      </c>
      <c r="C4300" s="258" t="str">
        <f>data_olah!B98</f>
        <v>BERAU</v>
      </c>
      <c r="D4300" s="258" t="str">
        <f>data_olah!C98</f>
        <v>TALISAYAN</v>
      </c>
      <c r="E4300" s="258" t="str">
        <f>data_olah!D98</f>
        <v>PURNA SARI JAYA</v>
      </c>
      <c r="F4300" s="259" t="str">
        <f>data_olah!F98</f>
        <v>1.5370194218828523</v>
      </c>
      <c r="G4300" s="259" t="str">
        <f>data_olah!G98</f>
        <v>118.13954425753559</v>
      </c>
      <c r="H4300" s="258" t="str">
        <f>data_olah!H98</f>
        <v>TELKOMSEL</v>
      </c>
      <c r="I4300" s="258" t="str">
        <f>data_olah!I98</f>
        <v>ORBIT</v>
      </c>
      <c r="J4300" s="258" t="str">
        <f>data_olah!J98</f>
        <v>TERPASANG</v>
      </c>
      <c r="K4300" s="258" t="str">
        <f>data_olah!R98</f>
        <v>TIDAK TERDETEKSI</v>
      </c>
      <c r="L4300" s="258" t="str">
        <f>data_olah!U98</f>
        <v>TIDAK TERDETEKSI</v>
      </c>
    </row>
    <row r="4301">
      <c r="A4301" s="257">
        <v>2025.0</v>
      </c>
      <c r="B4301" s="257" t="s">
        <v>3600</v>
      </c>
      <c r="C4301" s="258" t="str">
        <f>data_olah!B99</f>
        <v>BERAU</v>
      </c>
      <c r="D4301" s="258" t="str">
        <f>data_olah!C99</f>
        <v>TALISAYAN</v>
      </c>
      <c r="E4301" s="258" t="str">
        <f>data_olah!D99</f>
        <v>EKA SAPTA</v>
      </c>
      <c r="F4301" s="259" t="str">
        <f>data_olah!F99</f>
        <v>1.5564191470714022</v>
      </c>
      <c r="G4301" s="259" t="str">
        <f>data_olah!G99</f>
        <v>118.10209687087696</v>
      </c>
      <c r="H4301" s="258" t="str">
        <f>data_olah!H99</f>
        <v>TELKOMSEL</v>
      </c>
      <c r="I4301" s="258" t="str">
        <f>data_olah!I99</f>
        <v>ORBIT</v>
      </c>
      <c r="J4301" s="258" t="str">
        <f>data_olah!J99</f>
        <v>TERPASANG</v>
      </c>
      <c r="K4301" s="258" t="str">
        <f>data_olah!R99</f>
        <v>TIDAK TERDETEKSI</v>
      </c>
      <c r="L4301" s="258" t="str">
        <f>data_olah!U99</f>
        <v>TIDAK TERDETEKSI</v>
      </c>
    </row>
    <row r="4302">
      <c r="A4302" s="257">
        <v>2025.0</v>
      </c>
      <c r="B4302" s="257" t="s">
        <v>3600</v>
      </c>
      <c r="C4302" s="258" t="str">
        <f>data_olah!B100</f>
        <v>BERAU</v>
      </c>
      <c r="D4302" s="258" t="str">
        <f>data_olah!C100</f>
        <v>TALISAYAN</v>
      </c>
      <c r="E4302" s="258" t="str">
        <f>data_olah!D100</f>
        <v>CAPUAK</v>
      </c>
      <c r="F4302" s="259" t="str">
        <f>data_olah!F100</f>
        <v>1.534799</v>
      </c>
      <c r="G4302" s="259" t="str">
        <f>data_olah!G100</f>
        <v>118.239795</v>
      </c>
      <c r="H4302" s="258" t="str">
        <f>data_olah!H100</f>
        <v>BESTCAMP</v>
      </c>
      <c r="I4302" s="258" t="str">
        <f>data_olah!I100</f>
        <v>STARLINK</v>
      </c>
      <c r="J4302" s="258" t="str">
        <f>data_olah!J100</f>
        <v>TERPASANG</v>
      </c>
      <c r="K4302" s="258" t="str">
        <f>data_olah!R100</f>
        <v>&lt;= 100GB</v>
      </c>
      <c r="L4302" s="258" t="str">
        <f>data_olah!U100</f>
        <v>KURANG OPTIMAL</v>
      </c>
    </row>
    <row r="4303">
      <c r="A4303" s="257">
        <v>2025.0</v>
      </c>
      <c r="B4303" s="257" t="s">
        <v>3600</v>
      </c>
      <c r="C4303" s="258" t="str">
        <f>data_olah!B101</f>
        <v>BERAU</v>
      </c>
      <c r="D4303" s="258" t="str">
        <f>data_olah!C101</f>
        <v>TELUK BAYUR</v>
      </c>
      <c r="E4303" s="258" t="str">
        <f>data_olah!D101</f>
        <v>TUMBIT MELAYU</v>
      </c>
      <c r="F4303" s="259" t="str">
        <f>data_olah!F101</f>
        <v>2.014899955449577</v>
      </c>
      <c r="G4303" s="259" t="str">
        <f>data_olah!G101</f>
        <v>117.33547037108995</v>
      </c>
      <c r="H4303" s="258" t="str">
        <f>data_olah!H101</f>
        <v>TELKOM</v>
      </c>
      <c r="I4303" s="258" t="str">
        <f>data_olah!I101</f>
        <v>WMS</v>
      </c>
      <c r="J4303" s="258" t="str">
        <f>data_olah!J101</f>
        <v>TERPASANG</v>
      </c>
      <c r="K4303" s="258" t="str">
        <f>data_olah!R101</f>
        <v>TIDAK AKTIF</v>
      </c>
      <c r="L4303" s="258" t="str">
        <f>data_olah!U101</f>
        <v>TIDAK AKTIF</v>
      </c>
    </row>
    <row r="4304">
      <c r="A4304" s="257">
        <v>2025.0</v>
      </c>
      <c r="B4304" s="257" t="s">
        <v>3600</v>
      </c>
      <c r="C4304" s="258" t="str">
        <f>data_olah!B102</f>
        <v>BERAU</v>
      </c>
      <c r="D4304" s="258" t="str">
        <f>data_olah!C102</f>
        <v>TELUK BAYUR</v>
      </c>
      <c r="E4304" s="258" t="str">
        <f>data_olah!D102</f>
        <v>LABANAN JAYA</v>
      </c>
      <c r="F4304" s="259" t="str">
        <f>data_olah!F102</f>
        <v>2.066518948026063</v>
      </c>
      <c r="G4304" s="259" t="str">
        <f>data_olah!G102</f>
        <v>117.30302651568128</v>
      </c>
      <c r="H4304" s="258" t="str">
        <f>data_olah!H102</f>
        <v>TELKOM</v>
      </c>
      <c r="I4304" s="258" t="str">
        <f>data_olah!I102</f>
        <v>WMS</v>
      </c>
      <c r="J4304" s="258" t="str">
        <f>data_olah!J102</f>
        <v>TERPASANG</v>
      </c>
      <c r="K4304" s="258" t="str">
        <f>data_olah!R102</f>
        <v>BELUM TERPASANG</v>
      </c>
      <c r="L4304" s="258" t="str">
        <f>data_olah!U102</f>
        <v>TIDAK OPTIMAL</v>
      </c>
    </row>
    <row r="4305">
      <c r="A4305" s="257">
        <v>2025.0</v>
      </c>
      <c r="B4305" s="257" t="s">
        <v>3600</v>
      </c>
      <c r="C4305" s="258" t="str">
        <f>data_olah!B103</f>
        <v>BERAU</v>
      </c>
      <c r="D4305" s="258" t="str">
        <f>data_olah!C103</f>
        <v>TELUK BAYUR</v>
      </c>
      <c r="E4305" s="258" t="str">
        <f>data_olah!D103</f>
        <v>LABANAN MAKMUR</v>
      </c>
      <c r="F4305" s="259" t="str">
        <f>data_olah!F103</f>
        <v>2.0659115243405277</v>
      </c>
      <c r="G4305" s="259" t="str">
        <f>data_olah!G103</f>
        <v>117.30369450682096</v>
      </c>
      <c r="H4305" s="258" t="str">
        <f>data_olah!H103</f>
        <v>TELKOMSEL</v>
      </c>
      <c r="I4305" s="258" t="str">
        <f>data_olah!I103</f>
        <v>INDIHOME</v>
      </c>
      <c r="J4305" s="258" t="str">
        <f>data_olah!J103</f>
        <v>TERPASANG</v>
      </c>
      <c r="K4305" s="258" t="str">
        <f>data_olah!R103</f>
        <v/>
      </c>
      <c r="L4305" s="258" t="str">
        <f>data_olah!U103</f>
        <v>KURANG OPTIMAL</v>
      </c>
    </row>
    <row r="4306">
      <c r="A4306" s="257">
        <v>2025.0</v>
      </c>
      <c r="B4306" s="257" t="s">
        <v>3600</v>
      </c>
      <c r="C4306" s="258" t="str">
        <f>data_olah!B104</f>
        <v>BERAU</v>
      </c>
      <c r="D4306" s="258" t="str">
        <f>data_olah!C104</f>
        <v>TELUK BAYUR</v>
      </c>
      <c r="E4306" s="258" t="str">
        <f>data_olah!D104</f>
        <v>LABANAN MAKARTI</v>
      </c>
      <c r="F4306" s="259" t="str">
        <f>data_olah!F104</f>
        <v>2.053083720117688</v>
      </c>
      <c r="G4306" s="259" t="str">
        <f>data_olah!G104</f>
        <v>, 117.27343517922085</v>
      </c>
      <c r="H4306" s="258" t="str">
        <f>data_olah!H104</f>
        <v>TELKOM</v>
      </c>
      <c r="I4306" s="258" t="str">
        <f>data_olah!I104</f>
        <v>WMS</v>
      </c>
      <c r="J4306" s="258" t="str">
        <f>data_olah!J104</f>
        <v>TERPASANG</v>
      </c>
      <c r="K4306" s="258" t="str">
        <f>data_olah!R104</f>
        <v>BELUM TERPASANG</v>
      </c>
      <c r="L4306" s="258" t="str">
        <f>data_olah!U104</f>
        <v>TIDAK AKTIF</v>
      </c>
    </row>
    <row r="4307">
      <c r="A4307" s="257">
        <v>2025.0</v>
      </c>
      <c r="B4307" s="257" t="s">
        <v>3600</v>
      </c>
      <c r="C4307" s="258" t="str">
        <f>data_olah!B105</f>
        <v>KUTAI BARAT</v>
      </c>
      <c r="D4307" s="258" t="str">
        <f>data_olah!C105</f>
        <v>BARONG TONGKOK</v>
      </c>
      <c r="E4307" s="258" t="str">
        <f>data_olah!D105</f>
        <v>MENCIMAI</v>
      </c>
      <c r="F4307" s="259" t="str">
        <f>data_olah!F105</f>
        <v>-0.2813150783592161</v>
      </c>
      <c r="G4307" s="259" t="str">
        <f>data_olah!G105</f>
        <v>115.6717725280097</v>
      </c>
      <c r="H4307" s="258" t="str">
        <f>data_olah!H105</f>
        <v>TELKOM</v>
      </c>
      <c r="I4307" s="258" t="str">
        <f>data_olah!I105</f>
        <v>Astinet</v>
      </c>
      <c r="J4307" s="258" t="str">
        <f>data_olah!J105</f>
        <v>TERPASANG</v>
      </c>
      <c r="K4307" s="258" t="str">
        <f>data_olah!R105</f>
        <v>TIDAK TERDETEKSI</v>
      </c>
      <c r="L4307" s="258" t="str">
        <f>data_olah!U105</f>
        <v>TIDAK TERDETEKSI</v>
      </c>
    </row>
    <row r="4308">
      <c r="A4308" s="257">
        <v>2025.0</v>
      </c>
      <c r="B4308" s="257" t="s">
        <v>3600</v>
      </c>
      <c r="C4308" s="258" t="str">
        <f>data_olah!B106</f>
        <v>KUTAI BARAT</v>
      </c>
      <c r="D4308" s="258" t="str">
        <f>data_olah!C106</f>
        <v>BARONG TONGKOK</v>
      </c>
      <c r="E4308" s="258" t="str">
        <f>data_olah!D106</f>
        <v>ENGKUNI PASEK</v>
      </c>
      <c r="F4308" s="259" t="str">
        <f>data_olah!F106</f>
        <v>-0.3104591798120373</v>
      </c>
      <c r="G4308" s="259" t="str">
        <f>data_olah!G106</f>
        <v>115.64765401386627</v>
      </c>
      <c r="H4308" s="258" t="str">
        <f>data_olah!H106</f>
        <v>BESTCAMP</v>
      </c>
      <c r="I4308" s="258" t="str">
        <f>data_olah!I106</f>
        <v>STARLINK</v>
      </c>
      <c r="J4308" s="258" t="str">
        <f>data_olah!J106</f>
        <v>TERPASANG</v>
      </c>
      <c r="K4308" s="258" t="str">
        <f>data_olah!R106</f>
        <v>&lt;= 10GB</v>
      </c>
      <c r="L4308" s="258" t="str">
        <f>data_olah!U106</f>
        <v>TIDAK OPTIMAL</v>
      </c>
    </row>
    <row r="4309">
      <c r="A4309" s="257">
        <v>2025.0</v>
      </c>
      <c r="B4309" s="257" t="s">
        <v>3600</v>
      </c>
      <c r="C4309" s="258" t="str">
        <f>data_olah!B107</f>
        <v>KUTAI BARAT</v>
      </c>
      <c r="D4309" s="258" t="str">
        <f>data_olah!C107</f>
        <v>BARONG TONGKOK</v>
      </c>
      <c r="E4309" s="258" t="str">
        <f>data_olah!D107</f>
        <v>PEPAS EHENG</v>
      </c>
      <c r="F4309" s="259" t="str">
        <f>data_olah!F107</f>
        <v>-0.28163155702530107</v>
      </c>
      <c r="G4309" s="259" t="str">
        <f>data_olah!G107</f>
        <v>115.60985498706191</v>
      </c>
      <c r="H4309" s="258" t="str">
        <f>data_olah!H107</f>
        <v>TELKOMSEL</v>
      </c>
      <c r="I4309" s="258" t="str">
        <f>data_olah!I107</f>
        <v>ORBIT</v>
      </c>
      <c r="J4309" s="258" t="str">
        <f>data_olah!J107</f>
        <v>TERPASANG</v>
      </c>
      <c r="K4309" s="258" t="str">
        <f>data_olah!R107</f>
        <v>TIDAK TERDETEKSI</v>
      </c>
      <c r="L4309" s="258" t="str">
        <f>data_olah!U107</f>
        <v>TIDAK TERDETEKSI</v>
      </c>
    </row>
    <row r="4310">
      <c r="A4310" s="257">
        <v>2025.0</v>
      </c>
      <c r="B4310" s="257" t="s">
        <v>3600</v>
      </c>
      <c r="C4310" s="258" t="str">
        <f>data_olah!B108</f>
        <v>KUTAI BARAT</v>
      </c>
      <c r="D4310" s="258" t="str">
        <f>data_olah!C108</f>
        <v>BARONG TONGKOK</v>
      </c>
      <c r="E4310" s="258" t="str">
        <f>data_olah!D108</f>
        <v>JUHAN ASA</v>
      </c>
      <c r="F4310" s="259" t="str">
        <f>data_olah!F108</f>
        <v>-0.19629182061140568</v>
      </c>
      <c r="G4310" s="259" t="str">
        <f>data_olah!G108</f>
        <v>115.60821740305036</v>
      </c>
      <c r="H4310" s="258" t="str">
        <f>data_olah!H108</f>
        <v>TELKOM</v>
      </c>
      <c r="I4310" s="258" t="str">
        <f>data_olah!I108</f>
        <v>WMS</v>
      </c>
      <c r="J4310" s="258" t="str">
        <f>data_olah!J108</f>
        <v>TERPASANG</v>
      </c>
      <c r="K4310" s="258" t="str">
        <f>data_olah!R108</f>
        <v>&gt; 200GB</v>
      </c>
      <c r="L4310" s="258" t="str">
        <f>data_olah!U108</f>
        <v>KURANG OPTIMAL</v>
      </c>
    </row>
    <row r="4311">
      <c r="A4311" s="257">
        <v>2025.0</v>
      </c>
      <c r="B4311" s="257" t="s">
        <v>3600</v>
      </c>
      <c r="C4311" s="258" t="str">
        <f>data_olah!B109</f>
        <v>KUTAI BARAT</v>
      </c>
      <c r="D4311" s="258" t="str">
        <f>data_olah!C109</f>
        <v>BARONG TONGKOK</v>
      </c>
      <c r="E4311" s="258" t="str">
        <f>data_olah!D109</f>
        <v>ASA</v>
      </c>
      <c r="F4311" s="259" t="str">
        <f>data_olah!F109</f>
        <v>-0.204935343102523</v>
      </c>
      <c r="G4311" s="259" t="str">
        <f>data_olah!G109</f>
        <v>115.67127516143881</v>
      </c>
      <c r="H4311" s="258" t="str">
        <f>data_olah!H109</f>
        <v>TELKOM</v>
      </c>
      <c r="I4311" s="258" t="str">
        <f>data_olah!I109</f>
        <v>WMS</v>
      </c>
      <c r="J4311" s="258" t="str">
        <f>data_olah!J109</f>
        <v>TERPASANG</v>
      </c>
      <c r="K4311" s="258" t="str">
        <f>data_olah!R109</f>
        <v>&gt; 200GB</v>
      </c>
      <c r="L4311" s="258" t="str">
        <f>data_olah!U109</f>
        <v>KURANG OPTIMAL</v>
      </c>
    </row>
    <row r="4312">
      <c r="A4312" s="257">
        <v>2025.0</v>
      </c>
      <c r="B4312" s="257" t="s">
        <v>3600</v>
      </c>
      <c r="C4312" s="258" t="str">
        <f>data_olah!B110</f>
        <v>KUTAI BARAT</v>
      </c>
      <c r="D4312" s="258" t="str">
        <f>data_olah!C110</f>
        <v>BARONG TONGKOK</v>
      </c>
      <c r="E4312" s="258" t="str">
        <f>data_olah!D110</f>
        <v>PEPES ASA</v>
      </c>
      <c r="F4312" s="259" t="str">
        <f>data_olah!F110</f>
        <v>-0.16708560523873905</v>
      </c>
      <c r="G4312" s="259" t="str">
        <f>data_olah!G110</f>
        <v>115.68779596327703</v>
      </c>
      <c r="H4312" s="258" t="str">
        <f>data_olah!H110</f>
        <v>COMTELINDO</v>
      </c>
      <c r="I4312" s="258" t="str">
        <f>data_olah!I110</f>
        <v>WMS</v>
      </c>
      <c r="J4312" s="258" t="str">
        <f>data_olah!J110</f>
        <v>TERPASANG</v>
      </c>
      <c r="K4312" s="258" t="str">
        <f>data_olah!R110</f>
        <v>TIDAK TERDETEKSI</v>
      </c>
      <c r="L4312" s="258" t="str">
        <f>data_olah!U110</f>
        <v>KURANG OPTIMAL</v>
      </c>
    </row>
    <row r="4313">
      <c r="A4313" s="257">
        <v>2025.0</v>
      </c>
      <c r="B4313" s="257" t="s">
        <v>3600</v>
      </c>
      <c r="C4313" s="258" t="str">
        <f>data_olah!B111</f>
        <v>KUTAI BARAT</v>
      </c>
      <c r="D4313" s="258" t="str">
        <f>data_olah!C111</f>
        <v>BARONG TONGKOK</v>
      </c>
      <c r="E4313" s="258" t="str">
        <f>data_olah!D111</f>
        <v>MUARA ASA</v>
      </c>
      <c r="F4313" s="259" t="str">
        <f>data_olah!F111</f>
        <v>-0.130291341949828</v>
      </c>
      <c r="G4313" s="259" t="str">
        <f>data_olah!G111</f>
        <v>115.71415613407514</v>
      </c>
      <c r="H4313" s="258" t="str">
        <f>data_olah!H111</f>
        <v>BESTCAMP</v>
      </c>
      <c r="I4313" s="258" t="str">
        <f>data_olah!I111</f>
        <v>STARLINK</v>
      </c>
      <c r="J4313" s="258" t="str">
        <f>data_olah!J111</f>
        <v>TERPASANG</v>
      </c>
      <c r="K4313" s="258" t="str">
        <f>data_olah!R111</f>
        <v>&lt;= 10GB</v>
      </c>
      <c r="L4313" s="258" t="str">
        <f>data_olah!U111</f>
        <v>TIDAK OPTIMAL</v>
      </c>
    </row>
    <row r="4314">
      <c r="A4314" s="257">
        <v>2025.0</v>
      </c>
      <c r="B4314" s="257" t="s">
        <v>3600</v>
      </c>
      <c r="C4314" s="258" t="str">
        <f>data_olah!B112</f>
        <v>KUTAI BARAT</v>
      </c>
      <c r="D4314" s="258" t="str">
        <f>data_olah!C112</f>
        <v>BARONG TONGKOK</v>
      </c>
      <c r="E4314" s="258" t="str">
        <f>data_olah!D112</f>
        <v>ONGKO ASA</v>
      </c>
      <c r="F4314" s="259" t="str">
        <f>data_olah!F112</f>
        <v>-0.17041179692585853</v>
      </c>
      <c r="G4314" s="259" t="str">
        <f>data_olah!G112</f>
        <v>115.69567156313413</v>
      </c>
      <c r="H4314" s="258" t="str">
        <f>data_olah!H112</f>
        <v>BESTCAMP</v>
      </c>
      <c r="I4314" s="258" t="str">
        <f>data_olah!I112</f>
        <v>STARLINK</v>
      </c>
      <c r="J4314" s="258" t="str">
        <f>data_olah!J112</f>
        <v>TERPASANG</v>
      </c>
      <c r="K4314" s="258" t="str">
        <f>data_olah!R112</f>
        <v>&lt;= 50GB</v>
      </c>
      <c r="L4314" s="258" t="str">
        <f>data_olah!U112</f>
        <v>OPTIMAL</v>
      </c>
    </row>
    <row r="4315">
      <c r="A4315" s="257">
        <v>2025.0</v>
      </c>
      <c r="B4315" s="257" t="s">
        <v>3600</v>
      </c>
      <c r="C4315" s="258" t="str">
        <f>data_olah!B113</f>
        <v>KUTAI BARAT</v>
      </c>
      <c r="D4315" s="258" t="str">
        <f>data_olah!C113</f>
        <v>BARONG TONGKOK</v>
      </c>
      <c r="E4315" s="258" t="str">
        <f>data_olah!D113</f>
        <v>JUAQ ASA</v>
      </c>
      <c r="F4315" s="259" t="str">
        <f>data_olah!F113</f>
        <v>-0.17887505723404634</v>
      </c>
      <c r="G4315" s="259" t="str">
        <f>data_olah!G113</f>
        <v>115.67922205757701</v>
      </c>
      <c r="H4315" s="258" t="str">
        <f>data_olah!H113</f>
        <v>TELKOM</v>
      </c>
      <c r="I4315" s="258" t="str">
        <f>data_olah!I113</f>
        <v>WMS</v>
      </c>
      <c r="J4315" s="258" t="str">
        <f>data_olah!J113</f>
        <v>TERPASANG</v>
      </c>
      <c r="K4315" s="258" t="str">
        <f>data_olah!R113</f>
        <v>&gt; 200GB</v>
      </c>
      <c r="L4315" s="258" t="str">
        <f>data_olah!U113</f>
        <v>KURANG OPTIMAL</v>
      </c>
    </row>
    <row r="4316">
      <c r="A4316" s="257">
        <v>2025.0</v>
      </c>
      <c r="B4316" s="257" t="s">
        <v>3600</v>
      </c>
      <c r="C4316" s="258" t="str">
        <f>data_olah!B114</f>
        <v>KUTAI BARAT</v>
      </c>
      <c r="D4316" s="258" t="str">
        <f>data_olah!C114</f>
        <v>BARONG TONGKOK</v>
      </c>
      <c r="E4316" s="258" t="str">
        <f>data_olah!D114</f>
        <v>OMBAU ASA</v>
      </c>
      <c r="F4316" s="259" t="str">
        <f>data_olah!F114</f>
        <v>-0.191838885987442</v>
      </c>
      <c r="G4316" s="259" t="str">
        <f>data_olah!G114</f>
        <v>115.71663257092645</v>
      </c>
      <c r="H4316" s="258" t="str">
        <f>data_olah!H114</f>
        <v>TELKOM</v>
      </c>
      <c r="I4316" s="258" t="str">
        <f>data_olah!I114</f>
        <v>Astinet</v>
      </c>
      <c r="J4316" s="258" t="str">
        <f>data_olah!J114</f>
        <v>TERPASANG</v>
      </c>
      <c r="K4316" s="258" t="str">
        <f>data_olah!R114</f>
        <v>TIDAK TERDETEKSI</v>
      </c>
      <c r="L4316" s="258" t="str">
        <f>data_olah!U114</f>
        <v>TIDAK TERDETEKSI</v>
      </c>
    </row>
    <row r="4317">
      <c r="A4317" s="257">
        <v>2025.0</v>
      </c>
      <c r="B4317" s="257" t="s">
        <v>3600</v>
      </c>
      <c r="C4317" s="258" t="str">
        <f>data_olah!B115</f>
        <v>KUTAI BARAT</v>
      </c>
      <c r="D4317" s="258" t="str">
        <f>data_olah!C115</f>
        <v>BARONG TONGKOK</v>
      </c>
      <c r="E4317" s="258" t="str">
        <f>data_olah!D115</f>
        <v>NGENYAN ASA</v>
      </c>
      <c r="F4317" s="259" t="str">
        <f>data_olah!F115</f>
        <v>-0.21607552833560312</v>
      </c>
      <c r="G4317" s="259" t="str">
        <f>data_olah!G115</f>
        <v>115.7277197286916</v>
      </c>
      <c r="H4317" s="258" t="str">
        <f>data_olah!H115</f>
        <v>TELKOM</v>
      </c>
      <c r="I4317" s="258" t="str">
        <f>data_olah!I115</f>
        <v>WMS</v>
      </c>
      <c r="J4317" s="258" t="str">
        <f>data_olah!J115</f>
        <v>TERPASANG</v>
      </c>
      <c r="K4317" s="258" t="str">
        <f>data_olah!R115</f>
        <v>&lt;= 1GB</v>
      </c>
      <c r="L4317" s="258" t="str">
        <f>data_olah!U115</f>
        <v>KURANG OPTIMAL</v>
      </c>
    </row>
    <row r="4318">
      <c r="A4318" s="257">
        <v>2025.0</v>
      </c>
      <c r="B4318" s="257" t="s">
        <v>3600</v>
      </c>
      <c r="C4318" s="258" t="str">
        <f>data_olah!B116</f>
        <v>KUTAI BARAT</v>
      </c>
      <c r="D4318" s="258" t="str">
        <f>data_olah!C116</f>
        <v>BARONG TONGKOK</v>
      </c>
      <c r="E4318" s="258" t="str">
        <f>data_olah!D116</f>
        <v>GEMUHAN ASA</v>
      </c>
      <c r="F4318" s="259" t="str">
        <f>data_olah!F116</f>
        <v>-0.1865940407850733</v>
      </c>
      <c r="G4318" s="259" t="str">
        <f>data_olah!G116</f>
        <v>115.77478736076023</v>
      </c>
      <c r="H4318" s="258" t="str">
        <f>data_olah!H116</f>
        <v>TELKOMSEL</v>
      </c>
      <c r="I4318" s="258" t="str">
        <f>data_olah!I116</f>
        <v>INDIHOME</v>
      </c>
      <c r="J4318" s="258" t="str">
        <f>data_olah!J116</f>
        <v>TERPASANG</v>
      </c>
      <c r="K4318" s="258" t="str">
        <f>data_olah!R116</f>
        <v>&gt; 200GB</v>
      </c>
      <c r="L4318" s="258" t="str">
        <f>data_olah!U116</f>
        <v>KURANG OPTIMAL</v>
      </c>
    </row>
    <row r="4319">
      <c r="A4319" s="257">
        <v>2025.0</v>
      </c>
      <c r="B4319" s="257" t="s">
        <v>3600</v>
      </c>
      <c r="C4319" s="258" t="str">
        <f>data_olah!B117</f>
        <v>KUTAI BARAT</v>
      </c>
      <c r="D4319" s="258" t="str">
        <f>data_olah!C117</f>
        <v>BARONG TONGKOK</v>
      </c>
      <c r="E4319" s="258" t="str">
        <f>data_olah!D117</f>
        <v>GELEO BARU</v>
      </c>
      <c r="F4319" s="259" t="str">
        <f>data_olah!F117</f>
        <v>-0.17444422795683048</v>
      </c>
      <c r="G4319" s="259" t="str">
        <f>data_olah!G117</f>
        <v>115.74867481430151</v>
      </c>
      <c r="H4319" s="258" t="str">
        <f>data_olah!H117</f>
        <v>TELKOMSEL</v>
      </c>
      <c r="I4319" s="258" t="str">
        <f>data_olah!I117</f>
        <v>INDIHOME</v>
      </c>
      <c r="J4319" s="258" t="str">
        <f>data_olah!J117</f>
        <v>TERPASANG</v>
      </c>
      <c r="K4319" s="258" t="str">
        <f>data_olah!R117</f>
        <v>&lt;= 150GB</v>
      </c>
      <c r="L4319" s="258" t="str">
        <f>data_olah!U117</f>
        <v>KURANG OPTIMAL</v>
      </c>
    </row>
    <row r="4320">
      <c r="A4320" s="257">
        <v>2025.0</v>
      </c>
      <c r="B4320" s="257" t="s">
        <v>3600</v>
      </c>
      <c r="C4320" s="258" t="str">
        <f>data_olah!B118</f>
        <v>KUTAI BARAT</v>
      </c>
      <c r="D4320" s="258" t="str">
        <f>data_olah!C118</f>
        <v>BARONG TONGKOK</v>
      </c>
      <c r="E4320" s="258" t="str">
        <f>data_olah!D118</f>
        <v>GELEO ASA</v>
      </c>
      <c r="F4320" s="259" t="str">
        <f>data_olah!F118</f>
        <v>-0.1572131914729909</v>
      </c>
      <c r="G4320" s="259" t="str">
        <f>data_olah!G118</f>
        <v>115.74240559667388</v>
      </c>
      <c r="H4320" s="258" t="str">
        <f>data_olah!H118</f>
        <v>TELKOM</v>
      </c>
      <c r="I4320" s="258" t="str">
        <f>data_olah!I118</f>
        <v>WMS</v>
      </c>
      <c r="J4320" s="258" t="str">
        <f>data_olah!J118</f>
        <v>TERPASANG</v>
      </c>
      <c r="K4320" s="258" t="str">
        <f>data_olah!R118</f>
        <v>&gt; 200GB</v>
      </c>
      <c r="L4320" s="258" t="str">
        <f>data_olah!U118</f>
        <v>KURANG OPTIMAL</v>
      </c>
    </row>
    <row r="4321">
      <c r="A4321" s="257">
        <v>2025.0</v>
      </c>
      <c r="B4321" s="257" t="s">
        <v>3600</v>
      </c>
      <c r="C4321" s="258" t="str">
        <f>data_olah!B119</f>
        <v>KUTAI BARAT</v>
      </c>
      <c r="D4321" s="258" t="str">
        <f>data_olah!C119</f>
        <v>BARONG TONGKOK</v>
      </c>
      <c r="E4321" s="258" t="str">
        <f>data_olah!D119</f>
        <v>REJO BASUKI</v>
      </c>
      <c r="F4321" s="259" t="str">
        <f>data_olah!F119</f>
        <v>-0.2696440984378218</v>
      </c>
      <c r="G4321" s="259" t="str">
        <f>data_olah!G119</f>
        <v>115.67661951113836</v>
      </c>
      <c r="H4321" s="258" t="str">
        <f>data_olah!H119</f>
        <v>TELKOMSEL</v>
      </c>
      <c r="I4321" s="258" t="str">
        <f>data_olah!I119</f>
        <v>INDIHOME</v>
      </c>
      <c r="J4321" s="258" t="str">
        <f>data_olah!J119</f>
        <v>TERPASANG</v>
      </c>
      <c r="K4321" s="258" t="str">
        <f>data_olah!R119</f>
        <v>&lt;= 10GB</v>
      </c>
      <c r="L4321" s="258" t="str">
        <f>data_olah!U119</f>
        <v>TIDAK OPTIMAL</v>
      </c>
    </row>
    <row r="4322">
      <c r="A4322" s="257">
        <v>2025.0</v>
      </c>
      <c r="B4322" s="257" t="s">
        <v>3600</v>
      </c>
      <c r="C4322" s="258" t="str">
        <f>data_olah!B120</f>
        <v>KUTAI BARAT</v>
      </c>
      <c r="D4322" s="258" t="str">
        <f>data_olah!C120</f>
        <v>BARONG TONGKOK</v>
      </c>
      <c r="E4322" s="258" t="str">
        <f>data_olah!D120</f>
        <v>SUMBER SARI</v>
      </c>
      <c r="F4322" s="259" t="str">
        <f>data_olah!F120</f>
        <v>-0.23818464861862707</v>
      </c>
      <c r="G4322" s="259" t="str">
        <f>data_olah!G120</f>
        <v>115.71903218811187</v>
      </c>
      <c r="H4322" s="258" t="str">
        <f>data_olah!H120</f>
        <v>TELKOMSEL</v>
      </c>
      <c r="I4322" s="258" t="str">
        <f>data_olah!I120</f>
        <v>INDIHOME</v>
      </c>
      <c r="J4322" s="258" t="str">
        <f>data_olah!J120</f>
        <v>TERPASANG</v>
      </c>
      <c r="K4322" s="258" t="str">
        <f>data_olah!R120</f>
        <v>&lt;= 150GB</v>
      </c>
      <c r="L4322" s="258" t="str">
        <f>data_olah!U120</f>
        <v>KURANG OPTIMAL</v>
      </c>
    </row>
    <row r="4323">
      <c r="A4323" s="257">
        <v>2025.0</v>
      </c>
      <c r="B4323" s="257" t="s">
        <v>3600</v>
      </c>
      <c r="C4323" s="258" t="str">
        <f>data_olah!B121</f>
        <v>KUTAI BARAT</v>
      </c>
      <c r="D4323" s="258" t="str">
        <f>data_olah!C121</f>
        <v>BARONG TONGKOK</v>
      </c>
      <c r="E4323" s="258" t="str">
        <f>data_olah!D121</f>
        <v>SENDAWAR</v>
      </c>
      <c r="F4323" s="259" t="str">
        <f>data_olah!F121</f>
        <v>-0.213830</v>
      </c>
      <c r="G4323" s="259" t="str">
        <f>data_olah!G121</f>
        <v>115.781577</v>
      </c>
      <c r="H4323" s="258" t="str">
        <f>data_olah!H121</f>
        <v>TELKOM</v>
      </c>
      <c r="I4323" s="258" t="str">
        <f>data_olah!I121</f>
        <v>Astinet</v>
      </c>
      <c r="J4323" s="258" t="str">
        <f>data_olah!J121</f>
        <v>TERPASANG</v>
      </c>
      <c r="K4323" s="258" t="str">
        <f>data_olah!R121</f>
        <v>TIDAK TERDETEKSI</v>
      </c>
      <c r="L4323" s="258" t="str">
        <f>data_olah!U121</f>
        <v>TIDAK TERDETEKSI</v>
      </c>
    </row>
    <row r="4324">
      <c r="A4324" s="257">
        <v>2025.0</v>
      </c>
      <c r="B4324" s="257" t="s">
        <v>3600</v>
      </c>
      <c r="C4324" s="258" t="str">
        <f>data_olah!B122</f>
        <v>KUTAI BARAT</v>
      </c>
      <c r="D4324" s="258" t="str">
        <f>data_olah!C122</f>
        <v>BARONG TONGKOK</v>
      </c>
      <c r="E4324" s="258" t="str">
        <f>data_olah!D122</f>
        <v>BALOK ASA</v>
      </c>
      <c r="F4324" s="259" t="str">
        <f>data_olah!F122</f>
        <v>-0.21272149956816314</v>
      </c>
      <c r="G4324" s="259" t="str">
        <f>data_olah!G122</f>
        <v>115.64039769220865</v>
      </c>
      <c r="H4324" s="258" t="str">
        <f>data_olah!H122</f>
        <v>PSN</v>
      </c>
      <c r="I4324" s="258" t="str">
        <f>data_olah!I122</f>
        <v>VSAT</v>
      </c>
      <c r="J4324" s="258" t="str">
        <f>data_olah!J122</f>
        <v>TERPASANG</v>
      </c>
      <c r="K4324" s="258" t="str">
        <f>data_olah!R122</f>
        <v/>
      </c>
      <c r="L4324" s="258" t="str">
        <f>data_olah!U122</f>
        <v>TIDAK OPTIMAL</v>
      </c>
    </row>
    <row r="4325">
      <c r="A4325" s="257">
        <v>2025.0</v>
      </c>
      <c r="B4325" s="257" t="s">
        <v>3600</v>
      </c>
      <c r="C4325" s="258" t="str">
        <f>data_olah!B123</f>
        <v>KUTAI BARAT</v>
      </c>
      <c r="D4325" s="258" t="str">
        <f>data_olah!C123</f>
        <v>BARONG TONGKOK</v>
      </c>
      <c r="E4325" s="258" t="str">
        <f>data_olah!D123</f>
        <v>BELEMPUNG ULAQ</v>
      </c>
      <c r="F4325" s="259" t="str">
        <f>data_olah!F123</f>
        <v>-0.22734207228667713</v>
      </c>
      <c r="G4325" s="259" t="str">
        <f>data_olah!G123</f>
        <v>115.74720937264836</v>
      </c>
      <c r="H4325" s="258" t="str">
        <f>data_olah!H123</f>
        <v>COMTELINDO</v>
      </c>
      <c r="I4325" s="258" t="str">
        <f>data_olah!I123</f>
        <v>WMS</v>
      </c>
      <c r="J4325" s="258" t="str">
        <f>data_olah!J123</f>
        <v>TERPASANG</v>
      </c>
      <c r="K4325" s="258" t="str">
        <f>data_olah!R123</f>
        <v>TIDAK TERDETEKSI</v>
      </c>
      <c r="L4325" s="258" t="str">
        <f>data_olah!U123</f>
        <v>SANGAT OPTIMAL</v>
      </c>
    </row>
    <row r="4326">
      <c r="A4326" s="257">
        <v>2025.0</v>
      </c>
      <c r="B4326" s="257" t="s">
        <v>3600</v>
      </c>
      <c r="C4326" s="258" t="str">
        <f>data_olah!B124</f>
        <v>KUTAI BARAT</v>
      </c>
      <c r="D4326" s="258" t="str">
        <f>data_olah!C124</f>
        <v>BENTIAN BESAR</v>
      </c>
      <c r="E4326" s="258" t="str">
        <f>data_olah!D124</f>
        <v>RANDA EMPAS</v>
      </c>
      <c r="F4326" s="259" t="str">
        <f>data_olah!F124</f>
        <v>-1.0574766817369508</v>
      </c>
      <c r="G4326" s="259" t="str">
        <f>data_olah!G124</f>
        <v>115.75151086867604</v>
      </c>
      <c r="H4326" s="258" t="str">
        <f>data_olah!H124</f>
        <v>TELKOMSAT</v>
      </c>
      <c r="I4326" s="258" t="str">
        <f>data_olah!I124</f>
        <v>STARLINK</v>
      </c>
      <c r="J4326" s="258" t="str">
        <f>data_olah!J124</f>
        <v>TERPASANG</v>
      </c>
      <c r="K4326" s="258" t="str">
        <f>data_olah!R124</f>
        <v>&lt;= 500GB</v>
      </c>
      <c r="L4326" s="258" t="str">
        <f>data_olah!U124</f>
        <v>OPTIMAL</v>
      </c>
    </row>
    <row r="4327">
      <c r="A4327" s="257">
        <v>2025.0</v>
      </c>
      <c r="B4327" s="257" t="s">
        <v>3600</v>
      </c>
      <c r="C4327" s="258" t="str">
        <f>data_olah!B125</f>
        <v>KUTAI BARAT</v>
      </c>
      <c r="D4327" s="258" t="str">
        <f>data_olah!C125</f>
        <v>BENTIAN BESAR</v>
      </c>
      <c r="E4327" s="258" t="str">
        <f>data_olah!D125</f>
        <v>TUKUQ</v>
      </c>
      <c r="F4327" s="259" t="str">
        <f>data_olah!F125</f>
        <v>-1.0606688788822483</v>
      </c>
      <c r="G4327" s="259" t="str">
        <f>data_olah!G125</f>
        <v>115.73646642873628</v>
      </c>
      <c r="H4327" s="258" t="str">
        <f>data_olah!H125</f>
        <v>TELKOMSAT</v>
      </c>
      <c r="I4327" s="258" t="str">
        <f>data_olah!I125</f>
        <v>STARLINK</v>
      </c>
      <c r="J4327" s="258" t="str">
        <f>data_olah!J125</f>
        <v>TERPASANG</v>
      </c>
      <c r="K4327" s="258" t="str">
        <f>data_olah!R125</f>
        <v>&lt;=1000GB</v>
      </c>
      <c r="L4327" s="258" t="str">
        <f>data_olah!U125</f>
        <v>SANGAT OPTIMAL</v>
      </c>
    </row>
    <row r="4328">
      <c r="A4328" s="257">
        <v>2025.0</v>
      </c>
      <c r="B4328" s="257" t="s">
        <v>3600</v>
      </c>
      <c r="C4328" s="258" t="str">
        <f>data_olah!B126</f>
        <v>KUTAI BARAT</v>
      </c>
      <c r="D4328" s="258" t="str">
        <f>data_olah!C126</f>
        <v>BENTIAN BESAR</v>
      </c>
      <c r="E4328" s="258" t="str">
        <f>data_olah!D126</f>
        <v>TENDE</v>
      </c>
      <c r="F4328" s="259" t="str">
        <f>data_olah!F126</f>
        <v>-1.0574441252606084</v>
      </c>
      <c r="G4328" s="259" t="str">
        <f>data_olah!G126</f>
        <v>115.78149414540037</v>
      </c>
      <c r="H4328" s="258" t="str">
        <f>data_olah!H126</f>
        <v>BESTCAMP</v>
      </c>
      <c r="I4328" s="258" t="str">
        <f>data_olah!I126</f>
        <v>STARLINK</v>
      </c>
      <c r="J4328" s="258" t="str">
        <f>data_olah!J126</f>
        <v>TERPASANG</v>
      </c>
      <c r="K4328" s="258" t="str">
        <f>data_olah!R126</f>
        <v>&lt;= 150GB</v>
      </c>
      <c r="L4328" s="258" t="str">
        <f>data_olah!U126</f>
        <v>SANGAT OPTIMAL</v>
      </c>
    </row>
    <row r="4329">
      <c r="A4329" s="257">
        <v>2025.0</v>
      </c>
      <c r="B4329" s="257" t="s">
        <v>3600</v>
      </c>
      <c r="C4329" s="258" t="str">
        <f>data_olah!B127</f>
        <v>KUTAI BARAT</v>
      </c>
      <c r="D4329" s="258" t="str">
        <f>data_olah!C127</f>
        <v>BENTIAN BESAR</v>
      </c>
      <c r="E4329" s="258" t="str">
        <f>data_olah!D127</f>
        <v>SAMBUNG</v>
      </c>
      <c r="F4329" s="259" t="str">
        <f>data_olah!F127</f>
        <v>-0.999391784911418</v>
      </c>
      <c r="G4329" s="259" t="str">
        <f>data_olah!G127</f>
        <v>115.74315145221495</v>
      </c>
      <c r="H4329" s="258" t="str">
        <f>data_olah!H127</f>
        <v>ICON+</v>
      </c>
      <c r="I4329" s="258" t="str">
        <f>data_olah!I127</f>
        <v>STARLINK</v>
      </c>
      <c r="J4329" s="258" t="str">
        <f>data_olah!J127</f>
        <v>TERPASANG</v>
      </c>
      <c r="K4329" s="258" t="str">
        <f>data_olah!R127</f>
        <v>&gt; 200GB</v>
      </c>
      <c r="L4329" s="258" t="str">
        <f>data_olah!U127</f>
        <v>KURANG OPTIMAL</v>
      </c>
    </row>
    <row r="4330">
      <c r="A4330" s="257">
        <v>2025.0</v>
      </c>
      <c r="B4330" s="257" t="s">
        <v>3600</v>
      </c>
      <c r="C4330" s="258" t="str">
        <f>data_olah!B128</f>
        <v>KUTAI BARAT</v>
      </c>
      <c r="D4330" s="258" t="str">
        <f>data_olah!C128</f>
        <v>BENTIAN BESAR</v>
      </c>
      <c r="E4330" s="258" t="str">
        <f>data_olah!D128</f>
        <v>ANAN JAYA</v>
      </c>
      <c r="F4330" s="259" t="str">
        <f>data_olah!F128</f>
        <v>-0.9021270885289268</v>
      </c>
      <c r="G4330" s="259" t="str">
        <f>data_olah!G128</f>
        <v>115.6862917939674</v>
      </c>
      <c r="H4330" s="258" t="str">
        <f>data_olah!H128</f>
        <v>TELKOMSEL</v>
      </c>
      <c r="I4330" s="258" t="str">
        <f>data_olah!I128</f>
        <v>ORBIT</v>
      </c>
      <c r="J4330" s="258" t="str">
        <f>data_olah!J128</f>
        <v>TERPASANG</v>
      </c>
      <c r="K4330" s="258" t="str">
        <f>data_olah!R128</f>
        <v>TIDAK TERDETEKSI</v>
      </c>
      <c r="L4330" s="258" t="str">
        <f>data_olah!U128</f>
        <v>TIDAK TERDETEKSI</v>
      </c>
    </row>
    <row r="4331">
      <c r="A4331" s="257">
        <v>2025.0</v>
      </c>
      <c r="B4331" s="257" t="s">
        <v>3600</v>
      </c>
      <c r="C4331" s="258" t="str">
        <f>data_olah!B129</f>
        <v>KUTAI BARAT</v>
      </c>
      <c r="D4331" s="258" t="str">
        <f>data_olah!C129</f>
        <v>BENTIAN BESAR</v>
      </c>
      <c r="E4331" s="258" t="str">
        <f>data_olah!D129</f>
        <v>JELMU SIBAK</v>
      </c>
      <c r="F4331" s="259" t="str">
        <f>data_olah!F129</f>
        <v>-0.8786543998607228</v>
      </c>
      <c r="G4331" s="259" t="str">
        <f>data_olah!G129</f>
        <v>115.7456375291888</v>
      </c>
      <c r="H4331" s="258" t="str">
        <f>data_olah!H129</f>
        <v>TELKOMSEL</v>
      </c>
      <c r="I4331" s="258" t="str">
        <f>data_olah!I129</f>
        <v>ORBIT</v>
      </c>
      <c r="J4331" s="258" t="str">
        <f>data_olah!J129</f>
        <v>TERPASANG</v>
      </c>
      <c r="K4331" s="258" t="str">
        <f>data_olah!R129</f>
        <v>TIDAK TERDETEKSI</v>
      </c>
      <c r="L4331" s="258" t="str">
        <f>data_olah!U129</f>
        <v>TIDAK TERDETEKSI</v>
      </c>
    </row>
    <row r="4332">
      <c r="A4332" s="257">
        <v>2025.0</v>
      </c>
      <c r="B4332" s="257" t="s">
        <v>3600</v>
      </c>
      <c r="C4332" s="258" t="str">
        <f>data_olah!B130</f>
        <v>KUTAI BARAT</v>
      </c>
      <c r="D4332" s="258" t="str">
        <f>data_olah!C130</f>
        <v>BENTIAN BESAR</v>
      </c>
      <c r="E4332" s="258" t="str">
        <f>data_olah!D130</f>
        <v>SUAKONG</v>
      </c>
      <c r="F4332" s="259" t="str">
        <f>data_olah!F130</f>
        <v>-0.7777228541435675</v>
      </c>
      <c r="G4332" s="259" t="str">
        <f>data_olah!G130</f>
        <v>115.76754982870969</v>
      </c>
      <c r="H4332" s="258" t="str">
        <f>data_olah!H130</f>
        <v>TELKOMSEL</v>
      </c>
      <c r="I4332" s="258" t="str">
        <f>data_olah!I130</f>
        <v>ORBIT</v>
      </c>
      <c r="J4332" s="258" t="str">
        <f>data_olah!J130</f>
        <v>TERPASANG</v>
      </c>
      <c r="K4332" s="258" t="str">
        <f>data_olah!R130</f>
        <v>TIDAK TERDETEKSI</v>
      </c>
      <c r="L4332" s="258" t="str">
        <f>data_olah!U130</f>
        <v>TIDAK TERDETEKSI</v>
      </c>
    </row>
    <row r="4333">
      <c r="A4333" s="257">
        <v>2025.0</v>
      </c>
      <c r="B4333" s="257" t="s">
        <v>3600</v>
      </c>
      <c r="C4333" s="258" t="str">
        <f>data_olah!B131</f>
        <v>KUTAI BARAT</v>
      </c>
      <c r="D4333" s="258" t="str">
        <f>data_olah!C131</f>
        <v>BENTIAN BESAR</v>
      </c>
      <c r="E4333" s="258" t="str">
        <f>data_olah!D131</f>
        <v>PENARUNG</v>
      </c>
      <c r="F4333" s="259" t="str">
        <f>data_olah!F131</f>
        <v>-0.6529620986760182</v>
      </c>
      <c r="G4333" s="259" t="str">
        <f>data_olah!G131</f>
        <v>115.72201479986926</v>
      </c>
      <c r="H4333" s="258" t="str">
        <f>data_olah!H131</f>
        <v>BESTCAMP</v>
      </c>
      <c r="I4333" s="258" t="str">
        <f>data_olah!I131</f>
        <v>STARLINK</v>
      </c>
      <c r="J4333" s="258" t="str">
        <f>data_olah!J131</f>
        <v>TERPASANG</v>
      </c>
      <c r="K4333" s="258" t="str">
        <f>data_olah!R131</f>
        <v>&lt;= 10GB</v>
      </c>
      <c r="L4333" s="258" t="str">
        <f>data_olah!U131</f>
        <v>KURANG OPTIMAL</v>
      </c>
    </row>
    <row r="4334">
      <c r="A4334" s="257">
        <v>2025.0</v>
      </c>
      <c r="B4334" s="257" t="s">
        <v>3600</v>
      </c>
      <c r="C4334" s="258" t="str">
        <f>data_olah!B132</f>
        <v>KUTAI BARAT</v>
      </c>
      <c r="D4334" s="258" t="str">
        <f>data_olah!C132</f>
        <v>BENTIAN BESAR</v>
      </c>
      <c r="E4334" s="258" t="str">
        <f>data_olah!D132</f>
        <v>DILANG PUTI</v>
      </c>
      <c r="F4334" s="259" t="str">
        <f>data_olah!F132</f>
        <v>-0.7113638600819848</v>
      </c>
      <c r="G4334" s="259" t="str">
        <f>data_olah!G132</f>
        <v>115.76679645736847</v>
      </c>
      <c r="H4334" s="258" t="str">
        <f>data_olah!H132</f>
        <v>TELKOMSEL</v>
      </c>
      <c r="I4334" s="258" t="str">
        <f>data_olah!I132</f>
        <v>ORBIT</v>
      </c>
      <c r="J4334" s="258" t="str">
        <f>data_olah!J132</f>
        <v>TERPASANG</v>
      </c>
      <c r="K4334" s="258" t="str">
        <f>data_olah!R132</f>
        <v>TIDAK TERDETEKSI</v>
      </c>
      <c r="L4334" s="258" t="str">
        <f>data_olah!U132</f>
        <v>TIDAK TERDETEKSI</v>
      </c>
    </row>
    <row r="4335">
      <c r="A4335" s="257">
        <v>2025.0</v>
      </c>
      <c r="B4335" s="257" t="s">
        <v>3600</v>
      </c>
      <c r="C4335" s="258" t="str">
        <f>data_olah!B133</f>
        <v>KUTAI BARAT</v>
      </c>
      <c r="D4335" s="258" t="str">
        <f>data_olah!C133</f>
        <v>BONGAN</v>
      </c>
      <c r="E4335" s="258" t="str">
        <f>data_olah!D133</f>
        <v>GERUNGUNG</v>
      </c>
      <c r="F4335" s="259" t="str">
        <f>data_olah!F133</f>
        <v>-1.0031204138417809</v>
      </c>
      <c r="G4335" s="259" t="str">
        <f>data_olah!G133</f>
        <v>116.10534835358968</v>
      </c>
      <c r="H4335" s="258" t="str">
        <f>data_olah!H133</f>
        <v>TELKOMSAT</v>
      </c>
      <c r="I4335" s="258" t="str">
        <f>data_olah!I133</f>
        <v>STARLINK</v>
      </c>
      <c r="J4335" s="258" t="str">
        <f>data_olah!J133</f>
        <v>TERPASANG</v>
      </c>
      <c r="K4335" s="258" t="str">
        <f>data_olah!R133</f>
        <v>&lt;= 200GB</v>
      </c>
      <c r="L4335" s="258" t="str">
        <f>data_olah!U133</f>
        <v>OPTIMAL</v>
      </c>
    </row>
    <row r="4336">
      <c r="A4336" s="257">
        <v>2025.0</v>
      </c>
      <c r="B4336" s="257" t="s">
        <v>3600</v>
      </c>
      <c r="C4336" s="258" t="str">
        <f>data_olah!B134</f>
        <v>KUTAI BARAT</v>
      </c>
      <c r="D4336" s="258" t="str">
        <f>data_olah!C134</f>
        <v>BONGAN</v>
      </c>
      <c r="E4336" s="258" t="str">
        <f>data_olah!D134</f>
        <v>PERENG TALIQ</v>
      </c>
      <c r="F4336" s="259" t="str">
        <f>data_olah!F134</f>
        <v>-0.8163408121446062</v>
      </c>
      <c r="G4336" s="259" t="str">
        <f>data_olah!G134</f>
        <v>116.25914389453153</v>
      </c>
      <c r="H4336" s="258" t="str">
        <f>data_olah!H134</f>
        <v>BESTCAMP</v>
      </c>
      <c r="I4336" s="258" t="str">
        <f>data_olah!I134</f>
        <v>STARLINK</v>
      </c>
      <c r="J4336" s="258" t="str">
        <f>data_olah!J134</f>
        <v>TERPASANG</v>
      </c>
      <c r="K4336" s="258" t="str">
        <f>data_olah!R134</f>
        <v>&lt;= 150GB</v>
      </c>
      <c r="L4336" s="258" t="str">
        <f>data_olah!U134</f>
        <v>SANGAT OPTIMAL</v>
      </c>
    </row>
    <row r="4337">
      <c r="A4337" s="257">
        <v>2025.0</v>
      </c>
      <c r="B4337" s="257" t="s">
        <v>3600</v>
      </c>
      <c r="C4337" s="258" t="str">
        <f>data_olah!B135</f>
        <v>KUTAI BARAT</v>
      </c>
      <c r="D4337" s="258" t="str">
        <f>data_olah!C135</f>
        <v>BONGAN</v>
      </c>
      <c r="E4337" s="258" t="str">
        <f>data_olah!D135</f>
        <v>TANJUNG SOKE</v>
      </c>
      <c r="F4337" s="259" t="str">
        <f>data_olah!F135</f>
        <v>-0.9853883718734402</v>
      </c>
      <c r="G4337" s="259" t="str">
        <f>data_olah!G135</f>
        <v>116.14852985986349</v>
      </c>
      <c r="H4337" s="258" t="str">
        <f>data_olah!H135</f>
        <v>ICON+</v>
      </c>
      <c r="I4337" s="258" t="str">
        <f>data_olah!I135</f>
        <v>STARLINK</v>
      </c>
      <c r="J4337" s="258" t="str">
        <f>data_olah!J135</f>
        <v>TERPASANG</v>
      </c>
      <c r="K4337" s="258" t="str">
        <f>data_olah!R135</f>
        <v>&gt; 200GB</v>
      </c>
      <c r="L4337" s="258" t="str">
        <f>data_olah!U135</f>
        <v>KURANG OPTIMAL</v>
      </c>
    </row>
    <row r="4338">
      <c r="A4338" s="257">
        <v>2025.0</v>
      </c>
      <c r="B4338" s="257" t="s">
        <v>3600</v>
      </c>
      <c r="C4338" s="258" t="str">
        <f>data_olah!B136</f>
        <v>KUTAI BARAT</v>
      </c>
      <c r="D4338" s="258" t="str">
        <f>data_olah!C136</f>
        <v>BONGAN</v>
      </c>
      <c r="E4338" s="258" t="str">
        <f>data_olah!D136</f>
        <v>DERAYA</v>
      </c>
      <c r="F4338" s="259" t="str">
        <f>data_olah!F136</f>
        <v>-0.938584246222064</v>
      </c>
      <c r="G4338" s="259" t="str">
        <f>data_olah!G136</f>
        <v>116.15222580606046</v>
      </c>
      <c r="H4338" s="258" t="str">
        <f>data_olah!H136</f>
        <v>TELKOMSAT</v>
      </c>
      <c r="I4338" s="258" t="str">
        <f>data_olah!I136</f>
        <v>STARLINK</v>
      </c>
      <c r="J4338" s="258" t="str">
        <f>data_olah!J136</f>
        <v>TERPASANG</v>
      </c>
      <c r="K4338" s="258" t="str">
        <f>data_olah!R136</f>
        <v>&lt;=1000GB</v>
      </c>
      <c r="L4338" s="258" t="str">
        <f>data_olah!U136</f>
        <v>SANGAT OPTIMAL</v>
      </c>
    </row>
    <row r="4339">
      <c r="A4339" s="257">
        <v>2025.0</v>
      </c>
      <c r="B4339" s="257" t="s">
        <v>3600</v>
      </c>
      <c r="C4339" s="258" t="str">
        <f>data_olah!B137</f>
        <v>KUTAI BARAT</v>
      </c>
      <c r="D4339" s="258" t="str">
        <f>data_olah!C137</f>
        <v>BONGAN</v>
      </c>
      <c r="E4339" s="258" t="str">
        <f>data_olah!D137</f>
        <v>LEMPER</v>
      </c>
      <c r="F4339" s="259" t="str">
        <f>data_olah!F137</f>
        <v>-0.8795249640388523</v>
      </c>
      <c r="G4339" s="259" t="str">
        <f>data_olah!G137</f>
        <v>116.1608955367482</v>
      </c>
      <c r="H4339" s="258" t="str">
        <f>data_olah!H137</f>
        <v/>
      </c>
      <c r="I4339" s="258" t="str">
        <f>data_olah!I137</f>
        <v/>
      </c>
      <c r="J4339" s="258" t="str">
        <f>data_olah!J137</f>
        <v/>
      </c>
      <c r="K4339" s="258" t="str">
        <f>data_olah!R137</f>
        <v>BELUM TERPASANG</v>
      </c>
      <c r="L4339" s="258" t="str">
        <f>data_olah!U137</f>
        <v>BELUM TERPASANG</v>
      </c>
    </row>
    <row r="4340">
      <c r="A4340" s="257">
        <v>2025.0</v>
      </c>
      <c r="B4340" s="257" t="s">
        <v>3600</v>
      </c>
      <c r="C4340" s="258" t="str">
        <f>data_olah!B138</f>
        <v>KUTAI BARAT</v>
      </c>
      <c r="D4340" s="258" t="str">
        <f>data_olah!C138</f>
        <v>BONGAN</v>
      </c>
      <c r="E4340" s="258" t="str">
        <f>data_olah!D138</f>
        <v>MUARA SIRAM</v>
      </c>
      <c r="F4340" s="259" t="str">
        <f>data_olah!F138</f>
        <v>-0.7477491579546033</v>
      </c>
      <c r="G4340" s="259" t="str">
        <f>data_olah!G138</f>
        <v>116.17935450017545</v>
      </c>
      <c r="H4340" s="258" t="str">
        <f>data_olah!H138</f>
        <v>TELKOMSEL</v>
      </c>
      <c r="I4340" s="258" t="str">
        <f>data_olah!I138</f>
        <v>ORBIT</v>
      </c>
      <c r="J4340" s="258" t="str">
        <f>data_olah!J138</f>
        <v>TERPASANG</v>
      </c>
      <c r="K4340" s="258" t="str">
        <f>data_olah!R138</f>
        <v>TIDAK TERDETEKSI</v>
      </c>
      <c r="L4340" s="258" t="str">
        <f>data_olah!U138</f>
        <v>TIDAK TERDETEKSI</v>
      </c>
    </row>
    <row r="4341">
      <c r="A4341" s="257">
        <v>2025.0</v>
      </c>
      <c r="B4341" s="257" t="s">
        <v>3600</v>
      </c>
      <c r="C4341" s="258" t="str">
        <f>data_olah!B139</f>
        <v>KUTAI BARAT</v>
      </c>
      <c r="D4341" s="258" t="str">
        <f>data_olah!C139</f>
        <v>BONGAN</v>
      </c>
      <c r="E4341" s="258" t="str">
        <f>data_olah!D139</f>
        <v>RESAK</v>
      </c>
      <c r="F4341" s="259" t="str">
        <f>data_olah!F139</f>
        <v>-0.6955631937719908</v>
      </c>
      <c r="G4341" s="259" t="str">
        <f>data_olah!G139</f>
        <v>116.17910510223835</v>
      </c>
      <c r="H4341" s="258" t="str">
        <f>data_olah!H139</f>
        <v>BESTCAMP</v>
      </c>
      <c r="I4341" s="258" t="str">
        <f>data_olah!I139</f>
        <v>STARLINK</v>
      </c>
      <c r="J4341" s="258" t="str">
        <f>data_olah!J139</f>
        <v>TERPASANG</v>
      </c>
      <c r="K4341" s="258" t="str">
        <f>data_olah!R139</f>
        <v>&lt;= 100GB</v>
      </c>
      <c r="L4341" s="258" t="str">
        <f>data_olah!U139</f>
        <v>OPTIMAL</v>
      </c>
    </row>
    <row r="4342">
      <c r="A4342" s="257">
        <v>2025.0</v>
      </c>
      <c r="B4342" s="257" t="s">
        <v>3600</v>
      </c>
      <c r="C4342" s="258" t="str">
        <f>data_olah!B140</f>
        <v>KUTAI BARAT</v>
      </c>
      <c r="D4342" s="258" t="str">
        <f>data_olah!C140</f>
        <v>BONGAN</v>
      </c>
      <c r="E4342" s="258" t="str">
        <f>data_olah!D140</f>
        <v>JAMBUK</v>
      </c>
      <c r="F4342" s="259" t="str">
        <f>data_olah!F140</f>
        <v>-0.7000684148042612</v>
      </c>
      <c r="G4342" s="259" t="str">
        <f>data_olah!G140</f>
        <v>116.3082341603849</v>
      </c>
      <c r="H4342" s="258" t="str">
        <f>data_olah!H140</f>
        <v>BESTCAMP</v>
      </c>
      <c r="I4342" s="258" t="str">
        <f>data_olah!I140</f>
        <v>STARLINK</v>
      </c>
      <c r="J4342" s="258" t="str">
        <f>data_olah!J140</f>
        <v>TERPASANG</v>
      </c>
      <c r="K4342" s="258" t="str">
        <f>data_olah!R140</f>
        <v>&lt;= 50GB</v>
      </c>
      <c r="L4342" s="258" t="str">
        <f>data_olah!U140</f>
        <v>OPTIMAL</v>
      </c>
    </row>
    <row r="4343">
      <c r="A4343" s="257">
        <v>2025.0</v>
      </c>
      <c r="B4343" s="257" t="s">
        <v>3600</v>
      </c>
      <c r="C4343" s="258" t="str">
        <f>data_olah!B141</f>
        <v>KUTAI BARAT</v>
      </c>
      <c r="D4343" s="258" t="str">
        <f>data_olah!C141</f>
        <v>BONGAN</v>
      </c>
      <c r="E4343" s="258" t="str">
        <f>data_olah!D141</f>
        <v>MUARA GUSIK</v>
      </c>
      <c r="F4343" s="259" t="str">
        <f>data_olah!F141</f>
        <v>-0.6929360504835211</v>
      </c>
      <c r="G4343" s="259" t="str">
        <f>data_olah!G141</f>
        <v>116.315001168786</v>
      </c>
      <c r="H4343" s="258" t="str">
        <f>data_olah!H141</f>
        <v>TELKOMSEL</v>
      </c>
      <c r="I4343" s="258" t="str">
        <f>data_olah!I141</f>
        <v>INDIHOME</v>
      </c>
      <c r="J4343" s="258" t="str">
        <f>data_olah!J141</f>
        <v>TERPASANG</v>
      </c>
      <c r="K4343" s="258" t="str">
        <f>data_olah!R141</f>
        <v>&lt;= 50GB</v>
      </c>
      <c r="L4343" s="258" t="str">
        <f>data_olah!U141</f>
        <v>TIDAK OPTIMAL</v>
      </c>
    </row>
    <row r="4344">
      <c r="A4344" s="257">
        <v>2025.0</v>
      </c>
      <c r="B4344" s="257" t="s">
        <v>3600</v>
      </c>
      <c r="C4344" s="258" t="str">
        <f>data_olah!B142</f>
        <v>KUTAI BARAT</v>
      </c>
      <c r="D4344" s="258" t="str">
        <f>data_olah!C142</f>
        <v>BONGAN</v>
      </c>
      <c r="E4344" s="258" t="str">
        <f>data_olah!D142</f>
        <v>PENAWAI</v>
      </c>
      <c r="F4344" s="259" t="str">
        <f>data_olah!F142</f>
        <v>-0.6580835705183522</v>
      </c>
      <c r="G4344" s="259" t="str">
        <f>data_olah!G142</f>
        <v>116.2357720287439</v>
      </c>
      <c r="H4344" s="258" t="str">
        <f>data_olah!H142</f>
        <v>TELKOMSEL</v>
      </c>
      <c r="I4344" s="258" t="str">
        <f>data_olah!I142</f>
        <v>ORBIT</v>
      </c>
      <c r="J4344" s="258" t="str">
        <f>data_olah!J142</f>
        <v>TERPASANG</v>
      </c>
      <c r="K4344" s="258" t="str">
        <f>data_olah!R142</f>
        <v>TIDAK TERDETEKSI</v>
      </c>
      <c r="L4344" s="258" t="str">
        <f>data_olah!U142</f>
        <v>TIDAK TERDETEKSI</v>
      </c>
    </row>
    <row r="4345">
      <c r="A4345" s="257">
        <v>2025.0</v>
      </c>
      <c r="B4345" s="257" t="s">
        <v>3600</v>
      </c>
      <c r="C4345" s="258" t="str">
        <f>data_olah!B143</f>
        <v>KUTAI BARAT</v>
      </c>
      <c r="D4345" s="258" t="str">
        <f>data_olah!C143</f>
        <v>BONGAN</v>
      </c>
      <c r="E4345" s="258" t="str">
        <f>data_olah!D143</f>
        <v>MUARA KEDANG</v>
      </c>
      <c r="F4345" s="259" t="str">
        <f>data_olah!F143</f>
        <v>-0.5698681970915376</v>
      </c>
      <c r="G4345" s="259" t="str">
        <f>data_olah!G143</f>
        <v>116.2982305844134</v>
      </c>
      <c r="H4345" s="258" t="str">
        <f>data_olah!H143</f>
        <v>TELKOM</v>
      </c>
      <c r="I4345" s="258" t="str">
        <f>data_olah!I143</f>
        <v>Astinet</v>
      </c>
      <c r="J4345" s="258" t="str">
        <f>data_olah!J143</f>
        <v>TERPASANG</v>
      </c>
      <c r="K4345" s="258" t="str">
        <f>data_olah!R143</f>
        <v>TIDAK AKTIF</v>
      </c>
      <c r="L4345" s="258" t="str">
        <f>data_olah!U143</f>
        <v>TIDAK AKTIF</v>
      </c>
    </row>
    <row r="4346">
      <c r="A4346" s="257">
        <v>2025.0</v>
      </c>
      <c r="B4346" s="257" t="s">
        <v>3600</v>
      </c>
      <c r="C4346" s="258" t="str">
        <f>data_olah!B144</f>
        <v>KUTAI BARAT</v>
      </c>
      <c r="D4346" s="258" t="str">
        <f>data_olah!C144</f>
        <v>BONGAN</v>
      </c>
      <c r="E4346" s="258" t="str">
        <f>data_olah!D144</f>
        <v>JAMBUK MAKMUR</v>
      </c>
      <c r="F4346" s="259" t="str">
        <f>data_olah!F144</f>
        <v>-0.738275526454982</v>
      </c>
      <c r="G4346" s="259" t="str">
        <f>data_olah!G144</f>
        <v>116.26907182875816</v>
      </c>
      <c r="H4346" s="258" t="str">
        <f>data_olah!H144</f>
        <v>TELKOM</v>
      </c>
      <c r="I4346" s="258" t="str">
        <f>data_olah!I144</f>
        <v>WMS</v>
      </c>
      <c r="J4346" s="258" t="str">
        <f>data_olah!J144</f>
        <v>TERPASANG</v>
      </c>
      <c r="K4346" s="258" t="str">
        <f>data_olah!R144</f>
        <v>&lt;= 200GB</v>
      </c>
      <c r="L4346" s="258" t="str">
        <f>data_olah!U144</f>
        <v>KURANG OPTIMAL</v>
      </c>
    </row>
    <row r="4347">
      <c r="A4347" s="257">
        <v>2025.0</v>
      </c>
      <c r="B4347" s="257" t="s">
        <v>3600</v>
      </c>
      <c r="C4347" s="258" t="str">
        <f>data_olah!B145</f>
        <v>KUTAI BARAT</v>
      </c>
      <c r="D4347" s="258" t="str">
        <f>data_olah!C145</f>
        <v>BONGAN</v>
      </c>
      <c r="E4347" s="258" t="str">
        <f>data_olah!D145</f>
        <v>SIRAM MAKMUR</v>
      </c>
      <c r="F4347" s="259" t="str">
        <f>data_olah!F145</f>
        <v>-0.7565127912832366</v>
      </c>
      <c r="G4347" s="259" t="str">
        <f>data_olah!G145</f>
        <v>116.22185826490798</v>
      </c>
      <c r="H4347" s="258" t="str">
        <f>data_olah!H145</f>
        <v>BESTCAMP</v>
      </c>
      <c r="I4347" s="258" t="str">
        <f>data_olah!I145</f>
        <v>STARLINK</v>
      </c>
      <c r="J4347" s="258" t="str">
        <f>data_olah!J145</f>
        <v>TERPASANG</v>
      </c>
      <c r="K4347" s="258" t="str">
        <f>data_olah!R145</f>
        <v>&lt;= 50GB</v>
      </c>
      <c r="L4347" s="258" t="str">
        <f>data_olah!U145</f>
        <v>TIDAK OPTIMAL</v>
      </c>
    </row>
    <row r="4348">
      <c r="A4348" s="257">
        <v>2025.0</v>
      </c>
      <c r="B4348" s="257" t="s">
        <v>3600</v>
      </c>
      <c r="C4348" s="258" t="str">
        <f>data_olah!B146</f>
        <v>KUTAI BARAT</v>
      </c>
      <c r="D4348" s="258" t="str">
        <f>data_olah!C146</f>
        <v>BONGAN</v>
      </c>
      <c r="E4348" s="258" t="str">
        <f>data_olah!D146</f>
        <v>SIRAM JAYA</v>
      </c>
      <c r="F4348" s="259" t="str">
        <f>data_olah!F146</f>
        <v>-0.7488600264271243</v>
      </c>
      <c r="G4348" s="259" t="str">
        <f>data_olah!G146</f>
        <v>116.20777934213777</v>
      </c>
      <c r="H4348" s="258" t="str">
        <f>data_olah!H146</f>
        <v>BESTCAMP</v>
      </c>
      <c r="I4348" s="258" t="str">
        <f>data_olah!I146</f>
        <v>STARLINK</v>
      </c>
      <c r="J4348" s="258" t="str">
        <f>data_olah!J146</f>
        <v>TERPASANG</v>
      </c>
      <c r="K4348" s="258" t="str">
        <f>data_olah!R146</f>
        <v>&lt;= 100GB</v>
      </c>
      <c r="L4348" s="258" t="str">
        <f>data_olah!U146</f>
        <v>OPTIMAL</v>
      </c>
    </row>
    <row r="4349">
      <c r="A4349" s="257">
        <v>2025.0</v>
      </c>
      <c r="B4349" s="257" t="s">
        <v>3600</v>
      </c>
      <c r="C4349" s="258" t="str">
        <f>data_olah!B147</f>
        <v>KUTAI BARAT</v>
      </c>
      <c r="D4349" s="258" t="str">
        <f>data_olah!C147</f>
        <v>BONGAN</v>
      </c>
      <c r="E4349" s="258" t="str">
        <f>data_olah!D147</f>
        <v>BUKIT HARAPAN</v>
      </c>
      <c r="F4349" s="259" t="str">
        <f>data_olah!F147</f>
        <v>-0.7648380657449214</v>
      </c>
      <c r="G4349" s="259" t="str">
        <f>data_olah!G147</f>
        <v>116.24509843726754</v>
      </c>
      <c r="H4349" s="258" t="str">
        <f>data_olah!H147</f>
        <v>BESTCAMP</v>
      </c>
      <c r="I4349" s="258" t="str">
        <f>data_olah!I147</f>
        <v>STARLINK</v>
      </c>
      <c r="J4349" s="258" t="str">
        <f>data_olah!J147</f>
        <v>TERPASANG</v>
      </c>
      <c r="K4349" s="258" t="str">
        <f>data_olah!R147</f>
        <v>&lt;= 50GB</v>
      </c>
      <c r="L4349" s="258" t="str">
        <f>data_olah!U147</f>
        <v>TIDAK OPTIMAL</v>
      </c>
    </row>
    <row r="4350">
      <c r="A4350" s="257">
        <v>2025.0</v>
      </c>
      <c r="B4350" s="257" t="s">
        <v>3600</v>
      </c>
      <c r="C4350" s="258" t="str">
        <f>data_olah!B148</f>
        <v>KUTAI BARAT</v>
      </c>
      <c r="D4350" s="258" t="str">
        <f>data_olah!C148</f>
        <v>BONGAN</v>
      </c>
      <c r="E4350" s="258" t="str">
        <f>data_olah!D148</f>
        <v>TANJUNG SARI</v>
      </c>
      <c r="F4350" s="259" t="str">
        <f>data_olah!F148</f>
        <v>-0.7024891537355281</v>
      </c>
      <c r="G4350" s="259" t="str">
        <f>data_olah!G148</f>
        <v>116.24377896046042</v>
      </c>
      <c r="H4350" s="258" t="str">
        <f>data_olah!H148</f>
        <v>BESTCAMP</v>
      </c>
      <c r="I4350" s="258" t="str">
        <f>data_olah!I148</f>
        <v>STARLINK</v>
      </c>
      <c r="J4350" s="258" t="str">
        <f>data_olah!J148</f>
        <v>TERPASANG</v>
      </c>
      <c r="K4350" s="258" t="str">
        <f>data_olah!R148</f>
        <v>&lt;= 100GB</v>
      </c>
      <c r="L4350" s="258" t="str">
        <f>data_olah!U148</f>
        <v>OPTIMAL</v>
      </c>
    </row>
    <row r="4351">
      <c r="A4351" s="257">
        <v>2025.0</v>
      </c>
      <c r="B4351" s="257" t="s">
        <v>3600</v>
      </c>
      <c r="C4351" s="258" t="str">
        <f>data_olah!B149</f>
        <v>KUTAI BARAT</v>
      </c>
      <c r="D4351" s="258" t="str">
        <f>data_olah!C149</f>
        <v>DAMAI</v>
      </c>
      <c r="E4351" s="258" t="str">
        <f>data_olah!D149</f>
        <v>BESIQ</v>
      </c>
      <c r="F4351" s="259" t="str">
        <f>data_olah!F149</f>
        <v>-0.5536025543447121</v>
      </c>
      <c r="G4351" s="259" t="str">
        <f>data_olah!G149</f>
        <v>115.55952441057008</v>
      </c>
      <c r="H4351" s="258" t="str">
        <f>data_olah!H149</f>
        <v>TELKOMSAT</v>
      </c>
      <c r="I4351" s="258" t="str">
        <f>data_olah!I149</f>
        <v>STARLINK</v>
      </c>
      <c r="J4351" s="258" t="str">
        <f>data_olah!J149</f>
        <v>TERPASANG</v>
      </c>
      <c r="K4351" s="258" t="str">
        <f>data_olah!R149</f>
        <v>&lt;= 50GB</v>
      </c>
      <c r="L4351" s="258" t="str">
        <f>data_olah!U149</f>
        <v>TIDAK OPTIMAL</v>
      </c>
    </row>
    <row r="4352">
      <c r="A4352" s="257">
        <v>2025.0</v>
      </c>
      <c r="B4352" s="257" t="s">
        <v>3600</v>
      </c>
      <c r="C4352" s="258" t="str">
        <f>data_olah!B150</f>
        <v>KUTAI BARAT</v>
      </c>
      <c r="D4352" s="258" t="str">
        <f>data_olah!C150</f>
        <v>DAMAI</v>
      </c>
      <c r="E4352" s="258" t="str">
        <f>data_olah!D150</f>
        <v>BERMAI</v>
      </c>
      <c r="F4352" s="259" t="str">
        <f>data_olah!F150</f>
        <v>-0.5524798431867345</v>
      </c>
      <c r="G4352" s="259" t="str">
        <f>data_olah!G150</f>
        <v>115.56560990621567</v>
      </c>
      <c r="H4352" s="258" t="str">
        <f>data_olah!H150</f>
        <v>TELKOMSAT</v>
      </c>
      <c r="I4352" s="258" t="str">
        <f>data_olah!I150</f>
        <v>STARLINK</v>
      </c>
      <c r="J4352" s="258" t="str">
        <f>data_olah!J150</f>
        <v>TERPASANG</v>
      </c>
      <c r="K4352" s="258" t="str">
        <f>data_olah!R150</f>
        <v>&lt;= 50GB</v>
      </c>
      <c r="L4352" s="258" t="str">
        <f>data_olah!U150</f>
        <v>TIDAK OPTIMAL</v>
      </c>
    </row>
    <row r="4353">
      <c r="A4353" s="257">
        <v>2025.0</v>
      </c>
      <c r="B4353" s="257" t="s">
        <v>3600</v>
      </c>
      <c r="C4353" s="258" t="str">
        <f>data_olah!B151</f>
        <v>KUTAI BARAT</v>
      </c>
      <c r="D4353" s="258" t="str">
        <f>data_olah!C151</f>
        <v>DAMAI</v>
      </c>
      <c r="E4353" s="258" t="str">
        <f>data_olah!D151</f>
        <v>MUARA NILIQ</v>
      </c>
      <c r="F4353" s="259" t="str">
        <f>data_olah!F151</f>
        <v>-0.6028470831468913</v>
      </c>
      <c r="G4353" s="259" t="str">
        <f>data_olah!G151</f>
        <v>115.41988047565825</v>
      </c>
      <c r="H4353" s="258" t="str">
        <f>data_olah!H151</f>
        <v>BESTCAMP</v>
      </c>
      <c r="I4353" s="258" t="str">
        <f>data_olah!I151</f>
        <v>STARLINK</v>
      </c>
      <c r="J4353" s="258" t="str">
        <f>data_olah!J151</f>
        <v>TERPASANG</v>
      </c>
      <c r="K4353" s="258" t="str">
        <f>data_olah!R151</f>
        <v>&lt;= 100GB</v>
      </c>
      <c r="L4353" s="258" t="str">
        <f>data_olah!U151</f>
        <v>SANGAT OPTIMAL</v>
      </c>
    </row>
    <row r="4354">
      <c r="A4354" s="257">
        <v>2025.0</v>
      </c>
      <c r="B4354" s="257" t="s">
        <v>3600</v>
      </c>
      <c r="C4354" s="258" t="str">
        <f>data_olah!B152</f>
        <v>KUTAI BARAT</v>
      </c>
      <c r="D4354" s="258" t="str">
        <f>data_olah!C152</f>
        <v>DAMAI</v>
      </c>
      <c r="E4354" s="258" t="str">
        <f>data_olah!D152</f>
        <v>MANTAR</v>
      </c>
      <c r="F4354" s="259" t="str">
        <f>data_olah!F152</f>
        <v>-0.4902939730748614</v>
      </c>
      <c r="G4354" s="259" t="str">
        <f>data_olah!G152</f>
        <v>115.60466894947547</v>
      </c>
      <c r="H4354" s="258" t="str">
        <f>data_olah!H152</f>
        <v>TELKOMSAT</v>
      </c>
      <c r="I4354" s="258" t="str">
        <f>data_olah!I152</f>
        <v>STARLINK</v>
      </c>
      <c r="J4354" s="258" t="str">
        <f>data_olah!J152</f>
        <v>TERPASANG</v>
      </c>
      <c r="K4354" s="258" t="str">
        <f>data_olah!R152</f>
        <v>&lt;= 500GB</v>
      </c>
      <c r="L4354" s="258" t="str">
        <f>data_olah!U152</f>
        <v>SANGAT OPTIMAL</v>
      </c>
    </row>
    <row r="4355">
      <c r="A4355" s="257">
        <v>2025.0</v>
      </c>
      <c r="B4355" s="257" t="s">
        <v>3600</v>
      </c>
      <c r="C4355" s="258" t="str">
        <f>data_olah!B153</f>
        <v>KUTAI BARAT</v>
      </c>
      <c r="D4355" s="258" t="str">
        <f>data_olah!C153</f>
        <v>DAMAI</v>
      </c>
      <c r="E4355" s="258" t="str">
        <f>data_olah!D153</f>
        <v>MUARA BOMBOY</v>
      </c>
      <c r="F4355" s="259" t="str">
        <f>data_olah!F153</f>
        <v>-0.46607559906067936</v>
      </c>
      <c r="G4355" s="259" t="str">
        <f>data_olah!G153</f>
        <v>115.67932585231426</v>
      </c>
      <c r="H4355" s="258" t="str">
        <f>data_olah!H153</f>
        <v>BESTCAMP</v>
      </c>
      <c r="I4355" s="258" t="str">
        <f>data_olah!I153</f>
        <v>STARLINK</v>
      </c>
      <c r="J4355" s="258" t="str">
        <f>data_olah!J153</f>
        <v>TERPASANG</v>
      </c>
      <c r="K4355" s="258" t="str">
        <f>data_olah!R153</f>
        <v>&lt;= 150GB</v>
      </c>
      <c r="L4355" s="258" t="str">
        <f>data_olah!U153</f>
        <v>SANGAT OPTIMAL</v>
      </c>
    </row>
    <row r="4356">
      <c r="A4356" s="257">
        <v>2025.0</v>
      </c>
      <c r="B4356" s="257" t="s">
        <v>3600</v>
      </c>
      <c r="C4356" s="258" t="str">
        <f>data_olah!B154</f>
        <v>KUTAI BARAT</v>
      </c>
      <c r="D4356" s="258" t="str">
        <f>data_olah!C154</f>
        <v>DAMAI</v>
      </c>
      <c r="E4356" s="258" t="str">
        <f>data_olah!D154</f>
        <v>DAMAI SEBERANG</v>
      </c>
      <c r="F4356" s="259" t="str">
        <f>data_olah!F154</f>
        <v>-0.4544938092908436</v>
      </c>
      <c r="G4356" s="259" t="str">
        <f>data_olah!G154</f>
        <v>115.69434709227086</v>
      </c>
      <c r="H4356" s="258" t="str">
        <f>data_olah!H154</f>
        <v>TELKOMSEL</v>
      </c>
      <c r="I4356" s="258" t="str">
        <f>data_olah!I154</f>
        <v>ORBIT</v>
      </c>
      <c r="J4356" s="258" t="str">
        <f>data_olah!J154</f>
        <v>TERPASANG</v>
      </c>
      <c r="K4356" s="258" t="str">
        <f>data_olah!R154</f>
        <v>TIDAK TERDETEKSI</v>
      </c>
      <c r="L4356" s="258" t="str">
        <f>data_olah!U154</f>
        <v>TIDAK TERDETEKSI</v>
      </c>
    </row>
    <row r="4357">
      <c r="A4357" s="257">
        <v>2025.0</v>
      </c>
      <c r="B4357" s="257" t="s">
        <v>3600</v>
      </c>
      <c r="C4357" s="258" t="str">
        <f>data_olah!B155</f>
        <v>KUTAI BARAT</v>
      </c>
      <c r="D4357" s="258" t="str">
        <f>data_olah!C155</f>
        <v>DAMAI</v>
      </c>
      <c r="E4357" s="258" t="str">
        <f>data_olah!D155</f>
        <v>MENDIKA</v>
      </c>
      <c r="F4357" s="259" t="str">
        <f>data_olah!F155</f>
        <v>-0.45344245896128726</v>
      </c>
      <c r="G4357" s="259" t="str">
        <f>data_olah!G155</f>
        <v>115.71461969165752</v>
      </c>
      <c r="H4357" s="258" t="str">
        <f>data_olah!H155</f>
        <v>BESTCAMP</v>
      </c>
      <c r="I4357" s="258" t="str">
        <f>data_olah!I155</f>
        <v>STARLINK</v>
      </c>
      <c r="J4357" s="258" t="str">
        <f>data_olah!J155</f>
        <v>TERPASANG</v>
      </c>
      <c r="K4357" s="258" t="str">
        <f>data_olah!R155</f>
        <v>&lt;= 10GB</v>
      </c>
      <c r="L4357" s="258" t="str">
        <f>data_olah!U155</f>
        <v>TIDAK OPTIMAL</v>
      </c>
    </row>
    <row r="4358">
      <c r="A4358" s="257">
        <v>2025.0</v>
      </c>
      <c r="B4358" s="257" t="s">
        <v>3600</v>
      </c>
      <c r="C4358" s="258" t="str">
        <f>data_olah!B156</f>
        <v>KUTAI BARAT</v>
      </c>
      <c r="D4358" s="258" t="str">
        <f>data_olah!C156</f>
        <v>DAMAI</v>
      </c>
      <c r="E4358" s="258" t="str">
        <f>data_olah!D156</f>
        <v>DAMAI KOTA</v>
      </c>
      <c r="F4358" s="259" t="str">
        <f>data_olah!F156</f>
        <v>-0.45429404189752765</v>
      </c>
      <c r="G4358" s="259" t="str">
        <f>data_olah!G156</f>
        <v>115.70109057786327</v>
      </c>
      <c r="H4358" s="258" t="str">
        <f>data_olah!H156</f>
        <v>TELKOMSEL</v>
      </c>
      <c r="I4358" s="258" t="str">
        <f>data_olah!I156</f>
        <v>ORBIT</v>
      </c>
      <c r="J4358" s="258" t="str">
        <f>data_olah!J156</f>
        <v>TERPASANG</v>
      </c>
      <c r="K4358" s="258" t="str">
        <f>data_olah!R156</f>
        <v>TIDAK TERDETEKSI</v>
      </c>
      <c r="L4358" s="258" t="str">
        <f>data_olah!U156</f>
        <v>TIDAK TERDETEKSI</v>
      </c>
    </row>
    <row r="4359">
      <c r="A4359" s="257">
        <v>2025.0</v>
      </c>
      <c r="B4359" s="257" t="s">
        <v>3600</v>
      </c>
      <c r="C4359" s="258" t="str">
        <f>data_olah!B157</f>
        <v>KUTAI BARAT</v>
      </c>
      <c r="D4359" s="258" t="str">
        <f>data_olah!C157</f>
        <v>DAMAI</v>
      </c>
      <c r="E4359" s="258" t="str">
        <f>data_olah!D157</f>
        <v>LUMPAT DAHUQ</v>
      </c>
      <c r="F4359" s="259" t="str">
        <f>data_olah!F157</f>
        <v>-0.4395320446393444</v>
      </c>
      <c r="G4359" s="259" t="str">
        <f>data_olah!G157</f>
        <v>115.63824379769461</v>
      </c>
      <c r="H4359" s="258" t="str">
        <f>data_olah!H157</f>
        <v>BESTCAMP</v>
      </c>
      <c r="I4359" s="258" t="str">
        <f>data_olah!I157</f>
        <v>STARLINK</v>
      </c>
      <c r="J4359" s="258" t="str">
        <f>data_olah!J157</f>
        <v>TERPASANG</v>
      </c>
      <c r="K4359" s="258" t="str">
        <f>data_olah!R157</f>
        <v>&lt;= 10GB</v>
      </c>
      <c r="L4359" s="258" t="str">
        <f>data_olah!U157</f>
        <v>TIDAK OPTIMAL</v>
      </c>
    </row>
    <row r="4360">
      <c r="A4360" s="257">
        <v>2025.0</v>
      </c>
      <c r="B4360" s="257" t="s">
        <v>3600</v>
      </c>
      <c r="C4360" s="258" t="str">
        <f>data_olah!B158</f>
        <v>KUTAI BARAT</v>
      </c>
      <c r="D4360" s="258" t="str">
        <f>data_olah!C158</f>
        <v>DAMAI</v>
      </c>
      <c r="E4360" s="258" t="str">
        <f>data_olah!D158</f>
        <v>MUARA TOKONG</v>
      </c>
      <c r="F4360" s="259" t="str">
        <f>data_olah!F158</f>
        <v>-0.4007704281301065</v>
      </c>
      <c r="G4360" s="259" t="str">
        <f>data_olah!G158</f>
        <v>115.63306416613305</v>
      </c>
      <c r="H4360" s="258" t="str">
        <f>data_olah!H158</f>
        <v>BESTCAMP</v>
      </c>
      <c r="I4360" s="258" t="str">
        <f>data_olah!I158</f>
        <v>STARLINK</v>
      </c>
      <c r="J4360" s="258" t="str">
        <f>data_olah!J158</f>
        <v>TERPASANG</v>
      </c>
      <c r="K4360" s="258" t="str">
        <f>data_olah!R158</f>
        <v>&lt;=1000GB</v>
      </c>
      <c r="L4360" s="258" t="str">
        <f>data_olah!U158</f>
        <v>SANGAT OPTIMAL</v>
      </c>
    </row>
    <row r="4361">
      <c r="A4361" s="257">
        <v>2025.0</v>
      </c>
      <c r="B4361" s="257" t="s">
        <v>3600</v>
      </c>
      <c r="C4361" s="258" t="str">
        <f>data_olah!B159</f>
        <v>KUTAI BARAT</v>
      </c>
      <c r="D4361" s="258" t="str">
        <f>data_olah!C159</f>
        <v>DAMAI</v>
      </c>
      <c r="E4361" s="258" t="str">
        <f>data_olah!D159</f>
        <v>JENGAN DANUM</v>
      </c>
      <c r="F4361" s="259" t="str">
        <f>data_olah!F159</f>
        <v>-0.3711556992533069</v>
      </c>
      <c r="G4361" s="259" t="str">
        <f>data_olah!G159</f>
        <v>115.70656604211338</v>
      </c>
      <c r="H4361" s="258" t="str">
        <f>data_olah!H159</f>
        <v>TELKOM</v>
      </c>
      <c r="I4361" s="258" t="str">
        <f>data_olah!I159</f>
        <v>WMS</v>
      </c>
      <c r="J4361" s="258" t="str">
        <f>data_olah!J159</f>
        <v>TERPASANG</v>
      </c>
      <c r="K4361" s="258" t="str">
        <f>data_olah!R159</f>
        <v>&gt; 200GB</v>
      </c>
      <c r="L4361" s="258" t="str">
        <f>data_olah!U159</f>
        <v>KURANG OPTIMAL</v>
      </c>
    </row>
    <row r="4362">
      <c r="A4362" s="257">
        <v>2025.0</v>
      </c>
      <c r="B4362" s="257" t="s">
        <v>3600</v>
      </c>
      <c r="C4362" s="258" t="str">
        <f>data_olah!B160</f>
        <v>KUTAI BARAT</v>
      </c>
      <c r="D4362" s="258" t="str">
        <f>data_olah!C160</f>
        <v>DAMAI</v>
      </c>
      <c r="E4362" s="258" t="str">
        <f>data_olah!D160</f>
        <v>KEAY</v>
      </c>
      <c r="F4362" s="259" t="str">
        <f>data_olah!F160</f>
        <v>-0.33154445666956217</v>
      </c>
      <c r="G4362" s="259" t="str">
        <f>data_olah!G160</f>
        <v>115.704118028698</v>
      </c>
      <c r="H4362" s="258" t="str">
        <f>data_olah!H160</f>
        <v>TELKOM</v>
      </c>
      <c r="I4362" s="258" t="str">
        <f>data_olah!I160</f>
        <v>WMS</v>
      </c>
      <c r="J4362" s="258" t="str">
        <f>data_olah!J160</f>
        <v>TERPASANG</v>
      </c>
      <c r="K4362" s="258" t="str">
        <f>data_olah!R160</f>
        <v>TIDAK AKTIF</v>
      </c>
      <c r="L4362" s="258" t="str">
        <f>data_olah!U160</f>
        <v>KURANG OPTIMAL</v>
      </c>
    </row>
    <row r="4363">
      <c r="A4363" s="257">
        <v>2025.0</v>
      </c>
      <c r="B4363" s="257" t="s">
        <v>3600</v>
      </c>
      <c r="C4363" s="258" t="str">
        <f>data_olah!B161</f>
        <v>KUTAI BARAT</v>
      </c>
      <c r="D4363" s="258" t="str">
        <f>data_olah!C161</f>
        <v>DAMAI</v>
      </c>
      <c r="E4363" s="258" t="str">
        <f>data_olah!D161</f>
        <v>TAPULANG</v>
      </c>
      <c r="F4363" s="259" t="str">
        <f>data_olah!F161</f>
        <v>-0.3561164522013427</v>
      </c>
      <c r="G4363" s="259" t="str">
        <f>data_olah!G161</f>
        <v>115.68279217161934</v>
      </c>
      <c r="H4363" s="258" t="str">
        <f>data_olah!H161</f>
        <v>BESTCAMP</v>
      </c>
      <c r="I4363" s="258" t="str">
        <f>data_olah!I161</f>
        <v>STARLINK</v>
      </c>
      <c r="J4363" s="258" t="str">
        <f>data_olah!J161</f>
        <v>TERPASANG</v>
      </c>
      <c r="K4363" s="258" t="str">
        <f>data_olah!R161</f>
        <v>&lt;= 50GB</v>
      </c>
      <c r="L4363" s="258" t="str">
        <f>data_olah!U161</f>
        <v>SANGAT OPTIMAL</v>
      </c>
    </row>
    <row r="4364">
      <c r="A4364" s="257">
        <v>2025.0</v>
      </c>
      <c r="B4364" s="257" t="s">
        <v>3600</v>
      </c>
      <c r="C4364" s="258" t="str">
        <f>data_olah!B162</f>
        <v>KUTAI BARAT</v>
      </c>
      <c r="D4364" s="258" t="str">
        <f>data_olah!C162</f>
        <v>DAMAI</v>
      </c>
      <c r="E4364" s="258" t="str">
        <f>data_olah!D162</f>
        <v>BENUNG</v>
      </c>
      <c r="F4364" s="259" t="str">
        <f>data_olah!F162</f>
        <v>-0.3460147568351544</v>
      </c>
      <c r="G4364" s="259" t="str">
        <f>data_olah!G162</f>
        <v>115.66270532496432</v>
      </c>
      <c r="H4364" s="258" t="str">
        <f>data_olah!H162</f>
        <v>BESTCAMP</v>
      </c>
      <c r="I4364" s="258" t="str">
        <f>data_olah!I162</f>
        <v>STARLINK</v>
      </c>
      <c r="J4364" s="258" t="str">
        <f>data_olah!J162</f>
        <v>TERPASANG</v>
      </c>
      <c r="K4364" s="258" t="str">
        <f>data_olah!R162</f>
        <v>&lt;= 50GB</v>
      </c>
      <c r="L4364" s="258" t="str">
        <f>data_olah!U162</f>
        <v>OPTIMAL</v>
      </c>
    </row>
    <row r="4365">
      <c r="A4365" s="257">
        <v>2025.0</v>
      </c>
      <c r="B4365" s="257" t="s">
        <v>3600</v>
      </c>
      <c r="C4365" s="258" t="str">
        <f>data_olah!B163</f>
        <v>KUTAI BARAT</v>
      </c>
      <c r="D4365" s="258" t="str">
        <f>data_olah!C163</f>
        <v>DAMAI</v>
      </c>
      <c r="E4365" s="258" t="str">
        <f>data_olah!D163</f>
        <v>MUARA NYAHING</v>
      </c>
      <c r="F4365" s="259" t="str">
        <f>data_olah!F163</f>
        <v>-0.4678913988261402</v>
      </c>
      <c r="G4365" s="259" t="str">
        <f>data_olah!G163</f>
        <v>115.61217954922085</v>
      </c>
      <c r="H4365" s="258" t="str">
        <f>data_olah!H163</f>
        <v>BESTCAMP</v>
      </c>
      <c r="I4365" s="258" t="str">
        <f>data_olah!I163</f>
        <v>STARLINK</v>
      </c>
      <c r="J4365" s="258" t="str">
        <f>data_olah!J163</f>
        <v>TERPASANG</v>
      </c>
      <c r="K4365" s="258" t="str">
        <f>data_olah!R163</f>
        <v>&lt;= 50GB</v>
      </c>
      <c r="L4365" s="258" t="str">
        <f>data_olah!U163</f>
        <v>OPTIMAL</v>
      </c>
    </row>
    <row r="4366">
      <c r="A4366" s="257">
        <v>2025.0</v>
      </c>
      <c r="B4366" s="257" t="s">
        <v>3600</v>
      </c>
      <c r="C4366" s="258" t="str">
        <f>data_olah!B164</f>
        <v>KUTAI BARAT</v>
      </c>
      <c r="D4366" s="258" t="str">
        <f>data_olah!C164</f>
        <v>DAMAI</v>
      </c>
      <c r="E4366" s="258" t="str">
        <f>data_olah!D164</f>
        <v>SEMPATN</v>
      </c>
      <c r="F4366" s="259" t="str">
        <f>data_olah!F164</f>
        <v>-0.44376056622020876</v>
      </c>
      <c r="G4366" s="259" t="str">
        <f>data_olah!G164</f>
        <v>115.69330922919225</v>
      </c>
      <c r="H4366" s="258" t="str">
        <f>data_olah!H164</f>
        <v>TELKOMSEL</v>
      </c>
      <c r="I4366" s="258" t="str">
        <f>data_olah!I164</f>
        <v>ORBIT</v>
      </c>
      <c r="J4366" s="258" t="str">
        <f>data_olah!J164</f>
        <v>TERPASANG</v>
      </c>
      <c r="K4366" s="258" t="str">
        <f>data_olah!R164</f>
        <v>TIDAK TERDETEKSI</v>
      </c>
      <c r="L4366" s="258" t="str">
        <f>data_olah!U164</f>
        <v>TIDAK TERDETEKSI</v>
      </c>
    </row>
    <row r="4367">
      <c r="A4367" s="257">
        <v>2025.0</v>
      </c>
      <c r="B4367" s="257" t="s">
        <v>3600</v>
      </c>
      <c r="C4367" s="258" t="str">
        <f>data_olah!B165</f>
        <v>KUTAI BARAT</v>
      </c>
      <c r="D4367" s="258" t="str">
        <f>data_olah!C165</f>
        <v>DAMAI</v>
      </c>
      <c r="E4367" s="258" t="str">
        <f>data_olah!D165</f>
        <v>KELIAN</v>
      </c>
      <c r="F4367" s="259" t="str">
        <f>data_olah!F165</f>
        <v>-0.38859586627433457</v>
      </c>
      <c r="G4367" s="259" t="str">
        <f>data_olah!G165</f>
        <v>115.59230427491029</v>
      </c>
      <c r="H4367" s="258" t="str">
        <f>data_olah!H165</f>
        <v>ICON+</v>
      </c>
      <c r="I4367" s="258" t="str">
        <f>data_olah!I165</f>
        <v>STARLINK</v>
      </c>
      <c r="J4367" s="258" t="str">
        <f>data_olah!J165</f>
        <v>TERPASANG</v>
      </c>
      <c r="K4367" s="258" t="str">
        <f>data_olah!R165</f>
        <v>&gt; 200GB</v>
      </c>
      <c r="L4367" s="258" t="str">
        <f>data_olah!U165</f>
        <v>KURANG OPTIMAL</v>
      </c>
    </row>
    <row r="4368">
      <c r="A4368" s="257">
        <v>2025.0</v>
      </c>
      <c r="B4368" s="257" t="s">
        <v>3600</v>
      </c>
      <c r="C4368" s="258" t="str">
        <f>data_olah!B166</f>
        <v>KUTAI BARAT</v>
      </c>
      <c r="D4368" s="258" t="str">
        <f>data_olah!C166</f>
        <v>JEMPANG</v>
      </c>
      <c r="E4368" s="258" t="str">
        <f>data_olah!D166</f>
        <v>PENTAT</v>
      </c>
      <c r="F4368" s="259" t="str">
        <f>data_olah!F166</f>
        <v>-0.576128898831272</v>
      </c>
      <c r="G4368" s="259" t="str">
        <f>data_olah!G166</f>
        <v>116.09122349981216</v>
      </c>
      <c r="H4368" s="258" t="str">
        <f>data_olah!H166</f>
        <v>TELKOM</v>
      </c>
      <c r="I4368" s="258" t="str">
        <f>data_olah!I166</f>
        <v>WMS</v>
      </c>
      <c r="J4368" s="258" t="str">
        <f>data_olah!J166</f>
        <v>TERPASANG</v>
      </c>
      <c r="K4368" s="258" t="str">
        <f>data_olah!R166</f>
        <v>&gt; 200GB</v>
      </c>
      <c r="L4368" s="258" t="str">
        <f>data_olah!U166</f>
        <v>KURANG OPTIMAL</v>
      </c>
    </row>
    <row r="4369">
      <c r="A4369" s="257">
        <v>2025.0</v>
      </c>
      <c r="B4369" s="257" t="s">
        <v>3600</v>
      </c>
      <c r="C4369" s="258" t="str">
        <f>data_olah!B167</f>
        <v>KUTAI BARAT</v>
      </c>
      <c r="D4369" s="258" t="str">
        <f>data_olah!C167</f>
        <v>JEMPANG</v>
      </c>
      <c r="E4369" s="258" t="str">
        <f>data_olah!D167</f>
        <v>LEMBONAH</v>
      </c>
      <c r="F4369" s="259" t="str">
        <f>data_olah!F167</f>
        <v>-0.5741708271509535</v>
      </c>
      <c r="G4369" s="259" t="str">
        <f>data_olah!G167</f>
        <v>116.08292327101539</v>
      </c>
      <c r="H4369" s="258" t="str">
        <f>data_olah!H167</f>
        <v>TELKOM</v>
      </c>
      <c r="I4369" s="258" t="str">
        <f>data_olah!I167</f>
        <v>WMS</v>
      </c>
      <c r="J4369" s="258" t="str">
        <f>data_olah!J167</f>
        <v>TERPASANG</v>
      </c>
      <c r="K4369" s="258" t="str">
        <f>data_olah!R167</f>
        <v>&gt; 200GB</v>
      </c>
      <c r="L4369" s="258" t="str">
        <f>data_olah!U167</f>
        <v>KURANG OPTIMAL</v>
      </c>
    </row>
    <row r="4370">
      <c r="A4370" s="257">
        <v>2025.0</v>
      </c>
      <c r="B4370" s="257" t="s">
        <v>3600</v>
      </c>
      <c r="C4370" s="258" t="str">
        <f>data_olah!B168</f>
        <v>KUTAI BARAT</v>
      </c>
      <c r="D4370" s="258" t="str">
        <f>data_olah!C168</f>
        <v>JEMPANG</v>
      </c>
      <c r="E4370" s="258" t="str">
        <f>data_olah!D168</f>
        <v>MUARA NAYAN</v>
      </c>
      <c r="F4370" s="259" t="str">
        <f>data_olah!F168</f>
        <v>-0.565550655510813</v>
      </c>
      <c r="G4370" s="259" t="str">
        <f>data_olah!G168</f>
        <v>116.08777937099507</v>
      </c>
      <c r="H4370" s="258" t="str">
        <f>data_olah!H168</f>
        <v>TELKOM</v>
      </c>
      <c r="I4370" s="258" t="str">
        <f>data_olah!I168</f>
        <v>WMS</v>
      </c>
      <c r="J4370" s="258" t="str">
        <f>data_olah!J168</f>
        <v>TERPASANG</v>
      </c>
      <c r="K4370" s="258" t="str">
        <f>data_olah!R168</f>
        <v>&gt; 200GB</v>
      </c>
      <c r="L4370" s="258" t="str">
        <f>data_olah!U168</f>
        <v>KURANG OPTIMAL</v>
      </c>
    </row>
    <row r="4371">
      <c r="A4371" s="257">
        <v>2025.0</v>
      </c>
      <c r="B4371" s="257" t="s">
        <v>3600</v>
      </c>
      <c r="C4371" s="258" t="str">
        <f>data_olah!B169</f>
        <v>KUTAI BARAT</v>
      </c>
      <c r="D4371" s="258" t="str">
        <f>data_olah!C169</f>
        <v>JEMPANG</v>
      </c>
      <c r="E4371" s="258" t="str">
        <f>data_olah!D169</f>
        <v>MANCONG</v>
      </c>
      <c r="F4371" s="259" t="str">
        <f>data_olah!F169</f>
        <v>-0.5337092705199454</v>
      </c>
      <c r="G4371" s="259" t="str">
        <f>data_olah!G169</f>
        <v>116.08002688648288</v>
      </c>
      <c r="H4371" s="258" t="str">
        <f>data_olah!H169</f>
        <v>BESTCAMP</v>
      </c>
      <c r="I4371" s="258" t="str">
        <f>data_olah!I169</f>
        <v>STARLINK</v>
      </c>
      <c r="J4371" s="258" t="str">
        <f>data_olah!J169</f>
        <v>TERPASANG</v>
      </c>
      <c r="K4371" s="258" t="str">
        <f>data_olah!R169</f>
        <v>&lt;= 50GB</v>
      </c>
      <c r="L4371" s="258" t="str">
        <f>data_olah!U169</f>
        <v>KURANG OPTIMAL</v>
      </c>
    </row>
    <row r="4372">
      <c r="A4372" s="257">
        <v>2025.0</v>
      </c>
      <c r="B4372" s="257" t="s">
        <v>3600</v>
      </c>
      <c r="C4372" s="258" t="str">
        <f>data_olah!B170</f>
        <v>KUTAI BARAT</v>
      </c>
      <c r="D4372" s="258" t="str">
        <f>data_olah!C170</f>
        <v>JEMPANG</v>
      </c>
      <c r="E4372" s="258" t="str">
        <f>data_olah!D170</f>
        <v>PERIGIQ</v>
      </c>
      <c r="F4372" s="259" t="str">
        <f>data_olah!F170</f>
        <v>-0.49437799899309964</v>
      </c>
      <c r="G4372" s="259" t="str">
        <f>data_olah!G170</f>
        <v>116.06263202869552</v>
      </c>
      <c r="H4372" s="258" t="str">
        <f>data_olah!H170</f>
        <v>BESTCAMP</v>
      </c>
      <c r="I4372" s="258" t="str">
        <f>data_olah!I170</f>
        <v>STARLINK</v>
      </c>
      <c r="J4372" s="258" t="str">
        <f>data_olah!J170</f>
        <v>TERPASANG</v>
      </c>
      <c r="K4372" s="258" t="str">
        <f>data_olah!R170</f>
        <v>&lt;= 50GB</v>
      </c>
      <c r="L4372" s="258" t="str">
        <f>data_olah!U170</f>
        <v>TIDAK OPTIMAL</v>
      </c>
    </row>
    <row r="4373">
      <c r="A4373" s="257">
        <v>2025.0</v>
      </c>
      <c r="B4373" s="257" t="s">
        <v>3600</v>
      </c>
      <c r="C4373" s="258" t="str">
        <f>data_olah!B171</f>
        <v>KUTAI BARAT</v>
      </c>
      <c r="D4373" s="258" t="str">
        <f>data_olah!C171</f>
        <v>JEMPANG</v>
      </c>
      <c r="E4373" s="258" t="str">
        <f>data_olah!D171</f>
        <v>MUARA OHONG</v>
      </c>
      <c r="F4373" s="259" t="str">
        <f>data_olah!F171</f>
        <v>-0.4318361947070967</v>
      </c>
      <c r="G4373" s="259" t="str">
        <f>data_olah!G171</f>
        <v>116.11084088446462</v>
      </c>
      <c r="H4373" s="258" t="str">
        <f>data_olah!H171</f>
        <v/>
      </c>
      <c r="I4373" s="258" t="str">
        <f>data_olah!I171</f>
        <v/>
      </c>
      <c r="J4373" s="258" t="str">
        <f>data_olah!J171</f>
        <v/>
      </c>
      <c r="K4373" s="258" t="str">
        <f>data_olah!R171</f>
        <v>BELUM TERPASANG</v>
      </c>
      <c r="L4373" s="258" t="str">
        <f>data_olah!U171</f>
        <v>BELUM TERPASANG</v>
      </c>
    </row>
    <row r="4374">
      <c r="A4374" s="257">
        <v>2025.0</v>
      </c>
      <c r="B4374" s="257" t="s">
        <v>3600</v>
      </c>
      <c r="C4374" s="258" t="str">
        <f>data_olah!B172</f>
        <v>KUTAI BARAT</v>
      </c>
      <c r="D4374" s="258" t="str">
        <f>data_olah!C172</f>
        <v>JEMPANG</v>
      </c>
      <c r="E4374" s="258" t="str">
        <f>data_olah!D172</f>
        <v>TANJUNG JONE</v>
      </c>
      <c r="F4374" s="259" t="str">
        <f>data_olah!F172</f>
        <v>-0.4629164902076247</v>
      </c>
      <c r="G4374" s="259" t="str">
        <f>data_olah!G172</f>
        <v>116.14678123907382</v>
      </c>
      <c r="H4374" s="258" t="str">
        <f>data_olah!H172</f>
        <v>BESTCAMP</v>
      </c>
      <c r="I4374" s="258" t="str">
        <f>data_olah!I172</f>
        <v>STARLINK</v>
      </c>
      <c r="J4374" s="258" t="str">
        <f>data_olah!J172</f>
        <v>TERPASANG</v>
      </c>
      <c r="K4374" s="258" t="str">
        <f>data_olah!R172</f>
        <v>&lt;= 50GB</v>
      </c>
      <c r="L4374" s="258" t="str">
        <f>data_olah!U172</f>
        <v>TIDAK OPTIMAL</v>
      </c>
    </row>
    <row r="4375">
      <c r="A4375" s="257">
        <v>2025.0</v>
      </c>
      <c r="B4375" s="257" t="s">
        <v>3600</v>
      </c>
      <c r="C4375" s="258" t="str">
        <f>data_olah!B173</f>
        <v>KUTAI BARAT</v>
      </c>
      <c r="D4375" s="258" t="str">
        <f>data_olah!C173</f>
        <v>JEMPANG</v>
      </c>
      <c r="E4375" s="258" t="str">
        <f>data_olah!D173</f>
        <v>TANJUNG ISUY</v>
      </c>
      <c r="F4375" s="259" t="str">
        <f>data_olah!F173</f>
        <v>-0.5150004710898157</v>
      </c>
      <c r="G4375" s="259" t="str">
        <f>data_olah!G173</f>
        <v>116.13897618945853</v>
      </c>
      <c r="H4375" s="258" t="str">
        <f>data_olah!H173</f>
        <v>TELKOM</v>
      </c>
      <c r="I4375" s="258" t="str">
        <f>data_olah!I173</f>
        <v>Astinet</v>
      </c>
      <c r="J4375" s="258" t="str">
        <f>data_olah!J173</f>
        <v>TERPASANG</v>
      </c>
      <c r="K4375" s="258" t="str">
        <f>data_olah!R173</f>
        <v>TIDAK TERDETEKSI</v>
      </c>
      <c r="L4375" s="258" t="str">
        <f>data_olah!U173</f>
        <v>TIDAK TERDETEKSI</v>
      </c>
    </row>
    <row r="4376">
      <c r="A4376" s="257">
        <v>2025.0</v>
      </c>
      <c r="B4376" s="257" t="s">
        <v>3600</v>
      </c>
      <c r="C4376" s="258" t="str">
        <f>data_olah!B174</f>
        <v>KUTAI BARAT</v>
      </c>
      <c r="D4376" s="258" t="str">
        <f>data_olah!C174</f>
        <v>JEMPANG</v>
      </c>
      <c r="E4376" s="258" t="str">
        <f>data_olah!D174</f>
        <v>TANJUNG JAN</v>
      </c>
      <c r="F4376" s="259" t="str">
        <f>data_olah!F174</f>
        <v>-0.5218896482024631</v>
      </c>
      <c r="G4376" s="259" t="str">
        <f>data_olah!G174</f>
        <v>116.1677406510386</v>
      </c>
      <c r="H4376" s="258" t="str">
        <f>data_olah!H174</f>
        <v>BESTCAMP</v>
      </c>
      <c r="I4376" s="258" t="str">
        <f>data_olah!I174</f>
        <v>STARLINK</v>
      </c>
      <c r="J4376" s="258" t="str">
        <f>data_olah!J174</f>
        <v>TERPASANG</v>
      </c>
      <c r="K4376" s="258" t="str">
        <f>data_olah!R174</f>
        <v>&lt;= 50GB</v>
      </c>
      <c r="L4376" s="258" t="str">
        <f>data_olah!U174</f>
        <v>TIDAK OPTIMAL</v>
      </c>
    </row>
    <row r="4377">
      <c r="A4377" s="257">
        <v>2025.0</v>
      </c>
      <c r="B4377" s="257" t="s">
        <v>3600</v>
      </c>
      <c r="C4377" s="258" t="str">
        <f>data_olah!B175</f>
        <v>KUTAI BARAT</v>
      </c>
      <c r="D4377" s="258" t="str">
        <f>data_olah!C175</f>
        <v>JEMPANG</v>
      </c>
      <c r="E4377" s="258" t="str">
        <f>data_olah!D175</f>
        <v>PULAU LANTING</v>
      </c>
      <c r="F4377" s="259" t="str">
        <f>data_olah!F175</f>
        <v>-0.49978484979519755</v>
      </c>
      <c r="G4377" s="259" t="str">
        <f>data_olah!G175</f>
        <v>116.18454089868337</v>
      </c>
      <c r="H4377" s="258" t="str">
        <f>data_olah!H175</f>
        <v>TELKOMSEL</v>
      </c>
      <c r="I4377" s="258" t="str">
        <f>data_olah!I175</f>
        <v>INDIHOME</v>
      </c>
      <c r="J4377" s="258" t="str">
        <f>data_olah!J175</f>
        <v>TERPASANG</v>
      </c>
      <c r="K4377" s="258" t="str">
        <f>data_olah!R175</f>
        <v>&lt;= 100GB</v>
      </c>
      <c r="L4377" s="258" t="str">
        <f>data_olah!U175</f>
        <v>TIDAK OPTIMAL</v>
      </c>
    </row>
    <row r="4378">
      <c r="A4378" s="257">
        <v>2025.0</v>
      </c>
      <c r="B4378" s="257" t="s">
        <v>3600</v>
      </c>
      <c r="C4378" s="258" t="str">
        <f>data_olah!B176</f>
        <v>KUTAI BARAT</v>
      </c>
      <c r="D4378" s="258" t="str">
        <f>data_olah!C176</f>
        <v>JEMPANG</v>
      </c>
      <c r="E4378" s="258" t="str">
        <f>data_olah!D176</f>
        <v>MUARA TAE</v>
      </c>
      <c r="F4378" s="259" t="str">
        <f>data_olah!F176</f>
        <v>-0.5913837820663428</v>
      </c>
      <c r="G4378" s="259" t="str">
        <f>data_olah!G176</f>
        <v>116.01291400502159</v>
      </c>
      <c r="H4378" s="258" t="str">
        <f>data_olah!H176</f>
        <v>TELKOM</v>
      </c>
      <c r="I4378" s="258" t="str">
        <f>data_olah!I176</f>
        <v>WMS</v>
      </c>
      <c r="J4378" s="258" t="str">
        <f>data_olah!J176</f>
        <v>TERPASANG</v>
      </c>
      <c r="K4378" s="258" t="str">
        <f>data_olah!R176</f>
        <v>&gt; 200GB</v>
      </c>
      <c r="L4378" s="258" t="str">
        <f>data_olah!U176</f>
        <v>KURANG OPTIMAL</v>
      </c>
    </row>
    <row r="4379">
      <c r="A4379" s="257">
        <v>2025.0</v>
      </c>
      <c r="B4379" s="257" t="s">
        <v>3600</v>
      </c>
      <c r="C4379" s="258" t="str">
        <f>data_olah!B177</f>
        <v>KUTAI BARAT</v>
      </c>
      <c r="D4379" s="258" t="str">
        <f>data_olah!C177</f>
        <v>JEMPANG</v>
      </c>
      <c r="E4379" s="258" t="str">
        <f>data_olah!D177</f>
        <v>BEKOKONG MAKMUR</v>
      </c>
      <c r="F4379" s="259" t="str">
        <f>data_olah!F177</f>
        <v>-0.649136286362228</v>
      </c>
      <c r="G4379" s="259" t="str">
        <f>data_olah!G177</f>
        <v>116.12618728068873</v>
      </c>
      <c r="H4379" s="258" t="str">
        <f>data_olah!H177</f>
        <v>TELKOMSEL</v>
      </c>
      <c r="I4379" s="258" t="str">
        <f>data_olah!I177</f>
        <v>ORBIT</v>
      </c>
      <c r="J4379" s="258" t="str">
        <f>data_olah!J177</f>
        <v>TERPASANG</v>
      </c>
      <c r="K4379" s="258" t="str">
        <f>data_olah!R177</f>
        <v>TIDAK TERDETEKSI</v>
      </c>
      <c r="L4379" s="258" t="str">
        <f>data_olah!U177</f>
        <v>TIDAK TERDETEKSI</v>
      </c>
    </row>
    <row r="4380">
      <c r="A4380" s="257">
        <v>2025.0</v>
      </c>
      <c r="B4380" s="257" t="s">
        <v>3600</v>
      </c>
      <c r="C4380" s="258" t="str">
        <f>data_olah!B178</f>
        <v>KUTAI BARAT</v>
      </c>
      <c r="D4380" s="258" t="str">
        <f>data_olah!C178</f>
        <v>LINGGANG BIGUNG</v>
      </c>
      <c r="E4380" s="258" t="str">
        <f>data_olah!D178</f>
        <v>LINGGANG MELAPEH BARU</v>
      </c>
      <c r="F4380" s="259" t="str">
        <f>data_olah!F178</f>
        <v>-0.14356069971007637</v>
      </c>
      <c r="G4380" s="259" t="str">
        <f>data_olah!G178</f>
        <v>115.56618537099042</v>
      </c>
      <c r="H4380" s="258" t="str">
        <f>data_olah!H178</f>
        <v>TELKOMSEL</v>
      </c>
      <c r="I4380" s="258" t="str">
        <f>data_olah!I178</f>
        <v>INDIHOME</v>
      </c>
      <c r="J4380" s="258" t="str">
        <f>data_olah!J178</f>
        <v>TERPASANG</v>
      </c>
      <c r="K4380" s="258" t="str">
        <f>data_olah!R178</f>
        <v>&gt; 200GB</v>
      </c>
      <c r="L4380" s="258" t="str">
        <f>data_olah!U178</f>
        <v>KURANG OPTIMAL</v>
      </c>
    </row>
    <row r="4381">
      <c r="A4381" s="257">
        <v>2025.0</v>
      </c>
      <c r="B4381" s="257" t="s">
        <v>3600</v>
      </c>
      <c r="C4381" s="258" t="str">
        <f>data_olah!B179</f>
        <v>KUTAI BARAT</v>
      </c>
      <c r="D4381" s="258" t="str">
        <f>data_olah!C179</f>
        <v>LINGGANG BIGUNG</v>
      </c>
      <c r="E4381" s="258" t="str">
        <f>data_olah!D179</f>
        <v>LINGGANG BIGUNG BARU</v>
      </c>
      <c r="F4381" s="259">
        <f>data_olah!F179</f>
        <v>-0.142638023</v>
      </c>
      <c r="G4381" s="259">
        <f>data_olah!G179</f>
        <v>115.5661103</v>
      </c>
      <c r="H4381" s="258" t="str">
        <f>data_olah!H179</f>
        <v>BESTCAMP</v>
      </c>
      <c r="I4381" s="258" t="str">
        <f>data_olah!I179</f>
        <v>STARLINK</v>
      </c>
      <c r="J4381" s="258" t="str">
        <f>data_olah!J179</f>
        <v>TERPASANG</v>
      </c>
      <c r="K4381" s="258" t="str">
        <f>data_olah!R179</f>
        <v>&lt;= 100GB</v>
      </c>
      <c r="L4381" s="258" t="str">
        <f>data_olah!U179</f>
        <v>OPTIMAL</v>
      </c>
    </row>
    <row r="4382">
      <c r="A4382" s="257">
        <v>2025.0</v>
      </c>
      <c r="B4382" s="257" t="s">
        <v>3600</v>
      </c>
      <c r="C4382" s="258" t="str">
        <f>data_olah!B180</f>
        <v>KUTAI BARAT</v>
      </c>
      <c r="D4382" s="258" t="str">
        <f>data_olah!C180</f>
        <v>LINGGANG BIGUNG</v>
      </c>
      <c r="E4382" s="258" t="str">
        <f>data_olah!D180</f>
        <v>LINGGANG TUTUNG</v>
      </c>
      <c r="F4382" s="259" t="str">
        <f>data_olah!F180</f>
        <v>-0.08340520112962524</v>
      </c>
      <c r="G4382" s="259" t="str">
        <f>data_olah!G180</f>
        <v>115.4552373114897</v>
      </c>
      <c r="H4382" s="258" t="str">
        <f>data_olah!H180</f>
        <v>TELKOMSAT</v>
      </c>
      <c r="I4382" s="258" t="str">
        <f>data_olah!I180</f>
        <v>STARLINK</v>
      </c>
      <c r="J4382" s="258" t="str">
        <f>data_olah!J180</f>
        <v>TERPASANG</v>
      </c>
      <c r="K4382" s="258" t="str">
        <f>data_olah!R180</f>
        <v>&lt;= 50GB</v>
      </c>
      <c r="L4382" s="258" t="str">
        <f>data_olah!U180</f>
        <v>TIDAK OPTIMAL</v>
      </c>
    </row>
    <row r="4383">
      <c r="A4383" s="257">
        <v>2025.0</v>
      </c>
      <c r="B4383" s="257" t="s">
        <v>3600</v>
      </c>
      <c r="C4383" s="258" t="str">
        <f>data_olah!B181</f>
        <v>KUTAI BARAT</v>
      </c>
      <c r="D4383" s="258" t="str">
        <f>data_olah!C181</f>
        <v>LINGGANG BIGUNG</v>
      </c>
      <c r="E4383" s="258" t="str">
        <f>data_olah!D181</f>
        <v>LINGGANG MELAPEH</v>
      </c>
      <c r="F4383" s="259" t="str">
        <f>data_olah!F181</f>
        <v>-0.1608131220907429</v>
      </c>
      <c r="G4383" s="259" t="str">
        <f>data_olah!G181</f>
        <v>115.5873729368373</v>
      </c>
      <c r="H4383" s="258" t="str">
        <f>data_olah!H181</f>
        <v>BESTCAMP</v>
      </c>
      <c r="I4383" s="258" t="str">
        <f>data_olah!I181</f>
        <v>STARLINK</v>
      </c>
      <c r="J4383" s="258" t="str">
        <f>data_olah!J181</f>
        <v>TERPASANG</v>
      </c>
      <c r="K4383" s="258" t="str">
        <f>data_olah!R181</f>
        <v>&lt;= 50GB</v>
      </c>
      <c r="L4383" s="258" t="str">
        <f>data_olah!U181</f>
        <v>TIDAK OPTIMAL</v>
      </c>
    </row>
    <row r="4384">
      <c r="A4384" s="257">
        <v>2025.0</v>
      </c>
      <c r="B4384" s="257" t="s">
        <v>3600</v>
      </c>
      <c r="C4384" s="258" t="str">
        <f>data_olah!B182</f>
        <v>KUTAI BARAT</v>
      </c>
      <c r="D4384" s="258" t="str">
        <f>data_olah!C182</f>
        <v>LINGGANG BIGUNG</v>
      </c>
      <c r="E4384" s="258" t="str">
        <f>data_olah!D182</f>
        <v>LINGGANG MAPAN</v>
      </c>
      <c r="F4384" s="259" t="str">
        <f>data_olah!F182</f>
        <v>-0.16948249965054873</v>
      </c>
      <c r="G4384" s="259" t="str">
        <f>data_olah!G182</f>
        <v>115.62155321537713</v>
      </c>
      <c r="H4384" s="258" t="str">
        <f>data_olah!H182</f>
        <v>TELKOMSEL</v>
      </c>
      <c r="I4384" s="258" t="str">
        <f>data_olah!I182</f>
        <v>INDIHOME</v>
      </c>
      <c r="J4384" s="258" t="str">
        <f>data_olah!J182</f>
        <v>TERPASANG</v>
      </c>
      <c r="K4384" s="258" t="str">
        <f>data_olah!R182</f>
        <v>&gt; 200GB</v>
      </c>
      <c r="L4384" s="258" t="str">
        <f>data_olah!U182</f>
        <v>KURANG OPTIMAL</v>
      </c>
    </row>
    <row r="4385">
      <c r="A4385" s="257">
        <v>2025.0</v>
      </c>
      <c r="B4385" s="257" t="s">
        <v>3600</v>
      </c>
      <c r="C4385" s="258" t="str">
        <f>data_olah!B183</f>
        <v>KUTAI BARAT</v>
      </c>
      <c r="D4385" s="258" t="str">
        <f>data_olah!C183</f>
        <v>LINGGANG BIGUNG</v>
      </c>
      <c r="E4385" s="258" t="str">
        <f>data_olah!D183</f>
        <v>LINGGANG BIGUNG</v>
      </c>
      <c r="F4385" s="259" t="str">
        <f>data_olah!F183</f>
        <v>-0.14362577926461434</v>
      </c>
      <c r="G4385" s="259" t="str">
        <f>data_olah!G183</f>
        <v>115.6229566950905</v>
      </c>
      <c r="H4385" s="258" t="str">
        <f>data_olah!H183</f>
        <v>TELKOM</v>
      </c>
      <c r="I4385" s="258" t="str">
        <f>data_olah!I183</f>
        <v>WMS</v>
      </c>
      <c r="J4385" s="258" t="str">
        <f>data_olah!J183</f>
        <v>TERPASANG</v>
      </c>
      <c r="K4385" s="258" t="str">
        <f>data_olah!R183</f>
        <v>&lt;= 100GB</v>
      </c>
      <c r="L4385" s="258" t="str">
        <f>data_olah!U183</f>
        <v>KURANG OPTIMAL</v>
      </c>
    </row>
    <row r="4386">
      <c r="A4386" s="257">
        <v>2025.0</v>
      </c>
      <c r="B4386" s="257" t="s">
        <v>3600</v>
      </c>
      <c r="C4386" s="258" t="str">
        <f>data_olah!B184</f>
        <v>KUTAI BARAT</v>
      </c>
      <c r="D4386" s="258" t="str">
        <f>data_olah!C184</f>
        <v>LINGGANG BIGUNG</v>
      </c>
      <c r="E4386" s="258" t="str">
        <f>data_olah!D184</f>
        <v>LINGGANG AMER</v>
      </c>
      <c r="F4386" s="259" t="str">
        <f>data_olah!F184</f>
        <v>-0.14545867645066915</v>
      </c>
      <c r="G4386" s="259" t="str">
        <f>data_olah!G184</f>
        <v>115.65352480305597</v>
      </c>
      <c r="H4386" s="258" t="str">
        <f>data_olah!H184</f>
        <v>TELKOM</v>
      </c>
      <c r="I4386" s="258" t="str">
        <f>data_olah!I184</f>
        <v>WMS</v>
      </c>
      <c r="J4386" s="258" t="str">
        <f>data_olah!J184</f>
        <v>TERPASANG</v>
      </c>
      <c r="K4386" s="258" t="str">
        <f>data_olah!R184</f>
        <v>BELUM TERPASANG</v>
      </c>
      <c r="L4386" s="258" t="str">
        <f>data_olah!U184</f>
        <v>TIDAK OPTIMAL</v>
      </c>
    </row>
    <row r="4387">
      <c r="A4387" s="257">
        <v>2025.0</v>
      </c>
      <c r="B4387" s="257" t="s">
        <v>3600</v>
      </c>
      <c r="C4387" s="258" t="str">
        <f>data_olah!B185</f>
        <v>KUTAI BARAT</v>
      </c>
      <c r="D4387" s="258" t="str">
        <f>data_olah!C185</f>
        <v>LINGGANG BIGUNG</v>
      </c>
      <c r="E4387" s="258" t="str">
        <f>data_olah!D185</f>
        <v>LINGGANG BANGUNSARI</v>
      </c>
      <c r="F4387" s="259" t="str">
        <f>data_olah!F185</f>
        <v>-0.1478207390887691</v>
      </c>
      <c r="G4387" s="259" t="str">
        <f>data_olah!G185</f>
        <v>115.642642737589</v>
      </c>
      <c r="H4387" s="258" t="str">
        <f>data_olah!H185</f>
        <v>TELKOM</v>
      </c>
      <c r="I4387" s="258" t="str">
        <f>data_olah!I185</f>
        <v>WMS</v>
      </c>
      <c r="J4387" s="258" t="str">
        <f>data_olah!J185</f>
        <v>TERPASANG</v>
      </c>
      <c r="K4387" s="258" t="str">
        <f>data_olah!R185</f>
        <v>BELUM TERPASANG</v>
      </c>
      <c r="L4387" s="258" t="str">
        <f>data_olah!U185</f>
        <v>TIDAK OPTIMAL</v>
      </c>
    </row>
    <row r="4388">
      <c r="A4388" s="257">
        <v>2025.0</v>
      </c>
      <c r="B4388" s="257" t="s">
        <v>3600</v>
      </c>
      <c r="C4388" s="258" t="str">
        <f>data_olah!B186</f>
        <v>KUTAI BARAT</v>
      </c>
      <c r="D4388" s="258" t="str">
        <f>data_olah!C186</f>
        <v>LINGGANG BIGUNG</v>
      </c>
      <c r="E4388" s="258" t="str">
        <f>data_olah!D186</f>
        <v>LINGGANG PURWODADI</v>
      </c>
      <c r="F4388" s="259" t="str">
        <f>data_olah!F186</f>
        <v>-0.1453228659666651</v>
      </c>
      <c r="G4388" s="259" t="str">
        <f>data_olah!G186</f>
        <v>115.60856979330372</v>
      </c>
      <c r="H4388" s="258" t="str">
        <f>data_olah!H186</f>
        <v>TELKOMSEL</v>
      </c>
      <c r="I4388" s="258" t="str">
        <f>data_olah!I186</f>
        <v>INDIHOME</v>
      </c>
      <c r="J4388" s="258" t="str">
        <f>data_olah!J186</f>
        <v>TERPASANG</v>
      </c>
      <c r="K4388" s="258" t="str">
        <f>data_olah!R186</f>
        <v>&gt; 200GB</v>
      </c>
      <c r="L4388" s="258" t="str">
        <f>data_olah!U186</f>
        <v>KURANG OPTIMAL</v>
      </c>
    </row>
    <row r="4389">
      <c r="A4389" s="257">
        <v>2025.0</v>
      </c>
      <c r="B4389" s="257" t="s">
        <v>3600</v>
      </c>
      <c r="C4389" s="258" t="str">
        <f>data_olah!B187</f>
        <v>KUTAI BARAT</v>
      </c>
      <c r="D4389" s="258" t="str">
        <f>data_olah!C187</f>
        <v>LINGGANG BIGUNG</v>
      </c>
      <c r="E4389" s="258" t="str">
        <f>data_olah!D187</f>
        <v>LINGGANG MENCELEW</v>
      </c>
      <c r="F4389" s="259" t="str">
        <f>data_olah!F187</f>
        <v>-0.10969078390728415</v>
      </c>
      <c r="G4389" s="259" t="str">
        <f>data_olah!G187</f>
        <v>115.65419209609944</v>
      </c>
      <c r="H4389" s="258" t="str">
        <f>data_olah!H187</f>
        <v>BESTCAMP</v>
      </c>
      <c r="I4389" s="258" t="str">
        <f>data_olah!I187</f>
        <v>STARLINK</v>
      </c>
      <c r="J4389" s="258" t="str">
        <f>data_olah!J187</f>
        <v>TERPASANG</v>
      </c>
      <c r="K4389" s="258" t="str">
        <f>data_olah!R187</f>
        <v>&lt;= 150GB</v>
      </c>
      <c r="L4389" s="258" t="str">
        <f>data_olah!U187</f>
        <v>KURANG OPTIMAL</v>
      </c>
    </row>
    <row r="4390">
      <c r="A4390" s="257">
        <v>2025.0</v>
      </c>
      <c r="B4390" s="257" t="s">
        <v>3600</v>
      </c>
      <c r="C4390" s="258" t="str">
        <f>data_olah!B188</f>
        <v>KUTAI BARAT</v>
      </c>
      <c r="D4390" s="258" t="str">
        <f>data_olah!C188</f>
        <v>LINGGANG BIGUNG</v>
      </c>
      <c r="E4390" s="258" t="str">
        <f>data_olah!D188</f>
        <v>LINGGANG KEBUT</v>
      </c>
      <c r="F4390" s="259" t="str">
        <f>data_olah!F188</f>
        <v>-0.11990584028474943</v>
      </c>
      <c r="G4390" s="259" t="str">
        <f>data_olah!G188</f>
        <v>115.64146393007199</v>
      </c>
      <c r="H4390" s="258" t="str">
        <f>data_olah!H188</f>
        <v>BESTCAMP</v>
      </c>
      <c r="I4390" s="258" t="str">
        <f>data_olah!I188</f>
        <v>STARLINK</v>
      </c>
      <c r="J4390" s="258" t="str">
        <f>data_olah!J188</f>
        <v>TERPASANG</v>
      </c>
      <c r="K4390" s="258" t="str">
        <f>data_olah!R188</f>
        <v>&lt;= 150GB</v>
      </c>
      <c r="L4390" s="258" t="str">
        <f>data_olah!U188</f>
        <v>SANGAT OPTIMAL</v>
      </c>
    </row>
    <row r="4391">
      <c r="A4391" s="257">
        <v>2025.0</v>
      </c>
      <c r="B4391" s="257" t="s">
        <v>3600</v>
      </c>
      <c r="C4391" s="258" t="str">
        <f>data_olah!B189</f>
        <v>KUTAI BARAT</v>
      </c>
      <c r="D4391" s="258" t="str">
        <f>data_olah!C189</f>
        <v>LONG IRAM</v>
      </c>
      <c r="E4391" s="258" t="str">
        <f>data_olah!D189</f>
        <v>LINGGANG MUARA LEBAN</v>
      </c>
      <c r="F4391" s="259" t="str">
        <f>data_olah!F189</f>
        <v>-0.029448097951342084</v>
      </c>
      <c r="G4391" s="259" t="str">
        <f>data_olah!G189</f>
        <v>115.58580302766681</v>
      </c>
      <c r="H4391" s="258" t="str">
        <f>data_olah!H189</f>
        <v>BESTCAMP</v>
      </c>
      <c r="I4391" s="258" t="str">
        <f>data_olah!I189</f>
        <v>STARLINK</v>
      </c>
      <c r="J4391" s="258" t="str">
        <f>data_olah!J189</f>
        <v>TERPASANG</v>
      </c>
      <c r="K4391" s="258" t="str">
        <f>data_olah!R189</f>
        <v>&lt;=1000GB</v>
      </c>
      <c r="L4391" s="258" t="str">
        <f>data_olah!U189</f>
        <v>SANGAT OPTIMAL</v>
      </c>
    </row>
    <row r="4392">
      <c r="A4392" s="257">
        <v>2025.0</v>
      </c>
      <c r="B4392" s="257" t="s">
        <v>3600</v>
      </c>
      <c r="C4392" s="258" t="str">
        <f>data_olah!B190</f>
        <v>KUTAI BARAT</v>
      </c>
      <c r="D4392" s="258" t="str">
        <f>data_olah!C190</f>
        <v>LONG IRAM</v>
      </c>
      <c r="E4392" s="258" t="str">
        <f>data_olah!D190</f>
        <v>LONG IRAM SEBERANG</v>
      </c>
      <c r="F4392" s="259" t="str">
        <f>data_olah!F190</f>
        <v>-0.02915837117519891</v>
      </c>
      <c r="G4392" s="259" t="str">
        <f>data_olah!G190</f>
        <v>115.61410129478227</v>
      </c>
      <c r="H4392" s="258" t="str">
        <f>data_olah!H190</f>
        <v>BESTCAMP</v>
      </c>
      <c r="I4392" s="258" t="str">
        <f>data_olah!I190</f>
        <v>STARLINK</v>
      </c>
      <c r="J4392" s="258" t="str">
        <f>data_olah!J190</f>
        <v>TERPASANG</v>
      </c>
      <c r="K4392" s="258" t="str">
        <f>data_olah!R190</f>
        <v>&lt;= 100GB</v>
      </c>
      <c r="L4392" s="258" t="str">
        <f>data_olah!U190</f>
        <v>OPTIMAL</v>
      </c>
    </row>
    <row r="4393">
      <c r="A4393" s="257">
        <v>2025.0</v>
      </c>
      <c r="B4393" s="257" t="s">
        <v>3600</v>
      </c>
      <c r="C4393" s="258" t="str">
        <f>data_olah!B191</f>
        <v>KUTAI BARAT</v>
      </c>
      <c r="D4393" s="258" t="str">
        <f>data_olah!C191</f>
        <v>LONG IRAM</v>
      </c>
      <c r="E4393" s="258" t="str">
        <f>data_olah!D191</f>
        <v>LONG IRAM ILIR</v>
      </c>
      <c r="F4393" s="259" t="str">
        <f>data_olah!F191</f>
        <v>-0.026995672565834117</v>
      </c>
      <c r="G4393" s="259" t="str">
        <f>data_olah!G191</f>
        <v>115.61633827379782</v>
      </c>
      <c r="H4393" s="258" t="str">
        <f>data_olah!H191</f>
        <v>BESTCAMP</v>
      </c>
      <c r="I4393" s="258" t="str">
        <f>data_olah!I191</f>
        <v>STARLINK</v>
      </c>
      <c r="J4393" s="258" t="str">
        <f>data_olah!J191</f>
        <v>TERPASANG</v>
      </c>
      <c r="K4393" s="258" t="str">
        <f>data_olah!R191</f>
        <v>&lt;= 10GB</v>
      </c>
      <c r="L4393" s="258" t="str">
        <f>data_olah!U191</f>
        <v>TIDAK OPTIMAL</v>
      </c>
    </row>
    <row r="4394">
      <c r="A4394" s="257">
        <v>2025.0</v>
      </c>
      <c r="B4394" s="257" t="s">
        <v>3600</v>
      </c>
      <c r="C4394" s="258" t="str">
        <f>data_olah!B192</f>
        <v>KUTAI BARAT</v>
      </c>
      <c r="D4394" s="258" t="str">
        <f>data_olah!C192</f>
        <v>LONG IRAM</v>
      </c>
      <c r="E4394" s="258" t="str">
        <f>data_olah!D192</f>
        <v>ANAH</v>
      </c>
      <c r="F4394" s="259" t="str">
        <f>data_olah!F192</f>
        <v>-0.03719725691306401</v>
      </c>
      <c r="G4394" s="259" t="str">
        <f>data_olah!G192</f>
        <v>115.60471765382022</v>
      </c>
      <c r="H4394" s="258" t="str">
        <f>data_olah!H192</f>
        <v>BESTCAMP</v>
      </c>
      <c r="I4394" s="258" t="str">
        <f>data_olah!I192</f>
        <v>STARLINK</v>
      </c>
      <c r="J4394" s="258" t="str">
        <f>data_olah!J192</f>
        <v>TERPASANG</v>
      </c>
      <c r="K4394" s="258" t="str">
        <f>data_olah!R192</f>
        <v>&lt;= 10GB</v>
      </c>
      <c r="L4394" s="258" t="str">
        <f>data_olah!U192</f>
        <v>SANGAT OPTIMAL</v>
      </c>
    </row>
    <row r="4395">
      <c r="A4395" s="257">
        <v>2025.0</v>
      </c>
      <c r="B4395" s="257" t="s">
        <v>3600</v>
      </c>
      <c r="C4395" s="258" t="str">
        <f>data_olah!B193</f>
        <v>KUTAI BARAT</v>
      </c>
      <c r="D4395" s="258" t="str">
        <f>data_olah!C193</f>
        <v>LONG IRAM</v>
      </c>
      <c r="E4395" s="258" t="str">
        <f>data_olah!D193</f>
        <v>LONG DALIQ</v>
      </c>
      <c r="F4395" s="259" t="str">
        <f>data_olah!F193</f>
        <v>0.016384909030622848</v>
      </c>
      <c r="G4395" s="259" t="str">
        <f>data_olah!G193</f>
        <v>115.6127505819265</v>
      </c>
      <c r="H4395" s="258" t="str">
        <f>data_olah!H193</f>
        <v>TELKOMSEL</v>
      </c>
      <c r="I4395" s="258" t="str">
        <f>data_olah!I193</f>
        <v>ORBIT</v>
      </c>
      <c r="J4395" s="258" t="str">
        <f>data_olah!J193</f>
        <v>TERPASANG</v>
      </c>
      <c r="K4395" s="258" t="str">
        <f>data_olah!R193</f>
        <v>TIDAK TERDETEKSI</v>
      </c>
      <c r="L4395" s="258" t="str">
        <f>data_olah!U193</f>
        <v>TIDAK TERDETEKSI</v>
      </c>
    </row>
    <row r="4396">
      <c r="A4396" s="257">
        <v>2025.0</v>
      </c>
      <c r="B4396" s="257" t="s">
        <v>3600</v>
      </c>
      <c r="C4396" s="258" t="str">
        <f>data_olah!B194</f>
        <v>KUTAI BARAT</v>
      </c>
      <c r="D4396" s="258" t="str">
        <f>data_olah!C194</f>
        <v>LONG IRAM</v>
      </c>
      <c r="E4396" s="258" t="str">
        <f>data_olah!D194</f>
        <v>LONG IRAM KOTA</v>
      </c>
      <c r="F4396" s="259" t="str">
        <f>data_olah!F194</f>
        <v>-0.019215258017838348</v>
      </c>
      <c r="G4396" s="259" t="str">
        <f>data_olah!G194</f>
        <v>115.62432677589499</v>
      </c>
      <c r="H4396" s="258" t="str">
        <f>data_olah!H194</f>
        <v>TELKOMSEL</v>
      </c>
      <c r="I4396" s="258" t="str">
        <f>data_olah!I194</f>
        <v>ORBIT</v>
      </c>
      <c r="J4396" s="258" t="str">
        <f>data_olah!J194</f>
        <v>TERPASANG</v>
      </c>
      <c r="K4396" s="258" t="str">
        <f>data_olah!R194</f>
        <v>TIDAK TERDETEKSI</v>
      </c>
      <c r="L4396" s="258" t="str">
        <f>data_olah!U194</f>
        <v>TIDAK TERDETEKSI</v>
      </c>
    </row>
    <row r="4397">
      <c r="A4397" s="257">
        <v>2025.0</v>
      </c>
      <c r="B4397" s="257" t="s">
        <v>3600</v>
      </c>
      <c r="C4397" s="258" t="str">
        <f>data_olah!B195</f>
        <v>KUTAI BARAT</v>
      </c>
      <c r="D4397" s="258" t="str">
        <f>data_olah!C195</f>
        <v>LONG IRAM</v>
      </c>
      <c r="E4397" s="258" t="str">
        <f>data_olah!D195</f>
        <v>LONG IRAM BAYAN</v>
      </c>
      <c r="F4397" s="259" t="str">
        <f>data_olah!F195</f>
        <v>-0.012605543579852033</v>
      </c>
      <c r="G4397" s="259" t="str">
        <f>data_olah!G195</f>
        <v>115.60952735545595</v>
      </c>
      <c r="H4397" s="258" t="str">
        <f>data_olah!H195</f>
        <v/>
      </c>
      <c r="I4397" s="258" t="str">
        <f>data_olah!I195</f>
        <v/>
      </c>
      <c r="J4397" s="258" t="str">
        <f>data_olah!J195</f>
        <v/>
      </c>
      <c r="K4397" s="258" t="str">
        <f>data_olah!R195</f>
        <v>BELUM TERPASANG</v>
      </c>
      <c r="L4397" s="258" t="str">
        <f>data_olah!U195</f>
        <v>BELUM TERPASANG</v>
      </c>
    </row>
    <row r="4398">
      <c r="A4398" s="257">
        <v>2025.0</v>
      </c>
      <c r="B4398" s="257" t="s">
        <v>3600</v>
      </c>
      <c r="C4398" s="258" t="str">
        <f>data_olah!B196</f>
        <v>KUTAI BARAT</v>
      </c>
      <c r="D4398" s="258" t="str">
        <f>data_olah!C196</f>
        <v>LONG IRAM</v>
      </c>
      <c r="E4398" s="258" t="str">
        <f>data_olah!D196</f>
        <v>KELIWAI</v>
      </c>
      <c r="F4398" s="259" t="str">
        <f>data_olah!F196</f>
        <v>0.01248163926079269</v>
      </c>
      <c r="G4398" s="259" t="str">
        <f>data_olah!G196</f>
        <v>115.60977467632213</v>
      </c>
      <c r="H4398" s="258" t="str">
        <f>data_olah!H196</f>
        <v>BESTCAMP</v>
      </c>
      <c r="I4398" s="258" t="str">
        <f>data_olah!I196</f>
        <v>STARLINK</v>
      </c>
      <c r="J4398" s="258" t="str">
        <f>data_olah!J196</f>
        <v>TERPASANG</v>
      </c>
      <c r="K4398" s="258" t="str">
        <f>data_olah!R196</f>
        <v>&lt;= 10GB</v>
      </c>
      <c r="L4398" s="258" t="str">
        <f>data_olah!U196</f>
        <v>OPTIMAL</v>
      </c>
    </row>
    <row r="4399">
      <c r="A4399" s="257">
        <v>2025.0</v>
      </c>
      <c r="B4399" s="257" t="s">
        <v>3600</v>
      </c>
      <c r="C4399" s="258" t="str">
        <f>data_olah!B197</f>
        <v>KUTAI BARAT</v>
      </c>
      <c r="D4399" s="258" t="str">
        <f>data_olah!C197</f>
        <v>LONG IRAM</v>
      </c>
      <c r="E4399" s="258" t="str">
        <f>data_olah!D197</f>
        <v>UJOH HALANG</v>
      </c>
      <c r="F4399" s="259" t="str">
        <f>data_olah!F197</f>
        <v>0.023309240862239695</v>
      </c>
      <c r="G4399" s="259" t="str">
        <f>data_olah!G197</f>
        <v>115.55137665595919</v>
      </c>
      <c r="H4399" s="258" t="str">
        <f>data_olah!H197</f>
        <v/>
      </c>
      <c r="I4399" s="258" t="str">
        <f>data_olah!I197</f>
        <v/>
      </c>
      <c r="J4399" s="258" t="str">
        <f>data_olah!J197</f>
        <v/>
      </c>
      <c r="K4399" s="258" t="str">
        <f>data_olah!R197</f>
        <v>BELUM TERPASANG</v>
      </c>
      <c r="L4399" s="258" t="str">
        <f>data_olah!U197</f>
        <v>BELUM TERPASANG</v>
      </c>
    </row>
    <row r="4400">
      <c r="A4400" s="257">
        <v>2025.0</v>
      </c>
      <c r="B4400" s="257" t="s">
        <v>3600</v>
      </c>
      <c r="C4400" s="258" t="str">
        <f>data_olah!B198</f>
        <v>KUTAI BARAT</v>
      </c>
      <c r="D4400" s="258" t="str">
        <f>data_olah!C198</f>
        <v>LONG IRAM</v>
      </c>
      <c r="E4400" s="258" t="str">
        <f>data_olah!D198</f>
        <v>KELIAN LUAR</v>
      </c>
      <c r="F4400" s="259" t="str">
        <f>data_olah!F198</f>
        <v>0.017210620811727636</v>
      </c>
      <c r="G4400" s="259" t="str">
        <f>data_olah!G198</f>
        <v>115.52981720139931</v>
      </c>
      <c r="H4400" s="258" t="str">
        <f>data_olah!H198</f>
        <v>BESTCAMP</v>
      </c>
      <c r="I4400" s="258" t="str">
        <f>data_olah!I198</f>
        <v>STARLINK</v>
      </c>
      <c r="J4400" s="258" t="str">
        <f>data_olah!J198</f>
        <v>TERPASANG</v>
      </c>
      <c r="K4400" s="258" t="str">
        <f>data_olah!R198</f>
        <v>&lt;= 10GB</v>
      </c>
      <c r="L4400" s="258" t="str">
        <f>data_olah!U198</f>
        <v>SANGAT OPTIMAL</v>
      </c>
    </row>
    <row r="4401">
      <c r="A4401" s="257">
        <v>2025.0</v>
      </c>
      <c r="B4401" s="257" t="s">
        <v>3600</v>
      </c>
      <c r="C4401" s="258" t="str">
        <f>data_olah!B199</f>
        <v>KUTAI BARAT</v>
      </c>
      <c r="D4401" s="258" t="str">
        <f>data_olah!C199</f>
        <v>LONG IRAM</v>
      </c>
      <c r="E4401" s="258" t="str">
        <f>data_olah!D199</f>
        <v>SUKOMULYO</v>
      </c>
      <c r="F4401" s="259" t="str">
        <f>data_olah!F199</f>
        <v>-0.005623936612332269</v>
      </c>
      <c r="G4401" s="259" t="str">
        <f>data_olah!G199</f>
        <v>115.6447615669779</v>
      </c>
      <c r="H4401" s="258" t="str">
        <f>data_olah!H199</f>
        <v>TELKOMSEL</v>
      </c>
      <c r="I4401" s="258" t="str">
        <f>data_olah!I199</f>
        <v>ORBIT</v>
      </c>
      <c r="J4401" s="258" t="str">
        <f>data_olah!J199</f>
        <v>TERPASANG</v>
      </c>
      <c r="K4401" s="258" t="str">
        <f>data_olah!R199</f>
        <v>TIDAK TERDETEKSI</v>
      </c>
      <c r="L4401" s="258" t="str">
        <f>data_olah!U199</f>
        <v>TIDAK TERDETEKSI</v>
      </c>
    </row>
    <row r="4402">
      <c r="A4402" s="257">
        <v>2025.0</v>
      </c>
      <c r="B4402" s="257" t="s">
        <v>3600</v>
      </c>
      <c r="C4402" s="258" t="str">
        <f>data_olah!B200</f>
        <v>KUTAI BARAT</v>
      </c>
      <c r="D4402" s="258" t="str">
        <f>data_olah!C200</f>
        <v>MELAK</v>
      </c>
      <c r="E4402" s="258" t="str">
        <f>data_olah!D200</f>
        <v>EMPAS</v>
      </c>
      <c r="F4402" s="259" t="str">
        <f>data_olah!F200</f>
        <v>-0.30145329939462834</v>
      </c>
      <c r="G4402" s="259" t="str">
        <f>data_olah!G200</f>
        <v>115.77311443441594</v>
      </c>
      <c r="H4402" s="258" t="str">
        <f>data_olah!H200</f>
        <v>TELKOM</v>
      </c>
      <c r="I4402" s="258" t="str">
        <f>data_olah!I200</f>
        <v>WMS</v>
      </c>
      <c r="J4402" s="258" t="str">
        <f>data_olah!J200</f>
        <v>TERPASANG</v>
      </c>
      <c r="K4402" s="258" t="str">
        <f>data_olah!R200</f>
        <v>TIDAK AKTIF</v>
      </c>
      <c r="L4402" s="258" t="str">
        <f>data_olah!U200</f>
        <v>TIDAK AKTIF</v>
      </c>
    </row>
    <row r="4403">
      <c r="A4403" s="257">
        <v>2025.0</v>
      </c>
      <c r="B4403" s="257" t="s">
        <v>3600</v>
      </c>
      <c r="C4403" s="258" t="str">
        <f>data_olah!B201</f>
        <v>KUTAI BARAT</v>
      </c>
      <c r="D4403" s="258" t="str">
        <f>data_olah!C201</f>
        <v>MELAK</v>
      </c>
      <c r="E4403" s="258" t="str">
        <f>data_olah!D201</f>
        <v>EMPAKUQ</v>
      </c>
      <c r="F4403" s="259" t="str">
        <f>data_olah!F201</f>
        <v>-0.28237281542165</v>
      </c>
      <c r="G4403" s="259" t="str">
        <f>data_olah!G201</f>
        <v>115.85707213404496</v>
      </c>
      <c r="H4403" s="258" t="str">
        <f>data_olah!H201</f>
        <v>TELKOM</v>
      </c>
      <c r="I4403" s="258" t="str">
        <f>data_olah!I201</f>
        <v>WMS</v>
      </c>
      <c r="J4403" s="258" t="str">
        <f>data_olah!J201</f>
        <v>TERPASANG</v>
      </c>
      <c r="K4403" s="258" t="str">
        <f>data_olah!R201</f>
        <v>&gt; 200GB</v>
      </c>
      <c r="L4403" s="258" t="str">
        <f>data_olah!U201</f>
        <v>KURANG OPTIMAL</v>
      </c>
    </row>
    <row r="4404">
      <c r="A4404" s="257">
        <v>2025.0</v>
      </c>
      <c r="B4404" s="257" t="s">
        <v>3600</v>
      </c>
      <c r="C4404" s="258" t="str">
        <f>data_olah!B202</f>
        <v>KUTAI BARAT</v>
      </c>
      <c r="D4404" s="258" t="str">
        <f>data_olah!C202</f>
        <v>MELAK</v>
      </c>
      <c r="E4404" s="258" t="str">
        <f>data_olah!D202</f>
        <v>MUARA BUNYUT</v>
      </c>
      <c r="F4404" s="259" t="str">
        <f>data_olah!F202</f>
        <v>-0.2977923887551979</v>
      </c>
      <c r="G4404" s="259" t="str">
        <f>data_olah!G202</f>
        <v>115.85210232993627</v>
      </c>
      <c r="H4404" s="258" t="str">
        <f>data_olah!H202</f>
        <v>TELKOM</v>
      </c>
      <c r="I4404" s="258" t="str">
        <f>data_olah!I202</f>
        <v>WMS</v>
      </c>
      <c r="J4404" s="258" t="str">
        <f>data_olah!J202</f>
        <v>TERPASANG</v>
      </c>
      <c r="K4404" s="258" t="str">
        <f>data_olah!R202</f>
        <v>&gt; 200GB</v>
      </c>
      <c r="L4404" s="258" t="str">
        <f>data_olah!U202</f>
        <v>KURANG OPTIMAL</v>
      </c>
    </row>
    <row r="4405">
      <c r="A4405" s="257">
        <v>2025.0</v>
      </c>
      <c r="B4405" s="257" t="s">
        <v>3600</v>
      </c>
      <c r="C4405" s="258" t="str">
        <f>data_olah!B203</f>
        <v>KUTAI BARAT</v>
      </c>
      <c r="D4405" s="258" t="str">
        <f>data_olah!C203</f>
        <v>MELAK</v>
      </c>
      <c r="E4405" s="258" t="str">
        <f>data_olah!D203</f>
        <v>MUARA BENANGAQ</v>
      </c>
      <c r="F4405" s="259" t="str">
        <f>data_olah!F203</f>
        <v>-0.1358079674186709</v>
      </c>
      <c r="G4405" s="259" t="str">
        <f>data_olah!G203</f>
        <v>115.7657258953076</v>
      </c>
      <c r="H4405" s="258" t="str">
        <f>data_olah!H203</f>
        <v>BESTCAMP</v>
      </c>
      <c r="I4405" s="258" t="str">
        <f>data_olah!I203</f>
        <v>STARLINK</v>
      </c>
      <c r="J4405" s="258" t="str">
        <f>data_olah!J203</f>
        <v>TERPASANG</v>
      </c>
      <c r="K4405" s="258" t="str">
        <f>data_olah!R203</f>
        <v>&lt;= 10GB</v>
      </c>
      <c r="L4405" s="258" t="str">
        <f>data_olah!U203</f>
        <v>OPTIMAL</v>
      </c>
    </row>
    <row r="4406">
      <c r="A4406" s="257">
        <v>2025.0</v>
      </c>
      <c r="B4406" s="257" t="s">
        <v>3600</v>
      </c>
      <c r="C4406" s="258" t="str">
        <f>data_olah!B204</f>
        <v>KUTAI BARAT</v>
      </c>
      <c r="D4406" s="258" t="str">
        <f>data_olah!C204</f>
        <v>MOOK MANAAR BULATN</v>
      </c>
      <c r="E4406" s="258" t="str">
        <f>data_olah!D204</f>
        <v>SAKAQ LOTOQ</v>
      </c>
      <c r="F4406" s="259" t="str">
        <f>data_olah!F204</f>
        <v>-0.18147799963151978</v>
      </c>
      <c r="G4406" s="259" t="str">
        <f>data_olah!G204</f>
        <v>115.89587269980473</v>
      </c>
      <c r="H4406" s="258" t="str">
        <f>data_olah!H204</f>
        <v>TELKOMSAT</v>
      </c>
      <c r="I4406" s="258" t="str">
        <f>data_olah!I204</f>
        <v>STARLINK</v>
      </c>
      <c r="J4406" s="258" t="str">
        <f>data_olah!J204</f>
        <v>TERPASANG</v>
      </c>
      <c r="K4406" s="258" t="str">
        <f>data_olah!R204</f>
        <v>&lt;= 100GB</v>
      </c>
      <c r="L4406" s="258" t="str">
        <f>data_olah!U204</f>
        <v>TIDAK OPTIMAL</v>
      </c>
    </row>
    <row r="4407">
      <c r="A4407" s="257">
        <v>2025.0</v>
      </c>
      <c r="B4407" s="257" t="s">
        <v>3600</v>
      </c>
      <c r="C4407" s="258" t="str">
        <f>data_olah!B205</f>
        <v>KUTAI BARAT</v>
      </c>
      <c r="D4407" s="258" t="str">
        <f>data_olah!C205</f>
        <v>MOOK MANAAR BULATN</v>
      </c>
      <c r="E4407" s="258" t="str">
        <f>data_olah!D205</f>
        <v>SAKAQ TADA</v>
      </c>
      <c r="F4407" s="259" t="str">
        <f>data_olah!F205</f>
        <v>-0.2476223994973876</v>
      </c>
      <c r="G4407" s="259" t="str">
        <f>data_olah!G205</f>
        <v>115.88328819979738</v>
      </c>
      <c r="H4407" s="258" t="str">
        <f>data_olah!H205</f>
        <v>COMTELINDO</v>
      </c>
      <c r="I4407" s="258" t="str">
        <f>data_olah!I205</f>
        <v>WMS</v>
      </c>
      <c r="J4407" s="258" t="str">
        <f>data_olah!J205</f>
        <v>TERPASANG</v>
      </c>
      <c r="K4407" s="258" t="str">
        <f>data_olah!R205</f>
        <v>TIDAK TERDETEKSI</v>
      </c>
      <c r="L4407" s="258" t="str">
        <f>data_olah!U205</f>
        <v>TIDAK OPTIMAL</v>
      </c>
    </row>
    <row r="4408">
      <c r="A4408" s="257">
        <v>2025.0</v>
      </c>
      <c r="B4408" s="257" t="s">
        <v>3600</v>
      </c>
      <c r="C4408" s="258" t="str">
        <f>data_olah!B206</f>
        <v>KUTAI BARAT</v>
      </c>
      <c r="D4408" s="258" t="str">
        <f>data_olah!C206</f>
        <v>MOOK MANAAR BULATN</v>
      </c>
      <c r="E4408" s="258" t="str">
        <f>data_olah!D206</f>
        <v>GEMURUH</v>
      </c>
      <c r="F4408" s="259" t="str">
        <f>data_olah!F206</f>
        <v>-0.20651727079286186</v>
      </c>
      <c r="G4408" s="259" t="str">
        <f>data_olah!G206</f>
        <v>115.87396748646397</v>
      </c>
      <c r="H4408" s="258" t="str">
        <f>data_olah!H206</f>
        <v>COMTELINDO</v>
      </c>
      <c r="I4408" s="258" t="str">
        <f>data_olah!I206</f>
        <v>WMS</v>
      </c>
      <c r="J4408" s="258" t="str">
        <f>data_olah!J206</f>
        <v>TERPASANG</v>
      </c>
      <c r="K4408" s="258" t="str">
        <f>data_olah!R206</f>
        <v>TIDAK TERDETEKSI</v>
      </c>
      <c r="L4408" s="258" t="str">
        <f>data_olah!U206</f>
        <v>SANGAT OPTIMAL</v>
      </c>
    </row>
    <row r="4409">
      <c r="A4409" s="257">
        <v>2025.0</v>
      </c>
      <c r="B4409" s="257" t="s">
        <v>3600</v>
      </c>
      <c r="C4409" s="258" t="str">
        <f>data_olah!B207</f>
        <v>KUTAI BARAT</v>
      </c>
      <c r="D4409" s="258" t="str">
        <f>data_olah!C207</f>
        <v>MOOK MANAAR BULATN</v>
      </c>
      <c r="E4409" s="258" t="str">
        <f>data_olah!D207</f>
        <v>KARANGAN</v>
      </c>
      <c r="F4409" s="259" t="str">
        <f>data_olah!F207</f>
        <v>-0.16741008814868197</v>
      </c>
      <c r="G4409" s="259" t="str">
        <f>data_olah!G207</f>
        <v>115.75003978519115</v>
      </c>
      <c r="H4409" s="258" t="str">
        <f>data_olah!H207</f>
        <v>PSN</v>
      </c>
      <c r="I4409" s="258" t="str">
        <f>data_olah!I207</f>
        <v>VSAT</v>
      </c>
      <c r="J4409" s="258" t="str">
        <f>data_olah!J207</f>
        <v>TERPASANG</v>
      </c>
      <c r="K4409" s="258" t="str">
        <f>data_olah!R207</f>
        <v/>
      </c>
      <c r="L4409" s="258" t="str">
        <f>data_olah!U207</f>
        <v>TIDAK OPTIMAL</v>
      </c>
    </row>
    <row r="4410">
      <c r="A4410" s="257">
        <v>2025.0</v>
      </c>
      <c r="B4410" s="257" t="s">
        <v>3600</v>
      </c>
      <c r="C4410" s="258" t="str">
        <f>data_olah!B208</f>
        <v>KUTAI BARAT</v>
      </c>
      <c r="D4410" s="258" t="str">
        <f>data_olah!C208</f>
        <v>MOOK MANAAR BULATN</v>
      </c>
      <c r="E4410" s="258" t="str">
        <f>data_olah!D208</f>
        <v>MERAYAQ</v>
      </c>
      <c r="F4410" s="259" t="str">
        <f>data_olah!F208</f>
        <v>-0.13742964991336454</v>
      </c>
      <c r="G4410" s="259" t="str">
        <f>data_olah!G208</f>
        <v>115.8160478903606</v>
      </c>
      <c r="H4410" s="258" t="str">
        <f>data_olah!H208</f>
        <v>COMTELINDO</v>
      </c>
      <c r="I4410" s="258" t="str">
        <f>data_olah!I208</f>
        <v>WMS</v>
      </c>
      <c r="J4410" s="258" t="str">
        <f>data_olah!J208</f>
        <v>TERPASANG</v>
      </c>
      <c r="K4410" s="258" t="str">
        <f>data_olah!R208</f>
        <v>TIDAK TERDETEKSI</v>
      </c>
      <c r="L4410" s="258" t="str">
        <f>data_olah!U208</f>
        <v>TIDAK TERDETEKSI</v>
      </c>
    </row>
    <row r="4411">
      <c r="A4411" s="257">
        <v>2025.0</v>
      </c>
      <c r="B4411" s="257" t="s">
        <v>3600</v>
      </c>
      <c r="C4411" s="258" t="str">
        <f>data_olah!B209</f>
        <v>KUTAI BARAT</v>
      </c>
      <c r="D4411" s="258" t="str">
        <f>data_olah!C209</f>
        <v>MOOK MANAAR BULATN</v>
      </c>
      <c r="E4411" s="258" t="str">
        <f>data_olah!D209</f>
        <v>LINGGANG MARIMUN</v>
      </c>
      <c r="F4411" s="259" t="str">
        <f>data_olah!F209</f>
        <v>-0.07297415753918389</v>
      </c>
      <c r="G4411" s="259" t="str">
        <f>data_olah!G209</f>
        <v>115.773775213154</v>
      </c>
      <c r="H4411" s="258" t="str">
        <f>data_olah!H209</f>
        <v>COMTELINDO</v>
      </c>
      <c r="I4411" s="258" t="str">
        <f>data_olah!I209</f>
        <v>WMS</v>
      </c>
      <c r="J4411" s="258" t="str">
        <f>data_olah!J209</f>
        <v>TERPASANG</v>
      </c>
      <c r="K4411" s="258" t="str">
        <f>data_olah!R209</f>
        <v>TIDAK TERDETEKSI</v>
      </c>
      <c r="L4411" s="258" t="str">
        <f>data_olah!U209</f>
        <v>TIDAK TERDETEKSI</v>
      </c>
    </row>
    <row r="4412">
      <c r="A4412" s="257">
        <v>2025.0</v>
      </c>
      <c r="B4412" s="257" t="s">
        <v>3600</v>
      </c>
      <c r="C4412" s="258" t="str">
        <f>data_olah!B210</f>
        <v>KUTAI BARAT</v>
      </c>
      <c r="D4412" s="258" t="str">
        <f>data_olah!C210</f>
        <v>MOOK MANAAR BULATN</v>
      </c>
      <c r="E4412" s="258" t="str">
        <f>data_olah!D210</f>
        <v>KELUMPANG</v>
      </c>
      <c r="F4412" s="259" t="str">
        <f>data_olah!F210</f>
        <v>-0.1595701284876552</v>
      </c>
      <c r="G4412" s="259" t="str">
        <f>data_olah!G210</f>
        <v>115.81987607092617</v>
      </c>
      <c r="H4412" s="258" t="str">
        <f>data_olah!H210</f>
        <v>COMTELINDO</v>
      </c>
      <c r="I4412" s="258" t="str">
        <f>data_olah!I210</f>
        <v>WMS</v>
      </c>
      <c r="J4412" s="258" t="str">
        <f>data_olah!J210</f>
        <v>TERPASANG</v>
      </c>
      <c r="K4412" s="258" t="str">
        <f>data_olah!R210</f>
        <v>TIDAK TERDETEKSI</v>
      </c>
      <c r="L4412" s="258" t="str">
        <f>data_olah!U210</f>
        <v>KURANG OPTIMAL</v>
      </c>
    </row>
    <row r="4413">
      <c r="A4413" s="257">
        <v>2025.0</v>
      </c>
      <c r="B4413" s="257" t="s">
        <v>3600</v>
      </c>
      <c r="C4413" s="258" t="str">
        <f>data_olah!B211</f>
        <v>KUTAI BARAT</v>
      </c>
      <c r="D4413" s="258" t="str">
        <f>data_olah!C211</f>
        <v>MOOK MANAAR BULATN</v>
      </c>
      <c r="E4413" s="258" t="str">
        <f>data_olah!D211</f>
        <v>GADUR</v>
      </c>
      <c r="F4413" s="259" t="str">
        <f>data_olah!F211</f>
        <v>-0.27041735941823736</v>
      </c>
      <c r="G4413" s="259" t="str">
        <f>data_olah!G211</f>
        <v>115.90284173841835</v>
      </c>
      <c r="H4413" s="258" t="str">
        <f>data_olah!H211</f>
        <v>COMTELINDO</v>
      </c>
      <c r="I4413" s="258" t="str">
        <f>data_olah!I211</f>
        <v>WMS</v>
      </c>
      <c r="J4413" s="258" t="str">
        <f>data_olah!J211</f>
        <v>TERPASANG</v>
      </c>
      <c r="K4413" s="258" t="str">
        <f>data_olah!R211</f>
        <v>TIDAK TERDETEKSI</v>
      </c>
      <c r="L4413" s="258" t="str">
        <f>data_olah!U211</f>
        <v>TIDAK TERDETEKSI</v>
      </c>
    </row>
    <row r="4414">
      <c r="A4414" s="257">
        <v>2025.0</v>
      </c>
      <c r="B4414" s="257" t="s">
        <v>3600</v>
      </c>
      <c r="C4414" s="258" t="str">
        <f>data_olah!B212</f>
        <v>KUTAI BARAT</v>
      </c>
      <c r="D4414" s="258" t="str">
        <f>data_olah!C212</f>
        <v>MOOK MANAAR BULATN</v>
      </c>
      <c r="E4414" s="258" t="str">
        <f>data_olah!D212</f>
        <v>LINGGANG MUARA BATUQ</v>
      </c>
      <c r="F4414" s="259" t="str">
        <f>data_olah!F212</f>
        <v>-0.35395420878429495</v>
      </c>
      <c r="G4414" s="259" t="str">
        <f>data_olah!G212</f>
        <v>116.32871351481086</v>
      </c>
      <c r="H4414" s="258" t="str">
        <f>data_olah!H212</f>
        <v>TELKOMSEL</v>
      </c>
      <c r="I4414" s="258" t="str">
        <f>data_olah!I212</f>
        <v>ORBIT</v>
      </c>
      <c r="J4414" s="258" t="str">
        <f>data_olah!J212</f>
        <v>TERPASANG</v>
      </c>
      <c r="K4414" s="258" t="str">
        <f>data_olah!R212</f>
        <v>TIDAK TERDETEKSI</v>
      </c>
      <c r="L4414" s="258" t="str">
        <f>data_olah!U212</f>
        <v>TIDAK TERDETEKSI</v>
      </c>
    </row>
    <row r="4415">
      <c r="A4415" s="257">
        <v>2025.0</v>
      </c>
      <c r="B4415" s="257" t="s">
        <v>3600</v>
      </c>
      <c r="C4415" s="258" t="str">
        <f>data_olah!B213</f>
        <v>KUTAI BARAT</v>
      </c>
      <c r="D4415" s="258" t="str">
        <f>data_olah!C213</f>
        <v>MOOK MANAAR BULATN</v>
      </c>
      <c r="E4415" s="258" t="str">
        <f>data_olah!D213</f>
        <v>MUARA JAWAQ</v>
      </c>
      <c r="F4415" s="259" t="str">
        <f>data_olah!F213</f>
        <v>-0.2567102055148475</v>
      </c>
      <c r="G4415" s="259" t="str">
        <f>data_olah!G213</f>
        <v>115.9408367682142</v>
      </c>
      <c r="H4415" s="258" t="str">
        <f>data_olah!H213</f>
        <v>TELKOMSEL</v>
      </c>
      <c r="I4415" s="258" t="str">
        <f>data_olah!I213</f>
        <v>ORBIT</v>
      </c>
      <c r="J4415" s="258" t="str">
        <f>data_olah!J213</f>
        <v>TERPASANG</v>
      </c>
      <c r="K4415" s="258" t="str">
        <f>data_olah!R213</f>
        <v>TIDAK TERDETEKSI</v>
      </c>
      <c r="L4415" s="258" t="str">
        <f>data_olah!U213</f>
        <v>TIDAK TERDETEKSI</v>
      </c>
    </row>
    <row r="4416">
      <c r="A4416" s="257">
        <v>2025.0</v>
      </c>
      <c r="B4416" s="257" t="s">
        <v>3600</v>
      </c>
      <c r="C4416" s="258" t="str">
        <f>data_olah!B214</f>
        <v>KUTAI BARAT</v>
      </c>
      <c r="D4416" s="258" t="str">
        <f>data_olah!C214</f>
        <v>MOOK MANAAR BULATN</v>
      </c>
      <c r="E4416" s="258" t="str">
        <f>data_olah!D214</f>
        <v>ABIT</v>
      </c>
      <c r="F4416" s="259" t="str">
        <f>data_olah!F214</f>
        <v>-0.23616410837683982</v>
      </c>
      <c r="G4416" s="259" t="str">
        <f>data_olah!G214</f>
        <v>116.01032000886134</v>
      </c>
      <c r="H4416" s="258" t="str">
        <f>data_olah!H214</f>
        <v/>
      </c>
      <c r="I4416" s="258" t="str">
        <f>data_olah!I214</f>
        <v/>
      </c>
      <c r="J4416" s="258" t="str">
        <f>data_olah!J214</f>
        <v/>
      </c>
      <c r="K4416" s="258" t="str">
        <f>data_olah!R214</f>
        <v>BELUM TERPASANG</v>
      </c>
      <c r="L4416" s="258" t="str">
        <f>data_olah!U214</f>
        <v>BELUM TERPASANG</v>
      </c>
    </row>
    <row r="4417">
      <c r="A4417" s="257">
        <v>2025.0</v>
      </c>
      <c r="B4417" s="257" t="s">
        <v>3600</v>
      </c>
      <c r="C4417" s="258" t="str">
        <f>data_olah!B215</f>
        <v>KUTAI BARAT</v>
      </c>
      <c r="D4417" s="258" t="str">
        <f>data_olah!C215</f>
        <v>MOOK MANAAR BULATN</v>
      </c>
      <c r="E4417" s="258" t="str">
        <f>data_olah!D215</f>
        <v>REMBAYAN</v>
      </c>
      <c r="F4417" s="259" t="str">
        <f>data_olah!F215</f>
        <v>-0.27306750165100596</v>
      </c>
      <c r="G4417" s="259" t="str">
        <f>data_olah!G215</f>
        <v>115.92187008995018</v>
      </c>
      <c r="H4417" s="258" t="str">
        <f>data_olah!H215</f>
        <v>TELKOMSEL</v>
      </c>
      <c r="I4417" s="258" t="str">
        <f>data_olah!I215</f>
        <v>ORBIT</v>
      </c>
      <c r="J4417" s="258" t="str">
        <f>data_olah!J215</f>
        <v>TERPASANG</v>
      </c>
      <c r="K4417" s="258" t="str">
        <f>data_olah!R215</f>
        <v>TIDAK TERDETEKSI</v>
      </c>
      <c r="L4417" s="258" t="str">
        <f>data_olah!U215</f>
        <v>TIDAK TERDETEKSI</v>
      </c>
    </row>
    <row r="4418">
      <c r="A4418" s="257">
        <v>2025.0</v>
      </c>
      <c r="B4418" s="257" t="s">
        <v>3600</v>
      </c>
      <c r="C4418" s="258" t="str">
        <f>data_olah!B216</f>
        <v>KUTAI BARAT</v>
      </c>
      <c r="D4418" s="258" t="str">
        <f>data_olah!C216</f>
        <v>MOOK MANAAR BULATN</v>
      </c>
      <c r="E4418" s="258" t="str">
        <f>data_olah!D216</f>
        <v>GUNUNG RAMPAH</v>
      </c>
      <c r="F4418" s="259" t="str">
        <f>data_olah!F216</f>
        <v>-0.16890788015692948</v>
      </c>
      <c r="G4418" s="259" t="str">
        <f>data_olah!G216</f>
        <v>115.88790839494463</v>
      </c>
      <c r="H4418" s="258" t="str">
        <f>data_olah!H216</f>
        <v>TELKOMSEL</v>
      </c>
      <c r="I4418" s="258" t="str">
        <f>data_olah!I216</f>
        <v>ORBIT</v>
      </c>
      <c r="J4418" s="258" t="str">
        <f>data_olah!J216</f>
        <v>TERPASANG</v>
      </c>
      <c r="K4418" s="258" t="str">
        <f>data_olah!R216</f>
        <v>TIDAK TERDETEKSI</v>
      </c>
      <c r="L4418" s="258" t="str">
        <f>data_olah!U216</f>
        <v>TIDAK TERDETEKSI</v>
      </c>
    </row>
    <row r="4419">
      <c r="A4419" s="257">
        <v>2025.0</v>
      </c>
      <c r="B4419" s="257" t="s">
        <v>3600</v>
      </c>
      <c r="C4419" s="258" t="str">
        <f>data_olah!B217</f>
        <v>KUTAI BARAT</v>
      </c>
      <c r="D4419" s="258" t="str">
        <f>data_olah!C217</f>
        <v>MOOK MANAAR BULATN</v>
      </c>
      <c r="E4419" s="258" t="str">
        <f>data_olah!D217</f>
        <v>JENGAN</v>
      </c>
      <c r="F4419" s="259" t="str">
        <f>data_olah!F217</f>
        <v>-0.37100549907350056</v>
      </c>
      <c r="G4419" s="259" t="str">
        <f>data_olah!G217</f>
        <v>115.70727414179862</v>
      </c>
      <c r="H4419" s="258" t="str">
        <f>data_olah!H217</f>
        <v>TELKOM</v>
      </c>
      <c r="I4419" s="258" t="str">
        <f>data_olah!I217</f>
        <v>WMS</v>
      </c>
      <c r="J4419" s="258" t="str">
        <f>data_olah!J217</f>
        <v>TERPASANG</v>
      </c>
      <c r="K4419" s="258" t="str">
        <f>data_olah!R217</f>
        <v>TIDAK TERDETEKSI</v>
      </c>
      <c r="L4419" s="258" t="str">
        <f>data_olah!U217</f>
        <v>TIDAK OPTIMAL</v>
      </c>
    </row>
    <row r="4420">
      <c r="A4420" s="257">
        <v>2025.0</v>
      </c>
      <c r="B4420" s="257" t="s">
        <v>3600</v>
      </c>
      <c r="C4420" s="258" t="str">
        <f>data_olah!B218</f>
        <v>KUTAI BARAT</v>
      </c>
      <c r="D4420" s="258" t="str">
        <f>data_olah!C218</f>
        <v>MOOK MANAAR BULATN</v>
      </c>
      <c r="E4420" s="258" t="str">
        <f>data_olah!D218</f>
        <v>MUARA KALAQ</v>
      </c>
      <c r="F4420" s="259" t="str">
        <f>data_olah!F218</f>
        <v>-0.1034398256484514</v>
      </c>
      <c r="G4420" s="259" t="str">
        <f>data_olah!G218</f>
        <v>115.77321482065024</v>
      </c>
      <c r="H4420" s="258" t="str">
        <f>data_olah!H218</f>
        <v>COMTELINDO</v>
      </c>
      <c r="I4420" s="258" t="str">
        <f>data_olah!I218</f>
        <v>WMS</v>
      </c>
      <c r="J4420" s="258" t="str">
        <f>data_olah!J218</f>
        <v>TERPASANG</v>
      </c>
      <c r="K4420" s="258" t="str">
        <f>data_olah!R218</f>
        <v>TIDAK TERDETEKSI</v>
      </c>
      <c r="L4420" s="258" t="str">
        <f>data_olah!U218</f>
        <v>TIDAK TERDETEKSI</v>
      </c>
    </row>
    <row r="4421">
      <c r="A4421" s="257">
        <v>2025.0</v>
      </c>
      <c r="B4421" s="257" t="s">
        <v>3600</v>
      </c>
      <c r="C4421" s="258" t="str">
        <f>data_olah!B219</f>
        <v>KUTAI BARAT</v>
      </c>
      <c r="D4421" s="258" t="str">
        <f>data_olah!C219</f>
        <v>MOOK MANAAR BULATN</v>
      </c>
      <c r="E4421" s="258" t="str">
        <f>data_olah!D219</f>
        <v>TONDOH</v>
      </c>
      <c r="F4421" s="259" t="str">
        <f>data_olah!F219</f>
        <v>-0.25581593380052053</v>
      </c>
      <c r="G4421" s="259" t="str">
        <f>data_olah!G219</f>
        <v>115.93366708899252</v>
      </c>
      <c r="H4421" s="258" t="str">
        <f>data_olah!H219</f>
        <v>TELKOMSEL</v>
      </c>
      <c r="I4421" s="258" t="str">
        <f>data_olah!I219</f>
        <v>ORBIT</v>
      </c>
      <c r="J4421" s="258" t="str">
        <f>data_olah!J219</f>
        <v>TERPASANG</v>
      </c>
      <c r="K4421" s="258" t="str">
        <f>data_olah!R219</f>
        <v>TIDAK TERDETEKSI</v>
      </c>
      <c r="L4421" s="258" t="str">
        <f>data_olah!U219</f>
        <v>TIDAK TERDETEKSI</v>
      </c>
    </row>
    <row r="4422">
      <c r="A4422" s="257">
        <v>2025.0</v>
      </c>
      <c r="B4422" s="257" t="s">
        <v>3600</v>
      </c>
      <c r="C4422" s="258" t="str">
        <f>data_olah!B220</f>
        <v>KUTAI BARAT</v>
      </c>
      <c r="D4422" s="258" t="str">
        <f>data_olah!C220</f>
        <v>MUARA LAWA</v>
      </c>
      <c r="E4422" s="258" t="str">
        <f>data_olah!D220</f>
        <v>MUARA BEGAI</v>
      </c>
      <c r="F4422" s="259" t="str">
        <f>data_olah!F220</f>
        <v>-0.5837256067032629</v>
      </c>
      <c r="G4422" s="259" t="str">
        <f>data_olah!G220</f>
        <v>115.71010773336087</v>
      </c>
      <c r="H4422" s="258" t="str">
        <f>data_olah!H220</f>
        <v>TELKOMSEL</v>
      </c>
      <c r="I4422" s="258" t="str">
        <f>data_olah!I220</f>
        <v>ORBIT</v>
      </c>
      <c r="J4422" s="258" t="str">
        <f>data_olah!J220</f>
        <v>TERPASANG</v>
      </c>
      <c r="K4422" s="258" t="str">
        <f>data_olah!R220</f>
        <v>TIDAK TERDETEKSI</v>
      </c>
      <c r="L4422" s="258" t="str">
        <f>data_olah!U220</f>
        <v>TIDAK TERDETEKSI</v>
      </c>
    </row>
    <row r="4423">
      <c r="A4423" s="257">
        <v>2025.0</v>
      </c>
      <c r="B4423" s="257" t="s">
        <v>3600</v>
      </c>
      <c r="C4423" s="258" t="str">
        <f>data_olah!B221</f>
        <v>KUTAI BARAT</v>
      </c>
      <c r="D4423" s="258" t="str">
        <f>data_olah!C221</f>
        <v>MUARA LAWA</v>
      </c>
      <c r="E4423" s="258" t="str">
        <f>data_olah!D221</f>
        <v>LOTAQ</v>
      </c>
      <c r="F4423" s="259" t="str">
        <f>data_olah!F221</f>
        <v>-0.5253636557322696</v>
      </c>
      <c r="G4423" s="259" t="str">
        <f>data_olah!G221</f>
        <v>115.75938212871448</v>
      </c>
      <c r="H4423" s="258" t="str">
        <f>data_olah!H221</f>
        <v>BESTCAMP</v>
      </c>
      <c r="I4423" s="258" t="str">
        <f>data_olah!I221</f>
        <v>STARLINK</v>
      </c>
      <c r="J4423" s="258" t="str">
        <f>data_olah!J221</f>
        <v>TERPASANG</v>
      </c>
      <c r="K4423" s="258" t="str">
        <f>data_olah!R221</f>
        <v>&lt;= 10GB</v>
      </c>
      <c r="L4423" s="258" t="str">
        <f>data_olah!U221</f>
        <v>OPTIMAL</v>
      </c>
    </row>
    <row r="4424">
      <c r="A4424" s="257">
        <v>2025.0</v>
      </c>
      <c r="B4424" s="257" t="s">
        <v>3600</v>
      </c>
      <c r="C4424" s="258" t="str">
        <f>data_olah!B222</f>
        <v>KUTAI BARAT</v>
      </c>
      <c r="D4424" s="258" t="str">
        <f>data_olah!C222</f>
        <v>MUARA LAWA</v>
      </c>
      <c r="E4424" s="258" t="str">
        <f>data_olah!D222</f>
        <v>PAYANG</v>
      </c>
      <c r="F4424" s="259" t="str">
        <f>data_olah!F222</f>
        <v>-0.5091662877618678</v>
      </c>
      <c r="G4424" s="259" t="str">
        <f>data_olah!G222</f>
        <v>115.75652311698357</v>
      </c>
      <c r="H4424" s="258" t="str">
        <f>data_olah!H222</f>
        <v>TELKOM</v>
      </c>
      <c r="I4424" s="258" t="str">
        <f>data_olah!I222</f>
        <v>WMS</v>
      </c>
      <c r="J4424" s="258" t="str">
        <f>data_olah!J222</f>
        <v>TERPASANG</v>
      </c>
      <c r="K4424" s="258" t="str">
        <f>data_olah!R222</f>
        <v>TIDAK AKTIF</v>
      </c>
      <c r="L4424" s="258" t="str">
        <f>data_olah!U222</f>
        <v>TIDAK OPTIMAL</v>
      </c>
    </row>
    <row r="4425">
      <c r="A4425" s="257">
        <v>2025.0</v>
      </c>
      <c r="B4425" s="257" t="s">
        <v>3600</v>
      </c>
      <c r="C4425" s="258" t="str">
        <f>data_olah!B223</f>
        <v>KUTAI BARAT</v>
      </c>
      <c r="D4425" s="258" t="str">
        <f>data_olah!C223</f>
        <v>MUARA LAWA</v>
      </c>
      <c r="E4425" s="258" t="str">
        <f>data_olah!D223</f>
        <v>DINGIN</v>
      </c>
      <c r="F4425" s="259" t="str">
        <f>data_olah!F223</f>
        <v>-0.47642520711286424</v>
      </c>
      <c r="G4425" s="259" t="str">
        <f>data_olah!G223</f>
        <v>115.79760301834777</v>
      </c>
      <c r="H4425" s="258" t="str">
        <f>data_olah!H223</f>
        <v>BESTCAMP</v>
      </c>
      <c r="I4425" s="258" t="str">
        <f>data_olah!I223</f>
        <v>STARLINK</v>
      </c>
      <c r="J4425" s="258" t="str">
        <f>data_olah!J223</f>
        <v>TERPASANG</v>
      </c>
      <c r="K4425" s="258" t="str">
        <f>data_olah!R223</f>
        <v>&lt;= 1GB</v>
      </c>
      <c r="L4425" s="258" t="str">
        <f>data_olah!U223</f>
        <v>TIDAK OPTIMAL</v>
      </c>
    </row>
    <row r="4426">
      <c r="A4426" s="257">
        <v>2025.0</v>
      </c>
      <c r="B4426" s="257" t="s">
        <v>3600</v>
      </c>
      <c r="C4426" s="258" t="str">
        <f>data_olah!B224</f>
        <v>KUTAI BARAT</v>
      </c>
      <c r="D4426" s="258" t="str">
        <f>data_olah!C224</f>
        <v>MUARA LAWA</v>
      </c>
      <c r="E4426" s="258" t="str">
        <f>data_olah!D224</f>
        <v>MUARA LAWA</v>
      </c>
      <c r="F4426" s="259" t="str">
        <f>data_olah!F224</f>
        <v>-0.46654088374742564</v>
      </c>
      <c r="G4426" s="259" t="str">
        <f>data_olah!G224</f>
        <v>115.76034557505287</v>
      </c>
      <c r="H4426" s="258" t="str">
        <f>data_olah!H224</f>
        <v>TELKOM</v>
      </c>
      <c r="I4426" s="258" t="str">
        <f>data_olah!I224</f>
        <v>Astinet</v>
      </c>
      <c r="J4426" s="258" t="str">
        <f>data_olah!J224</f>
        <v>TERPASANG</v>
      </c>
      <c r="K4426" s="258" t="str">
        <f>data_olah!R224</f>
        <v>TIDAK TERDETEKSI</v>
      </c>
      <c r="L4426" s="258" t="str">
        <f>data_olah!U224</f>
        <v>TIDAK TERDETEKSI</v>
      </c>
    </row>
    <row r="4427">
      <c r="A4427" s="257">
        <v>2025.0</v>
      </c>
      <c r="B4427" s="257" t="s">
        <v>3600</v>
      </c>
      <c r="C4427" s="258" t="str">
        <f>data_olah!B225</f>
        <v>KUTAI BARAT</v>
      </c>
      <c r="D4427" s="258" t="str">
        <f>data_olah!C225</f>
        <v>MUARA LAWA</v>
      </c>
      <c r="E4427" s="258" t="str">
        <f>data_olah!D225</f>
        <v>LAMBING</v>
      </c>
      <c r="F4427" s="259" t="str">
        <f>data_olah!F225</f>
        <v>-0.46108100801578944</v>
      </c>
      <c r="G4427" s="259" t="str">
        <f>data_olah!G225</f>
        <v>115.75940351841768</v>
      </c>
      <c r="H4427" s="258" t="str">
        <f>data_olah!H225</f>
        <v>TELKOM</v>
      </c>
      <c r="I4427" s="258" t="str">
        <f>data_olah!I225</f>
        <v>WMS</v>
      </c>
      <c r="J4427" s="258" t="str">
        <f>data_olah!J225</f>
        <v>TERPASANG</v>
      </c>
      <c r="K4427" s="258" t="str">
        <f>data_olah!R225</f>
        <v>&lt;= 200GB</v>
      </c>
      <c r="L4427" s="258" t="str">
        <f>data_olah!U225</f>
        <v>KURANG OPTIMAL</v>
      </c>
    </row>
    <row r="4428">
      <c r="A4428" s="257">
        <v>2025.0</v>
      </c>
      <c r="B4428" s="257" t="s">
        <v>3600</v>
      </c>
      <c r="C4428" s="258" t="str">
        <f>data_olah!B226</f>
        <v>KUTAI BARAT</v>
      </c>
      <c r="D4428" s="258" t="str">
        <f>data_olah!C226</f>
        <v>MUARA LAWA</v>
      </c>
      <c r="E4428" s="258" t="str">
        <f>data_olah!D226</f>
        <v>BENGGERIS</v>
      </c>
      <c r="F4428" s="259" t="str">
        <f>data_olah!F226</f>
        <v>-0.4507747445193205</v>
      </c>
      <c r="G4428" s="259" t="str">
        <f>data_olah!G226</f>
        <v>115.742364061595</v>
      </c>
      <c r="H4428" s="258" t="str">
        <f>data_olah!H226</f>
        <v>BESTCAMP</v>
      </c>
      <c r="I4428" s="258" t="str">
        <f>data_olah!I226</f>
        <v>STARLINK</v>
      </c>
      <c r="J4428" s="258" t="str">
        <f>data_olah!J226</f>
        <v>TERPASANG</v>
      </c>
      <c r="K4428" s="258" t="str">
        <f>data_olah!R226</f>
        <v>&lt;= 50GB</v>
      </c>
      <c r="L4428" s="258" t="str">
        <f>data_olah!U226</f>
        <v>TIDAK OPTIMAL</v>
      </c>
    </row>
    <row r="4429">
      <c r="A4429" s="257">
        <v>2025.0</v>
      </c>
      <c r="B4429" s="257" t="s">
        <v>3600</v>
      </c>
      <c r="C4429" s="258" t="str">
        <f>data_olah!B227</f>
        <v>KUTAI BARAT</v>
      </c>
      <c r="D4429" s="258" t="str">
        <f>data_olah!C227</f>
        <v>MUARA LAWA</v>
      </c>
      <c r="E4429" s="258" t="str">
        <f>data_olah!D227</f>
        <v>CEMPEDES</v>
      </c>
      <c r="F4429" s="259" t="str">
        <f>data_olah!F227</f>
        <v>-0.4836535120151724</v>
      </c>
      <c r="G4429" s="259" t="str">
        <f>data_olah!G227</f>
        <v>115.7534360654109</v>
      </c>
      <c r="H4429" s="258" t="str">
        <f>data_olah!H227</f>
        <v>TELKOM</v>
      </c>
      <c r="I4429" s="258" t="str">
        <f>data_olah!I227</f>
        <v>WMS</v>
      </c>
      <c r="J4429" s="258" t="str">
        <f>data_olah!J227</f>
        <v>TERPASANG</v>
      </c>
      <c r="K4429" s="258" t="str">
        <f>data_olah!R227</f>
        <v>&lt;= 200GB</v>
      </c>
      <c r="L4429" s="258" t="str">
        <f>data_olah!U227</f>
        <v>KURANG OPTIMAL</v>
      </c>
    </row>
    <row r="4430">
      <c r="A4430" s="257">
        <v>2025.0</v>
      </c>
      <c r="B4430" s="257" t="s">
        <v>3600</v>
      </c>
      <c r="C4430" s="258" t="str">
        <f>data_olah!B228</f>
        <v>KUTAI BARAT</v>
      </c>
      <c r="D4430" s="258" t="str">
        <f>data_olah!C228</f>
        <v>MUARA PAHU</v>
      </c>
      <c r="E4430" s="258" t="str">
        <f>data_olah!D228</f>
        <v>JERANG DAYAK</v>
      </c>
      <c r="F4430" s="259" t="str">
        <f>data_olah!F228</f>
        <v>-0.45559708831702117</v>
      </c>
      <c r="G4430" s="259" t="str">
        <f>data_olah!G228</f>
        <v>115.85222809882785</v>
      </c>
      <c r="H4430" s="258" t="str">
        <f>data_olah!H228</f>
        <v>COMTELINDO</v>
      </c>
      <c r="I4430" s="258" t="str">
        <f>data_olah!I228</f>
        <v>WMS</v>
      </c>
      <c r="J4430" s="258" t="str">
        <f>data_olah!J228</f>
        <v>TERPASANG</v>
      </c>
      <c r="K4430" s="258" t="str">
        <f>data_olah!R228</f>
        <v>TIDAK TERDETEKSI</v>
      </c>
      <c r="L4430" s="258" t="str">
        <f>data_olah!U228</f>
        <v>OPTIMAL</v>
      </c>
    </row>
    <row r="4431">
      <c r="A4431" s="257">
        <v>2025.0</v>
      </c>
      <c r="B4431" s="257" t="s">
        <v>3600</v>
      </c>
      <c r="C4431" s="258" t="str">
        <f>data_olah!B229</f>
        <v>KUTAI BARAT</v>
      </c>
      <c r="D4431" s="258" t="str">
        <f>data_olah!C229</f>
        <v>MUARA PAHU</v>
      </c>
      <c r="E4431" s="258" t="str">
        <f>data_olah!D229</f>
        <v>MENDUNG</v>
      </c>
      <c r="F4431" s="259" t="str">
        <f>data_olah!F229</f>
        <v>-0.4332937186548794</v>
      </c>
      <c r="G4431" s="259" t="str">
        <f>data_olah!G229</f>
        <v>115.87071487929751</v>
      </c>
      <c r="H4431" s="258" t="str">
        <f>data_olah!H229</f>
        <v>PSN</v>
      </c>
      <c r="I4431" s="258" t="str">
        <f>data_olah!I229</f>
        <v>VSAT</v>
      </c>
      <c r="J4431" s="258" t="str">
        <f>data_olah!J229</f>
        <v>TERPASANG</v>
      </c>
      <c r="K4431" s="258" t="str">
        <f>data_olah!R229</f>
        <v/>
      </c>
      <c r="L4431" s="258" t="str">
        <f>data_olah!U229</f>
        <v>TIDAK OPTIMAL</v>
      </c>
    </row>
    <row r="4432">
      <c r="A4432" s="257">
        <v>2025.0</v>
      </c>
      <c r="B4432" s="257" t="s">
        <v>3600</v>
      </c>
      <c r="C4432" s="258" t="str">
        <f>data_olah!B230</f>
        <v>KUTAI BARAT</v>
      </c>
      <c r="D4432" s="258" t="str">
        <f>data_olah!C230</f>
        <v>MUARA PAHU</v>
      </c>
      <c r="E4432" s="258" t="str">
        <f>data_olah!D230</f>
        <v>JERANG MELAYU</v>
      </c>
      <c r="F4432" s="259" t="str">
        <f>data_olah!F230</f>
        <v>-0.41813887781035275</v>
      </c>
      <c r="G4432" s="259" t="str">
        <f>data_olah!G230</f>
        <v>115.8741187250241</v>
      </c>
      <c r="H4432" s="258" t="str">
        <f>data_olah!H230</f>
        <v>COMTELINDO</v>
      </c>
      <c r="I4432" s="258" t="str">
        <f>data_olah!I230</f>
        <v>WMS</v>
      </c>
      <c r="J4432" s="258" t="str">
        <f>data_olah!J230</f>
        <v>TERPASANG</v>
      </c>
      <c r="K4432" s="258" t="str">
        <f>data_olah!R230</f>
        <v>&lt;= 1GB</v>
      </c>
      <c r="L4432" s="258" t="str">
        <f>data_olah!U230</f>
        <v>TIDAK OPTIMAL</v>
      </c>
    </row>
    <row r="4433">
      <c r="A4433" s="257">
        <v>2025.0</v>
      </c>
      <c r="B4433" s="257" t="s">
        <v>3600</v>
      </c>
      <c r="C4433" s="258" t="str">
        <f>data_olah!B231</f>
        <v>KUTAI BARAT</v>
      </c>
      <c r="D4433" s="258" t="str">
        <f>data_olah!C231</f>
        <v>MUARA PAHU</v>
      </c>
      <c r="E4433" s="258" t="str">
        <f>data_olah!D231</f>
        <v>DASAQ</v>
      </c>
      <c r="F4433" s="259" t="str">
        <f>data_olah!F231</f>
        <v>-0.4086051663050523</v>
      </c>
      <c r="G4433" s="259" t="str">
        <f>data_olah!G231</f>
        <v>115.90498342980663</v>
      </c>
      <c r="H4433" s="258" t="str">
        <f>data_olah!H231</f>
        <v/>
      </c>
      <c r="I4433" s="258" t="str">
        <f>data_olah!I231</f>
        <v/>
      </c>
      <c r="J4433" s="258" t="str">
        <f>data_olah!J231</f>
        <v/>
      </c>
      <c r="K4433" s="258" t="str">
        <f>data_olah!R231</f>
        <v>BELUM TERPASANG</v>
      </c>
      <c r="L4433" s="258" t="str">
        <f>data_olah!U231</f>
        <v>BELUM TERPASANG</v>
      </c>
    </row>
    <row r="4434">
      <c r="A4434" s="257">
        <v>2025.0</v>
      </c>
      <c r="B4434" s="257" t="s">
        <v>3600</v>
      </c>
      <c r="C4434" s="258" t="str">
        <f>data_olah!B232</f>
        <v>KUTAI BARAT</v>
      </c>
      <c r="D4434" s="258" t="str">
        <f>data_olah!C232</f>
        <v>MUARA PAHU</v>
      </c>
      <c r="E4434" s="258" t="str">
        <f>data_olah!D232</f>
        <v>TEPIAN ULAQ</v>
      </c>
      <c r="F4434" s="259" t="str">
        <f>data_olah!F232</f>
        <v>-0.33895882025946483</v>
      </c>
      <c r="G4434" s="259" t="str">
        <f>data_olah!G232</f>
        <v>116.08675565698219</v>
      </c>
      <c r="H4434" s="258" t="str">
        <f>data_olah!H232</f>
        <v>BESTCAMP</v>
      </c>
      <c r="I4434" s="258" t="str">
        <f>data_olah!I232</f>
        <v>STARLINK</v>
      </c>
      <c r="J4434" s="258" t="str">
        <f>data_olah!J232</f>
        <v>TERPASANG</v>
      </c>
      <c r="K4434" s="258" t="str">
        <f>data_olah!R232</f>
        <v>&lt;= 10GB</v>
      </c>
      <c r="L4434" s="258" t="str">
        <f>data_olah!U232</f>
        <v>TIDAK OPTIMAL</v>
      </c>
    </row>
    <row r="4435">
      <c r="A4435" s="257">
        <v>2025.0</v>
      </c>
      <c r="B4435" s="257" t="s">
        <v>3600</v>
      </c>
      <c r="C4435" s="258" t="str">
        <f>data_olah!B233</f>
        <v>KUTAI BARAT</v>
      </c>
      <c r="D4435" s="258" t="str">
        <f>data_olah!C233</f>
        <v>MUARA PAHU</v>
      </c>
      <c r="E4435" s="258" t="str">
        <f>data_olah!D233</f>
        <v>SEBELANG</v>
      </c>
      <c r="F4435" s="259" t="str">
        <f>data_olah!F233</f>
        <v>-0.31707121422913337</v>
      </c>
      <c r="G4435" s="259" t="str">
        <f>data_olah!G233</f>
        <v>116.06820371475754</v>
      </c>
      <c r="H4435" s="258" t="str">
        <f>data_olah!H233</f>
        <v>BESTCAMP</v>
      </c>
      <c r="I4435" s="258" t="str">
        <f>data_olah!I233</f>
        <v>STARLINK</v>
      </c>
      <c r="J4435" s="258" t="str">
        <f>data_olah!J233</f>
        <v>TERPASANG</v>
      </c>
      <c r="K4435" s="258" t="str">
        <f>data_olah!R233</f>
        <v>&lt;= 10GB</v>
      </c>
      <c r="L4435" s="258" t="str">
        <f>data_olah!U233</f>
        <v>OPTIMAL</v>
      </c>
    </row>
    <row r="4436">
      <c r="A4436" s="257">
        <v>2025.0</v>
      </c>
      <c r="B4436" s="257" t="s">
        <v>3600</v>
      </c>
      <c r="C4436" s="258" t="str">
        <f>data_olah!B234</f>
        <v>KUTAI BARAT</v>
      </c>
      <c r="D4436" s="258" t="str">
        <f>data_olah!C234</f>
        <v>MUARA PAHU</v>
      </c>
      <c r="E4436" s="258" t="str">
        <f>data_olah!D234</f>
        <v>MUARA BAROH</v>
      </c>
      <c r="F4436" s="259" t="str">
        <f>data_olah!F234</f>
        <v>-0.3219076757358829</v>
      </c>
      <c r="G4436" s="259" t="str">
        <f>data_olah!G234</f>
        <v>116.06779114355413</v>
      </c>
      <c r="H4436" s="258" t="str">
        <f>data_olah!H234</f>
        <v>COMTELINDO</v>
      </c>
      <c r="I4436" s="258" t="str">
        <f>data_olah!I234</f>
        <v>WMS</v>
      </c>
      <c r="J4436" s="258" t="str">
        <f>data_olah!J234</f>
        <v>TERPASANG</v>
      </c>
      <c r="K4436" s="258" t="str">
        <f>data_olah!R234</f>
        <v>TIDAK TERDETEKSI</v>
      </c>
      <c r="L4436" s="258" t="str">
        <f>data_olah!U234</f>
        <v>KURANG OPTIMAL</v>
      </c>
    </row>
    <row r="4437">
      <c r="A4437" s="257">
        <v>2025.0</v>
      </c>
      <c r="B4437" s="257" t="s">
        <v>3600</v>
      </c>
      <c r="C4437" s="258" t="str">
        <f>data_olah!B235</f>
        <v>KUTAI BARAT</v>
      </c>
      <c r="D4437" s="258" t="str">
        <f>data_olah!C235</f>
        <v>MUARA PAHU</v>
      </c>
      <c r="E4437" s="258" t="str">
        <f>data_olah!D235</f>
        <v>TELUK TEMPUDAU</v>
      </c>
      <c r="F4437" s="259" t="str">
        <f>data_olah!F235</f>
        <v>-0.3257418118792319</v>
      </c>
      <c r="G4437" s="259" t="str">
        <f>data_olah!G235</f>
        <v>116.06340057194899</v>
      </c>
      <c r="H4437" s="258" t="str">
        <f>data_olah!H235</f>
        <v>COMTELINDO</v>
      </c>
      <c r="I4437" s="258" t="str">
        <f>data_olah!I235</f>
        <v>WMS</v>
      </c>
      <c r="J4437" s="258" t="str">
        <f>data_olah!J235</f>
        <v>TERPASANG</v>
      </c>
      <c r="K4437" s="258" t="str">
        <f>data_olah!R235</f>
        <v>TIDAK TERDETEKSI</v>
      </c>
      <c r="L4437" s="258" t="str">
        <f>data_olah!U235</f>
        <v>SANGAT OPTIMAL</v>
      </c>
    </row>
    <row r="4438">
      <c r="A4438" s="257">
        <v>2025.0</v>
      </c>
      <c r="B4438" s="257" t="s">
        <v>3600</v>
      </c>
      <c r="C4438" s="258" t="str">
        <f>data_olah!B236</f>
        <v>KUTAI BARAT</v>
      </c>
      <c r="D4438" s="258" t="str">
        <f>data_olah!C236</f>
        <v>MUARA PAHU</v>
      </c>
      <c r="E4438" s="258" t="str">
        <f>data_olah!D236</f>
        <v>TANJUNG LAONG</v>
      </c>
      <c r="F4438" s="259" t="str">
        <f>data_olah!F236</f>
        <v>-0.32654143095361443</v>
      </c>
      <c r="G4438" s="259" t="str">
        <f>data_olah!G236</f>
        <v>116.05529927745273</v>
      </c>
      <c r="H4438" s="258" t="str">
        <f>data_olah!H236</f>
        <v>COMTELINDO</v>
      </c>
      <c r="I4438" s="258" t="str">
        <f>data_olah!I236</f>
        <v>WMS</v>
      </c>
      <c r="J4438" s="258" t="str">
        <f>data_olah!J236</f>
        <v>TERPASANG</v>
      </c>
      <c r="K4438" s="258" t="str">
        <f>data_olah!R236</f>
        <v>TIDAK TERDETEKSI</v>
      </c>
      <c r="L4438" s="258" t="str">
        <f>data_olah!U236</f>
        <v>SANGAT OPTIMAL</v>
      </c>
    </row>
    <row r="4439">
      <c r="A4439" s="257">
        <v>2025.0</v>
      </c>
      <c r="B4439" s="257" t="s">
        <v>3600</v>
      </c>
      <c r="C4439" s="258" t="str">
        <f>data_olah!B237</f>
        <v>KUTAI BARAT</v>
      </c>
      <c r="D4439" s="258" t="str">
        <f>data_olah!C237</f>
        <v>MUARA PAHU</v>
      </c>
      <c r="E4439" s="258" t="str">
        <f>data_olah!D237</f>
        <v>TANJUNG PAGAR</v>
      </c>
      <c r="F4439" s="259" t="str">
        <f>data_olah!F237</f>
        <v>-0.2965379170144335</v>
      </c>
      <c r="G4439" s="259" t="str">
        <f>data_olah!G237</f>
        <v>115.98368555051157</v>
      </c>
      <c r="H4439" s="258" t="str">
        <f>data_olah!H237</f>
        <v/>
      </c>
      <c r="I4439" s="258" t="str">
        <f>data_olah!I237</f>
        <v/>
      </c>
      <c r="J4439" s="258" t="str">
        <f>data_olah!J237</f>
        <v/>
      </c>
      <c r="K4439" s="258" t="str">
        <f>data_olah!R237</f>
        <v>BELUM TERPASANG</v>
      </c>
      <c r="L4439" s="258" t="str">
        <f>data_olah!U237</f>
        <v>BELUM TERPASANG</v>
      </c>
    </row>
    <row r="4440">
      <c r="A4440" s="257">
        <v>2025.0</v>
      </c>
      <c r="B4440" s="257" t="s">
        <v>3600</v>
      </c>
      <c r="C4440" s="258" t="str">
        <f>data_olah!B238</f>
        <v>KUTAI BARAT</v>
      </c>
      <c r="D4440" s="258" t="str">
        <f>data_olah!C238</f>
        <v>MUARA PAHU</v>
      </c>
      <c r="E4440" s="258" t="str">
        <f>data_olah!D238</f>
        <v>GUNUNG BAYAN</v>
      </c>
      <c r="F4440" s="259" t="str">
        <f>data_olah!F238</f>
        <v>-0.3975042277904405</v>
      </c>
      <c r="G4440" s="259" t="str">
        <f>data_olah!G238</f>
        <v>115.96978067093954</v>
      </c>
      <c r="H4440" s="258" t="str">
        <f>data_olah!H238</f>
        <v>COMTELINDO</v>
      </c>
      <c r="I4440" s="258" t="str">
        <f>data_olah!I238</f>
        <v>WMS</v>
      </c>
      <c r="J4440" s="258" t="str">
        <f>data_olah!J238</f>
        <v>TERPASANG</v>
      </c>
      <c r="K4440" s="258" t="str">
        <f>data_olah!R238</f>
        <v>TIDAK TERDETEKSI</v>
      </c>
      <c r="L4440" s="258" t="str">
        <f>data_olah!U238</f>
        <v>KURANG OPTIMAL</v>
      </c>
    </row>
    <row r="4441">
      <c r="A4441" s="257">
        <v>2025.0</v>
      </c>
      <c r="B4441" s="257" t="s">
        <v>3600</v>
      </c>
      <c r="C4441" s="258" t="str">
        <f>data_olah!B239</f>
        <v>KUTAI BARAT</v>
      </c>
      <c r="D4441" s="258" t="str">
        <f>data_olah!C239</f>
        <v>MUARA PAHU</v>
      </c>
      <c r="E4441" s="258" t="str">
        <f>data_olah!D239</f>
        <v>MUARA BELOAN</v>
      </c>
      <c r="F4441" s="259" t="str">
        <f>data_olah!F239</f>
        <v>-0.33061656127579064</v>
      </c>
      <c r="G4441" s="259" t="str">
        <f>data_olah!G239</f>
        <v>115.93439465059578</v>
      </c>
      <c r="H4441" s="258" t="str">
        <f>data_olah!H239</f>
        <v/>
      </c>
      <c r="I4441" s="258" t="str">
        <f>data_olah!I239</f>
        <v/>
      </c>
      <c r="J4441" s="258" t="str">
        <f>data_olah!J239</f>
        <v/>
      </c>
      <c r="K4441" s="258" t="str">
        <f>data_olah!R239</f>
        <v>BELUM TERPASANG</v>
      </c>
      <c r="L4441" s="258" t="str">
        <f>data_olah!U239</f>
        <v>BELUM TERPASANG</v>
      </c>
    </row>
    <row r="4442">
      <c r="A4442" s="257">
        <v>2025.0</v>
      </c>
      <c r="B4442" s="257" t="s">
        <v>3600</v>
      </c>
      <c r="C4442" s="258" t="str">
        <f>data_olah!B240</f>
        <v>KUTAI BARAT</v>
      </c>
      <c r="D4442" s="258" t="str">
        <f>data_olah!C240</f>
        <v>NYUATAN</v>
      </c>
      <c r="E4442" s="258" t="str">
        <f>data_olah!D240</f>
        <v>DEMPAR</v>
      </c>
      <c r="F4442" s="259" t="str">
        <f>data_olah!F240</f>
        <v>-0.34671166731563857</v>
      </c>
      <c r="G4442" s="259" t="str">
        <f>data_olah!G240</f>
        <v>115.51092295128537</v>
      </c>
      <c r="H4442" s="258" t="str">
        <f>data_olah!H240</f>
        <v>BESTCAMP</v>
      </c>
      <c r="I4442" s="258" t="str">
        <f>data_olah!I240</f>
        <v>STARLINK</v>
      </c>
      <c r="J4442" s="258" t="str">
        <f>data_olah!J240</f>
        <v>TERPASANG</v>
      </c>
      <c r="K4442" s="258" t="str">
        <f>data_olah!R240</f>
        <v>&lt;= 10GB</v>
      </c>
      <c r="L4442" s="258" t="str">
        <f>data_olah!U240</f>
        <v>TIDAK OPTIMAL</v>
      </c>
    </row>
    <row r="4443">
      <c r="A4443" s="257">
        <v>2025.0</v>
      </c>
      <c r="B4443" s="257" t="s">
        <v>3600</v>
      </c>
      <c r="C4443" s="258" t="str">
        <f>data_olah!B241</f>
        <v>KUTAI BARAT</v>
      </c>
      <c r="D4443" s="258" t="str">
        <f>data_olah!C241</f>
        <v>NYUATAN</v>
      </c>
      <c r="E4443" s="258" t="str">
        <f>data_olah!D241</f>
        <v>TEMULA</v>
      </c>
      <c r="F4443" s="259" t="str">
        <f>data_olah!F241</f>
        <v>-0.3032210460262744</v>
      </c>
      <c r="G4443" s="259" t="str">
        <f>data_olah!G241</f>
        <v>115.52630751366925</v>
      </c>
      <c r="H4443" s="258" t="str">
        <f>data_olah!H241</f>
        <v>BESTCAMP</v>
      </c>
      <c r="I4443" s="258" t="str">
        <f>data_olah!I241</f>
        <v>STARLINK</v>
      </c>
      <c r="J4443" s="258" t="str">
        <f>data_olah!J241</f>
        <v>TERPASANG</v>
      </c>
      <c r="K4443" s="258" t="str">
        <f>data_olah!R241</f>
        <v>&lt;= 500GB</v>
      </c>
      <c r="L4443" s="258" t="str">
        <f>data_olah!U241</f>
        <v>SANGAT OPTIMAL</v>
      </c>
    </row>
    <row r="4444">
      <c r="A4444" s="257">
        <v>2025.0</v>
      </c>
      <c r="B4444" s="257" t="s">
        <v>3600</v>
      </c>
      <c r="C4444" s="258" t="str">
        <f>data_olah!B242</f>
        <v>KUTAI BARAT</v>
      </c>
      <c r="D4444" s="258" t="str">
        <f>data_olah!C242</f>
        <v>NYUATAN</v>
      </c>
      <c r="E4444" s="258" t="str">
        <f>data_olah!D242</f>
        <v>JONTAI</v>
      </c>
      <c r="F4444" s="259" t="str">
        <f>data_olah!F242</f>
        <v>-0.3374576027115749</v>
      </c>
      <c r="G4444" s="259" t="str">
        <f>data_olah!G242</f>
        <v>115.49461616912319</v>
      </c>
      <c r="H4444" s="258" t="str">
        <f>data_olah!H242</f>
        <v>BESTCAMP</v>
      </c>
      <c r="I4444" s="258" t="str">
        <f>data_olah!I242</f>
        <v>STARLINK</v>
      </c>
      <c r="J4444" s="258" t="str">
        <f>data_olah!J242</f>
        <v>TERPASANG</v>
      </c>
      <c r="K4444" s="258" t="str">
        <f>data_olah!R242</f>
        <v>&lt;= 50GB</v>
      </c>
      <c r="L4444" s="258" t="str">
        <f>data_olah!U242</f>
        <v>OPTIMAL</v>
      </c>
    </row>
    <row r="4445">
      <c r="A4445" s="257">
        <v>2025.0</v>
      </c>
      <c r="B4445" s="257" t="s">
        <v>3600</v>
      </c>
      <c r="C4445" s="258" t="str">
        <f>data_olah!B243</f>
        <v>KUTAI BARAT</v>
      </c>
      <c r="D4445" s="258" t="str">
        <f>data_olah!C243</f>
        <v>NYUATAN</v>
      </c>
      <c r="E4445" s="258" t="str">
        <f>data_olah!D243</f>
        <v>SEMBUAN</v>
      </c>
      <c r="F4445" s="259" t="str">
        <f>data_olah!F243</f>
        <v>-0.3255008993474723</v>
      </c>
      <c r="G4445" s="259" t="str">
        <f>data_olah!G243</f>
        <v>115.48618761316402</v>
      </c>
      <c r="H4445" s="258" t="str">
        <f>data_olah!H243</f>
        <v>BESTCAMP</v>
      </c>
      <c r="I4445" s="258" t="str">
        <f>data_olah!I243</f>
        <v>STARLINK</v>
      </c>
      <c r="J4445" s="258" t="str">
        <f>data_olah!J243</f>
        <v>TERPASANG</v>
      </c>
      <c r="K4445" s="258" t="str">
        <f>data_olah!R243</f>
        <v>&lt;= 200GB</v>
      </c>
      <c r="L4445" s="258" t="str">
        <f>data_olah!U243</f>
        <v>SANGAT OPTIMAL</v>
      </c>
    </row>
    <row r="4446">
      <c r="A4446" s="257">
        <v>2025.0</v>
      </c>
      <c r="B4446" s="257" t="s">
        <v>3600</v>
      </c>
      <c r="C4446" s="258" t="str">
        <f>data_olah!B244</f>
        <v>KUTAI BARAT</v>
      </c>
      <c r="D4446" s="258" t="str">
        <f>data_olah!C244</f>
        <v>NYUATAN</v>
      </c>
      <c r="E4446" s="258" t="str">
        <f>data_olah!D244</f>
        <v>INTU LINGAU</v>
      </c>
      <c r="F4446" s="259" t="str">
        <f>data_olah!F244</f>
        <v>-0.23124705705999024</v>
      </c>
      <c r="G4446" s="259" t="str">
        <f>data_olah!G244</f>
        <v>115.34594709982203</v>
      </c>
      <c r="H4446" s="258" t="str">
        <f>data_olah!H244</f>
        <v>TELKOMSAT</v>
      </c>
      <c r="I4446" s="258" t="str">
        <f>data_olah!I244</f>
        <v>STARLINK</v>
      </c>
      <c r="J4446" s="258" t="str">
        <f>data_olah!J244</f>
        <v>TERPASANG</v>
      </c>
      <c r="K4446" s="258" t="str">
        <f>data_olah!R244</f>
        <v>TIDAK TERDETEKSI</v>
      </c>
      <c r="L4446" s="258" t="str">
        <f>data_olah!U244</f>
        <v>TIDAK TERDETEKSI</v>
      </c>
    </row>
    <row r="4447">
      <c r="A4447" s="257">
        <v>2025.0</v>
      </c>
      <c r="B4447" s="257" t="s">
        <v>3600</v>
      </c>
      <c r="C4447" s="258" t="str">
        <f>data_olah!B245</f>
        <v>KUTAI BARAT</v>
      </c>
      <c r="D4447" s="258" t="str">
        <f>data_olah!C245</f>
        <v>NYUATAN</v>
      </c>
      <c r="E4447" s="258" t="str">
        <f>data_olah!D245</f>
        <v>MU'UT</v>
      </c>
      <c r="F4447" s="259" t="str">
        <f>data_olah!F245</f>
        <v>-0.2765460568948477</v>
      </c>
      <c r="G4447" s="259" t="str">
        <f>data_olah!G245</f>
        <v>115.58823277092678</v>
      </c>
      <c r="H4447" s="258" t="str">
        <f>data_olah!H245</f>
        <v>TELKOMSAT</v>
      </c>
      <c r="I4447" s="258" t="str">
        <f>data_olah!I245</f>
        <v>STARLINK</v>
      </c>
      <c r="J4447" s="258" t="str">
        <f>data_olah!J245</f>
        <v>TERPASANG</v>
      </c>
      <c r="K4447" s="258" t="str">
        <f>data_olah!R245</f>
        <v>&lt;= 50GB</v>
      </c>
      <c r="L4447" s="258" t="str">
        <f>data_olah!U245</f>
        <v>TIDAK OPTIMAL</v>
      </c>
    </row>
    <row r="4448">
      <c r="A4448" s="257">
        <v>2025.0</v>
      </c>
      <c r="B4448" s="257" t="s">
        <v>3600</v>
      </c>
      <c r="C4448" s="258" t="str">
        <f>data_olah!B246</f>
        <v>KUTAI BARAT</v>
      </c>
      <c r="D4448" s="258" t="str">
        <f>data_olah!C246</f>
        <v>NYUATAN</v>
      </c>
      <c r="E4448" s="258" t="str">
        <f>data_olah!D246</f>
        <v>TERAJUK</v>
      </c>
      <c r="F4448" s="259" t="str">
        <f>data_olah!F246</f>
        <v>-0.36343460377453124</v>
      </c>
      <c r="G4448" s="259" t="str">
        <f>data_olah!G246</f>
        <v>115.60360004031091</v>
      </c>
      <c r="H4448" s="258" t="str">
        <f>data_olah!H246</f>
        <v>BESTCAMP</v>
      </c>
      <c r="I4448" s="258" t="str">
        <f>data_olah!I246</f>
        <v>STARLINK</v>
      </c>
      <c r="J4448" s="258" t="str">
        <f>data_olah!J246</f>
        <v>TERPASANG</v>
      </c>
      <c r="K4448" s="258" t="str">
        <f>data_olah!R246</f>
        <v>&lt;= 150GB</v>
      </c>
      <c r="L4448" s="258" t="str">
        <f>data_olah!U246</f>
        <v>OPTIMAL</v>
      </c>
    </row>
    <row r="4449">
      <c r="A4449" s="257">
        <v>2025.0</v>
      </c>
      <c r="B4449" s="257" t="s">
        <v>3600</v>
      </c>
      <c r="C4449" s="258" t="str">
        <f>data_olah!B247</f>
        <v>KUTAI BARAT</v>
      </c>
      <c r="D4449" s="258" t="str">
        <f>data_olah!C247</f>
        <v>NYUATAN</v>
      </c>
      <c r="E4449" s="258" t="str">
        <f>data_olah!D247</f>
        <v>LAKAN BILEM</v>
      </c>
      <c r="F4449" s="259" t="str">
        <f>data_olah!F247</f>
        <v>-0.13753295736382146</v>
      </c>
      <c r="G4449" s="259" t="str">
        <f>data_olah!G247</f>
        <v>115.41265567092712</v>
      </c>
      <c r="H4449" s="258" t="str">
        <f>data_olah!H247</f>
        <v>BESTCAMP</v>
      </c>
      <c r="I4449" s="258" t="str">
        <f>data_olah!I247</f>
        <v>STARLINK</v>
      </c>
      <c r="J4449" s="258" t="str">
        <f>data_olah!J247</f>
        <v>TERPASANG</v>
      </c>
      <c r="K4449" s="258" t="str">
        <f>data_olah!R247</f>
        <v>&lt;= 50GB</v>
      </c>
      <c r="L4449" s="258" t="str">
        <f>data_olah!U247</f>
        <v>SANGAT OPTIMAL</v>
      </c>
    </row>
    <row r="4450">
      <c r="A4450" s="257">
        <v>2025.0</v>
      </c>
      <c r="B4450" s="257" t="s">
        <v>3600</v>
      </c>
      <c r="C4450" s="258" t="str">
        <f>data_olah!B248</f>
        <v>KUTAI BARAT</v>
      </c>
      <c r="D4450" s="258" t="str">
        <f>data_olah!C248</f>
        <v>NYUATAN</v>
      </c>
      <c r="E4450" s="258" t="str">
        <f>data_olah!D248</f>
        <v>SENTALAR</v>
      </c>
      <c r="F4450" s="259" t="str">
        <f>data_olah!F248</f>
        <v>-0.38156052371007215</v>
      </c>
      <c r="G4450" s="259" t="str">
        <f>data_olah!G248</f>
        <v>115.53666234386264</v>
      </c>
      <c r="H4450" s="258" t="str">
        <f>data_olah!H248</f>
        <v>TELKOMSAT</v>
      </c>
      <c r="I4450" s="258" t="str">
        <f>data_olah!I248</f>
        <v>STARLINK</v>
      </c>
      <c r="J4450" s="258" t="str">
        <f>data_olah!J248</f>
        <v>TERPASANG</v>
      </c>
      <c r="K4450" s="258" t="str">
        <f>data_olah!R248</f>
        <v>&lt;= 10GB</v>
      </c>
      <c r="L4450" s="258" t="str">
        <f>data_olah!U248</f>
        <v>TIDAK OPTIMAL</v>
      </c>
    </row>
    <row r="4451">
      <c r="A4451" s="257">
        <v>2025.0</v>
      </c>
      <c r="B4451" s="257" t="s">
        <v>3600</v>
      </c>
      <c r="C4451" s="258" t="str">
        <f>data_olah!B249</f>
        <v>KUTAI BARAT</v>
      </c>
      <c r="D4451" s="258" t="str">
        <f>data_olah!C249</f>
        <v>NYUATAN</v>
      </c>
      <c r="E4451" s="258" t="str">
        <f>data_olah!D249</f>
        <v>AWAI</v>
      </c>
      <c r="F4451" s="259" t="str">
        <f>data_olah!F249</f>
        <v>-0.25053791034339934</v>
      </c>
      <c r="G4451" s="259" t="str">
        <f>data_olah!G249</f>
        <v>115.58590757708852</v>
      </c>
      <c r="H4451" s="258" t="str">
        <f>data_olah!H249</f>
        <v>BESTCAMP</v>
      </c>
      <c r="I4451" s="258" t="str">
        <f>data_olah!I249</f>
        <v>STARLINK</v>
      </c>
      <c r="J4451" s="258" t="str">
        <f>data_olah!J249</f>
        <v>TERPASANG</v>
      </c>
      <c r="K4451" s="258" t="str">
        <f>data_olah!R249</f>
        <v>&lt;= 10GB</v>
      </c>
      <c r="L4451" s="258" t="str">
        <f>data_olah!U249</f>
        <v>TIDAK OPTIMAL</v>
      </c>
    </row>
    <row r="4452">
      <c r="A4452" s="257">
        <v>2025.0</v>
      </c>
      <c r="B4452" s="257" t="s">
        <v>3600</v>
      </c>
      <c r="C4452" s="258" t="str">
        <f>data_olah!B250</f>
        <v>KUTAI BARAT</v>
      </c>
      <c r="D4452" s="258" t="str">
        <f>data_olah!C250</f>
        <v>PENYINGGAHAN</v>
      </c>
      <c r="E4452" s="258" t="str">
        <f>data_olah!D250</f>
        <v>LOA DERAS</v>
      </c>
      <c r="F4452" s="259" t="str">
        <f>data_olah!F250</f>
        <v>-0.3655335904272587</v>
      </c>
      <c r="G4452" s="259" t="str">
        <f>data_olah!G250</f>
        <v>116.29152665051967</v>
      </c>
      <c r="H4452" s="258" t="str">
        <f>data_olah!H250</f>
        <v>BESTCAMP</v>
      </c>
      <c r="I4452" s="258" t="str">
        <f>data_olah!I250</f>
        <v>STARLINK</v>
      </c>
      <c r="J4452" s="258" t="str">
        <f>data_olah!J250</f>
        <v>TERPASANG</v>
      </c>
      <c r="K4452" s="258" t="str">
        <f>data_olah!R250</f>
        <v>&lt;= 10GB</v>
      </c>
      <c r="L4452" s="258" t="str">
        <f>data_olah!U250</f>
        <v>KURANG OPTIMAL</v>
      </c>
    </row>
    <row r="4453">
      <c r="A4453" s="257">
        <v>2025.0</v>
      </c>
      <c r="B4453" s="257" t="s">
        <v>3600</v>
      </c>
      <c r="C4453" s="258" t="str">
        <f>data_olah!B251</f>
        <v>KUTAI BARAT</v>
      </c>
      <c r="D4453" s="258" t="str">
        <f>data_olah!C251</f>
        <v>PENYINGGAHAN</v>
      </c>
      <c r="E4453" s="258" t="str">
        <f>data_olah!D251</f>
        <v>MINTA</v>
      </c>
      <c r="F4453" s="259" t="str">
        <f>data_olah!F251</f>
        <v>-0.3683584706222913</v>
      </c>
      <c r="G4453" s="259" t="str">
        <f>data_olah!G251</f>
        <v>116.26079629980102</v>
      </c>
      <c r="H4453" s="258" t="str">
        <f>data_olah!H251</f>
        <v>TELKOMSEL</v>
      </c>
      <c r="I4453" s="258" t="str">
        <f>data_olah!I251</f>
        <v>ORBIT</v>
      </c>
      <c r="J4453" s="258" t="str">
        <f>data_olah!J251</f>
        <v>TERPASANG</v>
      </c>
      <c r="K4453" s="258" t="str">
        <f>data_olah!R251</f>
        <v>TIDAK TERDETEKSI</v>
      </c>
      <c r="L4453" s="258" t="str">
        <f>data_olah!U251</f>
        <v>TIDAK TERDETEKSI</v>
      </c>
    </row>
    <row r="4454">
      <c r="A4454" s="257">
        <v>2025.0</v>
      </c>
      <c r="B4454" s="257" t="s">
        <v>3600</v>
      </c>
      <c r="C4454" s="258" t="str">
        <f>data_olah!B252</f>
        <v>KUTAI BARAT</v>
      </c>
      <c r="D4454" s="258" t="str">
        <f>data_olah!C252</f>
        <v>PENYINGGAHAN</v>
      </c>
      <c r="E4454" s="258" t="str">
        <f>data_olah!D252</f>
        <v>TANJUNG HAUR</v>
      </c>
      <c r="F4454" s="259" t="str">
        <f>data_olah!F252</f>
        <v>-0.40264372782806285</v>
      </c>
      <c r="G4454" s="259" t="str">
        <f>data_olah!G252</f>
        <v>116.22233315027437</v>
      </c>
      <c r="H4454" s="258" t="str">
        <f>data_olah!H252</f>
        <v>BESTCAMP</v>
      </c>
      <c r="I4454" s="258" t="str">
        <f>data_olah!I252</f>
        <v>STARLINK</v>
      </c>
      <c r="J4454" s="258" t="str">
        <f>data_olah!J252</f>
        <v>TERPASANG</v>
      </c>
      <c r="K4454" s="258" t="str">
        <f>data_olah!R252</f>
        <v>&lt;= 50GB</v>
      </c>
      <c r="L4454" s="258" t="str">
        <f>data_olah!U252</f>
        <v>TIDAK OPTIMAL</v>
      </c>
    </row>
    <row r="4455">
      <c r="A4455" s="257">
        <v>2025.0</v>
      </c>
      <c r="B4455" s="257" t="s">
        <v>3600</v>
      </c>
      <c r="C4455" s="258" t="str">
        <f>data_olah!B253</f>
        <v>KUTAI BARAT</v>
      </c>
      <c r="D4455" s="258" t="str">
        <f>data_olah!C253</f>
        <v>PENYINGGAHAN</v>
      </c>
      <c r="E4455" s="258" t="str">
        <f>data_olah!D253</f>
        <v>PENYINGGAHAN ILIR</v>
      </c>
      <c r="F4455" s="259" t="str">
        <f>data_olah!F253</f>
        <v>-0.38757752959247443</v>
      </c>
      <c r="G4455" s="259" t="str">
        <f>data_olah!G253</f>
        <v>116.22397616483573</v>
      </c>
      <c r="H4455" s="258" t="str">
        <f>data_olah!H253</f>
        <v>TELKOMSEL</v>
      </c>
      <c r="I4455" s="258" t="str">
        <f>data_olah!I253</f>
        <v>ORBIT</v>
      </c>
      <c r="J4455" s="258" t="str">
        <f>data_olah!J253</f>
        <v>TERPASANG</v>
      </c>
      <c r="K4455" s="258" t="str">
        <f>data_olah!R253</f>
        <v>TIDAK TERDETEKSI</v>
      </c>
      <c r="L4455" s="258" t="str">
        <f>data_olah!U253</f>
        <v>TIDAK TERDETEKSI</v>
      </c>
    </row>
    <row r="4456">
      <c r="A4456" s="257">
        <v>2025.0</v>
      </c>
      <c r="B4456" s="257" t="s">
        <v>3600</v>
      </c>
      <c r="C4456" s="258" t="str">
        <f>data_olah!B254</f>
        <v>KUTAI BARAT</v>
      </c>
      <c r="D4456" s="258" t="str">
        <f>data_olah!C254</f>
        <v>PENYINGGAHAN</v>
      </c>
      <c r="E4456" s="258" t="str">
        <f>data_olah!D254</f>
        <v>PENYINGGAHAN ULU</v>
      </c>
      <c r="F4456" s="259" t="str">
        <f>data_olah!F254</f>
        <v>-0.3807539285053537</v>
      </c>
      <c r="G4456" s="259" t="str">
        <f>data_olah!G254</f>
        <v>116.22152399970584</v>
      </c>
      <c r="H4456" s="258" t="str">
        <f>data_olah!H254</f>
        <v>TELKOMSEL</v>
      </c>
      <c r="I4456" s="258" t="str">
        <f>data_olah!I254</f>
        <v>ORBIT</v>
      </c>
      <c r="J4456" s="258" t="str">
        <f>data_olah!J254</f>
        <v>TERPASANG</v>
      </c>
      <c r="K4456" s="258" t="str">
        <f>data_olah!R254</f>
        <v>TIDAK TERDETEKSI</v>
      </c>
      <c r="L4456" s="258" t="str">
        <f>data_olah!U254</f>
        <v>TIDAK TERDETEKSI</v>
      </c>
    </row>
    <row r="4457">
      <c r="A4457" s="257">
        <v>2025.0</v>
      </c>
      <c r="B4457" s="257" t="s">
        <v>3600</v>
      </c>
      <c r="C4457" s="258" t="str">
        <f>data_olah!B255</f>
        <v>KUTAI BARAT</v>
      </c>
      <c r="D4457" s="258" t="str">
        <f>data_olah!C255</f>
        <v>PENYINGGAHAN</v>
      </c>
      <c r="E4457" s="258" t="str">
        <f>data_olah!D255</f>
        <v>BAKUNG</v>
      </c>
      <c r="F4457" s="259" t="str">
        <f>data_olah!F255</f>
        <v>-0.38428606862352954</v>
      </c>
      <c r="G4457" s="259" t="str">
        <f>data_olah!G255</f>
        <v>116.280454644264</v>
      </c>
      <c r="H4457" s="258" t="str">
        <f>data_olah!H255</f>
        <v>BESTCAMP</v>
      </c>
      <c r="I4457" s="258" t="str">
        <f>data_olah!I255</f>
        <v>STARLINK</v>
      </c>
      <c r="J4457" s="258" t="str">
        <f>data_olah!J255</f>
        <v>TERPASANG</v>
      </c>
      <c r="K4457" s="258" t="str">
        <f>data_olah!R255</f>
        <v>&lt;= 50GB</v>
      </c>
      <c r="L4457" s="258" t="str">
        <f>data_olah!U255</f>
        <v>TIDAK OPTIMAL</v>
      </c>
    </row>
    <row r="4458">
      <c r="A4458" s="257">
        <v>2025.0</v>
      </c>
      <c r="B4458" s="257" t="s">
        <v>3600</v>
      </c>
      <c r="C4458" s="258" t="str">
        <f>data_olah!B256</f>
        <v>KUTAI BARAT</v>
      </c>
      <c r="D4458" s="258" t="str">
        <f>data_olah!C256</f>
        <v>SEKOLAQ DARAT</v>
      </c>
      <c r="E4458" s="258" t="str">
        <f>data_olah!D256</f>
        <v>SEKOLAQ JOLEQ</v>
      </c>
      <c r="F4458" s="259" t="str">
        <f>data_olah!F256</f>
        <v>-0.2617304569472354</v>
      </c>
      <c r="G4458" s="259" t="str">
        <f>data_olah!G256</f>
        <v>115.73020402870684</v>
      </c>
      <c r="H4458" s="258" t="str">
        <f>data_olah!H256</f>
        <v>BESTCAMP</v>
      </c>
      <c r="I4458" s="258" t="str">
        <f>data_olah!I256</f>
        <v>STARLINK</v>
      </c>
      <c r="J4458" s="258" t="str">
        <f>data_olah!J256</f>
        <v>TERPASANG</v>
      </c>
      <c r="K4458" s="258" t="str">
        <f>data_olah!R256</f>
        <v>&lt;= 100GB</v>
      </c>
      <c r="L4458" s="258" t="str">
        <f>data_olah!U256</f>
        <v>OPTIMAL</v>
      </c>
    </row>
    <row r="4459">
      <c r="A4459" s="257">
        <v>2025.0</v>
      </c>
      <c r="B4459" s="257" t="s">
        <v>3600</v>
      </c>
      <c r="C4459" s="258" t="str">
        <f>data_olah!B257</f>
        <v>KUTAI BARAT</v>
      </c>
      <c r="D4459" s="258" t="str">
        <f>data_olah!C257</f>
        <v>SEKOLAQ DARAT</v>
      </c>
      <c r="E4459" s="258" t="str">
        <f>data_olah!D257</f>
        <v>SEKOLAQ MULIAQ</v>
      </c>
      <c r="F4459" s="259" t="str">
        <f>data_olah!F257</f>
        <v>-0.25285397064899506</v>
      </c>
      <c r="G4459" s="259" t="str">
        <f>data_olah!G257</f>
        <v>115.77578756831792</v>
      </c>
      <c r="H4459" s="258" t="str">
        <f>data_olah!H257</f>
        <v>TELKOM</v>
      </c>
      <c r="I4459" s="258" t="str">
        <f>data_olah!I257</f>
        <v>WMS</v>
      </c>
      <c r="J4459" s="258" t="str">
        <f>data_olah!J257</f>
        <v>TERPASANG</v>
      </c>
      <c r="K4459" s="258" t="str">
        <f>data_olah!R257</f>
        <v>&gt; 200GB</v>
      </c>
      <c r="L4459" s="258" t="str">
        <f>data_olah!U257</f>
        <v>KURANG OPTIMAL</v>
      </c>
    </row>
    <row r="4460">
      <c r="A4460" s="257">
        <v>2025.0</v>
      </c>
      <c r="B4460" s="257" t="s">
        <v>3600</v>
      </c>
      <c r="C4460" s="258" t="str">
        <f>data_olah!B258</f>
        <v>KUTAI BARAT</v>
      </c>
      <c r="D4460" s="258" t="str">
        <f>data_olah!C258</f>
        <v>SEKOLAQ DARAT</v>
      </c>
      <c r="E4460" s="258" t="str">
        <f>data_olah!D258</f>
        <v>SEKOLAQ ODAY</v>
      </c>
      <c r="F4460" s="259" t="str">
        <f>data_olah!F258</f>
        <v>-0.23198291456729975</v>
      </c>
      <c r="G4460" s="259" t="str">
        <f>data_olah!G258</f>
        <v>115.76894534426303</v>
      </c>
      <c r="H4460" s="258" t="str">
        <f>data_olah!H258</f>
        <v>TELKOM</v>
      </c>
      <c r="I4460" s="258" t="str">
        <f>data_olah!I258</f>
        <v>WMS</v>
      </c>
      <c r="J4460" s="258" t="str">
        <f>data_olah!J258</f>
        <v>TERPASANG</v>
      </c>
      <c r="K4460" s="258" t="str">
        <f>data_olah!R258</f>
        <v>&gt; 200GB</v>
      </c>
      <c r="L4460" s="258" t="str">
        <f>data_olah!U258</f>
        <v>KURANG OPTIMAL</v>
      </c>
    </row>
    <row r="4461">
      <c r="A4461" s="257">
        <v>2025.0</v>
      </c>
      <c r="B4461" s="257" t="s">
        <v>3600</v>
      </c>
      <c r="C4461" s="258" t="str">
        <f>data_olah!B259</f>
        <v>KUTAI BARAT</v>
      </c>
      <c r="D4461" s="258" t="str">
        <f>data_olah!C259</f>
        <v>SEKOLAQ DARAT</v>
      </c>
      <c r="E4461" s="258" t="str">
        <f>data_olah!D259</f>
        <v>SRIMULYO</v>
      </c>
      <c r="F4461" s="259" t="str">
        <f>data_olah!F259</f>
        <v>-0.2778837690752929</v>
      </c>
      <c r="G4461" s="259" t="str">
        <f>data_olah!G259</f>
        <v>115.75823086481047</v>
      </c>
      <c r="H4461" s="258" t="str">
        <f>data_olah!H259</f>
        <v>TELKOM</v>
      </c>
      <c r="I4461" s="258" t="str">
        <f>data_olah!I259</f>
        <v>WMS</v>
      </c>
      <c r="J4461" s="258" t="str">
        <f>data_olah!J259</f>
        <v>TERPASANG</v>
      </c>
      <c r="K4461" s="258" t="str">
        <f>data_olah!R259</f>
        <v>&gt; 200GB</v>
      </c>
      <c r="L4461" s="258" t="str">
        <f>data_olah!U259</f>
        <v>KURANG OPTIMAL</v>
      </c>
    </row>
    <row r="4462">
      <c r="A4462" s="257">
        <v>2025.0</v>
      </c>
      <c r="B4462" s="257" t="s">
        <v>3600</v>
      </c>
      <c r="C4462" s="258" t="str">
        <f>data_olah!B260</f>
        <v>KUTAI BARAT</v>
      </c>
      <c r="D4462" s="258" t="str">
        <f>data_olah!C260</f>
        <v>SEKOLAQ DARAT</v>
      </c>
      <c r="E4462" s="258" t="str">
        <f>data_olah!D260</f>
        <v>SUMBER BANGUN</v>
      </c>
      <c r="F4462" s="259" t="str">
        <f>data_olah!F260</f>
        <v>-0.24691702825311973,</v>
      </c>
      <c r="G4462" s="259" t="str">
        <f>data_olah!G260</f>
        <v>115.72141117091593</v>
      </c>
      <c r="H4462" s="258" t="str">
        <f>data_olah!H260</f>
        <v>TELKOM</v>
      </c>
      <c r="I4462" s="258" t="str">
        <f>data_olah!I260</f>
        <v>Astinet</v>
      </c>
      <c r="J4462" s="258" t="str">
        <f>data_olah!J260</f>
        <v>TERPASANG</v>
      </c>
      <c r="K4462" s="258" t="str">
        <f>data_olah!R260</f>
        <v>TIDAK TERDETEKSI</v>
      </c>
      <c r="L4462" s="258" t="str">
        <f>data_olah!U260</f>
        <v>TIDAK TERDETEKSI</v>
      </c>
    </row>
    <row r="4463">
      <c r="A4463" s="257">
        <v>2025.0</v>
      </c>
      <c r="B4463" s="257" t="s">
        <v>3600</v>
      </c>
      <c r="C4463" s="258" t="str">
        <f>data_olah!B261</f>
        <v>KUTAI BARAT</v>
      </c>
      <c r="D4463" s="258" t="str">
        <f>data_olah!C261</f>
        <v>SEKOLAQ DARAT</v>
      </c>
      <c r="E4463" s="258" t="str">
        <f>data_olah!D261</f>
        <v>SUMBER REJO</v>
      </c>
      <c r="F4463" s="259" t="str">
        <f>data_olah!F261</f>
        <v>-0.29199772057284096</v>
      </c>
      <c r="G4463" s="259" t="str">
        <f>data_olah!G261</f>
        <v>115.76753960191469</v>
      </c>
      <c r="H4463" s="258" t="str">
        <f>data_olah!H261</f>
        <v>TELKOM</v>
      </c>
      <c r="I4463" s="258" t="str">
        <f>data_olah!I261</f>
        <v>WMS</v>
      </c>
      <c r="J4463" s="258" t="str">
        <f>data_olah!J261</f>
        <v>TERPASANG</v>
      </c>
      <c r="K4463" s="258" t="str">
        <f>data_olah!R261</f>
        <v>&lt;= 50GB</v>
      </c>
      <c r="L4463" s="258" t="str">
        <f>data_olah!U261</f>
        <v>TIDAK OPTIMAL</v>
      </c>
    </row>
    <row r="4464">
      <c r="A4464" s="257">
        <v>2025.0</v>
      </c>
      <c r="B4464" s="257" t="s">
        <v>3600</v>
      </c>
      <c r="C4464" s="258" t="str">
        <f>data_olah!B262</f>
        <v>KUTAI BARAT</v>
      </c>
      <c r="D4464" s="258" t="str">
        <f>data_olah!C262</f>
        <v>SEKOLAQ DARAT</v>
      </c>
      <c r="E4464" s="258" t="str">
        <f>data_olah!D262</f>
        <v>SEKOLAQ DARAT</v>
      </c>
      <c r="F4464" s="259" t="str">
        <f>data_olah!F262</f>
        <v>-0.2843185855811046</v>
      </c>
      <c r="G4464" s="259" t="str">
        <f>data_olah!G262</f>
        <v>115.74888952870394</v>
      </c>
      <c r="H4464" s="258" t="str">
        <f>data_olah!H262</f>
        <v>BESTCAMP</v>
      </c>
      <c r="I4464" s="258" t="str">
        <f>data_olah!I262</f>
        <v>STARLINK</v>
      </c>
      <c r="J4464" s="258" t="str">
        <f>data_olah!J262</f>
        <v>TERPASANG</v>
      </c>
      <c r="K4464" s="258" t="str">
        <f>data_olah!R262</f>
        <v>&lt;= 50GB</v>
      </c>
      <c r="L4464" s="258" t="str">
        <f>data_olah!U262</f>
        <v>TIDAK OPTIMAL</v>
      </c>
    </row>
    <row r="4465">
      <c r="A4465" s="257">
        <v>2025.0</v>
      </c>
      <c r="B4465" s="257" t="s">
        <v>3600</v>
      </c>
      <c r="C4465" s="258" t="str">
        <f>data_olah!B263</f>
        <v>KUTAI BARAT</v>
      </c>
      <c r="D4465" s="258" t="str">
        <f>data_olah!C263</f>
        <v>SEKOLAQ DARAT</v>
      </c>
      <c r="E4465" s="258" t="str">
        <f>data_olah!D263</f>
        <v>LELENG</v>
      </c>
      <c r="F4465" s="259" t="str">
        <f>data_olah!F263</f>
        <v>-0.252989509705614</v>
      </c>
      <c r="G4465" s="259" t="str">
        <f>data_olah!G263</f>
        <v>115.80395888330176</v>
      </c>
      <c r="H4465" s="258" t="str">
        <f>data_olah!H263</f>
        <v>BESTCAMP</v>
      </c>
      <c r="I4465" s="258" t="str">
        <f>data_olah!I263</f>
        <v>STARLINK</v>
      </c>
      <c r="J4465" s="258" t="str">
        <f>data_olah!J263</f>
        <v>TERPASANG</v>
      </c>
      <c r="K4465" s="258" t="str">
        <f>data_olah!R263</f>
        <v>&lt;= 500GB</v>
      </c>
      <c r="L4465" s="258" t="str">
        <f>data_olah!U263</f>
        <v>SANGAT OPTIMAL</v>
      </c>
    </row>
    <row r="4466">
      <c r="A4466" s="257">
        <v>2025.0</v>
      </c>
      <c r="B4466" s="257" t="s">
        <v>3600</v>
      </c>
      <c r="C4466" s="258" t="str">
        <f>data_olah!B264</f>
        <v>KUTAI BARAT</v>
      </c>
      <c r="D4466" s="258" t="str">
        <f>data_olah!C264</f>
        <v>SILUQ NGURAI</v>
      </c>
      <c r="E4466" s="258" t="str">
        <f>data_olah!D264</f>
        <v>TEBISAQ</v>
      </c>
      <c r="F4466" s="259" t="str">
        <f>data_olah!F264</f>
        <v>-0.4532306472872104</v>
      </c>
      <c r="G4466" s="259" t="str">
        <f>data_olah!G264</f>
        <v>115.947385478815</v>
      </c>
      <c r="H4466" s="258" t="str">
        <f>data_olah!H264</f>
        <v>BESTCAMP</v>
      </c>
      <c r="I4466" s="258" t="str">
        <f>data_olah!I264</f>
        <v>STARLINK</v>
      </c>
      <c r="J4466" s="258" t="str">
        <f>data_olah!J264</f>
        <v>TERPASANG</v>
      </c>
      <c r="K4466" s="258" t="str">
        <f>data_olah!R264</f>
        <v>&lt;= 50GB</v>
      </c>
      <c r="L4466" s="258" t="str">
        <f>data_olah!U264</f>
        <v>OPTIMAL</v>
      </c>
    </row>
    <row r="4467">
      <c r="A4467" s="257">
        <v>2025.0</v>
      </c>
      <c r="B4467" s="257" t="s">
        <v>3600</v>
      </c>
      <c r="C4467" s="258" t="str">
        <f>data_olah!B265</f>
        <v>KUTAI BARAT</v>
      </c>
      <c r="D4467" s="258" t="str">
        <f>data_olah!C265</f>
        <v>SILUQ NGURAI</v>
      </c>
      <c r="E4467" s="258" t="str">
        <f>data_olah!D265</f>
        <v>KALIQ</v>
      </c>
      <c r="F4467" s="259" t="str">
        <f>data_olah!F265</f>
        <v>-0.48509955848935166</v>
      </c>
      <c r="G4467" s="259" t="str">
        <f>data_olah!G265</f>
        <v>115.92618028783285</v>
      </c>
      <c r="H4467" s="258" t="str">
        <f>data_olah!H265</f>
        <v>TELKOMSEL</v>
      </c>
      <c r="I4467" s="258" t="str">
        <f>data_olah!I265</f>
        <v>ORBIT</v>
      </c>
      <c r="J4467" s="258" t="str">
        <f>data_olah!J265</f>
        <v>TERPASANG</v>
      </c>
      <c r="K4467" s="258" t="str">
        <f>data_olah!R265</f>
        <v>TIDAK TERDETEKSI</v>
      </c>
      <c r="L4467" s="258" t="str">
        <f>data_olah!U265</f>
        <v>TIDAK TERDETEKSI</v>
      </c>
    </row>
    <row r="4468">
      <c r="A4468" s="257">
        <v>2025.0</v>
      </c>
      <c r="B4468" s="257" t="s">
        <v>3600</v>
      </c>
      <c r="C4468" s="258" t="str">
        <f>data_olah!B266</f>
        <v>KUTAI BARAT</v>
      </c>
      <c r="D4468" s="258" t="str">
        <f>data_olah!C266</f>
        <v>SILUQ NGURAI</v>
      </c>
      <c r="E4468" s="258" t="str">
        <f>data_olah!D266</f>
        <v>TANAH MEA</v>
      </c>
      <c r="F4468" s="259" t="str">
        <f>data_olah!F266</f>
        <v>-0.4515143276099126</v>
      </c>
      <c r="G4468" s="259" t="str">
        <f>data_olah!G266</f>
        <v>115.95270134204554</v>
      </c>
      <c r="H4468" s="258" t="str">
        <f>data_olah!H266</f>
        <v>BESTCAMP</v>
      </c>
      <c r="I4468" s="258" t="str">
        <f>data_olah!I266</f>
        <v>STARLINK</v>
      </c>
      <c r="J4468" s="258" t="str">
        <f>data_olah!J266</f>
        <v>TERPASANG</v>
      </c>
      <c r="K4468" s="258" t="str">
        <f>data_olah!R266</f>
        <v>&lt;= 50GB</v>
      </c>
      <c r="L4468" s="258" t="str">
        <f>data_olah!U266</f>
        <v>SANGAT OPTIMAL</v>
      </c>
    </row>
    <row r="4469">
      <c r="A4469" s="257">
        <v>2025.0</v>
      </c>
      <c r="B4469" s="257" t="s">
        <v>3600</v>
      </c>
      <c r="C4469" s="258" t="str">
        <f>data_olah!B267</f>
        <v>KUTAI BARAT</v>
      </c>
      <c r="D4469" s="258" t="str">
        <f>data_olah!C267</f>
        <v>SILUQ NGURAI</v>
      </c>
      <c r="E4469" s="258" t="str">
        <f>data_olah!D267</f>
        <v>SANG-SANG</v>
      </c>
      <c r="F4469" s="259" t="str">
        <f>data_olah!F267</f>
        <v>-0.4998733441528804</v>
      </c>
      <c r="G4469" s="259" t="str">
        <f>data_olah!G267</f>
        <v>, 115.91245583077236</v>
      </c>
      <c r="H4469" s="258" t="str">
        <f>data_olah!H267</f>
        <v>BESTCAMP</v>
      </c>
      <c r="I4469" s="258" t="str">
        <f>data_olah!I267</f>
        <v>STARLINK</v>
      </c>
      <c r="J4469" s="258" t="str">
        <f>data_olah!J267</f>
        <v>TERPASANG</v>
      </c>
      <c r="K4469" s="258" t="str">
        <f>data_olah!R267</f>
        <v>&lt;= 10GB</v>
      </c>
      <c r="L4469" s="258" t="str">
        <f>data_olah!U267</f>
        <v>TIDAK OPTIMAL</v>
      </c>
    </row>
    <row r="4470">
      <c r="A4470" s="257">
        <v>2025.0</v>
      </c>
      <c r="B4470" s="257" t="s">
        <v>3600</v>
      </c>
      <c r="C4470" s="258" t="str">
        <f>data_olah!B268</f>
        <v>KUTAI BARAT</v>
      </c>
      <c r="D4470" s="258" t="str">
        <f>data_olah!C268</f>
        <v>SILUQ NGURAI</v>
      </c>
      <c r="E4470" s="258" t="str">
        <f>data_olah!D268</f>
        <v>MUHUR</v>
      </c>
      <c r="F4470" s="259" t="str">
        <f>data_olah!F268</f>
        <v>-0.5377147556683696</v>
      </c>
      <c r="G4470" s="259" t="str">
        <f>data_olah!G268</f>
        <v>115.91261479982205</v>
      </c>
      <c r="H4470" s="258" t="str">
        <f>data_olah!H268</f>
        <v>TELKOMSEL</v>
      </c>
      <c r="I4470" s="258" t="str">
        <f>data_olah!I268</f>
        <v>INDIHOME</v>
      </c>
      <c r="J4470" s="258" t="str">
        <f>data_olah!J268</f>
        <v>TERPASANG</v>
      </c>
      <c r="K4470" s="258" t="str">
        <f>data_olah!R268</f>
        <v>TIDAK AKTIF</v>
      </c>
      <c r="L4470" s="258" t="str">
        <f>data_olah!U268</f>
        <v>KURANG OPTIMAL</v>
      </c>
    </row>
    <row r="4471">
      <c r="A4471" s="257">
        <v>2025.0</v>
      </c>
      <c r="B4471" s="257" t="s">
        <v>3600</v>
      </c>
      <c r="C4471" s="258" t="str">
        <f>data_olah!B269</f>
        <v>KUTAI BARAT</v>
      </c>
      <c r="D4471" s="258" t="str">
        <f>data_olah!C269</f>
        <v>SILUQ NGURAI</v>
      </c>
      <c r="E4471" s="258" t="str">
        <f>data_olah!D269</f>
        <v>MUARA KELAWIT</v>
      </c>
      <c r="F4471" s="259" t="str">
        <f>data_olah!F269</f>
        <v>-0.5709682898462748</v>
      </c>
      <c r="G4471" s="259" t="str">
        <f>data_olah!G269</f>
        <v>115.89557172925909</v>
      </c>
      <c r="H4471" s="258" t="str">
        <f>data_olah!H269</f>
        <v/>
      </c>
      <c r="I4471" s="258" t="str">
        <f>data_olah!I269</f>
        <v/>
      </c>
      <c r="J4471" s="258" t="str">
        <f>data_olah!J269</f>
        <v/>
      </c>
      <c r="K4471" s="258" t="str">
        <f>data_olah!R269</f>
        <v>BELUM TERPASANG</v>
      </c>
      <c r="L4471" s="258" t="str">
        <f>data_olah!U269</f>
        <v>BELUM TERPASANG</v>
      </c>
    </row>
    <row r="4472">
      <c r="A4472" s="257">
        <v>2025.0</v>
      </c>
      <c r="B4472" s="257" t="s">
        <v>3600</v>
      </c>
      <c r="C4472" s="258" t="str">
        <f>data_olah!B270</f>
        <v>KUTAI BARAT</v>
      </c>
      <c r="D4472" s="258" t="str">
        <f>data_olah!C270</f>
        <v>SILUQ NGURAI</v>
      </c>
      <c r="E4472" s="258" t="str">
        <f>data_olah!D270</f>
        <v>BENTAS</v>
      </c>
      <c r="F4472" s="259" t="str">
        <f>data_olah!F270</f>
        <v>-0.5745531413922524</v>
      </c>
      <c r="G4472" s="259" t="str">
        <f>data_olah!G270</f>
        <v>115.88155583398233</v>
      </c>
      <c r="H4472" s="258" t="str">
        <f>data_olah!H270</f>
        <v/>
      </c>
      <c r="I4472" s="258" t="str">
        <f>data_olah!I270</f>
        <v/>
      </c>
      <c r="J4472" s="258" t="str">
        <f>data_olah!J270</f>
        <v/>
      </c>
      <c r="K4472" s="258" t="str">
        <f>data_olah!R270</f>
        <v>BELUM TERPASANG</v>
      </c>
      <c r="L4472" s="258" t="str">
        <f>data_olah!U270</f>
        <v>BELUM TERPASANG</v>
      </c>
    </row>
    <row r="4473">
      <c r="A4473" s="257">
        <v>2025.0</v>
      </c>
      <c r="B4473" s="257" t="s">
        <v>3600</v>
      </c>
      <c r="C4473" s="258" t="str">
        <f>data_olah!B271</f>
        <v>KUTAI BARAT</v>
      </c>
      <c r="D4473" s="258" t="str">
        <f>data_olah!C271</f>
        <v>SILUQ NGURAI</v>
      </c>
      <c r="E4473" s="258" t="str">
        <f>data_olah!D271</f>
        <v>BETUNG</v>
      </c>
      <c r="F4473" s="259" t="str">
        <f>data_olah!F271</f>
        <v>-0.6511324705367738</v>
      </c>
      <c r="G4473" s="259" t="str">
        <f>data_olah!G271</f>
        <v>115.86239541315328</v>
      </c>
      <c r="H4473" s="258" t="str">
        <f>data_olah!H271</f>
        <v/>
      </c>
      <c r="I4473" s="258" t="str">
        <f>data_olah!I271</f>
        <v/>
      </c>
      <c r="J4473" s="258" t="str">
        <f>data_olah!J271</f>
        <v/>
      </c>
      <c r="K4473" s="258" t="str">
        <f>data_olah!R271</f>
        <v>BELUM TERPASANG</v>
      </c>
      <c r="L4473" s="258" t="str">
        <f>data_olah!U271</f>
        <v>BELUM TERPASANG</v>
      </c>
    </row>
    <row r="4474">
      <c r="A4474" s="257">
        <v>2025.0</v>
      </c>
      <c r="B4474" s="257" t="s">
        <v>3600</v>
      </c>
      <c r="C4474" s="258" t="str">
        <f>data_olah!B272</f>
        <v>KUTAI BARAT</v>
      </c>
      <c r="D4474" s="258" t="str">
        <f>data_olah!C272</f>
        <v>SILUQ NGURAI</v>
      </c>
      <c r="E4474" s="258" t="str">
        <f>data_olah!D272</f>
        <v>KIAQ</v>
      </c>
      <c r="F4474" s="259" t="str">
        <f>data_olah!F272</f>
        <v>-0.702535750944174</v>
      </c>
      <c r="G4474" s="259" t="str">
        <f>data_olah!G272</f>
        <v>115.87923066944842</v>
      </c>
      <c r="H4474" s="258" t="str">
        <f>data_olah!H272</f>
        <v/>
      </c>
      <c r="I4474" s="258" t="str">
        <f>data_olah!I272</f>
        <v/>
      </c>
      <c r="J4474" s="258" t="str">
        <f>data_olah!J272</f>
        <v/>
      </c>
      <c r="K4474" s="258" t="str">
        <f>data_olah!R272</f>
        <v>BELUM TERPASANG</v>
      </c>
      <c r="L4474" s="258" t="str">
        <f>data_olah!U272</f>
        <v>BELUM TERPASANG</v>
      </c>
    </row>
    <row r="4475">
      <c r="A4475" s="257">
        <v>2025.0</v>
      </c>
      <c r="B4475" s="257" t="s">
        <v>3600</v>
      </c>
      <c r="C4475" s="258" t="str">
        <f>data_olah!B273</f>
        <v>KUTAI BARAT</v>
      </c>
      <c r="D4475" s="258" t="str">
        <f>data_olah!C273</f>
        <v>SILUQ NGURAI</v>
      </c>
      <c r="E4475" s="258" t="str">
        <f>data_olah!D273</f>
        <v>TENDIQ</v>
      </c>
      <c r="F4475" s="259" t="str">
        <f>data_olah!F273</f>
        <v>-0.7223772837109512</v>
      </c>
      <c r="G4475" s="259" t="str">
        <f>data_olah!G273</f>
        <v>115.87545906398536</v>
      </c>
      <c r="H4475" s="258" t="str">
        <f>data_olah!H273</f>
        <v/>
      </c>
      <c r="I4475" s="258" t="str">
        <f>data_olah!I273</f>
        <v/>
      </c>
      <c r="J4475" s="258" t="str">
        <f>data_olah!J273</f>
        <v/>
      </c>
      <c r="K4475" s="258" t="str">
        <f>data_olah!R273</f>
        <v>BELUM TERPASANG</v>
      </c>
      <c r="L4475" s="258" t="str">
        <f>data_olah!U273</f>
        <v>BELUM TERPASANG</v>
      </c>
    </row>
    <row r="4476">
      <c r="A4476" s="257">
        <v>2025.0</v>
      </c>
      <c r="B4476" s="257" t="s">
        <v>3600</v>
      </c>
      <c r="C4476" s="258" t="str">
        <f>data_olah!B274</f>
        <v>KUTAI BARAT</v>
      </c>
      <c r="D4476" s="258" t="str">
        <f>data_olah!C274</f>
        <v>SILUQ NGURAI</v>
      </c>
      <c r="E4476" s="258" t="str">
        <f>data_olah!D274</f>
        <v>PENAWANG</v>
      </c>
      <c r="F4476" s="259" t="str">
        <f>data_olah!F274</f>
        <v>-0.7735288819674534</v>
      </c>
      <c r="G4476" s="259" t="str">
        <f>data_olah!G274</f>
        <v>115.90406343153721</v>
      </c>
      <c r="H4476" s="258" t="str">
        <f>data_olah!H274</f>
        <v/>
      </c>
      <c r="I4476" s="258" t="str">
        <f>data_olah!I274</f>
        <v/>
      </c>
      <c r="J4476" s="258" t="str">
        <f>data_olah!J274</f>
        <v/>
      </c>
      <c r="K4476" s="258" t="str">
        <f>data_olah!R274</f>
        <v>BELUM TERPASANG</v>
      </c>
      <c r="L4476" s="258" t="str">
        <f>data_olah!U274</f>
        <v>BELUM TERPASANG</v>
      </c>
    </row>
    <row r="4477">
      <c r="A4477" s="257">
        <v>2025.0</v>
      </c>
      <c r="B4477" s="257" t="s">
        <v>3600</v>
      </c>
      <c r="C4477" s="258" t="str">
        <f>data_olah!B275</f>
        <v>KUTAI BARAT</v>
      </c>
      <c r="D4477" s="258" t="str">
        <f>data_olah!C275</f>
        <v>SILUQ NGURAI</v>
      </c>
      <c r="E4477" s="258" t="str">
        <f>data_olah!D275</f>
        <v>LENDIAN LIANG NAYUQ</v>
      </c>
      <c r="F4477" s="259" t="str">
        <f>data_olah!F275</f>
        <v>-0.9653356707242657</v>
      </c>
      <c r="G4477" s="259" t="str">
        <f>data_olah!G275</f>
        <v>115.86516747097099</v>
      </c>
      <c r="H4477" s="258" t="str">
        <f>data_olah!H275</f>
        <v>TELKOMSEL</v>
      </c>
      <c r="I4477" s="258" t="str">
        <f>data_olah!I275</f>
        <v>ORBIT</v>
      </c>
      <c r="J4477" s="258" t="str">
        <f>data_olah!J275</f>
        <v>TERPASANG</v>
      </c>
      <c r="K4477" s="258" t="str">
        <f>data_olah!R275</f>
        <v>TIDAK TERDETEKSI</v>
      </c>
      <c r="L4477" s="258" t="str">
        <f>data_olah!U275</f>
        <v>TIDAK TERDETEKSI</v>
      </c>
    </row>
    <row r="4478">
      <c r="A4478" s="257">
        <v>2025.0</v>
      </c>
      <c r="B4478" s="257" t="s">
        <v>3600</v>
      </c>
      <c r="C4478" s="258" t="str">
        <f>data_olah!B276</f>
        <v>KUTAI BARAT</v>
      </c>
      <c r="D4478" s="258" t="str">
        <f>data_olah!C276</f>
        <v>SILUQ NGURAI</v>
      </c>
      <c r="E4478" s="258" t="str">
        <f>data_olah!D276</f>
        <v>KENYANYAN</v>
      </c>
      <c r="F4478" s="259" t="str">
        <f>data_olah!F276</f>
        <v>-0.6262046653689497</v>
      </c>
      <c r="G4478" s="259" t="str">
        <f>data_olah!G276</f>
        <v>115.93669296771861</v>
      </c>
      <c r="H4478" s="258" t="str">
        <f>data_olah!H276</f>
        <v>TELKOMSAT</v>
      </c>
      <c r="I4478" s="258" t="str">
        <f>data_olah!I276</f>
        <v>STARLINK</v>
      </c>
      <c r="J4478" s="258" t="str">
        <f>data_olah!J276</f>
        <v>TERPASANG</v>
      </c>
      <c r="K4478" s="258" t="str">
        <f>data_olah!R276</f>
        <v>&lt;=1000GB</v>
      </c>
      <c r="L4478" s="258" t="str">
        <f>data_olah!U276</f>
        <v>SANGAT OPTIMAL</v>
      </c>
    </row>
    <row r="4479">
      <c r="A4479" s="257">
        <v>2025.0</v>
      </c>
      <c r="B4479" s="257" t="s">
        <v>3600</v>
      </c>
      <c r="C4479" s="258" t="str">
        <f>data_olah!B277</f>
        <v>KUTAI BARAT</v>
      </c>
      <c r="D4479" s="258" t="str">
        <f>data_olah!C277</f>
        <v>SILUQ NGURAI</v>
      </c>
      <c r="E4479" s="258" t="str">
        <f>data_olah!D277</f>
        <v>RIKONG</v>
      </c>
      <c r="F4479" s="259" t="str">
        <f>data_olah!F277</f>
        <v>-0.7004810779121009</v>
      </c>
      <c r="G4479" s="259" t="str">
        <f>data_olah!G277</f>
        <v>115.94640074178072</v>
      </c>
      <c r="H4479" s="258" t="str">
        <f>data_olah!H277</f>
        <v/>
      </c>
      <c r="I4479" s="258" t="str">
        <f>data_olah!I277</f>
        <v/>
      </c>
      <c r="J4479" s="258" t="str">
        <f>data_olah!J277</f>
        <v/>
      </c>
      <c r="K4479" s="258" t="str">
        <f>data_olah!R277</f>
        <v>BELUM TERPASANG</v>
      </c>
      <c r="L4479" s="258" t="str">
        <f>data_olah!U277</f>
        <v>BELUM TERPASANG</v>
      </c>
    </row>
    <row r="4480">
      <c r="A4480" s="257">
        <v>2025.0</v>
      </c>
      <c r="B4480" s="257" t="s">
        <v>3600</v>
      </c>
      <c r="C4480" s="258" t="str">
        <f>data_olah!B278</f>
        <v>KUTAI BARAT</v>
      </c>
      <c r="D4480" s="258" t="str">
        <f>data_olah!C278</f>
        <v>SILUQ NGURAI</v>
      </c>
      <c r="E4480" s="258" t="str">
        <f>data_olah!D278</f>
        <v>KENDISIQ</v>
      </c>
      <c r="F4480" s="259" t="str">
        <f>data_olah!F278</f>
        <v>-0.886637898289004</v>
      </c>
      <c r="G4480" s="259" t="str">
        <f>data_olah!G278</f>
        <v>115.95811332385352</v>
      </c>
      <c r="H4480" s="258" t="str">
        <f>data_olah!H278</f>
        <v>TELKOMSAT</v>
      </c>
      <c r="I4480" s="258" t="str">
        <f>data_olah!I278</f>
        <v>STARLINK</v>
      </c>
      <c r="J4480" s="258" t="str">
        <f>data_olah!J278</f>
        <v>TERPASANG</v>
      </c>
      <c r="K4480" s="258" t="str">
        <f>data_olah!R278</f>
        <v>&lt;= 10GB</v>
      </c>
      <c r="L4480" s="258" t="str">
        <f>data_olah!U278</f>
        <v>TIDAK OPTIMAL</v>
      </c>
    </row>
    <row r="4481">
      <c r="A4481" s="257">
        <v>2025.0</v>
      </c>
      <c r="B4481" s="257" t="s">
        <v>3600</v>
      </c>
      <c r="C4481" s="258" t="str">
        <f>data_olah!B279</f>
        <v>KUTAI BARAT</v>
      </c>
      <c r="D4481" s="258" t="str">
        <f>data_olah!C279</f>
        <v>SILUQ NGURAI</v>
      </c>
      <c r="E4481" s="258" t="str">
        <f>data_olah!D279</f>
        <v>MUARA PONAQ</v>
      </c>
      <c r="F4481" s="259" t="str">
        <f>data_olah!F279</f>
        <v>-0.6600922373243009</v>
      </c>
      <c r="G4481" s="259" t="str">
        <f>data_olah!G279</f>
        <v>115.97054768762739</v>
      </c>
      <c r="H4481" s="258" t="str">
        <f>data_olah!H279</f>
        <v/>
      </c>
      <c r="I4481" s="258" t="str">
        <f>data_olah!I279</f>
        <v/>
      </c>
      <c r="J4481" s="258" t="str">
        <f>data_olah!J279</f>
        <v/>
      </c>
      <c r="K4481" s="258" t="str">
        <f>data_olah!R279</f>
        <v>BELUM TERPASANG</v>
      </c>
      <c r="L4481" s="258" t="str">
        <f>data_olah!U279</f>
        <v>BELUM TERPASANG</v>
      </c>
    </row>
    <row r="4482">
      <c r="A4482" s="257">
        <v>2025.0</v>
      </c>
      <c r="B4482" s="257" t="s">
        <v>3600</v>
      </c>
      <c r="C4482" s="258" t="str">
        <f>data_olah!B280</f>
        <v>KUTAI BARAT</v>
      </c>
      <c r="D4482" s="258" t="str">
        <f>data_olah!C280</f>
        <v>TERING</v>
      </c>
      <c r="E4482" s="258" t="str">
        <f>data_olah!D280</f>
        <v>TERING BARU</v>
      </c>
      <c r="F4482" s="259" t="str">
        <f>data_olah!F280</f>
        <v>-0.07094915304878817</v>
      </c>
      <c r="G4482" s="259" t="str">
        <f>data_olah!G280</f>
        <v>115.65549008421988</v>
      </c>
      <c r="H4482" s="258" t="str">
        <f>data_olah!H280</f>
        <v>TELKOMSEL</v>
      </c>
      <c r="I4482" s="258" t="str">
        <f>data_olah!I280</f>
        <v>ORBIT</v>
      </c>
      <c r="J4482" s="258" t="str">
        <f>data_olah!J280</f>
        <v>TERPASANG</v>
      </c>
      <c r="K4482" s="258" t="str">
        <f>data_olah!R280</f>
        <v>TIDAK TERDETEKSI</v>
      </c>
      <c r="L4482" s="258" t="str">
        <f>data_olah!U280</f>
        <v>TIDAK TERDETEKSI</v>
      </c>
    </row>
    <row r="4483">
      <c r="A4483" s="257">
        <v>2025.0</v>
      </c>
      <c r="B4483" s="257" t="s">
        <v>3600</v>
      </c>
      <c r="C4483" s="258" t="str">
        <f>data_olah!B281</f>
        <v>KUTAI BARAT</v>
      </c>
      <c r="D4483" s="258" t="str">
        <f>data_olah!C281</f>
        <v>TERING</v>
      </c>
      <c r="E4483" s="258" t="str">
        <f>data_olah!D281</f>
        <v>TERING LAMA</v>
      </c>
      <c r="F4483" s="259" t="str">
        <f>data_olah!F281</f>
        <v>-0.06927607757322796</v>
      </c>
      <c r="G4483" s="259" t="str">
        <f>data_olah!G281</f>
        <v>115.64172847516913</v>
      </c>
      <c r="H4483" s="258" t="str">
        <f>data_olah!H281</f>
        <v/>
      </c>
      <c r="I4483" s="258" t="str">
        <f>data_olah!I281</f>
        <v/>
      </c>
      <c r="J4483" s="258" t="str">
        <f>data_olah!J281</f>
        <v/>
      </c>
      <c r="K4483" s="258" t="str">
        <f>data_olah!R281</f>
        <v>BELUM TERPASANG</v>
      </c>
      <c r="L4483" s="258" t="str">
        <f>data_olah!U281</f>
        <v>BELUM TERPASANG</v>
      </c>
    </row>
    <row r="4484">
      <c r="A4484" s="257">
        <v>2025.0</v>
      </c>
      <c r="B4484" s="257" t="s">
        <v>3600</v>
      </c>
      <c r="C4484" s="258" t="str">
        <f>data_olah!B282</f>
        <v>KUTAI BARAT</v>
      </c>
      <c r="D4484" s="258" t="str">
        <f>data_olah!C282</f>
        <v>TERING</v>
      </c>
      <c r="E4484" s="258" t="str">
        <f>data_olah!D282</f>
        <v>LINGGANG TERING SEBERANG</v>
      </c>
      <c r="F4484" s="259" t="str">
        <f>data_olah!F282</f>
        <v>-0.07400186818038257</v>
      </c>
      <c r="G4484" s="259" t="str">
        <f>data_olah!G282</f>
        <v>115.64426192899026</v>
      </c>
      <c r="H4484" s="258" t="str">
        <f>data_olah!H282</f>
        <v>TELKOM</v>
      </c>
      <c r="I4484" s="258" t="str">
        <f>data_olah!I282</f>
        <v>WMS</v>
      </c>
      <c r="J4484" s="258" t="str">
        <f>data_olah!J282</f>
        <v>TERPASANG</v>
      </c>
      <c r="K4484" s="258" t="str">
        <f>data_olah!R282</f>
        <v>&gt; 200GB</v>
      </c>
      <c r="L4484" s="258" t="str">
        <f>data_olah!U282</f>
        <v>KURANG OPTIMAL</v>
      </c>
    </row>
    <row r="4485">
      <c r="A4485" s="257">
        <v>2025.0</v>
      </c>
      <c r="B4485" s="257" t="s">
        <v>3600</v>
      </c>
      <c r="C4485" s="258" t="str">
        <f>data_olah!B283</f>
        <v>KUTAI BARAT</v>
      </c>
      <c r="D4485" s="258" t="str">
        <f>data_olah!C283</f>
        <v>TERING</v>
      </c>
      <c r="E4485" s="258" t="str">
        <f>data_olah!D283</f>
        <v>TUKUL</v>
      </c>
      <c r="F4485" s="259" t="str">
        <f>data_olah!F283</f>
        <v>-0.003978787531726304</v>
      </c>
      <c r="G4485" s="259" t="str">
        <f>data_olah!G283</f>
        <v>115.68710109685509</v>
      </c>
      <c r="H4485" s="258" t="str">
        <f>data_olah!H283</f>
        <v>PSN</v>
      </c>
      <c r="I4485" s="258" t="str">
        <f>data_olah!I283</f>
        <v>VSAT</v>
      </c>
      <c r="J4485" s="258" t="str">
        <f>data_olah!J283</f>
        <v>TERPASANG</v>
      </c>
      <c r="K4485" s="258" t="str">
        <f>data_olah!R283</f>
        <v/>
      </c>
      <c r="L4485" s="258" t="str">
        <f>data_olah!U283</f>
        <v>TIDAK OPTIMAL</v>
      </c>
    </row>
    <row r="4486">
      <c r="A4486" s="257">
        <v>2025.0</v>
      </c>
      <c r="B4486" s="257" t="s">
        <v>3600</v>
      </c>
      <c r="C4486" s="258" t="str">
        <f>data_olah!B284</f>
        <v>KUTAI BARAT</v>
      </c>
      <c r="D4486" s="258" t="str">
        <f>data_olah!C284</f>
        <v>TERING</v>
      </c>
      <c r="E4486" s="258" t="str">
        <f>data_olah!D284</f>
        <v>LINGGANG KELUBAQ</v>
      </c>
      <c r="F4486" s="259" t="str">
        <f>data_olah!F284</f>
        <v>-0.06123000112195439</v>
      </c>
      <c r="G4486" s="259" t="str">
        <f>data_olah!G284</f>
        <v>115.61225438755717</v>
      </c>
      <c r="H4486" s="258" t="str">
        <f>data_olah!H284</f>
        <v>PSN</v>
      </c>
      <c r="I4486" s="258" t="str">
        <f>data_olah!I284</f>
        <v>VSAT</v>
      </c>
      <c r="J4486" s="258" t="str">
        <f>data_olah!J284</f>
        <v>TERPASANG</v>
      </c>
      <c r="K4486" s="258" t="str">
        <f>data_olah!R284</f>
        <v/>
      </c>
      <c r="L4486" s="258" t="str">
        <f>data_olah!U284</f>
        <v>TIDAK OPTIMAL</v>
      </c>
    </row>
    <row r="4487">
      <c r="A4487" s="257">
        <v>2025.0</v>
      </c>
      <c r="B4487" s="257" t="s">
        <v>3600</v>
      </c>
      <c r="C4487" s="258" t="str">
        <f>data_olah!B285</f>
        <v>KUTAI BARAT</v>
      </c>
      <c r="D4487" s="258" t="str">
        <f>data_olah!C285</f>
        <v>TERING</v>
      </c>
      <c r="E4487" s="258" t="str">
        <f>data_olah!D285</f>
        <v>LINGGANG PURWOREJO</v>
      </c>
      <c r="F4487" s="259" t="str">
        <f>data_olah!F285</f>
        <v>-0.08660010656843149</v>
      </c>
      <c r="G4487" s="259" t="str">
        <f>data_olah!G285</f>
        <v>115.64115242762588</v>
      </c>
      <c r="H4487" s="258" t="str">
        <f>data_olah!H285</f>
        <v>TELKOM</v>
      </c>
      <c r="I4487" s="258" t="str">
        <f>data_olah!I285</f>
        <v>WMS</v>
      </c>
      <c r="J4487" s="258" t="str">
        <f>data_olah!J285</f>
        <v>TERPASANG</v>
      </c>
      <c r="K4487" s="258" t="str">
        <f>data_olah!R285</f>
        <v>&gt; 200GB</v>
      </c>
      <c r="L4487" s="258" t="str">
        <f>data_olah!U285</f>
        <v>KURANG OPTIMAL</v>
      </c>
    </row>
    <row r="4488">
      <c r="A4488" s="257">
        <v>2025.0</v>
      </c>
      <c r="B4488" s="257" t="s">
        <v>3600</v>
      </c>
      <c r="C4488" s="258" t="str">
        <f>data_olah!B286</f>
        <v>KUTAI BARAT</v>
      </c>
      <c r="D4488" s="258" t="str">
        <f>data_olah!C286</f>
        <v>TERING</v>
      </c>
      <c r="E4488" s="258" t="str">
        <f>data_olah!D286</f>
        <v>LINGGANG JELEMUQ</v>
      </c>
      <c r="F4488" s="259" t="str">
        <f>data_olah!F286</f>
        <v>-0.06775782050404053</v>
      </c>
      <c r="G4488" s="259" t="str">
        <f>data_olah!G286</f>
        <v>115.66747946545938</v>
      </c>
      <c r="H4488" s="258" t="str">
        <f>data_olah!H286</f>
        <v>PSN</v>
      </c>
      <c r="I4488" s="258" t="str">
        <f>data_olah!I286</f>
        <v>VSAT</v>
      </c>
      <c r="J4488" s="258" t="str">
        <f>data_olah!J286</f>
        <v>TERPASANG</v>
      </c>
      <c r="K4488" s="258" t="str">
        <f>data_olah!R286</f>
        <v/>
      </c>
      <c r="L4488" s="258" t="str">
        <f>data_olah!U286</f>
        <v>TIDAK OPTIMAL</v>
      </c>
    </row>
    <row r="4489">
      <c r="A4489" s="257">
        <v>2025.0</v>
      </c>
      <c r="B4489" s="257" t="s">
        <v>3600</v>
      </c>
      <c r="C4489" s="258" t="str">
        <f>data_olah!B287</f>
        <v>KUTAI BARAT</v>
      </c>
      <c r="D4489" s="258" t="str">
        <f>data_olah!C287</f>
        <v>TERING</v>
      </c>
      <c r="E4489" s="258" t="str">
        <f>data_olah!D287</f>
        <v>KELIAN DALAM</v>
      </c>
      <c r="F4489" s="259" t="str">
        <f>data_olah!F287</f>
        <v>-0.044910599909659114</v>
      </c>
      <c r="G4489" s="259" t="str">
        <f>data_olah!G287</f>
        <v>115.52933714212487</v>
      </c>
      <c r="H4489" s="258" t="str">
        <f>data_olah!H287</f>
        <v/>
      </c>
      <c r="I4489" s="258" t="str">
        <f>data_olah!I287</f>
        <v/>
      </c>
      <c r="J4489" s="258" t="str">
        <f>data_olah!J287</f>
        <v/>
      </c>
      <c r="K4489" s="258" t="str">
        <f>data_olah!R287</f>
        <v>BELUM TERPASANG</v>
      </c>
      <c r="L4489" s="258" t="str">
        <f>data_olah!U287</f>
        <v>BELUM TERPASANG</v>
      </c>
    </row>
    <row r="4490">
      <c r="A4490" s="257">
        <v>2025.0</v>
      </c>
      <c r="B4490" s="257" t="s">
        <v>3600</v>
      </c>
      <c r="C4490" s="258" t="str">
        <f>data_olah!B288</f>
        <v>KUTAI BARAT</v>
      </c>
      <c r="D4490" s="258" t="str">
        <f>data_olah!C288</f>
        <v>TERING</v>
      </c>
      <c r="E4490" s="258" t="str">
        <f>data_olah!D288</f>
        <v>LINGGANG MUARA MUJAN</v>
      </c>
      <c r="F4490" s="259" t="str">
        <f>data_olah!F288</f>
        <v>-0.0923710572570304</v>
      </c>
      <c r="G4490" s="259" t="str">
        <f>data_olah!G288</f>
        <v>115.55623494107002</v>
      </c>
      <c r="H4490" s="258" t="str">
        <f>data_olah!H288</f>
        <v/>
      </c>
      <c r="I4490" s="258" t="str">
        <f>data_olah!I288</f>
        <v/>
      </c>
      <c r="J4490" s="258" t="str">
        <f>data_olah!J288</f>
        <v/>
      </c>
      <c r="K4490" s="258" t="str">
        <f>data_olah!R288</f>
        <v>BELUM TERPASANG</v>
      </c>
      <c r="L4490" s="258" t="str">
        <f>data_olah!U288</f>
        <v>BELUM TERPASANG</v>
      </c>
    </row>
    <row r="4491">
      <c r="A4491" s="257">
        <v>2025.0</v>
      </c>
      <c r="B4491" s="257" t="s">
        <v>3600</v>
      </c>
      <c r="C4491" s="258" t="str">
        <f>data_olah!B289</f>
        <v>KUTAI BARAT</v>
      </c>
      <c r="D4491" s="258" t="str">
        <f>data_olah!C289</f>
        <v>TERING</v>
      </c>
      <c r="E4491" s="258" t="str">
        <f>data_olah!D289</f>
        <v>MUYUB ULU</v>
      </c>
      <c r="F4491" s="259" t="str">
        <f>data_olah!F289</f>
        <v>-0.02132031160224771</v>
      </c>
      <c r="G4491" s="259" t="str">
        <f>data_olah!G289</f>
        <v>115.70768760005771</v>
      </c>
      <c r="H4491" s="258" t="str">
        <f>data_olah!H289</f>
        <v>TELKOMSAT</v>
      </c>
      <c r="I4491" s="258" t="str">
        <f>data_olah!I289</f>
        <v>STARLINK</v>
      </c>
      <c r="J4491" s="258" t="str">
        <f>data_olah!J289</f>
        <v>TERPASANG</v>
      </c>
      <c r="K4491" s="258" t="str">
        <f>data_olah!R289</f>
        <v>&lt;= 200GB</v>
      </c>
      <c r="L4491" s="258" t="str">
        <f>data_olah!U289</f>
        <v>KURANG OPTIMAL</v>
      </c>
    </row>
    <row r="4492">
      <c r="A4492" s="257">
        <v>2025.0</v>
      </c>
      <c r="B4492" s="257" t="s">
        <v>3600</v>
      </c>
      <c r="C4492" s="258" t="str">
        <f>data_olah!B290</f>
        <v>KUTAI BARAT</v>
      </c>
      <c r="D4492" s="258" t="str">
        <f>data_olah!C290</f>
        <v>TERING</v>
      </c>
      <c r="E4492" s="258" t="str">
        <f>data_olah!D290</f>
        <v>MUYUB AKET</v>
      </c>
      <c r="F4492" s="259" t="str">
        <f>data_olah!F290</f>
        <v>-0.011559910305762956</v>
      </c>
      <c r="G4492" s="259" t="str">
        <f>data_olah!G290</f>
        <v>115.71936322540242</v>
      </c>
      <c r="H4492" s="258" t="str">
        <f>data_olah!H290</f>
        <v/>
      </c>
      <c r="I4492" s="258" t="str">
        <f>data_olah!I290</f>
        <v/>
      </c>
      <c r="J4492" s="258" t="str">
        <f>data_olah!J290</f>
        <v/>
      </c>
      <c r="K4492" s="258" t="str">
        <f>data_olah!R290</f>
        <v>BELUM TERPASANG</v>
      </c>
      <c r="L4492" s="258" t="str">
        <f>data_olah!U290</f>
        <v>BELUM TERPASANG</v>
      </c>
    </row>
    <row r="4493">
      <c r="A4493" s="257">
        <v>2025.0</v>
      </c>
      <c r="B4493" s="257" t="s">
        <v>3600</v>
      </c>
      <c r="C4493" s="258" t="str">
        <f>data_olah!B291</f>
        <v>KUTAI BARAT</v>
      </c>
      <c r="D4493" s="258" t="str">
        <f>data_olah!C291</f>
        <v>TERING</v>
      </c>
      <c r="E4493" s="258" t="str">
        <f>data_olah!D291</f>
        <v>LINGGANG MUYUB ILIR</v>
      </c>
      <c r="F4493" s="259" t="str">
        <f>data_olah!F291</f>
        <v>-0.0626969248283906</v>
      </c>
      <c r="G4493" s="259" t="str">
        <f>data_olah!G291</f>
        <v>115.73969411228815</v>
      </c>
      <c r="H4493" s="258" t="str">
        <f>data_olah!H291</f>
        <v/>
      </c>
      <c r="I4493" s="258" t="str">
        <f>data_olah!I291</f>
        <v/>
      </c>
      <c r="J4493" s="258" t="str">
        <f>data_olah!J291</f>
        <v/>
      </c>
      <c r="K4493" s="258" t="str">
        <f>data_olah!R291</f>
        <v>BELUM TERPASANG</v>
      </c>
      <c r="L4493" s="258" t="str">
        <f>data_olah!U291</f>
        <v>BELUM TERPASANG</v>
      </c>
    </row>
    <row r="4494">
      <c r="A4494" s="257">
        <v>2025.0</v>
      </c>
      <c r="B4494" s="257" t="s">
        <v>3600</v>
      </c>
      <c r="C4494" s="258" t="str">
        <f>data_olah!B292</f>
        <v>KUTAI BARAT</v>
      </c>
      <c r="D4494" s="258" t="str">
        <f>data_olah!C292</f>
        <v>TERING</v>
      </c>
      <c r="E4494" s="258" t="str">
        <f>data_olah!D292</f>
        <v>GABUNG BARU</v>
      </c>
      <c r="F4494" s="259" t="str">
        <f>data_olah!F292</f>
        <v>-0.028909757637192716</v>
      </c>
      <c r="G4494" s="259" t="str">
        <f>data_olah!G292</f>
        <v>115.71458084211838</v>
      </c>
      <c r="H4494" s="258" t="str">
        <f>data_olah!H292</f>
        <v/>
      </c>
      <c r="I4494" s="258" t="str">
        <f>data_olah!I292</f>
        <v/>
      </c>
      <c r="J4494" s="258" t="str">
        <f>data_olah!J292</f>
        <v/>
      </c>
      <c r="K4494" s="258" t="str">
        <f>data_olah!R292</f>
        <v>BELUM TERPASANG</v>
      </c>
      <c r="L4494" s="258" t="str">
        <f>data_olah!U292</f>
        <v>BELUM TERPASANG</v>
      </c>
    </row>
    <row r="4495">
      <c r="A4495" s="257">
        <v>2025.0</v>
      </c>
      <c r="B4495" s="257" t="s">
        <v>3600</v>
      </c>
      <c r="C4495" s="258" t="str">
        <f>data_olah!B293</f>
        <v>KUTAI BARAT</v>
      </c>
      <c r="D4495" s="258" t="str">
        <f>data_olah!C293</f>
        <v>TERING</v>
      </c>
      <c r="E4495" s="258" t="str">
        <f>data_olah!D293</f>
        <v>LINGGANG BANJAREJO</v>
      </c>
      <c r="F4495" s="259" t="str">
        <f>data_olah!F293</f>
        <v>-0.09682829980527295</v>
      </c>
      <c r="G4495" s="259" t="str">
        <f>data_olah!G293</f>
        <v>115.65240024212277</v>
      </c>
      <c r="H4495" s="258" t="str">
        <f>data_olah!H293</f>
        <v>TELKOM</v>
      </c>
      <c r="I4495" s="258" t="str">
        <f>data_olah!I293</f>
        <v>WMS</v>
      </c>
      <c r="J4495" s="258" t="str">
        <f>data_olah!J293</f>
        <v>TERPASANG</v>
      </c>
      <c r="K4495" s="258" t="str">
        <f>data_olah!R293</f>
        <v>&gt; 200GB</v>
      </c>
      <c r="L4495" s="258" t="str">
        <f>data_olah!U293</f>
        <v>KURANG OPTIMAL</v>
      </c>
    </row>
    <row r="4496">
      <c r="A4496" s="257">
        <v>2025.0</v>
      </c>
      <c r="B4496" s="257" t="s">
        <v>3600</v>
      </c>
      <c r="C4496" s="258" t="str">
        <f>data_olah!B294</f>
        <v>KUTAI BARAT</v>
      </c>
      <c r="D4496" s="258" t="str">
        <f>data_olah!C294</f>
        <v>TERING</v>
      </c>
      <c r="E4496" s="258" t="str">
        <f>data_olah!D294</f>
        <v>TERING LAMA ULU</v>
      </c>
      <c r="F4496" s="259" t="str">
        <f>data_olah!F294</f>
        <v>-0.06837485599358824</v>
      </c>
      <c r="G4496" s="259" t="str">
        <f>data_olah!G294</f>
        <v>115.6416553228439</v>
      </c>
      <c r="H4496" s="258" t="str">
        <f>data_olah!H294</f>
        <v/>
      </c>
      <c r="I4496" s="258" t="str">
        <f>data_olah!I294</f>
        <v/>
      </c>
      <c r="J4496" s="258" t="str">
        <f>data_olah!J294</f>
        <v/>
      </c>
      <c r="K4496" s="258" t="str">
        <f>data_olah!R294</f>
        <v>BELUM TERPASANG</v>
      </c>
      <c r="L4496" s="258" t="str">
        <f>data_olah!U294</f>
        <v>BELUM TERPASANG</v>
      </c>
    </row>
    <row r="4497">
      <c r="A4497" s="257">
        <v>2025.0</v>
      </c>
      <c r="B4497" s="257" t="s">
        <v>3600</v>
      </c>
      <c r="C4497" s="258" t="str">
        <f>data_olah!B295</f>
        <v>KUTAI KARTANEGARA</v>
      </c>
      <c r="D4497" s="258" t="str">
        <f>data_olah!C295</f>
        <v>ANGGANA</v>
      </c>
      <c r="E4497" s="258" t="str">
        <f>data_olah!D295</f>
        <v>SEPATIN</v>
      </c>
      <c r="F4497" s="259" t="str">
        <f>data_olah!F295</f>
        <v>-0.7783772345835887</v>
      </c>
      <c r="G4497" s="259" t="str">
        <f>data_olah!G295</f>
        <v>117.5924714464882</v>
      </c>
      <c r="H4497" s="258" t="str">
        <f>data_olah!H295</f>
        <v>TELKOMSAT</v>
      </c>
      <c r="I4497" s="258" t="str">
        <f>data_olah!I295</f>
        <v>STARLINK</v>
      </c>
      <c r="J4497" s="258" t="str">
        <f>data_olah!J295</f>
        <v>TERPASANG</v>
      </c>
      <c r="K4497" s="258" t="str">
        <f>data_olah!R295</f>
        <v>&lt;= 50GB</v>
      </c>
      <c r="L4497" s="258" t="str">
        <f>data_olah!U295</f>
        <v>TIDAK OPTIMAL</v>
      </c>
    </row>
    <row r="4498">
      <c r="A4498" s="257">
        <v>2025.0</v>
      </c>
      <c r="B4498" s="257" t="s">
        <v>3600</v>
      </c>
      <c r="C4498" s="258" t="str">
        <f>data_olah!B296</f>
        <v>KUTAI KARTANEGARA</v>
      </c>
      <c r="D4498" s="258" t="str">
        <f>data_olah!C296</f>
        <v>ANGGANA</v>
      </c>
      <c r="E4498" s="258" t="str">
        <f>data_olah!D296</f>
        <v>MUARA PANTUAN</v>
      </c>
      <c r="F4498" s="259" t="str">
        <f>data_olah!F296</f>
        <v>-0.5809296414416972</v>
      </c>
      <c r="G4498" s="259" t="str">
        <f>data_olah!G296</f>
        <v>117.56752319448114</v>
      </c>
      <c r="H4498" s="258" t="str">
        <f>data_olah!H296</f>
        <v>TELKOMSAT</v>
      </c>
      <c r="I4498" s="258" t="str">
        <f>data_olah!I296</f>
        <v>STARLINK</v>
      </c>
      <c r="J4498" s="258" t="str">
        <f>data_olah!J296</f>
        <v>TERPASANG</v>
      </c>
      <c r="K4498" s="258" t="str">
        <f>data_olah!R296</f>
        <v>&lt;= 50GB</v>
      </c>
      <c r="L4498" s="258" t="str">
        <f>data_olah!U296</f>
        <v>TIDAK OPTIMAL</v>
      </c>
    </row>
    <row r="4499">
      <c r="A4499" s="257">
        <v>2025.0</v>
      </c>
      <c r="B4499" s="257" t="s">
        <v>3600</v>
      </c>
      <c r="C4499" s="258" t="str">
        <f>data_olah!B297</f>
        <v>KUTAI KARTANEGARA</v>
      </c>
      <c r="D4499" s="258" t="str">
        <f>data_olah!C297</f>
        <v>ANGGANA</v>
      </c>
      <c r="E4499" s="258" t="str">
        <f>data_olah!D297</f>
        <v>TANI BARU</v>
      </c>
      <c r="F4499" s="259" t="str">
        <f>data_olah!F297</f>
        <v>-0.5130076057079132</v>
      </c>
      <c r="G4499" s="259" t="str">
        <f>data_olah!G297</f>
        <v>117.57284507472056</v>
      </c>
      <c r="H4499" s="258" t="str">
        <f>data_olah!H297</f>
        <v>TELKOMSAT</v>
      </c>
      <c r="I4499" s="258" t="str">
        <f>data_olah!I297</f>
        <v>STARLINK</v>
      </c>
      <c r="J4499" s="258" t="str">
        <f>data_olah!J297</f>
        <v>TERPASANG</v>
      </c>
      <c r="K4499" s="258" t="str">
        <f>data_olah!R297</f>
        <v>&lt;=1000GB</v>
      </c>
      <c r="L4499" s="258" t="str">
        <f>data_olah!U297</f>
        <v>SANGAT OPTIMAL</v>
      </c>
    </row>
    <row r="4500">
      <c r="A4500" s="257">
        <v>2025.0</v>
      </c>
      <c r="B4500" s="257" t="s">
        <v>3600</v>
      </c>
      <c r="C4500" s="258" t="str">
        <f>data_olah!B298</f>
        <v>KUTAI KARTANEGARA</v>
      </c>
      <c r="D4500" s="258" t="str">
        <f>data_olah!C298</f>
        <v>ANGGANA</v>
      </c>
      <c r="E4500" s="258" t="str">
        <f>data_olah!D298</f>
        <v>KUTAI LAMA</v>
      </c>
      <c r="F4500" s="259" t="str">
        <f>data_olah!F298</f>
        <v>-0.5697861772874474</v>
      </c>
      <c r="G4500" s="259" t="str">
        <f>data_olah!G298</f>
        <v>117.31829682714186</v>
      </c>
      <c r="H4500" s="258" t="str">
        <f>data_olah!H298</f>
        <v>TELKOMSEL</v>
      </c>
      <c r="I4500" s="258" t="str">
        <f>data_olah!I298</f>
        <v>INDIHOME</v>
      </c>
      <c r="J4500" s="258" t="str">
        <f>data_olah!J298</f>
        <v>TERPASANG</v>
      </c>
      <c r="K4500" s="258" t="str">
        <f>data_olah!R298</f>
        <v>&lt;= 50GB</v>
      </c>
      <c r="L4500" s="258" t="str">
        <f>data_olah!U298</f>
        <v>TIDAK OPTIMAL</v>
      </c>
    </row>
    <row r="4501">
      <c r="A4501" s="257">
        <v>2025.0</v>
      </c>
      <c r="B4501" s="257" t="s">
        <v>3600</v>
      </c>
      <c r="C4501" s="258" t="str">
        <f>data_olah!B299</f>
        <v>KUTAI KARTANEGARA</v>
      </c>
      <c r="D4501" s="258" t="str">
        <f>data_olah!C299</f>
        <v>ANGGANA</v>
      </c>
      <c r="E4501" s="258" t="str">
        <f>data_olah!D299</f>
        <v>ANGGANA</v>
      </c>
      <c r="F4501" s="259" t="str">
        <f>data_olah!F299</f>
        <v>-0.5681529130112719</v>
      </c>
      <c r="G4501" s="259" t="str">
        <f>data_olah!G299</f>
        <v>117.28656041385162</v>
      </c>
      <c r="H4501" s="258" t="str">
        <f>data_olah!H299</f>
        <v>TELKOMSEL</v>
      </c>
      <c r="I4501" s="258" t="str">
        <f>data_olah!I299</f>
        <v>INDIHOME</v>
      </c>
      <c r="J4501" s="258" t="str">
        <f>data_olah!J299</f>
        <v>TERPASANG</v>
      </c>
      <c r="K4501" s="258" t="str">
        <f>data_olah!R299</f>
        <v>&lt;= 50GB</v>
      </c>
      <c r="L4501" s="258" t="str">
        <f>data_olah!U299</f>
        <v>KURANG OPTIMAL</v>
      </c>
    </row>
    <row r="4502">
      <c r="A4502" s="257">
        <v>2025.0</v>
      </c>
      <c r="B4502" s="257" t="s">
        <v>3600</v>
      </c>
      <c r="C4502" s="258" t="str">
        <f>data_olah!B300</f>
        <v>KUTAI KARTANEGARA</v>
      </c>
      <c r="D4502" s="258" t="str">
        <f>data_olah!C300</f>
        <v>ANGGANA</v>
      </c>
      <c r="E4502" s="258" t="str">
        <f>data_olah!D300</f>
        <v>SUNGAI MERIAM</v>
      </c>
      <c r="F4502" s="259" t="str">
        <f>data_olah!F300</f>
        <v>-0.5713486926877647</v>
      </c>
      <c r="G4502" s="259" t="str">
        <f>data_olah!G300</f>
        <v>117.26502736091058</v>
      </c>
      <c r="H4502" s="258" t="str">
        <f>data_olah!H300</f>
        <v>TELKOMSEL</v>
      </c>
      <c r="I4502" s="258" t="str">
        <f>data_olah!I300</f>
        <v>INDIHOME</v>
      </c>
      <c r="J4502" s="258" t="str">
        <f>data_olah!J300</f>
        <v>TERPASANG</v>
      </c>
      <c r="K4502" s="258" t="str">
        <f>data_olah!R300</f>
        <v>&lt;= 100GB</v>
      </c>
      <c r="L4502" s="258" t="str">
        <f>data_olah!U300</f>
        <v>KURANG OPTIMAL</v>
      </c>
    </row>
    <row r="4503">
      <c r="A4503" s="257">
        <v>2025.0</v>
      </c>
      <c r="B4503" s="257" t="s">
        <v>3600</v>
      </c>
      <c r="C4503" s="258" t="str">
        <f>data_olah!B301</f>
        <v>KUTAI KARTANEGARA</v>
      </c>
      <c r="D4503" s="258" t="str">
        <f>data_olah!C301</f>
        <v>ANGGANA</v>
      </c>
      <c r="E4503" s="258" t="str">
        <f>data_olah!D301</f>
        <v>SIDOMULYO</v>
      </c>
      <c r="F4503" s="259" t="str">
        <f>data_olah!F301</f>
        <v>-0.541347676151219</v>
      </c>
      <c r="G4503" s="259" t="str">
        <f>data_olah!G301</f>
        <v>117.27661940572239</v>
      </c>
      <c r="H4503" s="258" t="str">
        <f>data_olah!H301</f>
        <v>TELKOMSEL</v>
      </c>
      <c r="I4503" s="258" t="str">
        <f>data_olah!I301</f>
        <v>INDIHOME</v>
      </c>
      <c r="J4503" s="258" t="str">
        <f>data_olah!J301</f>
        <v>TERPASANG</v>
      </c>
      <c r="K4503" s="258" t="str">
        <f>data_olah!R301</f>
        <v>&gt; 200GB</v>
      </c>
      <c r="L4503" s="258" t="str">
        <f>data_olah!U301</f>
        <v>KURANG OPTIMAL</v>
      </c>
    </row>
    <row r="4504">
      <c r="A4504" s="257">
        <v>2025.0</v>
      </c>
      <c r="B4504" s="257" t="s">
        <v>3600</v>
      </c>
      <c r="C4504" s="258" t="str">
        <f>data_olah!B302</f>
        <v>KUTAI KARTANEGARA</v>
      </c>
      <c r="D4504" s="258" t="str">
        <f>data_olah!C302</f>
        <v>ANGGANA</v>
      </c>
      <c r="E4504" s="258" t="str">
        <f>data_olah!D302</f>
        <v>HANDIL TERUSAN</v>
      </c>
      <c r="F4504" s="259" t="str">
        <f>data_olah!F302</f>
        <v>-0.5485051574143872</v>
      </c>
      <c r="G4504" s="259" t="str">
        <f>data_olah!G302</f>
        <v>117.38590265988722</v>
      </c>
      <c r="H4504" s="258" t="str">
        <f>data_olah!H302</f>
        <v>TELKOMSEL</v>
      </c>
      <c r="I4504" s="258" t="str">
        <f>data_olah!I302</f>
        <v>ORBIT</v>
      </c>
      <c r="J4504" s="258" t="str">
        <f>data_olah!J302</f>
        <v>TERPASANG</v>
      </c>
      <c r="K4504" s="258" t="str">
        <f>data_olah!R302</f>
        <v>TIDAK TERDETEKSI</v>
      </c>
      <c r="L4504" s="258" t="str">
        <f>data_olah!U302</f>
        <v>TIDAK TERDETEKSI</v>
      </c>
    </row>
    <row r="4505">
      <c r="A4505" s="257">
        <v>2025.0</v>
      </c>
      <c r="B4505" s="257" t="s">
        <v>3600</v>
      </c>
      <c r="C4505" s="258" t="str">
        <f>data_olah!B303</f>
        <v>KUTAI KARTANEGARA</v>
      </c>
      <c r="D4505" s="258" t="str">
        <f>data_olah!C303</f>
        <v>KEMBANG JANGGUT</v>
      </c>
      <c r="E4505" s="258" t="str">
        <f>data_olah!D303</f>
        <v>GENTING TANAH</v>
      </c>
      <c r="F4505" s="259" t="str">
        <f>data_olah!F303</f>
        <v>0.07709073548548691</v>
      </c>
      <c r="G4505" s="259" t="str">
        <f>data_olah!G303</f>
        <v>116.4337786742066</v>
      </c>
      <c r="H4505" s="258" t="str">
        <f>data_olah!H303</f>
        <v>TELKOM</v>
      </c>
      <c r="I4505" s="258" t="str">
        <f>data_olah!I303</f>
        <v>Astinet</v>
      </c>
      <c r="J4505" s="258" t="str">
        <f>data_olah!J303</f>
        <v>TERPASANG</v>
      </c>
      <c r="K4505" s="258" t="str">
        <f>data_olah!R303</f>
        <v>TIDAK TERDETEKSI</v>
      </c>
      <c r="L4505" s="258" t="str">
        <f>data_olah!U303</f>
        <v>TIDAK TERDETEKSI</v>
      </c>
    </row>
    <row r="4506">
      <c r="A4506" s="257">
        <v>2025.0</v>
      </c>
      <c r="B4506" s="257" t="s">
        <v>3600</v>
      </c>
      <c r="C4506" s="258" t="str">
        <f>data_olah!B304</f>
        <v>KUTAI KARTANEGARA</v>
      </c>
      <c r="D4506" s="258" t="str">
        <f>data_olah!C304</f>
        <v>KEMBANG JANGGUT</v>
      </c>
      <c r="E4506" s="258" t="str">
        <f>data_olah!D304</f>
        <v>LOA SAKOH</v>
      </c>
      <c r="F4506" s="259" t="str">
        <f>data_olah!F304</f>
        <v>0.10937804579590546</v>
      </c>
      <c r="G4506" s="259" t="str">
        <f>data_olah!G304</f>
        <v>116.40837553641292</v>
      </c>
      <c r="H4506" s="258" t="str">
        <f>data_olah!H304</f>
        <v>TELKOMSEL</v>
      </c>
      <c r="I4506" s="258" t="str">
        <f>data_olah!I304</f>
        <v>INDIHOME</v>
      </c>
      <c r="J4506" s="258" t="str">
        <f>data_olah!J304</f>
        <v>TERPASANG</v>
      </c>
      <c r="K4506" s="258" t="str">
        <f>data_olah!R304</f>
        <v>&gt; 200GB</v>
      </c>
      <c r="L4506" s="258" t="str">
        <f>data_olah!U304</f>
        <v>KURANG OPTIMAL</v>
      </c>
    </row>
    <row r="4507">
      <c r="A4507" s="257">
        <v>2025.0</v>
      </c>
      <c r="B4507" s="257" t="s">
        <v>3600</v>
      </c>
      <c r="C4507" s="258" t="str">
        <f>data_olah!B305</f>
        <v>KUTAI KARTANEGARA</v>
      </c>
      <c r="D4507" s="258" t="str">
        <f>data_olah!C305</f>
        <v>KEMBANG JANGGUT</v>
      </c>
      <c r="E4507" s="258" t="str">
        <f>data_olah!D305</f>
        <v>HAMBAU</v>
      </c>
      <c r="F4507" s="259" t="str">
        <f>data_olah!F305</f>
        <v>0.12346741144250684</v>
      </c>
      <c r="G4507" s="259" t="str">
        <f>data_olah!G305</f>
        <v>116.3982935969688</v>
      </c>
      <c r="H4507" s="258" t="str">
        <f>data_olah!H305</f>
        <v>TELKOM</v>
      </c>
      <c r="I4507" s="258" t="str">
        <f>data_olah!I305</f>
        <v>WMS</v>
      </c>
      <c r="J4507" s="258" t="str">
        <f>data_olah!J305</f>
        <v>TERPASANG</v>
      </c>
      <c r="K4507" s="258" t="str">
        <f>data_olah!R305</f>
        <v>&gt; 200GB</v>
      </c>
      <c r="L4507" s="258" t="str">
        <f>data_olah!U305</f>
        <v>KURANG OPTIMAL</v>
      </c>
    </row>
    <row r="4508">
      <c r="A4508" s="257">
        <v>2025.0</v>
      </c>
      <c r="B4508" s="257" t="s">
        <v>3600</v>
      </c>
      <c r="C4508" s="258" t="str">
        <f>data_olah!B306</f>
        <v>KUTAI KARTANEGARA</v>
      </c>
      <c r="D4508" s="258" t="str">
        <f>data_olah!C306</f>
        <v>KEMBANG JANGGUT</v>
      </c>
      <c r="E4508" s="258" t="str">
        <f>data_olah!D306</f>
        <v>KEMBANG JANGGUT</v>
      </c>
      <c r="F4508" s="259" t="str">
        <f>data_olah!F306</f>
        <v>0.14955241135818512</v>
      </c>
      <c r="G4508" s="259" t="str">
        <f>data_olah!G306</f>
        <v>116.37015425681525</v>
      </c>
      <c r="H4508" s="258" t="str">
        <f>data_olah!H306</f>
        <v>TELKOMSEL</v>
      </c>
      <c r="I4508" s="258" t="str">
        <f>data_olah!I306</f>
        <v>INDIHOME</v>
      </c>
      <c r="J4508" s="258" t="str">
        <f>data_olah!J306</f>
        <v>TERPASANG</v>
      </c>
      <c r="K4508" s="258" t="str">
        <f>data_olah!R306</f>
        <v>TIDAK AKTIF</v>
      </c>
      <c r="L4508" s="258" t="str">
        <f>data_olah!U306</f>
        <v>TIDAK AKTIF</v>
      </c>
    </row>
    <row r="4509">
      <c r="A4509" s="257">
        <v>2025.0</v>
      </c>
      <c r="B4509" s="257" t="s">
        <v>3600</v>
      </c>
      <c r="C4509" s="258" t="str">
        <f>data_olah!B307</f>
        <v>KUTAI KARTANEGARA</v>
      </c>
      <c r="D4509" s="258" t="str">
        <f>data_olah!C307</f>
        <v>KEMBANG JANGGUT</v>
      </c>
      <c r="E4509" s="258" t="str">
        <f>data_olah!D307</f>
        <v>KELEKAT</v>
      </c>
      <c r="F4509" s="259" t="str">
        <f>data_olah!F307</f>
        <v>0.2087898124402721</v>
      </c>
      <c r="G4509" s="259" t="str">
        <f>data_olah!G307</f>
        <v>116.30908234309629</v>
      </c>
      <c r="H4509" s="258" t="str">
        <f>data_olah!H307</f>
        <v>TELKOMSEL</v>
      </c>
      <c r="I4509" s="258" t="str">
        <f>data_olah!I307</f>
        <v>ORBIT</v>
      </c>
      <c r="J4509" s="258" t="str">
        <f>data_olah!J307</f>
        <v>TERPASANG</v>
      </c>
      <c r="K4509" s="258" t="str">
        <f>data_olah!R307</f>
        <v>TIDAK TERDETEKSI</v>
      </c>
      <c r="L4509" s="258" t="str">
        <f>data_olah!U307</f>
        <v>TIDAK TERDETEKSI</v>
      </c>
    </row>
    <row r="4510">
      <c r="A4510" s="257">
        <v>2025.0</v>
      </c>
      <c r="B4510" s="257" t="s">
        <v>3600</v>
      </c>
      <c r="C4510" s="258" t="str">
        <f>data_olah!B308</f>
        <v>KUTAI KARTANEGARA</v>
      </c>
      <c r="D4510" s="258" t="str">
        <f>data_olah!C308</f>
        <v>KEMBANG JANGGUT</v>
      </c>
      <c r="E4510" s="258" t="str">
        <f>data_olah!D308</f>
        <v>PULAU PINANG</v>
      </c>
      <c r="F4510" s="259" t="str">
        <f>data_olah!F308</f>
        <v>0.25647788536058463</v>
      </c>
      <c r="G4510" s="259" t="str">
        <f>data_olah!G308</f>
        <v>116.18688591333765</v>
      </c>
      <c r="H4510" s="258" t="str">
        <f>data_olah!H308</f>
        <v>TELKOM</v>
      </c>
      <c r="I4510" s="258" t="str">
        <f>data_olah!I308</f>
        <v>WMS</v>
      </c>
      <c r="J4510" s="258" t="str">
        <f>data_olah!J308</f>
        <v>TERPASANG</v>
      </c>
      <c r="K4510" s="258" t="str">
        <f>data_olah!R308</f>
        <v>BELUM TERPASANG</v>
      </c>
      <c r="L4510" s="258" t="str">
        <f>data_olah!U308</f>
        <v>TIDAK OPTIMAL</v>
      </c>
    </row>
    <row r="4511">
      <c r="A4511" s="257">
        <v>2025.0</v>
      </c>
      <c r="B4511" s="257" t="s">
        <v>3600</v>
      </c>
      <c r="C4511" s="258" t="str">
        <f>data_olah!B309</f>
        <v>KUTAI KARTANEGARA</v>
      </c>
      <c r="D4511" s="258" t="str">
        <f>data_olah!C309</f>
        <v>KEMBANG JANGGUT</v>
      </c>
      <c r="E4511" s="258" t="str">
        <f>data_olah!D309</f>
        <v>LONG BELEH HALOQ</v>
      </c>
      <c r="F4511" s="259" t="str">
        <f>data_olah!F309</f>
        <v>0.2869473661100073</v>
      </c>
      <c r="G4511" s="259" t="str">
        <f>data_olah!G309</f>
        <v>116.1394635285051</v>
      </c>
      <c r="H4511" s="258" t="str">
        <f>data_olah!H309</f>
        <v>TELKOMSEL</v>
      </c>
      <c r="I4511" s="258" t="str">
        <f>data_olah!I309</f>
        <v>ORBIT</v>
      </c>
      <c r="J4511" s="258" t="str">
        <f>data_olah!J309</f>
        <v>TERPASANG</v>
      </c>
      <c r="K4511" s="258" t="str">
        <f>data_olah!R309</f>
        <v>TIDAK TERDETEKSI</v>
      </c>
      <c r="L4511" s="258" t="str">
        <f>data_olah!U309</f>
        <v>TIDAK TERDETEKSI</v>
      </c>
    </row>
    <row r="4512">
      <c r="A4512" s="257">
        <v>2025.0</v>
      </c>
      <c r="B4512" s="257" t="s">
        <v>3600</v>
      </c>
      <c r="C4512" s="258" t="str">
        <f>data_olah!B310</f>
        <v>KUTAI KARTANEGARA</v>
      </c>
      <c r="D4512" s="258" t="str">
        <f>data_olah!C310</f>
        <v>KEMBANG JANGGUT</v>
      </c>
      <c r="E4512" s="258" t="str">
        <f>data_olah!D310</f>
        <v>LONG BELEH MODANG</v>
      </c>
      <c r="F4512" s="259" t="str">
        <f>data_olah!F310</f>
        <v>0.3322653059261473</v>
      </c>
      <c r="G4512" s="259" t="str">
        <f>data_olah!G310</f>
        <v>116.16006289423218</v>
      </c>
      <c r="H4512" s="258" t="str">
        <f>data_olah!H310</f>
        <v>TELKOMSEL</v>
      </c>
      <c r="I4512" s="258" t="str">
        <f>data_olah!I310</f>
        <v>ORBIT</v>
      </c>
      <c r="J4512" s="258" t="str">
        <f>data_olah!J310</f>
        <v>TERPASANG</v>
      </c>
      <c r="K4512" s="258" t="str">
        <f>data_olah!R310</f>
        <v>TIDAK TERDETEKSI</v>
      </c>
      <c r="L4512" s="258" t="str">
        <f>data_olah!U310</f>
        <v>TIDAK TERDETEKSI</v>
      </c>
    </row>
    <row r="4513">
      <c r="A4513" s="257">
        <v>2025.0</v>
      </c>
      <c r="B4513" s="257" t="s">
        <v>3600</v>
      </c>
      <c r="C4513" s="258" t="str">
        <f>data_olah!B311</f>
        <v>KUTAI KARTANEGARA</v>
      </c>
      <c r="D4513" s="258" t="str">
        <f>data_olah!C311</f>
        <v>KEMBANG JANGGUT</v>
      </c>
      <c r="E4513" s="258" t="str">
        <f>data_olah!D311</f>
        <v>MUAI</v>
      </c>
      <c r="F4513" s="259" t="str">
        <f>data_olah!F311</f>
        <v>0.29312408765161524</v>
      </c>
      <c r="G4513" s="259" t="str">
        <f>data_olah!G311</f>
        <v>116.1937070658113</v>
      </c>
      <c r="H4513" s="258" t="str">
        <f>data_olah!H311</f>
        <v>TELKOMSEL</v>
      </c>
      <c r="I4513" s="258" t="str">
        <f>data_olah!I311</f>
        <v>ORBIT</v>
      </c>
      <c r="J4513" s="258" t="str">
        <f>data_olah!J311</f>
        <v>TERPASANG</v>
      </c>
      <c r="K4513" s="258" t="str">
        <f>data_olah!R311</f>
        <v>TIDAK TERDETEKSI</v>
      </c>
      <c r="L4513" s="258" t="str">
        <f>data_olah!U311</f>
        <v>TIDAK TERDETEKSI</v>
      </c>
    </row>
    <row r="4514">
      <c r="A4514" s="257">
        <v>2025.0</v>
      </c>
      <c r="B4514" s="257" t="s">
        <v>3600</v>
      </c>
      <c r="C4514" s="258" t="str">
        <f>data_olah!B312</f>
        <v>KUTAI KARTANEGARA</v>
      </c>
      <c r="D4514" s="258" t="str">
        <f>data_olah!C312</f>
        <v>KEMBANG JANGGUT</v>
      </c>
      <c r="E4514" s="258" t="str">
        <f>data_olah!D312</f>
        <v>PERDANA</v>
      </c>
      <c r="F4514" s="259" t="str">
        <f>data_olah!F312</f>
        <v>0.26067025344677397</v>
      </c>
      <c r="G4514" s="259" t="str">
        <f>data_olah!G312</f>
        <v>116.21549573507671</v>
      </c>
      <c r="H4514" s="258" t="str">
        <f>data_olah!H312</f>
        <v>TELKOMSEL</v>
      </c>
      <c r="I4514" s="258" t="str">
        <f>data_olah!I312</f>
        <v>INDIHOME</v>
      </c>
      <c r="J4514" s="258" t="str">
        <f>data_olah!J312</f>
        <v>TERPASANG</v>
      </c>
      <c r="K4514" s="258" t="str">
        <f>data_olah!R312</f>
        <v>&gt; 200GB</v>
      </c>
      <c r="L4514" s="258" t="str">
        <f>data_olah!U312</f>
        <v>KURANG OPTIMAL</v>
      </c>
    </row>
    <row r="4515">
      <c r="A4515" s="257">
        <v>2025.0</v>
      </c>
      <c r="B4515" s="257" t="s">
        <v>3600</v>
      </c>
      <c r="C4515" s="258" t="str">
        <f>data_olah!B313</f>
        <v>KUTAI KARTANEGARA</v>
      </c>
      <c r="D4515" s="258" t="str">
        <f>data_olah!C313</f>
        <v>KEMBANG JANGGUT</v>
      </c>
      <c r="E4515" s="258" t="str">
        <f>data_olah!D313</f>
        <v>BUKIT LAYANG</v>
      </c>
      <c r="F4515" s="259" t="str">
        <f>data_olah!F313</f>
        <v>0.2568934699845106</v>
      </c>
      <c r="G4515" s="259" t="str">
        <f>data_olah!G313</f>
        <v>116.24317222596837</v>
      </c>
      <c r="H4515" s="258" t="str">
        <f>data_olah!H313</f>
        <v>TELKOMSEL</v>
      </c>
      <c r="I4515" s="258" t="str">
        <f>data_olah!I313</f>
        <v>ORBIT</v>
      </c>
      <c r="J4515" s="258" t="str">
        <f>data_olah!J313</f>
        <v>TERPASANG</v>
      </c>
      <c r="K4515" s="258" t="str">
        <f>data_olah!R313</f>
        <v>TIDAK TERDETEKSI</v>
      </c>
      <c r="L4515" s="258" t="str">
        <f>data_olah!U313</f>
        <v>TIDAK TERDETEKSI</v>
      </c>
    </row>
    <row r="4516">
      <c r="A4516" s="257">
        <v>2025.0</v>
      </c>
      <c r="B4516" s="257" t="s">
        <v>3600</v>
      </c>
      <c r="C4516" s="258" t="str">
        <f>data_olah!B314</f>
        <v>KUTAI KARTANEGARA</v>
      </c>
      <c r="D4516" s="258" t="str">
        <f>data_olah!C314</f>
        <v>KENOHAN</v>
      </c>
      <c r="E4516" s="258" t="str">
        <f>data_olah!D314</f>
        <v>LAMIN TELIHAN</v>
      </c>
      <c r="F4516" s="259" t="str">
        <f>data_olah!F314</f>
        <v>0.0331429761515354</v>
      </c>
      <c r="G4516" s="259" t="str">
        <f>data_olah!G314</f>
        <v>116.2331601974802</v>
      </c>
      <c r="H4516" s="258" t="str">
        <f>data_olah!H314</f>
        <v>TELKOMSAT</v>
      </c>
      <c r="I4516" s="258" t="str">
        <f>data_olah!I314</f>
        <v>STARLINK</v>
      </c>
      <c r="J4516" s="258" t="str">
        <f>data_olah!J314</f>
        <v>TERPASANG</v>
      </c>
      <c r="K4516" s="258" t="str">
        <f>data_olah!R314</f>
        <v>&lt;= 200GB</v>
      </c>
      <c r="L4516" s="258" t="str">
        <f>data_olah!U314</f>
        <v>OPTIMAL</v>
      </c>
    </row>
    <row r="4517">
      <c r="A4517" s="257">
        <v>2025.0</v>
      </c>
      <c r="B4517" s="257" t="s">
        <v>3600</v>
      </c>
      <c r="C4517" s="258" t="str">
        <f>data_olah!B315</f>
        <v>KUTAI KARTANEGARA</v>
      </c>
      <c r="D4517" s="258" t="str">
        <f>data_olah!C315</f>
        <v>KENOHAN</v>
      </c>
      <c r="E4517" s="258" t="str">
        <f>data_olah!D315</f>
        <v>LAMIN PULUT</v>
      </c>
      <c r="F4517" s="259" t="str">
        <f>data_olah!F315</f>
        <v>0.020828114443637608</v>
      </c>
      <c r="G4517" s="259" t="str">
        <f>data_olah!G315</f>
        <v>116.26145199645713</v>
      </c>
      <c r="H4517" s="258" t="str">
        <f>data_olah!H315</f>
        <v>TELKOMSAT</v>
      </c>
      <c r="I4517" s="258" t="str">
        <f>data_olah!I315</f>
        <v>STARLINK</v>
      </c>
      <c r="J4517" s="258" t="str">
        <f>data_olah!J315</f>
        <v>TERPASANG</v>
      </c>
      <c r="K4517" s="258" t="str">
        <f>data_olah!R315</f>
        <v>&lt;= 500GB</v>
      </c>
      <c r="L4517" s="258" t="str">
        <f>data_olah!U315</f>
        <v>OPTIMAL</v>
      </c>
    </row>
    <row r="4518">
      <c r="A4518" s="257">
        <v>2025.0</v>
      </c>
      <c r="B4518" s="257" t="s">
        <v>3600</v>
      </c>
      <c r="C4518" s="258" t="str">
        <f>data_olah!B316</f>
        <v>KUTAI KARTANEGARA</v>
      </c>
      <c r="D4518" s="258" t="str">
        <f>data_olah!C316</f>
        <v>KENOHAN</v>
      </c>
      <c r="E4518" s="258" t="str">
        <f>data_olah!D316</f>
        <v>TELUK BINGKAI</v>
      </c>
      <c r="F4518" s="259" t="str">
        <f>data_olah!F316</f>
        <v>0.026686014324224405</v>
      </c>
      <c r="G4518" s="259" t="str">
        <f>data_olah!G316</f>
        <v>116.3727520355876</v>
      </c>
      <c r="H4518" s="258" t="str">
        <f>data_olah!H316</f>
        <v>TELKOMSEL</v>
      </c>
      <c r="I4518" s="258" t="str">
        <f>data_olah!I316</f>
        <v>ORBIT</v>
      </c>
      <c r="J4518" s="258" t="str">
        <f>data_olah!J316</f>
        <v>TERPASANG</v>
      </c>
      <c r="K4518" s="258" t="str">
        <f>data_olah!R316</f>
        <v>TIDAK TERDETEKSI</v>
      </c>
      <c r="L4518" s="258" t="str">
        <f>data_olah!U316</f>
        <v>TIDAK TERDETEKSI</v>
      </c>
    </row>
    <row r="4519">
      <c r="A4519" s="257">
        <v>2025.0</v>
      </c>
      <c r="B4519" s="257" t="s">
        <v>3600</v>
      </c>
      <c r="C4519" s="258" t="str">
        <f>data_olah!B317</f>
        <v>KUTAI KARTANEGARA</v>
      </c>
      <c r="D4519" s="258" t="str">
        <f>data_olah!C317</f>
        <v>KENOHAN</v>
      </c>
      <c r="E4519" s="258" t="str">
        <f>data_olah!D317</f>
        <v>KAHALA</v>
      </c>
      <c r="F4519" s="259" t="str">
        <f>data_olah!F317</f>
        <v>-0.021319371501583324</v>
      </c>
      <c r="G4519" s="259" t="str">
        <f>data_olah!G317</f>
        <v>116.36664398959161</v>
      </c>
      <c r="H4519" s="258" t="str">
        <f>data_olah!H317</f>
        <v>TELKOMSEL</v>
      </c>
      <c r="I4519" s="258" t="str">
        <f>data_olah!I317</f>
        <v>INDIHOME</v>
      </c>
      <c r="J4519" s="258" t="str">
        <f>data_olah!J317</f>
        <v>TERPASANG</v>
      </c>
      <c r="K4519" s="258" t="str">
        <f>data_olah!R317</f>
        <v>&gt; 200GB</v>
      </c>
      <c r="L4519" s="258" t="str">
        <f>data_olah!U317</f>
        <v>KURANG OPTIMAL</v>
      </c>
    </row>
    <row r="4520">
      <c r="A4520" s="257">
        <v>2025.0</v>
      </c>
      <c r="B4520" s="257" t="s">
        <v>3600</v>
      </c>
      <c r="C4520" s="258" t="str">
        <f>data_olah!B318</f>
        <v>KUTAI KARTANEGARA</v>
      </c>
      <c r="D4520" s="258" t="str">
        <f>data_olah!C318</f>
        <v>KENOHAN</v>
      </c>
      <c r="E4520" s="258" t="str">
        <f>data_olah!D318</f>
        <v>TUBUHAN</v>
      </c>
      <c r="F4520" s="259" t="str">
        <f>data_olah!F318</f>
        <v>-0.12141924316900833</v>
      </c>
      <c r="G4520" s="259" t="str">
        <f>data_olah!G318</f>
        <v>116.43162424309799</v>
      </c>
      <c r="H4520" s="258" t="str">
        <f>data_olah!H318</f>
        <v>TELKOMSEL</v>
      </c>
      <c r="I4520" s="258" t="str">
        <f>data_olah!I318</f>
        <v>ORBIT</v>
      </c>
      <c r="J4520" s="258" t="str">
        <f>data_olah!J318</f>
        <v>TERPASANG</v>
      </c>
      <c r="K4520" s="258" t="str">
        <f>data_olah!R318</f>
        <v>TIDAK TERDETEKSI</v>
      </c>
      <c r="L4520" s="258" t="str">
        <f>data_olah!U318</f>
        <v>TIDAK TERDETEKSI</v>
      </c>
    </row>
    <row r="4521">
      <c r="A4521" s="257">
        <v>2025.0</v>
      </c>
      <c r="B4521" s="257" t="s">
        <v>3600</v>
      </c>
      <c r="C4521" s="258" t="str">
        <f>data_olah!B319</f>
        <v>KUTAI KARTANEGARA</v>
      </c>
      <c r="D4521" s="258" t="str">
        <f>data_olah!C319</f>
        <v>KENOHAN</v>
      </c>
      <c r="E4521" s="258" t="str">
        <f>data_olah!D319</f>
        <v>SEMAYANG</v>
      </c>
      <c r="F4521" s="259" t="str">
        <f>data_olah!F319</f>
        <v>-0.1587567187360803</v>
      </c>
      <c r="G4521" s="259" t="str">
        <f>data_olah!G319</f>
        <v>116.50963187619887</v>
      </c>
      <c r="H4521" s="258" t="str">
        <f>data_olah!H319</f>
        <v>TELKOMSEL</v>
      </c>
      <c r="I4521" s="258" t="str">
        <f>data_olah!I319</f>
        <v>ORBIT</v>
      </c>
      <c r="J4521" s="258" t="str">
        <f>data_olah!J319</f>
        <v>TERPASANG</v>
      </c>
      <c r="K4521" s="258" t="str">
        <f>data_olah!R319</f>
        <v>TIDAK TERDETEKSI</v>
      </c>
      <c r="L4521" s="258" t="str">
        <f>data_olah!U319</f>
        <v>TIDAK TERDETEKSI</v>
      </c>
    </row>
    <row r="4522">
      <c r="A4522" s="257">
        <v>2025.0</v>
      </c>
      <c r="B4522" s="257" t="s">
        <v>3600</v>
      </c>
      <c r="C4522" s="258" t="str">
        <f>data_olah!B320</f>
        <v>KUTAI KARTANEGARA</v>
      </c>
      <c r="D4522" s="258" t="str">
        <f>data_olah!C320</f>
        <v>KENOHAN</v>
      </c>
      <c r="E4522" s="258" t="str">
        <f>data_olah!D320</f>
        <v>TELUK MUDA</v>
      </c>
      <c r="F4522" s="259" t="str">
        <f>data_olah!F320</f>
        <v>-0.12203605590953558</v>
      </c>
      <c r="G4522" s="259" t="str">
        <f>data_olah!G320</f>
        <v>116.453097559373</v>
      </c>
      <c r="H4522" s="258" t="str">
        <f>data_olah!H320</f>
        <v>TELKOMSAT</v>
      </c>
      <c r="I4522" s="258" t="str">
        <f>data_olah!I320</f>
        <v>STARLINK</v>
      </c>
      <c r="J4522" s="258" t="str">
        <f>data_olah!J320</f>
        <v>TERPASANG</v>
      </c>
      <c r="K4522" s="258" t="str">
        <f>data_olah!R320</f>
        <v>&lt;= 500GB</v>
      </c>
      <c r="L4522" s="258" t="str">
        <f>data_olah!U320</f>
        <v>OPTIMAL</v>
      </c>
    </row>
    <row r="4523">
      <c r="A4523" s="257">
        <v>2025.0</v>
      </c>
      <c r="B4523" s="257" t="s">
        <v>3600</v>
      </c>
      <c r="C4523" s="258" t="str">
        <f>data_olah!B321</f>
        <v>KUTAI KARTANEGARA</v>
      </c>
      <c r="D4523" s="258" t="str">
        <f>data_olah!C321</f>
        <v>KENOHAN</v>
      </c>
      <c r="E4523" s="258" t="str">
        <f>data_olah!D321</f>
        <v>TUANA TUHA</v>
      </c>
      <c r="F4523" s="259" t="str">
        <f>data_olah!F321</f>
        <v>-0.021496526989436507</v>
      </c>
      <c r="G4523" s="259" t="str">
        <f>data_olah!G321</f>
        <v>116.42899399830556</v>
      </c>
      <c r="H4523" s="258" t="str">
        <f>data_olah!H321</f>
        <v>TELKOM</v>
      </c>
      <c r="I4523" s="258" t="str">
        <f>data_olah!I321</f>
        <v>WMS</v>
      </c>
      <c r="J4523" s="258" t="str">
        <f>data_olah!J321</f>
        <v>TERPASANG</v>
      </c>
      <c r="K4523" s="258" t="str">
        <f>data_olah!R321</f>
        <v>BELUM TERPASANG</v>
      </c>
      <c r="L4523" s="258" t="str">
        <f>data_olah!U321</f>
        <v>KURANG OPTIMAL</v>
      </c>
    </row>
    <row r="4524">
      <c r="A4524" s="257">
        <v>2025.0</v>
      </c>
      <c r="B4524" s="257" t="s">
        <v>3600</v>
      </c>
      <c r="C4524" s="258" t="str">
        <f>data_olah!B322</f>
        <v>KUTAI KARTANEGARA</v>
      </c>
      <c r="D4524" s="258" t="str">
        <f>data_olah!C322</f>
        <v>KENOHAN</v>
      </c>
      <c r="E4524" s="258" t="str">
        <f>data_olah!D322</f>
        <v>KAHALA ILIR</v>
      </c>
      <c r="F4524" s="259" t="str">
        <f>data_olah!F322</f>
        <v>-0.020805592842289913</v>
      </c>
      <c r="G4524" s="259" t="str">
        <f>data_olah!G322</f>
        <v>116.36825863661072</v>
      </c>
      <c r="H4524" s="258" t="str">
        <f>data_olah!H322</f>
        <v>TELKOMSAT</v>
      </c>
      <c r="I4524" s="258" t="str">
        <f>data_olah!I322</f>
        <v>STARLINK</v>
      </c>
      <c r="J4524" s="258" t="str">
        <f>data_olah!J322</f>
        <v>TERPASANG</v>
      </c>
      <c r="K4524" s="258" t="str">
        <f>data_olah!R322</f>
        <v>&lt;= 500GB</v>
      </c>
      <c r="L4524" s="258" t="str">
        <f>data_olah!U322</f>
        <v>OPTIMAL</v>
      </c>
    </row>
    <row r="4525">
      <c r="A4525" s="257">
        <v>2025.0</v>
      </c>
      <c r="B4525" s="257" t="s">
        <v>3600</v>
      </c>
      <c r="C4525" s="258" t="str">
        <f>data_olah!B323</f>
        <v>KUTAI KARTANEGARA</v>
      </c>
      <c r="D4525" s="258" t="str">
        <f>data_olah!C323</f>
        <v>KOTA BANGUN</v>
      </c>
      <c r="E4525" s="258" t="str">
        <f>data_olah!D323</f>
        <v>LOLENG</v>
      </c>
      <c r="F4525" s="259" t="str">
        <f>data_olah!F323</f>
        <v>-0.2627984681684425</v>
      </c>
      <c r="G4525" s="259" t="str">
        <f>data_olah!G323</f>
        <v>116.66021696679034</v>
      </c>
      <c r="H4525" s="258" t="str">
        <f>data_olah!H323</f>
        <v>TELKOM</v>
      </c>
      <c r="I4525" s="258" t="str">
        <f>data_olah!I323</f>
        <v>WMS</v>
      </c>
      <c r="J4525" s="258" t="str">
        <f>data_olah!J323</f>
        <v>TERPASANG</v>
      </c>
      <c r="K4525" s="258" t="str">
        <f>data_olah!R323</f>
        <v>&lt;= 200GB</v>
      </c>
      <c r="L4525" s="258" t="str">
        <f>data_olah!U323</f>
        <v>KURANG OPTIMAL</v>
      </c>
    </row>
    <row r="4526">
      <c r="A4526" s="257">
        <v>2025.0</v>
      </c>
      <c r="B4526" s="257" t="s">
        <v>3600</v>
      </c>
      <c r="C4526" s="258" t="str">
        <f>data_olah!B324</f>
        <v>KUTAI KARTANEGARA</v>
      </c>
      <c r="D4526" s="258" t="str">
        <f>data_olah!C324</f>
        <v>KOTA BANGUN</v>
      </c>
      <c r="E4526" s="258" t="str">
        <f>data_olah!D324</f>
        <v>KOTA BANGUN ULU</v>
      </c>
      <c r="F4526" s="259" t="str">
        <f>data_olah!F324</f>
        <v>-0.25933017227607374</v>
      </c>
      <c r="G4526" s="259" t="str">
        <f>data_olah!G324</f>
        <v>116.59581224249354</v>
      </c>
      <c r="H4526" s="258" t="str">
        <f>data_olah!H324</f>
        <v>TELKOMSEL</v>
      </c>
      <c r="I4526" s="258" t="str">
        <f>data_olah!I324</f>
        <v>INDIHOME</v>
      </c>
      <c r="J4526" s="258" t="str">
        <f>data_olah!J324</f>
        <v>TERPASANG</v>
      </c>
      <c r="K4526" s="258" t="str">
        <f>data_olah!R324</f>
        <v>&lt;= 50GB</v>
      </c>
      <c r="L4526" s="258" t="str">
        <f>data_olah!U324</f>
        <v>TIDAK OPTIMAL</v>
      </c>
    </row>
    <row r="4527">
      <c r="A4527" s="257">
        <v>2025.0</v>
      </c>
      <c r="B4527" s="257" t="s">
        <v>3600</v>
      </c>
      <c r="C4527" s="258" t="str">
        <f>data_olah!B325</f>
        <v>KUTAI KARTANEGARA</v>
      </c>
      <c r="D4527" s="258" t="str">
        <f>data_olah!C325</f>
        <v>KOTA BANGUN</v>
      </c>
      <c r="E4527" s="258" t="str">
        <f>data_olah!D325</f>
        <v>KOTA BANGUN ILIR</v>
      </c>
      <c r="F4527" s="259" t="str">
        <f>data_olah!F325</f>
        <v>-0.25527635722058356</v>
      </c>
      <c r="G4527" s="259" t="str">
        <f>data_olah!G325</f>
        <v>116.57839132817134</v>
      </c>
      <c r="H4527" s="258" t="str">
        <f>data_olah!H325</f>
        <v>TELKOMSEL</v>
      </c>
      <c r="I4527" s="258" t="str">
        <f>data_olah!I325</f>
        <v>INDIHOME</v>
      </c>
      <c r="J4527" s="258" t="str">
        <f>data_olah!J325</f>
        <v>TERPASANG</v>
      </c>
      <c r="K4527" s="258" t="str">
        <f>data_olah!R325</f>
        <v>&lt;= 1GB</v>
      </c>
      <c r="L4527" s="258" t="str">
        <f>data_olah!U325</f>
        <v>TIDAK OPTIMAL</v>
      </c>
    </row>
    <row r="4528">
      <c r="A4528" s="257">
        <v>2025.0</v>
      </c>
      <c r="B4528" s="257" t="s">
        <v>3600</v>
      </c>
      <c r="C4528" s="258" t="str">
        <f>data_olah!B326</f>
        <v>KUTAI KARTANEGARA</v>
      </c>
      <c r="D4528" s="258" t="str">
        <f>data_olah!C326</f>
        <v>KOTA BANGUN</v>
      </c>
      <c r="E4528" s="258" t="str">
        <f>data_olah!D326</f>
        <v>LIANG</v>
      </c>
      <c r="F4528" s="259" t="str">
        <f>data_olah!F326</f>
        <v>-0.23013430277537766</v>
      </c>
      <c r="G4528" s="259" t="str">
        <f>data_olah!G326</f>
        <v>116.5856449011345</v>
      </c>
      <c r="H4528" s="258" t="str">
        <f>data_olah!H326</f>
        <v>TELKOM</v>
      </c>
      <c r="I4528" s="258" t="str">
        <f>data_olah!I326</f>
        <v>Astinet</v>
      </c>
      <c r="J4528" s="258" t="str">
        <f>data_olah!J326</f>
        <v>TERPASANG</v>
      </c>
      <c r="K4528" s="258" t="str">
        <f>data_olah!R326</f>
        <v>TIDAK TERDETEKSI</v>
      </c>
      <c r="L4528" s="258" t="str">
        <f>data_olah!U326</f>
        <v>TIDAK TERDETEKSI</v>
      </c>
    </row>
    <row r="4529">
      <c r="A4529" s="257">
        <v>2025.0</v>
      </c>
      <c r="B4529" s="257" t="s">
        <v>3600</v>
      </c>
      <c r="C4529" s="258" t="str">
        <f>data_olah!B327</f>
        <v>KUTAI KARTANEGARA</v>
      </c>
      <c r="D4529" s="258" t="str">
        <f>data_olah!C327</f>
        <v>KOTA BANGUN</v>
      </c>
      <c r="E4529" s="258" t="str">
        <f>data_olah!D327</f>
        <v>MUHURAN</v>
      </c>
      <c r="F4529" s="259" t="str">
        <f>data_olah!F327</f>
        <v>-0.20621609538240399</v>
      </c>
      <c r="G4529" s="259" t="str">
        <f>data_olah!G327</f>
        <v>116.54980966730162</v>
      </c>
      <c r="H4529" s="258" t="str">
        <f>data_olah!H327</f>
        <v>TELKOMSAT</v>
      </c>
      <c r="I4529" s="258" t="str">
        <f>data_olah!I327</f>
        <v>STARLINK</v>
      </c>
      <c r="J4529" s="258" t="str">
        <f>data_olah!J327</f>
        <v>TERPASANG</v>
      </c>
      <c r="K4529" s="258" t="str">
        <f>data_olah!R327</f>
        <v>&lt;= 150GB</v>
      </c>
      <c r="L4529" s="258" t="str">
        <f>data_olah!U327</f>
        <v>OPTIMAL</v>
      </c>
    </row>
    <row r="4530">
      <c r="A4530" s="257">
        <v>2025.0</v>
      </c>
      <c r="B4530" s="257" t="s">
        <v>3600</v>
      </c>
      <c r="C4530" s="258" t="str">
        <f>data_olah!B328</f>
        <v>KUTAI KARTANEGARA</v>
      </c>
      <c r="D4530" s="258" t="str">
        <f>data_olah!C328</f>
        <v>KOTA BANGUN</v>
      </c>
      <c r="E4530" s="258" t="str">
        <f>data_olah!D328</f>
        <v>PELA</v>
      </c>
      <c r="F4530" s="259" t="str">
        <f>data_olah!F328</f>
        <v>-0.23930630155382346</v>
      </c>
      <c r="G4530" s="259" t="str">
        <f>data_olah!G328</f>
        <v>116.54807158955234</v>
      </c>
      <c r="H4530" s="258" t="str">
        <f>data_olah!H328</f>
        <v>TELKOMSEL</v>
      </c>
      <c r="I4530" s="258" t="str">
        <f>data_olah!I328</f>
        <v>ORBIT</v>
      </c>
      <c r="J4530" s="258" t="str">
        <f>data_olah!J328</f>
        <v>TERPASANG</v>
      </c>
      <c r="K4530" s="258" t="str">
        <f>data_olah!R328</f>
        <v>TIDAK TERDETEKSI</v>
      </c>
      <c r="L4530" s="258" t="str">
        <f>data_olah!U328</f>
        <v>TIDAK TERDETEKSI</v>
      </c>
    </row>
    <row r="4531">
      <c r="A4531" s="257">
        <v>2025.0</v>
      </c>
      <c r="B4531" s="257" t="s">
        <v>3600</v>
      </c>
      <c r="C4531" s="258" t="str">
        <f>data_olah!B329</f>
        <v>KUTAI KARTANEGARA</v>
      </c>
      <c r="D4531" s="258" t="str">
        <f>data_olah!C329</f>
        <v>KOTA BANGUN</v>
      </c>
      <c r="E4531" s="258" t="str">
        <f>data_olah!D329</f>
        <v>KEDANG MURUNG</v>
      </c>
      <c r="F4531" s="259" t="str">
        <f>data_olah!F329</f>
        <v>-0.28358103984016975</v>
      </c>
      <c r="G4531" s="259" t="str">
        <f>data_olah!G329</f>
        <v>116.59541965195672</v>
      </c>
      <c r="H4531" s="258" t="str">
        <f>data_olah!H329</f>
        <v>PSN</v>
      </c>
      <c r="I4531" s="258" t="str">
        <f>data_olah!I329</f>
        <v>VSAT</v>
      </c>
      <c r="J4531" s="258" t="str">
        <f>data_olah!J329</f>
        <v>TERPASANG</v>
      </c>
      <c r="K4531" s="258" t="str">
        <f>data_olah!R329</f>
        <v/>
      </c>
      <c r="L4531" s="258" t="str">
        <f>data_olah!U329</f>
        <v>TIDAK OPTIMAL</v>
      </c>
    </row>
    <row r="4532">
      <c r="A4532" s="257">
        <v>2025.0</v>
      </c>
      <c r="B4532" s="257" t="s">
        <v>3600</v>
      </c>
      <c r="C4532" s="258" t="str">
        <f>data_olah!B330</f>
        <v>KUTAI KARTANEGARA</v>
      </c>
      <c r="D4532" s="258" t="str">
        <f>data_olah!C330</f>
        <v>KOTA BANGUN</v>
      </c>
      <c r="E4532" s="258" t="str">
        <f>data_olah!D330</f>
        <v>KOTA BANGUN SEBERANG</v>
      </c>
      <c r="F4532" s="259" t="str">
        <f>data_olah!F330</f>
        <v>-0.2797123814617738</v>
      </c>
      <c r="G4532" s="259" t="str">
        <f>data_olah!G330</f>
        <v>116.59091609662559</v>
      </c>
      <c r="H4532" s="258" t="str">
        <f>data_olah!H330</f>
        <v>TELKOMSAT</v>
      </c>
      <c r="I4532" s="258" t="str">
        <f>data_olah!I330</f>
        <v>STARLINK</v>
      </c>
      <c r="J4532" s="258" t="str">
        <f>data_olah!J330</f>
        <v>TERPASANG</v>
      </c>
      <c r="K4532" s="258" t="str">
        <f>data_olah!R330</f>
        <v>&lt;= 200GB</v>
      </c>
      <c r="L4532" s="258" t="str">
        <f>data_olah!U330</f>
        <v>KURANG OPTIMAL</v>
      </c>
    </row>
    <row r="4533">
      <c r="A4533" s="257">
        <v>2025.0</v>
      </c>
      <c r="B4533" s="257" t="s">
        <v>3600</v>
      </c>
      <c r="C4533" s="258" t="str">
        <f>data_olah!B331</f>
        <v>KUTAI KARTANEGARA</v>
      </c>
      <c r="D4533" s="258" t="str">
        <f>data_olah!C331</f>
        <v>KOTA BANGUN</v>
      </c>
      <c r="E4533" s="258" t="str">
        <f>data_olah!D331</f>
        <v>LIANG ULU</v>
      </c>
      <c r="F4533" s="259" t="str">
        <f>data_olah!F331</f>
        <v>-0.23973345956768205</v>
      </c>
      <c r="G4533" s="259" t="str">
        <f>data_olah!G331</f>
        <v>116.56980255046957</v>
      </c>
      <c r="H4533" s="258" t="str">
        <f>data_olah!H331</f>
        <v>TELKOMSEL</v>
      </c>
      <c r="I4533" s="258" t="str">
        <f>data_olah!I331</f>
        <v>INDIHOME</v>
      </c>
      <c r="J4533" s="258" t="str">
        <f>data_olah!J331</f>
        <v>TERPASANG</v>
      </c>
      <c r="K4533" s="258" t="str">
        <f>data_olah!R331</f>
        <v>&lt;= 50GB</v>
      </c>
      <c r="L4533" s="258" t="str">
        <f>data_olah!U331</f>
        <v>KURANG OPTIMAL</v>
      </c>
    </row>
    <row r="4534">
      <c r="A4534" s="257">
        <v>2025.0</v>
      </c>
      <c r="B4534" s="257" t="s">
        <v>3600</v>
      </c>
      <c r="C4534" s="258" t="str">
        <f>data_olah!B332</f>
        <v>KUTAI KARTANEGARA</v>
      </c>
      <c r="D4534" s="258" t="str">
        <f>data_olah!C332</f>
        <v>KOTA BANGUN</v>
      </c>
      <c r="E4534" s="258" t="str">
        <f>data_olah!D332</f>
        <v>SEBELIMBINGAN</v>
      </c>
      <c r="F4534" s="259" t="str">
        <f>data_olah!F332</f>
        <v>-0.17392346519635513</v>
      </c>
      <c r="G4534" s="259" t="str">
        <f>data_olah!G332</f>
        <v>116.50642621601659</v>
      </c>
      <c r="H4534" s="258" t="str">
        <f>data_olah!H332</f>
        <v/>
      </c>
      <c r="I4534" s="258" t="str">
        <f>data_olah!I332</f>
        <v/>
      </c>
      <c r="J4534" s="258" t="str">
        <f>data_olah!J332</f>
        <v/>
      </c>
      <c r="K4534" s="258" t="str">
        <f>data_olah!R332</f>
        <v>BELUM TERPASANG</v>
      </c>
      <c r="L4534" s="258" t="str">
        <f>data_olah!U332</f>
        <v>BELUM TERPASANG</v>
      </c>
    </row>
    <row r="4535">
      <c r="A4535" s="257">
        <v>2025.0</v>
      </c>
      <c r="B4535" s="257" t="s">
        <v>3600</v>
      </c>
      <c r="C4535" s="258" t="str">
        <f>data_olah!B333</f>
        <v>KUTAI KARTANEGARA</v>
      </c>
      <c r="D4535" s="258" t="str">
        <f>data_olah!C333</f>
        <v>KOTA BANGUN</v>
      </c>
      <c r="E4535" s="258" t="str">
        <f>data_olah!D333</f>
        <v>SANGKULIMAN</v>
      </c>
      <c r="F4535" s="259" t="str">
        <f>data_olah!F333</f>
        <v>-0.2406842566974338</v>
      </c>
      <c r="G4535" s="259" t="str">
        <f>data_olah!G333</f>
        <v>116.55769035093343</v>
      </c>
      <c r="H4535" s="258" t="str">
        <f>data_olah!H333</f>
        <v>TELKOMSEL</v>
      </c>
      <c r="I4535" s="258" t="str">
        <f>data_olah!I333</f>
        <v>ORBIT</v>
      </c>
      <c r="J4535" s="258" t="str">
        <f>data_olah!J333</f>
        <v>TERPASANG</v>
      </c>
      <c r="K4535" s="258" t="str">
        <f>data_olah!R333</f>
        <v>TIDAK TERDETEKSI</v>
      </c>
      <c r="L4535" s="258" t="str">
        <f>data_olah!U333</f>
        <v>TIDAK TERDETEKSI</v>
      </c>
    </row>
    <row r="4536">
      <c r="A4536" s="257">
        <v>2025.0</v>
      </c>
      <c r="B4536" s="257" t="s">
        <v>3600</v>
      </c>
      <c r="C4536" s="258" t="str">
        <f>data_olah!B334</f>
        <v>KUTAI KARTANEGARA</v>
      </c>
      <c r="D4536" s="258" t="str">
        <f>data_olah!C334</f>
        <v>KOTA BANGUN DARAT</v>
      </c>
      <c r="E4536" s="258" t="str">
        <f>data_olah!D334</f>
        <v>KEDANG IPIL</v>
      </c>
      <c r="F4536" s="259" t="str">
        <f>data_olah!F334</f>
        <v>-0.4052265710794357</v>
      </c>
      <c r="G4536" s="259" t="str">
        <f>data_olah!G334</f>
        <v>116.63971259316271</v>
      </c>
      <c r="H4536" s="258" t="str">
        <f>data_olah!H334</f>
        <v>TELKOMSEL</v>
      </c>
      <c r="I4536" s="258" t="str">
        <f>data_olah!I334</f>
        <v>ORBIT</v>
      </c>
      <c r="J4536" s="258" t="str">
        <f>data_olah!J334</f>
        <v>TERPASANG</v>
      </c>
      <c r="K4536" s="258" t="str">
        <f>data_olah!R334</f>
        <v>TIDAK TERDETEKSI</v>
      </c>
      <c r="L4536" s="258" t="str">
        <f>data_olah!U334</f>
        <v>TIDAK TERDETEKSI</v>
      </c>
    </row>
    <row r="4537">
      <c r="A4537" s="257">
        <v>2025.0</v>
      </c>
      <c r="B4537" s="257" t="s">
        <v>3600</v>
      </c>
      <c r="C4537" s="258" t="str">
        <f>data_olah!B335</f>
        <v>KUTAI KARTANEGARA</v>
      </c>
      <c r="D4537" s="258" t="str">
        <f>data_olah!C335</f>
        <v>KOTA BANGUN DARAT</v>
      </c>
      <c r="E4537" s="258" t="str">
        <f>data_olah!D335</f>
        <v>SEDULANG</v>
      </c>
      <c r="F4537" s="259" t="str">
        <f>data_olah!F335</f>
        <v>-0.3758508360244507</v>
      </c>
      <c r="G4537" s="259" t="str">
        <f>data_olah!G335</f>
        <v>116.62670666136891</v>
      </c>
      <c r="H4537" s="258" t="str">
        <f>data_olah!H335</f>
        <v>TELKOMSAT</v>
      </c>
      <c r="I4537" s="258" t="str">
        <f>data_olah!I335</f>
        <v>STARLINK</v>
      </c>
      <c r="J4537" s="258" t="str">
        <f>data_olah!J335</f>
        <v>TERPASANG</v>
      </c>
      <c r="K4537" s="258" t="str">
        <f>data_olah!R335</f>
        <v>&lt;= 500GB</v>
      </c>
      <c r="L4537" s="258" t="str">
        <f>data_olah!U335</f>
        <v>SANGAT OPTIMAL</v>
      </c>
    </row>
    <row r="4538">
      <c r="A4538" s="257">
        <v>2025.0</v>
      </c>
      <c r="B4538" s="257" t="s">
        <v>3600</v>
      </c>
      <c r="C4538" s="258" t="str">
        <f>data_olah!B336</f>
        <v>KUTAI KARTANEGARA</v>
      </c>
      <c r="D4538" s="258" t="str">
        <f>data_olah!C336</f>
        <v>KOTA BANGUN DARAT</v>
      </c>
      <c r="E4538" s="258" t="str">
        <f>data_olah!D336</f>
        <v>BENUA BARU</v>
      </c>
      <c r="F4538" s="259" t="str">
        <f>data_olah!F336</f>
        <v>-0.410829478444526</v>
      </c>
      <c r="G4538" s="259" t="str">
        <f>data_olah!G336</f>
        <v>116.70014889760117</v>
      </c>
      <c r="H4538" s="258" t="str">
        <f>data_olah!H336</f>
        <v>TELKOMSAT</v>
      </c>
      <c r="I4538" s="258" t="str">
        <f>data_olah!I336</f>
        <v>STARLINK</v>
      </c>
      <c r="J4538" s="258" t="str">
        <f>data_olah!J336</f>
        <v>TERPASANG</v>
      </c>
      <c r="K4538" s="258" t="str">
        <f>data_olah!R336</f>
        <v>&lt;= 50GB</v>
      </c>
      <c r="L4538" s="258" t="str">
        <f>data_olah!U336</f>
        <v>TIDAK OPTIMAL</v>
      </c>
    </row>
    <row r="4539">
      <c r="A4539" s="257">
        <v>2025.0</v>
      </c>
      <c r="B4539" s="257" t="s">
        <v>3600</v>
      </c>
      <c r="C4539" s="258" t="str">
        <f>data_olah!B337</f>
        <v>KUTAI KARTANEGARA</v>
      </c>
      <c r="D4539" s="258" t="str">
        <f>data_olah!C337</f>
        <v>KOTA BANGUN DARAT</v>
      </c>
      <c r="E4539" s="258" t="str">
        <f>data_olah!D337</f>
        <v>KOTA BANGUN I</v>
      </c>
      <c r="F4539" s="259" t="str">
        <f>data_olah!F337</f>
        <v>-0.35004152693619633</v>
      </c>
      <c r="G4539" s="259" t="str">
        <f>data_olah!G337</f>
        <v>116.59100573047249</v>
      </c>
      <c r="H4539" s="258" t="str">
        <f>data_olah!H337</f>
        <v>TELKOM</v>
      </c>
      <c r="I4539" s="258" t="str">
        <f>data_olah!I337</f>
        <v>WMS</v>
      </c>
      <c r="J4539" s="258" t="str">
        <f>data_olah!J337</f>
        <v>TERPASANG</v>
      </c>
      <c r="K4539" s="258" t="str">
        <f>data_olah!R337</f>
        <v>&gt; 200GB</v>
      </c>
      <c r="L4539" s="258" t="str">
        <f>data_olah!U337</f>
        <v>KURANG OPTIMAL</v>
      </c>
    </row>
    <row r="4540">
      <c r="A4540" s="257">
        <v>2025.0</v>
      </c>
      <c r="B4540" s="257" t="s">
        <v>3600</v>
      </c>
      <c r="C4540" s="258" t="str">
        <f>data_olah!B338</f>
        <v>KUTAI KARTANEGARA</v>
      </c>
      <c r="D4540" s="258" t="str">
        <f>data_olah!C338</f>
        <v>KOTA BANGUN DARAT</v>
      </c>
      <c r="E4540" s="258" t="str">
        <f>data_olah!D338</f>
        <v>KOTA BANGUN II</v>
      </c>
      <c r="F4540" s="259" t="str">
        <f>data_olah!F338</f>
        <v>-0.3797061418139967</v>
      </c>
      <c r="G4540" s="259" t="str">
        <f>data_olah!G338</f>
        <v>116.55445564343019</v>
      </c>
      <c r="H4540" s="258" t="str">
        <f>data_olah!H338</f>
        <v>TELKOM</v>
      </c>
      <c r="I4540" s="258" t="str">
        <f>data_olah!I338</f>
        <v>WMS</v>
      </c>
      <c r="J4540" s="258" t="str">
        <f>data_olah!J338</f>
        <v>TERPASANG</v>
      </c>
      <c r="K4540" s="258" t="str">
        <f>data_olah!R338</f>
        <v>&gt; 200GB</v>
      </c>
      <c r="L4540" s="258" t="str">
        <f>data_olah!U338</f>
        <v>KURANG OPTIMAL</v>
      </c>
    </row>
    <row r="4541">
      <c r="A4541" s="257">
        <v>2025.0</v>
      </c>
      <c r="B4541" s="257" t="s">
        <v>3600</v>
      </c>
      <c r="C4541" s="258" t="str">
        <f>data_olah!B339</f>
        <v>KUTAI KARTANEGARA</v>
      </c>
      <c r="D4541" s="258" t="str">
        <f>data_olah!C339</f>
        <v>KOTA BANGUN DARAT</v>
      </c>
      <c r="E4541" s="258" t="str">
        <f>data_olah!D339</f>
        <v>KOTA BANGUN III</v>
      </c>
      <c r="F4541" s="259" t="str">
        <f>data_olah!F339</f>
        <v>-0.28024716720296056</v>
      </c>
      <c r="G4541" s="259" t="str">
        <f>data_olah!G339</f>
        <v>116.56717337465193</v>
      </c>
      <c r="H4541" s="258" t="str">
        <f>data_olah!H339</f>
        <v>TELKOMSEL</v>
      </c>
      <c r="I4541" s="258" t="str">
        <f>data_olah!I339</f>
        <v>INDIHOME</v>
      </c>
      <c r="J4541" s="258" t="str">
        <f>data_olah!J339</f>
        <v>TERPASANG</v>
      </c>
      <c r="K4541" s="258" t="str">
        <f>data_olah!R339</f>
        <v>&lt;= 100GB</v>
      </c>
      <c r="L4541" s="258" t="str">
        <f>data_olah!U339</f>
        <v>KURANG OPTIMAL</v>
      </c>
    </row>
    <row r="4542">
      <c r="A4542" s="257">
        <v>2025.0</v>
      </c>
      <c r="B4542" s="257" t="s">
        <v>3600</v>
      </c>
      <c r="C4542" s="258" t="str">
        <f>data_olah!B340</f>
        <v>KUTAI KARTANEGARA</v>
      </c>
      <c r="D4542" s="258" t="str">
        <f>data_olah!C340</f>
        <v>KOTA BANGUN DARAT</v>
      </c>
      <c r="E4542" s="258" t="str">
        <f>data_olah!D340</f>
        <v>SUMBER SARI</v>
      </c>
      <c r="F4542" s="259" t="str">
        <f>data_olah!F340</f>
        <v>-0.29009841232001043</v>
      </c>
      <c r="G4542" s="259" t="str">
        <f>data_olah!G340</f>
        <v>116.74920216891331</v>
      </c>
      <c r="H4542" s="258" t="str">
        <f>data_olah!H340</f>
        <v>TELKOM</v>
      </c>
      <c r="I4542" s="258" t="str">
        <f>data_olah!I340</f>
        <v>Astinet</v>
      </c>
      <c r="J4542" s="258" t="str">
        <f>data_olah!J340</f>
        <v>TERPASANG</v>
      </c>
      <c r="K4542" s="258" t="str">
        <f>data_olah!R340</f>
        <v>TIDAK TERDETEKSI</v>
      </c>
      <c r="L4542" s="258" t="str">
        <f>data_olah!U340</f>
        <v>TIDAK TERDETEKSI</v>
      </c>
    </row>
    <row r="4543">
      <c r="A4543" s="257">
        <v>2025.0</v>
      </c>
      <c r="B4543" s="257" t="s">
        <v>3600</v>
      </c>
      <c r="C4543" s="258" t="str">
        <f>data_olah!B341</f>
        <v>KUTAI KARTANEGARA</v>
      </c>
      <c r="D4543" s="258" t="str">
        <f>data_olah!C341</f>
        <v>KOTA BANGUN DARAT</v>
      </c>
      <c r="E4543" s="258" t="str">
        <f>data_olah!D341</f>
        <v>SARI NADI</v>
      </c>
      <c r="F4543" s="259" t="str">
        <f>data_olah!F341</f>
        <v>-0.3938837910668468</v>
      </c>
      <c r="G4543" s="259" t="str">
        <f>data_olah!G341</f>
        <v>116.72957143045235</v>
      </c>
      <c r="H4543" s="258" t="str">
        <f>data_olah!H341</f>
        <v>TELKOM</v>
      </c>
      <c r="I4543" s="258" t="str">
        <f>data_olah!I341</f>
        <v>WMS</v>
      </c>
      <c r="J4543" s="258" t="str">
        <f>data_olah!J341</f>
        <v>TERPASANG</v>
      </c>
      <c r="K4543" s="258" t="str">
        <f>data_olah!R341</f>
        <v>&gt; 200GB</v>
      </c>
      <c r="L4543" s="258" t="str">
        <f>data_olah!U341</f>
        <v>KURANG OPTIMAL</v>
      </c>
    </row>
    <row r="4544">
      <c r="A4544" s="257">
        <v>2025.0</v>
      </c>
      <c r="B4544" s="257" t="s">
        <v>3600</v>
      </c>
      <c r="C4544" s="258" t="str">
        <f>data_olah!B342</f>
        <v>KUTAI KARTANEGARA</v>
      </c>
      <c r="D4544" s="258" t="str">
        <f>data_olah!C342</f>
        <v>KOTA BANGUN DARAT</v>
      </c>
      <c r="E4544" s="258" t="str">
        <f>data_olah!D342</f>
        <v>SUKA BUMI</v>
      </c>
      <c r="F4544" s="259" t="str">
        <f>data_olah!F342</f>
        <v>-0.36851181319256</v>
      </c>
      <c r="G4544" s="259" t="str">
        <f>data_olah!G342</f>
        <v>116.68943074713239</v>
      </c>
      <c r="H4544" s="258" t="str">
        <f>data_olah!H342</f>
        <v>TELKOM</v>
      </c>
      <c r="I4544" s="258" t="str">
        <f>data_olah!I342</f>
        <v>WMS</v>
      </c>
      <c r="J4544" s="258" t="str">
        <f>data_olah!J342</f>
        <v>TERPASANG</v>
      </c>
      <c r="K4544" s="258" t="str">
        <f>data_olah!R342</f>
        <v>&gt; 200GB</v>
      </c>
      <c r="L4544" s="258" t="str">
        <f>data_olah!U342</f>
        <v>KURANG OPTIMAL</v>
      </c>
    </row>
    <row r="4545">
      <c r="A4545" s="257">
        <v>2025.0</v>
      </c>
      <c r="B4545" s="257" t="s">
        <v>3600</v>
      </c>
      <c r="C4545" s="258" t="str">
        <f>data_olah!B343</f>
        <v>KUTAI KARTANEGARA</v>
      </c>
      <c r="D4545" s="258" t="str">
        <f>data_olah!C343</f>
        <v>KOTA BANGUN DARAT</v>
      </c>
      <c r="E4545" s="258" t="str">
        <f>data_olah!D343</f>
        <v>WONOSARI</v>
      </c>
      <c r="F4545" s="259" t="str">
        <f>data_olah!F343</f>
        <v>-0.3928536660934374</v>
      </c>
      <c r="G4545" s="259" t="str">
        <f>data_olah!G343</f>
        <v>116.64548111959118</v>
      </c>
      <c r="H4545" s="258" t="str">
        <f>data_olah!H343</f>
        <v>TELKOMSAT</v>
      </c>
      <c r="I4545" s="258" t="str">
        <f>data_olah!I343</f>
        <v>STARLINK</v>
      </c>
      <c r="J4545" s="258" t="str">
        <f>data_olah!J343</f>
        <v>TERPASANG</v>
      </c>
      <c r="K4545" s="258" t="str">
        <f>data_olah!R343</f>
        <v>&lt;= 50GB</v>
      </c>
      <c r="L4545" s="258" t="str">
        <f>data_olah!U343</f>
        <v>TIDAK OPTIMAL</v>
      </c>
    </row>
    <row r="4546">
      <c r="A4546" s="257">
        <v>2025.0</v>
      </c>
      <c r="B4546" s="257" t="s">
        <v>3600</v>
      </c>
      <c r="C4546" s="258" t="str">
        <f>data_olah!B344</f>
        <v>KUTAI KARTANEGARA</v>
      </c>
      <c r="D4546" s="258" t="str">
        <f>data_olah!C344</f>
        <v>LOA JANAN</v>
      </c>
      <c r="E4546" s="258" t="str">
        <f>data_olah!D344</f>
        <v>BAKUNGAN</v>
      </c>
      <c r="F4546" s="259" t="str">
        <f>data_olah!F344</f>
        <v>-0.59353118182943</v>
      </c>
      <c r="G4546" s="259" t="str">
        <f>data_olah!G344</f>
        <v>117.04485926730453</v>
      </c>
      <c r="H4546" s="258" t="str">
        <f>data_olah!H344</f>
        <v>TELKOM</v>
      </c>
      <c r="I4546" s="258" t="str">
        <f>data_olah!I344</f>
        <v>WMS</v>
      </c>
      <c r="J4546" s="258" t="str">
        <f>data_olah!J344</f>
        <v>TERPASANG</v>
      </c>
      <c r="K4546" s="258" t="str">
        <f>data_olah!R344</f>
        <v>&gt; 200GB</v>
      </c>
      <c r="L4546" s="258" t="str">
        <f>data_olah!U344</f>
        <v>KURANG OPTIMAL</v>
      </c>
    </row>
    <row r="4547">
      <c r="A4547" s="257">
        <v>2025.0</v>
      </c>
      <c r="B4547" s="257" t="s">
        <v>3600</v>
      </c>
      <c r="C4547" s="258" t="str">
        <f>data_olah!B345</f>
        <v>KUTAI KARTANEGARA</v>
      </c>
      <c r="D4547" s="258" t="str">
        <f>data_olah!C345</f>
        <v>LOA JANAN</v>
      </c>
      <c r="E4547" s="258" t="str">
        <f>data_olah!D345</f>
        <v>LOA DURI ULU</v>
      </c>
      <c r="F4547" s="259" t="str">
        <f>data_olah!F345</f>
        <v>-0.5884023989733906</v>
      </c>
      <c r="G4547" s="259" t="str">
        <f>data_olah!G345</f>
        <v>117.06158509108974</v>
      </c>
      <c r="H4547" s="258" t="str">
        <f>data_olah!H345</f>
        <v>TELKOM</v>
      </c>
      <c r="I4547" s="258" t="str">
        <f>data_olah!I345</f>
        <v>WMS</v>
      </c>
      <c r="J4547" s="258" t="str">
        <f>data_olah!J345</f>
        <v>TERPASANG</v>
      </c>
      <c r="K4547" s="258" t="str">
        <f>data_olah!R345</f>
        <v>&lt;= 10GB</v>
      </c>
      <c r="L4547" s="258" t="str">
        <f>data_olah!U345</f>
        <v>KURANG OPTIMAL</v>
      </c>
    </row>
    <row r="4548">
      <c r="A4548" s="257">
        <v>2025.0</v>
      </c>
      <c r="B4548" s="257" t="s">
        <v>3600</v>
      </c>
      <c r="C4548" s="258" t="str">
        <f>data_olah!B346</f>
        <v>KUTAI KARTANEGARA</v>
      </c>
      <c r="D4548" s="258" t="str">
        <f>data_olah!C346</f>
        <v>LOA JANAN</v>
      </c>
      <c r="E4548" s="258" t="str">
        <f>data_olah!D346</f>
        <v>LOA JANAN ULU</v>
      </c>
      <c r="F4548" s="259" t="str">
        <f>data_olah!F346</f>
        <v>-0.5779209327928697</v>
      </c>
      <c r="G4548" s="259" t="str">
        <f>data_olah!G346</f>
        <v>117.08624493022013</v>
      </c>
      <c r="H4548" s="258" t="str">
        <f>data_olah!H346</f>
        <v>TELKOM</v>
      </c>
      <c r="I4548" s="258" t="str">
        <f>data_olah!I346</f>
        <v>WMS</v>
      </c>
      <c r="J4548" s="258" t="str">
        <f>data_olah!J346</f>
        <v>TERPASANG</v>
      </c>
      <c r="K4548" s="258" t="str">
        <f>data_olah!R346</f>
        <v>&lt;= 100GB</v>
      </c>
      <c r="L4548" s="258" t="str">
        <f>data_olah!U346</f>
        <v>TIDAK OPTIMAL</v>
      </c>
    </row>
    <row r="4549">
      <c r="A4549" s="257">
        <v>2025.0</v>
      </c>
      <c r="B4549" s="257" t="s">
        <v>3600</v>
      </c>
      <c r="C4549" s="258" t="str">
        <f>data_olah!B347</f>
        <v>KUTAI KARTANEGARA</v>
      </c>
      <c r="D4549" s="258" t="str">
        <f>data_olah!C347</f>
        <v>LOA JANAN</v>
      </c>
      <c r="E4549" s="258" t="str">
        <f>data_olah!D347</f>
        <v>PURWAJAYA</v>
      </c>
      <c r="F4549" s="259" t="str">
        <f>data_olah!F347</f>
        <v>-0.6143097049334735</v>
      </c>
      <c r="G4549" s="259" t="str">
        <f>data_olah!G347</f>
        <v>117.08733932106767</v>
      </c>
      <c r="H4549" s="258" t="str">
        <f>data_olah!H347</f>
        <v>TELKOMSEL</v>
      </c>
      <c r="I4549" s="258" t="str">
        <f>data_olah!I347</f>
        <v>INDIHOME</v>
      </c>
      <c r="J4549" s="258" t="str">
        <f>data_olah!J347</f>
        <v>TERPASANG</v>
      </c>
      <c r="K4549" s="258" t="str">
        <f>data_olah!R347</f>
        <v/>
      </c>
      <c r="L4549" s="258" t="str">
        <f>data_olah!U347</f>
        <v>KURANG OPTIMAL</v>
      </c>
    </row>
    <row r="4550">
      <c r="A4550" s="257">
        <v>2025.0</v>
      </c>
      <c r="B4550" s="257" t="s">
        <v>3600</v>
      </c>
      <c r="C4550" s="258" t="str">
        <f>data_olah!B348</f>
        <v>KUTAI KARTANEGARA</v>
      </c>
      <c r="D4550" s="258" t="str">
        <f>data_olah!C348</f>
        <v>LOA JANAN</v>
      </c>
      <c r="E4550" s="258" t="str">
        <f>data_olah!D348</f>
        <v>TANI BHAKTI</v>
      </c>
      <c r="F4550" s="259" t="str">
        <f>data_olah!F348</f>
        <v>-0.6259242598871447</v>
      </c>
      <c r="G4550" s="259" t="str">
        <f>data_olah!G348</f>
        <v>117.1234640900671</v>
      </c>
      <c r="H4550" s="258" t="str">
        <f>data_olah!H348</f>
        <v>TELKOMSEL</v>
      </c>
      <c r="I4550" s="258" t="str">
        <f>data_olah!I348</f>
        <v>INDIHOME</v>
      </c>
      <c r="J4550" s="258" t="str">
        <f>data_olah!J348</f>
        <v>TERPASANG</v>
      </c>
      <c r="K4550" s="258" t="str">
        <f>data_olah!R348</f>
        <v>&lt;= 1GB</v>
      </c>
      <c r="L4550" s="258" t="str">
        <f>data_olah!U348</f>
        <v>TIDAK OPTIMAL</v>
      </c>
    </row>
    <row r="4551">
      <c r="A4551" s="257">
        <v>2025.0</v>
      </c>
      <c r="B4551" s="257" t="s">
        <v>3600</v>
      </c>
      <c r="C4551" s="258" t="str">
        <f>data_olah!B349</f>
        <v>KUTAI KARTANEGARA</v>
      </c>
      <c r="D4551" s="258" t="str">
        <f>data_olah!C349</f>
        <v>LOA JANAN</v>
      </c>
      <c r="E4551" s="258" t="str">
        <f>data_olah!D349</f>
        <v>BATUAH</v>
      </c>
      <c r="F4551" s="259" t="str">
        <f>data_olah!F349</f>
        <v>-0.718244072656435</v>
      </c>
      <c r="G4551" s="259" t="str">
        <f>data_olah!G349</f>
        <v>117.09111349542322</v>
      </c>
      <c r="H4551" s="258" t="str">
        <f>data_olah!H349</f>
        <v>TELKOMSEL</v>
      </c>
      <c r="I4551" s="258" t="str">
        <f>data_olah!I349</f>
        <v>INDIHOME</v>
      </c>
      <c r="J4551" s="258" t="str">
        <f>data_olah!J349</f>
        <v>TERPASANG</v>
      </c>
      <c r="K4551" s="258" t="str">
        <f>data_olah!R349</f>
        <v/>
      </c>
      <c r="L4551" s="258" t="str">
        <f>data_olah!U349</f>
        <v>KURANG OPTIMAL</v>
      </c>
    </row>
    <row r="4552">
      <c r="A4552" s="257">
        <v>2025.0</v>
      </c>
      <c r="B4552" s="257" t="s">
        <v>3600</v>
      </c>
      <c r="C4552" s="258" t="str">
        <f>data_olah!B350</f>
        <v>KUTAI KARTANEGARA</v>
      </c>
      <c r="D4552" s="258" t="str">
        <f>data_olah!C350</f>
        <v>LOA JANAN</v>
      </c>
      <c r="E4552" s="258" t="str">
        <f>data_olah!D350</f>
        <v>LOA DURI ILIR</v>
      </c>
      <c r="F4552" s="259" t="str">
        <f>data_olah!F350</f>
        <v>-0.5973390762105307</v>
      </c>
      <c r="G4552" s="259" t="str">
        <f>data_olah!G350</f>
        <v>117.06987891787082</v>
      </c>
      <c r="H4552" s="258" t="str">
        <f>data_olah!H350</f>
        <v>TELKOM</v>
      </c>
      <c r="I4552" s="258" t="str">
        <f>data_olah!I350</f>
        <v>WMS</v>
      </c>
      <c r="J4552" s="258" t="str">
        <f>data_olah!J350</f>
        <v>TERPASANG</v>
      </c>
      <c r="K4552" s="258" t="str">
        <f>data_olah!R350</f>
        <v>TIDAK AKTIF</v>
      </c>
      <c r="L4552" s="258" t="str">
        <f>data_olah!U350</f>
        <v>TIDAK OPTIMAL</v>
      </c>
    </row>
    <row r="4553">
      <c r="A4553" s="257">
        <v>2025.0</v>
      </c>
      <c r="B4553" s="257" t="s">
        <v>3600</v>
      </c>
      <c r="C4553" s="258" t="str">
        <f>data_olah!B351</f>
        <v>KUTAI KARTANEGARA</v>
      </c>
      <c r="D4553" s="258" t="str">
        <f>data_olah!C351</f>
        <v>LOA JANAN</v>
      </c>
      <c r="E4553" s="258" t="str">
        <f>data_olah!D351</f>
        <v>TANI HARAPAN</v>
      </c>
      <c r="F4553" s="259" t="str">
        <f>data_olah!F351</f>
        <v>-0.729767768104083</v>
      </c>
      <c r="G4553" s="259" t="str">
        <f>data_olah!G351</f>
        <v>117.12619350490209</v>
      </c>
      <c r="H4553" s="258" t="str">
        <f>data_olah!H351</f>
        <v>TELKOMSEL</v>
      </c>
      <c r="I4553" s="258" t="str">
        <f>data_olah!I351</f>
        <v>INDIHOME</v>
      </c>
      <c r="J4553" s="258" t="str">
        <f>data_olah!J351</f>
        <v>TERPASANG</v>
      </c>
      <c r="K4553" s="258" t="str">
        <f>data_olah!R351</f>
        <v>&lt;= 100GB</v>
      </c>
      <c r="L4553" s="258" t="str">
        <f>data_olah!U351</f>
        <v>KURANG OPTIMAL</v>
      </c>
    </row>
    <row r="4554">
      <c r="A4554" s="257">
        <v>2025.0</v>
      </c>
      <c r="B4554" s="257" t="s">
        <v>3600</v>
      </c>
      <c r="C4554" s="258" t="str">
        <f>data_olah!B352</f>
        <v>KUTAI KARTANEGARA</v>
      </c>
      <c r="D4554" s="258" t="str">
        <f>data_olah!C352</f>
        <v>LOA KULU</v>
      </c>
      <c r="E4554" s="258" t="str">
        <f>data_olah!D352</f>
        <v>JONGGON DESA</v>
      </c>
      <c r="F4554" s="259" t="str">
        <f>data_olah!F352</f>
        <v>-0.6142645910707611</v>
      </c>
      <c r="G4554" s="259" t="str">
        <f>data_olah!G352</f>
        <v>116.76268544505427</v>
      </c>
      <c r="H4554" s="258" t="str">
        <f>data_olah!H352</f>
        <v>TELKOMSAT</v>
      </c>
      <c r="I4554" s="258" t="str">
        <f>data_olah!I352</f>
        <v>STARLINK</v>
      </c>
      <c r="J4554" s="258" t="str">
        <f>data_olah!J352</f>
        <v>TERPASANG</v>
      </c>
      <c r="K4554" s="258" t="str">
        <f>data_olah!R352</f>
        <v>&lt;=1000GB</v>
      </c>
      <c r="L4554" s="258" t="str">
        <f>data_olah!U352</f>
        <v>SANGAT OPTIMAL</v>
      </c>
    </row>
    <row r="4555">
      <c r="A4555" s="257">
        <v>2025.0</v>
      </c>
      <c r="B4555" s="257" t="s">
        <v>3600</v>
      </c>
      <c r="C4555" s="258" t="str">
        <f>data_olah!B353</f>
        <v>KUTAI KARTANEGARA</v>
      </c>
      <c r="D4555" s="258" t="str">
        <f>data_olah!C353</f>
        <v>LOA KULU</v>
      </c>
      <c r="E4555" s="258" t="str">
        <f>data_olah!D353</f>
        <v>SUNGAI PAYANG</v>
      </c>
      <c r="F4555" s="259" t="str">
        <f>data_olah!F353</f>
        <v>-0.6078261071357294</v>
      </c>
      <c r="G4555" s="259" t="str">
        <f>data_olah!G353</f>
        <v>116.8844104373294</v>
      </c>
      <c r="H4555" s="258" t="str">
        <f>data_olah!H353</f>
        <v>TELKOM</v>
      </c>
      <c r="I4555" s="258" t="str">
        <f>data_olah!I353</f>
        <v>WMS</v>
      </c>
      <c r="J4555" s="258" t="str">
        <f>data_olah!J353</f>
        <v>TERPASANG</v>
      </c>
      <c r="K4555" s="258" t="str">
        <f>data_olah!R353</f>
        <v>&lt;= 50GB</v>
      </c>
      <c r="L4555" s="258" t="str">
        <f>data_olah!U353</f>
        <v>KURANG OPTIMAL</v>
      </c>
    </row>
    <row r="4556">
      <c r="A4556" s="257">
        <v>2025.0</v>
      </c>
      <c r="B4556" s="257" t="s">
        <v>3600</v>
      </c>
      <c r="C4556" s="258" t="str">
        <f>data_olah!B354</f>
        <v>KUTAI KARTANEGARA</v>
      </c>
      <c r="D4556" s="258" t="str">
        <f>data_olah!C354</f>
        <v>LOA KULU</v>
      </c>
      <c r="E4556" s="258" t="str">
        <f>data_olah!D354</f>
        <v>JEMBAYAN</v>
      </c>
      <c r="F4556" s="259" t="str">
        <f>data_olah!F354</f>
        <v>-0.5518804593861202</v>
      </c>
      <c r="G4556" s="259" t="str">
        <f>data_olah!G354</f>
        <v>117.01981887962839</v>
      </c>
      <c r="H4556" s="258" t="str">
        <f>data_olah!H354</f>
        <v>TELKOMSEL</v>
      </c>
      <c r="I4556" s="258" t="str">
        <f>data_olah!I354</f>
        <v>INDIHOME</v>
      </c>
      <c r="J4556" s="258" t="str">
        <f>data_olah!J354</f>
        <v>TERPASANG</v>
      </c>
      <c r="K4556" s="258" t="str">
        <f>data_olah!R354</f>
        <v>&gt; 200GB</v>
      </c>
      <c r="L4556" s="258" t="str">
        <f>data_olah!U354</f>
        <v>KURANG OPTIMAL</v>
      </c>
    </row>
    <row r="4557">
      <c r="A4557" s="257">
        <v>2025.0</v>
      </c>
      <c r="B4557" s="257" t="s">
        <v>3600</v>
      </c>
      <c r="C4557" s="258" t="str">
        <f>data_olah!B355</f>
        <v>KUTAI KARTANEGARA</v>
      </c>
      <c r="D4557" s="258" t="str">
        <f>data_olah!C355</f>
        <v>LOA KULU</v>
      </c>
      <c r="E4557" s="258" t="str">
        <f>data_olah!D355</f>
        <v>LOA KULU KOTA</v>
      </c>
      <c r="F4557" s="259" t="str">
        <f>data_olah!F355</f>
        <v>-0.5235449735768833</v>
      </c>
      <c r="G4557" s="259" t="str">
        <f>data_olah!G355</f>
        <v>117.02382392486432</v>
      </c>
      <c r="H4557" s="258" t="str">
        <f>data_olah!H355</f>
        <v>TELKOMSEL</v>
      </c>
      <c r="I4557" s="258" t="str">
        <f>data_olah!I355</f>
        <v>INDIHOME</v>
      </c>
      <c r="J4557" s="258" t="str">
        <f>data_olah!J355</f>
        <v>TERPASANG</v>
      </c>
      <c r="K4557" s="258" t="str">
        <f>data_olah!R355</f>
        <v>&lt;= 100GB</v>
      </c>
      <c r="L4557" s="258" t="str">
        <f>data_olah!U355</f>
        <v>TIDAK OPTIMAL</v>
      </c>
    </row>
    <row r="4558">
      <c r="A4558" s="257">
        <v>2025.0</v>
      </c>
      <c r="B4558" s="257" t="s">
        <v>3600</v>
      </c>
      <c r="C4558" s="258" t="str">
        <f>data_olah!B356</f>
        <v>KUTAI KARTANEGARA</v>
      </c>
      <c r="D4558" s="258" t="str">
        <f>data_olah!C356</f>
        <v>LOA KULU</v>
      </c>
      <c r="E4558" s="258" t="str">
        <f>data_olah!D356</f>
        <v>LOH SUMBER</v>
      </c>
      <c r="F4558" s="259" t="str">
        <f>data_olah!F356</f>
        <v>-0.5180641150217037</v>
      </c>
      <c r="G4558" s="259" t="str">
        <f>data_olah!G356</f>
        <v>117.02245848060284</v>
      </c>
      <c r="H4558" s="258" t="str">
        <f>data_olah!H356</f>
        <v>TELKOMSEL</v>
      </c>
      <c r="I4558" s="258" t="str">
        <f>data_olah!I356</f>
        <v>INDIHOME</v>
      </c>
      <c r="J4558" s="258" t="str">
        <f>data_olah!J356</f>
        <v>TERPASANG</v>
      </c>
      <c r="K4558" s="258" t="str">
        <f>data_olah!R356</f>
        <v>&gt; 200GB</v>
      </c>
      <c r="L4558" s="258" t="str">
        <f>data_olah!U356</f>
        <v>KURANG OPTIMAL</v>
      </c>
    </row>
    <row r="4559">
      <c r="A4559" s="257">
        <v>2025.0</v>
      </c>
      <c r="B4559" s="257" t="s">
        <v>3600</v>
      </c>
      <c r="C4559" s="258" t="str">
        <f>data_olah!B357</f>
        <v>KUTAI KARTANEGARA</v>
      </c>
      <c r="D4559" s="258" t="str">
        <f>data_olah!C357</f>
        <v>LOA KULU</v>
      </c>
      <c r="E4559" s="258" t="str">
        <f>data_olah!D357</f>
        <v>PONORAGAN</v>
      </c>
      <c r="F4559" s="259" t="str">
        <f>data_olah!F357</f>
        <v>-0.5071658322974266</v>
      </c>
      <c r="G4559" s="259" t="str">
        <f>data_olah!G357</f>
        <v>117.02166871333944</v>
      </c>
      <c r="H4559" s="258" t="str">
        <f>data_olah!H357</f>
        <v>TELKOMSEL</v>
      </c>
      <c r="I4559" s="258" t="str">
        <f>data_olah!I357</f>
        <v>INDIHOME</v>
      </c>
      <c r="J4559" s="258" t="str">
        <f>data_olah!J357</f>
        <v>TERPASANG</v>
      </c>
      <c r="K4559" s="258" t="str">
        <f>data_olah!R357</f>
        <v>&lt;= 100GB</v>
      </c>
      <c r="L4559" s="258" t="str">
        <f>data_olah!U357</f>
        <v>KURANG OPTIMAL</v>
      </c>
    </row>
    <row r="4560">
      <c r="A4560" s="257">
        <v>2025.0</v>
      </c>
      <c r="B4560" s="257" t="s">
        <v>3600</v>
      </c>
      <c r="C4560" s="258" t="str">
        <f>data_olah!B358</f>
        <v>KUTAI KARTANEGARA</v>
      </c>
      <c r="D4560" s="258" t="str">
        <f>data_olah!C358</f>
        <v>LOA KULU</v>
      </c>
      <c r="E4560" s="258" t="str">
        <f>data_olah!D358</f>
        <v>REMPANGA</v>
      </c>
      <c r="F4560" s="259" t="str">
        <f>data_olah!F358</f>
        <v>-0.4703044700932232</v>
      </c>
      <c r="G4560" s="259" t="str">
        <f>data_olah!G358</f>
        <v>117.01273320643378</v>
      </c>
      <c r="H4560" s="258" t="str">
        <f>data_olah!H358</f>
        <v>TELKOMSEL</v>
      </c>
      <c r="I4560" s="258" t="str">
        <f>data_olah!I358</f>
        <v>INDIHOME</v>
      </c>
      <c r="J4560" s="258" t="str">
        <f>data_olah!J358</f>
        <v>TERPASANG</v>
      </c>
      <c r="K4560" s="258" t="str">
        <f>data_olah!R358</f>
        <v>&lt;= 10GB</v>
      </c>
      <c r="L4560" s="258" t="str">
        <f>data_olah!U358</f>
        <v>KURANG OPTIMAL</v>
      </c>
    </row>
    <row r="4561">
      <c r="A4561" s="257">
        <v>2025.0</v>
      </c>
      <c r="B4561" s="257" t="s">
        <v>3600</v>
      </c>
      <c r="C4561" s="258" t="str">
        <f>data_olah!B359</f>
        <v>KUTAI KARTANEGARA</v>
      </c>
      <c r="D4561" s="258" t="str">
        <f>data_olah!C359</f>
        <v>LOA KULU</v>
      </c>
      <c r="E4561" s="258" t="str">
        <f>data_olah!D359</f>
        <v>MARGAHAYU</v>
      </c>
      <c r="F4561" s="259" t="str">
        <f>data_olah!F359</f>
        <v>-0.5011338042446072</v>
      </c>
      <c r="G4561" s="259" t="str">
        <f>data_olah!G359</f>
        <v>116.84623719799417</v>
      </c>
      <c r="H4561" s="258" t="str">
        <f>data_olah!H359</f>
        <v>TELKOMSEL</v>
      </c>
      <c r="I4561" s="258" t="str">
        <f>data_olah!I359</f>
        <v>INDIHOME</v>
      </c>
      <c r="J4561" s="258" t="str">
        <f>data_olah!J359</f>
        <v>TERPASANG</v>
      </c>
      <c r="K4561" s="258" t="str">
        <f>data_olah!R359</f>
        <v>&gt; 200GB</v>
      </c>
      <c r="L4561" s="258" t="str">
        <f>data_olah!U359</f>
        <v>KURANG OPTIMAL</v>
      </c>
    </row>
    <row r="4562">
      <c r="A4562" s="257">
        <v>2025.0</v>
      </c>
      <c r="B4562" s="257" t="s">
        <v>3600</v>
      </c>
      <c r="C4562" s="258" t="str">
        <f>data_olah!B360</f>
        <v>KUTAI KARTANEGARA</v>
      </c>
      <c r="D4562" s="258" t="str">
        <f>data_olah!C360</f>
        <v>LOA KULU</v>
      </c>
      <c r="E4562" s="258" t="str">
        <f>data_olah!D360</f>
        <v>JONGGON JAYA</v>
      </c>
      <c r="F4562" s="259" t="str">
        <f>data_olah!F360</f>
        <v>-0.5030516157775967</v>
      </c>
      <c r="G4562" s="259" t="str">
        <f>data_olah!G360</f>
        <v>116.84021506761499</v>
      </c>
      <c r="H4562" s="258" t="str">
        <f>data_olah!H360</f>
        <v>TELKOMSEL</v>
      </c>
      <c r="I4562" s="258" t="str">
        <f>data_olah!I360</f>
        <v>INDIHOME</v>
      </c>
      <c r="J4562" s="258" t="str">
        <f>data_olah!J360</f>
        <v>TERPASANG</v>
      </c>
      <c r="K4562" s="258" t="str">
        <f>data_olah!R360</f>
        <v>&lt;= 100GB</v>
      </c>
      <c r="L4562" s="258" t="str">
        <f>data_olah!U360</f>
        <v>KURANG OPTIMAL</v>
      </c>
    </row>
    <row r="4563">
      <c r="A4563" s="257">
        <v>2025.0</v>
      </c>
      <c r="B4563" s="257" t="s">
        <v>3600</v>
      </c>
      <c r="C4563" s="258" t="str">
        <f>data_olah!B361</f>
        <v>KUTAI KARTANEGARA</v>
      </c>
      <c r="D4563" s="258" t="str">
        <f>data_olah!C361</f>
        <v>LOA KULU</v>
      </c>
      <c r="E4563" s="258" t="str">
        <f>data_olah!D361</f>
        <v>LUNG ANAI</v>
      </c>
      <c r="F4563" s="259" t="str">
        <f>data_olah!F361</f>
        <v>-0.6109710170681897</v>
      </c>
      <c r="G4563" s="259" t="str">
        <f>data_olah!G361</f>
        <v>116.88976746581798</v>
      </c>
      <c r="H4563" s="258" t="str">
        <f>data_olah!H361</f>
        <v>TELKOMSEL</v>
      </c>
      <c r="I4563" s="258" t="str">
        <f>data_olah!I361</f>
        <v>INDIHOME</v>
      </c>
      <c r="J4563" s="258" t="str">
        <f>data_olah!J361</f>
        <v>TERPASANG</v>
      </c>
      <c r="K4563" s="258" t="str">
        <f>data_olah!R361</f>
        <v>&lt;= 50GB</v>
      </c>
      <c r="L4563" s="258" t="str">
        <f>data_olah!U361</f>
        <v>TIDAK OPTIMAL</v>
      </c>
    </row>
    <row r="4564">
      <c r="A4564" s="257">
        <v>2025.0</v>
      </c>
      <c r="B4564" s="257" t="s">
        <v>3600</v>
      </c>
      <c r="C4564" s="258" t="str">
        <f>data_olah!B362</f>
        <v>KUTAI KARTANEGARA</v>
      </c>
      <c r="D4564" s="258" t="str">
        <f>data_olah!C362</f>
        <v>LOA KULU</v>
      </c>
      <c r="E4564" s="258" t="str">
        <f>data_olah!D362</f>
        <v>JEMBAYAN TENGAH</v>
      </c>
      <c r="F4564" s="259" t="str">
        <f>data_olah!F362</f>
        <v>-0.5455367613623618</v>
      </c>
      <c r="G4564" s="259" t="str">
        <f>data_olah!G362</f>
        <v>116.98412902714188</v>
      </c>
      <c r="H4564" s="258" t="str">
        <f>data_olah!H362</f>
        <v>TELKOM</v>
      </c>
      <c r="I4564" s="258" t="str">
        <f>data_olah!I362</f>
        <v>WMS</v>
      </c>
      <c r="J4564" s="258" t="str">
        <f>data_olah!J362</f>
        <v>TERPASANG</v>
      </c>
      <c r="K4564" s="258" t="str">
        <f>data_olah!R362</f>
        <v>&gt; 200GB</v>
      </c>
      <c r="L4564" s="258" t="str">
        <f>data_olah!U362</f>
        <v>KURANG OPTIMAL</v>
      </c>
    </row>
    <row r="4565">
      <c r="A4565" s="257">
        <v>2025.0</v>
      </c>
      <c r="B4565" s="257" t="s">
        <v>3600</v>
      </c>
      <c r="C4565" s="258" t="str">
        <f>data_olah!B363</f>
        <v>KUTAI KARTANEGARA</v>
      </c>
      <c r="D4565" s="258" t="str">
        <f>data_olah!C363</f>
        <v>LOA KULU</v>
      </c>
      <c r="E4565" s="258" t="str">
        <f>data_olah!D363</f>
        <v>JEMBAYAN DALAM</v>
      </c>
      <c r="F4565" s="259" t="str">
        <f>data_olah!F363</f>
        <v>-0.5635663991107154</v>
      </c>
      <c r="G4565" s="259" t="str">
        <f>data_olah!G363</f>
        <v>116.94909928264948</v>
      </c>
      <c r="H4565" s="258" t="str">
        <f>data_olah!H363</f>
        <v>TELKOM</v>
      </c>
      <c r="I4565" s="258" t="str">
        <f>data_olah!I363</f>
        <v>WMS</v>
      </c>
      <c r="J4565" s="258" t="str">
        <f>data_olah!J363</f>
        <v>TERPASANG</v>
      </c>
      <c r="K4565" s="258" t="str">
        <f>data_olah!R363</f>
        <v>&lt;= 1GB</v>
      </c>
      <c r="L4565" s="258" t="str">
        <f>data_olah!U363</f>
        <v>TIDAK OPTIMAL</v>
      </c>
    </row>
    <row r="4566">
      <c r="A4566" s="257">
        <v>2025.0</v>
      </c>
      <c r="B4566" s="257" t="s">
        <v>3600</v>
      </c>
      <c r="C4566" s="258" t="str">
        <f>data_olah!B364</f>
        <v>KUTAI KARTANEGARA</v>
      </c>
      <c r="D4566" s="258" t="str">
        <f>data_olah!C364</f>
        <v>LOA KULU</v>
      </c>
      <c r="E4566" s="258" t="str">
        <f>data_olah!D364</f>
        <v>SEPAKAT</v>
      </c>
      <c r="F4566" s="259" t="str">
        <f>data_olah!F364</f>
        <v>-0.4930854170239537</v>
      </c>
      <c r="G4566" s="259" t="str">
        <f>data_olah!G364</f>
        <v>117.021111014874</v>
      </c>
      <c r="H4566" s="258" t="str">
        <f>data_olah!H364</f>
        <v>TELKOM</v>
      </c>
      <c r="I4566" s="258" t="str">
        <f>data_olah!I364</f>
        <v>WMS</v>
      </c>
      <c r="J4566" s="258" t="str">
        <f>data_olah!J364</f>
        <v>TERPASANG</v>
      </c>
      <c r="K4566" s="258" t="str">
        <f>data_olah!R364</f>
        <v>BELUM TERPASANG</v>
      </c>
      <c r="L4566" s="258" t="str">
        <f>data_olah!U364</f>
        <v>TIDAK OPTIMAL</v>
      </c>
    </row>
    <row r="4567">
      <c r="A4567" s="257">
        <v>2025.0</v>
      </c>
      <c r="B4567" s="257" t="s">
        <v>3600</v>
      </c>
      <c r="C4567" s="258" t="str">
        <f>data_olah!B365</f>
        <v>KUTAI KARTANEGARA</v>
      </c>
      <c r="D4567" s="258" t="str">
        <f>data_olah!C365</f>
        <v>LOA KULU</v>
      </c>
      <c r="E4567" s="258" t="str">
        <f>data_olah!D365</f>
        <v>SUMBER SARI</v>
      </c>
      <c r="F4567" s="259" t="str">
        <f>data_olah!F365</f>
        <v>-0.4974154303914146</v>
      </c>
      <c r="G4567" s="259" t="str">
        <f>data_olah!G365</f>
        <v>116.99302174619554</v>
      </c>
      <c r="H4567" s="258" t="str">
        <f>data_olah!H365</f>
        <v>TELKOMSEL</v>
      </c>
      <c r="I4567" s="258" t="str">
        <f>data_olah!I365</f>
        <v>INDIHOME</v>
      </c>
      <c r="J4567" s="258" t="str">
        <f>data_olah!J365</f>
        <v>TERPASANG</v>
      </c>
      <c r="K4567" s="258" t="str">
        <f>data_olah!R365</f>
        <v>&lt;= 10GB</v>
      </c>
      <c r="L4567" s="258" t="str">
        <f>data_olah!U365</f>
        <v>TIDAK OPTIMAL</v>
      </c>
    </row>
    <row r="4568">
      <c r="A4568" s="257">
        <v>2025.0</v>
      </c>
      <c r="B4568" s="257" t="s">
        <v>3600</v>
      </c>
      <c r="C4568" s="258" t="str">
        <f>data_olah!B366</f>
        <v>KUTAI KARTANEGARA</v>
      </c>
      <c r="D4568" s="258" t="str">
        <f>data_olah!C366</f>
        <v>LOA KULU</v>
      </c>
      <c r="E4568" s="258" t="str">
        <f>data_olah!D366</f>
        <v>JONGKANG</v>
      </c>
      <c r="F4568" s="259" t="str">
        <f>data_olah!F366</f>
        <v>-0.46219761466628256</v>
      </c>
      <c r="G4568" s="259" t="str">
        <f>data_olah!G366</f>
        <v>117.02071574098791</v>
      </c>
      <c r="H4568" s="258" t="str">
        <f>data_olah!H366</f>
        <v>TELKOMSEL</v>
      </c>
      <c r="I4568" s="258" t="str">
        <f>data_olah!I366</f>
        <v>INDIHOME</v>
      </c>
      <c r="J4568" s="258" t="str">
        <f>data_olah!J366</f>
        <v>TERPASANG</v>
      </c>
      <c r="K4568" s="258" t="str">
        <f>data_olah!R366</f>
        <v>TIDAK AKTIF</v>
      </c>
      <c r="L4568" s="258" t="str">
        <f>data_olah!U366</f>
        <v>KURANG OPTIMAL</v>
      </c>
    </row>
    <row r="4569">
      <c r="A4569" s="257">
        <v>2025.0</v>
      </c>
      <c r="B4569" s="257" t="s">
        <v>3600</v>
      </c>
      <c r="C4569" s="258" t="str">
        <f>data_olah!B367</f>
        <v>KUTAI KARTANEGARA</v>
      </c>
      <c r="D4569" s="258" t="str">
        <f>data_olah!C367</f>
        <v>MARANG KAYU</v>
      </c>
      <c r="E4569" s="258" t="str">
        <f>data_olah!D367</f>
        <v>SEBUNTAL</v>
      </c>
      <c r="F4569" s="259" t="str">
        <f>data_olah!F367</f>
        <v>-0.1087852811933336</v>
      </c>
      <c r="G4569" s="259" t="str">
        <f>data_olah!G367</f>
        <v>117.43471305083428</v>
      </c>
      <c r="H4569" s="258" t="str">
        <f>data_olah!H367</f>
        <v>TELKOM</v>
      </c>
      <c r="I4569" s="258" t="str">
        <f>data_olah!I367</f>
        <v>WMS</v>
      </c>
      <c r="J4569" s="258" t="str">
        <f>data_olah!J367</f>
        <v>TERPASANG</v>
      </c>
      <c r="K4569" s="258" t="str">
        <f>data_olah!R367</f>
        <v>&lt;= 50GB</v>
      </c>
      <c r="L4569" s="258" t="str">
        <f>data_olah!U367</f>
        <v>TIDAK OPTIMAL</v>
      </c>
    </row>
    <row r="4570">
      <c r="A4570" s="257">
        <v>2025.0</v>
      </c>
      <c r="B4570" s="257" t="s">
        <v>3600</v>
      </c>
      <c r="C4570" s="258" t="str">
        <f>data_olah!B368</f>
        <v>KUTAI KARTANEGARA</v>
      </c>
      <c r="D4570" s="258" t="str">
        <f>data_olah!C368</f>
        <v>MARANG KAYU</v>
      </c>
      <c r="E4570" s="258" t="str">
        <f>data_olah!D368</f>
        <v>SANTAN ULU</v>
      </c>
      <c r="F4570" s="259" t="str">
        <f>data_olah!F368</f>
        <v>0.006936846022426801</v>
      </c>
      <c r="G4570" s="259" t="str">
        <f>data_olah!G368</f>
        <v>117.36201545507136</v>
      </c>
      <c r="H4570" s="258" t="str">
        <f>data_olah!H368</f>
        <v>TELKOM</v>
      </c>
      <c r="I4570" s="258" t="str">
        <f>data_olah!I368</f>
        <v>WMS</v>
      </c>
      <c r="J4570" s="258" t="str">
        <f>data_olah!J368</f>
        <v>TERPASANG</v>
      </c>
      <c r="K4570" s="258" t="str">
        <f>data_olah!R368</f>
        <v>TIDAK AKTIF</v>
      </c>
      <c r="L4570" s="258" t="str">
        <f>data_olah!U368</f>
        <v>KURANG OPTIMAL</v>
      </c>
    </row>
    <row r="4571">
      <c r="A4571" s="257">
        <v>2025.0</v>
      </c>
      <c r="B4571" s="257" t="s">
        <v>3600</v>
      </c>
      <c r="C4571" s="258" t="str">
        <f>data_olah!B369</f>
        <v>KUTAI KARTANEGARA</v>
      </c>
      <c r="D4571" s="258" t="str">
        <f>data_olah!C369</f>
        <v>MARANG KAYU</v>
      </c>
      <c r="E4571" s="258" t="str">
        <f>data_olah!D369</f>
        <v>SANTAN TENGAH</v>
      </c>
      <c r="F4571" s="259" t="str">
        <f>data_olah!F369</f>
        <v>-0.011533936768635476</v>
      </c>
      <c r="G4571" s="259" t="str">
        <f>data_olah!G369</f>
        <v>117.46696698390733</v>
      </c>
      <c r="H4571" s="258" t="str">
        <f>data_olah!H369</f>
        <v>TELKOMSAT</v>
      </c>
      <c r="I4571" s="258" t="str">
        <f>data_olah!I369</f>
        <v>STARLINK</v>
      </c>
      <c r="J4571" s="258" t="str">
        <f>data_olah!J369</f>
        <v>TERPASANG</v>
      </c>
      <c r="K4571" s="258" t="str">
        <f>data_olah!R369</f>
        <v>&lt;= 500GB</v>
      </c>
      <c r="L4571" s="258" t="str">
        <f>data_olah!U369</f>
        <v>SANGAT OPTIMAL</v>
      </c>
    </row>
    <row r="4572">
      <c r="A4572" s="257">
        <v>2025.0</v>
      </c>
      <c r="B4572" s="257" t="s">
        <v>3600</v>
      </c>
      <c r="C4572" s="258" t="str">
        <f>data_olah!B370</f>
        <v>KUTAI KARTANEGARA</v>
      </c>
      <c r="D4572" s="258" t="str">
        <f>data_olah!C370</f>
        <v>MARANG KAYU</v>
      </c>
      <c r="E4572" s="258" t="str">
        <f>data_olah!D370</f>
        <v>SANTAN ILIR</v>
      </c>
      <c r="F4572" s="259" t="str">
        <f>data_olah!F370</f>
        <v>-0.012059253960356156</v>
      </c>
      <c r="G4572" s="259" t="str">
        <f>data_olah!G370</f>
        <v>117.48626019925076</v>
      </c>
      <c r="H4572" s="258" t="str">
        <f>data_olah!H370</f>
        <v>TELKOM</v>
      </c>
      <c r="I4572" s="258" t="str">
        <f>data_olah!I370</f>
        <v>WMS</v>
      </c>
      <c r="J4572" s="258" t="str">
        <f>data_olah!J370</f>
        <v>TERPASANG</v>
      </c>
      <c r="K4572" s="258" t="str">
        <f>data_olah!R370</f>
        <v>&lt;= 100GB</v>
      </c>
      <c r="L4572" s="258" t="str">
        <f>data_olah!U370</f>
        <v>KURANG OPTIMAL</v>
      </c>
    </row>
    <row r="4573">
      <c r="A4573" s="257">
        <v>2025.0</v>
      </c>
      <c r="B4573" s="257" t="s">
        <v>3600</v>
      </c>
      <c r="C4573" s="258" t="str">
        <f>data_olah!B371</f>
        <v>KUTAI KARTANEGARA</v>
      </c>
      <c r="D4573" s="258" t="str">
        <f>data_olah!C371</f>
        <v>MARANG KAYU</v>
      </c>
      <c r="E4573" s="258" t="str">
        <f>data_olah!D371</f>
        <v>KERSIK</v>
      </c>
      <c r="F4573" s="259" t="str">
        <f>data_olah!F371</f>
        <v>-0.05241375142047945</v>
      </c>
      <c r="G4573" s="259" t="str">
        <f>data_olah!G371</f>
        <v>117.48921461194092</v>
      </c>
      <c r="H4573" s="258" t="str">
        <f>data_olah!H371</f>
        <v>TELKOM</v>
      </c>
      <c r="I4573" s="258" t="str">
        <f>data_olah!I371</f>
        <v>WMS</v>
      </c>
      <c r="J4573" s="258" t="str">
        <f>data_olah!J371</f>
        <v>TERPASANG</v>
      </c>
      <c r="K4573" s="258" t="str">
        <f>data_olah!R371</f>
        <v>&lt;= 150GB</v>
      </c>
      <c r="L4573" s="258" t="str">
        <f>data_olah!U371</f>
        <v>KURANG OPTIMAL</v>
      </c>
    </row>
    <row r="4574">
      <c r="A4574" s="257">
        <v>2025.0</v>
      </c>
      <c r="B4574" s="257" t="s">
        <v>3600</v>
      </c>
      <c r="C4574" s="258" t="str">
        <f>data_olah!B372</f>
        <v>KUTAI KARTANEGARA</v>
      </c>
      <c r="D4574" s="258" t="str">
        <f>data_olah!C372</f>
        <v>MARANG KAYU</v>
      </c>
      <c r="E4574" s="258" t="str">
        <f>data_olah!D372</f>
        <v>BUNGA PUTIH</v>
      </c>
      <c r="F4574" s="259" t="str">
        <f>data_olah!F372</f>
        <v>-0.14846319505449493</v>
      </c>
      <c r="G4574" s="259" t="str">
        <f>data_olah!G372</f>
        <v>117.40954996856374</v>
      </c>
      <c r="H4574" s="258" t="str">
        <f>data_olah!H372</f>
        <v>TELKOM</v>
      </c>
      <c r="I4574" s="258" t="str">
        <f>data_olah!I372</f>
        <v>WMS</v>
      </c>
      <c r="J4574" s="258" t="str">
        <f>data_olah!J372</f>
        <v>TERPASANG</v>
      </c>
      <c r="K4574" s="258" t="str">
        <f>data_olah!R372</f>
        <v>&gt; 200GB</v>
      </c>
      <c r="L4574" s="258" t="str">
        <f>data_olah!U372</f>
        <v>KURANG OPTIMAL</v>
      </c>
    </row>
    <row r="4575">
      <c r="A4575" s="257">
        <v>2025.0</v>
      </c>
      <c r="B4575" s="257" t="s">
        <v>3600</v>
      </c>
      <c r="C4575" s="258" t="str">
        <f>data_olah!B373</f>
        <v>KUTAI KARTANEGARA</v>
      </c>
      <c r="D4575" s="258" t="str">
        <f>data_olah!C373</f>
        <v>MARANG KAYU</v>
      </c>
      <c r="E4575" s="258" t="str">
        <f>data_olah!D373</f>
        <v>MAKARTI</v>
      </c>
      <c r="F4575" s="259" t="str">
        <f>data_olah!F373</f>
        <v>-0.11423654055396966</v>
      </c>
      <c r="G4575" s="259" t="str">
        <f>data_olah!G373</f>
        <v>117.33836444343011</v>
      </c>
      <c r="H4575" s="258" t="str">
        <f>data_olah!H373</f>
        <v>TELKOM</v>
      </c>
      <c r="I4575" s="258" t="str">
        <f>data_olah!I373</f>
        <v>WMS</v>
      </c>
      <c r="J4575" s="258" t="str">
        <f>data_olah!J373</f>
        <v>TERPASANG</v>
      </c>
      <c r="K4575" s="258" t="str">
        <f>data_olah!R373</f>
        <v>TIDAK AKTIF</v>
      </c>
      <c r="L4575" s="258" t="str">
        <f>data_olah!U373</f>
        <v>TIDAK OPTIMAL</v>
      </c>
    </row>
    <row r="4576">
      <c r="A4576" s="257">
        <v>2025.0</v>
      </c>
      <c r="B4576" s="257" t="s">
        <v>3600</v>
      </c>
      <c r="C4576" s="258" t="str">
        <f>data_olah!B374</f>
        <v>KUTAI KARTANEGARA</v>
      </c>
      <c r="D4576" s="258" t="str">
        <f>data_olah!C374</f>
        <v>MARANG KAYU</v>
      </c>
      <c r="E4576" s="258" t="str">
        <f>data_olah!D374</f>
        <v>PRANGAT SELATAN</v>
      </c>
      <c r="F4576" s="259" t="str">
        <f>data_olah!F374</f>
        <v>-0.14613019321923745</v>
      </c>
      <c r="G4576" s="259" t="str">
        <f>data_olah!G374</f>
        <v>117.33231499301168</v>
      </c>
      <c r="H4576" s="258" t="str">
        <f>data_olah!H374</f>
        <v>TELKOMSEL</v>
      </c>
      <c r="I4576" s="258" t="str">
        <f>data_olah!I374</f>
        <v>INDIHOME</v>
      </c>
      <c r="J4576" s="258" t="str">
        <f>data_olah!J374</f>
        <v>TERPASANG</v>
      </c>
      <c r="K4576" s="258" t="str">
        <f>data_olah!R374</f>
        <v>&lt;= 50GB</v>
      </c>
      <c r="L4576" s="258" t="str">
        <f>data_olah!U374</f>
        <v>TIDAK OPTIMAL</v>
      </c>
    </row>
    <row r="4577">
      <c r="A4577" s="257">
        <v>2025.0</v>
      </c>
      <c r="B4577" s="257" t="s">
        <v>3600</v>
      </c>
      <c r="C4577" s="258" t="str">
        <f>data_olah!B375</f>
        <v>KUTAI KARTANEGARA</v>
      </c>
      <c r="D4577" s="258" t="str">
        <f>data_olah!C375</f>
        <v>MARANG KAYU</v>
      </c>
      <c r="E4577" s="258" t="str">
        <f>data_olah!D375</f>
        <v>PRANGAT BARU</v>
      </c>
      <c r="F4577" s="259" t="str">
        <f>data_olah!F375</f>
        <v>-0.2025394570003165</v>
      </c>
      <c r="G4577" s="259" t="str">
        <f>data_olah!G375</f>
        <v>117.31312917224803</v>
      </c>
      <c r="H4577" s="258" t="str">
        <f>data_olah!H375</f>
        <v>TELKOMSEL</v>
      </c>
      <c r="I4577" s="258" t="str">
        <f>data_olah!I375</f>
        <v>INDIHOME</v>
      </c>
      <c r="J4577" s="258" t="str">
        <f>data_olah!J375</f>
        <v>TERPASANG</v>
      </c>
      <c r="K4577" s="258" t="str">
        <f>data_olah!R375</f>
        <v>&lt;= 200GB</v>
      </c>
      <c r="L4577" s="258" t="str">
        <f>data_olah!U375</f>
        <v>KURANG OPTIMAL</v>
      </c>
    </row>
    <row r="4578">
      <c r="A4578" s="257">
        <v>2025.0</v>
      </c>
      <c r="B4578" s="257" t="s">
        <v>3600</v>
      </c>
      <c r="C4578" s="258" t="str">
        <f>data_olah!B376</f>
        <v>KUTAI KARTANEGARA</v>
      </c>
      <c r="D4578" s="258" t="str">
        <f>data_olah!C376</f>
        <v>MARANG KAYU</v>
      </c>
      <c r="E4578" s="258" t="str">
        <f>data_olah!D376</f>
        <v>SEMANGKO</v>
      </c>
      <c r="F4578" s="259" t="str">
        <f>data_olah!F376</f>
        <v>-0.09186156582240741</v>
      </c>
      <c r="G4578" s="259" t="str">
        <f>data_olah!G376</f>
        <v>117.45594882253334</v>
      </c>
      <c r="H4578" s="258" t="str">
        <f>data_olah!H376</f>
        <v>TELKOM</v>
      </c>
      <c r="I4578" s="258" t="str">
        <f>data_olah!I376</f>
        <v>WMS</v>
      </c>
      <c r="J4578" s="258" t="str">
        <f>data_olah!J376</f>
        <v>TERPASANG</v>
      </c>
      <c r="K4578" s="258" t="str">
        <f>data_olah!R376</f>
        <v>&gt; 200GB</v>
      </c>
      <c r="L4578" s="258" t="str">
        <f>data_olah!U376</f>
        <v>KURANG OPTIMAL</v>
      </c>
    </row>
    <row r="4579">
      <c r="A4579" s="257">
        <v>2025.0</v>
      </c>
      <c r="B4579" s="257" t="s">
        <v>3600</v>
      </c>
      <c r="C4579" s="258" t="str">
        <f>data_olah!B377</f>
        <v>KUTAI KARTANEGARA</v>
      </c>
      <c r="D4579" s="258" t="str">
        <f>data_olah!C377</f>
        <v>MARANG KAYU</v>
      </c>
      <c r="E4579" s="258" t="str">
        <f>data_olah!D377</f>
        <v>SAMBERA BARU</v>
      </c>
      <c r="F4579" s="259" t="str">
        <f>data_olah!F377</f>
        <v>-0.19723518190067618</v>
      </c>
      <c r="G4579" s="259" t="str">
        <f>data_olah!G377</f>
        <v>117.38093340718999</v>
      </c>
      <c r="H4579" s="258" t="str">
        <f>data_olah!H377</f>
        <v>TELKOMSEL</v>
      </c>
      <c r="I4579" s="258" t="str">
        <f>data_olah!I377</f>
        <v>ORBIT</v>
      </c>
      <c r="J4579" s="258" t="str">
        <f>data_olah!J377</f>
        <v>TERPASANG</v>
      </c>
      <c r="K4579" s="258" t="str">
        <f>data_olah!R377</f>
        <v>TIDAK TERDETEKSI</v>
      </c>
      <c r="L4579" s="258" t="str">
        <f>data_olah!U377</f>
        <v>TIDAK TERDETEKSI</v>
      </c>
    </row>
    <row r="4580">
      <c r="A4580" s="257">
        <v>2025.0</v>
      </c>
      <c r="B4580" s="257" t="s">
        <v>3600</v>
      </c>
      <c r="C4580" s="258" t="str">
        <f>data_olah!B378</f>
        <v>KUTAI KARTANEGARA</v>
      </c>
      <c r="D4580" s="258" t="str">
        <f>data_olah!C378</f>
        <v>MUARA BADAK</v>
      </c>
      <c r="E4580" s="258" t="str">
        <f>data_olah!D378</f>
        <v>SALIKI</v>
      </c>
      <c r="F4580" s="259" t="str">
        <f>data_olah!F378</f>
        <v>-0.4021493935520776</v>
      </c>
      <c r="G4580" s="259" t="str">
        <f>data_olah!G378</f>
        <v>117.42212947369651</v>
      </c>
      <c r="H4580" s="258" t="str">
        <f>data_olah!H378</f>
        <v>TELKOMSEL</v>
      </c>
      <c r="I4580" s="258" t="str">
        <f>data_olah!I378</f>
        <v>INDIHOME</v>
      </c>
      <c r="J4580" s="258" t="str">
        <f>data_olah!J378</f>
        <v>TERPASANG</v>
      </c>
      <c r="K4580" s="258" t="str">
        <f>data_olah!R378</f>
        <v>&gt; 200GB</v>
      </c>
      <c r="L4580" s="258" t="str">
        <f>data_olah!U378</f>
        <v>KURANG OPTIMAL</v>
      </c>
    </row>
    <row r="4581">
      <c r="A4581" s="257">
        <v>2025.0</v>
      </c>
      <c r="B4581" s="257" t="s">
        <v>3600</v>
      </c>
      <c r="C4581" s="258" t="str">
        <f>data_olah!B379</f>
        <v>KUTAI KARTANEGARA</v>
      </c>
      <c r="D4581" s="258" t="str">
        <f>data_olah!C379</f>
        <v>MUARA BADAK</v>
      </c>
      <c r="E4581" s="258" t="str">
        <f>data_olah!D379</f>
        <v>SALOK PALAI</v>
      </c>
      <c r="F4581" s="259" t="str">
        <f>data_olah!F379</f>
        <v>-0.3800644779099306</v>
      </c>
      <c r="G4581" s="259" t="str">
        <f>data_olah!G379</f>
        <v>117.4318818118037</v>
      </c>
      <c r="H4581" s="258" t="str">
        <f>data_olah!H379</f>
        <v>TELKOMSAT</v>
      </c>
      <c r="I4581" s="258" t="str">
        <f>data_olah!I379</f>
        <v>STARLINK</v>
      </c>
      <c r="J4581" s="258" t="str">
        <f>data_olah!J379</f>
        <v>TERPASANG</v>
      </c>
      <c r="K4581" s="258" t="str">
        <f>data_olah!R379</f>
        <v>&lt;= 50GB</v>
      </c>
      <c r="L4581" s="258" t="str">
        <f>data_olah!U379</f>
        <v>TIDAK OPTIMAL</v>
      </c>
    </row>
    <row r="4582">
      <c r="A4582" s="257">
        <v>2025.0</v>
      </c>
      <c r="B4582" s="257" t="s">
        <v>3600</v>
      </c>
      <c r="C4582" s="258" t="str">
        <f>data_olah!B380</f>
        <v>KUTAI KARTANEGARA</v>
      </c>
      <c r="D4582" s="258" t="str">
        <f>data_olah!C380</f>
        <v>MUARA BADAK</v>
      </c>
      <c r="E4582" s="258" t="str">
        <f>data_olah!D380</f>
        <v>MUARA BADAK ULU</v>
      </c>
      <c r="F4582" s="259" t="str">
        <f>data_olah!F380</f>
        <v>-0.3522726282018181</v>
      </c>
      <c r="G4582" s="259" t="str">
        <f>data_olah!G380</f>
        <v>117.43570694248712</v>
      </c>
      <c r="H4582" s="258" t="str">
        <f>data_olah!H380</f>
        <v>TELKOMSEL</v>
      </c>
      <c r="I4582" s="258" t="str">
        <f>data_olah!I380</f>
        <v>INDIHOME</v>
      </c>
      <c r="J4582" s="258" t="str">
        <f>data_olah!J380</f>
        <v>TERPASANG</v>
      </c>
      <c r="K4582" s="258" t="str">
        <f>data_olah!R380</f>
        <v>&lt;= 100GB</v>
      </c>
      <c r="L4582" s="258" t="str">
        <f>data_olah!U380</f>
        <v>TIDAK OPTIMAL</v>
      </c>
    </row>
    <row r="4583">
      <c r="A4583" s="257">
        <v>2025.0</v>
      </c>
      <c r="B4583" s="257" t="s">
        <v>3600</v>
      </c>
      <c r="C4583" s="258" t="str">
        <f>data_olah!B381</f>
        <v>KUTAI KARTANEGARA</v>
      </c>
      <c r="D4583" s="258" t="str">
        <f>data_olah!C381</f>
        <v>MUARA BADAK</v>
      </c>
      <c r="E4583" s="258" t="str">
        <f>data_olah!D381</f>
        <v>MUARA BADAK ILIR</v>
      </c>
      <c r="F4583" s="259" t="str">
        <f>data_olah!F381</f>
        <v>-0.34862067434489796</v>
      </c>
      <c r="G4583" s="259" t="str">
        <f>data_olah!G381</f>
        <v>117.4372745361003</v>
      </c>
      <c r="H4583" s="258" t="str">
        <f>data_olah!H381</f>
        <v>TELKOMSEL</v>
      </c>
      <c r="I4583" s="258" t="str">
        <f>data_olah!I381</f>
        <v>INDIHOME</v>
      </c>
      <c r="J4583" s="258" t="str">
        <f>data_olah!J381</f>
        <v>TERPASANG</v>
      </c>
      <c r="K4583" s="258" t="str">
        <f>data_olah!R381</f>
        <v>&lt;= 50GB</v>
      </c>
      <c r="L4583" s="258" t="str">
        <f>data_olah!U381</f>
        <v>KURANG OPTIMAL</v>
      </c>
    </row>
    <row r="4584">
      <c r="A4584" s="257">
        <v>2025.0</v>
      </c>
      <c r="B4584" s="257" t="s">
        <v>3600</v>
      </c>
      <c r="C4584" s="258" t="str">
        <f>data_olah!B382</f>
        <v>KUTAI KARTANEGARA</v>
      </c>
      <c r="D4584" s="258" t="str">
        <f>data_olah!C382</f>
        <v>MUARA BADAK</v>
      </c>
      <c r="E4584" s="258" t="str">
        <f>data_olah!D382</f>
        <v>TANJUNG LIMAU</v>
      </c>
      <c r="F4584" s="259" t="str">
        <f>data_olah!F382</f>
        <v>-0.30099547065581994</v>
      </c>
      <c r="G4584" s="259" t="str">
        <f>data_olah!G382</f>
        <v>117.44204757471898</v>
      </c>
      <c r="H4584" s="258" t="str">
        <f>data_olah!H382</f>
        <v>TELKOMSEL</v>
      </c>
      <c r="I4584" s="258" t="str">
        <f>data_olah!I382</f>
        <v>INDIHOME</v>
      </c>
      <c r="J4584" s="258" t="str">
        <f>data_olah!J382</f>
        <v>TERPASANG</v>
      </c>
      <c r="K4584" s="258" t="str">
        <f>data_olah!R382</f>
        <v>TIDAK AKTIF</v>
      </c>
      <c r="L4584" s="258" t="str">
        <f>data_olah!U382</f>
        <v>TIDAK OPTIMAL</v>
      </c>
    </row>
    <row r="4585">
      <c r="A4585" s="257">
        <v>2025.0</v>
      </c>
      <c r="B4585" s="257" t="s">
        <v>3600</v>
      </c>
      <c r="C4585" s="258" t="str">
        <f>data_olah!B383</f>
        <v>KUTAI KARTANEGARA</v>
      </c>
      <c r="D4585" s="258" t="str">
        <f>data_olah!C383</f>
        <v>MUARA BADAK</v>
      </c>
      <c r="E4585" s="258" t="str">
        <f>data_olah!D383</f>
        <v>TANAH DATAR</v>
      </c>
      <c r="F4585" s="259" t="str">
        <f>data_olah!F383</f>
        <v>-0.33920559786536747</v>
      </c>
      <c r="G4585" s="259" t="str">
        <f>data_olah!G383</f>
        <v>117.28366706019818</v>
      </c>
      <c r="H4585" s="258" t="str">
        <f>data_olah!H383</f>
        <v>TELKOMSEL</v>
      </c>
      <c r="I4585" s="258" t="str">
        <f>data_olah!I383</f>
        <v>INDIHOME</v>
      </c>
      <c r="J4585" s="258" t="str">
        <f>data_olah!J383</f>
        <v>TERPASANG</v>
      </c>
      <c r="K4585" s="258" t="str">
        <f>data_olah!R383</f>
        <v/>
      </c>
      <c r="L4585" s="258" t="str">
        <f>data_olah!U383</f>
        <v>TIDAK OPTIMAL</v>
      </c>
    </row>
    <row r="4586">
      <c r="A4586" s="257">
        <v>2025.0</v>
      </c>
      <c r="B4586" s="257" t="s">
        <v>3600</v>
      </c>
      <c r="C4586" s="258" t="str">
        <f>data_olah!B384</f>
        <v>KUTAI KARTANEGARA</v>
      </c>
      <c r="D4586" s="258" t="str">
        <f>data_olah!C384</f>
        <v>MUARA BADAK</v>
      </c>
      <c r="E4586" s="258" t="str">
        <f>data_olah!D384</f>
        <v>BADAK BARU</v>
      </c>
      <c r="F4586" s="259" t="str">
        <f>data_olah!F384</f>
        <v>-0.3233383042232851</v>
      </c>
      <c r="G4586" s="259" t="str">
        <f>data_olah!G384</f>
        <v>117.42089050540963</v>
      </c>
      <c r="H4586" s="258" t="str">
        <f>data_olah!H384</f>
        <v>TELKOM</v>
      </c>
      <c r="I4586" s="258" t="str">
        <f>data_olah!I384</f>
        <v>WMS</v>
      </c>
      <c r="J4586" s="258" t="str">
        <f>data_olah!J384</f>
        <v>TERPASANG</v>
      </c>
      <c r="K4586" s="258" t="str">
        <f>data_olah!R384</f>
        <v>&lt;= 100GB</v>
      </c>
      <c r="L4586" s="258" t="str">
        <f>data_olah!U384</f>
        <v>KURANG OPTIMAL</v>
      </c>
    </row>
    <row r="4587">
      <c r="A4587" s="257">
        <v>2025.0</v>
      </c>
      <c r="B4587" s="257" t="s">
        <v>3600</v>
      </c>
      <c r="C4587" s="258" t="str">
        <f>data_olah!B385</f>
        <v>KUTAI KARTANEGARA</v>
      </c>
      <c r="D4587" s="258" t="str">
        <f>data_olah!C385</f>
        <v>MUARA BADAK</v>
      </c>
      <c r="E4587" s="258" t="str">
        <f>data_olah!D385</f>
        <v>SUKA DAMAI</v>
      </c>
      <c r="F4587" s="259" t="str">
        <f>data_olah!F385</f>
        <v>-6.554409054190663</v>
      </c>
      <c r="G4587" s="259" t="str">
        <f>data_olah!G385</f>
        <v>107.05646757503189</v>
      </c>
      <c r="H4587" s="258" t="str">
        <f>data_olah!H385</f>
        <v/>
      </c>
      <c r="I4587" s="258" t="str">
        <f>data_olah!I385</f>
        <v/>
      </c>
      <c r="J4587" s="258" t="str">
        <f>data_olah!J385</f>
        <v/>
      </c>
      <c r="K4587" s="258" t="str">
        <f>data_olah!R385</f>
        <v>BELUM TERPASANG</v>
      </c>
      <c r="L4587" s="258" t="str">
        <f>data_olah!U385</f>
        <v>BELUM TERPASANG</v>
      </c>
    </row>
    <row r="4588">
      <c r="A4588" s="257">
        <v>2025.0</v>
      </c>
      <c r="B4588" s="257" t="s">
        <v>3600</v>
      </c>
      <c r="C4588" s="258" t="str">
        <f>data_olah!B386</f>
        <v>KUTAI KARTANEGARA</v>
      </c>
      <c r="D4588" s="258" t="str">
        <f>data_olah!C386</f>
        <v>MUARA BADAK</v>
      </c>
      <c r="E4588" s="258" t="str">
        <f>data_olah!D386</f>
        <v>BADAK MEKAR</v>
      </c>
      <c r="F4588" s="259" t="str">
        <f>data_olah!F386</f>
        <v>-0.25065892130153294</v>
      </c>
      <c r="G4588" s="259" t="str">
        <f>data_olah!G386</f>
        <v>117.264986551445</v>
      </c>
      <c r="H4588" s="258" t="str">
        <f>data_olah!H386</f>
        <v>TELKOM</v>
      </c>
      <c r="I4588" s="258" t="str">
        <f>data_olah!I386</f>
        <v>WMS</v>
      </c>
      <c r="J4588" s="258" t="str">
        <f>data_olah!J386</f>
        <v>TERPASANG</v>
      </c>
      <c r="K4588" s="258" t="str">
        <f>data_olah!R386</f>
        <v>&lt;= 50GB</v>
      </c>
      <c r="L4588" s="258" t="str">
        <f>data_olah!U386</f>
        <v>TIDAK OPTIMAL</v>
      </c>
    </row>
    <row r="4589">
      <c r="A4589" s="257">
        <v>2025.0</v>
      </c>
      <c r="B4589" s="257" t="s">
        <v>3600</v>
      </c>
      <c r="C4589" s="258" t="str">
        <f>data_olah!B387</f>
        <v>KUTAI KARTANEGARA</v>
      </c>
      <c r="D4589" s="258" t="str">
        <f>data_olah!C387</f>
        <v>MUARA BADAK</v>
      </c>
      <c r="E4589" s="258" t="str">
        <f>data_olah!D387</f>
        <v>GAS ALAM BADAK I</v>
      </c>
      <c r="F4589" s="259" t="str">
        <f>data_olah!F387</f>
        <v>-0.3231900687149154</v>
      </c>
      <c r="G4589" s="259" t="str">
        <f>data_olah!G387</f>
        <v>117.4351351908887</v>
      </c>
      <c r="H4589" s="258" t="str">
        <f>data_olah!H387</f>
        <v/>
      </c>
      <c r="I4589" s="258" t="str">
        <f>data_olah!I387</f>
        <v/>
      </c>
      <c r="J4589" s="258" t="str">
        <f>data_olah!J387</f>
        <v/>
      </c>
      <c r="K4589" s="258" t="str">
        <f>data_olah!R387</f>
        <v>BELUM TERPASANG</v>
      </c>
      <c r="L4589" s="258" t="str">
        <f>data_olah!U387</f>
        <v>BELUM TERPASANG</v>
      </c>
    </row>
    <row r="4590">
      <c r="A4590" s="257">
        <v>2025.0</v>
      </c>
      <c r="B4590" s="257" t="s">
        <v>3600</v>
      </c>
      <c r="C4590" s="258" t="str">
        <f>data_olah!B388</f>
        <v>KUTAI KARTANEGARA</v>
      </c>
      <c r="D4590" s="258" t="str">
        <f>data_olah!C388</f>
        <v>MUARA BADAK</v>
      </c>
      <c r="E4590" s="258" t="str">
        <f>data_olah!D388</f>
        <v>BATU-BATU</v>
      </c>
      <c r="F4590" s="259" t="str">
        <f>data_olah!F388</f>
        <v>-0.324442860306111</v>
      </c>
      <c r="G4590" s="259" t="str">
        <f>data_olah!G388</f>
        <v>117.37100555195698</v>
      </c>
      <c r="H4590" s="258" t="str">
        <f>data_olah!H388</f>
        <v>TELKOMSEL</v>
      </c>
      <c r="I4590" s="258" t="str">
        <f>data_olah!I388</f>
        <v>INDIHOME</v>
      </c>
      <c r="J4590" s="258" t="str">
        <f>data_olah!J388</f>
        <v>TERPASANG</v>
      </c>
      <c r="K4590" s="258" t="str">
        <f>data_olah!R388</f>
        <v/>
      </c>
      <c r="L4590" s="258" t="str">
        <f>data_olah!U388</f>
        <v>KURANG OPTIMAL</v>
      </c>
    </row>
    <row r="4591">
      <c r="A4591" s="257">
        <v>2025.0</v>
      </c>
      <c r="B4591" s="257" t="s">
        <v>3600</v>
      </c>
      <c r="C4591" s="258" t="str">
        <f>data_olah!B389</f>
        <v>KUTAI KARTANEGARA</v>
      </c>
      <c r="D4591" s="258" t="str">
        <f>data_olah!C389</f>
        <v>MUARA BADAK</v>
      </c>
      <c r="E4591" s="258" t="str">
        <f>data_olah!D389</f>
        <v>SALLO CELA</v>
      </c>
      <c r="F4591" s="259" t="str">
        <f>data_olah!F389</f>
        <v>-0.24342182688326575</v>
      </c>
      <c r="G4591" s="259" t="str">
        <f>data_olah!G389</f>
        <v>117.34776853609972</v>
      </c>
      <c r="H4591" s="258" t="str">
        <f>data_olah!H389</f>
        <v>TELKOMSAT</v>
      </c>
      <c r="I4591" s="258" t="str">
        <f>data_olah!I389</f>
        <v>STARLINK</v>
      </c>
      <c r="J4591" s="258" t="str">
        <f>data_olah!J389</f>
        <v>TERPASANG</v>
      </c>
      <c r="K4591" s="258" t="str">
        <f>data_olah!R389</f>
        <v>&lt;= 200GB</v>
      </c>
      <c r="L4591" s="258" t="str">
        <f>data_olah!U389</f>
        <v>KURANG OPTIMAL</v>
      </c>
    </row>
    <row r="4592">
      <c r="A4592" s="257">
        <v>2025.0</v>
      </c>
      <c r="B4592" s="257" t="s">
        <v>3600</v>
      </c>
      <c r="C4592" s="258" t="str">
        <f>data_olah!B390</f>
        <v>KUTAI KARTANEGARA</v>
      </c>
      <c r="D4592" s="258" t="str">
        <f>data_olah!C390</f>
        <v>MUARA BADAK</v>
      </c>
      <c r="E4592" s="258" t="str">
        <f>data_olah!D390</f>
        <v>SUNGAI BAWANG</v>
      </c>
      <c r="F4592" s="259" t="str">
        <f>data_olah!F390</f>
        <v>-0.3494611861755719</v>
      </c>
      <c r="G4592" s="259" t="str">
        <f>data_olah!G390</f>
        <v>117.24810245874181</v>
      </c>
      <c r="H4592" s="258" t="str">
        <f>data_olah!H390</f>
        <v>TELKOMSAT</v>
      </c>
      <c r="I4592" s="258" t="str">
        <f>data_olah!I390</f>
        <v>STARLINK</v>
      </c>
      <c r="J4592" s="258" t="str">
        <f>data_olah!J390</f>
        <v>TERPASANG</v>
      </c>
      <c r="K4592" s="258" t="str">
        <f>data_olah!R390</f>
        <v>TIDAK AKTIF</v>
      </c>
      <c r="L4592" s="258" t="str">
        <f>data_olah!U390</f>
        <v>TIDAK OPTIMAL</v>
      </c>
    </row>
    <row r="4593">
      <c r="A4593" s="257">
        <v>2025.0</v>
      </c>
      <c r="B4593" s="257" t="s">
        <v>3600</v>
      </c>
      <c r="C4593" s="258" t="str">
        <f>data_olah!B391</f>
        <v>KUTAI KARTANEGARA</v>
      </c>
      <c r="D4593" s="258" t="str">
        <f>data_olah!C391</f>
        <v>MUARA KAMAN</v>
      </c>
      <c r="E4593" s="258" t="str">
        <f>data_olah!D391</f>
        <v>MUARA KAMAN ILIR</v>
      </c>
      <c r="F4593" s="259" t="str">
        <f>data_olah!F391</f>
        <v>-0.1595630608371207</v>
      </c>
      <c r="G4593" s="259" t="str">
        <f>data_olah!G391</f>
        <v>116.72513965886151</v>
      </c>
      <c r="H4593" s="258" t="str">
        <f>data_olah!H391</f>
        <v>TELKOMSEL</v>
      </c>
      <c r="I4593" s="258" t="str">
        <f>data_olah!I391</f>
        <v>INDIHOME</v>
      </c>
      <c r="J4593" s="258" t="str">
        <f>data_olah!J391</f>
        <v>TERPASANG</v>
      </c>
      <c r="K4593" s="258" t="str">
        <f>data_olah!R391</f>
        <v>&lt;= 200GB</v>
      </c>
      <c r="L4593" s="258" t="str">
        <f>data_olah!U391</f>
        <v>KURANG OPTIMAL</v>
      </c>
    </row>
    <row r="4594">
      <c r="A4594" s="257">
        <v>2025.0</v>
      </c>
      <c r="B4594" s="257" t="s">
        <v>3600</v>
      </c>
      <c r="C4594" s="258" t="str">
        <f>data_olah!B392</f>
        <v>KUTAI KARTANEGARA</v>
      </c>
      <c r="D4594" s="258" t="str">
        <f>data_olah!C392</f>
        <v>MUARA KAMAN</v>
      </c>
      <c r="E4594" s="258" t="str">
        <f>data_olah!D392</f>
        <v>RANTAU HEMPANG</v>
      </c>
      <c r="F4594" s="259" t="str">
        <f>data_olah!F392</f>
        <v>-0.21763989234627018</v>
      </c>
      <c r="G4594" s="259" t="str">
        <f>data_olah!G392</f>
        <v>116.78594417347081</v>
      </c>
      <c r="H4594" s="258" t="str">
        <f>data_olah!H392</f>
        <v>TELKOMSEL</v>
      </c>
      <c r="I4594" s="258" t="str">
        <f>data_olah!I392</f>
        <v>ORBIT</v>
      </c>
      <c r="J4594" s="258" t="str">
        <f>data_olah!J392</f>
        <v>TERPASANG</v>
      </c>
      <c r="K4594" s="258" t="str">
        <f>data_olah!R392</f>
        <v>TIDAK TERDETEKSI</v>
      </c>
      <c r="L4594" s="258" t="str">
        <f>data_olah!U392</f>
        <v>TIDAK TERDETEKSI</v>
      </c>
    </row>
    <row r="4595">
      <c r="A4595" s="257">
        <v>2025.0</v>
      </c>
      <c r="B4595" s="257" t="s">
        <v>3600</v>
      </c>
      <c r="C4595" s="258" t="str">
        <f>data_olah!B393</f>
        <v>KUTAI KARTANEGARA</v>
      </c>
      <c r="D4595" s="258" t="str">
        <f>data_olah!C393</f>
        <v>MUARA KAMAN</v>
      </c>
      <c r="E4595" s="258" t="str">
        <f>data_olah!D393</f>
        <v>TERATAK</v>
      </c>
      <c r="F4595" s="259" t="str">
        <f>data_olah!F393</f>
        <v>-0.29369091305146844</v>
      </c>
      <c r="G4595" s="259" t="str">
        <f>data_olah!G393</f>
        <v>116.83654155175822</v>
      </c>
      <c r="H4595" s="258" t="str">
        <f>data_olah!H393</f>
        <v>TELKOM</v>
      </c>
      <c r="I4595" s="258" t="str">
        <f>data_olah!I393</f>
        <v>WMS</v>
      </c>
      <c r="J4595" s="258" t="str">
        <f>data_olah!J393</f>
        <v>TERPASANG</v>
      </c>
      <c r="K4595" s="258" t="str">
        <f>data_olah!R393</f>
        <v>&lt;= 100GB</v>
      </c>
      <c r="L4595" s="258" t="str">
        <f>data_olah!U393</f>
        <v>KURANG OPTIMAL</v>
      </c>
    </row>
    <row r="4596">
      <c r="A4596" s="257">
        <v>2025.0</v>
      </c>
      <c r="B4596" s="257" t="s">
        <v>3600</v>
      </c>
      <c r="C4596" s="258" t="str">
        <f>data_olah!B394</f>
        <v>KUTAI KARTANEGARA</v>
      </c>
      <c r="D4596" s="258" t="str">
        <f>data_olah!C394</f>
        <v>MUARA KAMAN</v>
      </c>
      <c r="E4596" s="258" t="str">
        <f>data_olah!D394</f>
        <v>BENUA PUHUN</v>
      </c>
      <c r="F4596" s="259" t="str">
        <f>data_olah!F394</f>
        <v>-0.27051111381529047</v>
      </c>
      <c r="G4596" s="259" t="str">
        <f>data_olah!G394</f>
        <v>116.8401891698855</v>
      </c>
      <c r="H4596" s="258" t="str">
        <f>data_olah!H394</f>
        <v>TELKOMSEL</v>
      </c>
      <c r="I4596" s="258" t="str">
        <f>data_olah!I394</f>
        <v>INDIHOME</v>
      </c>
      <c r="J4596" s="258" t="str">
        <f>data_olah!J394</f>
        <v>TERPASANG</v>
      </c>
      <c r="K4596" s="258" t="str">
        <f>data_olah!R394</f>
        <v>&lt;= 1GB</v>
      </c>
      <c r="L4596" s="258" t="str">
        <f>data_olah!U394</f>
        <v>KURANG OPTIMAL</v>
      </c>
    </row>
    <row r="4597">
      <c r="A4597" s="257">
        <v>2025.0</v>
      </c>
      <c r="B4597" s="257" t="s">
        <v>3600</v>
      </c>
      <c r="C4597" s="258" t="str">
        <f>data_olah!B395</f>
        <v>KUTAI KARTANEGARA</v>
      </c>
      <c r="D4597" s="258" t="str">
        <f>data_olah!C395</f>
        <v>MUARA KAMAN</v>
      </c>
      <c r="E4597" s="258" t="str">
        <f>data_olah!D395</f>
        <v>MUARA KAMAN ULU</v>
      </c>
      <c r="F4597" s="259" t="str">
        <f>data_olah!F395</f>
        <v>-0.1469163152058791</v>
      </c>
      <c r="G4597" s="259" t="str">
        <f>data_olah!G395</f>
        <v>116.73253810540882</v>
      </c>
      <c r="H4597" s="258" t="str">
        <f>data_olah!H395</f>
        <v>TELKOM</v>
      </c>
      <c r="I4597" s="258" t="str">
        <f>data_olah!I395</f>
        <v>WMS</v>
      </c>
      <c r="J4597" s="258" t="str">
        <f>data_olah!J395</f>
        <v>TERPASANG</v>
      </c>
      <c r="K4597" s="258" t="str">
        <f>data_olah!R395</f>
        <v>&lt;= 100GB</v>
      </c>
      <c r="L4597" s="258" t="str">
        <f>data_olah!U395</f>
        <v>KURANG OPTIMAL</v>
      </c>
    </row>
    <row r="4598">
      <c r="A4598" s="257">
        <v>2025.0</v>
      </c>
      <c r="B4598" s="257" t="s">
        <v>3600</v>
      </c>
      <c r="C4598" s="258" t="str">
        <f>data_olah!B396</f>
        <v>KUTAI KARTANEGARA</v>
      </c>
      <c r="D4598" s="258" t="str">
        <f>data_olah!C396</f>
        <v>MUARA KAMAN</v>
      </c>
      <c r="E4598" s="258" t="str">
        <f>data_olah!D396</f>
        <v>SABINTULUNG</v>
      </c>
      <c r="F4598" s="259" t="str">
        <f>data_olah!F396</f>
        <v>-0.06902716937555746</v>
      </c>
      <c r="G4598" s="259" t="str">
        <f>data_olah!G396</f>
        <v>116.7797440099424</v>
      </c>
      <c r="H4598" s="258" t="str">
        <f>data_olah!H396</f>
        <v>TELKOM</v>
      </c>
      <c r="I4598" s="258" t="str">
        <f>data_olah!I396</f>
        <v>Astinet</v>
      </c>
      <c r="J4598" s="258" t="str">
        <f>data_olah!J396</f>
        <v>TERPASANG</v>
      </c>
      <c r="K4598" s="258" t="str">
        <f>data_olah!R396</f>
        <v>TIDAK TERDETEKSI</v>
      </c>
      <c r="L4598" s="258" t="str">
        <f>data_olah!U396</f>
        <v>TIDAK TERDETEKSI</v>
      </c>
    </row>
    <row r="4599">
      <c r="A4599" s="257">
        <v>2025.0</v>
      </c>
      <c r="B4599" s="257" t="s">
        <v>3600</v>
      </c>
      <c r="C4599" s="258" t="str">
        <f>data_olah!B397</f>
        <v>KUTAI KARTANEGARA</v>
      </c>
      <c r="D4599" s="258" t="str">
        <f>data_olah!C397</f>
        <v>MUARA KAMAN</v>
      </c>
      <c r="E4599" s="258" t="str">
        <f>data_olah!D397</f>
        <v>MUARA SIRAN</v>
      </c>
      <c r="F4599" s="259" t="str">
        <f>data_olah!F397</f>
        <v>-0.13150844758935942</v>
      </c>
      <c r="G4599" s="259" t="str">
        <f>data_olah!G397</f>
        <v>116.64237663661086</v>
      </c>
      <c r="H4599" s="258" t="str">
        <f>data_olah!H397</f>
        <v>TELKOMSAT</v>
      </c>
      <c r="I4599" s="258" t="str">
        <f>data_olah!I397</f>
        <v>STARLINK</v>
      </c>
      <c r="J4599" s="258" t="str">
        <f>data_olah!J397</f>
        <v>TERPASANG</v>
      </c>
      <c r="K4599" s="258" t="str">
        <f>data_olah!R397</f>
        <v>&lt;= 500GB</v>
      </c>
      <c r="L4599" s="258" t="str">
        <f>data_olah!U397</f>
        <v>SANGAT OPTIMAL</v>
      </c>
    </row>
    <row r="4600">
      <c r="A4600" s="257">
        <v>2025.0</v>
      </c>
      <c r="B4600" s="257" t="s">
        <v>3600</v>
      </c>
      <c r="C4600" s="258" t="str">
        <f>data_olah!B398</f>
        <v>KUTAI KARTANEGARA</v>
      </c>
      <c r="D4600" s="258" t="str">
        <f>data_olah!C398</f>
        <v>MUARA KAMAN</v>
      </c>
      <c r="E4600" s="258" t="str">
        <f>data_olah!D398</f>
        <v>TUNJUNGAN</v>
      </c>
      <c r="F4600" s="259" t="str">
        <f>data_olah!F398</f>
        <v>-0.020087579217427848</v>
      </c>
      <c r="G4600" s="259" t="str">
        <f>data_olah!G398</f>
        <v>116.76437085277156</v>
      </c>
      <c r="H4600" s="258" t="str">
        <f>data_olah!H398</f>
        <v>TELKOMSAT</v>
      </c>
      <c r="I4600" s="258" t="str">
        <f>data_olah!I398</f>
        <v>STARLINK</v>
      </c>
      <c r="J4600" s="258" t="str">
        <f>data_olah!J398</f>
        <v>TERPASANG</v>
      </c>
      <c r="K4600" s="258" t="str">
        <f>data_olah!R398</f>
        <v>&lt;= 100GB</v>
      </c>
      <c r="L4600" s="258" t="str">
        <f>data_olah!U398</f>
        <v>TIDAK OPTIMAL</v>
      </c>
    </row>
    <row r="4601">
      <c r="A4601" s="257">
        <v>2025.0</v>
      </c>
      <c r="B4601" s="257" t="s">
        <v>3600</v>
      </c>
      <c r="C4601" s="258" t="str">
        <f>data_olah!B399</f>
        <v>KUTAI KARTANEGARA</v>
      </c>
      <c r="D4601" s="258" t="str">
        <f>data_olah!C399</f>
        <v>MUARA KAMAN</v>
      </c>
      <c r="E4601" s="258" t="str">
        <f>data_olah!D399</f>
        <v>SEDULANG</v>
      </c>
      <c r="F4601" s="259" t="str">
        <f>data_olah!F399</f>
        <v>0.12743631128771196</v>
      </c>
      <c r="G4601" s="259" t="str">
        <f>data_olah!G399</f>
        <v>116.81512972228872</v>
      </c>
      <c r="H4601" s="258" t="str">
        <f>data_olah!H399</f>
        <v>TELKOMSAT</v>
      </c>
      <c r="I4601" s="258" t="str">
        <f>data_olah!I399</f>
        <v>STARLINK</v>
      </c>
      <c r="J4601" s="258" t="str">
        <f>data_olah!J399</f>
        <v>TERPASANG</v>
      </c>
      <c r="K4601" s="258" t="str">
        <f>data_olah!R399</f>
        <v>&lt;= 500GB</v>
      </c>
      <c r="L4601" s="258" t="str">
        <f>data_olah!U399</f>
        <v>SANGAT OPTIMAL</v>
      </c>
    </row>
    <row r="4602">
      <c r="A4602" s="257">
        <v>2025.0</v>
      </c>
      <c r="B4602" s="257" t="s">
        <v>3600</v>
      </c>
      <c r="C4602" s="258" t="str">
        <f>data_olah!B400</f>
        <v>KUTAI KARTANEGARA</v>
      </c>
      <c r="D4602" s="258" t="str">
        <f>data_olah!C400</f>
        <v>MUARA KAMAN</v>
      </c>
      <c r="E4602" s="258" t="str">
        <f>data_olah!D400</f>
        <v>MENAMANG KIRI</v>
      </c>
      <c r="F4602" s="259" t="str">
        <f>data_olah!F400</f>
        <v>0.25897533924891825</v>
      </c>
      <c r="G4602" s="259" t="str">
        <f>data_olah!G400</f>
        <v>116.92061272515853</v>
      </c>
      <c r="H4602" s="258" t="str">
        <f>data_olah!H400</f>
        <v>TELKOMSAT</v>
      </c>
      <c r="I4602" s="258" t="str">
        <f>data_olah!I400</f>
        <v>STARLINK</v>
      </c>
      <c r="J4602" s="258" t="str">
        <f>data_olah!J400</f>
        <v>TERPASANG</v>
      </c>
      <c r="K4602" s="258" t="str">
        <f>data_olah!R400</f>
        <v>&lt;= 50GB</v>
      </c>
      <c r="L4602" s="258" t="str">
        <f>data_olah!U400</f>
        <v>TIDAK OPTIMAL</v>
      </c>
    </row>
    <row r="4603">
      <c r="A4603" s="257">
        <v>2025.0</v>
      </c>
      <c r="B4603" s="257" t="s">
        <v>3600</v>
      </c>
      <c r="C4603" s="258" t="str">
        <f>data_olah!B401</f>
        <v>KUTAI KARTANEGARA</v>
      </c>
      <c r="D4603" s="258" t="str">
        <f>data_olah!C401</f>
        <v>MUARA KAMAN</v>
      </c>
      <c r="E4603" s="258" t="str">
        <f>data_olah!D401</f>
        <v>MENAMANG KANAN</v>
      </c>
      <c r="F4603" s="259" t="str">
        <f>data_olah!F401</f>
        <v>0.23082313130620596</v>
      </c>
      <c r="G4603" s="259" t="str">
        <f>data_olah!G401</f>
        <v>116.96352806970069</v>
      </c>
      <c r="H4603" s="258" t="str">
        <f>data_olah!H401</f>
        <v>TELKOMSAT</v>
      </c>
      <c r="I4603" s="258" t="str">
        <f>data_olah!I401</f>
        <v>STARLINK</v>
      </c>
      <c r="J4603" s="258" t="str">
        <f>data_olah!J401</f>
        <v>TERPASANG</v>
      </c>
      <c r="K4603" s="258" t="str">
        <f>data_olah!R401</f>
        <v>&lt;= 500GB</v>
      </c>
      <c r="L4603" s="258" t="str">
        <f>data_olah!U401</f>
        <v>SANGAT OPTIMAL</v>
      </c>
    </row>
    <row r="4604">
      <c r="A4604" s="257">
        <v>2025.0</v>
      </c>
      <c r="B4604" s="257" t="s">
        <v>3600</v>
      </c>
      <c r="C4604" s="258" t="str">
        <f>data_olah!B402</f>
        <v>KUTAI KARTANEGARA</v>
      </c>
      <c r="D4604" s="258" t="str">
        <f>data_olah!C402</f>
        <v>MUARA KAMAN</v>
      </c>
      <c r="E4604" s="258" t="str">
        <f>data_olah!D402</f>
        <v>SIDOMUKTI</v>
      </c>
      <c r="F4604" s="259" t="str">
        <f>data_olah!F402</f>
        <v>-0.1489470290856255</v>
      </c>
      <c r="G4604" s="259" t="str">
        <f>data_olah!G402</f>
        <v>116.9228582671105</v>
      </c>
      <c r="H4604" s="258" t="str">
        <f>data_olah!H402</f>
        <v>TELKOMSEL</v>
      </c>
      <c r="I4604" s="258" t="str">
        <f>data_olah!I402</f>
        <v>INDIHOME</v>
      </c>
      <c r="J4604" s="258" t="str">
        <f>data_olah!J402</f>
        <v>TERPASANG</v>
      </c>
      <c r="K4604" s="258" t="str">
        <f>data_olah!R402</f>
        <v>&lt;= 100GB</v>
      </c>
      <c r="L4604" s="258" t="str">
        <f>data_olah!U402</f>
        <v>TIDAK OPTIMAL</v>
      </c>
    </row>
    <row r="4605">
      <c r="A4605" s="257">
        <v>2025.0</v>
      </c>
      <c r="B4605" s="257" t="s">
        <v>3600</v>
      </c>
      <c r="C4605" s="258" t="str">
        <f>data_olah!B403</f>
        <v>KUTAI KARTANEGARA</v>
      </c>
      <c r="D4605" s="258" t="str">
        <f>data_olah!C403</f>
        <v>MUARA KAMAN</v>
      </c>
      <c r="E4605" s="258" t="str">
        <f>data_olah!D403</f>
        <v>PANCA JAYA</v>
      </c>
      <c r="F4605" s="259" t="str">
        <f>data_olah!F403</f>
        <v>-0.167890765676205</v>
      </c>
      <c r="G4605" s="259" t="str">
        <f>data_olah!G403</f>
        <v>116.90806160003828</v>
      </c>
      <c r="H4605" s="258" t="str">
        <f>data_olah!H403</f>
        <v>TELKOM</v>
      </c>
      <c r="I4605" s="258" t="str">
        <f>data_olah!I403</f>
        <v>WMS</v>
      </c>
      <c r="J4605" s="258" t="str">
        <f>data_olah!J403</f>
        <v>TERPASANG</v>
      </c>
      <c r="K4605" s="258" t="str">
        <f>data_olah!R403</f>
        <v>&gt; 200GB</v>
      </c>
      <c r="L4605" s="258" t="str">
        <f>data_olah!U403</f>
        <v>KURANG OPTIMAL</v>
      </c>
    </row>
    <row r="4606">
      <c r="A4606" s="257">
        <v>2025.0</v>
      </c>
      <c r="B4606" s="257" t="s">
        <v>3600</v>
      </c>
      <c r="C4606" s="258" t="str">
        <f>data_olah!B404</f>
        <v>KUTAI KARTANEGARA</v>
      </c>
      <c r="D4606" s="258" t="str">
        <f>data_olah!C404</f>
        <v>MUARA KAMAN</v>
      </c>
      <c r="E4606" s="258" t="str">
        <f>data_olah!D404</f>
        <v>BUNGA JADI</v>
      </c>
      <c r="F4606" s="259" t="str">
        <f>data_olah!F404</f>
        <v>-0.19107420056370278</v>
      </c>
      <c r="G4606" s="259" t="str">
        <f>data_olah!G404</f>
        <v>116.88288435144479</v>
      </c>
      <c r="H4606" s="258" t="str">
        <f>data_olah!H404</f>
        <v>TELKOM</v>
      </c>
      <c r="I4606" s="258" t="str">
        <f>data_olah!I404</f>
        <v>WMS</v>
      </c>
      <c r="J4606" s="258" t="str">
        <f>data_olah!J404</f>
        <v>TERPASANG</v>
      </c>
      <c r="K4606" s="258" t="str">
        <f>data_olah!R404</f>
        <v>&gt; 200GB</v>
      </c>
      <c r="L4606" s="258" t="str">
        <f>data_olah!U404</f>
        <v>KURANG OPTIMAL</v>
      </c>
    </row>
    <row r="4607">
      <c r="A4607" s="257">
        <v>2025.0</v>
      </c>
      <c r="B4607" s="257" t="s">
        <v>3600</v>
      </c>
      <c r="C4607" s="258" t="str">
        <f>data_olah!B405</f>
        <v>KUTAI KARTANEGARA</v>
      </c>
      <c r="D4607" s="258" t="str">
        <f>data_olah!C405</f>
        <v>MUARA KAMAN</v>
      </c>
      <c r="E4607" s="258" t="str">
        <f>data_olah!D405</f>
        <v>KUPANG BARU</v>
      </c>
      <c r="F4607" s="259" t="str">
        <f>data_olah!F405</f>
        <v>0.1652809677630113</v>
      </c>
      <c r="G4607" s="259" t="str">
        <f>data_olah!G405</f>
        <v>116.86650366288657</v>
      </c>
      <c r="H4607" s="258" t="str">
        <f>data_olah!H405</f>
        <v>TELKOMSAT</v>
      </c>
      <c r="I4607" s="258" t="str">
        <f>data_olah!I405</f>
        <v>STARLINK</v>
      </c>
      <c r="J4607" s="258" t="str">
        <f>data_olah!J405</f>
        <v>TERPASANG</v>
      </c>
      <c r="K4607" s="258" t="str">
        <f>data_olah!R405</f>
        <v>&lt;= 500GB</v>
      </c>
      <c r="L4607" s="258" t="str">
        <f>data_olah!U405</f>
        <v>OPTIMAL</v>
      </c>
    </row>
    <row r="4608">
      <c r="A4608" s="257">
        <v>2025.0</v>
      </c>
      <c r="B4608" s="257" t="s">
        <v>3600</v>
      </c>
      <c r="C4608" s="258" t="str">
        <f>data_olah!B406</f>
        <v>KUTAI KARTANEGARA</v>
      </c>
      <c r="D4608" s="258" t="str">
        <f>data_olah!C406</f>
        <v>MUARA KAMAN</v>
      </c>
      <c r="E4608" s="258" t="str">
        <f>data_olah!D406</f>
        <v>LEBAHO ULAQ</v>
      </c>
      <c r="F4608" s="259" t="str">
        <f>data_olah!F406</f>
        <v>-0.3681687344023378</v>
      </c>
      <c r="G4608" s="259" t="str">
        <f>data_olah!G406</f>
        <v>116.75011662444737</v>
      </c>
      <c r="H4608" s="258" t="str">
        <f>data_olah!H406</f>
        <v>TELKOMSEL</v>
      </c>
      <c r="I4608" s="258" t="str">
        <f>data_olah!I406</f>
        <v>INDIHOME</v>
      </c>
      <c r="J4608" s="258" t="str">
        <f>data_olah!J406</f>
        <v>TERPASANG</v>
      </c>
      <c r="K4608" s="258" t="str">
        <f>data_olah!R406</f>
        <v>&gt; 200GB</v>
      </c>
      <c r="L4608" s="258" t="str">
        <f>data_olah!U406</f>
        <v>KURANG OPTIMAL</v>
      </c>
    </row>
    <row r="4609">
      <c r="A4609" s="257">
        <v>2025.0</v>
      </c>
      <c r="B4609" s="257" t="s">
        <v>3600</v>
      </c>
      <c r="C4609" s="258" t="str">
        <f>data_olah!B407</f>
        <v>KUTAI KARTANEGARA</v>
      </c>
      <c r="D4609" s="258" t="str">
        <f>data_olah!C407</f>
        <v>MUARA KAMAN</v>
      </c>
      <c r="E4609" s="258" t="str">
        <f>data_olah!D407</f>
        <v>BUKIT JERING</v>
      </c>
      <c r="F4609" s="259" t="str">
        <f>data_olah!F407</f>
        <v>-0.1838983248429703</v>
      </c>
      <c r="G4609" s="259" t="str">
        <f>data_olah!G407</f>
        <v>116.6655361222889</v>
      </c>
      <c r="H4609" s="258" t="str">
        <f>data_olah!H407</f>
        <v>TELKOMSAT</v>
      </c>
      <c r="I4609" s="258" t="str">
        <f>data_olah!I407</f>
        <v>STARLINK</v>
      </c>
      <c r="J4609" s="258" t="str">
        <f>data_olah!J407</f>
        <v>TERPASANG</v>
      </c>
      <c r="K4609" s="258" t="str">
        <f>data_olah!R407</f>
        <v>&lt;= 100GB</v>
      </c>
      <c r="L4609" s="258" t="str">
        <f>data_olah!U407</f>
        <v>TIDAK OPTIMAL</v>
      </c>
    </row>
    <row r="4610">
      <c r="A4610" s="257">
        <v>2025.0</v>
      </c>
      <c r="B4610" s="257" t="s">
        <v>3600</v>
      </c>
      <c r="C4610" s="258" t="str">
        <f>data_olah!B408</f>
        <v>KUTAI KARTANEGARA</v>
      </c>
      <c r="D4610" s="258" t="str">
        <f>data_olah!C408</f>
        <v>MUARA KAMAN</v>
      </c>
      <c r="E4610" s="258" t="str">
        <f>data_olah!D408</f>
        <v>LIANG BUAYA</v>
      </c>
      <c r="F4610" s="259" t="str">
        <f>data_olah!F408</f>
        <v>0.09540005831099001</v>
      </c>
      <c r="G4610" s="259" t="str">
        <f>data_olah!G408</f>
        <v>116.76149398213502</v>
      </c>
      <c r="H4610" s="258" t="str">
        <f>data_olah!H408</f>
        <v>TELKOMSAT</v>
      </c>
      <c r="I4610" s="258" t="str">
        <f>data_olah!I408</f>
        <v>STARLINK</v>
      </c>
      <c r="J4610" s="258" t="str">
        <f>data_olah!J408</f>
        <v>TERPASANG</v>
      </c>
      <c r="K4610" s="258" t="str">
        <f>data_olah!R408</f>
        <v>&lt;=1000GB</v>
      </c>
      <c r="L4610" s="258" t="str">
        <f>data_olah!U408</f>
        <v>SANGAT OPTIMAL</v>
      </c>
    </row>
    <row r="4611">
      <c r="A4611" s="257">
        <v>2025.0</v>
      </c>
      <c r="B4611" s="257" t="s">
        <v>3600</v>
      </c>
      <c r="C4611" s="258" t="str">
        <f>data_olah!B409</f>
        <v>KUTAI KARTANEGARA</v>
      </c>
      <c r="D4611" s="258" t="str">
        <f>data_olah!C409</f>
        <v>MUARA KAMAN</v>
      </c>
      <c r="E4611" s="258" t="str">
        <f>data_olah!D409</f>
        <v>PUAN CEPAK</v>
      </c>
      <c r="F4611" s="259" t="str">
        <f>data_olah!F409</f>
        <v>-0.05283948459087741</v>
      </c>
      <c r="G4611" s="259" t="str">
        <f>data_olah!G409</f>
        <v>116.90450595195604</v>
      </c>
      <c r="H4611" s="258" t="str">
        <f>data_olah!H409</f>
        <v>TELKOMSEL</v>
      </c>
      <c r="I4611" s="258" t="str">
        <f>data_olah!I409</f>
        <v>ORBIT</v>
      </c>
      <c r="J4611" s="258" t="str">
        <f>data_olah!J409</f>
        <v>TERPASANG</v>
      </c>
      <c r="K4611" s="258" t="str">
        <f>data_olah!R409</f>
        <v>TIDAK TERDETEKSI</v>
      </c>
      <c r="L4611" s="258" t="str">
        <f>data_olah!U409</f>
        <v>TIDAK TERDETEKSI</v>
      </c>
    </row>
    <row r="4612">
      <c r="A4612" s="257">
        <v>2025.0</v>
      </c>
      <c r="B4612" s="257" t="s">
        <v>3600</v>
      </c>
      <c r="C4612" s="258" t="str">
        <f>data_olah!B410</f>
        <v>KUTAI KARTANEGARA</v>
      </c>
      <c r="D4612" s="258" t="str">
        <f>data_olah!C410</f>
        <v>MUARA KAMAN</v>
      </c>
      <c r="E4612" s="258" t="str">
        <f>data_olah!D410</f>
        <v>CIPARI MAKMUR</v>
      </c>
      <c r="F4612" s="259" t="str">
        <f>data_olah!F410</f>
        <v>-0.16176544739713597</v>
      </c>
      <c r="G4612" s="259" t="str">
        <f>data_olah!G410</f>
        <v>116.92782640950134</v>
      </c>
      <c r="H4612" s="258" t="str">
        <f>data_olah!H410</f>
        <v>TELKOM</v>
      </c>
      <c r="I4612" s="258" t="str">
        <f>data_olah!I410</f>
        <v>WMS</v>
      </c>
      <c r="J4612" s="258" t="str">
        <f>data_olah!J410</f>
        <v>TERPASANG</v>
      </c>
      <c r="K4612" s="258" t="str">
        <f>data_olah!R410</f>
        <v>BELUM TERPASANG</v>
      </c>
      <c r="L4612" s="258" t="str">
        <f>data_olah!U410</f>
        <v>KURANG OPTIMAL</v>
      </c>
    </row>
    <row r="4613">
      <c r="A4613" s="257">
        <v>2025.0</v>
      </c>
      <c r="B4613" s="257" t="s">
        <v>3600</v>
      </c>
      <c r="C4613" s="258" t="str">
        <f>data_olah!B411</f>
        <v>KUTAI KARTANEGARA</v>
      </c>
      <c r="D4613" s="258" t="str">
        <f>data_olah!C411</f>
        <v>MUARA MUNTAI</v>
      </c>
      <c r="E4613" s="258" t="str">
        <f>data_olah!D411</f>
        <v>PERIAN</v>
      </c>
      <c r="F4613" s="259" t="str">
        <f>data_olah!F411</f>
        <v>-0.5309299276062301</v>
      </c>
      <c r="G4613" s="259" t="str">
        <f>data_olah!G411</f>
        <v>116.41870795669251</v>
      </c>
      <c r="H4613" s="258" t="str">
        <f>data_olah!H411</f>
        <v>TELKOM</v>
      </c>
      <c r="I4613" s="258" t="str">
        <f>data_olah!I411</f>
        <v>Astinet</v>
      </c>
      <c r="J4613" s="258" t="str">
        <f>data_olah!J411</f>
        <v>TERPASANG</v>
      </c>
      <c r="K4613" s="258" t="str">
        <f>data_olah!R411</f>
        <v>TIDAK TERDETEKSI</v>
      </c>
      <c r="L4613" s="258" t="str">
        <f>data_olah!U411</f>
        <v>TIDAK TERDETEKSI</v>
      </c>
    </row>
    <row r="4614">
      <c r="A4614" s="257">
        <v>2025.0</v>
      </c>
      <c r="B4614" s="257" t="s">
        <v>3600</v>
      </c>
      <c r="C4614" s="258" t="str">
        <f>data_olah!B412</f>
        <v>KUTAI KARTANEGARA</v>
      </c>
      <c r="D4614" s="258" t="str">
        <f>data_olah!C412</f>
        <v>MUARA MUNTAI</v>
      </c>
      <c r="E4614" s="258" t="str">
        <f>data_olah!D412</f>
        <v>MUARA LEKA</v>
      </c>
      <c r="F4614" s="259" t="str">
        <f>data_olah!F412</f>
        <v>-0.508496973802094</v>
      </c>
      <c r="G4614" s="259" t="str">
        <f>data_olah!G412</f>
        <v>116.42915676812657</v>
      </c>
      <c r="H4614" s="258" t="str">
        <f>data_olah!H412</f>
        <v>TELKOM</v>
      </c>
      <c r="I4614" s="258" t="str">
        <f>data_olah!I412</f>
        <v>WMS</v>
      </c>
      <c r="J4614" s="258" t="str">
        <f>data_olah!J412</f>
        <v>TERPASANG</v>
      </c>
      <c r="K4614" s="258" t="str">
        <f>data_olah!R412</f>
        <v>BELUM TERPASANG</v>
      </c>
      <c r="L4614" s="258" t="str">
        <f>data_olah!U412</f>
        <v>TIDAK OPTIMAL</v>
      </c>
    </row>
    <row r="4615">
      <c r="A4615" s="257">
        <v>2025.0</v>
      </c>
      <c r="B4615" s="257" t="s">
        <v>3600</v>
      </c>
      <c r="C4615" s="258" t="str">
        <f>data_olah!B413</f>
        <v>KUTAI KARTANEGARA</v>
      </c>
      <c r="D4615" s="258" t="str">
        <f>data_olah!C413</f>
        <v>MUARA MUNTAI</v>
      </c>
      <c r="E4615" s="258" t="str">
        <f>data_olah!D413</f>
        <v>MUARA ALOH</v>
      </c>
      <c r="F4615" s="259" t="str">
        <f>data_olah!F413</f>
        <v>-0.42891169471981183</v>
      </c>
      <c r="G4615" s="259" t="str">
        <f>data_olah!G413</f>
        <v>116.34090137297355</v>
      </c>
      <c r="H4615" s="258" t="str">
        <f>data_olah!H413</f>
        <v>TELKOMSAT</v>
      </c>
      <c r="I4615" s="258" t="str">
        <f>data_olah!I413</f>
        <v>STARLINK</v>
      </c>
      <c r="J4615" s="258" t="str">
        <f>data_olah!J413</f>
        <v>TERPASANG</v>
      </c>
      <c r="K4615" s="258" t="str">
        <f>data_olah!R413</f>
        <v>&lt;= 100GB</v>
      </c>
      <c r="L4615" s="258" t="str">
        <f>data_olah!U413</f>
        <v>TIDAK OPTIMAL</v>
      </c>
    </row>
    <row r="4616">
      <c r="A4616" s="257">
        <v>2025.0</v>
      </c>
      <c r="B4616" s="257" t="s">
        <v>3600</v>
      </c>
      <c r="C4616" s="258" t="str">
        <f>data_olah!B414</f>
        <v>KUTAI KARTANEGARA</v>
      </c>
      <c r="D4616" s="258" t="str">
        <f>data_olah!C414</f>
        <v>MUARA MUNTAI</v>
      </c>
      <c r="E4616" s="258" t="str">
        <f>data_olah!D414</f>
        <v>JANTUR</v>
      </c>
      <c r="F4616" s="259" t="str">
        <f>data_olah!F414</f>
        <v>-0.41203894392202095</v>
      </c>
      <c r="G4616" s="259" t="str">
        <f>data_olah!G414</f>
        <v>116.29032028247123</v>
      </c>
      <c r="H4616" s="258" t="str">
        <f>data_olah!H414</f>
        <v>TELKOMSEL</v>
      </c>
      <c r="I4616" s="258" t="str">
        <f>data_olah!I414</f>
        <v>ORBIT</v>
      </c>
      <c r="J4616" s="258" t="str">
        <f>data_olah!J414</f>
        <v>TERPASANG</v>
      </c>
      <c r="K4616" s="258" t="str">
        <f>data_olah!R414</f>
        <v>TIDAK TERDETEKSI</v>
      </c>
      <c r="L4616" s="258" t="str">
        <f>data_olah!U414</f>
        <v>TIDAK TERDETEKSI</v>
      </c>
    </row>
    <row r="4617">
      <c r="A4617" s="257">
        <v>2025.0</v>
      </c>
      <c r="B4617" s="257" t="s">
        <v>3600</v>
      </c>
      <c r="C4617" s="258" t="str">
        <f>data_olah!B415</f>
        <v>KUTAI KARTANEGARA</v>
      </c>
      <c r="D4617" s="258" t="str">
        <f>data_olah!C415</f>
        <v>MUARA MUNTAI</v>
      </c>
      <c r="E4617" s="258" t="str">
        <f>data_olah!D415</f>
        <v>BATUQ</v>
      </c>
      <c r="F4617" s="259" t="str">
        <f>data_olah!F415</f>
        <v>-0.3528541166023317</v>
      </c>
      <c r="G4617" s="259" t="str">
        <f>data_olah!G415</f>
        <v>116.32893111538442</v>
      </c>
      <c r="H4617" s="258" t="str">
        <f>data_olah!H415</f>
        <v>TELKOMSEL</v>
      </c>
      <c r="I4617" s="258" t="str">
        <f>data_olah!I415</f>
        <v>ORBIT</v>
      </c>
      <c r="J4617" s="258" t="str">
        <f>data_olah!J415</f>
        <v>TERPASANG</v>
      </c>
      <c r="K4617" s="258" t="str">
        <f>data_olah!R415</f>
        <v>TIDAK TERDETEKSI</v>
      </c>
      <c r="L4617" s="258" t="str">
        <f>data_olah!U415</f>
        <v>TIDAK TERDETEKSI</v>
      </c>
    </row>
    <row r="4618">
      <c r="A4618" s="257">
        <v>2025.0</v>
      </c>
      <c r="B4618" s="257" t="s">
        <v>3600</v>
      </c>
      <c r="C4618" s="258" t="str">
        <f>data_olah!B416</f>
        <v>KUTAI KARTANEGARA</v>
      </c>
      <c r="D4618" s="258" t="str">
        <f>data_olah!C416</f>
        <v>MUARA MUNTAI</v>
      </c>
      <c r="E4618" s="258" t="str">
        <f>data_olah!D416</f>
        <v>REBAQ RINDING</v>
      </c>
      <c r="F4618" s="259" t="str">
        <f>data_olah!F416</f>
        <v>-0.3477297982477831</v>
      </c>
      <c r="G4618" s="259" t="str">
        <f>data_olah!G416</f>
        <v>116.38351732438447</v>
      </c>
      <c r="H4618" s="258" t="str">
        <f>data_olah!H416</f>
        <v>TELKOMSAT</v>
      </c>
      <c r="I4618" s="258" t="str">
        <f>data_olah!I416</f>
        <v>STARLINK</v>
      </c>
      <c r="J4618" s="258" t="str">
        <f>data_olah!J416</f>
        <v>TERPASANG</v>
      </c>
      <c r="K4618" s="258" t="str">
        <f>data_olah!R416</f>
        <v>&lt;= 200GB</v>
      </c>
      <c r="L4618" s="258" t="str">
        <f>data_olah!U416</f>
        <v>OPTIMAL</v>
      </c>
    </row>
    <row r="4619">
      <c r="A4619" s="257">
        <v>2025.0</v>
      </c>
      <c r="B4619" s="257" t="s">
        <v>3600</v>
      </c>
      <c r="C4619" s="258" t="str">
        <f>data_olah!B417</f>
        <v>KUTAI KARTANEGARA</v>
      </c>
      <c r="D4619" s="258" t="str">
        <f>data_olah!C417</f>
        <v>MUARA MUNTAI</v>
      </c>
      <c r="E4619" s="258" t="str">
        <f>data_olah!D417</f>
        <v>MUARA MUNTAI ULU</v>
      </c>
      <c r="F4619" s="259" t="str">
        <f>data_olah!F417</f>
        <v>-0.3471875947849973</v>
      </c>
      <c r="G4619" s="259" t="str">
        <f>data_olah!G417</f>
        <v>116.39024322710372</v>
      </c>
      <c r="H4619" s="258" t="str">
        <f>data_olah!H417</f>
        <v>TELKOMSEL</v>
      </c>
      <c r="I4619" s="258" t="str">
        <f>data_olah!I417</f>
        <v>ORBIT</v>
      </c>
      <c r="J4619" s="258" t="str">
        <f>data_olah!J417</f>
        <v>TERPASANG</v>
      </c>
      <c r="K4619" s="258" t="str">
        <f>data_olah!R417</f>
        <v>TIDAK TERDETEKSI</v>
      </c>
      <c r="L4619" s="258" t="str">
        <f>data_olah!U417</f>
        <v>TIDAK TERDETEKSI</v>
      </c>
    </row>
    <row r="4620">
      <c r="A4620" s="257">
        <v>2025.0</v>
      </c>
      <c r="B4620" s="257" t="s">
        <v>3600</v>
      </c>
      <c r="C4620" s="258" t="str">
        <f>data_olah!B418</f>
        <v>KUTAI KARTANEGARA</v>
      </c>
      <c r="D4620" s="258" t="str">
        <f>data_olah!C418</f>
        <v>MUARA MUNTAI</v>
      </c>
      <c r="E4620" s="258" t="str">
        <f>data_olah!D418</f>
        <v>MUARA MUNTAI ILIR</v>
      </c>
      <c r="F4620" s="259" t="str">
        <f>data_olah!F418</f>
        <v>-0.3564571341923359</v>
      </c>
      <c r="G4620" s="259" t="str">
        <f>data_olah!G418</f>
        <v>116.39642303682186</v>
      </c>
      <c r="H4620" s="258" t="str">
        <f>data_olah!H418</f>
        <v>TELKOMSEL</v>
      </c>
      <c r="I4620" s="258" t="str">
        <f>data_olah!I418</f>
        <v>ORBIT</v>
      </c>
      <c r="J4620" s="258" t="str">
        <f>data_olah!J418</f>
        <v>TERPASANG</v>
      </c>
      <c r="K4620" s="258" t="str">
        <f>data_olah!R418</f>
        <v>TIDAK TERDETEKSI</v>
      </c>
      <c r="L4620" s="258" t="str">
        <f>data_olah!U418</f>
        <v>TIDAK TERDETEKSI</v>
      </c>
    </row>
    <row r="4621">
      <c r="A4621" s="257">
        <v>2025.0</v>
      </c>
      <c r="B4621" s="257" t="s">
        <v>3600</v>
      </c>
      <c r="C4621" s="258" t="str">
        <f>data_olah!B419</f>
        <v>KUTAI KARTANEGARA</v>
      </c>
      <c r="D4621" s="258" t="str">
        <f>data_olah!C419</f>
        <v>MUARA MUNTAI</v>
      </c>
      <c r="E4621" s="258" t="str">
        <f>data_olah!D419</f>
        <v>KAYU BATU</v>
      </c>
      <c r="F4621" s="259" t="str">
        <f>data_olah!F419</f>
        <v>-0.3548884619814764</v>
      </c>
      <c r="G4621" s="259" t="str">
        <f>data_olah!G419</f>
        <v>116.40178790003922</v>
      </c>
      <c r="H4621" s="258" t="str">
        <f>data_olah!H419</f>
        <v>TELKOMSEL</v>
      </c>
      <c r="I4621" s="258" t="str">
        <f>data_olah!I419</f>
        <v>ORBIT</v>
      </c>
      <c r="J4621" s="258" t="str">
        <f>data_olah!J419</f>
        <v>TERPASANG</v>
      </c>
      <c r="K4621" s="258" t="str">
        <f>data_olah!R419</f>
        <v>TIDAK TERDETEKSI</v>
      </c>
      <c r="L4621" s="258" t="str">
        <f>data_olah!U419</f>
        <v>TIDAK TERDETEKSI</v>
      </c>
    </row>
    <row r="4622">
      <c r="A4622" s="257">
        <v>2025.0</v>
      </c>
      <c r="B4622" s="257" t="s">
        <v>3600</v>
      </c>
      <c r="C4622" s="258" t="str">
        <f>data_olah!B420</f>
        <v>KUTAI KARTANEGARA</v>
      </c>
      <c r="D4622" s="258" t="str">
        <f>data_olah!C420</f>
        <v>MUARA MUNTAI</v>
      </c>
      <c r="E4622" s="258" t="str">
        <f>data_olah!D420</f>
        <v>JANTUR SELATAN</v>
      </c>
      <c r="F4622" s="259" t="str">
        <f>data_olah!F420</f>
        <v>-0.4127682737781303</v>
      </c>
      <c r="G4622" s="259" t="str">
        <f>data_olah!G420</f>
        <v>116.28062136892292</v>
      </c>
      <c r="H4622" s="258" t="str">
        <f>data_olah!H420</f>
        <v>TELKOMSAT</v>
      </c>
      <c r="I4622" s="258" t="str">
        <f>data_olah!I420</f>
        <v>STARLINK</v>
      </c>
      <c r="J4622" s="258" t="str">
        <f>data_olah!J420</f>
        <v>TERPASANG</v>
      </c>
      <c r="K4622" s="258" t="str">
        <f>data_olah!R420</f>
        <v>&lt;=1000GB</v>
      </c>
      <c r="L4622" s="258" t="str">
        <f>data_olah!U420</f>
        <v>SANGAT OPTIMAL</v>
      </c>
    </row>
    <row r="4623">
      <c r="A4623" s="257">
        <v>2025.0</v>
      </c>
      <c r="B4623" s="257" t="s">
        <v>3600</v>
      </c>
      <c r="C4623" s="258" t="str">
        <f>data_olah!B421</f>
        <v>KUTAI KARTANEGARA</v>
      </c>
      <c r="D4623" s="258" t="str">
        <f>data_olah!C421</f>
        <v>MUARA MUNTAI</v>
      </c>
      <c r="E4623" s="258" t="str">
        <f>data_olah!D421</f>
        <v>TANJUNG BATUQ HARAPAN</v>
      </c>
      <c r="F4623" s="259" t="str">
        <f>data_olah!F421</f>
        <v>-0.336541519353223</v>
      </c>
      <c r="G4623" s="259" t="str">
        <f>data_olah!G421</f>
        <v>116.32289382228961</v>
      </c>
      <c r="H4623" s="258" t="str">
        <f>data_olah!H421</f>
        <v>TELKOMSAT</v>
      </c>
      <c r="I4623" s="258" t="str">
        <f>data_olah!I421</f>
        <v>STARLINK</v>
      </c>
      <c r="J4623" s="258" t="str">
        <f>data_olah!J421</f>
        <v>TERPASANG</v>
      </c>
      <c r="K4623" s="258" t="str">
        <f>data_olah!R421</f>
        <v>&lt;= 150GB</v>
      </c>
      <c r="L4623" s="258" t="str">
        <f>data_olah!U421</f>
        <v>TIDAK OPTIMAL</v>
      </c>
    </row>
    <row r="4624">
      <c r="A4624" s="257">
        <v>2025.0</v>
      </c>
      <c r="B4624" s="257" t="s">
        <v>3600</v>
      </c>
      <c r="C4624" s="258" t="str">
        <f>data_olah!B422</f>
        <v>KUTAI KARTANEGARA</v>
      </c>
      <c r="D4624" s="258" t="str">
        <f>data_olah!C422</f>
        <v>MUARA MUNTAI</v>
      </c>
      <c r="E4624" s="258" t="str">
        <f>data_olah!D422</f>
        <v>PULAU HARAPAN</v>
      </c>
      <c r="F4624" s="259" t="str">
        <f>data_olah!F422</f>
        <v>-0.3551457128900903</v>
      </c>
      <c r="G4624" s="259" t="str">
        <f>data_olah!G422</f>
        <v>116.38498693137723</v>
      </c>
      <c r="H4624" s="258" t="str">
        <f>data_olah!H422</f>
        <v>TELKOMSEL</v>
      </c>
      <c r="I4624" s="258" t="str">
        <f>data_olah!I422</f>
        <v>ORBIT</v>
      </c>
      <c r="J4624" s="258" t="str">
        <f>data_olah!J422</f>
        <v>TERPASANG</v>
      </c>
      <c r="K4624" s="258" t="str">
        <f>data_olah!R422</f>
        <v>TIDAK TERDETEKSI</v>
      </c>
      <c r="L4624" s="258" t="str">
        <f>data_olah!U422</f>
        <v>TIDAK TERDETEKSI</v>
      </c>
    </row>
    <row r="4625">
      <c r="A4625" s="257">
        <v>2025.0</v>
      </c>
      <c r="B4625" s="257" t="s">
        <v>3600</v>
      </c>
      <c r="C4625" s="258" t="str">
        <f>data_olah!B423</f>
        <v>KUTAI KARTANEGARA</v>
      </c>
      <c r="D4625" s="258" t="str">
        <f>data_olah!C423</f>
        <v>MUARA MUNTAI</v>
      </c>
      <c r="E4625" s="258" t="str">
        <f>data_olah!D423</f>
        <v>JANTUR BARU</v>
      </c>
      <c r="F4625" s="259" t="str">
        <f>data_olah!F423</f>
        <v>-0.40967844863700714</v>
      </c>
      <c r="G4625" s="259" t="str">
        <f>data_olah!G423</f>
        <v>116.27911933183867</v>
      </c>
      <c r="H4625" s="258" t="str">
        <f>data_olah!H423</f>
        <v>TELKOMSAT</v>
      </c>
      <c r="I4625" s="258" t="str">
        <f>data_olah!I423</f>
        <v>STARLINK</v>
      </c>
      <c r="J4625" s="258" t="str">
        <f>data_olah!J423</f>
        <v>TERPASANG</v>
      </c>
      <c r="K4625" s="258" t="str">
        <f>data_olah!R423</f>
        <v>&lt;= 200GB</v>
      </c>
      <c r="L4625" s="258" t="str">
        <f>data_olah!U423</f>
        <v>KURANG OPTIMAL</v>
      </c>
    </row>
    <row r="4626">
      <c r="A4626" s="257">
        <v>2025.0</v>
      </c>
      <c r="B4626" s="257" t="s">
        <v>3600</v>
      </c>
      <c r="C4626" s="258" t="str">
        <f>data_olah!B424</f>
        <v>KUTAI KARTANEGARA</v>
      </c>
      <c r="D4626" s="258" t="str">
        <f>data_olah!C424</f>
        <v>MUARA WIS</v>
      </c>
      <c r="E4626" s="258" t="str">
        <f>data_olah!D424</f>
        <v>MUARA WIS</v>
      </c>
      <c r="F4626" s="259" t="str">
        <f>data_olah!F424</f>
        <v>-0.2857508882074343</v>
      </c>
      <c r="G4626" s="259" t="str">
        <f>data_olah!G424</f>
        <v>116.52832715680844</v>
      </c>
      <c r="H4626" s="258" t="str">
        <f>data_olah!H424</f>
        <v>TELKOMSEL</v>
      </c>
      <c r="I4626" s="258" t="str">
        <f>data_olah!I424</f>
        <v>INDIHOME</v>
      </c>
      <c r="J4626" s="258" t="str">
        <f>data_olah!J424</f>
        <v>TERPASANG</v>
      </c>
      <c r="K4626" s="258" t="str">
        <f>data_olah!R424</f>
        <v>TIDAK AKTIF</v>
      </c>
      <c r="L4626" s="258" t="str">
        <f>data_olah!U424</f>
        <v>TIDAK AKTIF</v>
      </c>
    </row>
    <row r="4627">
      <c r="A4627" s="257">
        <v>2025.0</v>
      </c>
      <c r="B4627" s="257" t="s">
        <v>3600</v>
      </c>
      <c r="C4627" s="258" t="str">
        <f>data_olah!B425</f>
        <v>KUTAI KARTANEGARA</v>
      </c>
      <c r="D4627" s="258" t="str">
        <f>data_olah!C425</f>
        <v>MUARA WIS</v>
      </c>
      <c r="E4627" s="258" t="str">
        <f>data_olah!D425</f>
        <v>SEBEMBAN</v>
      </c>
      <c r="F4627" s="259" t="str">
        <f>data_olah!F425</f>
        <v>-0.2948629715703827</v>
      </c>
      <c r="G4627" s="259" t="str">
        <f>data_olah!G425</f>
        <v>116.45980698931224</v>
      </c>
      <c r="H4627" s="258" t="str">
        <f>data_olah!H425</f>
        <v>TELKOMSAT</v>
      </c>
      <c r="I4627" s="258" t="str">
        <f>data_olah!I425</f>
        <v>STARLINK</v>
      </c>
      <c r="J4627" s="258" t="str">
        <f>data_olah!J425</f>
        <v>TERPASANG</v>
      </c>
      <c r="K4627" s="258" t="str">
        <f>data_olah!R425</f>
        <v>&lt;= 150GB</v>
      </c>
      <c r="L4627" s="258" t="str">
        <f>data_olah!U425</f>
        <v>KURANG OPTIMAL</v>
      </c>
    </row>
    <row r="4628">
      <c r="A4628" s="257">
        <v>2025.0</v>
      </c>
      <c r="B4628" s="257" t="s">
        <v>3600</v>
      </c>
      <c r="C4628" s="258" t="str">
        <f>data_olah!B426</f>
        <v>KUTAI KARTANEGARA</v>
      </c>
      <c r="D4628" s="258" t="str">
        <f>data_olah!C426</f>
        <v>MUARA WIS</v>
      </c>
      <c r="E4628" s="258" t="str">
        <f>data_olah!D426</f>
        <v>MELINTANG</v>
      </c>
      <c r="F4628" s="259" t="str">
        <f>data_olah!F426</f>
        <v>-0.2838354761828194</v>
      </c>
      <c r="G4628" s="259" t="str">
        <f>data_olah!G426</f>
        <v>116.40782853777065</v>
      </c>
      <c r="H4628" s="258" t="str">
        <f>data_olah!H426</f>
        <v>TELKOMSAT</v>
      </c>
      <c r="I4628" s="258" t="str">
        <f>data_olah!I426</f>
        <v>STARLINK</v>
      </c>
      <c r="J4628" s="258" t="str">
        <f>data_olah!J426</f>
        <v>TERPASANG</v>
      </c>
      <c r="K4628" s="258" t="str">
        <f>data_olah!R426</f>
        <v>&lt;=1000GB</v>
      </c>
      <c r="L4628" s="258" t="str">
        <f>data_olah!U426</f>
        <v>SANGAT OPTIMAL</v>
      </c>
    </row>
    <row r="4629">
      <c r="A4629" s="257">
        <v>2025.0</v>
      </c>
      <c r="B4629" s="257" t="s">
        <v>3600</v>
      </c>
      <c r="C4629" s="258" t="str">
        <f>data_olah!B427</f>
        <v>KUTAI KARTANEGARA</v>
      </c>
      <c r="D4629" s="258" t="str">
        <f>data_olah!C427</f>
        <v>MUARA WIS</v>
      </c>
      <c r="E4629" s="258" t="str">
        <f>data_olah!D427</f>
        <v>ENGGELAM</v>
      </c>
      <c r="F4629" s="259" t="str">
        <f>data_olah!F427</f>
        <v>-0.027222533678583353</v>
      </c>
      <c r="G4629" s="259" t="str">
        <f>data_olah!G427</f>
        <v>116.08653323499841</v>
      </c>
      <c r="H4629" s="258" t="str">
        <f>data_olah!H427</f>
        <v>TELKOMSAT</v>
      </c>
      <c r="I4629" s="258" t="str">
        <f>data_olah!I427</f>
        <v>STARLINK</v>
      </c>
      <c r="J4629" s="258" t="str">
        <f>data_olah!J427</f>
        <v>TERPASANG</v>
      </c>
      <c r="K4629" s="258" t="str">
        <f>data_olah!R427</f>
        <v>&lt;=1000GB</v>
      </c>
      <c r="L4629" s="258" t="str">
        <f>data_olah!U427</f>
        <v>SANGAT OPTIMAL</v>
      </c>
    </row>
    <row r="4630">
      <c r="A4630" s="257">
        <v>2025.0</v>
      </c>
      <c r="B4630" s="257" t="s">
        <v>3600</v>
      </c>
      <c r="C4630" s="258" t="str">
        <f>data_olah!B428</f>
        <v>KUTAI KARTANEGARA</v>
      </c>
      <c r="D4630" s="258" t="str">
        <f>data_olah!C428</f>
        <v>MUARA WIS</v>
      </c>
      <c r="E4630" s="258" t="str">
        <f>data_olah!D428</f>
        <v>LEBAK MANTAN</v>
      </c>
      <c r="F4630" s="259" t="str">
        <f>data_olah!F428</f>
        <v>-0.42450865728765474</v>
      </c>
      <c r="G4630" s="259" t="str">
        <f>data_olah!G428</f>
        <v>116.50444183787685</v>
      </c>
      <c r="H4630" s="258" t="str">
        <f>data_olah!H428</f>
        <v>TELKOMSEL</v>
      </c>
      <c r="I4630" s="258" t="str">
        <f>data_olah!I428</f>
        <v>ORBIT</v>
      </c>
      <c r="J4630" s="258" t="str">
        <f>data_olah!J428</f>
        <v>TERPASANG</v>
      </c>
      <c r="K4630" s="258" t="str">
        <f>data_olah!R428</f>
        <v>TIDAK TERDETEKSI</v>
      </c>
      <c r="L4630" s="258" t="str">
        <f>data_olah!U428</f>
        <v>TIDAK TERDETEKSI</v>
      </c>
    </row>
    <row r="4631">
      <c r="A4631" s="257">
        <v>2025.0</v>
      </c>
      <c r="B4631" s="257" t="s">
        <v>3600</v>
      </c>
      <c r="C4631" s="258" t="str">
        <f>data_olah!B429</f>
        <v>KUTAI KARTANEGARA</v>
      </c>
      <c r="D4631" s="258" t="str">
        <f>data_olah!C429</f>
        <v>MUARA WIS</v>
      </c>
      <c r="E4631" s="258" t="str">
        <f>data_olah!D429</f>
        <v>LEBAK CILONG</v>
      </c>
      <c r="F4631" s="259" t="str">
        <f>data_olah!F429</f>
        <v>-0.44273030112320416</v>
      </c>
      <c r="G4631" s="259" t="str">
        <f>data_olah!G429</f>
        <v>116.52999029369758</v>
      </c>
      <c r="H4631" s="258" t="str">
        <f>data_olah!H429</f>
        <v>TELKOM</v>
      </c>
      <c r="I4631" s="258" t="str">
        <f>data_olah!I429</f>
        <v>Astinet</v>
      </c>
      <c r="J4631" s="258" t="str">
        <f>data_olah!J429</f>
        <v>TERPASANG</v>
      </c>
      <c r="K4631" s="258" t="str">
        <f>data_olah!R429</f>
        <v>TIDAK TERDETEKSI</v>
      </c>
      <c r="L4631" s="258" t="str">
        <f>data_olah!U429</f>
        <v>TIDAK TERDETEKSI</v>
      </c>
    </row>
    <row r="4632">
      <c r="A4632" s="257">
        <v>2025.0</v>
      </c>
      <c r="B4632" s="257" t="s">
        <v>3600</v>
      </c>
      <c r="C4632" s="258" t="str">
        <f>data_olah!B430</f>
        <v>KUTAI KARTANEGARA</v>
      </c>
      <c r="D4632" s="258" t="str">
        <f>data_olah!C430</f>
        <v>MUARA WIS</v>
      </c>
      <c r="E4632" s="258" t="str">
        <f>data_olah!D430</f>
        <v>MUARA ENGGELAM</v>
      </c>
      <c r="F4632" s="259" t="str">
        <f>data_olah!F430</f>
        <v>-0.24382551002710287</v>
      </c>
      <c r="G4632" s="259" t="str">
        <f>data_olah!G430</f>
        <v>116.33100087781915</v>
      </c>
      <c r="H4632" s="258" t="str">
        <f>data_olah!H430</f>
        <v>TELKOMSAT</v>
      </c>
      <c r="I4632" s="258" t="str">
        <f>data_olah!I430</f>
        <v>STARLINK</v>
      </c>
      <c r="J4632" s="258" t="str">
        <f>data_olah!J430</f>
        <v>TERPASANG</v>
      </c>
      <c r="K4632" s="258" t="str">
        <f>data_olah!R430</f>
        <v>&lt;=1000GB</v>
      </c>
      <c r="L4632" s="258" t="str">
        <f>data_olah!U430</f>
        <v>SANGAT OPTIMAL</v>
      </c>
    </row>
    <row r="4633">
      <c r="A4633" s="257">
        <v>2025.0</v>
      </c>
      <c r="B4633" s="257" t="s">
        <v>3600</v>
      </c>
      <c r="C4633" s="258" t="str">
        <f>data_olah!B431</f>
        <v>KUTAI KARTANEGARA</v>
      </c>
      <c r="D4633" s="258" t="str">
        <f>data_olah!C431</f>
        <v>SAMBOJA</v>
      </c>
      <c r="E4633" s="258" t="str">
        <f>data_olah!D431</f>
        <v>KARYA JAYA</v>
      </c>
      <c r="F4633" s="259" t="str">
        <f>data_olah!F431</f>
        <v>-1.0299745214118254</v>
      </c>
      <c r="G4633" s="259" t="str">
        <f>data_olah!G431</f>
        <v>117.0548760402634</v>
      </c>
      <c r="H4633" s="258" t="str">
        <f>data_olah!H431</f>
        <v>TELKOM</v>
      </c>
      <c r="I4633" s="258" t="str">
        <f>data_olah!I431</f>
        <v>WMS</v>
      </c>
      <c r="J4633" s="258" t="str">
        <f>data_olah!J431</f>
        <v>TERPASANG</v>
      </c>
      <c r="K4633" s="258" t="str">
        <f>data_olah!R431</f>
        <v>&gt; 200GB</v>
      </c>
      <c r="L4633" s="258" t="str">
        <f>data_olah!U431</f>
        <v>KURANG OPTIMAL</v>
      </c>
    </row>
    <row r="4634">
      <c r="A4634" s="257">
        <v>2025.0</v>
      </c>
      <c r="B4634" s="257" t="s">
        <v>3600</v>
      </c>
      <c r="C4634" s="258" t="str">
        <f>data_olah!B432</f>
        <v>KUTAI KARTANEGARA</v>
      </c>
      <c r="D4634" s="258" t="str">
        <f>data_olah!C432</f>
        <v>SAMBOJA</v>
      </c>
      <c r="E4634" s="258" t="str">
        <f>data_olah!D432</f>
        <v>BUKIT RAYA</v>
      </c>
      <c r="F4634" s="259" t="str">
        <f>data_olah!F432</f>
        <v>-0.9768017115954346</v>
      </c>
      <c r="G4634" s="259" t="str">
        <f>data_olah!G432</f>
        <v>117.0557158174407</v>
      </c>
      <c r="H4634" s="258" t="str">
        <f>data_olah!H432</f>
        <v>TELKOM</v>
      </c>
      <c r="I4634" s="258" t="str">
        <f>data_olah!I432</f>
        <v>WMS</v>
      </c>
      <c r="J4634" s="258" t="str">
        <f>data_olah!J432</f>
        <v>TERPASANG</v>
      </c>
      <c r="K4634" s="258" t="str">
        <f>data_olah!R432</f>
        <v>&lt;= 50GB</v>
      </c>
      <c r="L4634" s="258" t="str">
        <f>data_olah!U432</f>
        <v>TIDAK OPTIMAL</v>
      </c>
    </row>
    <row r="4635">
      <c r="A4635" s="257">
        <v>2025.0</v>
      </c>
      <c r="B4635" s="257" t="s">
        <v>3600</v>
      </c>
      <c r="C4635" s="258" t="str">
        <f>data_olah!B433</f>
        <v>KUTAI KARTANEGARA</v>
      </c>
      <c r="D4635" s="258" t="str">
        <f>data_olah!C433</f>
        <v>SAMBOJA</v>
      </c>
      <c r="E4635" s="258" t="str">
        <f>data_olah!D433</f>
        <v>BERINGIN AGUNG</v>
      </c>
      <c r="F4635" s="259" t="str">
        <f>data_olah!F433</f>
        <v>-0.9546301521085434</v>
      </c>
      <c r="G4635" s="259" t="str">
        <f>data_olah!G433</f>
        <v>117.07457519184688</v>
      </c>
      <c r="H4635" s="258" t="str">
        <f>data_olah!H433</f>
        <v>TELKOM</v>
      </c>
      <c r="I4635" s="258" t="str">
        <f>data_olah!I433</f>
        <v>WMS</v>
      </c>
      <c r="J4635" s="258" t="str">
        <f>data_olah!J433</f>
        <v>TERPASANG</v>
      </c>
      <c r="K4635" s="258" t="str">
        <f>data_olah!R433</f>
        <v>&gt; 200GB</v>
      </c>
      <c r="L4635" s="258" t="str">
        <f>data_olah!U433</f>
        <v>KURANG OPTIMAL</v>
      </c>
    </row>
    <row r="4636">
      <c r="A4636" s="257">
        <v>2025.0</v>
      </c>
      <c r="B4636" s="257" t="s">
        <v>3600</v>
      </c>
      <c r="C4636" s="258" t="str">
        <f>data_olah!B434</f>
        <v>KUTAI KARTANEGARA</v>
      </c>
      <c r="D4636" s="258" t="str">
        <f>data_olah!C434</f>
        <v>SAMBOJA BARAT</v>
      </c>
      <c r="E4636" s="258" t="str">
        <f>data_olah!D434</f>
        <v>TANI BHAKTI</v>
      </c>
      <c r="F4636" s="259" t="str">
        <f>data_olah!F434</f>
        <v>-1.0888307444285303</v>
      </c>
      <c r="G4636" s="259" t="str">
        <f>data_olah!G434</f>
        <v>116.95507598317586</v>
      </c>
      <c r="H4636" s="258" t="str">
        <f>data_olah!H434</f>
        <v>TELKOMSEL</v>
      </c>
      <c r="I4636" s="258" t="str">
        <f>data_olah!I434</f>
        <v>INDIHOME</v>
      </c>
      <c r="J4636" s="258" t="str">
        <f>data_olah!J434</f>
        <v>TERPASANG</v>
      </c>
      <c r="K4636" s="258" t="str">
        <f>data_olah!R434</f>
        <v/>
      </c>
      <c r="L4636" s="258" t="str">
        <f>data_olah!U434</f>
        <v>KURANG OPTIMAL</v>
      </c>
    </row>
    <row r="4637">
      <c r="A4637" s="257">
        <v>2025.0</v>
      </c>
      <c r="B4637" s="257" t="s">
        <v>3600</v>
      </c>
      <c r="C4637" s="258" t="str">
        <f>data_olah!B435</f>
        <v>KUTAI KARTANEGARA</v>
      </c>
      <c r="D4637" s="258" t="str">
        <f>data_olah!C435</f>
        <v>SEBULU</v>
      </c>
      <c r="E4637" s="258" t="str">
        <f>data_olah!D435</f>
        <v>SELERONG</v>
      </c>
      <c r="F4637" s="259" t="str">
        <f>data_olah!F435</f>
        <v>-0.32206128686936597</v>
      </c>
      <c r="G4637" s="259" t="str">
        <f>data_olah!G435</f>
        <v>116.81096749645809</v>
      </c>
      <c r="H4637" s="258" t="str">
        <f>data_olah!H435</f>
        <v>TELKOM</v>
      </c>
      <c r="I4637" s="258" t="str">
        <f>data_olah!I435</f>
        <v>WMS</v>
      </c>
      <c r="J4637" s="258" t="str">
        <f>data_olah!J435</f>
        <v>TERPASANG</v>
      </c>
      <c r="K4637" s="258" t="str">
        <f>data_olah!R435</f>
        <v>BELUM TERPASANG</v>
      </c>
      <c r="L4637" s="258" t="str">
        <f>data_olah!U435</f>
        <v>TIDAK OPTIMAL</v>
      </c>
    </row>
    <row r="4638">
      <c r="A4638" s="257">
        <v>2025.0</v>
      </c>
      <c r="B4638" s="257" t="s">
        <v>3600</v>
      </c>
      <c r="C4638" s="258" t="str">
        <f>data_olah!B436</f>
        <v>KUTAI KARTANEGARA</v>
      </c>
      <c r="D4638" s="258" t="str">
        <f>data_olah!C436</f>
        <v>SEBULU</v>
      </c>
      <c r="E4638" s="258" t="str">
        <f>data_olah!D436</f>
        <v>TANJUNG HARAPAN</v>
      </c>
      <c r="F4638" s="259" t="str">
        <f>data_olah!F436</f>
        <v>-0.3194059187465963</v>
      </c>
      <c r="G4638" s="259" t="str">
        <f>data_olah!G436</f>
        <v>116.87034123610015</v>
      </c>
      <c r="H4638" s="258" t="str">
        <f>data_olah!H436</f>
        <v>TELKOMSAT</v>
      </c>
      <c r="I4638" s="258" t="str">
        <f>data_olah!I436</f>
        <v>STARLINK</v>
      </c>
      <c r="J4638" s="258" t="str">
        <f>data_olah!J436</f>
        <v>TERPASANG</v>
      </c>
      <c r="K4638" s="258" t="str">
        <f>data_olah!R436</f>
        <v>&lt;= 500GB</v>
      </c>
      <c r="L4638" s="258" t="str">
        <f>data_olah!U436</f>
        <v>OPTIMAL</v>
      </c>
    </row>
    <row r="4639">
      <c r="A4639" s="257">
        <v>2025.0</v>
      </c>
      <c r="B4639" s="257" t="s">
        <v>3600</v>
      </c>
      <c r="C4639" s="258" t="str">
        <f>data_olah!B437</f>
        <v>KUTAI KARTANEGARA</v>
      </c>
      <c r="D4639" s="258" t="str">
        <f>data_olah!C437</f>
        <v>SEBULU</v>
      </c>
      <c r="E4639" s="258" t="str">
        <f>data_olah!D437</f>
        <v>BELORO</v>
      </c>
      <c r="F4639" s="259" t="str">
        <f>data_olah!F437</f>
        <v>-0.31654608647396326</v>
      </c>
      <c r="G4639" s="259" t="str">
        <f>data_olah!G437</f>
        <v>116.92643618162437</v>
      </c>
      <c r="H4639" s="258" t="str">
        <f>data_olah!H437</f>
        <v>TELKOMSEL</v>
      </c>
      <c r="I4639" s="258" t="str">
        <f>data_olah!I437</f>
        <v>INDIHOME</v>
      </c>
      <c r="J4639" s="258" t="str">
        <f>data_olah!J437</f>
        <v>TERPASANG</v>
      </c>
      <c r="K4639" s="258" t="str">
        <f>data_olah!R437</f>
        <v/>
      </c>
      <c r="L4639" s="258" t="str">
        <f>data_olah!U437</f>
        <v>TIDAK OPTIMAL</v>
      </c>
    </row>
    <row r="4640">
      <c r="A4640" s="257">
        <v>2025.0</v>
      </c>
      <c r="B4640" s="257" t="s">
        <v>3600</v>
      </c>
      <c r="C4640" s="258" t="str">
        <f>data_olah!B438</f>
        <v>KUTAI KARTANEGARA</v>
      </c>
      <c r="D4640" s="258" t="str">
        <f>data_olah!C438</f>
        <v>SEBULU</v>
      </c>
      <c r="E4640" s="258" t="str">
        <f>data_olah!D438</f>
        <v>SEBULU ULU</v>
      </c>
      <c r="F4640" s="259" t="str">
        <f>data_olah!F438</f>
        <v>-0.24740899677469502</v>
      </c>
      <c r="G4640" s="259" t="str">
        <f>data_olah!G438</f>
        <v>116.99023538165568</v>
      </c>
      <c r="H4640" s="258" t="str">
        <f>data_olah!H438</f>
        <v>TELKOM</v>
      </c>
      <c r="I4640" s="258" t="str">
        <f>data_olah!I438</f>
        <v>WMS</v>
      </c>
      <c r="J4640" s="258" t="str">
        <f>data_olah!J438</f>
        <v>TERPASANG</v>
      </c>
      <c r="K4640" s="258" t="str">
        <f>data_olah!R438</f>
        <v>TIDAK AKTIF</v>
      </c>
      <c r="L4640" s="258" t="str">
        <f>data_olah!U438</f>
        <v>KURANG OPTIMAL</v>
      </c>
    </row>
    <row r="4641">
      <c r="A4641" s="257">
        <v>2025.0</v>
      </c>
      <c r="B4641" s="257" t="s">
        <v>3600</v>
      </c>
      <c r="C4641" s="258" t="str">
        <f>data_olah!B439</f>
        <v>KUTAI KARTANEGARA</v>
      </c>
      <c r="D4641" s="258" t="str">
        <f>data_olah!C439</f>
        <v>SEBULU</v>
      </c>
      <c r="E4641" s="258" t="str">
        <f>data_olah!D439</f>
        <v>SEBULU ILIR</v>
      </c>
      <c r="F4641" s="259" t="str">
        <f>data_olah!F439</f>
        <v>-0.2614442555721167</v>
      </c>
      <c r="G4641" s="259" t="str">
        <f>data_olah!G439</f>
        <v>117.02112358341377</v>
      </c>
      <c r="H4641" s="258" t="str">
        <f>data_olah!H439</f>
        <v>TELKOMSAT</v>
      </c>
      <c r="I4641" s="258" t="str">
        <f>data_olah!I439</f>
        <v>STARLINK</v>
      </c>
      <c r="J4641" s="258" t="str">
        <f>data_olah!J439</f>
        <v>TERPASANG</v>
      </c>
      <c r="K4641" s="258" t="str">
        <f>data_olah!R439</f>
        <v>&lt;= 500GB</v>
      </c>
      <c r="L4641" s="258" t="str">
        <f>data_olah!U439</f>
        <v>OPTIMAL</v>
      </c>
    </row>
    <row r="4642">
      <c r="A4642" s="257">
        <v>2025.0</v>
      </c>
      <c r="B4642" s="257" t="s">
        <v>3600</v>
      </c>
      <c r="C4642" s="258" t="str">
        <f>data_olah!B440</f>
        <v>KUTAI KARTANEGARA</v>
      </c>
      <c r="D4642" s="258" t="str">
        <f>data_olah!C440</f>
        <v>SEBULU</v>
      </c>
      <c r="E4642" s="258" t="str">
        <f>data_olah!D440</f>
        <v>SEGIHAN</v>
      </c>
      <c r="F4642" s="259" t="str">
        <f>data_olah!F440</f>
        <v>-0.28926358820117914</v>
      </c>
      <c r="G4642" s="259" t="str">
        <f>data_olah!G440</f>
        <v>117.01996298955262</v>
      </c>
      <c r="H4642" s="258" t="str">
        <f>data_olah!H440</f>
        <v>TELKOMSEL</v>
      </c>
      <c r="I4642" s="258" t="str">
        <f>data_olah!I440</f>
        <v>INDIHOME</v>
      </c>
      <c r="J4642" s="258" t="str">
        <f>data_olah!J440</f>
        <v>TERPASANG</v>
      </c>
      <c r="K4642" s="258" t="str">
        <f>data_olah!R440</f>
        <v>&gt; 200GB</v>
      </c>
      <c r="L4642" s="258" t="str">
        <f>data_olah!U440</f>
        <v>KURANG OPTIMAL</v>
      </c>
    </row>
    <row r="4643">
      <c r="A4643" s="257">
        <v>2025.0</v>
      </c>
      <c r="B4643" s="257" t="s">
        <v>3600</v>
      </c>
      <c r="C4643" s="258" t="str">
        <f>data_olah!B441</f>
        <v>KUTAI KARTANEGARA</v>
      </c>
      <c r="D4643" s="258" t="str">
        <f>data_olah!C441</f>
        <v>SEBULU</v>
      </c>
      <c r="E4643" s="258" t="str">
        <f>data_olah!D441</f>
        <v>SUMBER SARI</v>
      </c>
      <c r="F4643" s="259" t="str">
        <f>data_olah!F441</f>
        <v>-0.16959816386030993</v>
      </c>
      <c r="G4643" s="259" t="str">
        <f>data_olah!G441</f>
        <v>116.9818109603962</v>
      </c>
      <c r="H4643" s="258" t="str">
        <f>data_olah!H441</f>
        <v>TELKOM</v>
      </c>
      <c r="I4643" s="258" t="str">
        <f>data_olah!I441</f>
        <v>WMS</v>
      </c>
      <c r="J4643" s="258" t="str">
        <f>data_olah!J441</f>
        <v>TERPASANG</v>
      </c>
      <c r="K4643" s="258" t="str">
        <f>data_olah!R441</f>
        <v>&gt; 200GB</v>
      </c>
      <c r="L4643" s="258" t="str">
        <f>data_olah!U441</f>
        <v>KURANG OPTIMAL</v>
      </c>
    </row>
    <row r="4644">
      <c r="A4644" s="257">
        <v>2025.0</v>
      </c>
      <c r="B4644" s="257" t="s">
        <v>3600</v>
      </c>
      <c r="C4644" s="258" t="str">
        <f>data_olah!B442</f>
        <v>KUTAI KARTANEGARA</v>
      </c>
      <c r="D4644" s="258" t="str">
        <f>data_olah!C442</f>
        <v>SEBULU</v>
      </c>
      <c r="E4644" s="258" t="str">
        <f>data_olah!D442</f>
        <v>MANUNGGAL DAYA</v>
      </c>
      <c r="F4644" s="259" t="str">
        <f>data_olah!F442</f>
        <v>-0.15546942407401695</v>
      </c>
      <c r="G4644" s="259" t="str">
        <f>data_olah!G442</f>
        <v>116.95540690386818</v>
      </c>
      <c r="H4644" s="258" t="str">
        <f>data_olah!H442</f>
        <v>TELKOMSEL</v>
      </c>
      <c r="I4644" s="258" t="str">
        <f>data_olah!I442</f>
        <v>INDIHOME</v>
      </c>
      <c r="J4644" s="258" t="str">
        <f>data_olah!J442</f>
        <v>TERPASANG</v>
      </c>
      <c r="K4644" s="258" t="str">
        <f>data_olah!R442</f>
        <v>&lt;= 150GB</v>
      </c>
      <c r="L4644" s="258" t="str">
        <f>data_olah!U442</f>
        <v>KURANG OPTIMAL</v>
      </c>
    </row>
    <row r="4645">
      <c r="A4645" s="257">
        <v>2025.0</v>
      </c>
      <c r="B4645" s="257" t="s">
        <v>3600</v>
      </c>
      <c r="C4645" s="258" t="str">
        <f>data_olah!B443</f>
        <v>KUTAI KARTANEGARA</v>
      </c>
      <c r="D4645" s="258" t="str">
        <f>data_olah!C443</f>
        <v>SEBULU</v>
      </c>
      <c r="E4645" s="258" t="str">
        <f>data_olah!D443</f>
        <v>GIRI AGUNG</v>
      </c>
      <c r="F4645" s="259" t="str">
        <f>data_olah!F443</f>
        <v>-0.20357136843069457</v>
      </c>
      <c r="G4645" s="259" t="str">
        <f>data_olah!G443</f>
        <v>117.05980608295418</v>
      </c>
      <c r="H4645" s="258" t="str">
        <f>data_olah!H443</f>
        <v>TELKOM</v>
      </c>
      <c r="I4645" s="258" t="str">
        <f>data_olah!I443</f>
        <v>Astinet</v>
      </c>
      <c r="J4645" s="258" t="str">
        <f>data_olah!J443</f>
        <v>TERPASANG</v>
      </c>
      <c r="K4645" s="258" t="str">
        <f>data_olah!R443</f>
        <v>TIDAK TERDETEKSI</v>
      </c>
      <c r="L4645" s="258" t="str">
        <f>data_olah!U443</f>
        <v>TIDAK TERDETEKSI</v>
      </c>
    </row>
    <row r="4646">
      <c r="A4646" s="257">
        <v>2025.0</v>
      </c>
      <c r="B4646" s="257" t="s">
        <v>3600</v>
      </c>
      <c r="C4646" s="258" t="str">
        <f>data_olah!B444</f>
        <v>KUTAI KARTANEGARA</v>
      </c>
      <c r="D4646" s="258" t="str">
        <f>data_olah!C444</f>
        <v>SEBULU</v>
      </c>
      <c r="E4646" s="258" t="str">
        <f>data_olah!D444</f>
        <v>SENONI</v>
      </c>
      <c r="F4646" s="259" t="str">
        <f>data_olah!F444</f>
        <v>-0.32730438473196105</v>
      </c>
      <c r="G4646" s="259" t="str">
        <f>data_olah!G444</f>
        <v>116.83552748481449</v>
      </c>
      <c r="H4646" s="258" t="str">
        <f>data_olah!H444</f>
        <v>TELKOMSEL</v>
      </c>
      <c r="I4646" s="258" t="str">
        <f>data_olah!I444</f>
        <v>INDIHOME</v>
      </c>
      <c r="J4646" s="258" t="str">
        <f>data_olah!J444</f>
        <v>TERPASANG</v>
      </c>
      <c r="K4646" s="258" t="str">
        <f>data_olah!R444</f>
        <v>&gt; 200GB</v>
      </c>
      <c r="L4646" s="258" t="str">
        <f>data_olah!U444</f>
        <v>KURANG OPTIMAL</v>
      </c>
    </row>
    <row r="4647">
      <c r="A4647" s="257">
        <v>2025.0</v>
      </c>
      <c r="B4647" s="257" t="s">
        <v>3600</v>
      </c>
      <c r="C4647" s="258" t="str">
        <f>data_olah!B445</f>
        <v>KUTAI KARTANEGARA</v>
      </c>
      <c r="D4647" s="258" t="str">
        <f>data_olah!C445</f>
        <v>SEBULU</v>
      </c>
      <c r="E4647" s="258" t="str">
        <f>data_olah!D445</f>
        <v>SEBULU MODEREN</v>
      </c>
      <c r="F4647" s="259" t="str">
        <f>data_olah!F445</f>
        <v>-0.2884964845922901</v>
      </c>
      <c r="G4647" s="259" t="str">
        <f>data_olah!G445</f>
        <v>116.9843134450515</v>
      </c>
      <c r="H4647" s="258" t="str">
        <f>data_olah!H445</f>
        <v>TELKOMSEL</v>
      </c>
      <c r="I4647" s="258" t="str">
        <f>data_olah!I445</f>
        <v>INDIHOME</v>
      </c>
      <c r="J4647" s="258" t="str">
        <f>data_olah!J445</f>
        <v>TERPASANG</v>
      </c>
      <c r="K4647" s="258" t="str">
        <f>data_olah!R445</f>
        <v>&lt;= 1GB</v>
      </c>
      <c r="L4647" s="258" t="str">
        <f>data_olah!U445</f>
        <v>TIDAK OPTIMAL</v>
      </c>
    </row>
    <row r="4648">
      <c r="A4648" s="257">
        <v>2025.0</v>
      </c>
      <c r="B4648" s="257" t="s">
        <v>3600</v>
      </c>
      <c r="C4648" s="258" t="str">
        <f>data_olah!B446</f>
        <v>KUTAI KARTANEGARA</v>
      </c>
      <c r="D4648" s="258" t="str">
        <f>data_olah!C446</f>
        <v>SEBULU</v>
      </c>
      <c r="E4648" s="258" t="str">
        <f>data_olah!D446</f>
        <v>SANGGULAN</v>
      </c>
      <c r="F4648" s="259" t="str">
        <f>data_olah!F446</f>
        <v>-0.3224047188494352</v>
      </c>
      <c r="G4648" s="259" t="str">
        <f>data_olah!G446</f>
        <v>116.85037938955284</v>
      </c>
      <c r="H4648" s="258" t="str">
        <f>data_olah!H446</f>
        <v>TELKOM</v>
      </c>
      <c r="I4648" s="258" t="str">
        <f>data_olah!I446</f>
        <v>Astinet</v>
      </c>
      <c r="J4648" s="258" t="str">
        <f>data_olah!J446</f>
        <v>TERPASANG</v>
      </c>
      <c r="K4648" s="258" t="str">
        <f>data_olah!R446</f>
        <v>TIDAK AKTIF</v>
      </c>
      <c r="L4648" s="258" t="str">
        <f>data_olah!U446</f>
        <v>TIDAK TERDETEKSI</v>
      </c>
    </row>
    <row r="4649">
      <c r="A4649" s="257">
        <v>2025.0</v>
      </c>
      <c r="B4649" s="257" t="s">
        <v>3600</v>
      </c>
      <c r="C4649" s="258" t="str">
        <f>data_olah!B447</f>
        <v>KUTAI KARTANEGARA</v>
      </c>
      <c r="D4649" s="258" t="str">
        <f>data_olah!C447</f>
        <v>SEBULU</v>
      </c>
      <c r="E4649" s="258" t="str">
        <f>data_olah!D447</f>
        <v>LEKAQ KIDAU</v>
      </c>
      <c r="F4649" s="259" t="str">
        <f>data_olah!F447</f>
        <v>-0.30639324467678225</v>
      </c>
      <c r="G4649" s="259" t="str">
        <f>data_olah!G447</f>
        <v>116.82323232766008</v>
      </c>
      <c r="H4649" s="258" t="str">
        <f>data_olah!H447</f>
        <v>TELKOMSAT</v>
      </c>
      <c r="I4649" s="258" t="str">
        <f>data_olah!I447</f>
        <v>STARLINK</v>
      </c>
      <c r="J4649" s="258" t="str">
        <f>data_olah!J447</f>
        <v>TERPASANG</v>
      </c>
      <c r="K4649" s="258" t="str">
        <f>data_olah!R447</f>
        <v>&lt;= 500GB</v>
      </c>
      <c r="L4649" s="258" t="str">
        <f>data_olah!U447</f>
        <v>OPTIMAL</v>
      </c>
    </row>
    <row r="4650">
      <c r="A4650" s="257">
        <v>2025.0</v>
      </c>
      <c r="B4650" s="257" t="s">
        <v>3600</v>
      </c>
      <c r="C4650" s="258" t="str">
        <f>data_olah!B448</f>
        <v>KUTAI KARTANEGARA</v>
      </c>
      <c r="D4650" s="258" t="str">
        <f>data_olah!C448</f>
        <v>SEBULU</v>
      </c>
      <c r="E4650" s="258" t="str">
        <f>data_olah!D448</f>
        <v>MEKAR JAYA</v>
      </c>
      <c r="F4650" s="259" t="str">
        <f>data_olah!F448</f>
        <v>-0.14907006962817165</v>
      </c>
      <c r="G4650" s="259" t="str">
        <f>data_olah!G448</f>
        <v>116.98069154402778</v>
      </c>
      <c r="H4650" s="258" t="str">
        <f>data_olah!H448</f>
        <v>TELKOM</v>
      </c>
      <c r="I4650" s="258" t="str">
        <f>data_olah!I448</f>
        <v>WMS</v>
      </c>
      <c r="J4650" s="258" t="str">
        <f>data_olah!J448</f>
        <v>TERPASANG</v>
      </c>
      <c r="K4650" s="258" t="str">
        <f>data_olah!R448</f>
        <v>&lt;= 100GB</v>
      </c>
      <c r="L4650" s="258" t="str">
        <f>data_olah!U448</f>
        <v>TIDAK OPTIMAL</v>
      </c>
    </row>
    <row r="4651">
      <c r="A4651" s="257">
        <v>2025.0</v>
      </c>
      <c r="B4651" s="257" t="s">
        <v>3600</v>
      </c>
      <c r="C4651" s="258" t="str">
        <f>data_olah!B449</f>
        <v>KUTAI KARTANEGARA</v>
      </c>
      <c r="D4651" s="258" t="str">
        <f>data_olah!C449</f>
        <v>TABANG</v>
      </c>
      <c r="E4651" s="258" t="str">
        <f>data_olah!D449</f>
        <v>GUNUNG SARI</v>
      </c>
      <c r="F4651" s="259" t="str">
        <f>data_olah!F449</f>
        <v>0.36758780075223796</v>
      </c>
      <c r="G4651" s="259" t="str">
        <f>data_olah!G449</f>
        <v>116.13164515620933</v>
      </c>
      <c r="H4651" s="258" t="str">
        <f>data_olah!H449</f>
        <v>TELKOMSEL</v>
      </c>
      <c r="I4651" s="258" t="str">
        <f>data_olah!I449</f>
        <v>INDIHOME</v>
      </c>
      <c r="J4651" s="258" t="str">
        <f>data_olah!J449</f>
        <v>TERPASANG</v>
      </c>
      <c r="K4651" s="258" t="str">
        <f>data_olah!R449</f>
        <v>&lt;= 150GB</v>
      </c>
      <c r="L4651" s="258" t="str">
        <f>data_olah!U449</f>
        <v>KURANG OPTIMAL</v>
      </c>
    </row>
    <row r="4652">
      <c r="A4652" s="257">
        <v>2025.0</v>
      </c>
      <c r="B4652" s="257" t="s">
        <v>3600</v>
      </c>
      <c r="C4652" s="258" t="str">
        <f>data_olah!B450</f>
        <v>KUTAI KARTANEGARA</v>
      </c>
      <c r="D4652" s="258" t="str">
        <f>data_olah!C450</f>
        <v>TABANG</v>
      </c>
      <c r="E4652" s="258" t="str">
        <f>data_olah!D450</f>
        <v>LONG LALANG</v>
      </c>
      <c r="F4652" s="259" t="str">
        <f>data_olah!F450</f>
        <v>0.3518166267508144</v>
      </c>
      <c r="G4652" s="259" t="str">
        <f>data_olah!G450</f>
        <v>116.16780374761754</v>
      </c>
      <c r="H4652" s="258" t="str">
        <f>data_olah!H450</f>
        <v>TELKOMSAT</v>
      </c>
      <c r="I4652" s="258" t="str">
        <f>data_olah!I450</f>
        <v>STARLINK</v>
      </c>
      <c r="J4652" s="258" t="str">
        <f>data_olah!J450</f>
        <v>TERPASANG</v>
      </c>
      <c r="K4652" s="258" t="str">
        <f>data_olah!R450</f>
        <v>&lt;= 100GB</v>
      </c>
      <c r="L4652" s="258" t="str">
        <f>data_olah!U450</f>
        <v>KURANG OPTIMAL</v>
      </c>
    </row>
    <row r="4653">
      <c r="A4653" s="257">
        <v>2025.0</v>
      </c>
      <c r="B4653" s="257" t="s">
        <v>3600</v>
      </c>
      <c r="C4653" s="258" t="str">
        <f>data_olah!B451</f>
        <v>KUTAI KARTANEGARA</v>
      </c>
      <c r="D4653" s="258" t="str">
        <f>data_olah!C451</f>
        <v>TABANG</v>
      </c>
      <c r="E4653" s="258" t="str">
        <f>data_olah!D451</f>
        <v>MUARA RITAN</v>
      </c>
      <c r="F4653" s="259" t="str">
        <f>data_olah!F451</f>
        <v>0.392466701753444</v>
      </c>
      <c r="G4653" s="259" t="str">
        <f>data_olah!G451</f>
        <v>116.05186598371063</v>
      </c>
      <c r="H4653" s="258" t="str">
        <f>data_olah!H451</f>
        <v>TELKOMSEL</v>
      </c>
      <c r="I4653" s="258" t="str">
        <f>data_olah!I451</f>
        <v>ORBIT</v>
      </c>
      <c r="J4653" s="258" t="str">
        <f>data_olah!J451</f>
        <v>TERPASANG</v>
      </c>
      <c r="K4653" s="258" t="str">
        <f>data_olah!R451</f>
        <v>TIDAK TERDETEKSI</v>
      </c>
      <c r="L4653" s="258" t="str">
        <f>data_olah!U451</f>
        <v>TIDAK TERDETEKSI</v>
      </c>
    </row>
    <row r="4654">
      <c r="A4654" s="257">
        <v>2025.0</v>
      </c>
      <c r="B4654" s="257" t="s">
        <v>3600</v>
      </c>
      <c r="C4654" s="258" t="str">
        <f>data_olah!B452</f>
        <v>KUTAI KARTANEGARA</v>
      </c>
      <c r="D4654" s="258" t="str">
        <f>data_olah!C452</f>
        <v>TABANG</v>
      </c>
      <c r="E4654" s="258" t="str">
        <f>data_olah!D452</f>
        <v>BULUK SEN</v>
      </c>
      <c r="F4654" s="259" t="str">
        <f>data_olah!F452</f>
        <v>0.44659514068125833</v>
      </c>
      <c r="G4654" s="259" t="str">
        <f>data_olah!G452</f>
        <v>116.06068314796482</v>
      </c>
      <c r="H4654" s="258" t="str">
        <f>data_olah!H452</f>
        <v>TELKOMSAT</v>
      </c>
      <c r="I4654" s="258" t="str">
        <f>data_olah!I452</f>
        <v>STARLINK</v>
      </c>
      <c r="J4654" s="258" t="str">
        <f>data_olah!J452</f>
        <v>TERPASANG</v>
      </c>
      <c r="K4654" s="258" t="str">
        <f>data_olah!R452</f>
        <v>&lt;= 150GB</v>
      </c>
      <c r="L4654" s="258" t="str">
        <f>data_olah!U452</f>
        <v>TIDAK OPTIMAL</v>
      </c>
    </row>
    <row r="4655">
      <c r="A4655" s="257">
        <v>2025.0</v>
      </c>
      <c r="B4655" s="257" t="s">
        <v>3600</v>
      </c>
      <c r="C4655" s="258" t="str">
        <f>data_olah!B453</f>
        <v>KUTAI KARTANEGARA</v>
      </c>
      <c r="D4655" s="258" t="str">
        <f>data_olah!C453</f>
        <v>TABANG</v>
      </c>
      <c r="E4655" s="258" t="str">
        <f>data_olah!D453</f>
        <v>UMAQ DIAN</v>
      </c>
      <c r="F4655" s="259" t="str">
        <f>data_olah!F453</f>
        <v>0.5823591519213868</v>
      </c>
      <c r="G4655" s="259" t="str">
        <f>data_olah!G453</f>
        <v>116.03522070110196</v>
      </c>
      <c r="H4655" s="258" t="str">
        <f>data_olah!H453</f>
        <v>TELKOMSAT</v>
      </c>
      <c r="I4655" s="258" t="str">
        <f>data_olah!I453</f>
        <v>STARLINK</v>
      </c>
      <c r="J4655" s="258" t="str">
        <f>data_olah!J453</f>
        <v>TERPASANG</v>
      </c>
      <c r="K4655" s="258" t="str">
        <f>data_olah!R453</f>
        <v>&lt;=1000GB</v>
      </c>
      <c r="L4655" s="258" t="str">
        <f>data_olah!U453</f>
        <v>SANGAT OPTIMAL</v>
      </c>
    </row>
    <row r="4656">
      <c r="A4656" s="257">
        <v>2025.0</v>
      </c>
      <c r="B4656" s="257" t="s">
        <v>3600</v>
      </c>
      <c r="C4656" s="258" t="str">
        <f>data_olah!B454</f>
        <v>KUTAI KARTANEGARA</v>
      </c>
      <c r="D4656" s="258" t="str">
        <f>data_olah!C454</f>
        <v>TABANG</v>
      </c>
      <c r="E4656" s="258" t="str">
        <f>data_olah!D454</f>
        <v>MUARA PEDOHON</v>
      </c>
      <c r="F4656" s="259" t="str">
        <f>data_olah!F454</f>
        <v>0.5058363515969027</v>
      </c>
      <c r="G4656" s="259" t="str">
        <f>data_olah!G454</f>
        <v>115.9671015158863</v>
      </c>
      <c r="H4656" s="258" t="str">
        <f>data_olah!H454</f>
        <v>TELKOMSAT</v>
      </c>
      <c r="I4656" s="258" t="str">
        <f>data_olah!I454</f>
        <v>STARLINK</v>
      </c>
      <c r="J4656" s="258" t="str">
        <f>data_olah!J454</f>
        <v>TERPASANG</v>
      </c>
      <c r="K4656" s="258" t="str">
        <f>data_olah!R454</f>
        <v>&lt;= 100GB</v>
      </c>
      <c r="L4656" s="258" t="str">
        <f>data_olah!U454</f>
        <v>TIDAK OPTIMAL</v>
      </c>
    </row>
    <row r="4657">
      <c r="A4657" s="257">
        <v>2025.0</v>
      </c>
      <c r="B4657" s="257" t="s">
        <v>3600</v>
      </c>
      <c r="C4657" s="258" t="str">
        <f>data_olah!B455</f>
        <v>KUTAI KARTANEGARA</v>
      </c>
      <c r="D4657" s="258" t="str">
        <f>data_olah!C455</f>
        <v>TABANG</v>
      </c>
      <c r="E4657" s="258" t="str">
        <f>data_olah!D455</f>
        <v>BILA TALANG</v>
      </c>
      <c r="F4657" s="259" t="str">
        <f>data_olah!F455</f>
        <v>0.5649957958306533</v>
      </c>
      <c r="G4657" s="259" t="str">
        <f>data_olah!G455</f>
        <v>116.01066965083464</v>
      </c>
      <c r="H4657" s="258" t="str">
        <f>data_olah!H455</f>
        <v>TELKOMSEL</v>
      </c>
      <c r="I4657" s="258" t="str">
        <f>data_olah!I455</f>
        <v>ORBIT</v>
      </c>
      <c r="J4657" s="258" t="str">
        <f>data_olah!J455</f>
        <v>TERPASANG</v>
      </c>
      <c r="K4657" s="258" t="str">
        <f>data_olah!R455</f>
        <v>TIDAK TERDETEKSI</v>
      </c>
      <c r="L4657" s="258" t="str">
        <f>data_olah!U455</f>
        <v>TIDAK TERDETEKSI</v>
      </c>
    </row>
    <row r="4658">
      <c r="A4658" s="257">
        <v>2025.0</v>
      </c>
      <c r="B4658" s="257" t="s">
        <v>3600</v>
      </c>
      <c r="C4658" s="258" t="str">
        <f>data_olah!B456</f>
        <v>KUTAI KARTANEGARA</v>
      </c>
      <c r="D4658" s="258" t="str">
        <f>data_olah!C456</f>
        <v>TABANG</v>
      </c>
      <c r="E4658" s="258" t="str">
        <f>data_olah!D456</f>
        <v>KAMPUNG BARU</v>
      </c>
      <c r="F4658" s="259" t="str">
        <f>data_olah!F456</f>
        <v>0.5837670973639913</v>
      </c>
      <c r="G4658" s="259" t="str">
        <f>data_olah!G456</f>
        <v>116.0275155741172</v>
      </c>
      <c r="H4658" s="258" t="str">
        <f>data_olah!H456</f>
        <v>TELKOMSAT</v>
      </c>
      <c r="I4658" s="258" t="str">
        <f>data_olah!I456</f>
        <v>STARLINK</v>
      </c>
      <c r="J4658" s="258" t="str">
        <f>data_olah!J456</f>
        <v>TERPASANG</v>
      </c>
      <c r="K4658" s="258" t="str">
        <f>data_olah!R456</f>
        <v>&lt;= 100GB</v>
      </c>
      <c r="L4658" s="258" t="str">
        <f>data_olah!U456</f>
        <v>TIDAK OPTIMAL</v>
      </c>
    </row>
    <row r="4659">
      <c r="A4659" s="257">
        <v>2025.0</v>
      </c>
      <c r="B4659" s="257" t="s">
        <v>3600</v>
      </c>
      <c r="C4659" s="258" t="str">
        <f>data_olah!B457</f>
        <v>KUTAI KARTANEGARA</v>
      </c>
      <c r="D4659" s="258" t="str">
        <f>data_olah!C457</f>
        <v>TABANG</v>
      </c>
      <c r="E4659" s="258" t="str">
        <f>data_olah!D457</f>
        <v>UMAQ TUKUNG</v>
      </c>
      <c r="F4659" s="259" t="str">
        <f>data_olah!F457</f>
        <v>0.5884369392419319</v>
      </c>
      <c r="G4659" s="259" t="str">
        <f>data_olah!G457</f>
        <v>116.03127132036185</v>
      </c>
      <c r="H4659" s="258" t="str">
        <f>data_olah!H457</f>
        <v>TELKOMSAT</v>
      </c>
      <c r="I4659" s="258" t="str">
        <f>data_olah!I457</f>
        <v>STARLINK</v>
      </c>
      <c r="J4659" s="258" t="str">
        <f>data_olah!J457</f>
        <v>TERPASANG</v>
      </c>
      <c r="K4659" s="258" t="str">
        <f>data_olah!R457</f>
        <v>&lt;= 500GB</v>
      </c>
      <c r="L4659" s="258" t="str">
        <f>data_olah!U457</f>
        <v>SANGAT OPTIMAL</v>
      </c>
    </row>
    <row r="4660">
      <c r="A4660" s="257">
        <v>2025.0</v>
      </c>
      <c r="B4660" s="257" t="s">
        <v>3600</v>
      </c>
      <c r="C4660" s="258" t="str">
        <f>data_olah!B458</f>
        <v>KUTAI KARTANEGARA</v>
      </c>
      <c r="D4660" s="258" t="str">
        <f>data_olah!C458</f>
        <v>TABANG</v>
      </c>
      <c r="E4660" s="258" t="str">
        <f>data_olah!D458</f>
        <v>SIDOMULYO</v>
      </c>
      <c r="F4660" s="259" t="str">
        <f>data_olah!F458</f>
        <v>0.5727677635230305</v>
      </c>
      <c r="G4660" s="259" t="str">
        <f>data_olah!G458</f>
        <v>116.01944282623566</v>
      </c>
      <c r="H4660" s="258" t="str">
        <f>data_olah!H458</f>
        <v/>
      </c>
      <c r="I4660" s="258" t="str">
        <f>data_olah!I458</f>
        <v/>
      </c>
      <c r="J4660" s="258" t="str">
        <f>data_olah!J458</f>
        <v/>
      </c>
      <c r="K4660" s="258" t="str">
        <f>data_olah!R458</f>
        <v>BELUM TERPASANG</v>
      </c>
      <c r="L4660" s="258" t="str">
        <f>data_olah!U458</f>
        <v>BELUM TERPASANG</v>
      </c>
    </row>
    <row r="4661">
      <c r="A4661" s="257">
        <v>2025.0</v>
      </c>
      <c r="B4661" s="257" t="s">
        <v>3600</v>
      </c>
      <c r="C4661" s="258" t="str">
        <f>data_olah!B459</f>
        <v>KUTAI KARTANEGARA</v>
      </c>
      <c r="D4661" s="258" t="str">
        <f>data_olah!C459</f>
        <v>TABANG</v>
      </c>
      <c r="E4661" s="258" t="str">
        <f>data_olah!D459</f>
        <v>UMAQ BEKUAY</v>
      </c>
      <c r="F4661" s="259" t="str">
        <f>data_olah!F459</f>
        <v>0.5696348583065532</v>
      </c>
      <c r="G4661" s="259" t="str">
        <f>data_olah!G459</f>
        <v>116.00948430759813</v>
      </c>
      <c r="H4661" s="258" t="str">
        <f>data_olah!H459</f>
        <v>TELKOMSEL</v>
      </c>
      <c r="I4661" s="258" t="str">
        <f>data_olah!I459</f>
        <v>ORBIT</v>
      </c>
      <c r="J4661" s="258" t="str">
        <f>data_olah!J459</f>
        <v>TERPASANG</v>
      </c>
      <c r="K4661" s="258" t="str">
        <f>data_olah!R459</f>
        <v>TIDAK TERDETEKSI</v>
      </c>
      <c r="L4661" s="258" t="str">
        <f>data_olah!U459</f>
        <v>TIDAK TERDETEKSI</v>
      </c>
    </row>
    <row r="4662">
      <c r="A4662" s="257">
        <v>2025.0</v>
      </c>
      <c r="B4662" s="257" t="s">
        <v>3600</v>
      </c>
      <c r="C4662" s="258" t="str">
        <f>data_olah!B460</f>
        <v>KUTAI KARTANEGARA</v>
      </c>
      <c r="D4662" s="258" t="str">
        <f>data_olah!C460</f>
        <v>TABANG</v>
      </c>
      <c r="E4662" s="258" t="str">
        <f>data_olah!D460</f>
        <v>TABANG LAMA</v>
      </c>
      <c r="F4662" s="259" t="str">
        <f>data_olah!F460</f>
        <v>0.5631643813230952</v>
      </c>
      <c r="G4662" s="259" t="str">
        <f>data_olah!G460</f>
        <v>116.02666727853531</v>
      </c>
      <c r="H4662" s="258" t="str">
        <f>data_olah!H460</f>
        <v>TELKOMSEL</v>
      </c>
      <c r="I4662" s="258" t="str">
        <f>data_olah!I460</f>
        <v>ORBIT</v>
      </c>
      <c r="J4662" s="258" t="str">
        <f>data_olah!J460</f>
        <v>TERPASANG</v>
      </c>
      <c r="K4662" s="258" t="str">
        <f>data_olah!R460</f>
        <v>TIDAK TERDETEKSI</v>
      </c>
      <c r="L4662" s="258" t="str">
        <f>data_olah!U460</f>
        <v>TIDAK TERDETEKSI</v>
      </c>
    </row>
    <row r="4663">
      <c r="A4663" s="257">
        <v>2025.0</v>
      </c>
      <c r="B4663" s="257" t="s">
        <v>3600</v>
      </c>
      <c r="C4663" s="258" t="str">
        <f>data_olah!B461</f>
        <v>KUTAI KARTANEGARA</v>
      </c>
      <c r="D4663" s="258" t="str">
        <f>data_olah!C461</f>
        <v>TABANG</v>
      </c>
      <c r="E4663" s="258" t="str">
        <f>data_olah!D461</f>
        <v>MUARA TIQ</v>
      </c>
      <c r="F4663" s="259" t="str">
        <f>data_olah!F461</f>
        <v>0.5851911952789394</v>
      </c>
      <c r="G4663" s="259" t="str">
        <f>data_olah!G461</f>
        <v>115.9805648262356</v>
      </c>
      <c r="H4663" s="258" t="str">
        <f>data_olah!H461</f>
        <v>TELKOMSEL</v>
      </c>
      <c r="I4663" s="258" t="str">
        <f>data_olah!I461</f>
        <v>ORBIT</v>
      </c>
      <c r="J4663" s="258" t="str">
        <f>data_olah!J461</f>
        <v>TERPASANG</v>
      </c>
      <c r="K4663" s="258" t="str">
        <f>data_olah!R461</f>
        <v>TIDAK TERDETEKSI</v>
      </c>
      <c r="L4663" s="258" t="str">
        <f>data_olah!U461</f>
        <v>TIDAK TERDETEKSI</v>
      </c>
    </row>
    <row r="4664">
      <c r="A4664" s="257">
        <v>2025.0</v>
      </c>
      <c r="B4664" s="257" t="s">
        <v>3600</v>
      </c>
      <c r="C4664" s="258" t="str">
        <f>data_olah!B462</f>
        <v>KUTAI KARTANEGARA</v>
      </c>
      <c r="D4664" s="258" t="str">
        <f>data_olah!C462</f>
        <v>TABANG</v>
      </c>
      <c r="E4664" s="258" t="str">
        <f>data_olah!D462</f>
        <v>MUARA SALUNG</v>
      </c>
      <c r="F4664" s="259" t="str">
        <f>data_olah!F462</f>
        <v>0.8040383101912678</v>
      </c>
      <c r="G4664" s="259" t="str">
        <f>data_olah!G462</f>
        <v>115.63803329591457</v>
      </c>
      <c r="H4664" s="258" t="str">
        <f>data_olah!H462</f>
        <v>TELKOMSAT</v>
      </c>
      <c r="I4664" s="258" t="str">
        <f>data_olah!I462</f>
        <v>STARLINK</v>
      </c>
      <c r="J4664" s="258" t="str">
        <f>data_olah!J462</f>
        <v>TERPASANG</v>
      </c>
      <c r="K4664" s="258" t="str">
        <f>data_olah!R462</f>
        <v>&lt;=1000GB</v>
      </c>
      <c r="L4664" s="258" t="str">
        <f>data_olah!U462</f>
        <v>SANGAT OPTIMAL</v>
      </c>
    </row>
    <row r="4665">
      <c r="A4665" s="257">
        <v>2025.0</v>
      </c>
      <c r="B4665" s="257" t="s">
        <v>3600</v>
      </c>
      <c r="C4665" s="258" t="str">
        <f>data_olah!B463</f>
        <v>KUTAI KARTANEGARA</v>
      </c>
      <c r="D4665" s="258" t="str">
        <f>data_olah!C463</f>
        <v>TABANG</v>
      </c>
      <c r="E4665" s="258" t="str">
        <f>data_olah!D463</f>
        <v>MUARA KEBAQ</v>
      </c>
      <c r="F4665" s="259" t="str">
        <f>data_olah!F463</f>
        <v>0.9376235004476032</v>
      </c>
      <c r="G4665" s="259" t="str">
        <f>data_olah!G463</f>
        <v>115.59230678020565</v>
      </c>
      <c r="H4665" s="258" t="str">
        <f>data_olah!H463</f>
        <v>TELKOMSAT</v>
      </c>
      <c r="I4665" s="258" t="str">
        <f>data_olah!I463</f>
        <v>STARLINK</v>
      </c>
      <c r="J4665" s="258" t="str">
        <f>data_olah!J463</f>
        <v>TERPASANG</v>
      </c>
      <c r="K4665" s="258" t="str">
        <f>data_olah!R463</f>
        <v>&lt;=1000GB</v>
      </c>
      <c r="L4665" s="258" t="str">
        <f>data_olah!U463</f>
        <v>SANGAT OPTIMAL</v>
      </c>
    </row>
    <row r="4666">
      <c r="A4666" s="257">
        <v>2025.0</v>
      </c>
      <c r="B4666" s="257" t="s">
        <v>3600</v>
      </c>
      <c r="C4666" s="258" t="str">
        <f>data_olah!B464</f>
        <v>KUTAI KARTANEGARA</v>
      </c>
      <c r="D4666" s="258" t="str">
        <f>data_olah!C464</f>
        <v>TABANG</v>
      </c>
      <c r="E4666" s="258" t="str">
        <f>data_olah!D464</f>
        <v>MUARA BELINAU</v>
      </c>
      <c r="F4666" s="259" t="str">
        <f>data_olah!F464</f>
        <v>1.1593826517058607</v>
      </c>
      <c r="G4666" s="259" t="str">
        <f>data_olah!G464</f>
        <v>115.94742196856457</v>
      </c>
      <c r="H4666" s="258" t="str">
        <f>data_olah!H464</f>
        <v>TELKOMSAT</v>
      </c>
      <c r="I4666" s="258" t="str">
        <f>data_olah!I464</f>
        <v>STARLINK</v>
      </c>
      <c r="J4666" s="258" t="str">
        <f>data_olah!J464</f>
        <v>TERPASANG</v>
      </c>
      <c r="K4666" s="258" t="str">
        <f>data_olah!R464</f>
        <v>&lt;=1000GB</v>
      </c>
      <c r="L4666" s="258" t="str">
        <f>data_olah!U464</f>
        <v>OPTIMAL</v>
      </c>
    </row>
    <row r="4667">
      <c r="A4667" s="257">
        <v>2025.0</v>
      </c>
      <c r="B4667" s="257" t="s">
        <v>3600</v>
      </c>
      <c r="C4667" s="258" t="str">
        <f>data_olah!B465</f>
        <v>KUTAI KARTANEGARA</v>
      </c>
      <c r="D4667" s="258" t="str">
        <f>data_olah!C465</f>
        <v>TABANG</v>
      </c>
      <c r="E4667" s="258" t="str">
        <f>data_olah!D465</f>
        <v>MUARA TUBOQ</v>
      </c>
      <c r="F4667" s="259" t="str">
        <f>data_olah!F465</f>
        <v>0.5868346012506974</v>
      </c>
      <c r="G4667" s="259" t="str">
        <f>data_olah!G465</f>
        <v>115.97630329316378</v>
      </c>
      <c r="H4667" s="258" t="str">
        <f>data_olah!H465</f>
        <v>TELKOMSEL</v>
      </c>
      <c r="I4667" s="258" t="str">
        <f>data_olah!I465</f>
        <v>ORBIT</v>
      </c>
      <c r="J4667" s="258" t="str">
        <f>data_olah!J465</f>
        <v>TERPASANG</v>
      </c>
      <c r="K4667" s="258" t="str">
        <f>data_olah!R465</f>
        <v>TIDAK TERDETEKSI</v>
      </c>
      <c r="L4667" s="258" t="str">
        <f>data_olah!U465</f>
        <v>TIDAK TERDETEKSI</v>
      </c>
    </row>
    <row r="4668">
      <c r="A4668" s="257">
        <v>2025.0</v>
      </c>
      <c r="B4668" s="257" t="s">
        <v>3600</v>
      </c>
      <c r="C4668" s="258" t="str">
        <f>data_olah!B466</f>
        <v>KUTAI KARTANEGARA</v>
      </c>
      <c r="D4668" s="258" t="str">
        <f>data_olah!C466</f>
        <v>TABANG</v>
      </c>
      <c r="E4668" s="258" t="str">
        <f>data_olah!D466</f>
        <v>RITAN BARU</v>
      </c>
      <c r="F4668" s="259" t="str">
        <f>data_olah!F466</f>
        <v>0.39040049982240504</v>
      </c>
      <c r="G4668" s="259" t="str">
        <f>data_olah!G466</f>
        <v>116.05443858020529</v>
      </c>
      <c r="H4668" s="258" t="str">
        <f>data_olah!H466</f>
        <v>TELKOMSAT</v>
      </c>
      <c r="I4668" s="258" t="str">
        <f>data_olah!I466</f>
        <v>STARLINK</v>
      </c>
      <c r="J4668" s="258" t="str">
        <f>data_olah!J466</f>
        <v>TERPASANG</v>
      </c>
      <c r="K4668" s="258" t="str">
        <f>data_olah!R466</f>
        <v>&lt;= 50GB</v>
      </c>
      <c r="L4668" s="258" t="str">
        <f>data_olah!U466</f>
        <v>TIDAK OPTIMAL</v>
      </c>
    </row>
    <row r="4669">
      <c r="A4669" s="257">
        <v>2025.0</v>
      </c>
      <c r="B4669" s="257" t="s">
        <v>3600</v>
      </c>
      <c r="C4669" s="258" t="str">
        <f>data_olah!B467</f>
        <v>KUTAI KARTANEGARA</v>
      </c>
      <c r="D4669" s="258" t="str">
        <f>data_olah!C467</f>
        <v>TABANG</v>
      </c>
      <c r="E4669" s="258" t="str">
        <f>data_olah!D467</f>
        <v>TUKUNG RITAN</v>
      </c>
      <c r="F4669" s="259" t="str">
        <f>data_olah!F467</f>
        <v>0.3836810743381145</v>
      </c>
      <c r="G4669" s="259" t="str">
        <f>data_olah!G467</f>
        <v>116.05963797585214</v>
      </c>
      <c r="H4669" s="258" t="str">
        <f>data_olah!H467</f>
        <v>TELKOMSEL</v>
      </c>
      <c r="I4669" s="258" t="str">
        <f>data_olah!I467</f>
        <v>ORBIT</v>
      </c>
      <c r="J4669" s="258" t="str">
        <f>data_olah!J467</f>
        <v>TERPASANG</v>
      </c>
      <c r="K4669" s="258" t="str">
        <f>data_olah!R467</f>
        <v>TIDAK TERDETEKSI</v>
      </c>
      <c r="L4669" s="258" t="str">
        <f>data_olah!U467</f>
        <v>TIDAK TERDETEKSI</v>
      </c>
    </row>
    <row r="4670">
      <c r="A4670" s="257">
        <v>2025.0</v>
      </c>
      <c r="B4670" s="257" t="s">
        <v>3600</v>
      </c>
      <c r="C4670" s="258" t="str">
        <f>data_olah!B468</f>
        <v>KUTAI KARTANEGARA</v>
      </c>
      <c r="D4670" s="258" t="str">
        <f>data_olah!C468</f>
        <v>TENGGARONG</v>
      </c>
      <c r="E4670" s="258" t="str">
        <f>data_olah!D468</f>
        <v>RAPAK LAMBUR</v>
      </c>
      <c r="F4670" s="259" t="str">
        <f>data_olah!F468</f>
        <v>-0.33663589889178014</v>
      </c>
      <c r="G4670" s="259" t="str">
        <f>data_olah!G468</f>
        <v>116.95191114856135</v>
      </c>
      <c r="H4670" s="258" t="str">
        <f>data_olah!H468</f>
        <v>TELKOMSEL</v>
      </c>
      <c r="I4670" s="258" t="str">
        <f>data_olah!I468</f>
        <v>INDIHOME</v>
      </c>
      <c r="J4670" s="258" t="str">
        <f>data_olah!J468</f>
        <v>TERPASANG</v>
      </c>
      <c r="K4670" s="258" t="str">
        <f>data_olah!R468</f>
        <v>TIDAK AKTIF</v>
      </c>
      <c r="L4670" s="258" t="str">
        <f>data_olah!U468</f>
        <v>TIDAK OPTIMAL</v>
      </c>
    </row>
    <row r="4671">
      <c r="A4671" s="257">
        <v>2025.0</v>
      </c>
      <c r="B4671" s="257" t="s">
        <v>3600</v>
      </c>
      <c r="C4671" s="258" t="str">
        <f>data_olah!B469</f>
        <v>KUTAI KARTANEGARA</v>
      </c>
      <c r="D4671" s="258" t="str">
        <f>data_olah!C469</f>
        <v>TENGGARONG</v>
      </c>
      <c r="E4671" s="258" t="str">
        <f>data_olah!D469</f>
        <v>BENDANG RAYA</v>
      </c>
      <c r="F4671" s="259" t="str">
        <f>data_olah!F469</f>
        <v>-0.36856172061022047</v>
      </c>
      <c r="G4671" s="259" t="str">
        <f>data_olah!G469</f>
        <v>116.92560715246886</v>
      </c>
      <c r="H4671" s="258" t="str">
        <f>data_olah!H469</f>
        <v>TELKOMSEL</v>
      </c>
      <c r="I4671" s="258" t="str">
        <f>data_olah!I469</f>
        <v>INDIHOME</v>
      </c>
      <c r="J4671" s="258" t="str">
        <f>data_olah!J469</f>
        <v>TERPASANG</v>
      </c>
      <c r="K4671" s="258" t="str">
        <f>data_olah!R469</f>
        <v>&lt;= 1GB</v>
      </c>
      <c r="L4671" s="258" t="str">
        <f>data_olah!U469</f>
        <v>TIDAK OPTIMAL</v>
      </c>
    </row>
    <row r="4672">
      <c r="A4672" s="257">
        <v>2025.0</v>
      </c>
      <c r="B4672" s="257" t="s">
        <v>3600</v>
      </c>
      <c r="C4672" s="258" t="str">
        <f>data_olah!B470</f>
        <v>KUTAI KARTANEGARA</v>
      </c>
      <c r="D4672" s="258" t="str">
        <f>data_olah!C470</f>
        <v>TENGGARONG SEBERANG</v>
      </c>
      <c r="E4672" s="258" t="str">
        <f>data_olah!D470</f>
        <v>MANUNGGAL JAYA</v>
      </c>
      <c r="F4672" s="259" t="str">
        <f>data_olah!F470</f>
        <v>-0.3810106422280086</v>
      </c>
      <c r="G4672" s="259" t="str">
        <f>data_olah!G470</f>
        <v>117.11211711089206</v>
      </c>
      <c r="H4672" s="258" t="str">
        <f>data_olah!H470</f>
        <v>TELKOM</v>
      </c>
      <c r="I4672" s="258" t="str">
        <f>data_olah!I470</f>
        <v>WMS</v>
      </c>
      <c r="J4672" s="258" t="str">
        <f>data_olah!J470</f>
        <v>TERPASANG</v>
      </c>
      <c r="K4672" s="258" t="str">
        <f>data_olah!R470</f>
        <v>&lt;= 50GB</v>
      </c>
      <c r="L4672" s="258" t="str">
        <f>data_olah!U470</f>
        <v>TIDAK OPTIMAL</v>
      </c>
    </row>
    <row r="4673">
      <c r="A4673" s="257">
        <v>2025.0</v>
      </c>
      <c r="B4673" s="257" t="s">
        <v>3600</v>
      </c>
      <c r="C4673" s="258" t="str">
        <f>data_olah!B471</f>
        <v>KUTAI KARTANEGARA</v>
      </c>
      <c r="D4673" s="258" t="str">
        <f>data_olah!C471</f>
        <v>TENGGARONG SEBERANG</v>
      </c>
      <c r="E4673" s="258" t="str">
        <f>data_olah!D471</f>
        <v>BUKIT RAYA</v>
      </c>
      <c r="F4673" s="259" t="str">
        <f>data_olah!F471</f>
        <v>-0.4166513986292626</v>
      </c>
      <c r="G4673" s="259" t="str">
        <f>data_olah!G471</f>
        <v>117.06860766719366</v>
      </c>
      <c r="H4673" s="258" t="str">
        <f>data_olah!H471</f>
        <v>TELKOMSEL</v>
      </c>
      <c r="I4673" s="258" t="str">
        <f>data_olah!I471</f>
        <v>INDIHOME</v>
      </c>
      <c r="J4673" s="258" t="str">
        <f>data_olah!J471</f>
        <v>TERPASANG</v>
      </c>
      <c r="K4673" s="258" t="str">
        <f>data_olah!R471</f>
        <v>&lt;= 50GB</v>
      </c>
      <c r="L4673" s="258" t="str">
        <f>data_olah!U471</f>
        <v>TIDAK OPTIMAL</v>
      </c>
    </row>
    <row r="4674">
      <c r="A4674" s="257">
        <v>2025.0</v>
      </c>
      <c r="B4674" s="257" t="s">
        <v>3600</v>
      </c>
      <c r="C4674" s="258" t="str">
        <f>data_olah!B472</f>
        <v>KUTAI KARTANEGARA</v>
      </c>
      <c r="D4674" s="258" t="str">
        <f>data_olah!C472</f>
        <v>TENGGARONG SEBERANG</v>
      </c>
      <c r="E4674" s="258" t="str">
        <f>data_olah!D472</f>
        <v>EMBALUT</v>
      </c>
      <c r="F4674" s="259" t="str">
        <f>data_olah!F472</f>
        <v>-0.3371235401605629</v>
      </c>
      <c r="G4674" s="259" t="str">
        <f>data_olah!G472</f>
        <v>117.08467270295287</v>
      </c>
      <c r="H4674" s="258" t="str">
        <f>data_olah!H472</f>
        <v>TELKOM</v>
      </c>
      <c r="I4674" s="258" t="str">
        <f>data_olah!I472</f>
        <v>WMS</v>
      </c>
      <c r="J4674" s="258" t="str">
        <f>data_olah!J472</f>
        <v>TERPASANG</v>
      </c>
      <c r="K4674" s="258" t="str">
        <f>data_olah!R472</f>
        <v>&gt; 200GB</v>
      </c>
      <c r="L4674" s="258" t="str">
        <f>data_olah!U472</f>
        <v>KURANG OPTIMAL</v>
      </c>
    </row>
    <row r="4675">
      <c r="A4675" s="257">
        <v>2025.0</v>
      </c>
      <c r="B4675" s="257" t="s">
        <v>3600</v>
      </c>
      <c r="C4675" s="258" t="str">
        <f>data_olah!B473</f>
        <v>KUTAI KARTANEGARA</v>
      </c>
      <c r="D4675" s="258" t="str">
        <f>data_olah!C473</f>
        <v>TENGGARONG SEBERANG</v>
      </c>
      <c r="E4675" s="258" t="str">
        <f>data_olah!D473</f>
        <v>BANGUN REJO</v>
      </c>
      <c r="F4675" s="259" t="str">
        <f>data_olah!F473</f>
        <v>-0.3582107036744533</v>
      </c>
      <c r="G4675" s="259" t="str">
        <f>data_olah!G473</f>
        <v>117.11026928174144</v>
      </c>
      <c r="H4675" s="258" t="str">
        <f>data_olah!H473</f>
        <v>TELKOM</v>
      </c>
      <c r="I4675" s="258" t="str">
        <f>data_olah!I473</f>
        <v>WMS</v>
      </c>
      <c r="J4675" s="258" t="str">
        <f>data_olah!J473</f>
        <v>TERPASANG</v>
      </c>
      <c r="K4675" s="258" t="str">
        <f>data_olah!R473</f>
        <v>&lt;= 100GB</v>
      </c>
      <c r="L4675" s="258" t="str">
        <f>data_olah!U473</f>
        <v>KURANG OPTIMAL</v>
      </c>
    </row>
    <row r="4676">
      <c r="A4676" s="257">
        <v>2025.0</v>
      </c>
      <c r="B4676" s="257" t="s">
        <v>3600</v>
      </c>
      <c r="C4676" s="258" t="str">
        <f>data_olah!B474</f>
        <v>KUTAI KARTANEGARA</v>
      </c>
      <c r="D4676" s="258" t="str">
        <f>data_olah!C474</f>
        <v>TENGGARONG SEBERANG</v>
      </c>
      <c r="E4676" s="258" t="str">
        <f>data_olah!D474</f>
        <v>KERTA BUANA</v>
      </c>
      <c r="F4676" s="259" t="str">
        <f>data_olah!F474</f>
        <v>-0.3109178236353778</v>
      </c>
      <c r="G4676" s="259" t="str">
        <f>data_olah!G474</f>
        <v>117.10557560279412</v>
      </c>
      <c r="H4676" s="258" t="str">
        <f>data_olah!H474</f>
        <v>TELKOM</v>
      </c>
      <c r="I4676" s="258" t="str">
        <f>data_olah!I474</f>
        <v>WMS</v>
      </c>
      <c r="J4676" s="258" t="str">
        <f>data_olah!J474</f>
        <v>TERPASANG</v>
      </c>
      <c r="K4676" s="258" t="str">
        <f>data_olah!R474</f>
        <v>&lt;= 100GB</v>
      </c>
      <c r="L4676" s="258" t="str">
        <f>data_olah!U474</f>
        <v>KURANG OPTIMAL</v>
      </c>
    </row>
    <row r="4677">
      <c r="A4677" s="257">
        <v>2025.0</v>
      </c>
      <c r="B4677" s="257" t="s">
        <v>3600</v>
      </c>
      <c r="C4677" s="258" t="str">
        <f>data_olah!B475</f>
        <v>KUTAI KARTANEGARA</v>
      </c>
      <c r="D4677" s="258" t="str">
        <f>data_olah!C475</f>
        <v>TENGGARONG SEBERANG</v>
      </c>
      <c r="E4677" s="258" t="str">
        <f>data_olah!D475</f>
        <v>SEPARI</v>
      </c>
      <c r="F4677" s="259" t="str">
        <f>data_olah!F475</f>
        <v>-0.3068913943349938</v>
      </c>
      <c r="G4677" s="259" t="str">
        <f>data_olah!G475</f>
        <v>117.05864943235343</v>
      </c>
      <c r="H4677" s="258" t="str">
        <f>data_olah!H475</f>
        <v>TELKOM</v>
      </c>
      <c r="I4677" s="258" t="str">
        <f>data_olah!I475</f>
        <v>Astinet</v>
      </c>
      <c r="J4677" s="258" t="str">
        <f>data_olah!J475</f>
        <v>TERPASANG</v>
      </c>
      <c r="K4677" s="258" t="str">
        <f>data_olah!R475</f>
        <v>TIDAK AKTIF</v>
      </c>
      <c r="L4677" s="258" t="str">
        <f>data_olah!U475</f>
        <v>TIDAK TERDETEKSI</v>
      </c>
    </row>
    <row r="4678">
      <c r="A4678" s="257">
        <v>2025.0</v>
      </c>
      <c r="B4678" s="257" t="s">
        <v>3600</v>
      </c>
      <c r="C4678" s="258" t="str">
        <f>data_olah!B476</f>
        <v>KUTAI KARTANEGARA</v>
      </c>
      <c r="D4678" s="258" t="str">
        <f>data_olah!C476</f>
        <v>TENGGARONG SEBERANG</v>
      </c>
      <c r="E4678" s="258" t="str">
        <f>data_olah!D476</f>
        <v>BUKIT PARIAMAN</v>
      </c>
      <c r="F4678" s="259" t="str">
        <f>data_olah!F476</f>
        <v>-0.2639331540165677</v>
      </c>
      <c r="G4678" s="259" t="str">
        <f>data_olah!G476</f>
        <v>117.12102279925075</v>
      </c>
      <c r="H4678" s="258" t="str">
        <f>data_olah!H476</f>
        <v>TELKOM</v>
      </c>
      <c r="I4678" s="258" t="str">
        <f>data_olah!I476</f>
        <v>WMS</v>
      </c>
      <c r="J4678" s="258" t="str">
        <f>data_olah!J476</f>
        <v>TERPASANG</v>
      </c>
      <c r="K4678" s="258" t="str">
        <f>data_olah!R476</f>
        <v>&lt;= 50GB</v>
      </c>
      <c r="L4678" s="258" t="str">
        <f>data_olah!U476</f>
        <v>KURANG OPTIMAL</v>
      </c>
    </row>
    <row r="4679">
      <c r="A4679" s="257">
        <v>2025.0</v>
      </c>
      <c r="B4679" s="257" t="s">
        <v>3600</v>
      </c>
      <c r="C4679" s="258" t="str">
        <f>data_olah!B477</f>
        <v>KUTAI KARTANEGARA</v>
      </c>
      <c r="D4679" s="258" t="str">
        <f>data_olah!C477</f>
        <v>TENGGARONG SEBERANG</v>
      </c>
      <c r="E4679" s="258" t="str">
        <f>data_olah!D477</f>
        <v>BHUANA JAYA</v>
      </c>
      <c r="F4679" s="259" t="str">
        <f>data_olah!F477</f>
        <v>-0.24060451932600063</v>
      </c>
      <c r="G4679" s="259" t="str">
        <f>data_olah!G477</f>
        <v>117.13029454122139</v>
      </c>
      <c r="H4679" s="258" t="str">
        <f>data_olah!H477</f>
        <v>TELKOMSEL</v>
      </c>
      <c r="I4679" s="258" t="str">
        <f>data_olah!I477</f>
        <v>INDIHOME</v>
      </c>
      <c r="J4679" s="258" t="str">
        <f>data_olah!J477</f>
        <v>TERPASANG</v>
      </c>
      <c r="K4679" s="258" t="str">
        <f>data_olah!R477</f>
        <v>&lt;= 50GB</v>
      </c>
      <c r="L4679" s="258" t="str">
        <f>data_olah!U477</f>
        <v>TIDAK OPTIMAL</v>
      </c>
    </row>
    <row r="4680">
      <c r="A4680" s="257">
        <v>2025.0</v>
      </c>
      <c r="B4680" s="257" t="s">
        <v>3600</v>
      </c>
      <c r="C4680" s="258" t="str">
        <f>data_olah!B478</f>
        <v>KUTAI KARTANEGARA</v>
      </c>
      <c r="D4680" s="258" t="str">
        <f>data_olah!C478</f>
        <v>TENGGARONG SEBERANG</v>
      </c>
      <c r="E4680" s="258" t="str">
        <f>data_olah!D478</f>
        <v>MULAWARMAN</v>
      </c>
      <c r="F4680" s="259" t="str">
        <f>data_olah!F478</f>
        <v>-0.18995778470058233</v>
      </c>
      <c r="G4680" s="259" t="str">
        <f>data_olah!G478</f>
        <v>117.14247912809928</v>
      </c>
      <c r="H4680" s="258" t="str">
        <f>data_olah!H478</f>
        <v>TELKOM</v>
      </c>
      <c r="I4680" s="258" t="str">
        <f>data_olah!I478</f>
        <v>Astinet</v>
      </c>
      <c r="J4680" s="258" t="str">
        <f>data_olah!J478</f>
        <v>TERPASANG</v>
      </c>
      <c r="K4680" s="258" t="str">
        <f>data_olah!R478</f>
        <v>TIDAK TERDETEKSI</v>
      </c>
      <c r="L4680" s="258" t="str">
        <f>data_olah!U478</f>
        <v>TIDAK TERDETEKSI</v>
      </c>
    </row>
    <row r="4681">
      <c r="A4681" s="257">
        <v>2025.0</v>
      </c>
      <c r="B4681" s="257" t="s">
        <v>3600</v>
      </c>
      <c r="C4681" s="258" t="str">
        <f>data_olah!B479</f>
        <v>KUTAI KARTANEGARA</v>
      </c>
      <c r="D4681" s="258" t="str">
        <f>data_olah!C479</f>
        <v>TENGGARONG SEBERANG</v>
      </c>
      <c r="E4681" s="258" t="str">
        <f>data_olah!D479</f>
        <v>LOA ULUNG</v>
      </c>
      <c r="F4681" s="259" t="str">
        <f>data_olah!F479</f>
        <v>-0.35799352749585234</v>
      </c>
      <c r="G4681" s="259" t="str">
        <f>data_olah!G479</f>
        <v>117.01104828575836</v>
      </c>
      <c r="H4681" s="258" t="str">
        <f>data_olah!H479</f>
        <v>TELKOMSEL</v>
      </c>
      <c r="I4681" s="258" t="str">
        <f>data_olah!I479</f>
        <v>INDIHOME</v>
      </c>
      <c r="J4681" s="258" t="str">
        <f>data_olah!J479</f>
        <v>TERPASANG</v>
      </c>
      <c r="K4681" s="258" t="str">
        <f>data_olah!R479</f>
        <v>&lt;= 1GB</v>
      </c>
      <c r="L4681" s="258" t="str">
        <f>data_olah!U479</f>
        <v>KURANG OPTIMAL</v>
      </c>
    </row>
    <row r="4682">
      <c r="A4682" s="257">
        <v>2025.0</v>
      </c>
      <c r="B4682" s="257" t="s">
        <v>3600</v>
      </c>
      <c r="C4682" s="258" t="str">
        <f>data_olah!B480</f>
        <v>KUTAI KARTANEGARA</v>
      </c>
      <c r="D4682" s="258" t="str">
        <f>data_olah!C480</f>
        <v>TENGGARONG SEBERANG</v>
      </c>
      <c r="E4682" s="258" t="str">
        <f>data_olah!D480</f>
        <v>LOA RAYA</v>
      </c>
      <c r="F4682" s="259" t="str">
        <f>data_olah!F480</f>
        <v>-0.3945583994622957</v>
      </c>
      <c r="G4682" s="259" t="str">
        <f>data_olah!G480</f>
        <v>116.99652508205625</v>
      </c>
      <c r="H4682" s="258" t="str">
        <f>data_olah!H480</f>
        <v>TELKOMSEL</v>
      </c>
      <c r="I4682" s="258" t="str">
        <f>data_olah!I480</f>
        <v>INDIHOME</v>
      </c>
      <c r="J4682" s="258" t="str">
        <f>data_olah!J480</f>
        <v>TERPASANG</v>
      </c>
      <c r="K4682" s="258" t="str">
        <f>data_olah!R480</f>
        <v>&gt;1000GB</v>
      </c>
      <c r="L4682" s="258" t="str">
        <f>data_olah!U480</f>
        <v>SANGAT OPTIMAL</v>
      </c>
    </row>
    <row r="4683">
      <c r="A4683" s="257">
        <v>2025.0</v>
      </c>
      <c r="B4683" s="257" t="s">
        <v>3600</v>
      </c>
      <c r="C4683" s="258" t="str">
        <f>data_olah!B481</f>
        <v>KUTAI KARTANEGARA</v>
      </c>
      <c r="D4683" s="258" t="str">
        <f>data_olah!C481</f>
        <v>TENGGARONG SEBERANG</v>
      </c>
      <c r="E4683" s="258" t="str">
        <f>data_olah!D481</f>
        <v>PERJIWA</v>
      </c>
      <c r="F4683" s="259" t="str">
        <f>data_olah!F481</f>
        <v>-0.4109181712698583</v>
      </c>
      <c r="G4683" s="259" t="str">
        <f>data_olah!G481</f>
        <v>117.00054461829646</v>
      </c>
      <c r="H4683" s="258" t="str">
        <f>data_olah!H481</f>
        <v>TELKOMSEL</v>
      </c>
      <c r="I4683" s="258" t="str">
        <f>data_olah!I481</f>
        <v>INDIHOME</v>
      </c>
      <c r="J4683" s="258" t="str">
        <f>data_olah!J481</f>
        <v>TERPASANG</v>
      </c>
      <c r="K4683" s="258" t="str">
        <f>data_olah!R481</f>
        <v>&lt;= 1GB</v>
      </c>
      <c r="L4683" s="258" t="str">
        <f>data_olah!U481</f>
        <v>TIDAK OPTIMAL</v>
      </c>
    </row>
    <row r="4684">
      <c r="A4684" s="257">
        <v>2025.0</v>
      </c>
      <c r="B4684" s="257" t="s">
        <v>3600</v>
      </c>
      <c r="C4684" s="258" t="str">
        <f>data_olah!B482</f>
        <v>KUTAI KARTANEGARA</v>
      </c>
      <c r="D4684" s="258" t="str">
        <f>data_olah!C482</f>
        <v>TENGGARONG SEBERANG</v>
      </c>
      <c r="E4684" s="258" t="str">
        <f>data_olah!D482</f>
        <v>TELUK DALAM</v>
      </c>
      <c r="F4684" s="259" t="str">
        <f>data_olah!F482</f>
        <v>-0.43811414320421616</v>
      </c>
      <c r="G4684" s="259" t="str">
        <f>data_olah!G482</f>
        <v>117.01033596115947</v>
      </c>
      <c r="H4684" s="258" t="str">
        <f>data_olah!H482</f>
        <v>TELKOMSEL</v>
      </c>
      <c r="I4684" s="258" t="str">
        <f>data_olah!I482</f>
        <v>INDIHOME</v>
      </c>
      <c r="J4684" s="258" t="str">
        <f>data_olah!J482</f>
        <v>TERPASANG</v>
      </c>
      <c r="K4684" s="258" t="str">
        <f>data_olah!R482</f>
        <v>TIDAK AKTIF</v>
      </c>
      <c r="L4684" s="258" t="str">
        <f>data_olah!U482</f>
        <v>TIDAK OPTIMAL</v>
      </c>
    </row>
    <row r="4685">
      <c r="A4685" s="257">
        <v>2025.0</v>
      </c>
      <c r="B4685" s="257" t="s">
        <v>3600</v>
      </c>
      <c r="C4685" s="258" t="str">
        <f>data_olah!B483</f>
        <v>KUTAI KARTANEGARA</v>
      </c>
      <c r="D4685" s="258" t="str">
        <f>data_olah!C483</f>
        <v>TENGGARONG SEBERANG</v>
      </c>
      <c r="E4685" s="258" t="str">
        <f>data_olah!D483</f>
        <v>LOA LEPU</v>
      </c>
      <c r="F4685" s="259" t="str">
        <f>data_olah!F483</f>
        <v>-0.4535990986470325</v>
      </c>
      <c r="G4685" s="259" t="str">
        <f>data_olah!G483</f>
        <v>117.02026317872068</v>
      </c>
      <c r="H4685" s="258" t="str">
        <f>data_olah!H483</f>
        <v/>
      </c>
      <c r="I4685" s="258" t="str">
        <f>data_olah!I483</f>
        <v/>
      </c>
      <c r="J4685" s="258" t="str">
        <f>data_olah!J483</f>
        <v/>
      </c>
      <c r="K4685" s="258" t="str">
        <f>data_olah!R483</f>
        <v>BELUM TERPASANG</v>
      </c>
      <c r="L4685" s="258" t="str">
        <f>data_olah!U483</f>
        <v>BELUM TERPASANG</v>
      </c>
    </row>
    <row r="4686">
      <c r="A4686" s="257">
        <v>2025.0</v>
      </c>
      <c r="B4686" s="257" t="s">
        <v>3600</v>
      </c>
      <c r="C4686" s="258" t="str">
        <f>data_olah!B484</f>
        <v>KUTAI KARTANEGARA</v>
      </c>
      <c r="D4686" s="258" t="str">
        <f>data_olah!C484</f>
        <v>TENGGARONG SEBERANG</v>
      </c>
      <c r="E4686" s="258" t="str">
        <f>data_olah!D484</f>
        <v>SUKA MAJU</v>
      </c>
      <c r="F4686" s="259" t="str">
        <f>data_olah!F484</f>
        <v>-0.22650717927559386</v>
      </c>
      <c r="G4686" s="259" t="str">
        <f>data_olah!G484</f>
        <v>117.0791019590544</v>
      </c>
      <c r="H4686" s="258" t="str">
        <f>data_olah!H484</f>
        <v>TELKOM</v>
      </c>
      <c r="I4686" s="258" t="str">
        <f>data_olah!I484</f>
        <v>Astinet</v>
      </c>
      <c r="J4686" s="258" t="str">
        <f>data_olah!J484</f>
        <v>TERPASANG</v>
      </c>
      <c r="K4686" s="258" t="str">
        <f>data_olah!R484</f>
        <v>TIDAK TERDETEKSI</v>
      </c>
      <c r="L4686" s="258" t="str">
        <f>data_olah!U484</f>
        <v>TIDAK TERDETEKSI</v>
      </c>
    </row>
    <row r="4687">
      <c r="A4687" s="257">
        <v>2025.0</v>
      </c>
      <c r="B4687" s="257" t="s">
        <v>3600</v>
      </c>
      <c r="C4687" s="258" t="str">
        <f>data_olah!B485</f>
        <v>KUTAI KARTANEGARA</v>
      </c>
      <c r="D4687" s="258" t="str">
        <f>data_olah!C485</f>
        <v>TENGGARONG SEBERANG</v>
      </c>
      <c r="E4687" s="258" t="str">
        <f>data_olah!D485</f>
        <v>LOA PARI</v>
      </c>
      <c r="F4687" s="259" t="str">
        <f>data_olah!F485</f>
        <v>-0.3798082846171705</v>
      </c>
      <c r="G4687" s="259" t="str">
        <f>data_olah!G485</f>
        <v>116.99347673787696</v>
      </c>
      <c r="H4687" s="258" t="str">
        <f>data_olah!H485</f>
        <v>TELKOMSEL</v>
      </c>
      <c r="I4687" s="258" t="str">
        <f>data_olah!I485</f>
        <v>INDIHOME</v>
      </c>
      <c r="J4687" s="258" t="str">
        <f>data_olah!J485</f>
        <v>TERPASANG</v>
      </c>
      <c r="K4687" s="258" t="str">
        <f>data_olah!R485</f>
        <v>&lt;= 150GB</v>
      </c>
      <c r="L4687" s="258" t="str">
        <f>data_olah!U485</f>
        <v>KURANG OPTIMAL</v>
      </c>
    </row>
    <row r="4688">
      <c r="A4688" s="257">
        <v>2025.0</v>
      </c>
      <c r="B4688" s="257" t="s">
        <v>3600</v>
      </c>
      <c r="C4688" s="258" t="str">
        <f>data_olah!B486</f>
        <v>KUTAI KARTANEGARA</v>
      </c>
      <c r="D4688" s="258" t="str">
        <f>data_olah!C486</f>
        <v>TENGGARONG SEBERANG</v>
      </c>
      <c r="E4688" s="258" t="str">
        <f>data_olah!D486</f>
        <v>KARANG TUNGGAL</v>
      </c>
      <c r="F4688" s="259" t="str">
        <f>data_olah!F486</f>
        <v>-0.4035708055763041</v>
      </c>
      <c r="G4688" s="259" t="str">
        <f>data_olah!G486</f>
        <v>117.09870951317284</v>
      </c>
      <c r="H4688" s="258" t="str">
        <f>data_olah!H486</f>
        <v>TELKOM</v>
      </c>
      <c r="I4688" s="258" t="str">
        <f>data_olah!I486</f>
        <v>Astinet</v>
      </c>
      <c r="J4688" s="258" t="str">
        <f>data_olah!J486</f>
        <v>TERPASANG</v>
      </c>
      <c r="K4688" s="258" t="str">
        <f>data_olah!R486</f>
        <v>TIDAK TERDETEKSI</v>
      </c>
      <c r="L4688" s="258" t="str">
        <f>data_olah!U486</f>
        <v>TIDAK TERDETEKSI</v>
      </c>
    </row>
    <row r="4689">
      <c r="A4689" s="257">
        <v>2025.0</v>
      </c>
      <c r="B4689" s="257" t="s">
        <v>3600</v>
      </c>
      <c r="C4689" s="258" t="str">
        <f>data_olah!B487</f>
        <v>KUTAI KARTANEGARA</v>
      </c>
      <c r="D4689" s="258" t="str">
        <f>data_olah!C487</f>
        <v>TENGGARONG SEBERANG</v>
      </c>
      <c r="E4689" s="258" t="str">
        <f>data_olah!D487</f>
        <v>TANJUNG BATU</v>
      </c>
      <c r="F4689" s="259" t="str">
        <f>data_olah!F487</f>
        <v>-0.39170378498022523</v>
      </c>
      <c r="G4689" s="259" t="str">
        <f>data_olah!G487</f>
        <v>117.05775770295307</v>
      </c>
      <c r="H4689" s="258" t="str">
        <f>data_olah!H487</f>
        <v>TELKOM</v>
      </c>
      <c r="I4689" s="258" t="str">
        <f>data_olah!I487</f>
        <v>WMS</v>
      </c>
      <c r="J4689" s="258" t="str">
        <f>data_olah!J487</f>
        <v>TERPASANG</v>
      </c>
      <c r="K4689" s="258" t="str">
        <f>data_olah!R487</f>
        <v>&lt;= 50GB</v>
      </c>
      <c r="L4689" s="258" t="str">
        <f>data_olah!U487</f>
        <v>KURANG OPTIMAL</v>
      </c>
    </row>
    <row r="4690">
      <c r="A4690" s="257">
        <v>2025.0</v>
      </c>
      <c r="B4690" s="257" t="s">
        <v>3600</v>
      </c>
      <c r="C4690" s="258" t="str">
        <f>data_olah!B488</f>
        <v>KUTAI TIMUR</v>
      </c>
      <c r="D4690" s="258" t="str">
        <f>data_olah!C488</f>
        <v>BATU AMPAR</v>
      </c>
      <c r="E4690" s="258" t="str">
        <f>data_olah!D488</f>
        <v>BATU TIMBAU</v>
      </c>
      <c r="F4690" s="259" t="str">
        <f>data_olah!F488</f>
        <v>0.6717653142937406</v>
      </c>
      <c r="G4690" s="259" t="str">
        <f>data_olah!G488</f>
        <v>116.82894042479859</v>
      </c>
      <c r="H4690" s="258" t="str">
        <f>data_olah!H488</f>
        <v>TELKOMSEL</v>
      </c>
      <c r="I4690" s="258" t="str">
        <f>data_olah!I488</f>
        <v>ORBIT</v>
      </c>
      <c r="J4690" s="258" t="str">
        <f>data_olah!J488</f>
        <v>TERPASANG</v>
      </c>
      <c r="K4690" s="258" t="str">
        <f>data_olah!R488</f>
        <v>TIDAK TERDETEKSI</v>
      </c>
      <c r="L4690" s="258" t="str">
        <f>data_olah!U488</f>
        <v>TIDAK TERDETEKSI</v>
      </c>
    </row>
    <row r="4691">
      <c r="A4691" s="257">
        <v>2025.0</v>
      </c>
      <c r="B4691" s="257" t="s">
        <v>3600</v>
      </c>
      <c r="C4691" s="258" t="str">
        <f>data_olah!B489</f>
        <v>KUTAI TIMUR</v>
      </c>
      <c r="D4691" s="258" t="str">
        <f>data_olah!C489</f>
        <v>BATU AMPAR</v>
      </c>
      <c r="E4691" s="258" t="str">
        <f>data_olah!D489</f>
        <v>BENO HARAPAN</v>
      </c>
      <c r="F4691" s="259" t="str">
        <f>data_olah!F489</f>
        <v>0.68060</v>
      </c>
      <c r="G4691" s="259" t="str">
        <f>data_olah!G489</f>
        <v>116.89559</v>
      </c>
      <c r="H4691" s="258" t="str">
        <f>data_olah!H489</f>
        <v>COMTELINDO</v>
      </c>
      <c r="I4691" s="258" t="str">
        <f>data_olah!I489</f>
        <v>WMS</v>
      </c>
      <c r="J4691" s="258" t="str">
        <f>data_olah!J489</f>
        <v>TERPASANG</v>
      </c>
      <c r="K4691" s="258" t="str">
        <f>data_olah!R489</f>
        <v>TIDAK TERDETEKSI</v>
      </c>
      <c r="L4691" s="258" t="str">
        <f>data_olah!U489</f>
        <v>TIDAK OPTIMAL</v>
      </c>
    </row>
    <row r="4692">
      <c r="A4692" s="257">
        <v>2025.0</v>
      </c>
      <c r="B4692" s="257" t="s">
        <v>3600</v>
      </c>
      <c r="C4692" s="258" t="str">
        <f>data_olah!B490</f>
        <v>KUTAI TIMUR</v>
      </c>
      <c r="D4692" s="258" t="str">
        <f>data_olah!C490</f>
        <v>BATU AMPAR</v>
      </c>
      <c r="E4692" s="258" t="str">
        <f>data_olah!D490</f>
        <v>MUGI RAHAYU</v>
      </c>
      <c r="F4692" s="259" t="str">
        <f>data_olah!F490</f>
        <v>0.7825214115921425</v>
      </c>
      <c r="G4692" s="259" t="str">
        <f>data_olah!G490</f>
        <v>116.9451714526383</v>
      </c>
      <c r="H4692" s="258" t="str">
        <f>data_olah!H490</f>
        <v>COMTELINDO</v>
      </c>
      <c r="I4692" s="258" t="str">
        <f>data_olah!I490</f>
        <v>WMS</v>
      </c>
      <c r="J4692" s="258" t="str">
        <f>data_olah!J490</f>
        <v>TERPASANG</v>
      </c>
      <c r="K4692" s="258" t="str">
        <f>data_olah!R490</f>
        <v>&gt;1000GB</v>
      </c>
      <c r="L4692" s="258" t="str">
        <f>data_olah!U490</f>
        <v>SANGAT OPTIMAL</v>
      </c>
    </row>
    <row r="4693">
      <c r="A4693" s="257">
        <v>2025.0</v>
      </c>
      <c r="B4693" s="257" t="s">
        <v>3600</v>
      </c>
      <c r="C4693" s="258" t="str">
        <f>data_olah!B491</f>
        <v>KUTAI TIMUR</v>
      </c>
      <c r="D4693" s="258" t="str">
        <f>data_olah!C491</f>
        <v>BATU AMPAR</v>
      </c>
      <c r="E4693" s="258" t="str">
        <f>data_olah!D491</f>
        <v>MAWAI INDAH</v>
      </c>
      <c r="F4693" s="259" t="str">
        <f>data_olah!F491</f>
        <v>0.5712275988463508</v>
      </c>
      <c r="G4693" s="259" t="str">
        <f>data_olah!G491</f>
        <v>116.8647128265896</v>
      </c>
      <c r="H4693" s="258" t="str">
        <f>data_olah!H491</f>
        <v>TELKOMSEL</v>
      </c>
      <c r="I4693" s="258" t="str">
        <f>data_olah!I491</f>
        <v>ORBIT</v>
      </c>
      <c r="J4693" s="258" t="str">
        <f>data_olah!J491</f>
        <v>TERPASANG</v>
      </c>
      <c r="K4693" s="258" t="str">
        <f>data_olah!R491</f>
        <v>TIDAK TERDETEKSI</v>
      </c>
      <c r="L4693" s="258" t="str">
        <f>data_olah!U491</f>
        <v>TIDAK TERDETEKSI</v>
      </c>
    </row>
    <row r="4694">
      <c r="A4694" s="257">
        <v>2025.0</v>
      </c>
      <c r="B4694" s="257" t="s">
        <v>3600</v>
      </c>
      <c r="C4694" s="258" t="str">
        <f>data_olah!B492</f>
        <v>KUTAI TIMUR</v>
      </c>
      <c r="D4694" s="258" t="str">
        <f>data_olah!C492</f>
        <v>BATU AMPAR</v>
      </c>
      <c r="E4694" s="258" t="str">
        <f>data_olah!D492</f>
        <v>HIMBA LESTARI</v>
      </c>
      <c r="F4694" s="259" t="str">
        <f>data_olah!F492</f>
        <v>0.6520102549858896</v>
      </c>
      <c r="G4694" s="259" t="str">
        <f>data_olah!G492</f>
        <v>117.01510482339054</v>
      </c>
      <c r="H4694" s="258" t="str">
        <f>data_olah!H492</f>
        <v>COMTELINDO</v>
      </c>
      <c r="I4694" s="258" t="str">
        <f>data_olah!I492</f>
        <v>WMS</v>
      </c>
      <c r="J4694" s="258" t="str">
        <f>data_olah!J492</f>
        <v>TERPASANG</v>
      </c>
      <c r="K4694" s="258" t="str">
        <f>data_olah!R492</f>
        <v>&lt;= 1GB</v>
      </c>
      <c r="L4694" s="258" t="str">
        <f>data_olah!U492</f>
        <v>TIDAK OPTIMAL</v>
      </c>
    </row>
    <row r="4695">
      <c r="A4695" s="257">
        <v>2025.0</v>
      </c>
      <c r="B4695" s="257" t="s">
        <v>3600</v>
      </c>
      <c r="C4695" s="258" t="str">
        <f>data_olah!B493</f>
        <v>KUTAI TIMUR</v>
      </c>
      <c r="D4695" s="258" t="str">
        <f>data_olah!C493</f>
        <v>BATU AMPAR</v>
      </c>
      <c r="E4695" s="258" t="str">
        <f>data_olah!D493</f>
        <v>TELAGA</v>
      </c>
      <c r="F4695" s="259" t="str">
        <f>data_olah!F493</f>
        <v>0.655775</v>
      </c>
      <c r="G4695" s="259" t="str">
        <f>data_olah!G493</f>
        <v>116.829928</v>
      </c>
      <c r="H4695" s="258" t="str">
        <f>data_olah!H493</f>
        <v>BESTCAMP</v>
      </c>
      <c r="I4695" s="258" t="str">
        <f>data_olah!I493</f>
        <v>STARLINK</v>
      </c>
      <c r="J4695" s="258" t="str">
        <f>data_olah!J493</f>
        <v>TERPASANG</v>
      </c>
      <c r="K4695" s="258" t="str">
        <f>data_olah!R493</f>
        <v>TIDAK AKTIF</v>
      </c>
      <c r="L4695" s="258" t="str">
        <f>data_olah!U493</f>
        <v>TIDAK OPTIMAL</v>
      </c>
    </row>
    <row r="4696">
      <c r="A4696" s="257">
        <v>2025.0</v>
      </c>
      <c r="B4696" s="257" t="s">
        <v>3600</v>
      </c>
      <c r="C4696" s="258" t="str">
        <f>data_olah!B494</f>
        <v>KUTAI TIMUR</v>
      </c>
      <c r="D4696" s="258" t="str">
        <f>data_olah!C494</f>
        <v>BATU AMPAR</v>
      </c>
      <c r="E4696" s="258" t="str">
        <f>data_olah!D494</f>
        <v>BATU TIMBAU ULU</v>
      </c>
      <c r="F4696" s="259" t="str">
        <f>data_olah!F494</f>
        <v>0.67883</v>
      </c>
      <c r="G4696" s="259" t="str">
        <f>data_olah!G494</f>
        <v>116.82867</v>
      </c>
      <c r="H4696" s="258" t="str">
        <f>data_olah!H494</f>
        <v>TELKOMSEL</v>
      </c>
      <c r="I4696" s="258" t="str">
        <f>data_olah!I494</f>
        <v>ORBIT</v>
      </c>
      <c r="J4696" s="258" t="str">
        <f>data_olah!J494</f>
        <v>TERPASANG</v>
      </c>
      <c r="K4696" s="258" t="str">
        <f>data_olah!R494</f>
        <v>TIDAK TERDETEKSI</v>
      </c>
      <c r="L4696" s="258" t="str">
        <f>data_olah!U494</f>
        <v>TIDAK TERDETEKSI</v>
      </c>
    </row>
    <row r="4697">
      <c r="A4697" s="257">
        <v>2025.0</v>
      </c>
      <c r="B4697" s="257" t="s">
        <v>3600</v>
      </c>
      <c r="C4697" s="258" t="str">
        <f>data_olah!B495</f>
        <v>KUTAI TIMUR</v>
      </c>
      <c r="D4697" s="258" t="str">
        <f>data_olah!C495</f>
        <v>BENGALON</v>
      </c>
      <c r="E4697" s="258" t="str">
        <f>data_olah!D495</f>
        <v>SEPASO</v>
      </c>
      <c r="F4697" s="259" t="str">
        <f>data_olah!F495</f>
        <v>0.7445555</v>
      </c>
      <c r="G4697" s="259" t="str">
        <f>data_olah!G495</f>
        <v>117.5836111</v>
      </c>
      <c r="H4697" s="258" t="str">
        <f>data_olah!H495</f>
        <v>TELKOM</v>
      </c>
      <c r="I4697" s="258" t="str">
        <f>data_olah!I495</f>
        <v>Astinet</v>
      </c>
      <c r="J4697" s="258" t="str">
        <f>data_olah!J495</f>
        <v>TERPASANG</v>
      </c>
      <c r="K4697" s="258" t="str">
        <f>data_olah!R495</f>
        <v>TIDAK TERDETEKSI</v>
      </c>
      <c r="L4697" s="258" t="str">
        <f>data_olah!U495</f>
        <v>TIDAK TERDETEKSI</v>
      </c>
    </row>
    <row r="4698">
      <c r="A4698" s="257">
        <v>2025.0</v>
      </c>
      <c r="B4698" s="257" t="s">
        <v>3600</v>
      </c>
      <c r="C4698" s="258" t="str">
        <f>data_olah!B496</f>
        <v>KUTAI TIMUR</v>
      </c>
      <c r="D4698" s="258" t="str">
        <f>data_olah!C496</f>
        <v>BENGALON</v>
      </c>
      <c r="E4698" s="258" t="str">
        <f>data_olah!D496</f>
        <v>SEKERAT</v>
      </c>
      <c r="F4698" s="259" t="str">
        <f>data_olah!F496</f>
        <v>0.776742</v>
      </c>
      <c r="G4698" s="259" t="str">
        <f>data_olah!G496</f>
        <v>117.769682</v>
      </c>
      <c r="H4698" s="258" t="str">
        <f>data_olah!H496</f>
        <v>TELKOM</v>
      </c>
      <c r="I4698" s="258" t="str">
        <f>data_olah!I496</f>
        <v>Astinet</v>
      </c>
      <c r="J4698" s="258" t="str">
        <f>data_olah!J496</f>
        <v>TERPASANG</v>
      </c>
      <c r="K4698" s="258" t="str">
        <f>data_olah!R496</f>
        <v>TIDAK TERDETEKSI</v>
      </c>
      <c r="L4698" s="258" t="str">
        <f>data_olah!U496</f>
        <v>TIDAK TERDETEKSI</v>
      </c>
    </row>
    <row r="4699">
      <c r="A4699" s="257">
        <v>2025.0</v>
      </c>
      <c r="B4699" s="257" t="s">
        <v>3600</v>
      </c>
      <c r="C4699" s="258" t="str">
        <f>data_olah!B497</f>
        <v>KUTAI TIMUR</v>
      </c>
      <c r="D4699" s="258" t="str">
        <f>data_olah!C497</f>
        <v>BENGALON</v>
      </c>
      <c r="E4699" s="258" t="str">
        <f>data_olah!D497</f>
        <v>KERAITAN</v>
      </c>
      <c r="F4699" s="259" t="str">
        <f>data_olah!F497</f>
        <v>0.83305</v>
      </c>
      <c r="G4699" s="259" t="str">
        <f>data_olah!G497</f>
        <v>117.56609</v>
      </c>
      <c r="H4699" s="258" t="str">
        <f>data_olah!H497</f>
        <v>COMTELINDO</v>
      </c>
      <c r="I4699" s="258" t="str">
        <f>data_olah!I497</f>
        <v>WMS</v>
      </c>
      <c r="J4699" s="258" t="str">
        <f>data_olah!J497</f>
        <v>TERPASANG</v>
      </c>
      <c r="K4699" s="258" t="str">
        <f>data_olah!R497</f>
        <v>&lt;=1000GB</v>
      </c>
      <c r="L4699" s="258" t="str">
        <f>data_olah!U497</f>
        <v>SANGAT OPTIMAL</v>
      </c>
    </row>
    <row r="4700">
      <c r="A4700" s="257">
        <v>2025.0</v>
      </c>
      <c r="B4700" s="257" t="s">
        <v>3600</v>
      </c>
      <c r="C4700" s="258" t="str">
        <f>data_olah!B498</f>
        <v>KUTAI TIMUR</v>
      </c>
      <c r="D4700" s="258" t="str">
        <f>data_olah!C498</f>
        <v>BENGALON</v>
      </c>
      <c r="E4700" s="258" t="str">
        <f>data_olah!D498</f>
        <v>TEPIAN LANGSAT</v>
      </c>
      <c r="F4700" s="259" t="str">
        <f>data_olah!F498</f>
        <v>0.77233</v>
      </c>
      <c r="G4700" s="259" t="str">
        <f>data_olah!G498</f>
        <v>117.45033</v>
      </c>
      <c r="H4700" s="258" t="str">
        <f>data_olah!H498</f>
        <v>COMTELINDO</v>
      </c>
      <c r="I4700" s="258" t="str">
        <f>data_olah!I498</f>
        <v>WMS</v>
      </c>
      <c r="J4700" s="258" t="str">
        <f>data_olah!J498</f>
        <v>TERPASANG</v>
      </c>
      <c r="K4700" s="258" t="str">
        <f>data_olah!R498</f>
        <v>&lt;= 1GB</v>
      </c>
      <c r="L4700" s="258" t="str">
        <f>data_olah!U498</f>
        <v>TIDAK OPTIMAL</v>
      </c>
    </row>
    <row r="4701">
      <c r="A4701" s="257">
        <v>2025.0</v>
      </c>
      <c r="B4701" s="257" t="s">
        <v>3600</v>
      </c>
      <c r="C4701" s="258" t="str">
        <f>data_olah!B499</f>
        <v>KUTAI TIMUR</v>
      </c>
      <c r="D4701" s="258" t="str">
        <f>data_olah!C499</f>
        <v>BENGALON</v>
      </c>
      <c r="E4701" s="258" t="str">
        <f>data_olah!D499</f>
        <v>TEBANGAN LEMBAK</v>
      </c>
      <c r="F4701" s="259" t="str">
        <f>data_olah!F499</f>
        <v>0.810077867448428</v>
      </c>
      <c r="G4701" s="259" t="str">
        <f>data_olah!G499</f>
        <v>117.4828567722489</v>
      </c>
      <c r="H4701" s="258" t="str">
        <f>data_olah!H499</f>
        <v>COMTELINDO</v>
      </c>
      <c r="I4701" s="258" t="str">
        <f>data_olah!I499</f>
        <v>WMS</v>
      </c>
      <c r="J4701" s="258" t="str">
        <f>data_olah!J499</f>
        <v>TERPASANG</v>
      </c>
      <c r="K4701" s="258" t="str">
        <f>data_olah!R499</f>
        <v>&lt;= 1GB</v>
      </c>
      <c r="L4701" s="258" t="str">
        <f>data_olah!U499</f>
        <v>TIDAK OPTIMAL</v>
      </c>
    </row>
    <row r="4702">
      <c r="A4702" s="257">
        <v>2025.0</v>
      </c>
      <c r="B4702" s="257" t="s">
        <v>3600</v>
      </c>
      <c r="C4702" s="258" t="str">
        <f>data_olah!B500</f>
        <v>KUTAI TIMUR</v>
      </c>
      <c r="D4702" s="258" t="str">
        <f>data_olah!C500</f>
        <v>BENGALON</v>
      </c>
      <c r="E4702" s="258" t="str">
        <f>data_olah!D500</f>
        <v>SEPASO TIMUR</v>
      </c>
      <c r="F4702" s="259" t="str">
        <f>data_olah!F500</f>
        <v>0.74270</v>
      </c>
      <c r="G4702" s="259" t="str">
        <f>data_olah!G500</f>
        <v>117.59598</v>
      </c>
      <c r="H4702" s="258" t="str">
        <f>data_olah!H500</f>
        <v>TELKOM</v>
      </c>
      <c r="I4702" s="258" t="str">
        <f>data_olah!I500</f>
        <v>WMS</v>
      </c>
      <c r="J4702" s="258" t="str">
        <f>data_olah!J500</f>
        <v>TERPASANG</v>
      </c>
      <c r="K4702" s="258" t="str">
        <f>data_olah!R500</f>
        <v>&lt;= 100GB</v>
      </c>
      <c r="L4702" s="258" t="str">
        <f>data_olah!U500</f>
        <v>TIDAK OPTIMAL</v>
      </c>
    </row>
    <row r="4703">
      <c r="A4703" s="257">
        <v>2025.0</v>
      </c>
      <c r="B4703" s="257" t="s">
        <v>3600</v>
      </c>
      <c r="C4703" s="258" t="str">
        <f>data_olah!B501</f>
        <v>KUTAI TIMUR</v>
      </c>
      <c r="D4703" s="258" t="str">
        <f>data_olah!C501</f>
        <v>BENGALON</v>
      </c>
      <c r="E4703" s="258" t="str">
        <f>data_olah!D501</f>
        <v>SEPASO SELATAN</v>
      </c>
      <c r="F4703" s="259" t="str">
        <f>data_olah!F501</f>
        <v>0.74195</v>
      </c>
      <c r="G4703" s="259" t="str">
        <f>data_olah!G501</f>
        <v>117.58166</v>
      </c>
      <c r="H4703" s="258" t="str">
        <f>data_olah!H501</f>
        <v>TELKOM</v>
      </c>
      <c r="I4703" s="258" t="str">
        <f>data_olah!I501</f>
        <v>WMS</v>
      </c>
      <c r="J4703" s="258" t="str">
        <f>data_olah!J501</f>
        <v>TERPASANG</v>
      </c>
      <c r="K4703" s="258" t="str">
        <f>data_olah!R501</f>
        <v>&gt; 200GB</v>
      </c>
      <c r="L4703" s="258" t="str">
        <f>data_olah!U501</f>
        <v>KURANG OPTIMAL</v>
      </c>
    </row>
    <row r="4704">
      <c r="A4704" s="257">
        <v>2025.0</v>
      </c>
      <c r="B4704" s="257" t="s">
        <v>3600</v>
      </c>
      <c r="C4704" s="258" t="str">
        <f>data_olah!B502</f>
        <v>KUTAI TIMUR</v>
      </c>
      <c r="D4704" s="258" t="str">
        <f>data_olah!C502</f>
        <v>BENGALON</v>
      </c>
      <c r="E4704" s="258" t="str">
        <f>data_olah!D502</f>
        <v>MUARA BENGALON</v>
      </c>
      <c r="F4704" s="259" t="str">
        <f>data_olah!F502</f>
        <v>0.63185</v>
      </c>
      <c r="G4704" s="259" t="str">
        <f>data_olah!G502</f>
        <v>117.70147</v>
      </c>
      <c r="H4704" s="258" t="str">
        <f>data_olah!H502</f>
        <v>COMTELINDO</v>
      </c>
      <c r="I4704" s="258" t="str">
        <f>data_olah!I502</f>
        <v>WMS</v>
      </c>
      <c r="J4704" s="258" t="str">
        <f>data_olah!J502</f>
        <v>TERPASANG</v>
      </c>
      <c r="K4704" s="258" t="str">
        <f>data_olah!R502</f>
        <v>&lt;=1000GB</v>
      </c>
      <c r="L4704" s="258" t="str">
        <f>data_olah!U502</f>
        <v>SANGAT OPTIMAL</v>
      </c>
    </row>
    <row r="4705">
      <c r="A4705" s="257">
        <v>2025.0</v>
      </c>
      <c r="B4705" s="257" t="s">
        <v>3600</v>
      </c>
      <c r="C4705" s="258" t="str">
        <f>data_olah!B503</f>
        <v>KUTAI TIMUR</v>
      </c>
      <c r="D4705" s="258" t="str">
        <f>data_olah!C503</f>
        <v>BENGALON</v>
      </c>
      <c r="E4705" s="258" t="str">
        <f>data_olah!D503</f>
        <v>TEPIAN BARU</v>
      </c>
      <c r="F4705" s="259" t="str">
        <f>data_olah!F503</f>
        <v>0.70860</v>
      </c>
      <c r="G4705" s="259" t="str">
        <f>data_olah!G503</f>
        <v>117.28928</v>
      </c>
      <c r="H4705" s="258" t="str">
        <f>data_olah!H503</f>
        <v>TELKOM</v>
      </c>
      <c r="I4705" s="258" t="str">
        <f>data_olah!I503</f>
        <v>WMS</v>
      </c>
      <c r="J4705" s="258" t="str">
        <f>data_olah!J503</f>
        <v>TERPASANG</v>
      </c>
      <c r="K4705" s="258" t="str">
        <f>data_olah!R503</f>
        <v>&gt; 200GB</v>
      </c>
      <c r="L4705" s="258" t="str">
        <f>data_olah!U503</f>
        <v>KURANG OPTIMAL</v>
      </c>
    </row>
    <row r="4706">
      <c r="A4706" s="257">
        <v>2025.0</v>
      </c>
      <c r="B4706" s="257" t="s">
        <v>3600</v>
      </c>
      <c r="C4706" s="258" t="str">
        <f>data_olah!B504</f>
        <v>KUTAI TIMUR</v>
      </c>
      <c r="D4706" s="258" t="str">
        <f>data_olah!C504</f>
        <v>BENGALON</v>
      </c>
      <c r="E4706" s="258" t="str">
        <f>data_olah!D504</f>
        <v>TEPIAN INDAH</v>
      </c>
      <c r="F4706" s="259" t="str">
        <f>data_olah!F504</f>
        <v>0.67063</v>
      </c>
      <c r="G4706" s="259" t="str">
        <f>data_olah!G504</f>
        <v>117.30697</v>
      </c>
      <c r="H4706" s="258" t="str">
        <f>data_olah!H504</f>
        <v>COMTELINDO</v>
      </c>
      <c r="I4706" s="258" t="str">
        <f>data_olah!I504</f>
        <v>WMS</v>
      </c>
      <c r="J4706" s="258" t="str">
        <f>data_olah!J504</f>
        <v>TERPASANG</v>
      </c>
      <c r="K4706" s="258" t="str">
        <f>data_olah!R504</f>
        <v>&lt;= 200GB</v>
      </c>
      <c r="L4706" s="258" t="str">
        <f>data_olah!U504</f>
        <v>KURANG OPTIMAL</v>
      </c>
    </row>
    <row r="4707">
      <c r="A4707" s="257">
        <v>2025.0</v>
      </c>
      <c r="B4707" s="257" t="s">
        <v>3600</v>
      </c>
      <c r="C4707" s="258" t="str">
        <f>data_olah!B505</f>
        <v>KUTAI TIMUR</v>
      </c>
      <c r="D4707" s="258" t="str">
        <f>data_olah!C505</f>
        <v>BENGALON</v>
      </c>
      <c r="E4707" s="258" t="str">
        <f>data_olah!D505</f>
        <v>SEPASO BARAT</v>
      </c>
      <c r="F4707" s="259" t="str">
        <f>data_olah!F505</f>
        <v>0.758745</v>
      </c>
      <c r="G4707" s="259" t="str">
        <f>data_olah!G505</f>
        <v>117.55654</v>
      </c>
      <c r="H4707" s="258" t="str">
        <f>data_olah!H505</f>
        <v>TELKOM</v>
      </c>
      <c r="I4707" s="258" t="str">
        <f>data_olah!I505</f>
        <v>WMS</v>
      </c>
      <c r="J4707" s="258" t="str">
        <f>data_olah!J505</f>
        <v>TERPASANG</v>
      </c>
      <c r="K4707" s="258" t="str">
        <f>data_olah!R505</f>
        <v>&gt; 200GB</v>
      </c>
      <c r="L4707" s="258" t="str">
        <f>data_olah!U505</f>
        <v>KURANG OPTIMAL</v>
      </c>
    </row>
    <row r="4708">
      <c r="A4708" s="257">
        <v>2025.0</v>
      </c>
      <c r="B4708" s="257" t="s">
        <v>3600</v>
      </c>
      <c r="C4708" s="258" t="str">
        <f>data_olah!B506</f>
        <v>KUTAI TIMUR</v>
      </c>
      <c r="D4708" s="258" t="str">
        <f>data_olah!C506</f>
        <v>BUSANG</v>
      </c>
      <c r="E4708" s="258" t="str">
        <f>data_olah!D506</f>
        <v>LONG BENTUQ</v>
      </c>
      <c r="F4708" s="259" t="str">
        <f>data_olah!F506</f>
        <v>0.72911</v>
      </c>
      <c r="G4708" s="259" t="str">
        <f>data_olah!G506</f>
        <v>116.62992</v>
      </c>
      <c r="H4708" s="258" t="str">
        <f>data_olah!H506</f>
        <v>COMTELINDO</v>
      </c>
      <c r="I4708" s="258" t="str">
        <f>data_olah!I506</f>
        <v>WMS</v>
      </c>
      <c r="J4708" s="258" t="str">
        <f>data_olah!J506</f>
        <v>TERPASANG</v>
      </c>
      <c r="K4708" s="258" t="str">
        <f>data_olah!R506</f>
        <v>&lt;= 50GB</v>
      </c>
      <c r="L4708" s="258" t="str">
        <f>data_olah!U506</f>
        <v>TIDAK OPTIMAL</v>
      </c>
    </row>
    <row r="4709">
      <c r="A4709" s="257">
        <v>2025.0</v>
      </c>
      <c r="B4709" s="257" t="s">
        <v>3600</v>
      </c>
      <c r="C4709" s="258" t="str">
        <f>data_olah!B507</f>
        <v>KUTAI TIMUR</v>
      </c>
      <c r="D4709" s="258" t="str">
        <f>data_olah!C507</f>
        <v>BUSANG</v>
      </c>
      <c r="E4709" s="258" t="str">
        <f>data_olah!D507</f>
        <v>LONG PEJENG</v>
      </c>
      <c r="F4709" s="259" t="str">
        <f>data_olah!F507</f>
        <v>0.798364</v>
      </c>
      <c r="G4709" s="259" t="str">
        <f>data_olah!G507</f>
        <v>116.564429</v>
      </c>
      <c r="H4709" s="258" t="str">
        <f>data_olah!H507</f>
        <v>BESTCAMP</v>
      </c>
      <c r="I4709" s="258" t="str">
        <f>data_olah!I507</f>
        <v>STARLINK</v>
      </c>
      <c r="J4709" s="258" t="str">
        <f>data_olah!J507</f>
        <v>TERPASANG</v>
      </c>
      <c r="K4709" s="258" t="str">
        <f>data_olah!R507</f>
        <v>&lt;= 500GB</v>
      </c>
      <c r="L4709" s="258" t="str">
        <f>data_olah!U507</f>
        <v>OPTIMAL</v>
      </c>
    </row>
    <row r="4710">
      <c r="A4710" s="257">
        <v>2025.0</v>
      </c>
      <c r="B4710" s="257" t="s">
        <v>3600</v>
      </c>
      <c r="C4710" s="258" t="str">
        <f>data_olah!B508</f>
        <v>KUTAI TIMUR</v>
      </c>
      <c r="D4710" s="258" t="str">
        <f>data_olah!C508</f>
        <v>BUSANG</v>
      </c>
      <c r="E4710" s="258" t="str">
        <f>data_olah!D508</f>
        <v>LONG LEES</v>
      </c>
      <c r="F4710" s="259" t="str">
        <f>data_olah!F508</f>
        <v>0.81746</v>
      </c>
      <c r="G4710" s="259" t="str">
        <f>data_olah!G508</f>
        <v>116.56127</v>
      </c>
      <c r="H4710" s="258" t="str">
        <f>data_olah!H508</f>
        <v>TELKOMSEL</v>
      </c>
      <c r="I4710" s="258" t="str">
        <f>data_olah!I508</f>
        <v>ORBIT</v>
      </c>
      <c r="J4710" s="258" t="str">
        <f>data_olah!J508</f>
        <v>TERPASANG</v>
      </c>
      <c r="K4710" s="258" t="str">
        <f>data_olah!R508</f>
        <v>TIDAK TERDETEKSI</v>
      </c>
      <c r="L4710" s="258" t="str">
        <f>data_olah!U508</f>
        <v>TIDAK TERDETEKSI</v>
      </c>
    </row>
    <row r="4711">
      <c r="A4711" s="257">
        <v>2025.0</v>
      </c>
      <c r="B4711" s="257" t="s">
        <v>3600</v>
      </c>
      <c r="C4711" s="258" t="str">
        <f>data_olah!B509</f>
        <v>KUTAI TIMUR</v>
      </c>
      <c r="D4711" s="258" t="str">
        <f>data_olah!C509</f>
        <v>BUSANG</v>
      </c>
      <c r="E4711" s="258" t="str">
        <f>data_olah!D509</f>
        <v>MEKAR BARU</v>
      </c>
      <c r="F4711" s="259" t="str">
        <f>data_olah!F509</f>
        <v>0.77187</v>
      </c>
      <c r="G4711" s="259" t="str">
        <f>data_olah!G509</f>
        <v>116.39433</v>
      </c>
      <c r="H4711" s="258" t="str">
        <f>data_olah!H509</f>
        <v>COMTELINDO</v>
      </c>
      <c r="I4711" s="258" t="str">
        <f>data_olah!I509</f>
        <v>WMS</v>
      </c>
      <c r="J4711" s="258" t="str">
        <f>data_olah!J509</f>
        <v>TERPASANG</v>
      </c>
      <c r="K4711" s="258" t="str">
        <f>data_olah!R509</f>
        <v>&lt;=1000GB</v>
      </c>
      <c r="L4711" s="258" t="str">
        <f>data_olah!U509</f>
        <v>SANGAT OPTIMAL</v>
      </c>
    </row>
    <row r="4712">
      <c r="A4712" s="257">
        <v>2025.0</v>
      </c>
      <c r="B4712" s="257" t="s">
        <v>3600</v>
      </c>
      <c r="C4712" s="258" t="str">
        <f>data_olah!B510</f>
        <v>KUTAI TIMUR</v>
      </c>
      <c r="D4712" s="258" t="str">
        <f>data_olah!C510</f>
        <v>BUSANG</v>
      </c>
      <c r="E4712" s="258" t="str">
        <f>data_olah!D510</f>
        <v>RANTAU SENTOSA</v>
      </c>
      <c r="F4712" s="259" t="str">
        <f>data_olah!F510</f>
        <v>0.44360</v>
      </c>
      <c r="G4712" s="259" t="str">
        <f>data_olah!G510</f>
        <v>116.37250</v>
      </c>
      <c r="H4712" s="258" t="str">
        <f>data_olah!H510</f>
        <v>COMTELINDO</v>
      </c>
      <c r="I4712" s="258" t="str">
        <f>data_olah!I510</f>
        <v>WMS</v>
      </c>
      <c r="J4712" s="258" t="str">
        <f>data_olah!J510</f>
        <v>TERPASANG</v>
      </c>
      <c r="K4712" s="258" t="str">
        <f>data_olah!R510</f>
        <v>&lt;= 50GB</v>
      </c>
      <c r="L4712" s="258" t="str">
        <f>data_olah!U510</f>
        <v>KURANG OPTIMAL</v>
      </c>
    </row>
    <row r="4713">
      <c r="A4713" s="257">
        <v>2025.0</v>
      </c>
      <c r="B4713" s="257" t="s">
        <v>3600</v>
      </c>
      <c r="C4713" s="258" t="str">
        <f>data_olah!B511</f>
        <v>KUTAI TIMUR</v>
      </c>
      <c r="D4713" s="258" t="str">
        <f>data_olah!C511</f>
        <v>BUSANG</v>
      </c>
      <c r="E4713" s="258" t="str">
        <f>data_olah!D511</f>
        <v>LONG NYELONG</v>
      </c>
      <c r="F4713" s="259" t="str">
        <f>data_olah!F511</f>
        <v>0.82762</v>
      </c>
      <c r="G4713" s="259" t="str">
        <f>data_olah!G511</f>
        <v>116.55347</v>
      </c>
      <c r="H4713" s="258" t="str">
        <f>data_olah!H511</f>
        <v>COMTELINDO</v>
      </c>
      <c r="I4713" s="258" t="str">
        <f>data_olah!I511</f>
        <v>WMS</v>
      </c>
      <c r="J4713" s="258" t="str">
        <f>data_olah!J511</f>
        <v>TERPASANG</v>
      </c>
      <c r="K4713" s="258" t="str">
        <f>data_olah!R511</f>
        <v>&lt;= 1GB</v>
      </c>
      <c r="L4713" s="258" t="str">
        <f>data_olah!U511</f>
        <v>TIDAK OPTIMAL</v>
      </c>
    </row>
    <row r="4714">
      <c r="A4714" s="257">
        <v>2025.0</v>
      </c>
      <c r="B4714" s="257" t="s">
        <v>3600</v>
      </c>
      <c r="C4714" s="258" t="str">
        <f>data_olah!B512</f>
        <v>KUTAI TIMUR</v>
      </c>
      <c r="D4714" s="258" t="str">
        <f>data_olah!C512</f>
        <v>KALIORANG</v>
      </c>
      <c r="E4714" s="258" t="str">
        <f>data_olah!D512</f>
        <v>KALIORANG</v>
      </c>
      <c r="F4714" s="259" t="str">
        <f>data_olah!F512</f>
        <v>0.835946</v>
      </c>
      <c r="G4714" s="259" t="str">
        <f>data_olah!G512</f>
        <v>117.882848</v>
      </c>
      <c r="H4714" s="258" t="str">
        <f>data_olah!H512</f>
        <v>TELKOM</v>
      </c>
      <c r="I4714" s="258" t="str">
        <f>data_olah!I512</f>
        <v>Astinet</v>
      </c>
      <c r="J4714" s="258" t="str">
        <f>data_olah!J512</f>
        <v>TERPASANG</v>
      </c>
      <c r="K4714" s="258" t="str">
        <f>data_olah!R512</f>
        <v>TIDAK TERDETEKSI</v>
      </c>
      <c r="L4714" s="258" t="str">
        <f>data_olah!U512</f>
        <v>TIDAK TERDETEKSI</v>
      </c>
    </row>
    <row r="4715">
      <c r="A4715" s="257">
        <v>2025.0</v>
      </c>
      <c r="B4715" s="257" t="s">
        <v>3600</v>
      </c>
      <c r="C4715" s="258" t="str">
        <f>data_olah!B513</f>
        <v>KUTAI TIMUR</v>
      </c>
      <c r="D4715" s="258" t="str">
        <f>data_olah!C513</f>
        <v>KALIORANG</v>
      </c>
      <c r="E4715" s="258" t="str">
        <f>data_olah!D513</f>
        <v>BUKIT MAKMUR</v>
      </c>
      <c r="F4715" s="259" t="str">
        <f>data_olah!F513</f>
        <v>0.899583</v>
      </c>
      <c r="G4715" s="259" t="str">
        <f>data_olah!G513</f>
        <v>117.838417</v>
      </c>
      <c r="H4715" s="258" t="str">
        <f>data_olah!H513</f>
        <v>BESTCAMP</v>
      </c>
      <c r="I4715" s="258" t="str">
        <f>data_olah!I513</f>
        <v>STARLINK</v>
      </c>
      <c r="J4715" s="258" t="str">
        <f>data_olah!J513</f>
        <v>TERPASANG</v>
      </c>
      <c r="K4715" s="258" t="str">
        <f>data_olah!R513</f>
        <v>&lt;= 1GB</v>
      </c>
      <c r="L4715" s="258" t="str">
        <f>data_olah!U513</f>
        <v>TIDAK OPTIMAL</v>
      </c>
    </row>
    <row r="4716">
      <c r="A4716" s="257">
        <v>2025.0</v>
      </c>
      <c r="B4716" s="257" t="s">
        <v>3600</v>
      </c>
      <c r="C4716" s="258" t="str">
        <f>data_olah!B514</f>
        <v>KUTAI TIMUR</v>
      </c>
      <c r="D4716" s="258" t="str">
        <f>data_olah!C514</f>
        <v>KALIORANG</v>
      </c>
      <c r="E4716" s="258" t="str">
        <f>data_olah!D514</f>
        <v>BUKIT HARAPAN</v>
      </c>
      <c r="F4716" s="259" t="str">
        <f>data_olah!F514</f>
        <v>0.87704</v>
      </c>
      <c r="G4716" s="259" t="str">
        <f>data_olah!G514</f>
        <v>117.84234</v>
      </c>
      <c r="H4716" s="258" t="str">
        <f>data_olah!H514</f>
        <v>TELKOM</v>
      </c>
      <c r="I4716" s="258" t="str">
        <f>data_olah!I514</f>
        <v>WMS</v>
      </c>
      <c r="J4716" s="258" t="str">
        <f>data_olah!J514</f>
        <v>TERPASANG</v>
      </c>
      <c r="K4716" s="258" t="str">
        <f>data_olah!R514</f>
        <v>&gt; 200GB</v>
      </c>
      <c r="L4716" s="258" t="str">
        <f>data_olah!U514</f>
        <v>KURANG OPTIMAL</v>
      </c>
    </row>
    <row r="4717">
      <c r="A4717" s="257">
        <v>2025.0</v>
      </c>
      <c r="B4717" s="257" t="s">
        <v>3600</v>
      </c>
      <c r="C4717" s="258" t="str">
        <f>data_olah!B515</f>
        <v>KUTAI TIMUR</v>
      </c>
      <c r="D4717" s="258" t="str">
        <f>data_olah!C515</f>
        <v>KALIORANG</v>
      </c>
      <c r="E4717" s="258" t="str">
        <f>data_olah!D515</f>
        <v>CITRA MANUNGGAL JAYA</v>
      </c>
      <c r="F4717" s="259" t="str">
        <f>data_olah!F515</f>
        <v>0.83616</v>
      </c>
      <c r="G4717" s="259" t="str">
        <f>data_olah!G515</f>
        <v>117.83878</v>
      </c>
      <c r="H4717" s="258" t="str">
        <f>data_olah!H515</f>
        <v>PSN</v>
      </c>
      <c r="I4717" s="258" t="str">
        <f>data_olah!I515</f>
        <v>VSAT</v>
      </c>
      <c r="J4717" s="258" t="str">
        <f>data_olah!J515</f>
        <v>TERPASANG</v>
      </c>
      <c r="K4717" s="258" t="str">
        <f>data_olah!R515</f>
        <v/>
      </c>
      <c r="L4717" s="258" t="str">
        <f>data_olah!U515</f>
        <v>TIDAK OPTIMAL</v>
      </c>
    </row>
    <row r="4718">
      <c r="A4718" s="257">
        <v>2025.0</v>
      </c>
      <c r="B4718" s="257" t="s">
        <v>3600</v>
      </c>
      <c r="C4718" s="258" t="str">
        <f>data_olah!B516</f>
        <v>KUTAI TIMUR</v>
      </c>
      <c r="D4718" s="258" t="str">
        <f>data_olah!C516</f>
        <v>KALIORANG</v>
      </c>
      <c r="E4718" s="258" t="str">
        <f>data_olah!D516</f>
        <v>BANGUN JAYA</v>
      </c>
      <c r="F4718" s="259" t="str">
        <f>data_olah!F516</f>
        <v>0.87246</v>
      </c>
      <c r="G4718" s="259" t="str">
        <f>data_olah!G516</f>
        <v>117.86630</v>
      </c>
      <c r="H4718" s="258" t="str">
        <f>data_olah!H516</f>
        <v>TELKOM</v>
      </c>
      <c r="I4718" s="258" t="str">
        <f>data_olah!I516</f>
        <v>WMS</v>
      </c>
      <c r="J4718" s="258" t="str">
        <f>data_olah!J516</f>
        <v>TERPASANG</v>
      </c>
      <c r="K4718" s="258" t="str">
        <f>data_olah!R516</f>
        <v>&gt; 200GB</v>
      </c>
      <c r="L4718" s="258" t="str">
        <f>data_olah!U516</f>
        <v>KURANG OPTIMAL</v>
      </c>
    </row>
    <row r="4719">
      <c r="A4719" s="257">
        <v>2025.0</v>
      </c>
      <c r="B4719" s="257" t="s">
        <v>3600</v>
      </c>
      <c r="C4719" s="258" t="str">
        <f>data_olah!B517</f>
        <v>KUTAI TIMUR</v>
      </c>
      <c r="D4719" s="258" t="str">
        <f>data_olah!C517</f>
        <v>KALIORANG</v>
      </c>
      <c r="E4719" s="258" t="str">
        <f>data_olah!D517</f>
        <v>BUMI SEJAHTERA</v>
      </c>
      <c r="F4719" s="259" t="str">
        <f>data_olah!F517</f>
        <v>0.90155</v>
      </c>
      <c r="G4719" s="259" t="str">
        <f>data_olah!G517</f>
        <v>117.90481</v>
      </c>
      <c r="H4719" s="258" t="str">
        <f>data_olah!H517</f>
        <v>TELKOMSEL</v>
      </c>
      <c r="I4719" s="258" t="str">
        <f>data_olah!I517</f>
        <v>ORBIT</v>
      </c>
      <c r="J4719" s="258" t="str">
        <f>data_olah!J517</f>
        <v>TERPASANG</v>
      </c>
      <c r="K4719" s="258" t="str">
        <f>data_olah!R517</f>
        <v>TIDAK TERDETEKSI</v>
      </c>
      <c r="L4719" s="258" t="str">
        <f>data_olah!U517</f>
        <v>TIDAK TERDETEKSI</v>
      </c>
    </row>
    <row r="4720">
      <c r="A4720" s="257">
        <v>2025.0</v>
      </c>
      <c r="B4720" s="257" t="s">
        <v>3600</v>
      </c>
      <c r="C4720" s="258" t="str">
        <f>data_olah!B518</f>
        <v>KUTAI TIMUR</v>
      </c>
      <c r="D4720" s="258" t="str">
        <f>data_olah!C518</f>
        <v>KALIORANG</v>
      </c>
      <c r="E4720" s="258" t="str">
        <f>data_olah!D518</f>
        <v>SELANGKAU</v>
      </c>
      <c r="F4720" s="259" t="str">
        <f>data_olah!F518</f>
        <v>0.83904</v>
      </c>
      <c r="G4720" s="259" t="str">
        <f>data_olah!G518</f>
        <v>117.85360</v>
      </c>
      <c r="H4720" s="258" t="str">
        <f>data_olah!H518</f>
        <v>TELKOM</v>
      </c>
      <c r="I4720" s="258" t="str">
        <f>data_olah!I518</f>
        <v>WMS</v>
      </c>
      <c r="J4720" s="258" t="str">
        <f>data_olah!J518</f>
        <v>TERPASANG</v>
      </c>
      <c r="K4720" s="258" t="str">
        <f>data_olah!R518</f>
        <v>TIDAK AKTIF</v>
      </c>
      <c r="L4720" s="258" t="str">
        <f>data_olah!U518</f>
        <v>KURANG OPTIMAL</v>
      </c>
    </row>
    <row r="4721">
      <c r="A4721" s="257">
        <v>2025.0</v>
      </c>
      <c r="B4721" s="257" t="s">
        <v>3600</v>
      </c>
      <c r="C4721" s="258" t="str">
        <f>data_olah!B519</f>
        <v>KUTAI TIMUR</v>
      </c>
      <c r="D4721" s="258" t="str">
        <f>data_olah!C519</f>
        <v>KARANGAN</v>
      </c>
      <c r="E4721" s="258" t="str">
        <f>data_olah!D519</f>
        <v>KARANGAN DALAM</v>
      </c>
      <c r="F4721" s="259" t="str">
        <f>data_olah!F519</f>
        <v>1.35238</v>
      </c>
      <c r="G4721" s="259" t="str">
        <f>data_olah!G519</f>
        <v>117.65724</v>
      </c>
      <c r="H4721" s="258" t="str">
        <f>data_olah!H519</f>
        <v>TELKOM</v>
      </c>
      <c r="I4721" s="258" t="str">
        <f>data_olah!I519</f>
        <v>WMS</v>
      </c>
      <c r="J4721" s="258" t="str">
        <f>data_olah!J519</f>
        <v>TERPASANG</v>
      </c>
      <c r="K4721" s="258" t="str">
        <f>data_olah!R519</f>
        <v>&gt; 200GB</v>
      </c>
      <c r="L4721" s="258" t="str">
        <f>data_olah!U519</f>
        <v>KURANG OPTIMAL</v>
      </c>
    </row>
    <row r="4722">
      <c r="A4722" s="257">
        <v>2025.0</v>
      </c>
      <c r="B4722" s="257" t="s">
        <v>3600</v>
      </c>
      <c r="C4722" s="258" t="str">
        <f>data_olah!B520</f>
        <v>KUTAI TIMUR</v>
      </c>
      <c r="D4722" s="258" t="str">
        <f>data_olah!C520</f>
        <v>KARANGAN</v>
      </c>
      <c r="E4722" s="258" t="str">
        <f>data_olah!D520</f>
        <v>BATU LEPOQ</v>
      </c>
      <c r="F4722" s="259" t="str">
        <f>data_olah!F520</f>
        <v>1.352556</v>
      </c>
      <c r="G4722" s="259" t="str">
        <f>data_olah!G520</f>
        <v>117.707667</v>
      </c>
      <c r="H4722" s="258" t="str">
        <f>data_olah!H520</f>
        <v>BESTCAMP</v>
      </c>
      <c r="I4722" s="258" t="str">
        <f>data_olah!I520</f>
        <v>STARLINK</v>
      </c>
      <c r="J4722" s="258" t="str">
        <f>data_olah!J520</f>
        <v>TERPASANG</v>
      </c>
      <c r="K4722" s="258" t="str">
        <f>data_olah!R520</f>
        <v>&lt;= 50GB</v>
      </c>
      <c r="L4722" s="258" t="str">
        <f>data_olah!U520</f>
        <v>TIDAK OPTIMAL</v>
      </c>
    </row>
    <row r="4723">
      <c r="A4723" s="257">
        <v>2025.0</v>
      </c>
      <c r="B4723" s="257" t="s">
        <v>3600</v>
      </c>
      <c r="C4723" s="258" t="str">
        <f>data_olah!B521</f>
        <v>KUTAI TIMUR</v>
      </c>
      <c r="D4723" s="258" t="str">
        <f>data_olah!C521</f>
        <v>KARANGAN</v>
      </c>
      <c r="E4723" s="258" t="str">
        <f>data_olah!D521</f>
        <v>PENGADAN</v>
      </c>
      <c r="F4723" s="259" t="str">
        <f>data_olah!F521</f>
        <v>1.2500038687140118</v>
      </c>
      <c r="G4723" s="259" t="str">
        <f>data_olah!G521</f>
        <v>117.75459533172634</v>
      </c>
      <c r="H4723" s="258" t="str">
        <f>data_olah!H521</f>
        <v>TELKOMSEL</v>
      </c>
      <c r="I4723" s="258" t="str">
        <f>data_olah!I521</f>
        <v>INDIHOME</v>
      </c>
      <c r="J4723" s="258" t="str">
        <f>data_olah!J521</f>
        <v>TERPASANG</v>
      </c>
      <c r="K4723" s="258" t="str">
        <f>data_olah!R521</f>
        <v/>
      </c>
      <c r="L4723" s="258" t="str">
        <f>data_olah!U521</f>
        <v>KURANG OPTIMAL</v>
      </c>
    </row>
    <row r="4724">
      <c r="A4724" s="257">
        <v>2025.0</v>
      </c>
      <c r="B4724" s="257" t="s">
        <v>3600</v>
      </c>
      <c r="C4724" s="258" t="str">
        <f>data_olah!B522</f>
        <v>KUTAI TIMUR</v>
      </c>
      <c r="D4724" s="258" t="str">
        <f>data_olah!C522</f>
        <v>KARANGAN</v>
      </c>
      <c r="E4724" s="258" t="str">
        <f>data_olah!D522</f>
        <v>BAAY</v>
      </c>
      <c r="F4724" s="259" t="str">
        <f>data_olah!F522</f>
        <v>1.13372</v>
      </c>
      <c r="G4724" s="259" t="str">
        <f>data_olah!G522</f>
        <v>117.50635</v>
      </c>
      <c r="H4724" s="258" t="str">
        <f>data_olah!H522</f>
        <v>TELKOMSEL</v>
      </c>
      <c r="I4724" s="258" t="str">
        <f>data_olah!I522</f>
        <v>ORBIT</v>
      </c>
      <c r="J4724" s="258" t="str">
        <f>data_olah!J522</f>
        <v>TERPASANG</v>
      </c>
      <c r="K4724" s="258" t="str">
        <f>data_olah!R522</f>
        <v>TIDAK TERDETEKSI</v>
      </c>
      <c r="L4724" s="258" t="str">
        <f>data_olah!U522</f>
        <v>TIDAK TERDETEKSI</v>
      </c>
    </row>
    <row r="4725">
      <c r="A4725" s="257">
        <v>2025.0</v>
      </c>
      <c r="B4725" s="257" t="s">
        <v>3600</v>
      </c>
      <c r="C4725" s="258" t="str">
        <f>data_olah!B523</f>
        <v>KUTAI TIMUR</v>
      </c>
      <c r="D4725" s="258" t="str">
        <f>data_olah!C523</f>
        <v>KARANGAN</v>
      </c>
      <c r="E4725" s="258" t="str">
        <f>data_olah!D523</f>
        <v>MUKTI LESTARI</v>
      </c>
      <c r="F4725" s="259" t="str">
        <f>data_olah!F523</f>
        <v>1.22405</v>
      </c>
      <c r="G4725" s="259" t="str">
        <f>data_olah!G523</f>
        <v>117.44599</v>
      </c>
      <c r="H4725" s="258" t="str">
        <f>data_olah!H523</f>
        <v>TELKOMSEL</v>
      </c>
      <c r="I4725" s="258" t="str">
        <f>data_olah!I523</f>
        <v>ORBIT</v>
      </c>
      <c r="J4725" s="258" t="str">
        <f>data_olah!J523</f>
        <v>TERPASANG</v>
      </c>
      <c r="K4725" s="258" t="str">
        <f>data_olah!R523</f>
        <v>TIDAK TERDETEKSI</v>
      </c>
      <c r="L4725" s="258" t="str">
        <f>data_olah!U523</f>
        <v>TIDAK TERDETEKSI</v>
      </c>
    </row>
    <row r="4726">
      <c r="A4726" s="257">
        <v>2025.0</v>
      </c>
      <c r="B4726" s="257" t="s">
        <v>3600</v>
      </c>
      <c r="C4726" s="258" t="str">
        <f>data_olah!B524</f>
        <v>KUTAI TIMUR</v>
      </c>
      <c r="D4726" s="258" t="str">
        <f>data_olah!C524</f>
        <v>KARANGAN</v>
      </c>
      <c r="E4726" s="258" t="str">
        <f>data_olah!D524</f>
        <v>KARANGAN SEBERANG</v>
      </c>
      <c r="F4726" s="259" t="str">
        <f>data_olah!F524</f>
        <v>1.2056</v>
      </c>
      <c r="G4726" s="259" t="str">
        <f>data_olah!G524</f>
        <v>117.3942</v>
      </c>
      <c r="H4726" s="258" t="str">
        <f>data_olah!H524</f>
        <v>TELKOM</v>
      </c>
      <c r="I4726" s="258" t="str">
        <f>data_olah!I524</f>
        <v>WMS</v>
      </c>
      <c r="J4726" s="258" t="str">
        <f>data_olah!J524</f>
        <v>TERPASANG</v>
      </c>
      <c r="K4726" s="258" t="str">
        <f>data_olah!R524</f>
        <v>&lt;= 50GB</v>
      </c>
      <c r="L4726" s="258" t="str">
        <f>data_olah!U524</f>
        <v>TIDAK OPTIMAL</v>
      </c>
    </row>
    <row r="4727">
      <c r="A4727" s="257">
        <v>2025.0</v>
      </c>
      <c r="B4727" s="257" t="s">
        <v>3600</v>
      </c>
      <c r="C4727" s="258" t="str">
        <f>data_olah!B525</f>
        <v>KUTAI TIMUR</v>
      </c>
      <c r="D4727" s="258" t="str">
        <f>data_olah!C525</f>
        <v>KARANGAN</v>
      </c>
      <c r="E4727" s="258" t="str">
        <f>data_olah!D525</f>
        <v>KARANGAN HILIR</v>
      </c>
      <c r="F4727" s="259" t="str">
        <f>data_olah!F525</f>
        <v>1.35794</v>
      </c>
      <c r="G4727" s="259" t="str">
        <f>data_olah!G525</f>
        <v>117.65905</v>
      </c>
      <c r="H4727" s="258" t="str">
        <f>data_olah!H525</f>
        <v>TELKOM</v>
      </c>
      <c r="I4727" s="258" t="str">
        <f>data_olah!I525</f>
        <v>WMS</v>
      </c>
      <c r="J4727" s="258" t="str">
        <f>data_olah!J525</f>
        <v>TERPASANG</v>
      </c>
      <c r="K4727" s="258" t="str">
        <f>data_olah!R525</f>
        <v>TIDAK AKTIF</v>
      </c>
      <c r="L4727" s="258" t="str">
        <f>data_olah!U525</f>
        <v>KURANG OPTIMAL</v>
      </c>
    </row>
    <row r="4728">
      <c r="A4728" s="257">
        <v>2025.0</v>
      </c>
      <c r="B4728" s="257" t="s">
        <v>3600</v>
      </c>
      <c r="C4728" s="258" t="str">
        <f>data_olah!B526</f>
        <v>KUTAI TIMUR</v>
      </c>
      <c r="D4728" s="258" t="str">
        <f>data_olah!C526</f>
        <v>KAUBUN</v>
      </c>
      <c r="E4728" s="258" t="str">
        <f>data_olah!D526</f>
        <v>BUMI ETAM</v>
      </c>
      <c r="F4728" s="259" t="str">
        <f>data_olah!F526</f>
        <v>1.081484</v>
      </c>
      <c r="G4728" s="259" t="str">
        <f>data_olah!G526</f>
        <v>117.857100</v>
      </c>
      <c r="H4728" s="258" t="str">
        <f>data_olah!H526</f>
        <v>TELKOM</v>
      </c>
      <c r="I4728" s="258" t="str">
        <f>data_olah!I526</f>
        <v>Astinet</v>
      </c>
      <c r="J4728" s="258" t="str">
        <f>data_olah!J526</f>
        <v>TERPASANG</v>
      </c>
      <c r="K4728" s="258" t="str">
        <f>data_olah!R526</f>
        <v>TIDAK TERDETEKSI</v>
      </c>
      <c r="L4728" s="258" t="str">
        <f>data_olah!U526</f>
        <v>TIDAK TERDETEKSI</v>
      </c>
    </row>
    <row r="4729">
      <c r="A4729" s="257">
        <v>2025.0</v>
      </c>
      <c r="B4729" s="257" t="s">
        <v>3600</v>
      </c>
      <c r="C4729" s="258" t="str">
        <f>data_olah!B527</f>
        <v>KUTAI TIMUR</v>
      </c>
      <c r="D4729" s="258" t="str">
        <f>data_olah!C527</f>
        <v>KAUBUN</v>
      </c>
      <c r="E4729" s="258" t="str">
        <f>data_olah!D527</f>
        <v>BUMI RAPAK</v>
      </c>
      <c r="F4729" s="259" t="str">
        <f>data_olah!F527</f>
        <v>1.04649</v>
      </c>
      <c r="G4729" s="259" t="str">
        <f>data_olah!G527</f>
        <v>117.85916</v>
      </c>
      <c r="H4729" s="258" t="str">
        <f>data_olah!H527</f>
        <v>TELKOM</v>
      </c>
      <c r="I4729" s="258" t="str">
        <f>data_olah!I527</f>
        <v>WMS</v>
      </c>
      <c r="J4729" s="258" t="str">
        <f>data_olah!J527</f>
        <v>TERPASANG</v>
      </c>
      <c r="K4729" s="258" t="str">
        <f>data_olah!R527</f>
        <v>TIDAK AKTIF</v>
      </c>
      <c r="L4729" s="258" t="str">
        <f>data_olah!U527</f>
        <v>TIDAK AKTIF</v>
      </c>
    </row>
    <row r="4730">
      <c r="A4730" s="257">
        <v>2025.0</v>
      </c>
      <c r="B4730" s="257" t="s">
        <v>3600</v>
      </c>
      <c r="C4730" s="258" t="str">
        <f>data_olah!B528</f>
        <v>KUTAI TIMUR</v>
      </c>
      <c r="D4730" s="258" t="str">
        <f>data_olah!C528</f>
        <v>KAUBUN</v>
      </c>
      <c r="E4730" s="258" t="str">
        <f>data_olah!D528</f>
        <v>BUMI JAYA</v>
      </c>
      <c r="F4730" s="259" t="str">
        <f>data_olah!F528</f>
        <v>1.0204870864260822</v>
      </c>
      <c r="G4730" s="259" t="str">
        <f>data_olah!G528</f>
        <v>117.84694210576043</v>
      </c>
      <c r="H4730" s="258" t="str">
        <f>data_olah!H528</f>
        <v>COMTELINDO</v>
      </c>
      <c r="I4730" s="258" t="str">
        <f>data_olah!I528</f>
        <v>WMS</v>
      </c>
      <c r="J4730" s="258" t="str">
        <f>data_olah!J528</f>
        <v>TERPASANG</v>
      </c>
      <c r="K4730" s="258" t="str">
        <f>data_olah!R528</f>
        <v>&lt;= 10GB</v>
      </c>
      <c r="L4730" s="258" t="str">
        <f>data_olah!U528</f>
        <v>TIDAK OPTIMAL</v>
      </c>
    </row>
    <row r="4731">
      <c r="A4731" s="257">
        <v>2025.0</v>
      </c>
      <c r="B4731" s="257" t="s">
        <v>3600</v>
      </c>
      <c r="C4731" s="258" t="str">
        <f>data_olah!B529</f>
        <v>KUTAI TIMUR</v>
      </c>
      <c r="D4731" s="258" t="str">
        <f>data_olah!C529</f>
        <v>KAUBUN</v>
      </c>
      <c r="E4731" s="258" t="str">
        <f>data_olah!D529</f>
        <v>CIPTA GRAHA</v>
      </c>
      <c r="F4731" s="259" t="str">
        <f>data_olah!F529</f>
        <v>0.99840</v>
      </c>
      <c r="G4731" s="259" t="str">
        <f>data_olah!G529</f>
        <v>117.88290</v>
      </c>
      <c r="H4731" s="258" t="str">
        <f>data_olah!H529</f>
        <v>TELKOMSEL</v>
      </c>
      <c r="I4731" s="258" t="str">
        <f>data_olah!I529</f>
        <v>ORBIT</v>
      </c>
      <c r="J4731" s="258" t="str">
        <f>data_olah!J529</f>
        <v>TERPASANG</v>
      </c>
      <c r="K4731" s="258" t="str">
        <f>data_olah!R529</f>
        <v>TIDAK TERDETEKSI</v>
      </c>
      <c r="L4731" s="258" t="str">
        <f>data_olah!U529</f>
        <v>TIDAK TERDETEKSI</v>
      </c>
    </row>
    <row r="4732">
      <c r="A4732" s="257">
        <v>2025.0</v>
      </c>
      <c r="B4732" s="257" t="s">
        <v>3600</v>
      </c>
      <c r="C4732" s="258" t="str">
        <f>data_olah!B530</f>
        <v>KUTAI TIMUR</v>
      </c>
      <c r="D4732" s="258" t="str">
        <f>data_olah!C530</f>
        <v>KAUBUN</v>
      </c>
      <c r="E4732" s="258" t="str">
        <f>data_olah!D530</f>
        <v>KADUNGAN JAYA</v>
      </c>
      <c r="F4732" s="259" t="str">
        <f>data_olah!F530</f>
        <v>1.187319</v>
      </c>
      <c r="G4732" s="259" t="str">
        <f>data_olah!G530</f>
        <v>117.833756</v>
      </c>
      <c r="H4732" s="258" t="str">
        <f>data_olah!H530</f>
        <v>BESTCAMP</v>
      </c>
      <c r="I4732" s="258" t="str">
        <f>data_olah!I530</f>
        <v>STARLINK</v>
      </c>
      <c r="J4732" s="258" t="str">
        <f>data_olah!J530</f>
        <v>TERPASANG</v>
      </c>
      <c r="K4732" s="258" t="str">
        <f>data_olah!R530</f>
        <v>&lt;= 150GB</v>
      </c>
      <c r="L4732" s="258" t="str">
        <f>data_olah!U530</f>
        <v>KURANG OPTIMAL</v>
      </c>
    </row>
    <row r="4733">
      <c r="A4733" s="257">
        <v>2025.0</v>
      </c>
      <c r="B4733" s="257" t="s">
        <v>3600</v>
      </c>
      <c r="C4733" s="258" t="str">
        <f>data_olah!B531</f>
        <v>KUTAI TIMUR</v>
      </c>
      <c r="D4733" s="258" t="str">
        <f>data_olah!C531</f>
        <v>KAUBUN</v>
      </c>
      <c r="E4733" s="258" t="str">
        <f>data_olah!D531</f>
        <v>PENGADAN BARU</v>
      </c>
      <c r="F4733" s="259" t="str">
        <f>data_olah!F531</f>
        <v>1.2012102159739906</v>
      </c>
      <c r="G4733" s="259" t="str">
        <f>data_olah!G531</f>
        <v>117.81307696274538</v>
      </c>
      <c r="H4733" s="258" t="str">
        <f>data_olah!H531</f>
        <v>TELKOMSEL</v>
      </c>
      <c r="I4733" s="258" t="str">
        <f>data_olah!I531</f>
        <v>ORBIT</v>
      </c>
      <c r="J4733" s="258" t="str">
        <f>data_olah!J531</f>
        <v>TERPASANG</v>
      </c>
      <c r="K4733" s="258" t="str">
        <f>data_olah!R531</f>
        <v>TIDAK TERDETEKSI</v>
      </c>
      <c r="L4733" s="258" t="str">
        <f>data_olah!U531</f>
        <v>TIDAK TERDETEKSI</v>
      </c>
    </row>
    <row r="4734">
      <c r="A4734" s="257">
        <v>2025.0</v>
      </c>
      <c r="B4734" s="257" t="s">
        <v>3600</v>
      </c>
      <c r="C4734" s="258" t="str">
        <f>data_olah!B532</f>
        <v>KUTAI TIMUR</v>
      </c>
      <c r="D4734" s="258" t="str">
        <f>data_olah!C532</f>
        <v>KAUBUN</v>
      </c>
      <c r="E4734" s="258" t="str">
        <f>data_olah!D532</f>
        <v>MATA AIR</v>
      </c>
      <c r="F4734" s="259" t="str">
        <f>data_olah!F532</f>
        <v>1.078414</v>
      </c>
      <c r="G4734" s="259" t="str">
        <f>data_olah!G532</f>
        <v>117.792550</v>
      </c>
      <c r="H4734" s="258" t="str">
        <f>data_olah!H532</f>
        <v>BESTCAMP</v>
      </c>
      <c r="I4734" s="258" t="str">
        <f>data_olah!I532</f>
        <v>STARLINK</v>
      </c>
      <c r="J4734" s="258" t="str">
        <f>data_olah!J532</f>
        <v>TERPASANG</v>
      </c>
      <c r="K4734" s="258" t="str">
        <f>data_olah!R532</f>
        <v>&lt;= 50GB</v>
      </c>
      <c r="L4734" s="258" t="str">
        <f>data_olah!U532</f>
        <v>TIDAK OPTIMAL</v>
      </c>
    </row>
    <row r="4735">
      <c r="A4735" s="257">
        <v>2025.0</v>
      </c>
      <c r="B4735" s="257" t="s">
        <v>3600</v>
      </c>
      <c r="C4735" s="258" t="str">
        <f>data_olah!B533</f>
        <v>KUTAI TIMUR</v>
      </c>
      <c r="D4735" s="258" t="str">
        <f>data_olah!C533</f>
        <v>KAUBUN</v>
      </c>
      <c r="E4735" s="258" t="str">
        <f>data_olah!D533</f>
        <v>BUKIT PERMATA</v>
      </c>
      <c r="F4735" s="259" t="str">
        <f>data_olah!F533</f>
        <v>1.083174</v>
      </c>
      <c r="G4735" s="259" t="str">
        <f>data_olah!G533</f>
        <v>117.762610</v>
      </c>
      <c r="H4735" s="258" t="str">
        <f>data_olah!H533</f>
        <v>BESTCAMP</v>
      </c>
      <c r="I4735" s="258" t="str">
        <f>data_olah!I533</f>
        <v>STARLINK</v>
      </c>
      <c r="J4735" s="258" t="str">
        <f>data_olah!J533</f>
        <v>TERPASANG</v>
      </c>
      <c r="K4735" s="258" t="str">
        <f>data_olah!R533</f>
        <v>&lt;= 50GB</v>
      </c>
      <c r="L4735" s="258" t="str">
        <f>data_olah!U533</f>
        <v>TIDAK OPTIMAL</v>
      </c>
    </row>
    <row r="4736">
      <c r="A4736" s="257">
        <v>2025.0</v>
      </c>
      <c r="B4736" s="257" t="s">
        <v>3600</v>
      </c>
      <c r="C4736" s="258" t="str">
        <f>data_olah!B534</f>
        <v>KUTAI TIMUR</v>
      </c>
      <c r="D4736" s="258" t="str">
        <f>data_olah!C534</f>
        <v>KOMBENG</v>
      </c>
      <c r="E4736" s="258" t="str">
        <f>data_olah!D534</f>
        <v>MAKMUR JAYA</v>
      </c>
      <c r="F4736" s="259" t="str">
        <f>data_olah!F534</f>
        <v>1.11614</v>
      </c>
      <c r="G4736" s="259" t="str">
        <f>data_olah!G534</f>
        <v>116.93355</v>
      </c>
      <c r="H4736" s="258" t="str">
        <f>data_olah!H534</f>
        <v>COMTELINDO</v>
      </c>
      <c r="I4736" s="258" t="str">
        <f>data_olah!I534</f>
        <v>WMS</v>
      </c>
      <c r="J4736" s="258" t="str">
        <f>data_olah!J534</f>
        <v>TERPASANG</v>
      </c>
      <c r="K4736" s="258" t="str">
        <f>data_olah!R534</f>
        <v>&lt;= 200GB</v>
      </c>
      <c r="L4736" s="258" t="str">
        <f>data_olah!U534</f>
        <v>OPTIMAL</v>
      </c>
    </row>
    <row r="4737">
      <c r="A4737" s="257">
        <v>2025.0</v>
      </c>
      <c r="B4737" s="257" t="s">
        <v>3600</v>
      </c>
      <c r="C4737" s="258" t="str">
        <f>data_olah!B535</f>
        <v>KUTAI TIMUR</v>
      </c>
      <c r="D4737" s="258" t="str">
        <f>data_olah!C535</f>
        <v>KOMBENG</v>
      </c>
      <c r="E4737" s="258" t="str">
        <f>data_olah!D535</f>
        <v>MARGA MULYA</v>
      </c>
      <c r="F4737" s="259" t="str">
        <f>data_olah!F535</f>
        <v>1.08634</v>
      </c>
      <c r="G4737" s="259" t="str">
        <f>data_olah!G535</f>
        <v>116.92062</v>
      </c>
      <c r="H4737" s="258" t="str">
        <f>data_olah!H535</f>
        <v>TELKOMSEL</v>
      </c>
      <c r="I4737" s="258" t="str">
        <f>data_olah!I535</f>
        <v>INDIHOME</v>
      </c>
      <c r="J4737" s="258" t="str">
        <f>data_olah!J535</f>
        <v>TERPASANG</v>
      </c>
      <c r="K4737" s="258" t="str">
        <f>data_olah!R535</f>
        <v>&gt; 200GB</v>
      </c>
      <c r="L4737" s="258" t="str">
        <f>data_olah!U535</f>
        <v>KURANG OPTIMAL</v>
      </c>
    </row>
    <row r="4738">
      <c r="A4738" s="257">
        <v>2025.0</v>
      </c>
      <c r="B4738" s="257" t="s">
        <v>3600</v>
      </c>
      <c r="C4738" s="258" t="str">
        <f>data_olah!B536</f>
        <v>KUTAI TIMUR</v>
      </c>
      <c r="D4738" s="258" t="str">
        <f>data_olah!C536</f>
        <v>KOMBENG</v>
      </c>
      <c r="E4738" s="258" t="str">
        <f>data_olah!D536</f>
        <v>SUKAMAJU</v>
      </c>
      <c r="F4738" s="259" t="str">
        <f>data_olah!F536</f>
        <v>1.08943</v>
      </c>
      <c r="G4738" s="259" t="str">
        <f>data_olah!G536</f>
        <v>116.96089</v>
      </c>
      <c r="H4738" s="258" t="str">
        <f>data_olah!H536</f>
        <v>TELKOMSEL</v>
      </c>
      <c r="I4738" s="258" t="str">
        <f>data_olah!I536</f>
        <v>INDIHOME</v>
      </c>
      <c r="J4738" s="258" t="str">
        <f>data_olah!J536</f>
        <v>TERPASANG</v>
      </c>
      <c r="K4738" s="258" t="str">
        <f>data_olah!R536</f>
        <v/>
      </c>
      <c r="L4738" s="258" t="str">
        <f>data_olah!U536</f>
        <v>TIDAK OPTIMAL</v>
      </c>
    </row>
    <row r="4739">
      <c r="A4739" s="257">
        <v>2025.0</v>
      </c>
      <c r="B4739" s="257" t="s">
        <v>3600</v>
      </c>
      <c r="C4739" s="258" t="str">
        <f>data_olah!B537</f>
        <v>KUTAI TIMUR</v>
      </c>
      <c r="D4739" s="258" t="str">
        <f>data_olah!C537</f>
        <v>KOMBENG</v>
      </c>
      <c r="E4739" s="258" t="str">
        <f>data_olah!D537</f>
        <v>SIDOMULYO</v>
      </c>
      <c r="F4739" s="259" t="str">
        <f>data_olah!F537</f>
        <v>1.06166</v>
      </c>
      <c r="G4739" s="259" t="str">
        <f>data_olah!G537</f>
        <v>116.93613</v>
      </c>
      <c r="H4739" s="258" t="str">
        <f>data_olah!H537</f>
        <v>PSN</v>
      </c>
      <c r="I4739" s="258" t="str">
        <f>data_olah!I537</f>
        <v>VSAT</v>
      </c>
      <c r="J4739" s="258" t="str">
        <f>data_olah!J537</f>
        <v>TERPASANG</v>
      </c>
      <c r="K4739" s="258" t="str">
        <f>data_olah!R537</f>
        <v/>
      </c>
      <c r="L4739" s="258" t="str">
        <f>data_olah!U537</f>
        <v>TIDAK OPTIMAL</v>
      </c>
    </row>
    <row r="4740">
      <c r="A4740" s="257">
        <v>2025.0</v>
      </c>
      <c r="B4740" s="257" t="s">
        <v>3600</v>
      </c>
      <c r="C4740" s="258" t="str">
        <f>data_olah!B538</f>
        <v>KUTAI TIMUR</v>
      </c>
      <c r="D4740" s="258" t="str">
        <f>data_olah!C538</f>
        <v>KOMBENG</v>
      </c>
      <c r="E4740" s="258" t="str">
        <f>data_olah!D538</f>
        <v>SRI PANTUN</v>
      </c>
      <c r="F4740" s="259" t="str">
        <f>data_olah!F538</f>
        <v>1.05620</v>
      </c>
      <c r="G4740" s="259" t="str">
        <f>data_olah!G538</f>
        <v>116.96560</v>
      </c>
      <c r="H4740" s="258" t="str">
        <f>data_olah!H538</f>
        <v>TELKOMSEL</v>
      </c>
      <c r="I4740" s="258" t="str">
        <f>data_olah!I538</f>
        <v>ORBIT</v>
      </c>
      <c r="J4740" s="258" t="str">
        <f>data_olah!J538</f>
        <v>TERPASANG</v>
      </c>
      <c r="K4740" s="258" t="str">
        <f>data_olah!R538</f>
        <v>TIDAK TERDETEKSI</v>
      </c>
      <c r="L4740" s="258" t="str">
        <f>data_olah!U538</f>
        <v>TIDAK TERDETEKSI</v>
      </c>
    </row>
    <row r="4741">
      <c r="A4741" s="257">
        <v>2025.0</v>
      </c>
      <c r="B4741" s="257" t="s">
        <v>3600</v>
      </c>
      <c r="C4741" s="258" t="str">
        <f>data_olah!B539</f>
        <v>KUTAI TIMUR</v>
      </c>
      <c r="D4741" s="258" t="str">
        <f>data_olah!C539</f>
        <v>KOMBENG</v>
      </c>
      <c r="E4741" s="258" t="str">
        <f>data_olah!D539</f>
        <v>KOMBENG INDAH</v>
      </c>
      <c r="F4741" s="259" t="str">
        <f>data_olah!F539</f>
        <v>1.05440</v>
      </c>
      <c r="G4741" s="259" t="str">
        <f>data_olah!G539</f>
        <v>116.99701</v>
      </c>
      <c r="H4741" s="258" t="str">
        <f>data_olah!H539</f>
        <v>TELKOMSEL</v>
      </c>
      <c r="I4741" s="258" t="str">
        <f>data_olah!I539</f>
        <v>ORBIT</v>
      </c>
      <c r="J4741" s="258" t="str">
        <f>data_olah!J539</f>
        <v>TERPASANG</v>
      </c>
      <c r="K4741" s="258" t="str">
        <f>data_olah!R539</f>
        <v>TIDAK TERDETEKSI</v>
      </c>
      <c r="L4741" s="258" t="str">
        <f>data_olah!U539</f>
        <v>TIDAK TERDETEKSI</v>
      </c>
    </row>
    <row r="4742">
      <c r="A4742" s="257">
        <v>2025.0</v>
      </c>
      <c r="B4742" s="257" t="s">
        <v>3600</v>
      </c>
      <c r="C4742" s="258" t="str">
        <f>data_olah!B540</f>
        <v>KUTAI TIMUR</v>
      </c>
      <c r="D4742" s="258" t="str">
        <f>data_olah!C540</f>
        <v>KOMBENG</v>
      </c>
      <c r="E4742" s="258" t="str">
        <f>data_olah!D540</f>
        <v>MIAU BARU</v>
      </c>
      <c r="F4742" s="259" t="str">
        <f>data_olah!F540</f>
        <v>1.1963888</v>
      </c>
      <c r="G4742" s="259" t="str">
        <f>data_olah!G540</f>
        <v>116.9433333</v>
      </c>
      <c r="H4742" s="258" t="str">
        <f>data_olah!H540</f>
        <v>TELKOM</v>
      </c>
      <c r="I4742" s="258" t="str">
        <f>data_olah!I540</f>
        <v>Astinet</v>
      </c>
      <c r="J4742" s="258" t="str">
        <f>data_olah!J540</f>
        <v>TERPASANG</v>
      </c>
      <c r="K4742" s="258" t="str">
        <f>data_olah!R540</f>
        <v>TIDAK TERDETEKSI</v>
      </c>
      <c r="L4742" s="258" t="str">
        <f>data_olah!U540</f>
        <v>TIDAK TERDETEKSI</v>
      </c>
    </row>
    <row r="4743">
      <c r="A4743" s="257">
        <v>2025.0</v>
      </c>
      <c r="B4743" s="257" t="s">
        <v>3600</v>
      </c>
      <c r="C4743" s="258" t="str">
        <f>data_olah!B541</f>
        <v>KUTAI TIMUR</v>
      </c>
      <c r="D4743" s="258" t="str">
        <f>data_olah!C541</f>
        <v>LONG MESANGAT</v>
      </c>
      <c r="E4743" s="258" t="str">
        <f>data_olah!D541</f>
        <v>SIKA MAKMUR</v>
      </c>
      <c r="F4743" s="259" t="str">
        <f>data_olah!F541</f>
        <v>0.66648</v>
      </c>
      <c r="G4743" s="259" t="str">
        <f>data_olah!G541</f>
        <v>116.69685</v>
      </c>
      <c r="H4743" s="258" t="str">
        <f>data_olah!H541</f>
        <v>COMTELINDO</v>
      </c>
      <c r="I4743" s="258" t="str">
        <f>data_olah!I541</f>
        <v>WMS</v>
      </c>
      <c r="J4743" s="258" t="str">
        <f>data_olah!J541</f>
        <v>TERPASANG</v>
      </c>
      <c r="K4743" s="258" t="str">
        <f>data_olah!R541</f>
        <v>TIDAK TERDETEKSI</v>
      </c>
      <c r="L4743" s="258" t="str">
        <f>data_olah!U541</f>
        <v>KURANG OPTIMAL</v>
      </c>
    </row>
    <row r="4744">
      <c r="A4744" s="257">
        <v>2025.0</v>
      </c>
      <c r="B4744" s="257" t="s">
        <v>3600</v>
      </c>
      <c r="C4744" s="258" t="str">
        <f>data_olah!B542</f>
        <v>KUTAI TIMUR</v>
      </c>
      <c r="D4744" s="258" t="str">
        <f>data_olah!C542</f>
        <v>LONG MESANGAT</v>
      </c>
      <c r="E4744" s="258" t="str">
        <f>data_olah!D542</f>
        <v>SEGOY MAKMUR</v>
      </c>
      <c r="F4744" s="259" t="str">
        <f>data_olah!F542</f>
        <v>0.63700</v>
      </c>
      <c r="G4744" s="259" t="str">
        <f>data_olah!G542</f>
        <v>116.69302</v>
      </c>
      <c r="H4744" s="258" t="str">
        <f>data_olah!H542</f>
        <v>TELKOMSEL</v>
      </c>
      <c r="I4744" s="258" t="str">
        <f>data_olah!I542</f>
        <v>ORBIT</v>
      </c>
      <c r="J4744" s="258" t="str">
        <f>data_olah!J542</f>
        <v>TERPASANG</v>
      </c>
      <c r="K4744" s="258" t="str">
        <f>data_olah!R542</f>
        <v>TIDAK TERDETEKSI</v>
      </c>
      <c r="L4744" s="258" t="str">
        <f>data_olah!U542</f>
        <v>TIDAK TERDETEKSI</v>
      </c>
    </row>
    <row r="4745">
      <c r="A4745" s="257">
        <v>2025.0</v>
      </c>
      <c r="B4745" s="257" t="s">
        <v>3600</v>
      </c>
      <c r="C4745" s="258" t="str">
        <f>data_olah!B543</f>
        <v>KUTAI TIMUR</v>
      </c>
      <c r="D4745" s="258" t="str">
        <f>data_olah!C543</f>
        <v>LONG MESANGAT</v>
      </c>
      <c r="E4745" s="258" t="str">
        <f>data_olah!D543</f>
        <v>MUKTI UTAMA</v>
      </c>
      <c r="F4745" s="259" t="str">
        <f>data_olah!F543</f>
        <v>0.58834</v>
      </c>
      <c r="G4745" s="259" t="str">
        <f>data_olah!G543</f>
        <v>116.70649</v>
      </c>
      <c r="H4745" s="258" t="str">
        <f>data_olah!H543</f>
        <v>TELKOMSEL</v>
      </c>
      <c r="I4745" s="258" t="str">
        <f>data_olah!I543</f>
        <v>ORBIT</v>
      </c>
      <c r="J4745" s="258" t="str">
        <f>data_olah!J543</f>
        <v>TERPASANG</v>
      </c>
      <c r="K4745" s="258" t="str">
        <f>data_olah!R543</f>
        <v>TIDAK TERDETEKSI</v>
      </c>
      <c r="L4745" s="258" t="str">
        <f>data_olah!U543</f>
        <v>TIDAK TERDETEKSI</v>
      </c>
    </row>
    <row r="4746">
      <c r="A4746" s="257">
        <v>2025.0</v>
      </c>
      <c r="B4746" s="257" t="s">
        <v>3600</v>
      </c>
      <c r="C4746" s="258" t="str">
        <f>data_olah!B544</f>
        <v>KUTAI TIMUR</v>
      </c>
      <c r="D4746" s="258" t="str">
        <f>data_olah!C544</f>
        <v>LONG MESANGAT</v>
      </c>
      <c r="E4746" s="258" t="str">
        <f>data_olah!D544</f>
        <v>SUMBER SARI</v>
      </c>
      <c r="F4746" s="259" t="str">
        <f>data_olah!F544</f>
        <v>0.575363</v>
      </c>
      <c r="G4746" s="259" t="str">
        <f>data_olah!G544</f>
        <v>116.715312</v>
      </c>
      <c r="H4746" s="258" t="str">
        <f>data_olah!H544</f>
        <v>BESTCAMP</v>
      </c>
      <c r="I4746" s="258" t="str">
        <f>data_olah!I544</f>
        <v>STARLINK</v>
      </c>
      <c r="J4746" s="258" t="str">
        <f>data_olah!J544</f>
        <v>TERPASANG</v>
      </c>
      <c r="K4746" s="258" t="str">
        <f>data_olah!R544</f>
        <v>&lt;= 500GB</v>
      </c>
      <c r="L4746" s="258" t="str">
        <f>data_olah!U544</f>
        <v>OPTIMAL</v>
      </c>
    </row>
    <row r="4747">
      <c r="A4747" s="257">
        <v>2025.0</v>
      </c>
      <c r="B4747" s="257" t="s">
        <v>3600</v>
      </c>
      <c r="C4747" s="258" t="str">
        <f>data_olah!B545</f>
        <v>KUTAI TIMUR</v>
      </c>
      <c r="D4747" s="258" t="str">
        <f>data_olah!C545</f>
        <v>LONG MESANGAT</v>
      </c>
      <c r="E4747" s="258" t="str">
        <f>data_olah!D545</f>
        <v>MELAN</v>
      </c>
      <c r="F4747" s="259" t="str">
        <f>data_olah!F545</f>
        <v>0.66917</v>
      </c>
      <c r="G4747" s="259" t="str">
        <f>data_olah!G545</f>
        <v>116.64420</v>
      </c>
      <c r="H4747" s="258" t="str">
        <f>data_olah!H545</f>
        <v>COMTELINDO</v>
      </c>
      <c r="I4747" s="258" t="str">
        <f>data_olah!I545</f>
        <v>WMS</v>
      </c>
      <c r="J4747" s="258" t="str">
        <f>data_olah!J545</f>
        <v>TERPASANG</v>
      </c>
      <c r="K4747" s="258" t="str">
        <f>data_olah!R545</f>
        <v>&lt;= 50GB</v>
      </c>
      <c r="L4747" s="258" t="str">
        <f>data_olah!U545</f>
        <v>KURANG OPTIMAL</v>
      </c>
    </row>
    <row r="4748">
      <c r="A4748" s="257">
        <v>2025.0</v>
      </c>
      <c r="B4748" s="257" t="s">
        <v>3600</v>
      </c>
      <c r="C4748" s="258" t="str">
        <f>data_olah!B546</f>
        <v>KUTAI TIMUR</v>
      </c>
      <c r="D4748" s="258" t="str">
        <f>data_olah!C546</f>
        <v>LONG MESANGAT</v>
      </c>
      <c r="E4748" s="258" t="str">
        <f>data_olah!D546</f>
        <v>TANAH ABANG</v>
      </c>
      <c r="F4748" s="259" t="str">
        <f>data_olah!F546</f>
        <v>0.55581</v>
      </c>
      <c r="G4748" s="259" t="str">
        <f>data_olah!G546</f>
        <v>116.73239</v>
      </c>
      <c r="H4748" s="258" t="str">
        <f>data_olah!H546</f>
        <v>COMTELINDO</v>
      </c>
      <c r="I4748" s="258" t="str">
        <f>data_olah!I546</f>
        <v>WMS</v>
      </c>
      <c r="J4748" s="258" t="str">
        <f>data_olah!J546</f>
        <v>TERPASANG</v>
      </c>
      <c r="K4748" s="258" t="str">
        <f>data_olah!R546</f>
        <v>&lt;= 150GB</v>
      </c>
      <c r="L4748" s="258" t="str">
        <f>data_olah!U546</f>
        <v>SANGAT OPTIMAL</v>
      </c>
    </row>
    <row r="4749">
      <c r="A4749" s="257">
        <v>2025.0</v>
      </c>
      <c r="B4749" s="257" t="s">
        <v>3600</v>
      </c>
      <c r="C4749" s="258" t="str">
        <f>data_olah!B547</f>
        <v>KUTAI TIMUR</v>
      </c>
      <c r="D4749" s="258" t="str">
        <f>data_olah!C547</f>
        <v>LONG MESANGAT</v>
      </c>
      <c r="E4749" s="258" t="str">
        <f>data_olah!D547</f>
        <v>SUMBER AGUNG</v>
      </c>
      <c r="F4749" s="259" t="str">
        <f>data_olah!F547</f>
        <v>0.556299</v>
      </c>
      <c r="G4749" s="259" t="str">
        <f>data_olah!G547</f>
        <v>116.754309</v>
      </c>
      <c r="H4749" s="258" t="str">
        <f>data_olah!H547</f>
        <v>BESTCAMP</v>
      </c>
      <c r="I4749" s="258" t="str">
        <f>data_olah!I547</f>
        <v>STARLINK</v>
      </c>
      <c r="J4749" s="258" t="str">
        <f>data_olah!J547</f>
        <v>TERPASANG</v>
      </c>
      <c r="K4749" s="258" t="str">
        <f>data_olah!R547</f>
        <v>&lt;= 200GB</v>
      </c>
      <c r="L4749" s="258" t="str">
        <f>data_olah!U547</f>
        <v>KURANG OPTIMAL</v>
      </c>
    </row>
    <row r="4750">
      <c r="A4750" s="257">
        <v>2025.0</v>
      </c>
      <c r="B4750" s="257" t="s">
        <v>3600</v>
      </c>
      <c r="C4750" s="258" t="str">
        <f>data_olah!B548</f>
        <v>KUTAI TIMUR</v>
      </c>
      <c r="D4750" s="258" t="str">
        <f>data_olah!C548</f>
        <v>MUARA ANCALONG</v>
      </c>
      <c r="E4750" s="258" t="str">
        <f>data_olah!D548</f>
        <v>SENYIUR</v>
      </c>
      <c r="F4750" s="259" t="str">
        <f>data_olah!F548</f>
        <v>0.31120177080363265</v>
      </c>
      <c r="G4750" s="259" t="str">
        <f>data_olah!G548</f>
        <v>116.6230567860258</v>
      </c>
      <c r="H4750" s="258" t="str">
        <f>data_olah!H548</f>
        <v>TELKOMSEL</v>
      </c>
      <c r="I4750" s="258" t="str">
        <f>data_olah!I548</f>
        <v>ORBIT</v>
      </c>
      <c r="J4750" s="258" t="str">
        <f>data_olah!J548</f>
        <v>TERPASANG</v>
      </c>
      <c r="K4750" s="258" t="str">
        <f>data_olah!R548</f>
        <v>TIDAK TERDETEKSI</v>
      </c>
      <c r="L4750" s="258" t="str">
        <f>data_olah!U548</f>
        <v>TIDAK TERDETEKSI</v>
      </c>
    </row>
    <row r="4751">
      <c r="A4751" s="257">
        <v>2025.0</v>
      </c>
      <c r="B4751" s="257" t="s">
        <v>3600</v>
      </c>
      <c r="C4751" s="258" t="str">
        <f>data_olah!B549</f>
        <v>KUTAI TIMUR</v>
      </c>
      <c r="D4751" s="258" t="str">
        <f>data_olah!C549</f>
        <v>MUARA ANCALONG</v>
      </c>
      <c r="E4751" s="258" t="str">
        <f>data_olah!D549</f>
        <v>KELINJAU ILIR</v>
      </c>
      <c r="F4751" s="259" t="str">
        <f>data_olah!F549</f>
        <v>0.42693</v>
      </c>
      <c r="G4751" s="259" t="str">
        <f>data_olah!G549</f>
        <v>116.68004</v>
      </c>
      <c r="H4751" s="258" t="str">
        <f>data_olah!H549</f>
        <v>TELKOMSEL</v>
      </c>
      <c r="I4751" s="258" t="str">
        <f>data_olah!I549</f>
        <v>ORBIT</v>
      </c>
      <c r="J4751" s="258" t="str">
        <f>data_olah!J549</f>
        <v>TERPASANG</v>
      </c>
      <c r="K4751" s="258" t="str">
        <f>data_olah!R549</f>
        <v>TIDAK TERDETEKSI</v>
      </c>
      <c r="L4751" s="258" t="str">
        <f>data_olah!U549</f>
        <v>TIDAK TERDETEKSI</v>
      </c>
    </row>
    <row r="4752">
      <c r="A4752" s="257">
        <v>2025.0</v>
      </c>
      <c r="B4752" s="257" t="s">
        <v>3600</v>
      </c>
      <c r="C4752" s="258" t="str">
        <f>data_olah!B550</f>
        <v>KUTAI TIMUR</v>
      </c>
      <c r="D4752" s="258" t="str">
        <f>data_olah!C550</f>
        <v>MUARA ANCALONG</v>
      </c>
      <c r="E4752" s="258" t="str">
        <f>data_olah!D550</f>
        <v>KELINJAU ULU</v>
      </c>
      <c r="F4752" s="259" t="str">
        <f>data_olah!F550</f>
        <v>0.44224</v>
      </c>
      <c r="G4752" s="259" t="str">
        <f>data_olah!G550</f>
        <v>116.675001</v>
      </c>
      <c r="H4752" s="258" t="str">
        <f>data_olah!H550</f>
        <v>TELKOMSEL</v>
      </c>
      <c r="I4752" s="258" t="str">
        <f>data_olah!I550</f>
        <v>ORBIT</v>
      </c>
      <c r="J4752" s="258" t="str">
        <f>data_olah!J550</f>
        <v>TERPASANG</v>
      </c>
      <c r="K4752" s="258" t="str">
        <f>data_olah!R550</f>
        <v>TIDAK TERDETEKSI</v>
      </c>
      <c r="L4752" s="258" t="str">
        <f>data_olah!U550</f>
        <v>TIDAK TERDETEKSI</v>
      </c>
    </row>
    <row r="4753">
      <c r="A4753" s="257">
        <v>2025.0</v>
      </c>
      <c r="B4753" s="257" t="s">
        <v>3600</v>
      </c>
      <c r="C4753" s="258" t="str">
        <f>data_olah!B551</f>
        <v>KUTAI TIMUR</v>
      </c>
      <c r="D4753" s="258" t="str">
        <f>data_olah!C551</f>
        <v>MUARA ANCALONG</v>
      </c>
      <c r="E4753" s="258" t="str">
        <f>data_olah!D551</f>
        <v>LONG NAH</v>
      </c>
      <c r="F4753" s="259" t="str">
        <f>data_olah!F551</f>
        <v>0.614306</v>
      </c>
      <c r="G4753" s="259" t="str">
        <f>data_olah!G551</f>
        <v>116.656217</v>
      </c>
      <c r="H4753" s="258" t="str">
        <f>data_olah!H551</f>
        <v>TELKOMSEL</v>
      </c>
      <c r="I4753" s="258" t="str">
        <f>data_olah!I551</f>
        <v>ORBIT</v>
      </c>
      <c r="J4753" s="258" t="str">
        <f>data_olah!J551</f>
        <v>TERPASANG</v>
      </c>
      <c r="K4753" s="258" t="str">
        <f>data_olah!R551</f>
        <v>TIDAK TERDETEKSI</v>
      </c>
      <c r="L4753" s="258" t="str">
        <f>data_olah!U551</f>
        <v>TIDAK TERDETEKSI</v>
      </c>
    </row>
    <row r="4754">
      <c r="A4754" s="257">
        <v>2025.0</v>
      </c>
      <c r="B4754" s="257" t="s">
        <v>3600</v>
      </c>
      <c r="C4754" s="258" t="str">
        <f>data_olah!B552</f>
        <v>KUTAI TIMUR</v>
      </c>
      <c r="D4754" s="258" t="str">
        <f>data_olah!C552</f>
        <v>MUARA ANCALONG</v>
      </c>
      <c r="E4754" s="258" t="str">
        <f>data_olah!D552</f>
        <v>LONG TESAK</v>
      </c>
      <c r="F4754" s="259" t="str">
        <f>data_olah!F552</f>
        <v>0.40498</v>
      </c>
      <c r="G4754" s="259" t="str">
        <f>data_olah!G552</f>
        <v>116.37417</v>
      </c>
      <c r="H4754" s="258" t="str">
        <f>data_olah!H552</f>
        <v>COMTELINDO</v>
      </c>
      <c r="I4754" s="258" t="str">
        <f>data_olah!I552</f>
        <v>WMS</v>
      </c>
      <c r="J4754" s="258" t="str">
        <f>data_olah!J552</f>
        <v>TERPASANG</v>
      </c>
      <c r="K4754" s="258" t="str">
        <f>data_olah!R552</f>
        <v>&lt;= 50GB</v>
      </c>
      <c r="L4754" s="258" t="str">
        <f>data_olah!U552</f>
        <v>OPTIMAL</v>
      </c>
    </row>
    <row r="4755">
      <c r="A4755" s="257">
        <v>2025.0</v>
      </c>
      <c r="B4755" s="257" t="s">
        <v>3600</v>
      </c>
      <c r="C4755" s="258" t="str">
        <f>data_olah!B553</f>
        <v>KUTAI TIMUR</v>
      </c>
      <c r="D4755" s="258" t="str">
        <f>data_olah!C553</f>
        <v>MUARA ANCALONG</v>
      </c>
      <c r="E4755" s="258" t="str">
        <f>data_olah!D553</f>
        <v>GEMAR BARU</v>
      </c>
      <c r="F4755" s="259" t="str">
        <f>data_olah!F553</f>
        <v>0.642913</v>
      </c>
      <c r="G4755" s="259" t="str">
        <f>data_olah!G553</f>
        <v>116.639152</v>
      </c>
      <c r="H4755" s="258" t="str">
        <f>data_olah!H553</f>
        <v>BESTCAMP</v>
      </c>
      <c r="I4755" s="258" t="str">
        <f>data_olah!I553</f>
        <v>STARLINK</v>
      </c>
      <c r="J4755" s="258" t="str">
        <f>data_olah!J553</f>
        <v>TERPASANG</v>
      </c>
      <c r="K4755" s="258" t="str">
        <f>data_olah!R553</f>
        <v>&lt;= 50GB</v>
      </c>
      <c r="L4755" s="258" t="str">
        <f>data_olah!U553</f>
        <v>TIDAK OPTIMAL</v>
      </c>
    </row>
    <row r="4756">
      <c r="A4756" s="257">
        <v>2025.0</v>
      </c>
      <c r="B4756" s="257" t="s">
        <v>3600</v>
      </c>
      <c r="C4756" s="258" t="str">
        <f>data_olah!B554</f>
        <v>KUTAI TIMUR</v>
      </c>
      <c r="D4756" s="258" t="str">
        <f>data_olah!C554</f>
        <v>MUARA ANCALONG</v>
      </c>
      <c r="E4756" s="258" t="str">
        <f>data_olah!D554</f>
        <v>LONG POQ BARU</v>
      </c>
      <c r="F4756" s="259" t="str">
        <f>data_olah!F554</f>
        <v>0.44368</v>
      </c>
      <c r="G4756" s="259" t="str">
        <f>data_olah!G554</f>
        <v>116.75213</v>
      </c>
      <c r="H4756" s="258" t="str">
        <f>data_olah!H554</f>
        <v>COMTELINDO</v>
      </c>
      <c r="I4756" s="258" t="str">
        <f>data_olah!I554</f>
        <v>WMS</v>
      </c>
      <c r="J4756" s="258" t="str">
        <f>data_olah!J554</f>
        <v>TERPASANG</v>
      </c>
      <c r="K4756" s="258" t="str">
        <f>data_olah!R554</f>
        <v>&lt;= 1GB</v>
      </c>
      <c r="L4756" s="258" t="str">
        <f>data_olah!U554</f>
        <v>TIDAK OPTIMAL</v>
      </c>
    </row>
    <row r="4757">
      <c r="A4757" s="257">
        <v>2025.0</v>
      </c>
      <c r="B4757" s="257" t="s">
        <v>3600</v>
      </c>
      <c r="C4757" s="258" t="str">
        <f>data_olah!B555</f>
        <v>KUTAI TIMUR</v>
      </c>
      <c r="D4757" s="258" t="str">
        <f>data_olah!C555</f>
        <v>MUARA ANCALONG</v>
      </c>
      <c r="E4757" s="258" t="str">
        <f>data_olah!D555</f>
        <v>MUARA DUN</v>
      </c>
      <c r="F4757" s="259" t="str">
        <f>data_olah!F555</f>
        <v>0.638054</v>
      </c>
      <c r="G4757" s="259" t="str">
        <f>data_olah!G555</f>
        <v>116.648574</v>
      </c>
      <c r="H4757" s="258" t="str">
        <f>data_olah!H555</f>
        <v>BESTCAMP</v>
      </c>
      <c r="I4757" s="258" t="str">
        <f>data_olah!I555</f>
        <v>STARLINK</v>
      </c>
      <c r="J4757" s="258" t="str">
        <f>data_olah!J555</f>
        <v>TERPASANG</v>
      </c>
      <c r="K4757" s="258" t="str">
        <f>data_olah!R555</f>
        <v>&lt;= 100GB</v>
      </c>
      <c r="L4757" s="258" t="str">
        <f>data_olah!U555</f>
        <v>TIDAK OPTIMAL</v>
      </c>
    </row>
    <row r="4758">
      <c r="A4758" s="257">
        <v>2025.0</v>
      </c>
      <c r="B4758" s="257" t="s">
        <v>3600</v>
      </c>
      <c r="C4758" s="258" t="str">
        <f>data_olah!B556</f>
        <v>KUTAI TIMUR</v>
      </c>
      <c r="D4758" s="258" t="str">
        <f>data_olah!C556</f>
        <v>MUARA ANCALONG</v>
      </c>
      <c r="E4758" s="258" t="str">
        <f>data_olah!D556</f>
        <v>TELUK BARU</v>
      </c>
      <c r="F4758" s="259" t="str">
        <f>data_olah!F556</f>
        <v>0.61052</v>
      </c>
      <c r="G4758" s="259" t="str">
        <f>data_olah!G556</f>
        <v>116.66485</v>
      </c>
      <c r="H4758" s="258" t="str">
        <f>data_olah!H556</f>
        <v>COMTELINDO</v>
      </c>
      <c r="I4758" s="258" t="str">
        <f>data_olah!I556</f>
        <v>WMS</v>
      </c>
      <c r="J4758" s="258" t="str">
        <f>data_olah!J556</f>
        <v>TERPASANG</v>
      </c>
      <c r="K4758" s="258" t="str">
        <f>data_olah!R556</f>
        <v>&lt;= 200GB</v>
      </c>
      <c r="L4758" s="258" t="str">
        <f>data_olah!U556</f>
        <v>SANGAT OPTIMAL</v>
      </c>
    </row>
    <row r="4759">
      <c r="A4759" s="257">
        <v>2025.0</v>
      </c>
      <c r="B4759" s="257" t="s">
        <v>3600</v>
      </c>
      <c r="C4759" s="258" t="str">
        <f>data_olah!B557</f>
        <v>KUTAI TIMUR</v>
      </c>
      <c r="D4759" s="258" t="str">
        <f>data_olah!C557</f>
        <v>MUARA BENGKAL</v>
      </c>
      <c r="E4759" s="258" t="str">
        <f>data_olah!D557</f>
        <v>SENAMBAH</v>
      </c>
      <c r="F4759" s="259" t="str">
        <f>data_olah!F557</f>
        <v>0.31350</v>
      </c>
      <c r="G4759" s="259" t="str">
        <f>data_olah!G557</f>
        <v>116.76934</v>
      </c>
      <c r="H4759" s="258" t="str">
        <f>data_olah!H557</f>
        <v>TELKOMSEL</v>
      </c>
      <c r="I4759" s="258" t="str">
        <f>data_olah!I557</f>
        <v>ORBIT</v>
      </c>
      <c r="J4759" s="258" t="str">
        <f>data_olah!J557</f>
        <v>TERPASANG</v>
      </c>
      <c r="K4759" s="258" t="str">
        <f>data_olah!R557</f>
        <v>TIDAK TERDETEKSI</v>
      </c>
      <c r="L4759" s="258" t="str">
        <f>data_olah!U557</f>
        <v>TIDAK TERDETEKSI</v>
      </c>
    </row>
    <row r="4760">
      <c r="A4760" s="257">
        <v>2025.0</v>
      </c>
      <c r="B4760" s="257" t="s">
        <v>3600</v>
      </c>
      <c r="C4760" s="258" t="str">
        <f>data_olah!B558</f>
        <v>KUTAI TIMUR</v>
      </c>
      <c r="D4760" s="258" t="str">
        <f>data_olah!C558</f>
        <v>MUARA BENGKAL</v>
      </c>
      <c r="E4760" s="258" t="str">
        <f>data_olah!D558</f>
        <v>NGAYAU</v>
      </c>
      <c r="F4760" s="259" t="str">
        <f>data_olah!F558</f>
        <v>0.41771</v>
      </c>
      <c r="G4760" s="259" t="str">
        <f>data_olah!G558</f>
        <v>116.70731</v>
      </c>
      <c r="H4760" s="258" t="str">
        <f>data_olah!H558</f>
        <v>COMTELINDO</v>
      </c>
      <c r="I4760" s="258" t="str">
        <f>data_olah!I558</f>
        <v>WMS</v>
      </c>
      <c r="J4760" s="258" t="str">
        <f>data_olah!J558</f>
        <v>TERPASANG</v>
      </c>
      <c r="K4760" s="258" t="str">
        <f>data_olah!R558</f>
        <v>TIDAK TERDETEKSI</v>
      </c>
      <c r="L4760" s="258" t="str">
        <f>data_olah!U558</f>
        <v>SANGAT OPTIMAL</v>
      </c>
    </row>
    <row r="4761">
      <c r="A4761" s="257">
        <v>2025.0</v>
      </c>
      <c r="B4761" s="257" t="s">
        <v>3600</v>
      </c>
      <c r="C4761" s="258" t="str">
        <f>data_olah!B559</f>
        <v>KUTAI TIMUR</v>
      </c>
      <c r="D4761" s="258" t="str">
        <f>data_olah!C559</f>
        <v>MUARA BENGKAL</v>
      </c>
      <c r="E4761" s="258" t="str">
        <f>data_olah!D559</f>
        <v>MUARA BENGKAL ILIR</v>
      </c>
      <c r="F4761" s="259" t="str">
        <f>data_olah!F559</f>
        <v>0.4324243659525176</v>
      </c>
      <c r="G4761" s="259" t="str">
        <f>data_olah!G559</f>
        <v>116.71380182958032</v>
      </c>
      <c r="H4761" s="258" t="str">
        <f>data_olah!H559</f>
        <v>COMTELINDO</v>
      </c>
      <c r="I4761" s="258" t="str">
        <f>data_olah!I559</f>
        <v>WMS</v>
      </c>
      <c r="J4761" s="258" t="str">
        <f>data_olah!J559</f>
        <v>TERPASANG</v>
      </c>
      <c r="K4761" s="258" t="str">
        <f>data_olah!R559</f>
        <v>&lt;= 150GB</v>
      </c>
      <c r="L4761" s="258" t="str">
        <f>data_olah!U559</f>
        <v>OPTIMAL</v>
      </c>
    </row>
    <row r="4762">
      <c r="A4762" s="257">
        <v>2025.0</v>
      </c>
      <c r="B4762" s="257" t="s">
        <v>3600</v>
      </c>
      <c r="C4762" s="258" t="str">
        <f>data_olah!B560</f>
        <v>KUTAI TIMUR</v>
      </c>
      <c r="D4762" s="258" t="str">
        <f>data_olah!C560</f>
        <v>MUARA BENGKAL</v>
      </c>
      <c r="E4762" s="258" t="str">
        <f>data_olah!D560</f>
        <v>MUARA BENGKAL ULU</v>
      </c>
      <c r="F4762" s="259" t="str">
        <f>data_olah!F560</f>
        <v>0.43645</v>
      </c>
      <c r="G4762" s="259" t="str">
        <f>data_olah!G560</f>
        <v>116.71687</v>
      </c>
      <c r="H4762" s="258" t="str">
        <f>data_olah!H560</f>
        <v>COMTELINDO</v>
      </c>
      <c r="I4762" s="258" t="str">
        <f>data_olah!I560</f>
        <v>WMS</v>
      </c>
      <c r="J4762" s="258" t="str">
        <f>data_olah!J560</f>
        <v>TERPASANG</v>
      </c>
      <c r="K4762" s="258" t="str">
        <f>data_olah!R560</f>
        <v>&lt;= 500GB</v>
      </c>
      <c r="L4762" s="258" t="str">
        <f>data_olah!U560</f>
        <v>SANGAT OPTIMAL</v>
      </c>
    </row>
    <row r="4763">
      <c r="A4763" s="257">
        <v>2025.0</v>
      </c>
      <c r="B4763" s="257" t="s">
        <v>3600</v>
      </c>
      <c r="C4763" s="258" t="str">
        <f>data_olah!B561</f>
        <v>KUTAI TIMUR</v>
      </c>
      <c r="D4763" s="258" t="str">
        <f>data_olah!C561</f>
        <v>MUARA BENGKAL</v>
      </c>
      <c r="E4763" s="258" t="str">
        <f>data_olah!D561</f>
        <v>BENUA BARU</v>
      </c>
      <c r="F4763" s="259" t="str">
        <f>data_olah!F561</f>
        <v>0.990825</v>
      </c>
      <c r="G4763" s="259" t="str">
        <f>data_olah!G561</f>
        <v>117.978271</v>
      </c>
      <c r="H4763" s="258" t="str">
        <f>data_olah!H561</f>
        <v>TELKOM</v>
      </c>
      <c r="I4763" s="258" t="str">
        <f>data_olah!I561</f>
        <v>Astinet</v>
      </c>
      <c r="J4763" s="258" t="str">
        <f>data_olah!J561</f>
        <v/>
      </c>
      <c r="K4763" s="258" t="str">
        <f>data_olah!R561</f>
        <v>TIDAK TERDETEKSI</v>
      </c>
      <c r="L4763" s="258" t="str">
        <f>data_olah!U561</f>
        <v>TIDAK TERDETEKSI</v>
      </c>
    </row>
    <row r="4764">
      <c r="A4764" s="257">
        <v>2025.0</v>
      </c>
      <c r="B4764" s="257" t="s">
        <v>3600</v>
      </c>
      <c r="C4764" s="258" t="str">
        <f>data_olah!B562</f>
        <v>KUTAI TIMUR</v>
      </c>
      <c r="D4764" s="258" t="str">
        <f>data_olah!C562</f>
        <v>MUARA BENGKAL</v>
      </c>
      <c r="E4764" s="258" t="str">
        <f>data_olah!D562</f>
        <v>MULUPAN</v>
      </c>
      <c r="F4764" s="259" t="str">
        <f>data_olah!F562</f>
        <v>0.231584</v>
      </c>
      <c r="G4764" s="259" t="str">
        <f>data_olah!G562</f>
        <v>116.783180</v>
      </c>
      <c r="H4764" s="258" t="str">
        <f>data_olah!H562</f>
        <v>BESTCAMP</v>
      </c>
      <c r="I4764" s="258" t="str">
        <f>data_olah!I562</f>
        <v>STARLINK</v>
      </c>
      <c r="J4764" s="258" t="str">
        <f>data_olah!J562</f>
        <v>TERPASANG</v>
      </c>
      <c r="K4764" s="258" t="str">
        <f>data_olah!R562</f>
        <v>TIDAK AKTIF</v>
      </c>
      <c r="L4764" s="258" t="str">
        <f>data_olah!U562</f>
        <v>TIDAK OPTIMAL</v>
      </c>
    </row>
    <row r="4765">
      <c r="A4765" s="257">
        <v>2025.0</v>
      </c>
      <c r="B4765" s="257" t="s">
        <v>3600</v>
      </c>
      <c r="C4765" s="258" t="str">
        <f>data_olah!B563</f>
        <v>KUTAI TIMUR</v>
      </c>
      <c r="D4765" s="258" t="str">
        <f>data_olah!C563</f>
        <v>MUARA BENGKAL</v>
      </c>
      <c r="E4765" s="258" t="str">
        <f>data_olah!D563</f>
        <v>BATU BALAI</v>
      </c>
      <c r="F4765" s="259" t="str">
        <f>data_olah!F563</f>
        <v>0.52719</v>
      </c>
      <c r="G4765" s="259" t="str">
        <f>data_olah!G563</f>
        <v>116.78738</v>
      </c>
      <c r="H4765" s="258" t="str">
        <f>data_olah!H563</f>
        <v>COMTELINDO</v>
      </c>
      <c r="I4765" s="258" t="str">
        <f>data_olah!I563</f>
        <v>WMS</v>
      </c>
      <c r="J4765" s="258" t="str">
        <f>data_olah!J563</f>
        <v>TERPASANG</v>
      </c>
      <c r="K4765" s="258" t="str">
        <f>data_olah!R563</f>
        <v>&lt;= 100GB</v>
      </c>
      <c r="L4765" s="258" t="str">
        <f>data_olah!U563</f>
        <v>KURANG OPTIMAL</v>
      </c>
    </row>
    <row r="4766">
      <c r="A4766" s="257">
        <v>2025.0</v>
      </c>
      <c r="B4766" s="257" t="s">
        <v>3600</v>
      </c>
      <c r="C4766" s="258" t="str">
        <f>data_olah!B564</f>
        <v>KUTAI TIMUR</v>
      </c>
      <c r="D4766" s="258" t="str">
        <f>data_olah!C564</f>
        <v>MUARA WAHAU</v>
      </c>
      <c r="E4766" s="258" t="str">
        <f>data_olah!D564</f>
        <v>JAK LUAY</v>
      </c>
      <c r="F4766" s="259" t="str">
        <f>data_olah!F564</f>
        <v>1.014172853212281</v>
      </c>
      <c r="G4766" s="259" t="str">
        <f>data_olah!G564</f>
        <v>116.86643713538332</v>
      </c>
      <c r="H4766" s="258" t="str">
        <f>data_olah!H564</f>
        <v>COMTELINDO</v>
      </c>
      <c r="I4766" s="258" t="str">
        <f>data_olah!I564</f>
        <v>WMS</v>
      </c>
      <c r="J4766" s="258" t="str">
        <f>data_olah!J564</f>
        <v>TERPASANG</v>
      </c>
      <c r="K4766" s="258" t="str">
        <f>data_olah!R564</f>
        <v>&lt;= 50GB</v>
      </c>
      <c r="L4766" s="258" t="str">
        <f>data_olah!U564</f>
        <v>OPTIMAL</v>
      </c>
    </row>
    <row r="4767">
      <c r="A4767" s="257">
        <v>2025.0</v>
      </c>
      <c r="B4767" s="257" t="s">
        <v>3600</v>
      </c>
      <c r="C4767" s="258" t="str">
        <f>data_olah!B565</f>
        <v>KUTAI TIMUR</v>
      </c>
      <c r="D4767" s="258" t="str">
        <f>data_olah!C565</f>
        <v>MUARA WAHAU</v>
      </c>
      <c r="E4767" s="258" t="str">
        <f>data_olah!D565</f>
        <v>NEHES LIAH BING</v>
      </c>
      <c r="F4767" s="259" t="str">
        <f>data_olah!F565</f>
        <v>1.04998</v>
      </c>
      <c r="G4767" s="259" t="str">
        <f>data_olah!G565</f>
        <v>116.8614</v>
      </c>
      <c r="H4767" s="258" t="str">
        <f>data_olah!H565</f>
        <v>TELKOMSEL</v>
      </c>
      <c r="I4767" s="258" t="str">
        <f>data_olah!I565</f>
        <v>INDIHOME</v>
      </c>
      <c r="J4767" s="258" t="str">
        <f>data_olah!J565</f>
        <v>TERPASANG</v>
      </c>
      <c r="K4767" s="258" t="str">
        <f>data_olah!R565</f>
        <v/>
      </c>
      <c r="L4767" s="258" t="str">
        <f>data_olah!U565</f>
        <v>TIDAK OPTIMAL</v>
      </c>
    </row>
    <row r="4768">
      <c r="A4768" s="257">
        <v>2025.0</v>
      </c>
      <c r="B4768" s="257" t="s">
        <v>3600</v>
      </c>
      <c r="C4768" s="258" t="str">
        <f>data_olah!B566</f>
        <v>KUTAI TIMUR</v>
      </c>
      <c r="D4768" s="258" t="str">
        <f>data_olah!C566</f>
        <v>MUARA WAHAU</v>
      </c>
      <c r="E4768" s="258" t="str">
        <f>data_olah!D566</f>
        <v>MUARA WAHAU</v>
      </c>
      <c r="F4768" s="259" t="str">
        <f>data_olah!F566</f>
        <v>1.057534</v>
      </c>
      <c r="G4768" s="259" t="str">
        <f>data_olah!G566</f>
        <v>116.834049</v>
      </c>
      <c r="H4768" s="258" t="str">
        <f>data_olah!H566</f>
        <v>TELKOM</v>
      </c>
      <c r="I4768" s="258" t="str">
        <f>data_olah!I566</f>
        <v>Astinet</v>
      </c>
      <c r="J4768" s="258" t="str">
        <f>data_olah!J566</f>
        <v>TERPASANG</v>
      </c>
      <c r="K4768" s="258" t="str">
        <f>data_olah!R566</f>
        <v>TIDAK TERDETEKSI</v>
      </c>
      <c r="L4768" s="258" t="str">
        <f>data_olah!U566</f>
        <v>TIDAK TERDETEKSI</v>
      </c>
    </row>
    <row r="4769">
      <c r="A4769" s="257">
        <v>2025.0</v>
      </c>
      <c r="B4769" s="257" t="s">
        <v>3600</v>
      </c>
      <c r="C4769" s="258" t="str">
        <f>data_olah!B567</f>
        <v>KUTAI TIMUR</v>
      </c>
      <c r="D4769" s="258" t="str">
        <f>data_olah!C567</f>
        <v>MUARA WAHAU</v>
      </c>
      <c r="E4769" s="258" t="str">
        <f>data_olah!D567</f>
        <v>DEA BEQ</v>
      </c>
      <c r="F4769" s="259" t="str">
        <f>data_olah!F567</f>
        <v>1.0438752190830851</v>
      </c>
      <c r="G4769" s="259" t="str">
        <f>data_olah!G567</f>
        <v>116.8143919213626</v>
      </c>
      <c r="H4769" s="258" t="str">
        <f>data_olah!H567</f>
        <v>TELKOMSEL</v>
      </c>
      <c r="I4769" s="258" t="str">
        <f>data_olah!I567</f>
        <v>INDIHOME</v>
      </c>
      <c r="J4769" s="258" t="str">
        <f>data_olah!J567</f>
        <v>TERPASANG</v>
      </c>
      <c r="K4769" s="258" t="str">
        <f>data_olah!R567</f>
        <v/>
      </c>
      <c r="L4769" s="258" t="str">
        <f>data_olah!U567</f>
        <v>KURANG OPTIMAL</v>
      </c>
    </row>
    <row r="4770">
      <c r="A4770" s="257">
        <v>2025.0</v>
      </c>
      <c r="B4770" s="257" t="s">
        <v>3600</v>
      </c>
      <c r="C4770" s="258" t="str">
        <f>data_olah!B568</f>
        <v>KUTAI TIMUR</v>
      </c>
      <c r="D4770" s="258" t="str">
        <f>data_olah!C568</f>
        <v>MUARA WAHAU</v>
      </c>
      <c r="E4770" s="258" t="str">
        <f>data_olah!D568</f>
        <v>DIAQ LAY</v>
      </c>
      <c r="F4770" s="259" t="str">
        <f>data_olah!F568</f>
        <v>1.06124</v>
      </c>
      <c r="G4770" s="259" t="str">
        <f>data_olah!G568</f>
        <v>116.78977</v>
      </c>
      <c r="H4770" s="258" t="str">
        <f>data_olah!H568</f>
        <v>TELKOMSEL</v>
      </c>
      <c r="I4770" s="258" t="str">
        <f>data_olah!I568</f>
        <v>ORBIT</v>
      </c>
      <c r="J4770" s="258" t="str">
        <f>data_olah!J568</f>
        <v>TERPASANG</v>
      </c>
      <c r="K4770" s="258" t="str">
        <f>data_olah!R568</f>
        <v>TIDAK TERDETEKSI</v>
      </c>
      <c r="L4770" s="258" t="str">
        <f>data_olah!U568</f>
        <v>TIDAK TERDETEKSI</v>
      </c>
    </row>
    <row r="4771">
      <c r="A4771" s="257">
        <v>2025.0</v>
      </c>
      <c r="B4771" s="257" t="s">
        <v>3600</v>
      </c>
      <c r="C4771" s="258" t="str">
        <f>data_olah!B569</f>
        <v>KUTAI TIMUR</v>
      </c>
      <c r="D4771" s="258" t="str">
        <f>data_olah!C569</f>
        <v>MUARA WAHAU</v>
      </c>
      <c r="E4771" s="258" t="str">
        <f>data_olah!D569</f>
        <v>BENHES</v>
      </c>
      <c r="F4771" s="259" t="str">
        <f>data_olah!F569</f>
        <v>1.07699</v>
      </c>
      <c r="G4771" s="259" t="str">
        <f>data_olah!G569</f>
        <v>116.76584</v>
      </c>
      <c r="H4771" s="258" t="str">
        <f>data_olah!H569</f>
        <v>COMTELINDO</v>
      </c>
      <c r="I4771" s="258" t="str">
        <f>data_olah!I569</f>
        <v>WMS</v>
      </c>
      <c r="J4771" s="258" t="str">
        <f>data_olah!J569</f>
        <v>TERPASANG</v>
      </c>
      <c r="K4771" s="258" t="str">
        <f>data_olah!R569</f>
        <v>&lt;= 50GB</v>
      </c>
      <c r="L4771" s="258" t="str">
        <f>data_olah!U569</f>
        <v>OPTIMAL</v>
      </c>
    </row>
    <row r="4772">
      <c r="A4772" s="257">
        <v>2025.0</v>
      </c>
      <c r="B4772" s="257" t="s">
        <v>3600</v>
      </c>
      <c r="C4772" s="258" t="str">
        <f>data_olah!B570</f>
        <v>KUTAI TIMUR</v>
      </c>
      <c r="D4772" s="258" t="str">
        <f>data_olah!C570</f>
        <v>MUARA WAHAU</v>
      </c>
      <c r="E4772" s="258" t="str">
        <f>data_olah!D570</f>
        <v>WANASARI</v>
      </c>
      <c r="F4772" s="259" t="str">
        <f>data_olah!F570</f>
        <v>1.09033</v>
      </c>
      <c r="G4772" s="259" t="str">
        <f>data_olah!G570</f>
        <v>116.89850</v>
      </c>
      <c r="H4772" s="258" t="str">
        <f>data_olah!H570</f>
        <v>TELKOMSEL</v>
      </c>
      <c r="I4772" s="258" t="str">
        <f>data_olah!I570</f>
        <v>INDIHOME</v>
      </c>
      <c r="J4772" s="258" t="str">
        <f>data_olah!J570</f>
        <v>TERPASANG</v>
      </c>
      <c r="K4772" s="258" t="str">
        <f>data_olah!R570</f>
        <v/>
      </c>
      <c r="L4772" s="258" t="str">
        <f>data_olah!U570</f>
        <v>TIDAK OPTIMAL</v>
      </c>
    </row>
    <row r="4773">
      <c r="A4773" s="257">
        <v>2025.0</v>
      </c>
      <c r="B4773" s="257" t="s">
        <v>3600</v>
      </c>
      <c r="C4773" s="258" t="str">
        <f>data_olah!B571</f>
        <v>KUTAI TIMUR</v>
      </c>
      <c r="D4773" s="258" t="str">
        <f>data_olah!C571</f>
        <v>MUARA WAHAU</v>
      </c>
      <c r="E4773" s="258" t="str">
        <f>data_olah!D571</f>
        <v>WAHAU BARU</v>
      </c>
      <c r="F4773" s="259" t="str">
        <f>data_olah!F571</f>
        <v>1.07445</v>
      </c>
      <c r="G4773" s="259" t="str">
        <f>data_olah!G571</f>
        <v>116.85572</v>
      </c>
      <c r="H4773" s="258" t="str">
        <f>data_olah!H571</f>
        <v>TELKOM</v>
      </c>
      <c r="I4773" s="258" t="str">
        <f>data_olah!I571</f>
        <v>WMS</v>
      </c>
      <c r="J4773" s="258" t="str">
        <f>data_olah!J571</f>
        <v>TERPASANG</v>
      </c>
      <c r="K4773" s="258" t="str">
        <f>data_olah!R571</f>
        <v>BELUM TERPASANG</v>
      </c>
      <c r="L4773" s="258" t="str">
        <f>data_olah!U571</f>
        <v>TIDAK OPTIMAL</v>
      </c>
    </row>
    <row r="4774">
      <c r="A4774" s="257">
        <v>2025.0</v>
      </c>
      <c r="B4774" s="257" t="s">
        <v>3600</v>
      </c>
      <c r="C4774" s="258" t="str">
        <f>data_olah!B572</f>
        <v>KUTAI TIMUR</v>
      </c>
      <c r="D4774" s="258" t="str">
        <f>data_olah!C572</f>
        <v>MUARA WAHAU</v>
      </c>
      <c r="E4774" s="258" t="str">
        <f>data_olah!D572</f>
        <v>KARYA BHAKTI</v>
      </c>
      <c r="F4774" s="259" t="str">
        <f>data_olah!F572</f>
        <v>1.0566343181474505</v>
      </c>
      <c r="G4774" s="259" t="str">
        <f>data_olah!G572</f>
        <v>116.91267800980528</v>
      </c>
      <c r="H4774" s="258" t="str">
        <f>data_olah!H572</f>
        <v/>
      </c>
      <c r="I4774" s="258" t="str">
        <f>data_olah!I572</f>
        <v/>
      </c>
      <c r="J4774" s="258" t="str">
        <f>data_olah!J572</f>
        <v/>
      </c>
      <c r="K4774" s="258" t="str">
        <f>data_olah!R572</f>
        <v>BELUM TERPASANG</v>
      </c>
      <c r="L4774" s="258" t="str">
        <f>data_olah!U572</f>
        <v>BELUM TERPASANG</v>
      </c>
    </row>
    <row r="4775">
      <c r="A4775" s="257">
        <v>2025.0</v>
      </c>
      <c r="B4775" s="257" t="s">
        <v>3600</v>
      </c>
      <c r="C4775" s="258" t="str">
        <f>data_olah!B573</f>
        <v>KUTAI TIMUR</v>
      </c>
      <c r="D4775" s="258" t="str">
        <f>data_olah!C573</f>
        <v>MUARA WAHAU</v>
      </c>
      <c r="E4775" s="258" t="str">
        <f>data_olah!D573</f>
        <v>LONG WEHEA</v>
      </c>
      <c r="F4775" s="259" t="str">
        <f>data_olah!F573</f>
        <v>1.035685</v>
      </c>
      <c r="G4775" s="259" t="str">
        <f>data_olah!G573</f>
        <v>116.853860</v>
      </c>
      <c r="H4775" s="258" t="str">
        <f>data_olah!H573</f>
        <v>BESTCAMP</v>
      </c>
      <c r="I4775" s="258" t="str">
        <f>data_olah!I573</f>
        <v>STARLINK</v>
      </c>
      <c r="J4775" s="258" t="str">
        <f>data_olah!J573</f>
        <v>TERPASANG</v>
      </c>
      <c r="K4775" s="258" t="str">
        <f>data_olah!R573</f>
        <v>&lt;= 500GB</v>
      </c>
      <c r="L4775" s="258" t="str">
        <f>data_olah!U573</f>
        <v>OPTIMAL</v>
      </c>
    </row>
    <row r="4776">
      <c r="A4776" s="257">
        <v>2025.0</v>
      </c>
      <c r="B4776" s="257" t="s">
        <v>3600</v>
      </c>
      <c r="C4776" s="258" t="str">
        <f>data_olah!B574</f>
        <v>KUTAI TIMUR</v>
      </c>
      <c r="D4776" s="258" t="str">
        <f>data_olah!C574</f>
        <v>RANTAU PULUNG</v>
      </c>
      <c r="E4776" s="258" t="str">
        <f>data_olah!D574</f>
        <v>MUKTI JAYA</v>
      </c>
      <c r="F4776" s="259" t="str">
        <f>data_olah!F574</f>
        <v>0.59220</v>
      </c>
      <c r="G4776" s="259" t="str">
        <f>data_olah!G574</f>
        <v>117.30187</v>
      </c>
      <c r="H4776" s="258" t="str">
        <f>data_olah!H574</f>
        <v>TELKOM</v>
      </c>
      <c r="I4776" s="258" t="str">
        <f>data_olah!I574</f>
        <v>WMS</v>
      </c>
      <c r="J4776" s="258" t="str">
        <f>data_olah!J574</f>
        <v>TERPASANG</v>
      </c>
      <c r="K4776" s="258" t="str">
        <f>data_olah!R574</f>
        <v>&gt; 200GB</v>
      </c>
      <c r="L4776" s="258" t="str">
        <f>data_olah!U574</f>
        <v>KURANG OPTIMAL</v>
      </c>
    </row>
    <row r="4777">
      <c r="A4777" s="257">
        <v>2025.0</v>
      </c>
      <c r="B4777" s="257" t="s">
        <v>3600</v>
      </c>
      <c r="C4777" s="258" t="str">
        <f>data_olah!B575</f>
        <v>KUTAI TIMUR</v>
      </c>
      <c r="D4777" s="258" t="str">
        <f>data_olah!C575</f>
        <v>RANTAU PULUNG</v>
      </c>
      <c r="E4777" s="258" t="str">
        <f>data_olah!D575</f>
        <v>PULUNG SARI</v>
      </c>
      <c r="F4777" s="259" t="str">
        <f>data_olah!F575</f>
        <v>0.6316171045560849</v>
      </c>
      <c r="G4777" s="259" t="str">
        <f>data_olah!G575</f>
        <v>117.29872503378337</v>
      </c>
      <c r="H4777" s="258" t="str">
        <f>data_olah!H575</f>
        <v>TELKOM</v>
      </c>
      <c r="I4777" s="258" t="str">
        <f>data_olah!I575</f>
        <v>WMS</v>
      </c>
      <c r="J4777" s="258" t="str">
        <f>data_olah!J575</f>
        <v>TERPASANG</v>
      </c>
      <c r="K4777" s="258" t="str">
        <f>data_olah!R575</f>
        <v>&gt; 200GB</v>
      </c>
      <c r="L4777" s="258" t="str">
        <f>data_olah!U575</f>
        <v>KURANG OPTIMAL</v>
      </c>
    </row>
    <row r="4778">
      <c r="A4778" s="257">
        <v>2025.0</v>
      </c>
      <c r="B4778" s="257" t="s">
        <v>3600</v>
      </c>
      <c r="C4778" s="258" t="str">
        <f>data_olah!B576</f>
        <v>KUTAI TIMUR</v>
      </c>
      <c r="D4778" s="258" t="str">
        <f>data_olah!C576</f>
        <v>RANTAU PULUNG</v>
      </c>
      <c r="E4778" s="258" t="str">
        <f>data_olah!D576</f>
        <v>MARGO MULYO</v>
      </c>
      <c r="F4778" s="259" t="str">
        <f>data_olah!F576</f>
        <v>0.591581</v>
      </c>
      <c r="G4778" s="259" t="str">
        <f>data_olah!G576</f>
        <v>117.303933</v>
      </c>
      <c r="H4778" s="258" t="str">
        <f>data_olah!H576</f>
        <v>TELKOM</v>
      </c>
      <c r="I4778" s="258" t="str">
        <f>data_olah!I576</f>
        <v>Astinet</v>
      </c>
      <c r="J4778" s="258" t="str">
        <f>data_olah!J576</f>
        <v>TERPASANG</v>
      </c>
      <c r="K4778" s="258" t="str">
        <f>data_olah!R576</f>
        <v>TIDAK TERDETEKSI</v>
      </c>
      <c r="L4778" s="258" t="str">
        <f>data_olah!U576</f>
        <v>TIDAK TERDETEKSI</v>
      </c>
    </row>
    <row r="4779">
      <c r="A4779" s="257">
        <v>2025.0</v>
      </c>
      <c r="B4779" s="257" t="s">
        <v>3600</v>
      </c>
      <c r="C4779" s="258" t="str">
        <f>data_olah!B577</f>
        <v>KUTAI TIMUR</v>
      </c>
      <c r="D4779" s="258" t="str">
        <f>data_olah!C577</f>
        <v>RANTAU PULUNG</v>
      </c>
      <c r="E4779" s="258" t="str">
        <f>data_olah!D577</f>
        <v>RANTAU MAKMUR</v>
      </c>
      <c r="F4779" s="259" t="str">
        <f>data_olah!F577</f>
        <v>0.57738</v>
      </c>
      <c r="G4779" s="259" t="str">
        <f>data_olah!G577</f>
        <v>117.28246</v>
      </c>
      <c r="H4779" s="258" t="str">
        <f>data_olah!H577</f>
        <v>TELKOM</v>
      </c>
      <c r="I4779" s="258" t="str">
        <f>data_olah!I577</f>
        <v>WMS</v>
      </c>
      <c r="J4779" s="258" t="str">
        <f>data_olah!J577</f>
        <v>TERPASANG</v>
      </c>
      <c r="K4779" s="258" t="str">
        <f>data_olah!R577</f>
        <v>&gt; 200GB</v>
      </c>
      <c r="L4779" s="258" t="str">
        <f>data_olah!U577</f>
        <v>KURANG OPTIMAL</v>
      </c>
    </row>
    <row r="4780">
      <c r="A4780" s="257">
        <v>2025.0</v>
      </c>
      <c r="B4780" s="257" t="s">
        <v>3600</v>
      </c>
      <c r="C4780" s="258" t="str">
        <f>data_olah!B578</f>
        <v>KUTAI TIMUR</v>
      </c>
      <c r="D4780" s="258" t="str">
        <f>data_olah!C578</f>
        <v>RANTAU PULUNG</v>
      </c>
      <c r="E4780" s="258" t="str">
        <f>data_olah!D578</f>
        <v>MANUNGGAL JAYA</v>
      </c>
      <c r="F4780" s="259" t="str">
        <f>data_olah!F578</f>
        <v>0.6524395767974571</v>
      </c>
      <c r="G4780" s="259" t="str">
        <f>data_olah!G578</f>
        <v>117.26290353857888</v>
      </c>
      <c r="H4780" s="258" t="str">
        <f>data_olah!H578</f>
        <v>TELKOM</v>
      </c>
      <c r="I4780" s="258" t="str">
        <f>data_olah!I578</f>
        <v>WMS</v>
      </c>
      <c r="J4780" s="258" t="str">
        <f>data_olah!J578</f>
        <v>TERPASANG</v>
      </c>
      <c r="K4780" s="258" t="str">
        <f>data_olah!R578</f>
        <v>&gt; 200GB</v>
      </c>
      <c r="L4780" s="258" t="str">
        <f>data_olah!U578</f>
        <v>KURANG OPTIMAL</v>
      </c>
    </row>
    <row r="4781">
      <c r="A4781" s="257">
        <v>2025.0</v>
      </c>
      <c r="B4781" s="257" t="s">
        <v>3600</v>
      </c>
      <c r="C4781" s="258" t="str">
        <f>data_olah!B579</f>
        <v>KUTAI TIMUR</v>
      </c>
      <c r="D4781" s="258" t="str">
        <f>data_olah!C579</f>
        <v>RANTAU PULUNG</v>
      </c>
      <c r="E4781" s="258" t="str">
        <f>data_olah!D579</f>
        <v>TANJUNG LABU</v>
      </c>
      <c r="F4781" s="259" t="str">
        <f>data_olah!F579</f>
        <v>0.61725</v>
      </c>
      <c r="G4781" s="259" t="str">
        <f>data_olah!G579</f>
        <v>117.23314</v>
      </c>
      <c r="H4781" s="258" t="str">
        <f>data_olah!H579</f>
        <v>TELKOMSEL</v>
      </c>
      <c r="I4781" s="258" t="str">
        <f>data_olah!I579</f>
        <v>ORBIT</v>
      </c>
      <c r="J4781" s="258" t="str">
        <f>data_olah!J579</f>
        <v>TERPASANG</v>
      </c>
      <c r="K4781" s="258" t="str">
        <f>data_olah!R579</f>
        <v>TIDAK TERDETEKSI</v>
      </c>
      <c r="L4781" s="258" t="str">
        <f>data_olah!U579</f>
        <v>TIDAK TERDETEKSI</v>
      </c>
    </row>
    <row r="4782">
      <c r="A4782" s="257">
        <v>2025.0</v>
      </c>
      <c r="B4782" s="257" t="s">
        <v>3600</v>
      </c>
      <c r="C4782" s="258" t="str">
        <f>data_olah!B580</f>
        <v>KUTAI TIMUR</v>
      </c>
      <c r="D4782" s="258" t="str">
        <f>data_olah!C580</f>
        <v>RANTAU PULUNG</v>
      </c>
      <c r="E4782" s="258" t="str">
        <f>data_olah!D580</f>
        <v>KEBON AGUNG</v>
      </c>
      <c r="F4782" s="259" t="str">
        <f>data_olah!F580</f>
        <v>0.61125</v>
      </c>
      <c r="G4782" s="259" t="str">
        <f>data_olah!G580</f>
        <v>117.27988</v>
      </c>
      <c r="H4782" s="258" t="str">
        <f>data_olah!H580</f>
        <v>TELKOM</v>
      </c>
      <c r="I4782" s="258" t="str">
        <f>data_olah!I580</f>
        <v>WMS</v>
      </c>
      <c r="J4782" s="258" t="str">
        <f>data_olah!J580</f>
        <v>TERPASANG</v>
      </c>
      <c r="K4782" s="258" t="str">
        <f>data_olah!R580</f>
        <v>&gt; 200GB</v>
      </c>
      <c r="L4782" s="258" t="str">
        <f>data_olah!U580</f>
        <v>KURANG OPTIMAL</v>
      </c>
    </row>
    <row r="4783">
      <c r="A4783" s="257">
        <v>2025.0</v>
      </c>
      <c r="B4783" s="257" t="s">
        <v>3600</v>
      </c>
      <c r="C4783" s="258" t="str">
        <f>data_olah!B581</f>
        <v>KUTAI TIMUR</v>
      </c>
      <c r="D4783" s="258" t="str">
        <f>data_olah!C581</f>
        <v>RANTAU PULUNG</v>
      </c>
      <c r="E4783" s="258" t="str">
        <f>data_olah!D581</f>
        <v>TEPIAN MAKMUR</v>
      </c>
      <c r="F4783" s="259" t="str">
        <f>data_olah!F581</f>
        <v>0.68518</v>
      </c>
      <c r="G4783" s="259" t="str">
        <f>data_olah!G581</f>
        <v>117.26051</v>
      </c>
      <c r="H4783" s="258" t="str">
        <f>data_olah!H581</f>
        <v>COMTELINDO</v>
      </c>
      <c r="I4783" s="258" t="str">
        <f>data_olah!I581</f>
        <v>WMS</v>
      </c>
      <c r="J4783" s="258" t="str">
        <f>data_olah!J581</f>
        <v>TERPASANG</v>
      </c>
      <c r="K4783" s="258" t="str">
        <f>data_olah!R581</f>
        <v>&lt;= 50GB</v>
      </c>
      <c r="L4783" s="258" t="str">
        <f>data_olah!U581</f>
        <v>TIDAK OPTIMAL</v>
      </c>
    </row>
    <row r="4784">
      <c r="A4784" s="257">
        <v>2025.0</v>
      </c>
      <c r="B4784" s="257" t="s">
        <v>3600</v>
      </c>
      <c r="C4784" s="258" t="str">
        <f>data_olah!B582</f>
        <v>KUTAI TIMUR</v>
      </c>
      <c r="D4784" s="258" t="str">
        <f>data_olah!C582</f>
        <v>RANTAU PULUNG</v>
      </c>
      <c r="E4784" s="258" t="str">
        <f>data_olah!D582</f>
        <v>MASALAP RAYA</v>
      </c>
      <c r="F4784" s="259" t="str">
        <f>data_olah!F582</f>
        <v>0.589169</v>
      </c>
      <c r="G4784" s="259" t="str">
        <f>data_olah!G582</f>
        <v>117.299726</v>
      </c>
      <c r="H4784" s="258" t="str">
        <f>data_olah!H582</f>
        <v>BESTCAMP</v>
      </c>
      <c r="I4784" s="258" t="str">
        <f>data_olah!I582</f>
        <v>STARLINK</v>
      </c>
      <c r="J4784" s="258" t="str">
        <f>data_olah!J582</f>
        <v>TERPASANG</v>
      </c>
      <c r="K4784" s="258" t="str">
        <f>data_olah!R582</f>
        <v>&lt;=1000GB</v>
      </c>
      <c r="L4784" s="258" t="str">
        <f>data_olah!U582</f>
        <v>SANGAT OPTIMAL</v>
      </c>
    </row>
    <row r="4785">
      <c r="A4785" s="257">
        <v>2025.0</v>
      </c>
      <c r="B4785" s="257" t="s">
        <v>3600</v>
      </c>
      <c r="C4785" s="258" t="str">
        <f>data_olah!B583</f>
        <v>KUTAI TIMUR</v>
      </c>
      <c r="D4785" s="258" t="str">
        <f>data_olah!C583</f>
        <v>SANDARAN</v>
      </c>
      <c r="E4785" s="258" t="str">
        <f>data_olah!D583</f>
        <v>SANDARAN</v>
      </c>
      <c r="F4785" s="259" t="str">
        <f>data_olah!F583</f>
        <v>0.8805834064174461</v>
      </c>
      <c r="G4785" s="259" t="str">
        <f>data_olah!G583</f>
        <v>118.86650095320019</v>
      </c>
      <c r="H4785" s="258" t="str">
        <f>data_olah!H583</f>
        <v>COMTELINDO</v>
      </c>
      <c r="I4785" s="258" t="str">
        <f>data_olah!I583</f>
        <v>WMS</v>
      </c>
      <c r="J4785" s="258" t="str">
        <f>data_olah!J583</f>
        <v>TERPASANG</v>
      </c>
      <c r="K4785" s="258" t="str">
        <f>data_olah!R583</f>
        <v>TIDAK TERDETEKSI</v>
      </c>
      <c r="L4785" s="258" t="str">
        <f>data_olah!U583</f>
        <v>TIDAK TERDETEKSI</v>
      </c>
    </row>
    <row r="4786">
      <c r="A4786" s="257">
        <v>2025.0</v>
      </c>
      <c r="B4786" s="257" t="s">
        <v>3600</v>
      </c>
      <c r="C4786" s="258" t="str">
        <f>data_olah!B584</f>
        <v>KUTAI TIMUR</v>
      </c>
      <c r="D4786" s="258" t="str">
        <f>data_olah!C584</f>
        <v>SANDARAN</v>
      </c>
      <c r="E4786" s="258" t="str">
        <f>data_olah!D584</f>
        <v>MANUBAR</v>
      </c>
      <c r="F4786" s="259" t="str">
        <f>data_olah!F584</f>
        <v>0.82404</v>
      </c>
      <c r="G4786" s="259" t="str">
        <f>data_olah!G584</f>
        <v>118.50123</v>
      </c>
      <c r="H4786" s="258" t="str">
        <f>data_olah!H584</f>
        <v>COMTELINDO</v>
      </c>
      <c r="I4786" s="258" t="str">
        <f>data_olah!I584</f>
        <v>WMS</v>
      </c>
      <c r="J4786" s="258" t="str">
        <f>data_olah!J584</f>
        <v>TERPASANG</v>
      </c>
      <c r="K4786" s="258" t="str">
        <f>data_olah!R584</f>
        <v>&lt;= 50GB</v>
      </c>
      <c r="L4786" s="258" t="str">
        <f>data_olah!U584</f>
        <v>OPTIMAL</v>
      </c>
    </row>
    <row r="4787">
      <c r="A4787" s="257">
        <v>2025.0</v>
      </c>
      <c r="B4787" s="257" t="s">
        <v>3600</v>
      </c>
      <c r="C4787" s="258" t="str">
        <f>data_olah!B585</f>
        <v>KUTAI TIMUR</v>
      </c>
      <c r="D4787" s="258" t="str">
        <f>data_olah!C585</f>
        <v>SANDARAN</v>
      </c>
      <c r="E4787" s="258" t="str">
        <f>data_olah!D585</f>
        <v>TADOAN</v>
      </c>
      <c r="F4787" s="259" t="str">
        <f>data_olah!F585</f>
        <v>0.99040</v>
      </c>
      <c r="G4787" s="259" t="str">
        <f>data_olah!G585</f>
        <v>118.54760</v>
      </c>
      <c r="H4787" s="258" t="str">
        <f>data_olah!H585</f>
        <v>COMTELINDO</v>
      </c>
      <c r="I4787" s="258" t="str">
        <f>data_olah!I585</f>
        <v>WMS</v>
      </c>
      <c r="J4787" s="258" t="str">
        <f>data_olah!J585</f>
        <v>TERPASANG</v>
      </c>
      <c r="K4787" s="258" t="str">
        <f>data_olah!R585</f>
        <v>&lt;= 1GB</v>
      </c>
      <c r="L4787" s="258" t="str">
        <f>data_olah!U585</f>
        <v>TIDAK OPTIMAL</v>
      </c>
    </row>
    <row r="4788">
      <c r="A4788" s="257">
        <v>2025.0</v>
      </c>
      <c r="B4788" s="257" t="s">
        <v>3600</v>
      </c>
      <c r="C4788" s="258" t="str">
        <f>data_olah!B586</f>
        <v>KUTAI TIMUR</v>
      </c>
      <c r="D4788" s="258" t="str">
        <f>data_olah!C586</f>
        <v>SANDARAN</v>
      </c>
      <c r="E4788" s="258" t="str">
        <f>data_olah!D586</f>
        <v>MARUKANGAN</v>
      </c>
      <c r="F4788" s="259" t="str">
        <f>data_olah!F586</f>
        <v>0.830804097082231</v>
      </c>
      <c r="G4788" s="259" t="str">
        <f>data_olah!G586</f>
        <v>118.3429614056988</v>
      </c>
      <c r="H4788" s="258" t="str">
        <f>data_olah!H586</f>
        <v>COMTELINDO</v>
      </c>
      <c r="I4788" s="258" t="str">
        <f>data_olah!I586</f>
        <v>WMS</v>
      </c>
      <c r="J4788" s="258" t="str">
        <f>data_olah!J586</f>
        <v>TERPASANG</v>
      </c>
      <c r="K4788" s="258" t="str">
        <f>data_olah!R586</f>
        <v>&gt;1000GB</v>
      </c>
      <c r="L4788" s="258" t="str">
        <f>data_olah!U586</f>
        <v>SANGAT OPTIMAL</v>
      </c>
    </row>
    <row r="4789">
      <c r="A4789" s="257">
        <v>2025.0</v>
      </c>
      <c r="B4789" s="257" t="s">
        <v>3600</v>
      </c>
      <c r="C4789" s="258" t="str">
        <f>data_olah!B587</f>
        <v>KUTAI TIMUR</v>
      </c>
      <c r="D4789" s="258" t="str">
        <f>data_olah!C587</f>
        <v>SANDARAN</v>
      </c>
      <c r="E4789" s="258" t="str">
        <f>data_olah!D587</f>
        <v>SUSUK LUAR</v>
      </c>
      <c r="F4789" s="259" t="str">
        <f>data_olah!F587</f>
        <v>0.876281</v>
      </c>
      <c r="G4789" s="259" t="str">
        <f>data_olah!G587</f>
        <v>118.199109</v>
      </c>
      <c r="H4789" s="258" t="str">
        <f>data_olah!H587</f>
        <v>BESTCAMP</v>
      </c>
      <c r="I4789" s="258" t="str">
        <f>data_olah!I587</f>
        <v>STARLINK</v>
      </c>
      <c r="J4789" s="258" t="str">
        <f>data_olah!J587</f>
        <v>TERPASANG</v>
      </c>
      <c r="K4789" s="258" t="str">
        <f>data_olah!R587</f>
        <v>TIDAK AKTIF</v>
      </c>
      <c r="L4789" s="258" t="str">
        <f>data_olah!U587</f>
        <v>TIDAK OPTIMAL</v>
      </c>
    </row>
    <row r="4790">
      <c r="A4790" s="257">
        <v>2025.0</v>
      </c>
      <c r="B4790" s="257" t="s">
        <v>3600</v>
      </c>
      <c r="C4790" s="258" t="str">
        <f>data_olah!B588</f>
        <v>KUTAI TIMUR</v>
      </c>
      <c r="D4790" s="258" t="str">
        <f>data_olah!C588</f>
        <v>SANDARAN</v>
      </c>
      <c r="E4790" s="258" t="str">
        <f>data_olah!D588</f>
        <v>SUSUK DALAM</v>
      </c>
      <c r="F4790" s="259" t="str">
        <f>data_olah!F588</f>
        <v>0.916763</v>
      </c>
      <c r="G4790" s="259" t="str">
        <f>data_olah!G588</f>
        <v>118.215995</v>
      </c>
      <c r="H4790" s="258" t="str">
        <f>data_olah!H588</f>
        <v>BESTCAMP</v>
      </c>
      <c r="I4790" s="258" t="str">
        <f>data_olah!I588</f>
        <v>STARLINK</v>
      </c>
      <c r="J4790" s="258" t="str">
        <f>data_olah!J588</f>
        <v>TERPASANG</v>
      </c>
      <c r="K4790" s="258" t="str">
        <f>data_olah!R588</f>
        <v>&lt;= 1GB</v>
      </c>
      <c r="L4790" s="258" t="str">
        <f>data_olah!U588</f>
        <v>TIDAK OPTIMAL</v>
      </c>
    </row>
    <row r="4791">
      <c r="A4791" s="257">
        <v>2025.0</v>
      </c>
      <c r="B4791" s="257" t="s">
        <v>3600</v>
      </c>
      <c r="C4791" s="258" t="str">
        <f>data_olah!B589</f>
        <v>KUTAI TIMUR</v>
      </c>
      <c r="D4791" s="258" t="str">
        <f>data_olah!C589</f>
        <v>SANDARAN</v>
      </c>
      <c r="E4791" s="258" t="str">
        <f>data_olah!D589</f>
        <v>TANJUNG MANGKALIAT</v>
      </c>
      <c r="F4791" s="259" t="str">
        <f>data_olah!F589</f>
        <v>1.15436</v>
      </c>
      <c r="G4791" s="259" t="str">
        <f>data_olah!G589</f>
        <v>118.57598</v>
      </c>
      <c r="H4791" s="258" t="str">
        <f>data_olah!H589</f>
        <v>COMTELINDO</v>
      </c>
      <c r="I4791" s="258" t="str">
        <f>data_olah!I589</f>
        <v>WMS</v>
      </c>
      <c r="J4791" s="258" t="str">
        <f>data_olah!J589</f>
        <v>TERPASANG</v>
      </c>
      <c r="K4791" s="258" t="str">
        <f>data_olah!R589</f>
        <v>&lt;= 150GB</v>
      </c>
      <c r="L4791" s="258" t="str">
        <f>data_olah!U589</f>
        <v>OPTIMAL</v>
      </c>
    </row>
    <row r="4792">
      <c r="A4792" s="257">
        <v>2025.0</v>
      </c>
      <c r="B4792" s="257" t="s">
        <v>3600</v>
      </c>
      <c r="C4792" s="258" t="str">
        <f>data_olah!B590</f>
        <v>KUTAI TIMUR</v>
      </c>
      <c r="D4792" s="258" t="str">
        <f>data_olah!C590</f>
        <v>SANDARAN</v>
      </c>
      <c r="E4792" s="258" t="str">
        <f>data_olah!D590</f>
        <v>MANUBAR DALAM</v>
      </c>
      <c r="F4792" s="259" t="str">
        <f>data_olah!F590</f>
        <v>0.9627</v>
      </c>
      <c r="G4792" s="259" t="str">
        <f>data_olah!G590</f>
        <v>118.46210</v>
      </c>
      <c r="H4792" s="258" t="str">
        <f>data_olah!H590</f>
        <v>COMTELINDO</v>
      </c>
      <c r="I4792" s="258" t="str">
        <f>data_olah!I590</f>
        <v>WMS</v>
      </c>
      <c r="J4792" s="258" t="str">
        <f>data_olah!J590</f>
        <v>TERPASANG</v>
      </c>
      <c r="K4792" s="258" t="str">
        <f>data_olah!R590</f>
        <v>&lt;= 10GB</v>
      </c>
      <c r="L4792" s="258" t="str">
        <f>data_olah!U590</f>
        <v>TIDAK OPTIMAL</v>
      </c>
    </row>
    <row r="4793">
      <c r="A4793" s="257">
        <v>2025.0</v>
      </c>
      <c r="B4793" s="257" t="s">
        <v>3600</v>
      </c>
      <c r="C4793" s="258" t="str">
        <f>data_olah!B591</f>
        <v>KUTAI TIMUR</v>
      </c>
      <c r="D4793" s="258" t="str">
        <f>data_olah!C591</f>
        <v>SANDARAN</v>
      </c>
      <c r="E4793" s="258" t="str">
        <f>data_olah!D591</f>
        <v>SUSUK TENGAH</v>
      </c>
      <c r="F4793" s="259" t="str">
        <f>data_olah!F591</f>
        <v>0.90367</v>
      </c>
      <c r="G4793" s="259" t="str">
        <f>data_olah!G591</f>
        <v>118.20514</v>
      </c>
      <c r="H4793" s="258" t="str">
        <f>data_olah!H591</f>
        <v>TELKOMSEL</v>
      </c>
      <c r="I4793" s="258" t="str">
        <f>data_olah!I591</f>
        <v>ORBIT</v>
      </c>
      <c r="J4793" s="258" t="str">
        <f>data_olah!J591</f>
        <v>TERPASANG</v>
      </c>
      <c r="K4793" s="258" t="str">
        <f>data_olah!R591</f>
        <v>TIDAK TERDETEKSI</v>
      </c>
      <c r="L4793" s="258" t="str">
        <f>data_olah!U591</f>
        <v>TIDAK TERDETEKSI</v>
      </c>
    </row>
    <row r="4794">
      <c r="A4794" s="257">
        <v>2025.0</v>
      </c>
      <c r="B4794" s="257" t="s">
        <v>3600</v>
      </c>
      <c r="C4794" s="258" t="str">
        <f>data_olah!B592</f>
        <v>KUTAI TIMUR</v>
      </c>
      <c r="D4794" s="258" t="str">
        <f>data_olah!C592</f>
        <v>SANGATTA SELATAN</v>
      </c>
      <c r="E4794" s="258" t="str">
        <f>data_olah!D592</f>
        <v>SANGATTA SELATAN</v>
      </c>
      <c r="F4794" s="259" t="str">
        <f>data_olah!F592</f>
        <v>0.4822475786968737</v>
      </c>
      <c r="G4794" s="259" t="str">
        <f>data_olah!G592</f>
        <v>117.52927659255394</v>
      </c>
      <c r="H4794" s="258" t="str">
        <f>data_olah!H592</f>
        <v>TELKOMSEL</v>
      </c>
      <c r="I4794" s="258" t="str">
        <f>data_olah!I592</f>
        <v>INDIHOME</v>
      </c>
      <c r="J4794" s="258" t="str">
        <f>data_olah!J592</f>
        <v>TERPASANG</v>
      </c>
      <c r="K4794" s="258" t="str">
        <f>data_olah!R592</f>
        <v/>
      </c>
      <c r="L4794" s="258" t="str">
        <f>data_olah!U592</f>
        <v>KURANG OPTIMAL</v>
      </c>
    </row>
    <row r="4795">
      <c r="A4795" s="257">
        <v>2025.0</v>
      </c>
      <c r="B4795" s="257" t="s">
        <v>3600</v>
      </c>
      <c r="C4795" s="258" t="str">
        <f>data_olah!B593</f>
        <v>KUTAI TIMUR</v>
      </c>
      <c r="D4795" s="258" t="str">
        <f>data_olah!C593</f>
        <v>SANGATTA SELATAN</v>
      </c>
      <c r="E4795" s="258" t="str">
        <f>data_olah!D593</f>
        <v>SANGKIMA</v>
      </c>
      <c r="F4795" s="259" t="str">
        <f>data_olah!F593</f>
        <v>0.3809798666455431</v>
      </c>
      <c r="G4795" s="259" t="str">
        <f>data_olah!G593</f>
        <v>117.51393579901801</v>
      </c>
      <c r="H4795" s="258" t="str">
        <f>data_olah!H593</f>
        <v>TELKOMSEL</v>
      </c>
      <c r="I4795" s="258" t="str">
        <f>data_olah!I593</f>
        <v>INDIHOME</v>
      </c>
      <c r="J4795" s="258" t="str">
        <f>data_olah!J593</f>
        <v>TERPASANG</v>
      </c>
      <c r="K4795" s="258" t="str">
        <f>data_olah!R593</f>
        <v/>
      </c>
      <c r="L4795" s="258" t="str">
        <f>data_olah!U593</f>
        <v>TIDAK OPTIMAL</v>
      </c>
    </row>
    <row r="4796">
      <c r="A4796" s="257">
        <v>2025.0</v>
      </c>
      <c r="B4796" s="257" t="s">
        <v>3600</v>
      </c>
      <c r="C4796" s="258" t="str">
        <f>data_olah!B594</f>
        <v>KUTAI TIMUR</v>
      </c>
      <c r="D4796" s="258" t="str">
        <f>data_olah!C594</f>
        <v>SANGATTA SELATAN</v>
      </c>
      <c r="E4796" s="258" t="str">
        <f>data_olah!D594</f>
        <v>TELUK SINGKAMA</v>
      </c>
      <c r="F4796" s="259" t="str">
        <f>data_olah!F594</f>
        <v>0.3345110005321498</v>
      </c>
      <c r="G4796" s="259" t="str">
        <f>data_olah!G594</f>
        <v>117.48208609672307</v>
      </c>
      <c r="H4796" s="258" t="str">
        <f>data_olah!H594</f>
        <v>ICON+</v>
      </c>
      <c r="I4796" s="258" t="str">
        <f>data_olah!I594</f>
        <v> Broadband + I-WIN</v>
      </c>
      <c r="J4796" s="258" t="str">
        <f>data_olah!J594</f>
        <v>TERPASANG</v>
      </c>
      <c r="K4796" s="258" t="str">
        <f>data_olah!R594</f>
        <v>&lt;= 200GB</v>
      </c>
      <c r="L4796" s="258" t="str">
        <f>data_olah!U594</f>
        <v>KURANG OPTIMAL</v>
      </c>
    </row>
    <row r="4797">
      <c r="A4797" s="257">
        <v>2025.0</v>
      </c>
      <c r="B4797" s="257" t="s">
        <v>3600</v>
      </c>
      <c r="C4797" s="258" t="str">
        <f>data_olah!B595</f>
        <v>KUTAI TIMUR</v>
      </c>
      <c r="D4797" s="258" t="str">
        <f>data_olah!C595</f>
        <v>SANGATTA UTARA</v>
      </c>
      <c r="E4797" s="258" t="str">
        <f>data_olah!D595</f>
        <v>SANGATTA UTARA</v>
      </c>
      <c r="F4797" s="259" t="str">
        <f>data_olah!F595</f>
        <v>0.4891828928396726</v>
      </c>
      <c r="G4797" s="259" t="str">
        <f>data_olah!G595</f>
        <v>117.53085185770624</v>
      </c>
      <c r="H4797" s="258" t="str">
        <f>data_olah!H595</f>
        <v>TELKOMSEL</v>
      </c>
      <c r="I4797" s="258" t="str">
        <f>data_olah!I595</f>
        <v>INDIHOME</v>
      </c>
      <c r="J4797" s="258" t="str">
        <f>data_olah!J595</f>
        <v>TERPASANG</v>
      </c>
      <c r="K4797" s="258" t="str">
        <f>data_olah!R595</f>
        <v/>
      </c>
      <c r="L4797" s="258" t="str">
        <f>data_olah!U595</f>
        <v>TIDAK OPTIMAL</v>
      </c>
    </row>
    <row r="4798">
      <c r="A4798" s="257">
        <v>2025.0</v>
      </c>
      <c r="B4798" s="257" t="s">
        <v>3600</v>
      </c>
      <c r="C4798" s="258" t="str">
        <f>data_olah!B596</f>
        <v>KUTAI TIMUR</v>
      </c>
      <c r="D4798" s="258" t="str">
        <f>data_olah!C596</f>
        <v>SANGATTA UTARA</v>
      </c>
      <c r="E4798" s="258" t="str">
        <f>data_olah!D596</f>
        <v>SINGA GEMBARA</v>
      </c>
      <c r="F4798" s="259" t="str">
        <f>data_olah!F596</f>
        <v>0.54296</v>
      </c>
      <c r="G4798" s="259" t="str">
        <f>data_olah!G596</f>
        <v>117.53167</v>
      </c>
      <c r="H4798" s="258" t="str">
        <f>data_olah!H596</f>
        <v>TELKOMSEL</v>
      </c>
      <c r="I4798" s="258" t="str">
        <f>data_olah!I596</f>
        <v>INDIHOME</v>
      </c>
      <c r="J4798" s="258" t="str">
        <f>data_olah!J596</f>
        <v>TERPASANG</v>
      </c>
      <c r="K4798" s="258" t="str">
        <f>data_olah!R596</f>
        <v/>
      </c>
      <c r="L4798" s="258" t="str">
        <f>data_olah!U596</f>
        <v>KURANG OPTIMAL</v>
      </c>
    </row>
    <row r="4799">
      <c r="A4799" s="257">
        <v>2025.0</v>
      </c>
      <c r="B4799" s="257" t="s">
        <v>3600</v>
      </c>
      <c r="C4799" s="258" t="str">
        <f>data_olah!B597</f>
        <v>KUTAI TIMUR</v>
      </c>
      <c r="D4799" s="258" t="str">
        <f>data_olah!C597</f>
        <v>SANGATTA UTARA</v>
      </c>
      <c r="E4799" s="258" t="str">
        <f>data_olah!D597</f>
        <v>SWARGA BARA</v>
      </c>
      <c r="F4799" s="259" t="str">
        <f>data_olah!F597</f>
        <v>0.531040865646156</v>
      </c>
      <c r="G4799" s="259" t="str">
        <f>data_olah!G597</f>
        <v>117.48705660102955</v>
      </c>
      <c r="H4799" s="258" t="str">
        <f>data_olah!H597</f>
        <v>TELKOMSEL</v>
      </c>
      <c r="I4799" s="258" t="str">
        <f>data_olah!I597</f>
        <v>INDIHOME</v>
      </c>
      <c r="J4799" s="258" t="str">
        <f>data_olah!J597</f>
        <v>TERPASANG</v>
      </c>
      <c r="K4799" s="258" t="str">
        <f>data_olah!R597</f>
        <v/>
      </c>
      <c r="L4799" s="258" t="str">
        <f>data_olah!U597</f>
        <v>KURANG OPTIMAL</v>
      </c>
    </row>
    <row r="4800">
      <c r="A4800" s="257">
        <v>2025.0</v>
      </c>
      <c r="B4800" s="257" t="s">
        <v>3600</v>
      </c>
      <c r="C4800" s="258" t="str">
        <f>data_olah!B598</f>
        <v>KUTAI TIMUR</v>
      </c>
      <c r="D4800" s="258" t="str">
        <f>data_olah!C598</f>
        <v>SANGKULIRANG</v>
      </c>
      <c r="E4800" s="258" t="str">
        <f>data_olah!D598</f>
        <v>KERAYAAN</v>
      </c>
      <c r="F4800" s="259" t="str">
        <f>data_olah!F598</f>
        <v>0.83470</v>
      </c>
      <c r="G4800" s="259" t="str">
        <f>data_olah!G598</f>
        <v>118.02350</v>
      </c>
      <c r="H4800" s="258" t="str">
        <f>data_olah!H598</f>
        <v>COMTELINDO</v>
      </c>
      <c r="I4800" s="258" t="str">
        <f>data_olah!I598</f>
        <v>WMS</v>
      </c>
      <c r="J4800" s="258" t="str">
        <f>data_olah!J598</f>
        <v>TERPASANG</v>
      </c>
      <c r="K4800" s="258" t="str">
        <f>data_olah!R598</f>
        <v>&lt;= 150GB</v>
      </c>
      <c r="L4800" s="258" t="str">
        <f>data_olah!U598</f>
        <v>OPTIMAL</v>
      </c>
    </row>
    <row r="4801">
      <c r="A4801" s="257">
        <v>2025.0</v>
      </c>
      <c r="B4801" s="257" t="s">
        <v>3600</v>
      </c>
      <c r="C4801" s="258" t="str">
        <f>data_olah!B599</f>
        <v>KUTAI TIMUR</v>
      </c>
      <c r="D4801" s="258" t="str">
        <f>data_olah!C599</f>
        <v>SANGKULIRANG</v>
      </c>
      <c r="E4801" s="258" t="str">
        <f>data_olah!D599</f>
        <v>TANJUNG MANIS</v>
      </c>
      <c r="F4801" s="259" t="str">
        <f>data_olah!F599</f>
        <v>0.90847</v>
      </c>
      <c r="G4801" s="259" t="str">
        <f>data_olah!G599</f>
        <v>118.06938</v>
      </c>
      <c r="H4801" s="258" t="str">
        <f>data_olah!H599</f>
        <v>COMTELINDO</v>
      </c>
      <c r="I4801" s="258" t="str">
        <f>data_olah!I599</f>
        <v>WMS</v>
      </c>
      <c r="J4801" s="258" t="str">
        <f>data_olah!J599</f>
        <v>TERPASANG</v>
      </c>
      <c r="K4801" s="258" t="str">
        <f>data_olah!R599</f>
        <v>&lt;= 1GB</v>
      </c>
      <c r="L4801" s="258" t="str">
        <f>data_olah!U599</f>
        <v>TIDAK OPTIMAL</v>
      </c>
    </row>
    <row r="4802">
      <c r="A4802" s="257">
        <v>2025.0</v>
      </c>
      <c r="B4802" s="257" t="s">
        <v>3600</v>
      </c>
      <c r="C4802" s="258" t="str">
        <f>data_olah!B600</f>
        <v>KUTAI TIMUR</v>
      </c>
      <c r="D4802" s="258" t="str">
        <f>data_olah!C600</f>
        <v>SANGKULIRANG</v>
      </c>
      <c r="E4802" s="258" t="str">
        <f>data_olah!D600</f>
        <v>PERIDAN</v>
      </c>
      <c r="F4802" s="259" t="str">
        <f>data_olah!F600</f>
        <v>0.998296</v>
      </c>
      <c r="G4802" s="259" t="str">
        <f>data_olah!G600</f>
        <v>118.005121</v>
      </c>
      <c r="H4802" s="258" t="str">
        <f>data_olah!H600</f>
        <v>BESTCAMP</v>
      </c>
      <c r="I4802" s="258" t="str">
        <f>data_olah!I600</f>
        <v>STARLINK</v>
      </c>
      <c r="J4802" s="258" t="str">
        <f>data_olah!J600</f>
        <v>TERPASANG</v>
      </c>
      <c r="K4802" s="258" t="str">
        <f>data_olah!R600</f>
        <v>&lt;= 100GB</v>
      </c>
      <c r="L4802" s="258" t="str">
        <f>data_olah!U600</f>
        <v>KURANG OPTIMAL</v>
      </c>
    </row>
    <row r="4803">
      <c r="A4803" s="257">
        <v>2025.0</v>
      </c>
      <c r="B4803" s="257" t="s">
        <v>3600</v>
      </c>
      <c r="C4803" s="258" t="str">
        <f>data_olah!B601</f>
        <v>KUTAI TIMUR</v>
      </c>
      <c r="D4803" s="258" t="str">
        <f>data_olah!C601</f>
        <v>SANGKULIRANG</v>
      </c>
      <c r="E4803" s="258" t="str">
        <f>data_olah!D601</f>
        <v>SAKA</v>
      </c>
      <c r="F4803" s="259" t="str">
        <f>data_olah!F601</f>
        <v>1.04559</v>
      </c>
      <c r="G4803" s="259" t="str">
        <f>data_olah!G601</f>
        <v>117.99941</v>
      </c>
      <c r="H4803" s="258" t="str">
        <f>data_olah!H601</f>
        <v>TELKOMSEL</v>
      </c>
      <c r="I4803" s="258" t="str">
        <f>data_olah!I601</f>
        <v>ORBIT</v>
      </c>
      <c r="J4803" s="258" t="str">
        <f>data_olah!J601</f>
        <v>TERPASANG</v>
      </c>
      <c r="K4803" s="258" t="str">
        <f>data_olah!R601</f>
        <v>TIDAK TERDETEKSI</v>
      </c>
      <c r="L4803" s="258" t="str">
        <f>data_olah!U601</f>
        <v>TIDAK TERDETEKSI</v>
      </c>
    </row>
    <row r="4804">
      <c r="A4804" s="257">
        <v>2025.0</v>
      </c>
      <c r="B4804" s="257" t="s">
        <v>3600</v>
      </c>
      <c r="C4804" s="258" t="str">
        <f>data_olah!B602</f>
        <v>KUTAI TIMUR</v>
      </c>
      <c r="D4804" s="258" t="str">
        <f>data_olah!C602</f>
        <v>SANGKULIRANG</v>
      </c>
      <c r="E4804" s="258" t="str">
        <f>data_olah!D602</f>
        <v>MANDU DALAM</v>
      </c>
      <c r="F4804" s="259" t="str">
        <f>data_olah!F602</f>
        <v>1.099316</v>
      </c>
      <c r="G4804" s="259" t="str">
        <f>data_olah!G602</f>
        <v>18.0016546</v>
      </c>
      <c r="H4804" s="258" t="str">
        <f>data_olah!H602</f>
        <v>BESTCAMP</v>
      </c>
      <c r="I4804" s="258" t="str">
        <f>data_olah!I602</f>
        <v>STARLINK</v>
      </c>
      <c r="J4804" s="258" t="str">
        <f>data_olah!J602</f>
        <v>TERPASANG</v>
      </c>
      <c r="K4804" s="258" t="str">
        <f>data_olah!R602</f>
        <v>&lt;= 500GB</v>
      </c>
      <c r="L4804" s="258" t="str">
        <f>data_olah!U602</f>
        <v>OPTIMAL</v>
      </c>
    </row>
    <row r="4805">
      <c r="A4805" s="257">
        <v>2025.0</v>
      </c>
      <c r="B4805" s="257" t="s">
        <v>3600</v>
      </c>
      <c r="C4805" s="258" t="str">
        <f>data_olah!B603</f>
        <v>KUTAI TIMUR</v>
      </c>
      <c r="D4805" s="258" t="str">
        <f>data_olah!C603</f>
        <v>SANGKULIRANG</v>
      </c>
      <c r="E4805" s="258" t="str">
        <f>data_olah!D603</f>
        <v>BENUA BARU ILIR</v>
      </c>
      <c r="F4805" s="259" t="str">
        <f>data_olah!F603</f>
        <v>0.98680</v>
      </c>
      <c r="G4805" s="259" t="str">
        <f>data_olah!G603</f>
        <v>117.98496</v>
      </c>
      <c r="H4805" s="258" t="str">
        <f>data_olah!H603</f>
        <v>TELKOM</v>
      </c>
      <c r="I4805" s="258" t="str">
        <f>data_olah!I603</f>
        <v>WMS</v>
      </c>
      <c r="J4805" s="258" t="str">
        <f>data_olah!J603</f>
        <v>TERPASANG</v>
      </c>
      <c r="K4805" s="258" t="str">
        <f>data_olah!R603</f>
        <v>&gt; 200GB</v>
      </c>
      <c r="L4805" s="258" t="str">
        <f>data_olah!U603</f>
        <v>KURANG OPTIMAL</v>
      </c>
    </row>
    <row r="4806">
      <c r="A4806" s="257">
        <v>2025.0</v>
      </c>
      <c r="B4806" s="257" t="s">
        <v>3600</v>
      </c>
      <c r="C4806" s="258" t="str">
        <f>data_olah!B604</f>
        <v>KUTAI TIMUR</v>
      </c>
      <c r="D4806" s="258" t="str">
        <f>data_olah!C604</f>
        <v>SANGKULIRANG</v>
      </c>
      <c r="E4806" s="258" t="str">
        <f>data_olah!D604</f>
        <v>SEMPAYAU</v>
      </c>
      <c r="F4806" s="259" t="str">
        <f>data_olah!F604</f>
        <v>1.15346</v>
      </c>
      <c r="G4806" s="259" t="str">
        <f>data_olah!G604</f>
        <v>117.85389</v>
      </c>
      <c r="H4806" s="258" t="str">
        <f>data_olah!H604</f>
        <v>TELKOMSEL</v>
      </c>
      <c r="I4806" s="258" t="str">
        <f>data_olah!I604</f>
        <v>ORBIT</v>
      </c>
      <c r="J4806" s="258" t="str">
        <f>data_olah!J604</f>
        <v>TERPASANG</v>
      </c>
      <c r="K4806" s="258" t="str">
        <f>data_olah!R604</f>
        <v>TIDAK TERDETEKSI</v>
      </c>
      <c r="L4806" s="258" t="str">
        <f>data_olah!U604</f>
        <v>TIDAK TERDETEKSI</v>
      </c>
    </row>
    <row r="4807">
      <c r="A4807" s="257">
        <v>2025.0</v>
      </c>
      <c r="B4807" s="257" t="s">
        <v>3600</v>
      </c>
      <c r="C4807" s="258" t="str">
        <f>data_olah!B605</f>
        <v>KUTAI TIMUR</v>
      </c>
      <c r="D4807" s="258" t="str">
        <f>data_olah!C605</f>
        <v>SANGKULIRANG</v>
      </c>
      <c r="E4807" s="258" t="str">
        <f>data_olah!D605</f>
        <v>PELAWAN</v>
      </c>
      <c r="F4807" s="259" t="str">
        <f>data_olah!F605</f>
        <v>1.19753</v>
      </c>
      <c r="G4807" s="259" t="str">
        <f>data_olah!G605</f>
        <v>117.88057</v>
      </c>
      <c r="H4807" s="258" t="str">
        <f>data_olah!H605</f>
        <v>COMTELINDO</v>
      </c>
      <c r="I4807" s="258" t="str">
        <f>data_olah!I605</f>
        <v>WMS</v>
      </c>
      <c r="J4807" s="258" t="str">
        <f>data_olah!J605</f>
        <v>TERPASANG</v>
      </c>
      <c r="K4807" s="258" t="str">
        <f>data_olah!R605</f>
        <v>&lt;= 1GB</v>
      </c>
      <c r="L4807" s="258" t="str">
        <f>data_olah!U605</f>
        <v>TIDAK OPTIMAL</v>
      </c>
    </row>
    <row r="4808">
      <c r="A4808" s="257">
        <v>2025.0</v>
      </c>
      <c r="B4808" s="257" t="s">
        <v>3600</v>
      </c>
      <c r="C4808" s="258" t="str">
        <f>data_olah!B606</f>
        <v>KUTAI TIMUR</v>
      </c>
      <c r="D4808" s="258" t="str">
        <f>data_olah!C606</f>
        <v>SANGKULIRANG</v>
      </c>
      <c r="E4808" s="258" t="str">
        <f>data_olah!D606</f>
        <v>TEPIAN TERAP</v>
      </c>
      <c r="F4808" s="259" t="str">
        <f>data_olah!F606</f>
        <v>1.215870</v>
      </c>
      <c r="G4808" s="259" t="str">
        <f>data_olah!G606</f>
        <v>117.908159</v>
      </c>
      <c r="H4808" s="258" t="str">
        <f>data_olah!H606</f>
        <v>BESTCAMP</v>
      </c>
      <c r="I4808" s="258" t="str">
        <f>data_olah!I606</f>
        <v>STARLINK</v>
      </c>
      <c r="J4808" s="258" t="str">
        <f>data_olah!J606</f>
        <v>TERPASANG</v>
      </c>
      <c r="K4808" s="258" t="str">
        <f>data_olah!R606</f>
        <v>&lt;=1000GB</v>
      </c>
      <c r="L4808" s="258" t="str">
        <f>data_olah!U606</f>
        <v>SANGAT OPTIMAL</v>
      </c>
    </row>
    <row r="4809">
      <c r="A4809" s="257">
        <v>2025.0</v>
      </c>
      <c r="B4809" s="257" t="s">
        <v>3600</v>
      </c>
      <c r="C4809" s="258" t="str">
        <f>data_olah!B607</f>
        <v>KUTAI TIMUR</v>
      </c>
      <c r="D4809" s="258" t="str">
        <f>data_olah!C607</f>
        <v>SANGKULIRANG</v>
      </c>
      <c r="E4809" s="258" t="str">
        <f>data_olah!D607</f>
        <v>MALOY</v>
      </c>
      <c r="F4809" s="259" t="str">
        <f>data_olah!F607</f>
        <v>0.91740</v>
      </c>
      <c r="G4809" s="259" t="str">
        <f>data_olah!G607</f>
        <v>117.98341</v>
      </c>
      <c r="H4809" s="258" t="str">
        <f>data_olah!H607</f>
        <v>TELKOMSEL</v>
      </c>
      <c r="I4809" s="258" t="str">
        <f>data_olah!I607</f>
        <v>ORBIT</v>
      </c>
      <c r="J4809" s="258" t="str">
        <f>data_olah!J607</f>
        <v>TERPASANG</v>
      </c>
      <c r="K4809" s="258" t="str">
        <f>data_olah!R607</f>
        <v>TIDAK TERDETEKSI</v>
      </c>
      <c r="L4809" s="258" t="str">
        <f>data_olah!U607</f>
        <v>TIDAK TERDETEKSI</v>
      </c>
    </row>
    <row r="4810">
      <c r="A4810" s="257">
        <v>2025.0</v>
      </c>
      <c r="B4810" s="257" t="s">
        <v>3600</v>
      </c>
      <c r="C4810" s="258" t="str">
        <f>data_olah!B608</f>
        <v>KUTAI TIMUR</v>
      </c>
      <c r="D4810" s="258" t="str">
        <f>data_olah!C608</f>
        <v>SANGKULIRANG</v>
      </c>
      <c r="E4810" s="258" t="str">
        <f>data_olah!D608</f>
        <v>BENUA BARU ULU</v>
      </c>
      <c r="F4810" s="259" t="str">
        <f>data_olah!F608</f>
        <v>0.99217</v>
      </c>
      <c r="G4810" s="259" t="str">
        <f>data_olah!G608</f>
        <v>117.97783</v>
      </c>
      <c r="H4810" s="258" t="str">
        <f>data_olah!H608</f>
        <v>TELKOM</v>
      </c>
      <c r="I4810" s="258" t="str">
        <f>data_olah!I608</f>
        <v>WMS</v>
      </c>
      <c r="J4810" s="258" t="str">
        <f>data_olah!J608</f>
        <v>TERPASANG</v>
      </c>
      <c r="K4810" s="258" t="str">
        <f>data_olah!R608</f>
        <v>&gt; 200GB</v>
      </c>
      <c r="L4810" s="258" t="str">
        <f>data_olah!U608</f>
        <v>KURANG OPTIMAL</v>
      </c>
    </row>
    <row r="4811">
      <c r="A4811" s="257">
        <v>2025.0</v>
      </c>
      <c r="B4811" s="257" t="s">
        <v>3600</v>
      </c>
      <c r="C4811" s="258" t="str">
        <f>data_olah!B609</f>
        <v>KUTAI TIMUR</v>
      </c>
      <c r="D4811" s="258" t="str">
        <f>data_olah!C609</f>
        <v>SANGKULIRANG</v>
      </c>
      <c r="E4811" s="258" t="str">
        <f>data_olah!D609</f>
        <v>KOLEK</v>
      </c>
      <c r="F4811" s="259" t="str">
        <f>data_olah!F609</f>
        <v>0.99835</v>
      </c>
      <c r="G4811" s="259" t="str">
        <f>data_olah!G609</f>
        <v>117.92429</v>
      </c>
      <c r="H4811" s="258" t="str">
        <f>data_olah!H609</f>
        <v>COMTELINDO</v>
      </c>
      <c r="I4811" s="258" t="str">
        <f>data_olah!I609</f>
        <v>WMS</v>
      </c>
      <c r="J4811" s="258" t="str">
        <f>data_olah!J609</f>
        <v>TERPASANG</v>
      </c>
      <c r="K4811" s="258" t="str">
        <f>data_olah!R609</f>
        <v>TIDAK TERDETEKSI</v>
      </c>
      <c r="L4811" s="258" t="str">
        <f>data_olah!U609</f>
        <v>OPTIMAL</v>
      </c>
    </row>
    <row r="4812">
      <c r="A4812" s="257">
        <v>2025.0</v>
      </c>
      <c r="B4812" s="257" t="s">
        <v>3600</v>
      </c>
      <c r="C4812" s="258" t="str">
        <f>data_olah!B610</f>
        <v>KUTAI TIMUR</v>
      </c>
      <c r="D4812" s="258" t="str">
        <f>data_olah!C610</f>
        <v>SANGKULIRANG</v>
      </c>
      <c r="E4812" s="258" t="str">
        <f>data_olah!D610</f>
        <v>PULAU MIANG</v>
      </c>
      <c r="F4812" s="259" t="str">
        <f>data_olah!F610</f>
        <v>0.74345</v>
      </c>
      <c r="G4812" s="259" t="str">
        <f>data_olah!G610</f>
        <v>118.01397</v>
      </c>
      <c r="H4812" s="258" t="str">
        <f>data_olah!H610</f>
        <v>COMTELINDO</v>
      </c>
      <c r="I4812" s="258" t="str">
        <f>data_olah!I610</f>
        <v>WMS</v>
      </c>
      <c r="J4812" s="258" t="str">
        <f>data_olah!J610</f>
        <v>TERPASANG</v>
      </c>
      <c r="K4812" s="258" t="str">
        <f>data_olah!R610</f>
        <v>TIDAK TERDETEKSI</v>
      </c>
      <c r="L4812" s="258" t="str">
        <f>data_olah!U610</f>
        <v>TIDAK OPTIMAL</v>
      </c>
    </row>
    <row r="4813">
      <c r="A4813" s="257">
        <v>2025.0</v>
      </c>
      <c r="B4813" s="257" t="s">
        <v>3600</v>
      </c>
      <c r="C4813" s="258" t="str">
        <f>data_olah!B611</f>
        <v>KUTAI TIMUR</v>
      </c>
      <c r="D4813" s="258" t="str">
        <f>data_olah!C611</f>
        <v>SANGKULIRANG</v>
      </c>
      <c r="E4813" s="258" t="str">
        <f>data_olah!D611</f>
        <v>PERUPUK</v>
      </c>
      <c r="F4813" s="259" t="str">
        <f>data_olah!F611</f>
        <v>0.90012</v>
      </c>
      <c r="G4813" s="259" t="str">
        <f>data_olah!G611</f>
        <v>118.11824</v>
      </c>
      <c r="H4813" s="258" t="str">
        <f>data_olah!H611</f>
        <v>COMTELINDO</v>
      </c>
      <c r="I4813" s="258" t="str">
        <f>data_olah!I611</f>
        <v>WMS</v>
      </c>
      <c r="J4813" s="258" t="str">
        <f>data_olah!J611</f>
        <v>TERPASANG</v>
      </c>
      <c r="K4813" s="258" t="str">
        <f>data_olah!R611</f>
        <v>&lt;= 1GB</v>
      </c>
      <c r="L4813" s="258" t="str">
        <f>data_olah!U611</f>
        <v>TIDAK OPTIMAL</v>
      </c>
    </row>
    <row r="4814">
      <c r="A4814" s="257">
        <v>2025.0</v>
      </c>
      <c r="B4814" s="257" t="s">
        <v>3600</v>
      </c>
      <c r="C4814" s="258" t="str">
        <f>data_olah!B612</f>
        <v>KUTAI TIMUR</v>
      </c>
      <c r="D4814" s="258" t="str">
        <f>data_olah!C612</f>
        <v>SANGKULIRANG</v>
      </c>
      <c r="E4814" s="258" t="str">
        <f>data_olah!D612</f>
        <v>MANDU PANTAI SEJAHTERA</v>
      </c>
      <c r="F4814" s="259" t="str">
        <f>data_olah!F612</f>
        <v>1.11815</v>
      </c>
      <c r="G4814" s="259" t="str">
        <f>data_olah!G612</f>
        <v>117.96305</v>
      </c>
      <c r="H4814" s="258" t="str">
        <f>data_olah!H612</f>
        <v>TELKOMSEL</v>
      </c>
      <c r="I4814" s="258" t="str">
        <f>data_olah!I612</f>
        <v>ORBIT</v>
      </c>
      <c r="J4814" s="258" t="str">
        <f>data_olah!J612</f>
        <v>TERPASANG</v>
      </c>
      <c r="K4814" s="258" t="str">
        <f>data_olah!R612</f>
        <v>TIDAK TERDETEKSI</v>
      </c>
      <c r="L4814" s="258" t="str">
        <f>data_olah!U612</f>
        <v>TIDAK TERDETEKSI</v>
      </c>
    </row>
    <row r="4815">
      <c r="A4815" s="257">
        <v>2025.0</v>
      </c>
      <c r="B4815" s="257" t="s">
        <v>3600</v>
      </c>
      <c r="C4815" s="258" t="str">
        <f>data_olah!B613</f>
        <v>KUTAI TIMUR</v>
      </c>
      <c r="D4815" s="258" t="str">
        <f>data_olah!C613</f>
        <v>TELEN</v>
      </c>
      <c r="E4815" s="258" t="str">
        <f>data_olah!D613</f>
        <v>MARAH HALOQ</v>
      </c>
      <c r="F4815" s="259" t="str">
        <f>data_olah!F613</f>
        <v>0.84170</v>
      </c>
      <c r="G4815" s="259" t="str">
        <f>data_olah!G613</f>
        <v>116.80987</v>
      </c>
      <c r="H4815" s="258" t="str">
        <f>data_olah!H613</f>
        <v>TELKOMSEL</v>
      </c>
      <c r="I4815" s="258" t="str">
        <f>data_olah!I613</f>
        <v>ORBIT</v>
      </c>
      <c r="J4815" s="258" t="str">
        <f>data_olah!J613</f>
        <v>TERPASANG</v>
      </c>
      <c r="K4815" s="258" t="str">
        <f>data_olah!R613</f>
        <v>TIDAK TERDETEKSI</v>
      </c>
      <c r="L4815" s="258" t="str">
        <f>data_olah!U613</f>
        <v>TIDAK TERDETEKSI</v>
      </c>
    </row>
    <row r="4816">
      <c r="A4816" s="257">
        <v>2025.0</v>
      </c>
      <c r="B4816" s="257" t="s">
        <v>3600</v>
      </c>
      <c r="C4816" s="258" t="str">
        <f>data_olah!B614</f>
        <v>KUTAI TIMUR</v>
      </c>
      <c r="D4816" s="258" t="str">
        <f>data_olah!C614</f>
        <v>TELEN</v>
      </c>
      <c r="E4816" s="258" t="str">
        <f>data_olah!D614</f>
        <v>LUNG MELAH</v>
      </c>
      <c r="F4816" s="259" t="str">
        <f>data_olah!F614</f>
        <v>0.84361</v>
      </c>
      <c r="G4816" s="259" t="str">
        <f>data_olah!G614</f>
        <v>116.80545</v>
      </c>
      <c r="H4816" s="258" t="str">
        <f>data_olah!H614</f>
        <v>TELKOMSEL</v>
      </c>
      <c r="I4816" s="258" t="str">
        <f>data_olah!I614</f>
        <v>ORBIT</v>
      </c>
      <c r="J4816" s="258" t="str">
        <f>data_olah!J614</f>
        <v>TERPASANG</v>
      </c>
      <c r="K4816" s="258" t="str">
        <f>data_olah!R614</f>
        <v>TIDAK TERDETEKSI</v>
      </c>
      <c r="L4816" s="258" t="str">
        <f>data_olah!U614</f>
        <v>TIDAK TERDETEKSI</v>
      </c>
    </row>
    <row r="4817">
      <c r="A4817" s="257">
        <v>2025.0</v>
      </c>
      <c r="B4817" s="257" t="s">
        <v>3600</v>
      </c>
      <c r="C4817" s="258" t="str">
        <f>data_olah!B615</f>
        <v>KUTAI TIMUR</v>
      </c>
      <c r="D4817" s="258" t="str">
        <f>data_olah!C615</f>
        <v>TELEN</v>
      </c>
      <c r="E4817" s="258" t="str">
        <f>data_olah!D615</f>
        <v>JUK AYAQ</v>
      </c>
      <c r="F4817" s="259" t="str">
        <f>data_olah!F615</f>
        <v>0.88163</v>
      </c>
      <c r="G4817" s="259" t="str">
        <f>data_olah!G615</f>
        <v>116.86563</v>
      </c>
      <c r="H4817" s="258" t="str">
        <f>data_olah!H615</f>
        <v>TELKOMSEL</v>
      </c>
      <c r="I4817" s="258" t="str">
        <f>data_olah!I615</f>
        <v>ORBIT</v>
      </c>
      <c r="J4817" s="258" t="str">
        <f>data_olah!J615</f>
        <v>TERPASANG</v>
      </c>
      <c r="K4817" s="258" t="str">
        <f>data_olah!R615</f>
        <v>TIDAK TERDETEKSI</v>
      </c>
      <c r="L4817" s="258" t="str">
        <f>data_olah!U615</f>
        <v>TIDAK TERDETEKSI</v>
      </c>
    </row>
    <row r="4818">
      <c r="A4818" s="257">
        <v>2025.0</v>
      </c>
      <c r="B4818" s="257" t="s">
        <v>3600</v>
      </c>
      <c r="C4818" s="258" t="str">
        <f>data_olah!B616</f>
        <v>KUTAI TIMUR</v>
      </c>
      <c r="D4818" s="258" t="str">
        <f>data_olah!C616</f>
        <v>TELEN</v>
      </c>
      <c r="E4818" s="258" t="str">
        <f>data_olah!D616</f>
        <v>LONG SEGAR</v>
      </c>
      <c r="F4818" s="259" t="str">
        <f>data_olah!F616</f>
        <v>0.79591</v>
      </c>
      <c r="G4818" s="259" t="str">
        <f>data_olah!G616</f>
        <v>116.82186</v>
      </c>
      <c r="H4818" s="258" t="str">
        <f>data_olah!H616</f>
        <v>TELKOMSEL</v>
      </c>
      <c r="I4818" s="258" t="str">
        <f>data_olah!I616</f>
        <v>ORBIT</v>
      </c>
      <c r="J4818" s="258" t="str">
        <f>data_olah!J616</f>
        <v>TERPASANG</v>
      </c>
      <c r="K4818" s="258" t="str">
        <f>data_olah!R616</f>
        <v>TIDAK TERDETEKSI</v>
      </c>
      <c r="L4818" s="258" t="str">
        <f>data_olah!U616</f>
        <v>TIDAK TERDETEKSI</v>
      </c>
    </row>
    <row r="4819">
      <c r="A4819" s="257">
        <v>2025.0</v>
      </c>
      <c r="B4819" s="257" t="s">
        <v>3600</v>
      </c>
      <c r="C4819" s="258" t="str">
        <f>data_olah!B617</f>
        <v>KUTAI TIMUR</v>
      </c>
      <c r="D4819" s="258" t="str">
        <f>data_olah!C617</f>
        <v>TELEN</v>
      </c>
      <c r="E4819" s="258" t="str">
        <f>data_olah!D617</f>
        <v>LONG NORAN</v>
      </c>
      <c r="F4819" s="259" t="str">
        <f>data_olah!F617</f>
        <v>0.83871</v>
      </c>
      <c r="G4819" s="259" t="str">
        <f>data_olah!G617</f>
        <v>116.47984</v>
      </c>
      <c r="H4819" s="258" t="str">
        <f>data_olah!H617</f>
        <v>COMTELINDO</v>
      </c>
      <c r="I4819" s="258" t="str">
        <f>data_olah!I617</f>
        <v>WMS</v>
      </c>
      <c r="J4819" s="258" t="str">
        <f>data_olah!J617</f>
        <v>TERPASANG</v>
      </c>
      <c r="K4819" s="258" t="str">
        <f>data_olah!R617</f>
        <v>&lt;= 150GB</v>
      </c>
      <c r="L4819" s="258" t="str">
        <f>data_olah!U617</f>
        <v>TIDAK OPTIMAL</v>
      </c>
    </row>
    <row r="4820">
      <c r="A4820" s="257">
        <v>2025.0</v>
      </c>
      <c r="B4820" s="257" t="s">
        <v>3600</v>
      </c>
      <c r="C4820" s="258" t="str">
        <f>data_olah!B618</f>
        <v>KUTAI TIMUR</v>
      </c>
      <c r="D4820" s="258" t="str">
        <f>data_olah!C618</f>
        <v>TELEN</v>
      </c>
      <c r="E4820" s="258" t="str">
        <f>data_olah!D618</f>
        <v>MUARA PANTUN</v>
      </c>
      <c r="F4820" s="259" t="str">
        <f>data_olah!F618</f>
        <v>0.84359</v>
      </c>
      <c r="G4820" s="259" t="str">
        <f>data_olah!G618</f>
        <v>116.86994</v>
      </c>
      <c r="H4820" s="258" t="str">
        <f>data_olah!H618</f>
        <v>TELKOMSEL</v>
      </c>
      <c r="I4820" s="258" t="str">
        <f>data_olah!I618</f>
        <v>ORBIT</v>
      </c>
      <c r="J4820" s="258" t="str">
        <f>data_olah!J618</f>
        <v>TERPASANG</v>
      </c>
      <c r="K4820" s="258" t="str">
        <f>data_olah!R618</f>
        <v>TIDAK TERDETEKSI</v>
      </c>
      <c r="L4820" s="258" t="str">
        <f>data_olah!U618</f>
        <v>TIDAK TERDETEKSI</v>
      </c>
    </row>
    <row r="4821">
      <c r="A4821" s="257">
        <v>2025.0</v>
      </c>
      <c r="B4821" s="257" t="s">
        <v>3600</v>
      </c>
      <c r="C4821" s="258" t="str">
        <f>data_olah!B619</f>
        <v>KUTAI TIMUR</v>
      </c>
      <c r="D4821" s="258" t="str">
        <f>data_olah!C619</f>
        <v>TELEN</v>
      </c>
      <c r="E4821" s="258" t="str">
        <f>data_olah!D619</f>
        <v>RANTAU PANJANG</v>
      </c>
      <c r="F4821" s="259" t="str">
        <f>data_olah!F619</f>
        <v>0.943423</v>
      </c>
      <c r="G4821" s="259" t="str">
        <f>data_olah!G619</f>
        <v>116.855420</v>
      </c>
      <c r="H4821" s="258" t="str">
        <f>data_olah!H619</f>
        <v>BESTCAMP</v>
      </c>
      <c r="I4821" s="258" t="str">
        <f>data_olah!I619</f>
        <v>STARLINK</v>
      </c>
      <c r="J4821" s="258" t="str">
        <f>data_olah!J619</f>
        <v>TERPASANG</v>
      </c>
      <c r="K4821" s="258" t="str">
        <f>data_olah!R619</f>
        <v>&lt;= 10GB</v>
      </c>
      <c r="L4821" s="258" t="str">
        <f>data_olah!U619</f>
        <v>TIDAK OPTIMAL</v>
      </c>
    </row>
    <row r="4822">
      <c r="A4822" s="257">
        <v>2025.0</v>
      </c>
      <c r="B4822" s="257" t="s">
        <v>3600</v>
      </c>
      <c r="C4822" s="258" t="str">
        <f>data_olah!B620</f>
        <v>KUTAI TIMUR</v>
      </c>
      <c r="D4822" s="258" t="str">
        <f>data_olah!C620</f>
        <v>TELEN</v>
      </c>
      <c r="E4822" s="258" t="str">
        <f>data_olah!D620</f>
        <v>KERNYANYAN</v>
      </c>
      <c r="F4822" s="259" t="str">
        <f>data_olah!F620</f>
        <v>0.79638</v>
      </c>
      <c r="G4822" s="259" t="str">
        <f>data_olah!G620</f>
        <v>116.82386</v>
      </c>
      <c r="H4822" s="258" t="str">
        <f>data_olah!H620</f>
        <v>TELKOMSEL</v>
      </c>
      <c r="I4822" s="258" t="str">
        <f>data_olah!I620</f>
        <v>ORBIT</v>
      </c>
      <c r="J4822" s="258" t="str">
        <f>data_olah!J620</f>
        <v>TERPASANG</v>
      </c>
      <c r="K4822" s="258" t="str">
        <f>data_olah!R620</f>
        <v>TIDAK TERDETEKSI</v>
      </c>
      <c r="L4822" s="258" t="str">
        <f>data_olah!U620</f>
        <v>TIDAK TERDETEKSI</v>
      </c>
    </row>
    <row r="4823">
      <c r="A4823" s="257">
        <v>2025.0</v>
      </c>
      <c r="B4823" s="257" t="s">
        <v>3600</v>
      </c>
      <c r="C4823" s="258" t="str">
        <f>data_olah!B621</f>
        <v>KUTAI TIMUR</v>
      </c>
      <c r="D4823" s="258" t="str">
        <f>data_olah!C621</f>
        <v>TELUK PANDAN</v>
      </c>
      <c r="E4823" s="258" t="str">
        <f>data_olah!D621</f>
        <v>TELUK PANDAN</v>
      </c>
      <c r="F4823" s="259" t="str">
        <f>data_olah!F621</f>
        <v>0.24890</v>
      </c>
      <c r="G4823" s="259" t="str">
        <f>data_olah!G621</f>
        <v>117.49380</v>
      </c>
      <c r="H4823" s="258" t="str">
        <f>data_olah!H621</f>
        <v>TELKOM</v>
      </c>
      <c r="I4823" s="258" t="str">
        <f>data_olah!I621</f>
        <v>WMS</v>
      </c>
      <c r="J4823" s="258" t="str">
        <f>data_olah!J621</f>
        <v>TERPASANG</v>
      </c>
      <c r="K4823" s="258" t="str">
        <f>data_olah!R621</f>
        <v>BELUM TERPASANG</v>
      </c>
      <c r="L4823" s="258" t="str">
        <f>data_olah!U621</f>
        <v>KURANG OPTIMAL</v>
      </c>
    </row>
    <row r="4824">
      <c r="A4824" s="257">
        <v>2025.0</v>
      </c>
      <c r="B4824" s="257" t="s">
        <v>3600</v>
      </c>
      <c r="C4824" s="258" t="str">
        <f>data_olah!B622</f>
        <v>KUTAI TIMUR</v>
      </c>
      <c r="D4824" s="258" t="str">
        <f>data_olah!C622</f>
        <v>TELUK PANDAN</v>
      </c>
      <c r="E4824" s="258" t="str">
        <f>data_olah!D622</f>
        <v>SUKA RAHMAT</v>
      </c>
      <c r="F4824" s="259" t="str">
        <f>data_olah!F622</f>
        <v>0.15150</v>
      </c>
      <c r="G4824" s="259" t="str">
        <f>data_olah!G622</f>
        <v>117.42982</v>
      </c>
      <c r="H4824" s="258" t="str">
        <f>data_olah!H622</f>
        <v>TELKOMSEL</v>
      </c>
      <c r="I4824" s="258" t="str">
        <f>data_olah!I622</f>
        <v>INDIHOME</v>
      </c>
      <c r="J4824" s="258" t="str">
        <f>data_olah!J622</f>
        <v>TERPASANG</v>
      </c>
      <c r="K4824" s="258" t="str">
        <f>data_olah!R622</f>
        <v/>
      </c>
      <c r="L4824" s="258" t="str">
        <f>data_olah!U622</f>
        <v>KURANG OPTIMAL</v>
      </c>
    </row>
    <row r="4825">
      <c r="A4825" s="257">
        <v>2025.0</v>
      </c>
      <c r="B4825" s="257" t="s">
        <v>3600</v>
      </c>
      <c r="C4825" s="258" t="str">
        <f>data_olah!B623</f>
        <v>KUTAI TIMUR</v>
      </c>
      <c r="D4825" s="258" t="str">
        <f>data_olah!C623</f>
        <v>TELUK PANDAN</v>
      </c>
      <c r="E4825" s="258" t="str">
        <f>data_olah!D623</f>
        <v>SUKA DAMAI</v>
      </c>
      <c r="F4825" s="259" t="str">
        <f>data_olah!F623</f>
        <v>0.54358</v>
      </c>
      <c r="G4825" s="259" t="str">
        <f>data_olah!G623</f>
        <v>117.11014</v>
      </c>
      <c r="H4825" s="258" t="str">
        <f>data_olah!H623</f>
        <v/>
      </c>
      <c r="I4825" s="258" t="str">
        <f>data_olah!I623</f>
        <v/>
      </c>
      <c r="J4825" s="258" t="str">
        <f>data_olah!J623</f>
        <v/>
      </c>
      <c r="K4825" s="258" t="str">
        <f>data_olah!R623</f>
        <v>BELUM TERPASANG</v>
      </c>
      <c r="L4825" s="258" t="str">
        <f>data_olah!U623</f>
        <v>BELUM TERPASANG</v>
      </c>
    </row>
    <row r="4826">
      <c r="A4826" s="257">
        <v>2025.0</v>
      </c>
      <c r="B4826" s="257" t="s">
        <v>3600</v>
      </c>
      <c r="C4826" s="258" t="str">
        <f>data_olah!B624</f>
        <v>KUTAI TIMUR</v>
      </c>
      <c r="D4826" s="258" t="str">
        <f>data_olah!C624</f>
        <v>TELUK PANDAN</v>
      </c>
      <c r="E4826" s="258" t="str">
        <f>data_olah!D624</f>
        <v>KANDOLO</v>
      </c>
      <c r="F4826" s="259" t="str">
        <f>data_olah!F624</f>
        <v>0.30744</v>
      </c>
      <c r="G4826" s="259" t="str">
        <f>data_olah!G624</f>
        <v>117.47342</v>
      </c>
      <c r="H4826" s="258" t="str">
        <f>data_olah!H624</f>
        <v>ICON+</v>
      </c>
      <c r="I4826" s="258" t="str">
        <f>data_olah!I624</f>
        <v> Broadband + I-WIN</v>
      </c>
      <c r="J4826" s="258" t="str">
        <f>data_olah!J624</f>
        <v>TERPASANG</v>
      </c>
      <c r="K4826" s="258" t="str">
        <f>data_olah!R624</f>
        <v>&lt;= 200GB</v>
      </c>
      <c r="L4826" s="258" t="str">
        <f>data_olah!U624</f>
        <v>KURANG OPTIMAL</v>
      </c>
    </row>
    <row r="4827">
      <c r="A4827" s="257">
        <v>2025.0</v>
      </c>
      <c r="B4827" s="257" t="s">
        <v>3600</v>
      </c>
      <c r="C4827" s="258" t="str">
        <f>data_olah!B625</f>
        <v>KUTAI TIMUR</v>
      </c>
      <c r="D4827" s="258" t="str">
        <f>data_olah!C625</f>
        <v>TELUK PANDAN</v>
      </c>
      <c r="E4827" s="258" t="str">
        <f>data_olah!D625</f>
        <v>DANAU REDAN</v>
      </c>
      <c r="F4827" s="259" t="str">
        <f>data_olah!F625</f>
        <v>0.238112</v>
      </c>
      <c r="G4827" s="259" t="str">
        <f>data_olah!G625</f>
        <v>117.214261</v>
      </c>
      <c r="H4827" s="258" t="str">
        <f>data_olah!H625</f>
        <v>ICON+</v>
      </c>
      <c r="I4827" s="258" t="str">
        <f>data_olah!I625</f>
        <v> Broadband + I-WIN</v>
      </c>
      <c r="J4827" s="258" t="str">
        <f>data_olah!J625</f>
        <v>TERPASANG</v>
      </c>
      <c r="K4827" s="258" t="str">
        <f>data_olah!R625</f>
        <v>&lt;= 200GB</v>
      </c>
      <c r="L4827" s="258" t="str">
        <f>data_olah!U625</f>
        <v>KURANG OPTIMAL</v>
      </c>
    </row>
    <row r="4828">
      <c r="A4828" s="257">
        <v>2025.0</v>
      </c>
      <c r="B4828" s="257" t="s">
        <v>3600</v>
      </c>
      <c r="C4828" s="258" t="str">
        <f>data_olah!B626</f>
        <v>KUTAI TIMUR</v>
      </c>
      <c r="D4828" s="258" t="str">
        <f>data_olah!C626</f>
        <v>TELUK PANDAN</v>
      </c>
      <c r="E4828" s="258" t="str">
        <f>data_olah!D626</f>
        <v>MARTADINATA</v>
      </c>
      <c r="F4828" s="259" t="str">
        <f>data_olah!F626</f>
        <v>0.11105</v>
      </c>
      <c r="G4828" s="259" t="str">
        <f>data_olah!G626</f>
        <v>117.26460</v>
      </c>
      <c r="H4828" s="258" t="str">
        <f>data_olah!H626</f>
        <v>ICON+</v>
      </c>
      <c r="I4828" s="258" t="str">
        <f>data_olah!I626</f>
        <v> Broadband + I-WIN</v>
      </c>
      <c r="J4828" s="258" t="str">
        <f>data_olah!J626</f>
        <v>TERPASANG</v>
      </c>
      <c r="K4828" s="258" t="str">
        <f>data_olah!R626</f>
        <v>&lt;= 200GB</v>
      </c>
      <c r="L4828" s="258" t="str">
        <f>data_olah!U626</f>
        <v>KURANG OPTIMAL</v>
      </c>
    </row>
    <row r="4829">
      <c r="A4829" s="257">
        <v>2025.0</v>
      </c>
      <c r="B4829" s="257" t="s">
        <v>3600</v>
      </c>
      <c r="C4829" s="258" t="str">
        <f>data_olah!B627</f>
        <v>MAHAKAM ULU</v>
      </c>
      <c r="D4829" s="258" t="str">
        <f>data_olah!C627</f>
        <v>LAHAM</v>
      </c>
      <c r="E4829" s="258" t="str">
        <f>data_olah!D627</f>
        <v>LAHAM</v>
      </c>
      <c r="F4829" s="259" t="str">
        <f>data_olah!F627</f>
        <v>0.4319546116882702</v>
      </c>
      <c r="G4829" s="259" t="str">
        <f>data_olah!G627</f>
        <v>115.48520118566036</v>
      </c>
      <c r="H4829" s="258" t="str">
        <f>data_olah!H627</f>
        <v>TELKOMSAT</v>
      </c>
      <c r="I4829" s="258" t="str">
        <f>data_olah!I627</f>
        <v>STARLINK</v>
      </c>
      <c r="J4829" s="258" t="str">
        <f>data_olah!J627</f>
        <v>TERPASANG</v>
      </c>
      <c r="K4829" s="258" t="str">
        <f>data_olah!R627</f>
        <v>&lt;=1000GB</v>
      </c>
      <c r="L4829" s="258" t="str">
        <f>data_olah!U627</f>
        <v>SANGAT OPTIMAL</v>
      </c>
    </row>
    <row r="4830">
      <c r="A4830" s="257">
        <v>2025.0</v>
      </c>
      <c r="B4830" s="257" t="s">
        <v>3600</v>
      </c>
      <c r="C4830" s="258" t="str">
        <f>data_olah!B628</f>
        <v>MAHAKAM ULU</v>
      </c>
      <c r="D4830" s="258" t="str">
        <f>data_olah!C628</f>
        <v>LAHAM</v>
      </c>
      <c r="E4830" s="258" t="str">
        <f>data_olah!D628</f>
        <v>LONG GELAWANG</v>
      </c>
      <c r="F4830" s="259" t="str">
        <f>data_olah!F628</f>
        <v>0.17749121837203038</v>
      </c>
      <c r="G4830" s="259" t="str">
        <f>data_olah!G628</f>
        <v>115.29390628777142</v>
      </c>
      <c r="H4830" s="258" t="str">
        <f>data_olah!H628</f>
        <v>TELKOMSAT</v>
      </c>
      <c r="I4830" s="258" t="str">
        <f>data_olah!I628</f>
        <v>STARLINK</v>
      </c>
      <c r="J4830" s="258" t="str">
        <f>data_olah!J628</f>
        <v>TERPASANG</v>
      </c>
      <c r="K4830" s="258" t="str">
        <f>data_olah!R628</f>
        <v>&lt;= 100GB</v>
      </c>
      <c r="L4830" s="258" t="str">
        <f>data_olah!U628</f>
        <v>TIDAK OPTIMAL</v>
      </c>
    </row>
    <row r="4831">
      <c r="A4831" s="257">
        <v>2025.0</v>
      </c>
      <c r="B4831" s="257" t="s">
        <v>3600</v>
      </c>
      <c r="C4831" s="258" t="str">
        <f>data_olah!B629</f>
        <v>MAHAKAM ULU</v>
      </c>
      <c r="D4831" s="258" t="str">
        <f>data_olah!C629</f>
        <v>LAHAM</v>
      </c>
      <c r="E4831" s="258" t="str">
        <f>data_olah!D629</f>
        <v>MUARA RATAH</v>
      </c>
      <c r="F4831" s="259" t="str">
        <f>data_olah!F629</f>
        <v>0.36429876091870445</v>
      </c>
      <c r="G4831" s="259" t="str">
        <f>data_olah!G629</f>
        <v>115.39808728147491</v>
      </c>
      <c r="H4831" s="258" t="str">
        <f>data_olah!H629</f>
        <v>TELKOMSEL</v>
      </c>
      <c r="I4831" s="258" t="str">
        <f>data_olah!I629</f>
        <v>ORBIT</v>
      </c>
      <c r="J4831" s="258" t="str">
        <f>data_olah!J629</f>
        <v>TERPASANG</v>
      </c>
      <c r="K4831" s="258" t="str">
        <f>data_olah!R629</f>
        <v>TIDAK TERDETEKSI</v>
      </c>
      <c r="L4831" s="258" t="str">
        <f>data_olah!U629</f>
        <v>TIDAK TERDETEKSI</v>
      </c>
    </row>
    <row r="4832">
      <c r="A4832" s="257">
        <v>2025.0</v>
      </c>
      <c r="B4832" s="257" t="s">
        <v>3600</v>
      </c>
      <c r="C4832" s="258" t="str">
        <f>data_olah!B630</f>
        <v>MAHAKAM ULU</v>
      </c>
      <c r="D4832" s="258" t="str">
        <f>data_olah!C630</f>
        <v>LAHAM</v>
      </c>
      <c r="E4832" s="258" t="str">
        <f>data_olah!D630</f>
        <v>DANUM PAROY</v>
      </c>
      <c r="F4832" s="259" t="str">
        <f>data_olah!F630</f>
        <v>0.21964979714424787</v>
      </c>
      <c r="G4832" s="259" t="str">
        <f>data_olah!G630</f>
        <v>115.21259913792044</v>
      </c>
      <c r="H4832" s="258" t="str">
        <f>data_olah!H630</f>
        <v>BESTCAMP</v>
      </c>
      <c r="I4832" s="258" t="str">
        <f>data_olah!I630</f>
        <v>STARLINK</v>
      </c>
      <c r="J4832" s="258" t="str">
        <f>data_olah!J630</f>
        <v>TERPASANG</v>
      </c>
      <c r="K4832" s="258" t="str">
        <f>data_olah!R630</f>
        <v>BELUM TERPASANG</v>
      </c>
      <c r="L4832" s="258" t="str">
        <f>data_olah!U630</f>
        <v>TIDAK OPTIMAL</v>
      </c>
    </row>
    <row r="4833">
      <c r="A4833" s="257">
        <v>2025.0</v>
      </c>
      <c r="B4833" s="257" t="s">
        <v>3600</v>
      </c>
      <c r="C4833" s="258" t="str">
        <f>data_olah!B631</f>
        <v>MAHAKAM ULU</v>
      </c>
      <c r="D4833" s="258" t="str">
        <f>data_olah!C631</f>
        <v>LAHAM</v>
      </c>
      <c r="E4833" s="258" t="str">
        <f>data_olah!D631</f>
        <v>NYARIBUNGAN</v>
      </c>
      <c r="F4833" s="259" t="str">
        <f>data_olah!F631</f>
        <v>0.03376778454193736</v>
      </c>
      <c r="G4833" s="259" t="str">
        <f>data_olah!G631</f>
        <v>115.04659909986971</v>
      </c>
      <c r="H4833" s="258" t="str">
        <f>data_olah!H631</f>
        <v>BESTCAMP</v>
      </c>
      <c r="I4833" s="258" t="str">
        <f>data_olah!I631</f>
        <v>STARLINK</v>
      </c>
      <c r="J4833" s="258" t="str">
        <f>data_olah!J631</f>
        <v>TERPASANG</v>
      </c>
      <c r="K4833" s="258" t="str">
        <f>data_olah!R631</f>
        <v>BELUM TERPASANG</v>
      </c>
      <c r="L4833" s="258" t="str">
        <f>data_olah!U631</f>
        <v>SANGAT OPTIMAL</v>
      </c>
    </row>
    <row r="4834">
      <c r="A4834" s="257">
        <v>2025.0</v>
      </c>
      <c r="B4834" s="257" t="s">
        <v>3600</v>
      </c>
      <c r="C4834" s="258" t="str">
        <f>data_olah!B632</f>
        <v>MAHAKAM ULU</v>
      </c>
      <c r="D4834" s="258" t="str">
        <f>data_olah!C632</f>
        <v>LONG APARI</v>
      </c>
      <c r="E4834" s="258" t="str">
        <f>data_olah!D632</f>
        <v>LONG PENANEH I</v>
      </c>
      <c r="F4834" s="259" t="str">
        <f>data_olah!F632</f>
        <v>0.7990085964328076</v>
      </c>
      <c r="G4834" s="259" t="str">
        <f>data_olah!G632</f>
        <v>114.29910406119268</v>
      </c>
      <c r="H4834" s="258" t="str">
        <f>data_olah!H632</f>
        <v>BESTCAMP</v>
      </c>
      <c r="I4834" s="258" t="str">
        <f>data_olah!I632</f>
        <v>STARLINK</v>
      </c>
      <c r="J4834" s="258" t="str">
        <f>data_olah!J632</f>
        <v>TERPASANG</v>
      </c>
      <c r="K4834" s="258" t="str">
        <f>data_olah!R632</f>
        <v>BELUM TERPASANG</v>
      </c>
      <c r="L4834" s="258" t="str">
        <f>data_olah!U632</f>
        <v>KURANG OPTIMAL</v>
      </c>
    </row>
    <row r="4835">
      <c r="A4835" s="257">
        <v>2025.0</v>
      </c>
      <c r="B4835" s="257" t="s">
        <v>3600</v>
      </c>
      <c r="C4835" s="258" t="str">
        <f>data_olah!B633</f>
        <v>MAHAKAM ULU</v>
      </c>
      <c r="D4835" s="258" t="str">
        <f>data_olah!C633</f>
        <v>LONG APARI</v>
      </c>
      <c r="E4835" s="258" t="str">
        <f>data_olah!D633</f>
        <v>LONG KERIOQ</v>
      </c>
      <c r="F4835" s="259" t="str">
        <f>data_olah!F633</f>
        <v>1.3142869973461442</v>
      </c>
      <c r="G4835" s="259" t="str">
        <f>data_olah!G633</f>
        <v>114.42920407100142</v>
      </c>
      <c r="H4835" s="258" t="str">
        <f>data_olah!H633</f>
        <v>BESTCAMP</v>
      </c>
      <c r="I4835" s="258" t="str">
        <f>data_olah!I633</f>
        <v>STARLINK</v>
      </c>
      <c r="J4835" s="258" t="str">
        <f>data_olah!J633</f>
        <v>TERPASANG</v>
      </c>
      <c r="K4835" s="258" t="str">
        <f>data_olah!R633</f>
        <v>BELUM TERPASANG</v>
      </c>
      <c r="L4835" s="258" t="str">
        <f>data_olah!U633</f>
        <v>TIDAK OPTIMAL</v>
      </c>
    </row>
    <row r="4836">
      <c r="A4836" s="257">
        <v>2025.0</v>
      </c>
      <c r="B4836" s="257" t="s">
        <v>3600</v>
      </c>
      <c r="C4836" s="258" t="str">
        <f>data_olah!B634</f>
        <v>MAHAKAM ULU</v>
      </c>
      <c r="D4836" s="258" t="str">
        <f>data_olah!C634</f>
        <v>LONG APARI</v>
      </c>
      <c r="E4836" s="258" t="str">
        <f>data_olah!D634</f>
        <v>LONG PENANEH II</v>
      </c>
      <c r="F4836" s="259" t="str">
        <f>data_olah!F634</f>
        <v>0.7685110678077705</v>
      </c>
      <c r="G4836" s="259" t="str">
        <f>data_olah!G634</f>
        <v>114.28079747249842</v>
      </c>
      <c r="H4836" s="258" t="str">
        <f>data_olah!H634</f>
        <v>BESTCAMP</v>
      </c>
      <c r="I4836" s="258" t="str">
        <f>data_olah!I634</f>
        <v>STARLINK</v>
      </c>
      <c r="J4836" s="258" t="str">
        <f>data_olah!J634</f>
        <v>TERPASANG</v>
      </c>
      <c r="K4836" s="258" t="str">
        <f>data_olah!R634</f>
        <v>BELUM TERPASANG</v>
      </c>
      <c r="L4836" s="258" t="str">
        <f>data_olah!U634</f>
        <v>KURANG OPTIMAL</v>
      </c>
    </row>
    <row r="4837">
      <c r="A4837" s="257">
        <v>2025.0</v>
      </c>
      <c r="B4837" s="257" t="s">
        <v>3600</v>
      </c>
      <c r="C4837" s="258" t="str">
        <f>data_olah!B635</f>
        <v>MAHAKAM ULU</v>
      </c>
      <c r="D4837" s="258" t="str">
        <f>data_olah!C635</f>
        <v>LONG APARI</v>
      </c>
      <c r="E4837" s="258" t="str">
        <f>data_olah!D635</f>
        <v>TIONG OHANG</v>
      </c>
      <c r="F4837" s="259" t="str">
        <f>data_olah!F635</f>
        <v>0.6455957530969384</v>
      </c>
      <c r="G4837" s="259" t="str">
        <f>data_olah!G635</f>
        <v>114.34435552331485</v>
      </c>
      <c r="H4837" s="258" t="str">
        <f>data_olah!H635</f>
        <v>BESTCAMP</v>
      </c>
      <c r="I4837" s="258" t="str">
        <f>data_olah!I635</f>
        <v>STARLINK</v>
      </c>
      <c r="J4837" s="258" t="str">
        <f>data_olah!J635</f>
        <v>TERPASANG</v>
      </c>
      <c r="K4837" s="258" t="str">
        <f>data_olah!R635</f>
        <v>BELUM TERPASANG</v>
      </c>
      <c r="L4837" s="258" t="str">
        <f>data_olah!U635</f>
        <v>TIDAK OPTIMAL</v>
      </c>
    </row>
    <row r="4838">
      <c r="A4838" s="257">
        <v>2025.0</v>
      </c>
      <c r="B4838" s="257" t="s">
        <v>3600</v>
      </c>
      <c r="C4838" s="258" t="str">
        <f>data_olah!B636</f>
        <v>MAHAKAM ULU</v>
      </c>
      <c r="D4838" s="258" t="str">
        <f>data_olah!C636</f>
        <v>LONG APARI</v>
      </c>
      <c r="E4838" s="258" t="str">
        <f>data_olah!D636</f>
        <v>LONG PENANEH III</v>
      </c>
      <c r="F4838" s="259" t="str">
        <f>data_olah!F636</f>
        <v>0.7997987321444381</v>
      </c>
      <c r="G4838" s="259" t="str">
        <f>data_olah!G636</f>
        <v>114.25093367850442</v>
      </c>
      <c r="H4838" s="258" t="str">
        <f>data_olah!H636</f>
        <v>BESTCAMP</v>
      </c>
      <c r="I4838" s="258" t="str">
        <f>data_olah!I636</f>
        <v>STARLINK</v>
      </c>
      <c r="J4838" s="258" t="str">
        <f>data_olah!J636</f>
        <v>TERPASANG</v>
      </c>
      <c r="K4838" s="258" t="str">
        <f>data_olah!R636</f>
        <v>BELUM TERPASANG</v>
      </c>
      <c r="L4838" s="258" t="str">
        <f>data_olah!U636</f>
        <v>TIDAK OPTIMAL</v>
      </c>
    </row>
    <row r="4839">
      <c r="A4839" s="257">
        <v>2025.0</v>
      </c>
      <c r="B4839" s="257" t="s">
        <v>3600</v>
      </c>
      <c r="C4839" s="258" t="str">
        <f>data_olah!B637</f>
        <v>MAHAKAM ULU</v>
      </c>
      <c r="D4839" s="258" t="str">
        <f>data_olah!C637</f>
        <v>LONG APARI</v>
      </c>
      <c r="E4839" s="258" t="str">
        <f>data_olah!D637</f>
        <v>TIONG BU'U</v>
      </c>
      <c r="F4839" s="259" t="str">
        <f>data_olah!F637</f>
        <v>0.7754182278161786</v>
      </c>
      <c r="G4839" s="259" t="str">
        <f>data_olah!G637</f>
        <v>114.30737471052613</v>
      </c>
      <c r="H4839" s="258" t="str">
        <f>data_olah!H637</f>
        <v>BESTCAMP</v>
      </c>
      <c r="I4839" s="258" t="str">
        <f>data_olah!I637</f>
        <v>STARLINK</v>
      </c>
      <c r="J4839" s="258" t="str">
        <f>data_olah!J637</f>
        <v>TERPASANG</v>
      </c>
      <c r="K4839" s="258" t="str">
        <f>data_olah!R637</f>
        <v>BELUM TERPASANG</v>
      </c>
      <c r="L4839" s="258" t="str">
        <f>data_olah!U637</f>
        <v>KURANG OPTIMAL</v>
      </c>
    </row>
    <row r="4840">
      <c r="A4840" s="257">
        <v>2025.0</v>
      </c>
      <c r="B4840" s="257" t="s">
        <v>3600</v>
      </c>
      <c r="C4840" s="258" t="str">
        <f>data_olah!B638</f>
        <v>MAHAKAM ULU</v>
      </c>
      <c r="D4840" s="258" t="str">
        <f>data_olah!C638</f>
        <v>LONG APARI</v>
      </c>
      <c r="E4840" s="258" t="str">
        <f>data_olah!D638</f>
        <v>NAHA BUAN</v>
      </c>
      <c r="F4840" s="259" t="str">
        <f>data_olah!F638</f>
        <v>0.7585877748454742</v>
      </c>
      <c r="G4840" s="259" t="str">
        <f>data_olah!G638</f>
        <v>114.36981489780264</v>
      </c>
      <c r="H4840" s="258" t="str">
        <f>data_olah!H638</f>
        <v>BESTCAMP</v>
      </c>
      <c r="I4840" s="258" t="str">
        <f>data_olah!I638</f>
        <v>STARLINK</v>
      </c>
      <c r="J4840" s="258" t="str">
        <f>data_olah!J638</f>
        <v>TERPASANG</v>
      </c>
      <c r="K4840" s="258" t="str">
        <f>data_olah!R638</f>
        <v>BELUM TERPASANG</v>
      </c>
      <c r="L4840" s="258" t="str">
        <f>data_olah!U638</f>
        <v>TIDAK OPTIMAL</v>
      </c>
    </row>
    <row r="4841">
      <c r="A4841" s="257">
        <v>2025.0</v>
      </c>
      <c r="B4841" s="257" t="s">
        <v>3600</v>
      </c>
      <c r="C4841" s="258" t="str">
        <f>data_olah!B639</f>
        <v>MAHAKAM ULU</v>
      </c>
      <c r="D4841" s="258" t="str">
        <f>data_olah!C639</f>
        <v>LONG APARI</v>
      </c>
      <c r="E4841" s="258" t="str">
        <f>data_olah!D639</f>
        <v>NAHA TIFAB</v>
      </c>
      <c r="F4841" s="259" t="str">
        <f>data_olah!F639</f>
        <v>0.8421309899262832</v>
      </c>
      <c r="G4841" s="259" t="str">
        <f>data_olah!G639</f>
        <v>114.06094589733875</v>
      </c>
      <c r="H4841" s="258" t="str">
        <f>data_olah!H639</f>
        <v>BESTCAMP</v>
      </c>
      <c r="I4841" s="258" t="str">
        <f>data_olah!I639</f>
        <v>STARLINK</v>
      </c>
      <c r="J4841" s="258" t="str">
        <f>data_olah!J639</f>
        <v>TERPASANG</v>
      </c>
      <c r="K4841" s="258" t="str">
        <f>data_olah!R639</f>
        <v>BELUM TERPASANG</v>
      </c>
      <c r="L4841" s="258" t="str">
        <f>data_olah!U639</f>
        <v>KURANG OPTIMAL</v>
      </c>
    </row>
    <row r="4842">
      <c r="A4842" s="257">
        <v>2025.0</v>
      </c>
      <c r="B4842" s="257" t="s">
        <v>3600</v>
      </c>
      <c r="C4842" s="258" t="str">
        <f>data_olah!B640</f>
        <v>MAHAKAM ULU</v>
      </c>
      <c r="D4842" s="258" t="str">
        <f>data_olah!C640</f>
        <v>LONG APARI</v>
      </c>
      <c r="E4842" s="258" t="str">
        <f>data_olah!D640</f>
        <v>NAHA SILAT</v>
      </c>
      <c r="F4842" s="259" t="str">
        <f>data_olah!F640</f>
        <v>0.7945139506701285</v>
      </c>
      <c r="G4842" s="259" t="str">
        <f>data_olah!G640</f>
        <v>114.13714197192351</v>
      </c>
      <c r="H4842" s="258" t="str">
        <f>data_olah!H640</f>
        <v>BESTCAMP</v>
      </c>
      <c r="I4842" s="258" t="str">
        <f>data_olah!I640</f>
        <v>STARLINK</v>
      </c>
      <c r="J4842" s="258" t="str">
        <f>data_olah!J640</f>
        <v>TERPASANG</v>
      </c>
      <c r="K4842" s="258" t="str">
        <f>data_olah!R640</f>
        <v>BELUM TERPASANG</v>
      </c>
      <c r="L4842" s="258" t="str">
        <f>data_olah!U640</f>
        <v>TIDAK OPTIMAL</v>
      </c>
    </row>
    <row r="4843">
      <c r="A4843" s="257">
        <v>2025.0</v>
      </c>
      <c r="B4843" s="257" t="s">
        <v>3600</v>
      </c>
      <c r="C4843" s="258" t="str">
        <f>data_olah!B641</f>
        <v>MAHAKAM ULU</v>
      </c>
      <c r="D4843" s="258" t="str">
        <f>data_olah!C641</f>
        <v>LONG APARI</v>
      </c>
      <c r="E4843" s="258" t="str">
        <f>data_olah!D641</f>
        <v>LONG APARI</v>
      </c>
      <c r="F4843" s="259" t="str">
        <f>data_olah!F641</f>
        <v>0.9209642765488125</v>
      </c>
      <c r="G4843" s="259" t="str">
        <f>data_olah!G641</f>
        <v>114.08155933257783</v>
      </c>
      <c r="H4843" s="258" t="str">
        <f>data_olah!H641</f>
        <v>BESTCAMP</v>
      </c>
      <c r="I4843" s="258" t="str">
        <f>data_olah!I641</f>
        <v>STARLINK</v>
      </c>
      <c r="J4843" s="258" t="str">
        <f>data_olah!J641</f>
        <v>TERPASANG</v>
      </c>
      <c r="K4843" s="258" t="str">
        <f>data_olah!R641</f>
        <v>BELUM TERPASANG</v>
      </c>
      <c r="L4843" s="258" t="str">
        <f>data_olah!U641</f>
        <v>OPTIMAL</v>
      </c>
    </row>
    <row r="4844">
      <c r="A4844" s="257">
        <v>2025.0</v>
      </c>
      <c r="B4844" s="257" t="s">
        <v>3600</v>
      </c>
      <c r="C4844" s="258" t="str">
        <f>data_olah!B642</f>
        <v>MAHAKAM ULU</v>
      </c>
      <c r="D4844" s="258" t="str">
        <f>data_olah!C642</f>
        <v>LONG BAGUN</v>
      </c>
      <c r="E4844" s="258" t="str">
        <f>data_olah!D642</f>
        <v>LONG HURAI</v>
      </c>
      <c r="F4844" s="259" t="str">
        <f>data_olah!F642</f>
        <v>0.37249814319957086</v>
      </c>
      <c r="G4844" s="259" t="str">
        <f>data_olah!G642</f>
        <v>115.43506189496817</v>
      </c>
      <c r="H4844" s="258" t="str">
        <f>data_olah!H642</f>
        <v>BESTCAMP</v>
      </c>
      <c r="I4844" s="258" t="str">
        <f>data_olah!I642</f>
        <v>STARLINK</v>
      </c>
      <c r="J4844" s="258" t="str">
        <f>data_olah!J642</f>
        <v>TERPASANG</v>
      </c>
      <c r="K4844" s="258" t="str">
        <f>data_olah!R642</f>
        <v>BELUM TERPASANG</v>
      </c>
      <c r="L4844" s="258" t="str">
        <f>data_olah!U642</f>
        <v>TIDAK OPTIMAL</v>
      </c>
    </row>
    <row r="4845">
      <c r="A4845" s="257">
        <v>2025.0</v>
      </c>
      <c r="B4845" s="257" t="s">
        <v>3600</v>
      </c>
      <c r="C4845" s="258" t="str">
        <f>data_olah!B643</f>
        <v>MAHAKAM ULU</v>
      </c>
      <c r="D4845" s="258" t="str">
        <f>data_olah!C643</f>
        <v>LONG BAGUN</v>
      </c>
      <c r="E4845" s="258" t="str">
        <f>data_olah!D643</f>
        <v>LONG MELAHAM</v>
      </c>
      <c r="F4845" s="259" t="str">
        <f>data_olah!F643</f>
        <v>0.4493257882115551</v>
      </c>
      <c r="G4845" s="259" t="str">
        <f>data_olah!G643</f>
        <v>115.28086729210017</v>
      </c>
      <c r="H4845" s="258" t="str">
        <f>data_olah!H643</f>
        <v>BESTCAMP</v>
      </c>
      <c r="I4845" s="258" t="str">
        <f>data_olah!I643</f>
        <v>STARLINK</v>
      </c>
      <c r="J4845" s="258" t="str">
        <f>data_olah!J643</f>
        <v>TERPASANG</v>
      </c>
      <c r="K4845" s="258" t="str">
        <f>data_olah!R643</f>
        <v>BELUM TERPASANG</v>
      </c>
      <c r="L4845" s="258" t="str">
        <f>data_olah!U643</f>
        <v>OPTIMAL</v>
      </c>
    </row>
    <row r="4846">
      <c r="A4846" s="257">
        <v>2025.0</v>
      </c>
      <c r="B4846" s="257" t="s">
        <v>3600</v>
      </c>
      <c r="C4846" s="258" t="str">
        <f>data_olah!B644</f>
        <v>MAHAKAM ULU</v>
      </c>
      <c r="D4846" s="258" t="str">
        <f>data_olah!C644</f>
        <v>LONG BAGUN</v>
      </c>
      <c r="E4846" s="258" t="str">
        <f>data_olah!D644</f>
        <v>MEMAHAK BESAR</v>
      </c>
      <c r="F4846" s="259" t="str">
        <f>data_olah!F644</f>
        <v>0.45314557414917894</v>
      </c>
      <c r="G4846" s="259" t="str">
        <f>data_olah!G644</f>
        <v>115.40271209070164</v>
      </c>
      <c r="H4846" s="258" t="str">
        <f>data_olah!H644</f>
        <v>BESTCAMP</v>
      </c>
      <c r="I4846" s="258" t="str">
        <f>data_olah!I644</f>
        <v>STARLINK</v>
      </c>
      <c r="J4846" s="258" t="str">
        <f>data_olah!J644</f>
        <v>TERPASANG</v>
      </c>
      <c r="K4846" s="258" t="str">
        <f>data_olah!R644</f>
        <v>BELUM TERPASANG</v>
      </c>
      <c r="L4846" s="258" t="str">
        <f>data_olah!U644</f>
        <v>KURANG OPTIMAL</v>
      </c>
    </row>
    <row r="4847">
      <c r="A4847" s="257">
        <v>2025.0</v>
      </c>
      <c r="B4847" s="257" t="s">
        <v>3600</v>
      </c>
      <c r="C4847" s="258" t="str">
        <f>data_olah!B645</f>
        <v>MAHAKAM ULU</v>
      </c>
      <c r="D4847" s="258" t="str">
        <f>data_olah!C645</f>
        <v>LONG BAGUN</v>
      </c>
      <c r="E4847" s="258" t="str">
        <f>data_olah!D645</f>
        <v>MEMAHAK ULU</v>
      </c>
      <c r="F4847" s="259" t="str">
        <f>data_olah!F645</f>
        <v>0.45364546793501753</v>
      </c>
      <c r="G4847" s="259" t="str">
        <f>data_olah!G645</f>
        <v>115.40176023821178</v>
      </c>
      <c r="H4847" s="258" t="str">
        <f>data_olah!H645</f>
        <v>BESTCAMP</v>
      </c>
      <c r="I4847" s="258" t="str">
        <f>data_olah!I645</f>
        <v>STARLINK</v>
      </c>
      <c r="J4847" s="258" t="str">
        <f>data_olah!J645</f>
        <v>TERPASANG</v>
      </c>
      <c r="K4847" s="258" t="str">
        <f>data_olah!R645</f>
        <v>BELUM TERPASANG</v>
      </c>
      <c r="L4847" s="258" t="str">
        <f>data_olah!U645</f>
        <v>OPTIMAL</v>
      </c>
    </row>
    <row r="4848">
      <c r="A4848" s="257">
        <v>2025.0</v>
      </c>
      <c r="B4848" s="257" t="s">
        <v>3600</v>
      </c>
      <c r="C4848" s="258" t="str">
        <f>data_olah!B646</f>
        <v>MAHAKAM ULU</v>
      </c>
      <c r="D4848" s="258" t="str">
        <f>data_olah!C646</f>
        <v>LONG BAGUN</v>
      </c>
      <c r="E4848" s="258" t="str">
        <f>data_olah!D646</f>
        <v>BATU MAJANG</v>
      </c>
      <c r="F4848" s="259" t="str">
        <f>data_olah!F646</f>
        <v>0.5522917466167188</v>
      </c>
      <c r="G4848" s="259" t="str">
        <f>data_olah!G646</f>
        <v>115.21755706418571</v>
      </c>
      <c r="H4848" s="258" t="str">
        <f>data_olah!H646</f>
        <v>TELKOMSAT</v>
      </c>
      <c r="I4848" s="258" t="str">
        <f>data_olah!I646</f>
        <v>STARLINK</v>
      </c>
      <c r="J4848" s="258" t="str">
        <f>data_olah!J646</f>
        <v>TERPASANG</v>
      </c>
      <c r="K4848" s="258" t="str">
        <f>data_olah!R646</f>
        <v>&lt;= 500GB</v>
      </c>
      <c r="L4848" s="258" t="str">
        <f>data_olah!U646</f>
        <v>OPTIMAL</v>
      </c>
    </row>
    <row r="4849">
      <c r="A4849" s="257">
        <v>2025.0</v>
      </c>
      <c r="B4849" s="257" t="s">
        <v>3600</v>
      </c>
      <c r="C4849" s="258" t="str">
        <f>data_olah!B647</f>
        <v>MAHAKAM ULU</v>
      </c>
      <c r="D4849" s="258" t="str">
        <f>data_olah!C647</f>
        <v>LONG BAGUN</v>
      </c>
      <c r="E4849" s="258" t="str">
        <f>data_olah!D647</f>
        <v>UJOH BILANG</v>
      </c>
      <c r="F4849" s="259" t="str">
        <f>data_olah!F647</f>
        <v>0.5091393</v>
      </c>
      <c r="G4849" s="259" t="str">
        <f>data_olah!G647</f>
        <v>115.2441</v>
      </c>
      <c r="H4849" s="258" t="str">
        <f>data_olah!H647</f>
        <v>TELKOM</v>
      </c>
      <c r="I4849" s="258" t="str">
        <f>data_olah!I647</f>
        <v>Astinet</v>
      </c>
      <c r="J4849" s="258" t="str">
        <f>data_olah!J647</f>
        <v>TERPASANG</v>
      </c>
      <c r="K4849" s="258" t="str">
        <f>data_olah!R647</f>
        <v>TIDAK AKTIF</v>
      </c>
      <c r="L4849" s="258" t="str">
        <f>data_olah!U647</f>
        <v>TIDAK TERDETEKSI</v>
      </c>
    </row>
    <row r="4850">
      <c r="A4850" s="257">
        <v>2025.0</v>
      </c>
      <c r="B4850" s="257" t="s">
        <v>3600</v>
      </c>
      <c r="C4850" s="258" t="str">
        <f>data_olah!B648</f>
        <v>MAHAKAM ULU</v>
      </c>
      <c r="D4850" s="258" t="str">
        <f>data_olah!C648</f>
        <v>LONG BAGUN</v>
      </c>
      <c r="E4850" s="258" t="str">
        <f>data_olah!D648</f>
        <v>LONG BAGUN ILIR</v>
      </c>
      <c r="F4850" s="259" t="str">
        <f>data_olah!F648</f>
        <v>0.546787</v>
      </c>
      <c r="G4850" s="259" t="str">
        <f>data_olah!G648</f>
        <v>115.209641</v>
      </c>
      <c r="H4850" s="258" t="str">
        <f>data_olah!H648</f>
        <v>TELKOM</v>
      </c>
      <c r="I4850" s="258" t="str">
        <f>data_olah!I648</f>
        <v>Astinet</v>
      </c>
      <c r="J4850" s="258" t="str">
        <f>data_olah!J648</f>
        <v>TERPASANG</v>
      </c>
      <c r="K4850" s="258" t="str">
        <f>data_olah!R648</f>
        <v>TIDAK AKTIF</v>
      </c>
      <c r="L4850" s="258" t="str">
        <f>data_olah!U648</f>
        <v>TIDAK TERDETEKSI</v>
      </c>
    </row>
    <row r="4851">
      <c r="A4851" s="257">
        <v>2025.0</v>
      </c>
      <c r="B4851" s="257" t="s">
        <v>3600</v>
      </c>
      <c r="C4851" s="258" t="str">
        <f>data_olah!B649</f>
        <v>MAHAKAM ULU</v>
      </c>
      <c r="D4851" s="258" t="str">
        <f>data_olah!C649</f>
        <v>LONG BAGUN</v>
      </c>
      <c r="E4851" s="258" t="str">
        <f>data_olah!D649</f>
        <v>LONG BAGUN ULU</v>
      </c>
      <c r="F4851" s="259" t="str">
        <f>data_olah!F649</f>
        <v>0.546823</v>
      </c>
      <c r="G4851" s="259" t="str">
        <f>data_olah!G649</f>
        <v>115.206855</v>
      </c>
      <c r="H4851" s="258" t="str">
        <f>data_olah!H649</f>
        <v>TELKOM</v>
      </c>
      <c r="I4851" s="258" t="str">
        <f>data_olah!I649</f>
        <v>Astinet</v>
      </c>
      <c r="J4851" s="258" t="str">
        <f>data_olah!J649</f>
        <v>TERPASANG</v>
      </c>
      <c r="K4851" s="258" t="str">
        <f>data_olah!R649</f>
        <v>TIDAK TERDETEKSI</v>
      </c>
      <c r="L4851" s="258" t="str">
        <f>data_olah!U649</f>
        <v>TIDAK TERDETEKSI</v>
      </c>
    </row>
    <row r="4852">
      <c r="A4852" s="257">
        <v>2025.0</v>
      </c>
      <c r="B4852" s="257" t="s">
        <v>3600</v>
      </c>
      <c r="C4852" s="258" t="str">
        <f>data_olah!B650</f>
        <v>MAHAKAM ULU</v>
      </c>
      <c r="D4852" s="258" t="str">
        <f>data_olah!C650</f>
        <v>LONG BAGUN</v>
      </c>
      <c r="E4852" s="258" t="str">
        <f>data_olah!D650</f>
        <v>BATOQ KELO</v>
      </c>
      <c r="F4852" s="259" t="str">
        <f>data_olah!F650</f>
        <v>0.7630466684096711</v>
      </c>
      <c r="G4852" s="259" t="str">
        <f>data_olah!G650</f>
        <v>115.01490316985993</v>
      </c>
      <c r="H4852" s="258" t="str">
        <f>data_olah!H650</f>
        <v>TELKOMSAT</v>
      </c>
      <c r="I4852" s="258" t="str">
        <f>data_olah!I650</f>
        <v>STARLINK</v>
      </c>
      <c r="J4852" s="258" t="str">
        <f>data_olah!J650</f>
        <v>TERPASANG</v>
      </c>
      <c r="K4852" s="258" t="str">
        <f>data_olah!R650</f>
        <v>&lt;=1000GB</v>
      </c>
      <c r="L4852" s="258" t="str">
        <f>data_olah!U650</f>
        <v>SANGAT OPTIMAL</v>
      </c>
    </row>
    <row r="4853">
      <c r="A4853" s="257">
        <v>2025.0</v>
      </c>
      <c r="B4853" s="257" t="s">
        <v>3600</v>
      </c>
      <c r="C4853" s="258" t="str">
        <f>data_olah!B651</f>
        <v>MAHAKAM ULU</v>
      </c>
      <c r="D4853" s="258" t="str">
        <f>data_olah!C651</f>
        <v>LONG BAGUN</v>
      </c>
      <c r="E4853" s="258" t="str">
        <f>data_olah!D651</f>
        <v>LONG MERAH</v>
      </c>
      <c r="F4853" s="259" t="str">
        <f>data_olah!F651</f>
        <v>0.3885103607384779</v>
      </c>
      <c r="G4853" s="259" t="str">
        <f>data_olah!G651</f>
        <v>115.42111126038623</v>
      </c>
      <c r="H4853" s="258" t="str">
        <f>data_olah!H651</f>
        <v>BESTCAMP</v>
      </c>
      <c r="I4853" s="258" t="str">
        <f>data_olah!I651</f>
        <v>STARLINK</v>
      </c>
      <c r="J4853" s="258" t="str">
        <f>data_olah!J651</f>
        <v>TERPASANG</v>
      </c>
      <c r="K4853" s="258" t="str">
        <f>data_olah!R651</f>
        <v>BELUM TERPASANG</v>
      </c>
      <c r="L4853" s="258" t="str">
        <f>data_olah!U651</f>
        <v>KURANG OPTIMAL</v>
      </c>
    </row>
    <row r="4854">
      <c r="A4854" s="257">
        <v>2025.0</v>
      </c>
      <c r="B4854" s="257" t="s">
        <v>3600</v>
      </c>
      <c r="C4854" s="258" t="str">
        <f>data_olah!B652</f>
        <v>MAHAKAM ULU</v>
      </c>
      <c r="D4854" s="258" t="str">
        <f>data_olah!C652</f>
        <v>LONG BAGUN</v>
      </c>
      <c r="E4854" s="258" t="str">
        <f>data_olah!D652</f>
        <v>RUKUN DAMAI</v>
      </c>
      <c r="F4854" s="259" t="str">
        <f>data_olah!F652</f>
        <v>0.38774357807866283</v>
      </c>
      <c r="G4854" s="259" t="str">
        <f>data_olah!G652</f>
        <v>115.41533984426916</v>
      </c>
      <c r="H4854" s="258" t="str">
        <f>data_olah!H652</f>
        <v>BESTCAMP</v>
      </c>
      <c r="I4854" s="258" t="str">
        <f>data_olah!I652</f>
        <v>STARLINK</v>
      </c>
      <c r="J4854" s="258" t="str">
        <f>data_olah!J652</f>
        <v>TERPASANG</v>
      </c>
      <c r="K4854" s="258" t="str">
        <f>data_olah!R652</f>
        <v>BELUM TERPASANG</v>
      </c>
      <c r="L4854" s="258" t="str">
        <f>data_olah!U652</f>
        <v>TIDAK OPTIMAL</v>
      </c>
    </row>
    <row r="4855">
      <c r="A4855" s="257">
        <v>2025.0</v>
      </c>
      <c r="B4855" s="257" t="s">
        <v>3600</v>
      </c>
      <c r="C4855" s="258" t="str">
        <f>data_olah!B653</f>
        <v>MAHAKAM ULU</v>
      </c>
      <c r="D4855" s="258" t="str">
        <f>data_olah!C653</f>
        <v>LONG HUBUNG</v>
      </c>
      <c r="E4855" s="258" t="str">
        <f>data_olah!D653</f>
        <v>LONG HUBUNG</v>
      </c>
      <c r="F4855" s="259" t="str">
        <f>data_olah!F653</f>
        <v>0.26299604316407615</v>
      </c>
      <c r="G4855" s="259" t="str">
        <f>data_olah!G653</f>
        <v>115.43114887093327</v>
      </c>
      <c r="H4855" s="258" t="str">
        <f>data_olah!H653</f>
        <v>TELKOMSEL</v>
      </c>
      <c r="I4855" s="258" t="str">
        <f>data_olah!I653</f>
        <v>ORBIT</v>
      </c>
      <c r="J4855" s="258" t="str">
        <f>data_olah!J653</f>
        <v>TERPASANG</v>
      </c>
      <c r="K4855" s="258" t="str">
        <f>data_olah!R653</f>
        <v>TIDAK TERDETEKSI</v>
      </c>
      <c r="L4855" s="258" t="str">
        <f>data_olah!U653</f>
        <v>TIDAK TERDETEKSI</v>
      </c>
    </row>
    <row r="4856">
      <c r="A4856" s="257">
        <v>2025.0</v>
      </c>
      <c r="B4856" s="257" t="s">
        <v>3600</v>
      </c>
      <c r="C4856" s="258" t="str">
        <f>data_olah!B654</f>
        <v>MAHAKAM ULU</v>
      </c>
      <c r="D4856" s="258" t="str">
        <f>data_olah!C654</f>
        <v>LONG HUBUNG</v>
      </c>
      <c r="E4856" s="258" t="str">
        <f>data_olah!D654</f>
        <v>MEMAHAK TEBOQ</v>
      </c>
      <c r="F4856" s="259" t="str">
        <f>data_olah!F654</f>
        <v>0.15624250031552175</v>
      </c>
      <c r="G4856" s="259" t="str">
        <f>data_olah!G654</f>
        <v>115.51768579384424</v>
      </c>
      <c r="H4856" s="258" t="str">
        <f>data_olah!H654</f>
        <v>BESTCAMP</v>
      </c>
      <c r="I4856" s="258" t="str">
        <f>data_olah!I654</f>
        <v>STARLINK</v>
      </c>
      <c r="J4856" s="258" t="str">
        <f>data_olah!J654</f>
        <v>TERPASANG</v>
      </c>
      <c r="K4856" s="258" t="str">
        <f>data_olah!R654</f>
        <v>BELUM TERPASANG</v>
      </c>
      <c r="L4856" s="258" t="str">
        <f>data_olah!U654</f>
        <v>TIDAK OPTIMAL</v>
      </c>
    </row>
    <row r="4857">
      <c r="A4857" s="257">
        <v>2025.0</v>
      </c>
      <c r="B4857" s="257" t="s">
        <v>3600</v>
      </c>
      <c r="C4857" s="258" t="str">
        <f>data_olah!B655</f>
        <v>MAHAKAM ULU</v>
      </c>
      <c r="D4857" s="258" t="str">
        <f>data_olah!C655</f>
        <v>LONG HUBUNG</v>
      </c>
      <c r="E4857" s="258" t="str">
        <f>data_olah!D655</f>
        <v>LUTAN</v>
      </c>
      <c r="F4857" s="259" t="str">
        <f>data_olah!F655</f>
        <v>0.2078276675358411</v>
      </c>
      <c r="G4857" s="259" t="str">
        <f>data_olah!G655</f>
        <v>115.4984592450898</v>
      </c>
      <c r="H4857" s="258" t="str">
        <f>data_olah!H655</f>
        <v>TELKOMSEL</v>
      </c>
      <c r="I4857" s="258" t="str">
        <f>data_olah!I655</f>
        <v>ORBIT</v>
      </c>
      <c r="J4857" s="258" t="str">
        <f>data_olah!J655</f>
        <v>TERPASANG</v>
      </c>
      <c r="K4857" s="258" t="str">
        <f>data_olah!R655</f>
        <v>TIDAK TERDETEKSI</v>
      </c>
      <c r="L4857" s="258" t="str">
        <f>data_olah!U655</f>
        <v>TIDAK TERDETEKSI</v>
      </c>
    </row>
    <row r="4858">
      <c r="A4858" s="257">
        <v>2025.0</v>
      </c>
      <c r="B4858" s="257" t="s">
        <v>3600</v>
      </c>
      <c r="C4858" s="258" t="str">
        <f>data_olah!B656</f>
        <v>MAHAKAM ULU</v>
      </c>
      <c r="D4858" s="258" t="str">
        <f>data_olah!C656</f>
        <v>LONG HUBUNG</v>
      </c>
      <c r="E4858" s="258" t="str">
        <f>data_olah!D656</f>
        <v>MATALIBAQ</v>
      </c>
      <c r="F4858" s="259" t="str">
        <f>data_olah!F656</f>
        <v>0.24521184092832887</v>
      </c>
      <c r="G4858" s="259" t="str">
        <f>data_olah!G656</f>
        <v>115.52329286923936</v>
      </c>
      <c r="H4858" s="258" t="str">
        <f>data_olah!H656</f>
        <v>TELKOMSAT</v>
      </c>
      <c r="I4858" s="258" t="str">
        <f>data_olah!I656</f>
        <v>STARLINK</v>
      </c>
      <c r="J4858" s="258" t="str">
        <f>data_olah!J656</f>
        <v>TERPASANG</v>
      </c>
      <c r="K4858" s="258" t="str">
        <f>data_olah!R656</f>
        <v>&lt;= 50GB</v>
      </c>
      <c r="L4858" s="258" t="str">
        <f>data_olah!U656</f>
        <v>TIDAK OPTIMAL</v>
      </c>
    </row>
    <row r="4859">
      <c r="A4859" s="257">
        <v>2025.0</v>
      </c>
      <c r="B4859" s="257" t="s">
        <v>3600</v>
      </c>
      <c r="C4859" s="258" t="str">
        <f>data_olah!B657</f>
        <v>MAHAKAM ULU</v>
      </c>
      <c r="D4859" s="258" t="str">
        <f>data_olah!C657</f>
        <v>LONG HUBUNG</v>
      </c>
      <c r="E4859" s="258" t="str">
        <f>data_olah!D657</f>
        <v>DATAH BILANG ILIR</v>
      </c>
      <c r="F4859" s="259" t="str">
        <f>data_olah!F657</f>
        <v>0.23115927089031948</v>
      </c>
      <c r="G4859" s="259" t="str">
        <f>data_olah!G657</f>
        <v>115.46085754248939</v>
      </c>
      <c r="H4859" s="258" t="str">
        <f>data_olah!H657</f>
        <v>TELKOMSAT</v>
      </c>
      <c r="I4859" s="258" t="str">
        <f>data_olah!I657</f>
        <v>STARLINK</v>
      </c>
      <c r="J4859" s="258" t="str">
        <f>data_olah!J657</f>
        <v>TERPASANG</v>
      </c>
      <c r="K4859" s="258" t="str">
        <f>data_olah!R657</f>
        <v>&lt;= 500GB</v>
      </c>
      <c r="L4859" s="258" t="str">
        <f>data_olah!U657</f>
        <v>OPTIMAL</v>
      </c>
    </row>
    <row r="4860">
      <c r="A4860" s="257">
        <v>2025.0</v>
      </c>
      <c r="B4860" s="257" t="s">
        <v>3600</v>
      </c>
      <c r="C4860" s="258" t="str">
        <f>data_olah!B658</f>
        <v>MAHAKAM ULU</v>
      </c>
      <c r="D4860" s="258" t="str">
        <f>data_olah!C658</f>
        <v>LONG HUBUNG</v>
      </c>
      <c r="E4860" s="258" t="str">
        <f>data_olah!D658</f>
        <v>DATAH BILANG ULU</v>
      </c>
      <c r="F4860" s="259" t="str">
        <f>data_olah!F658</f>
        <v>0.22994329747117095</v>
      </c>
      <c r="G4860" s="259" t="str">
        <f>data_olah!G658</f>
        <v>115.44877641463277</v>
      </c>
      <c r="H4860" s="258" t="str">
        <f>data_olah!H658</f>
        <v>TELKOMSAT</v>
      </c>
      <c r="I4860" s="258" t="str">
        <f>data_olah!I658</f>
        <v>STARLINK</v>
      </c>
      <c r="J4860" s="258" t="str">
        <f>data_olah!J658</f>
        <v>TERPASANG</v>
      </c>
      <c r="K4860" s="258" t="str">
        <f>data_olah!R658</f>
        <v>&lt;= 150GB</v>
      </c>
      <c r="L4860" s="258" t="str">
        <f>data_olah!U658</f>
        <v>OPTIMAL</v>
      </c>
    </row>
    <row r="4861">
      <c r="A4861" s="257">
        <v>2025.0</v>
      </c>
      <c r="B4861" s="257" t="s">
        <v>3600</v>
      </c>
      <c r="C4861" s="258" t="str">
        <f>data_olah!B659</f>
        <v>MAHAKAM ULU</v>
      </c>
      <c r="D4861" s="258" t="str">
        <f>data_olah!C659</f>
        <v>LONG HUBUNG</v>
      </c>
      <c r="E4861" s="258" t="str">
        <f>data_olah!D659</f>
        <v>TRI PARIQ MAKMUR</v>
      </c>
      <c r="F4861" s="259" t="str">
        <f>data_olah!F659</f>
        <v>0.34226529738537964</v>
      </c>
      <c r="G4861" s="259" t="str">
        <f>data_olah!G659</f>
        <v>115.5786380409977</v>
      </c>
      <c r="H4861" s="258" t="str">
        <f>data_olah!H659</f>
        <v>TELKOMSAT</v>
      </c>
      <c r="I4861" s="258" t="str">
        <f>data_olah!I659</f>
        <v>STARLINK</v>
      </c>
      <c r="J4861" s="258" t="str">
        <f>data_olah!J659</f>
        <v>TERPASANG</v>
      </c>
      <c r="K4861" s="258" t="str">
        <f>data_olah!R659</f>
        <v>&lt;=1000GB</v>
      </c>
      <c r="L4861" s="258" t="str">
        <f>data_olah!U659</f>
        <v>SANGAT OPTIMAL</v>
      </c>
    </row>
    <row r="4862">
      <c r="A4862" s="257">
        <v>2025.0</v>
      </c>
      <c r="B4862" s="257" t="s">
        <v>3600</v>
      </c>
      <c r="C4862" s="258" t="str">
        <f>data_olah!B660</f>
        <v>MAHAKAM ULU</v>
      </c>
      <c r="D4862" s="258" t="str">
        <f>data_olah!C660</f>
        <v>LONG HUBUNG</v>
      </c>
      <c r="E4862" s="258" t="str">
        <f>data_olah!D660</f>
        <v>WANA PARIQ</v>
      </c>
      <c r="F4862" s="259" t="str">
        <f>data_olah!F660</f>
        <v>0.2806914523114102</v>
      </c>
      <c r="G4862" s="259" t="str">
        <f>data_olah!G660</f>
        <v>115.53071688347497</v>
      </c>
      <c r="H4862" s="258" t="str">
        <f>data_olah!H660</f>
        <v>TELKOMSAT</v>
      </c>
      <c r="I4862" s="258" t="str">
        <f>data_olah!I660</f>
        <v>STARLINK</v>
      </c>
      <c r="J4862" s="258" t="str">
        <f>data_olah!J660</f>
        <v>TERPASANG</v>
      </c>
      <c r="K4862" s="258" t="str">
        <f>data_olah!R660</f>
        <v>&lt;= 100GB</v>
      </c>
      <c r="L4862" s="258" t="str">
        <f>data_olah!U660</f>
        <v>TIDAK OPTIMAL</v>
      </c>
    </row>
    <row r="4863">
      <c r="A4863" s="257">
        <v>2025.0</v>
      </c>
      <c r="B4863" s="257" t="s">
        <v>3600</v>
      </c>
      <c r="C4863" s="258" t="str">
        <f>data_olah!B661</f>
        <v>MAHAKAM ULU</v>
      </c>
      <c r="D4863" s="258" t="str">
        <f>data_olah!C661</f>
        <v>LONG HUBUNG</v>
      </c>
      <c r="E4863" s="258" t="str">
        <f>data_olah!D661</f>
        <v>DATAH BILANG BARU</v>
      </c>
      <c r="F4863" s="259" t="str">
        <f>data_olah!F661</f>
        <v>0.23099942499748916</v>
      </c>
      <c r="G4863" s="259" t="str">
        <f>data_olah!G661</f>
        <v>115.45264033071477</v>
      </c>
      <c r="H4863" s="258" t="str">
        <f>data_olah!H661</f>
        <v>TELKOMSAT</v>
      </c>
      <c r="I4863" s="258" t="str">
        <f>data_olah!I661</f>
        <v>STARLINK</v>
      </c>
      <c r="J4863" s="258" t="str">
        <f>data_olah!J661</f>
        <v>TERPASANG</v>
      </c>
      <c r="K4863" s="258" t="str">
        <f>data_olah!R661</f>
        <v>&lt;=1000GB</v>
      </c>
      <c r="L4863" s="258" t="str">
        <f>data_olah!U661</f>
        <v>OPTIMAL</v>
      </c>
    </row>
    <row r="4864">
      <c r="A4864" s="257">
        <v>2025.0</v>
      </c>
      <c r="B4864" s="257" t="s">
        <v>3600</v>
      </c>
      <c r="C4864" s="258" t="str">
        <f>data_olah!B662</f>
        <v>MAHAKAM ULU</v>
      </c>
      <c r="D4864" s="258" t="str">
        <f>data_olah!C662</f>
        <v>LONG HUBUNG</v>
      </c>
      <c r="E4864" s="258" t="str">
        <f>data_olah!D662</f>
        <v>SIRAU</v>
      </c>
      <c r="F4864" s="259" t="str">
        <f>data_olah!F662</f>
        <v>0.1951334348996017</v>
      </c>
      <c r="G4864" s="259" t="str">
        <f>data_olah!G662</f>
        <v>115.51133080772105</v>
      </c>
      <c r="H4864" s="258" t="str">
        <f>data_olah!H662</f>
        <v>TELKOMSEL</v>
      </c>
      <c r="I4864" s="258" t="str">
        <f>data_olah!I662</f>
        <v>ORBIT</v>
      </c>
      <c r="J4864" s="258" t="str">
        <f>data_olah!J662</f>
        <v>TERPASANG</v>
      </c>
      <c r="K4864" s="258" t="str">
        <f>data_olah!R662</f>
        <v>TIDAK TERDETEKSI</v>
      </c>
      <c r="L4864" s="258" t="str">
        <f>data_olah!U662</f>
        <v>TIDAK TERDETEKSI</v>
      </c>
    </row>
    <row r="4865">
      <c r="A4865" s="257">
        <v>2025.0</v>
      </c>
      <c r="B4865" s="257" t="s">
        <v>3600</v>
      </c>
      <c r="C4865" s="258" t="str">
        <f>data_olah!B663</f>
        <v>MAHAKAM ULU</v>
      </c>
      <c r="D4865" s="258" t="str">
        <f>data_olah!C663</f>
        <v>LONG HUBUNG</v>
      </c>
      <c r="E4865" s="258" t="str">
        <f>data_olah!D663</f>
        <v>LONG HUBUNG ULU</v>
      </c>
      <c r="F4865" s="259" t="str">
        <f>data_olah!F663</f>
        <v>0.26523534287805667</v>
      </c>
      <c r="G4865" s="259" t="str">
        <f>data_olah!G663</f>
        <v>115.43596111050879</v>
      </c>
      <c r="H4865" s="258" t="str">
        <f>data_olah!H663</f>
        <v>TELKOMSEL</v>
      </c>
      <c r="I4865" s="258" t="str">
        <f>data_olah!I663</f>
        <v>ORBIT</v>
      </c>
      <c r="J4865" s="258" t="str">
        <f>data_olah!J663</f>
        <v>TERPASANG</v>
      </c>
      <c r="K4865" s="258" t="str">
        <f>data_olah!R663</f>
        <v>TIDAK TERDETEKSI</v>
      </c>
      <c r="L4865" s="258" t="str">
        <f>data_olah!U663</f>
        <v>TIDAK TERDETEKSI</v>
      </c>
    </row>
    <row r="4866">
      <c r="A4866" s="257">
        <v>2025.0</v>
      </c>
      <c r="B4866" s="257" t="s">
        <v>3600</v>
      </c>
      <c r="C4866" s="258" t="str">
        <f>data_olah!B664</f>
        <v>MAHAKAM ULU</v>
      </c>
      <c r="D4866" s="258" t="str">
        <f>data_olah!C664</f>
        <v>LONG PAHANGAI</v>
      </c>
      <c r="E4866" s="258" t="str">
        <f>data_olah!D664</f>
        <v>DELANG KEROHONG</v>
      </c>
      <c r="F4866" s="259" t="str">
        <f>data_olah!F664</f>
        <v>0.7619924415085291</v>
      </c>
      <c r="G4866" s="259" t="str">
        <f>data_olah!G664</f>
        <v>114.45409645543803</v>
      </c>
      <c r="H4866" s="258" t="str">
        <f>data_olah!H664</f>
        <v>BESTCAMP</v>
      </c>
      <c r="I4866" s="258" t="str">
        <f>data_olah!I664</f>
        <v>STARLINK</v>
      </c>
      <c r="J4866" s="258" t="str">
        <f>data_olah!J664</f>
        <v>TERPASANG</v>
      </c>
      <c r="K4866" s="258" t="str">
        <f>data_olah!R664</f>
        <v>BELUM TERPASANG</v>
      </c>
      <c r="L4866" s="258" t="str">
        <f>data_olah!U664</f>
        <v>OPTIMAL</v>
      </c>
    </row>
    <row r="4867">
      <c r="A4867" s="257">
        <v>2025.0</v>
      </c>
      <c r="B4867" s="257" t="s">
        <v>3600</v>
      </c>
      <c r="C4867" s="258" t="str">
        <f>data_olah!B665</f>
        <v>MAHAKAM ULU</v>
      </c>
      <c r="D4867" s="258" t="str">
        <f>data_olah!C665</f>
        <v>LONG PAHANGAI</v>
      </c>
      <c r="E4867" s="258" t="str">
        <f>data_olah!D665</f>
        <v>LONG PAKAQ</v>
      </c>
      <c r="F4867" s="259" t="str">
        <f>data_olah!F665</f>
        <v>0.7665196208840832</v>
      </c>
      <c r="G4867" s="259" t="str">
        <f>data_olah!G665</f>
        <v>114.45525524525794</v>
      </c>
      <c r="H4867" s="258" t="str">
        <f>data_olah!H665</f>
        <v>BESTCAMP</v>
      </c>
      <c r="I4867" s="258" t="str">
        <f>data_olah!I665</f>
        <v>STARLINK</v>
      </c>
      <c r="J4867" s="258" t="str">
        <f>data_olah!J665</f>
        <v>TERPASANG</v>
      </c>
      <c r="K4867" s="258" t="str">
        <f>data_olah!R665</f>
        <v>BELUM TERPASANG</v>
      </c>
      <c r="L4867" s="258" t="str">
        <f>data_olah!U665</f>
        <v>SANGAT OPTIMAL</v>
      </c>
    </row>
    <row r="4868">
      <c r="A4868" s="257">
        <v>2025.0</v>
      </c>
      <c r="B4868" s="257" t="s">
        <v>3600</v>
      </c>
      <c r="C4868" s="258" t="str">
        <f>data_olah!B666</f>
        <v>MAHAKAM ULU</v>
      </c>
      <c r="D4868" s="258" t="str">
        <f>data_olah!C666</f>
        <v>LONG PAHANGAI</v>
      </c>
      <c r="E4868" s="258" t="str">
        <f>data_olah!D666</f>
        <v>LONG LUNUK</v>
      </c>
      <c r="F4868" s="259" t="str">
        <f>data_olah!F666</f>
        <v>0.7996808225107973</v>
      </c>
      <c r="G4868" s="259" t="str">
        <f>data_olah!G666</f>
        <v>114.53097710280761</v>
      </c>
      <c r="H4868" s="258" t="str">
        <f>data_olah!H666</f>
        <v>BESTCAMP</v>
      </c>
      <c r="I4868" s="258" t="str">
        <f>data_olah!I666</f>
        <v>STARLINK</v>
      </c>
      <c r="J4868" s="258" t="str">
        <f>data_olah!J666</f>
        <v>TERPASANG</v>
      </c>
      <c r="K4868" s="258" t="str">
        <f>data_olah!R666</f>
        <v>BELUM TERPASANG</v>
      </c>
      <c r="L4868" s="258" t="str">
        <f>data_olah!U666</f>
        <v>TIDAK OPTIMAL</v>
      </c>
    </row>
    <row r="4869">
      <c r="A4869" s="257">
        <v>2025.0</v>
      </c>
      <c r="B4869" s="257" t="s">
        <v>3600</v>
      </c>
      <c r="C4869" s="258" t="str">
        <f>data_olah!B667</f>
        <v>MAHAKAM ULU</v>
      </c>
      <c r="D4869" s="258" t="str">
        <f>data_olah!C667</f>
        <v>LONG PAHANGAI</v>
      </c>
      <c r="E4869" s="258" t="str">
        <f>data_olah!D667</f>
        <v>LONG ISUN</v>
      </c>
      <c r="F4869" s="259" t="str">
        <f>data_olah!F667</f>
        <v>1.0350681163256714</v>
      </c>
      <c r="G4869" s="259" t="str">
        <f>data_olah!G667</f>
        <v>114.62002152955957</v>
      </c>
      <c r="H4869" s="258" t="str">
        <f>data_olah!H667</f>
        <v>BESTCAMP</v>
      </c>
      <c r="I4869" s="258" t="str">
        <f>data_olah!I667</f>
        <v>STARLINK</v>
      </c>
      <c r="J4869" s="258" t="str">
        <f>data_olah!J667</f>
        <v>TERPASANG</v>
      </c>
      <c r="K4869" s="258" t="str">
        <f>data_olah!R667</f>
        <v>BELUM TERPASANG</v>
      </c>
      <c r="L4869" s="258" t="str">
        <f>data_olah!U667</f>
        <v>TIDAK OPTIMAL</v>
      </c>
    </row>
    <row r="4870">
      <c r="A4870" s="257">
        <v>2025.0</v>
      </c>
      <c r="B4870" s="257" t="s">
        <v>3600</v>
      </c>
      <c r="C4870" s="258" t="str">
        <f>data_olah!B668</f>
        <v>MAHAKAM ULU</v>
      </c>
      <c r="D4870" s="258" t="str">
        <f>data_olah!C668</f>
        <v>LONG PAHANGAI</v>
      </c>
      <c r="E4870" s="258" t="str">
        <f>data_olah!D668</f>
        <v>NAHA ARU</v>
      </c>
      <c r="F4870" s="259" t="str">
        <f>data_olah!F668</f>
        <v>0.8638980118394364</v>
      </c>
      <c r="G4870" s="259" t="str">
        <f>data_olah!G668</f>
        <v>114.66120476143294</v>
      </c>
      <c r="H4870" s="258" t="str">
        <f>data_olah!H668</f>
        <v>BESTCAMP</v>
      </c>
      <c r="I4870" s="258" t="str">
        <f>data_olah!I668</f>
        <v>STARLINK</v>
      </c>
      <c r="J4870" s="258" t="str">
        <f>data_olah!J668</f>
        <v>TERPASANG</v>
      </c>
      <c r="K4870" s="258" t="str">
        <f>data_olah!R668</f>
        <v>BELUM TERPASANG</v>
      </c>
      <c r="L4870" s="258" t="str">
        <f>data_olah!U668</f>
        <v>TIDAK OPTIMAL</v>
      </c>
    </row>
    <row r="4871">
      <c r="A4871" s="257">
        <v>2025.0</v>
      </c>
      <c r="B4871" s="257" t="s">
        <v>3600</v>
      </c>
      <c r="C4871" s="258" t="str">
        <f>data_olah!B669</f>
        <v>MAHAKAM ULU</v>
      </c>
      <c r="D4871" s="258" t="str">
        <f>data_olah!C669</f>
        <v>LONG PAHANGAI</v>
      </c>
      <c r="E4871" s="258" t="str">
        <f>data_olah!D669</f>
        <v>DATAH NAHA</v>
      </c>
      <c r="F4871" s="259" t="str">
        <f>data_olah!F669</f>
        <v>0.8718691609505069</v>
      </c>
      <c r="G4871" s="259" t="str">
        <f>data_olah!G669</f>
        <v>114.63998843775585</v>
      </c>
      <c r="H4871" s="258" t="str">
        <f>data_olah!H669</f>
        <v>BESTCAMP</v>
      </c>
      <c r="I4871" s="258" t="str">
        <f>data_olah!I669</f>
        <v>STARLINK</v>
      </c>
      <c r="J4871" s="258" t="str">
        <f>data_olah!J669</f>
        <v>TERPASANG</v>
      </c>
      <c r="K4871" s="258" t="str">
        <f>data_olah!R669</f>
        <v>BELUM TERPASANG</v>
      </c>
      <c r="L4871" s="258" t="str">
        <f>data_olah!U669</f>
        <v>TIDAK OPTIMAL</v>
      </c>
    </row>
    <row r="4872">
      <c r="A4872" s="257">
        <v>2025.0</v>
      </c>
      <c r="B4872" s="257" t="s">
        <v>3600</v>
      </c>
      <c r="C4872" s="258" t="str">
        <f>data_olah!B670</f>
        <v>MAHAKAM ULU</v>
      </c>
      <c r="D4872" s="258" t="str">
        <f>data_olah!C670</f>
        <v>LONG PAHANGAI</v>
      </c>
      <c r="E4872" s="258" t="str">
        <f>data_olah!D670</f>
        <v>LIRUNG UBING</v>
      </c>
      <c r="F4872" s="259" t="str">
        <f>data_olah!F670</f>
        <v>0.8116715992278148</v>
      </c>
      <c r="G4872" s="259" t="str">
        <f>data_olah!G670</f>
        <v>114.55063668105352</v>
      </c>
      <c r="H4872" s="258" t="str">
        <f>data_olah!H670</f>
        <v>BESTCAMP</v>
      </c>
      <c r="I4872" s="258" t="str">
        <f>data_olah!I670</f>
        <v>STARLINK</v>
      </c>
      <c r="J4872" s="258" t="str">
        <f>data_olah!J670</f>
        <v>TERPASANG</v>
      </c>
      <c r="K4872" s="258" t="str">
        <f>data_olah!R670</f>
        <v>BELUM TERPASANG</v>
      </c>
      <c r="L4872" s="258" t="str">
        <f>data_olah!U670</f>
        <v>TIDAK OPTIMAL</v>
      </c>
    </row>
    <row r="4873">
      <c r="A4873" s="257">
        <v>2025.0</v>
      </c>
      <c r="B4873" s="257" t="s">
        <v>3600</v>
      </c>
      <c r="C4873" s="258" t="str">
        <f>data_olah!B671</f>
        <v>MAHAKAM ULU</v>
      </c>
      <c r="D4873" s="258" t="str">
        <f>data_olah!C671</f>
        <v>LONG PAHANGAI</v>
      </c>
      <c r="E4873" s="258" t="str">
        <f>data_olah!D671</f>
        <v>LONG PAHANGAI I</v>
      </c>
      <c r="F4873" s="259" t="str">
        <f>data_olah!F671</f>
        <v>0.8835247649712071</v>
      </c>
      <c r="G4873" s="259" t="str">
        <f>data_olah!G671</f>
        <v>114.70238845098675</v>
      </c>
      <c r="H4873" s="258" t="str">
        <f>data_olah!H671</f>
        <v>TELKOMSEL</v>
      </c>
      <c r="I4873" s="258" t="str">
        <f>data_olah!I671</f>
        <v>ORBIT</v>
      </c>
      <c r="J4873" s="258" t="str">
        <f>data_olah!J671</f>
        <v>TERPASANG</v>
      </c>
      <c r="K4873" s="258" t="str">
        <f>data_olah!R671</f>
        <v>TIDAK TERDETEKSI</v>
      </c>
      <c r="L4873" s="258" t="str">
        <f>data_olah!U671</f>
        <v>TIDAK TERDETEKSI</v>
      </c>
    </row>
    <row r="4874">
      <c r="A4874" s="257">
        <v>2025.0</v>
      </c>
      <c r="B4874" s="257" t="s">
        <v>3600</v>
      </c>
      <c r="C4874" s="258" t="str">
        <f>data_olah!B672</f>
        <v>MAHAKAM ULU</v>
      </c>
      <c r="D4874" s="258" t="str">
        <f>data_olah!C672</f>
        <v>LONG PAHANGAI</v>
      </c>
      <c r="E4874" s="258" t="str">
        <f>data_olah!D672</f>
        <v>LONG PAHANGAI II</v>
      </c>
      <c r="F4874" s="259" t="str">
        <f>data_olah!F672</f>
        <v>0.8760380116821415</v>
      </c>
      <c r="G4874" s="259" t="str">
        <f>data_olah!G672</f>
        <v>114.74010011236446</v>
      </c>
      <c r="H4874" s="258" t="str">
        <f>data_olah!H672</f>
        <v>BESTCAMP</v>
      </c>
      <c r="I4874" s="258" t="str">
        <f>data_olah!I672</f>
        <v>STARLINK</v>
      </c>
      <c r="J4874" s="258" t="str">
        <f>data_olah!J672</f>
        <v>TERPASANG</v>
      </c>
      <c r="K4874" s="258" t="str">
        <f>data_olah!R672</f>
        <v>BELUM TERPASANG</v>
      </c>
      <c r="L4874" s="258" t="str">
        <f>data_olah!U672</f>
        <v>TIDAK OPTIMAL</v>
      </c>
    </row>
    <row r="4875">
      <c r="A4875" s="257">
        <v>2025.0</v>
      </c>
      <c r="B4875" s="257" t="s">
        <v>3600</v>
      </c>
      <c r="C4875" s="258" t="str">
        <f>data_olah!B673</f>
        <v>MAHAKAM ULU</v>
      </c>
      <c r="D4875" s="258" t="str">
        <f>data_olah!C673</f>
        <v>LONG PAHANGAI</v>
      </c>
      <c r="E4875" s="258" t="str">
        <f>data_olah!D673</f>
        <v>LONG TUYOQ</v>
      </c>
      <c r="F4875" s="259" t="str">
        <f>data_olah!F673</f>
        <v>0.8890667616177679</v>
      </c>
      <c r="G4875" s="259" t="str">
        <f>data_olah!G673</f>
        <v>114.69123447958803</v>
      </c>
      <c r="H4875" s="258" t="str">
        <f>data_olah!H673</f>
        <v>TELKOMSEL</v>
      </c>
      <c r="I4875" s="258" t="str">
        <f>data_olah!I673</f>
        <v>ORBIT</v>
      </c>
      <c r="J4875" s="258" t="str">
        <f>data_olah!J673</f>
        <v>TERPASANG</v>
      </c>
      <c r="K4875" s="258" t="str">
        <f>data_olah!R673</f>
        <v>TIDAK TERDETEKSI</v>
      </c>
      <c r="L4875" s="258" t="str">
        <f>data_olah!U673</f>
        <v>TIDAK TERDETEKSI</v>
      </c>
    </row>
    <row r="4876">
      <c r="A4876" s="257">
        <v>2025.0</v>
      </c>
      <c r="B4876" s="257" t="s">
        <v>3600</v>
      </c>
      <c r="C4876" s="258" t="str">
        <f>data_olah!B674</f>
        <v>MAHAKAM ULU</v>
      </c>
      <c r="D4876" s="258" t="str">
        <f>data_olah!C674</f>
        <v>LONG PAHANGAI</v>
      </c>
      <c r="E4876" s="258" t="str">
        <f>data_olah!D674</f>
        <v>LIU MULANG</v>
      </c>
      <c r="F4876" s="259" t="str">
        <f>data_olah!F674</f>
        <v>0.9308094577854961</v>
      </c>
      <c r="G4876" s="259" t="str">
        <f>data_olah!G674</f>
        <v>114.76582679679457</v>
      </c>
      <c r="H4876" s="258" t="str">
        <f>data_olah!H674</f>
        <v>BESTCAMP</v>
      </c>
      <c r="I4876" s="258" t="str">
        <f>data_olah!I674</f>
        <v>STARLINK</v>
      </c>
      <c r="J4876" s="258" t="str">
        <f>data_olah!J674</f>
        <v>TERPASANG</v>
      </c>
      <c r="K4876" s="258" t="str">
        <f>data_olah!R674</f>
        <v>BELUM TERPASANG</v>
      </c>
      <c r="L4876" s="258" t="str">
        <f>data_olah!U674</f>
        <v>TIDAK OPTIMAL</v>
      </c>
    </row>
    <row r="4877">
      <c r="A4877" s="257">
        <v>2025.0</v>
      </c>
      <c r="B4877" s="257" t="s">
        <v>3600</v>
      </c>
      <c r="C4877" s="258" t="str">
        <f>data_olah!B675</f>
        <v>MAHAKAM ULU</v>
      </c>
      <c r="D4877" s="258" t="str">
        <f>data_olah!C675</f>
        <v>LONG PAHANGAI</v>
      </c>
      <c r="E4877" s="258" t="str">
        <f>data_olah!D675</f>
        <v>LONG PAKAQ BARU</v>
      </c>
      <c r="F4877" s="259" t="str">
        <f>data_olah!F675</f>
        <v>0.7638026293157275</v>
      </c>
      <c r="G4877" s="259" t="str">
        <f>data_olah!G675</f>
        <v>114.41333567493646</v>
      </c>
      <c r="H4877" s="258" t="str">
        <f>data_olah!H675</f>
        <v>BESTCAMP</v>
      </c>
      <c r="I4877" s="258" t="str">
        <f>data_olah!I675</f>
        <v>STARLINK</v>
      </c>
      <c r="J4877" s="258" t="str">
        <f>data_olah!J675</f>
        <v>TERPASANG</v>
      </c>
      <c r="K4877" s="258" t="str">
        <f>data_olah!R675</f>
        <v>BELUM TERPASANG</v>
      </c>
      <c r="L4877" s="258" t="str">
        <f>data_olah!U675</f>
        <v>TIDAK OPTIMAL</v>
      </c>
    </row>
    <row r="4878">
      <c r="A4878" s="257">
        <v>2025.0</v>
      </c>
      <c r="B4878" s="257" t="s">
        <v>3600</v>
      </c>
      <c r="C4878" s="258" t="str">
        <f>data_olah!B676</f>
        <v>MAHAKAM ULU</v>
      </c>
      <c r="D4878" s="258" t="str">
        <f>data_olah!C676</f>
        <v>LONG PAHANGAI</v>
      </c>
      <c r="E4878" s="258" t="str">
        <f>data_olah!D676</f>
        <v>LONG LUNUK BARU</v>
      </c>
      <c r="F4878" s="259" t="str">
        <f>data_olah!F676</f>
        <v>0.7772464760342571</v>
      </c>
      <c r="G4878" s="259" t="str">
        <f>data_olah!G676</f>
        <v>114.50383820505864</v>
      </c>
      <c r="H4878" s="258" t="str">
        <f>data_olah!H676</f>
        <v>BESTCAMP</v>
      </c>
      <c r="I4878" s="258" t="str">
        <f>data_olah!I676</f>
        <v>STARLINK</v>
      </c>
      <c r="J4878" s="258" t="str">
        <f>data_olah!J676</f>
        <v>TERPASANG</v>
      </c>
      <c r="K4878" s="258" t="str">
        <f>data_olah!R676</f>
        <v>BELUM TERPASANG</v>
      </c>
      <c r="L4878" s="258" t="str">
        <f>data_olah!U676</f>
        <v>TIDAK OPTIMAL</v>
      </c>
    </row>
    <row r="4879">
      <c r="A4879" s="257">
        <v>2025.0</v>
      </c>
      <c r="B4879" s="257" t="s">
        <v>3600</v>
      </c>
      <c r="C4879" s="258" t="str">
        <f>data_olah!B677</f>
        <v>PASER</v>
      </c>
      <c r="D4879" s="258" t="str">
        <f>data_olah!C677</f>
        <v>BATU ENGAU</v>
      </c>
      <c r="E4879" s="258" t="str">
        <f>data_olah!D677</f>
        <v>KERANG</v>
      </c>
      <c r="F4879" s="259" t="str">
        <f>data_olah!F677</f>
        <v>-2.2291076818645017</v>
      </c>
      <c r="G4879" s="259" t="str">
        <f>data_olah!G677</f>
        <v>116.07570284565351</v>
      </c>
      <c r="H4879" s="258" t="str">
        <f>data_olah!H677</f>
        <v>TELKOMSEL</v>
      </c>
      <c r="I4879" s="258" t="str">
        <f>data_olah!I677</f>
        <v>INDIHOME</v>
      </c>
      <c r="J4879" s="258" t="str">
        <f>data_olah!J677</f>
        <v>TERPASANG</v>
      </c>
      <c r="K4879" s="258" t="str">
        <f>data_olah!R677</f>
        <v>&lt;= 50GB</v>
      </c>
      <c r="L4879" s="258" t="str">
        <f>data_olah!U677</f>
        <v>KURANG OPTIMAL</v>
      </c>
    </row>
    <row r="4880">
      <c r="A4880" s="257">
        <v>2025.0</v>
      </c>
      <c r="B4880" s="257" t="s">
        <v>3600</v>
      </c>
      <c r="C4880" s="258" t="str">
        <f>data_olah!B678</f>
        <v>PASER</v>
      </c>
      <c r="D4880" s="258" t="str">
        <f>data_olah!C678</f>
        <v>BATU ENGAU</v>
      </c>
      <c r="E4880" s="258" t="str">
        <f>data_olah!D678</f>
        <v>LOMU</v>
      </c>
      <c r="F4880" s="259" t="str">
        <f>data_olah!F678</f>
        <v>-2.297995920618829</v>
      </c>
      <c r="G4880" s="259" t="str">
        <f>data_olah!G678</f>
        <v>116.26822584271758</v>
      </c>
      <c r="H4880" s="258" t="str">
        <f>data_olah!H678</f>
        <v>ICON+</v>
      </c>
      <c r="I4880" s="258" t="str">
        <f>data_olah!I678</f>
        <v> Broadband + I-WIN</v>
      </c>
      <c r="J4880" s="258" t="str">
        <f>data_olah!J678</f>
        <v>TERPASANG</v>
      </c>
      <c r="K4880" s="258" t="str">
        <f>data_olah!R678</f>
        <v>&lt;= 200GB</v>
      </c>
      <c r="L4880" s="258" t="str">
        <f>data_olah!U678</f>
        <v>KURANG OPTIMAL</v>
      </c>
    </row>
    <row r="4881">
      <c r="A4881" s="257">
        <v>2025.0</v>
      </c>
      <c r="B4881" s="257" t="s">
        <v>3600</v>
      </c>
      <c r="C4881" s="258" t="str">
        <f>data_olah!B679</f>
        <v>PASER</v>
      </c>
      <c r="D4881" s="258" t="str">
        <f>data_olah!C679</f>
        <v>BATU ENGAU</v>
      </c>
      <c r="E4881" s="258" t="str">
        <f>data_olah!D679</f>
        <v>SEGENDANG</v>
      </c>
      <c r="F4881" s="259" t="str">
        <f>data_olah!F679</f>
        <v>-2.3197447988818647</v>
      </c>
      <c r="G4881" s="259" t="str">
        <f>data_olah!G679</f>
        <v>116.38232599167306</v>
      </c>
      <c r="H4881" s="258" t="str">
        <f>data_olah!H679</f>
        <v>ICON+</v>
      </c>
      <c r="I4881" s="258" t="str">
        <f>data_olah!I679</f>
        <v> Broadband + I-WIN</v>
      </c>
      <c r="J4881" s="258" t="str">
        <f>data_olah!J679</f>
        <v>TERPASANG</v>
      </c>
      <c r="K4881" s="258" t="str">
        <f>data_olah!R679</f>
        <v>&lt;= 200GB</v>
      </c>
      <c r="L4881" s="258" t="str">
        <f>data_olah!U679</f>
        <v>KURANG OPTIMAL</v>
      </c>
    </row>
    <row r="4882">
      <c r="A4882" s="257">
        <v>2025.0</v>
      </c>
      <c r="B4882" s="257" t="s">
        <v>3600</v>
      </c>
      <c r="C4882" s="258" t="str">
        <f>data_olah!B680</f>
        <v>PASER</v>
      </c>
      <c r="D4882" s="258" t="str">
        <f>data_olah!C680</f>
        <v>BATU ENGAU</v>
      </c>
      <c r="E4882" s="258" t="str">
        <f>data_olah!D680</f>
        <v>MENGKUDU</v>
      </c>
      <c r="F4882" s="259" t="str">
        <f>data_olah!F680</f>
        <v>-2.279348065311799</v>
      </c>
      <c r="G4882" s="259" t="str">
        <f>data_olah!G680</f>
        <v>116.16304595086933</v>
      </c>
      <c r="H4882" s="258" t="str">
        <f>data_olah!H680</f>
        <v>TELKOMSEL</v>
      </c>
      <c r="I4882" s="258" t="str">
        <f>data_olah!I680</f>
        <v>INDIHOME</v>
      </c>
      <c r="J4882" s="258" t="str">
        <f>data_olah!J680</f>
        <v>TERPASANG</v>
      </c>
      <c r="K4882" s="258" t="str">
        <f>data_olah!R680</f>
        <v>&gt; 200GB</v>
      </c>
      <c r="L4882" s="258" t="str">
        <f>data_olah!U680</f>
        <v>KURANG OPTIMAL</v>
      </c>
    </row>
    <row r="4883">
      <c r="A4883" s="257">
        <v>2025.0</v>
      </c>
      <c r="B4883" s="257" t="s">
        <v>3600</v>
      </c>
      <c r="C4883" s="258" t="str">
        <f>data_olah!B681</f>
        <v>PASER</v>
      </c>
      <c r="D4883" s="258" t="str">
        <f>data_olah!C681</f>
        <v>BATU ENGAU</v>
      </c>
      <c r="E4883" s="258" t="str">
        <f>data_olah!D681</f>
        <v>RIWANG</v>
      </c>
      <c r="F4883" s="259" t="str">
        <f>data_olah!F681</f>
        <v>-2.251039495944402</v>
      </c>
      <c r="G4883" s="259" t="str">
        <f>data_olah!G681</f>
        <v>116.30060868542598</v>
      </c>
      <c r="H4883" s="258" t="str">
        <f>data_olah!H681</f>
        <v>ICON+</v>
      </c>
      <c r="I4883" s="258" t="str">
        <f>data_olah!I681</f>
        <v> Broadband + I-WIN</v>
      </c>
      <c r="J4883" s="258" t="str">
        <f>data_olah!J681</f>
        <v>TERPASANG</v>
      </c>
      <c r="K4883" s="258" t="str">
        <f>data_olah!R681</f>
        <v>&lt;= 200GB</v>
      </c>
      <c r="L4883" s="258" t="str">
        <f>data_olah!U681</f>
        <v>KURANG OPTIMAL</v>
      </c>
    </row>
    <row r="4884">
      <c r="A4884" s="257">
        <v>2025.0</v>
      </c>
      <c r="B4884" s="257" t="s">
        <v>3600</v>
      </c>
      <c r="C4884" s="258" t="str">
        <f>data_olah!B682</f>
        <v>PASER</v>
      </c>
      <c r="D4884" s="258" t="str">
        <f>data_olah!C682</f>
        <v>BATU ENGAU</v>
      </c>
      <c r="E4884" s="258" t="str">
        <f>data_olah!D682</f>
        <v>LANGGAI</v>
      </c>
      <c r="F4884" s="259" t="str">
        <f>data_olah!F682</f>
        <v>-2.1533052087895728</v>
      </c>
      <c r="G4884" s="259" t="str">
        <f>data_olah!G682</f>
        <v>116.2190996820978</v>
      </c>
      <c r="H4884" s="258" t="str">
        <f>data_olah!H682</f>
        <v>ICON+</v>
      </c>
      <c r="I4884" s="258" t="str">
        <f>data_olah!I682</f>
        <v> Broadband + I-WIN</v>
      </c>
      <c r="J4884" s="258" t="str">
        <f>data_olah!J682</f>
        <v>TERPASANG</v>
      </c>
      <c r="K4884" s="258" t="str">
        <f>data_olah!R682</f>
        <v>&lt;= 200GB</v>
      </c>
      <c r="L4884" s="258" t="str">
        <f>data_olah!U682</f>
        <v>KURANG OPTIMAL</v>
      </c>
    </row>
    <row r="4885">
      <c r="A4885" s="257">
        <v>2025.0</v>
      </c>
      <c r="B4885" s="257" t="s">
        <v>3600</v>
      </c>
      <c r="C4885" s="258" t="str">
        <f>data_olah!B683</f>
        <v>PASER</v>
      </c>
      <c r="D4885" s="258" t="str">
        <f>data_olah!C683</f>
        <v>BATU ENGAU</v>
      </c>
      <c r="E4885" s="258" t="str">
        <f>data_olah!D683</f>
        <v>PETANGIS</v>
      </c>
      <c r="F4885" s="259" t="str">
        <f>data_olah!F683</f>
        <v>-2.103253319609022</v>
      </c>
      <c r="G4885" s="259" t="str">
        <f>data_olah!G683</f>
        <v>116.10713906492153</v>
      </c>
      <c r="H4885" s="258" t="str">
        <f>data_olah!H683</f>
        <v>TELKOMSEL</v>
      </c>
      <c r="I4885" s="258" t="str">
        <f>data_olah!I683</f>
        <v>INDIHOME</v>
      </c>
      <c r="J4885" s="258" t="str">
        <f>data_olah!J683</f>
        <v>TERPASANG</v>
      </c>
      <c r="K4885" s="258" t="str">
        <f>data_olah!R683</f>
        <v>&lt;= 10GB</v>
      </c>
      <c r="L4885" s="258" t="str">
        <f>data_olah!U683</f>
        <v>TIDAK OPTIMAL</v>
      </c>
    </row>
    <row r="4886">
      <c r="A4886" s="257">
        <v>2025.0</v>
      </c>
      <c r="B4886" s="257" t="s">
        <v>3600</v>
      </c>
      <c r="C4886" s="258" t="str">
        <f>data_olah!B684</f>
        <v>PASER</v>
      </c>
      <c r="D4886" s="258" t="str">
        <f>data_olah!C684</f>
        <v>BATU ENGAU</v>
      </c>
      <c r="E4886" s="258" t="str">
        <f>data_olah!D684</f>
        <v>TEMPAKAN</v>
      </c>
      <c r="F4886" s="259" t="str">
        <f>data_olah!F684</f>
        <v>-2.2631832230948943</v>
      </c>
      <c r="G4886" s="259" t="str">
        <f>data_olah!G684</f>
        <v>116.1282646758943</v>
      </c>
      <c r="H4886" s="258" t="str">
        <f>data_olah!H684</f>
        <v>TELKOMSEL</v>
      </c>
      <c r="I4886" s="258" t="str">
        <f>data_olah!I684</f>
        <v>INDIHOME</v>
      </c>
      <c r="J4886" s="258" t="str">
        <f>data_olah!J684</f>
        <v>TERPASANG</v>
      </c>
      <c r="K4886" s="258" t="str">
        <f>data_olah!R684</f>
        <v>TIDAK AKTIF</v>
      </c>
      <c r="L4886" s="258" t="str">
        <f>data_olah!U684</f>
        <v>TIDAK OPTIMAL</v>
      </c>
    </row>
    <row r="4887">
      <c r="A4887" s="257">
        <v>2025.0</v>
      </c>
      <c r="B4887" s="257" t="s">
        <v>3600</v>
      </c>
      <c r="C4887" s="258" t="str">
        <f>data_olah!B685</f>
        <v>PASER</v>
      </c>
      <c r="D4887" s="258" t="str">
        <f>data_olah!C685</f>
        <v>BATU ENGAU</v>
      </c>
      <c r="E4887" s="258" t="str">
        <f>data_olah!D685</f>
        <v>KERANG DAYO</v>
      </c>
      <c r="F4887" s="259" t="str">
        <f>data_olah!F685</f>
        <v>-2.283551182379634</v>
      </c>
      <c r="G4887" s="259" t="str">
        <f>data_olah!G685</f>
        <v>116.04458404648751</v>
      </c>
      <c r="H4887" s="258" t="str">
        <f>data_olah!H685</f>
        <v>ICON+</v>
      </c>
      <c r="I4887" s="258" t="str">
        <f>data_olah!I685</f>
        <v> Broadband + I-WIN</v>
      </c>
      <c r="J4887" s="258" t="str">
        <f>data_olah!J685</f>
        <v>TERPASANG</v>
      </c>
      <c r="K4887" s="258" t="str">
        <f>data_olah!R685</f>
        <v>&lt;= 200GB</v>
      </c>
      <c r="L4887" s="258" t="str">
        <f>data_olah!U685</f>
        <v>KURANG OPTIMAL</v>
      </c>
    </row>
    <row r="4888">
      <c r="A4888" s="257">
        <v>2025.0</v>
      </c>
      <c r="B4888" s="257" t="s">
        <v>3600</v>
      </c>
      <c r="C4888" s="258" t="str">
        <f>data_olah!B686</f>
        <v>PASER</v>
      </c>
      <c r="D4888" s="258" t="str">
        <f>data_olah!C686</f>
        <v>BATU ENGAU</v>
      </c>
      <c r="E4888" s="258" t="str">
        <f>data_olah!D686</f>
        <v>SAING PRUPUK</v>
      </c>
      <c r="F4888" s="259" t="str">
        <f>data_olah!F686</f>
        <v>-2.053976157540722</v>
      </c>
      <c r="G4888" s="259" t="str">
        <f>data_olah!G686</f>
        <v>116.12064386845046</v>
      </c>
      <c r="H4888" s="258" t="str">
        <f>data_olah!H686</f>
        <v>ICON+</v>
      </c>
      <c r="I4888" s="258" t="str">
        <f>data_olah!I686</f>
        <v> Broadband + I-WIN</v>
      </c>
      <c r="J4888" s="258" t="str">
        <f>data_olah!J686</f>
        <v>TERPASANG</v>
      </c>
      <c r="K4888" s="258" t="str">
        <f>data_olah!R686</f>
        <v>&lt;= 200GB</v>
      </c>
      <c r="L4888" s="258" t="str">
        <f>data_olah!U686</f>
        <v>KURANG OPTIMAL</v>
      </c>
    </row>
    <row r="4889">
      <c r="A4889" s="257">
        <v>2025.0</v>
      </c>
      <c r="B4889" s="257" t="s">
        <v>3600</v>
      </c>
      <c r="C4889" s="258" t="str">
        <f>data_olah!B687</f>
        <v>PASER</v>
      </c>
      <c r="D4889" s="258" t="str">
        <f>data_olah!C687</f>
        <v>BATU ENGAU</v>
      </c>
      <c r="E4889" s="258" t="str">
        <f>data_olah!D687</f>
        <v>BAI JAYA</v>
      </c>
      <c r="F4889" s="259" t="str">
        <f>data_olah!F687</f>
        <v>-2.1110119953828397</v>
      </c>
      <c r="G4889" s="259" t="str">
        <f>data_olah!G687</f>
        <v>116.2349073239969</v>
      </c>
      <c r="H4889" s="258" t="str">
        <f>data_olah!H687</f>
        <v>TELKOMSEL</v>
      </c>
      <c r="I4889" s="258" t="str">
        <f>data_olah!I687</f>
        <v>ORBIT</v>
      </c>
      <c r="J4889" s="258" t="str">
        <f>data_olah!J687</f>
        <v>TERPASANG</v>
      </c>
      <c r="K4889" s="258" t="str">
        <f>data_olah!R687</f>
        <v>TIDAK TERDETEKSI</v>
      </c>
      <c r="L4889" s="258" t="str">
        <f>data_olah!U687</f>
        <v>TIDAK TERDETEKSI</v>
      </c>
    </row>
    <row r="4890">
      <c r="A4890" s="257">
        <v>2025.0</v>
      </c>
      <c r="B4890" s="257" t="s">
        <v>3600</v>
      </c>
      <c r="C4890" s="258" t="str">
        <f>data_olah!B688</f>
        <v>PASER</v>
      </c>
      <c r="D4890" s="258" t="str">
        <f>data_olah!C688</f>
        <v>BATU ENGAU</v>
      </c>
      <c r="E4890" s="258" t="str">
        <f>data_olah!D688</f>
        <v>PENGGUREN JAYA</v>
      </c>
      <c r="F4890" s="259" t="str">
        <f>data_olah!F688</f>
        <v>-2.3341851099454516</v>
      </c>
      <c r="G4890" s="259" t="str">
        <f>data_olah!G688</f>
        <v>116.3282576385538</v>
      </c>
      <c r="H4890" s="258" t="str">
        <f>data_olah!H688</f>
        <v>ICON+</v>
      </c>
      <c r="I4890" s="258" t="str">
        <f>data_olah!I688</f>
        <v> Broadband + I-WIN</v>
      </c>
      <c r="J4890" s="258" t="str">
        <f>data_olah!J688</f>
        <v>TERPASANG</v>
      </c>
      <c r="K4890" s="258" t="str">
        <f>data_olah!R688</f>
        <v>&lt;= 200GB</v>
      </c>
      <c r="L4890" s="258" t="str">
        <f>data_olah!U688</f>
        <v>KURANG OPTIMAL</v>
      </c>
    </row>
    <row r="4891">
      <c r="A4891" s="257">
        <v>2025.0</v>
      </c>
      <c r="B4891" s="257" t="s">
        <v>3600</v>
      </c>
      <c r="C4891" s="258" t="str">
        <f>data_olah!B689</f>
        <v>PASER</v>
      </c>
      <c r="D4891" s="258" t="str">
        <f>data_olah!C689</f>
        <v>BATU ENGAU</v>
      </c>
      <c r="E4891" s="258" t="str">
        <f>data_olah!D689</f>
        <v>TEBRU PASER DAMAI</v>
      </c>
      <c r="F4891" s="259" t="str">
        <f>data_olah!F689</f>
        <v>-2.1586449538556183</v>
      </c>
      <c r="G4891" s="259" t="str">
        <f>data_olah!G689</f>
        <v>116.10812314886934</v>
      </c>
      <c r="H4891" s="258" t="str">
        <f>data_olah!H689</f>
        <v>TELKOMSEL</v>
      </c>
      <c r="I4891" s="258" t="str">
        <f>data_olah!I689</f>
        <v>INDIHOME</v>
      </c>
      <c r="J4891" s="258" t="str">
        <f>data_olah!J689</f>
        <v>TERPASANG</v>
      </c>
      <c r="K4891" s="258" t="str">
        <f>data_olah!R689</f>
        <v>&lt;= 100GB</v>
      </c>
      <c r="L4891" s="258" t="str">
        <f>data_olah!U689</f>
        <v>TIDAK OPTIMAL</v>
      </c>
    </row>
    <row r="4892">
      <c r="A4892" s="257">
        <v>2025.0</v>
      </c>
      <c r="B4892" s="257" t="s">
        <v>3600</v>
      </c>
      <c r="C4892" s="258" t="str">
        <f>data_olah!B690</f>
        <v>PASER</v>
      </c>
      <c r="D4892" s="258" t="str">
        <f>data_olah!C690</f>
        <v>BATU SOPANG</v>
      </c>
      <c r="E4892" s="258" t="str">
        <f>data_olah!D690</f>
        <v>SAMURANGAU</v>
      </c>
      <c r="F4892" s="259" t="str">
        <f>data_olah!F690</f>
        <v>-1.9048538650924653</v>
      </c>
      <c r="G4892" s="259" t="str">
        <f>data_olah!G690</f>
        <v>115.93400801953022</v>
      </c>
      <c r="H4892" s="258" t="str">
        <f>data_olah!H690</f>
        <v>ICON+</v>
      </c>
      <c r="I4892" s="258" t="str">
        <f>data_olah!I690</f>
        <v> Broadband + I-WIN</v>
      </c>
      <c r="J4892" s="258" t="str">
        <f>data_olah!J690</f>
        <v>TERPASANG</v>
      </c>
      <c r="K4892" s="258" t="str">
        <f>data_olah!R690</f>
        <v>&lt;= 200GB</v>
      </c>
      <c r="L4892" s="258" t="str">
        <f>data_olah!U690</f>
        <v>KURANG OPTIMAL</v>
      </c>
    </row>
    <row r="4893">
      <c r="A4893" s="257">
        <v>2025.0</v>
      </c>
      <c r="B4893" s="257" t="s">
        <v>3600</v>
      </c>
      <c r="C4893" s="258" t="str">
        <f>data_olah!B691</f>
        <v>PASER</v>
      </c>
      <c r="D4893" s="258" t="str">
        <f>data_olah!C691</f>
        <v>BATU SOPANG</v>
      </c>
      <c r="E4893" s="258" t="str">
        <f>data_olah!D691</f>
        <v>BUSUI</v>
      </c>
      <c r="F4893" s="259" t="str">
        <f>data_olah!F691</f>
        <v>-1.7379575091232700</v>
      </c>
      <c r="G4893" s="259" t="str">
        <f>data_olah!G691</f>
        <v>115.8305680071020</v>
      </c>
      <c r="H4893" s="258" t="str">
        <f>data_olah!H691</f>
        <v>TELKOMSEL</v>
      </c>
      <c r="I4893" s="258" t="str">
        <f>data_olah!I691</f>
        <v>INDIHOME</v>
      </c>
      <c r="J4893" s="258" t="str">
        <f>data_olah!J691</f>
        <v>TERPASANG</v>
      </c>
      <c r="K4893" s="258" t="str">
        <f>data_olah!R691</f>
        <v>&gt; 200GB</v>
      </c>
      <c r="L4893" s="258" t="str">
        <f>data_olah!U691</f>
        <v>KURANG OPTIMAL</v>
      </c>
    </row>
    <row r="4894">
      <c r="A4894" s="257">
        <v>2025.0</v>
      </c>
      <c r="B4894" s="257" t="s">
        <v>3600</v>
      </c>
      <c r="C4894" s="258" t="str">
        <f>data_olah!B692</f>
        <v>PASER</v>
      </c>
      <c r="D4894" s="258" t="str">
        <f>data_olah!C692</f>
        <v>BATU SOPANG</v>
      </c>
      <c r="E4894" s="258" t="str">
        <f>data_olah!D692</f>
        <v>BATU KAJANG</v>
      </c>
      <c r="F4894" s="259" t="str">
        <f>data_olah!F692</f>
        <v>-1.8259178170820100</v>
      </c>
      <c r="G4894" s="259" t="str">
        <f>data_olah!G692</f>
        <v>115.92001649877500</v>
      </c>
      <c r="H4894" s="258" t="str">
        <f>data_olah!H692</f>
        <v>TELKOM</v>
      </c>
      <c r="I4894" s="258" t="str">
        <f>data_olah!I692</f>
        <v>WMS</v>
      </c>
      <c r="J4894" s="258" t="str">
        <f>data_olah!J692</f>
        <v>TERPASANG</v>
      </c>
      <c r="K4894" s="258" t="str">
        <f>data_olah!R692</f>
        <v>BELUM TERPASANG</v>
      </c>
      <c r="L4894" s="258" t="str">
        <f>data_olah!U692</f>
        <v>TIDAK OPTIMAL</v>
      </c>
    </row>
    <row r="4895">
      <c r="A4895" s="257">
        <v>2025.0</v>
      </c>
      <c r="B4895" s="257" t="s">
        <v>3600</v>
      </c>
      <c r="C4895" s="258" t="str">
        <f>data_olah!B693</f>
        <v>PASER</v>
      </c>
      <c r="D4895" s="258" t="str">
        <f>data_olah!C693</f>
        <v>BATU SOPANG</v>
      </c>
      <c r="E4895" s="258" t="str">
        <f>data_olah!D693</f>
        <v>LEGAI</v>
      </c>
      <c r="F4895" s="259" t="str">
        <f>data_olah!F693</f>
        <v>-1.868.716.280.554.300</v>
      </c>
      <c r="G4895" s="259" t="str">
        <f>data_olah!G693</f>
        <v>115.93.253551312800</v>
      </c>
      <c r="H4895" s="258" t="str">
        <f>data_olah!H693</f>
        <v>TELKOMSEL</v>
      </c>
      <c r="I4895" s="258" t="str">
        <f>data_olah!I693</f>
        <v>INDIHOME</v>
      </c>
      <c r="J4895" s="258" t="str">
        <f>data_olah!J693</f>
        <v>TERPASANG</v>
      </c>
      <c r="K4895" s="258" t="str">
        <f>data_olah!R693</f>
        <v>&lt;= 50GB</v>
      </c>
      <c r="L4895" s="258" t="str">
        <f>data_olah!U693</f>
        <v>TIDAK OPTIMAL</v>
      </c>
    </row>
    <row r="4896">
      <c r="A4896" s="257">
        <v>2025.0</v>
      </c>
      <c r="B4896" s="257" t="s">
        <v>3600</v>
      </c>
      <c r="C4896" s="258" t="str">
        <f>data_olah!B694</f>
        <v>PASER</v>
      </c>
      <c r="D4896" s="258" t="str">
        <f>data_olah!C694</f>
        <v>BATU SOPANG</v>
      </c>
      <c r="E4896" s="258" t="str">
        <f>data_olah!D694</f>
        <v>SUNGAI TERIK</v>
      </c>
      <c r="F4896" s="259" t="str">
        <f>data_olah!F694</f>
        <v>-1.8349566551748637</v>
      </c>
      <c r="G4896" s="259" t="str">
        <f>data_olah!G694</f>
        <v>115.947517861357</v>
      </c>
      <c r="H4896" s="258" t="str">
        <f>data_olah!H694</f>
        <v>TELKOMSEL</v>
      </c>
      <c r="I4896" s="258" t="str">
        <f>data_olah!I694</f>
        <v>INDIHOME</v>
      </c>
      <c r="J4896" s="258" t="str">
        <f>data_olah!J694</f>
        <v>TERPASANG</v>
      </c>
      <c r="K4896" s="258" t="str">
        <f>data_olah!R694</f>
        <v>&lt;= 200GB</v>
      </c>
      <c r="L4896" s="258" t="str">
        <f>data_olah!U694</f>
        <v>KURANG OPTIMAL</v>
      </c>
    </row>
    <row r="4897">
      <c r="A4897" s="257">
        <v>2025.0</v>
      </c>
      <c r="B4897" s="257" t="s">
        <v>3600</v>
      </c>
      <c r="C4897" s="258" t="str">
        <f>data_olah!B695</f>
        <v>PASER</v>
      </c>
      <c r="D4897" s="258" t="str">
        <f>data_olah!C695</f>
        <v>BATU SOPANG</v>
      </c>
      <c r="E4897" s="258" t="str">
        <f>data_olah!D695</f>
        <v>KASUNGAI</v>
      </c>
      <c r="F4897" s="259" t="str">
        <f>data_olah!F695</f>
        <v>-1.807876984652584</v>
      </c>
      <c r="G4897" s="259" t="str">
        <f>data_olah!G695</f>
        <v>115.9175425402551</v>
      </c>
      <c r="H4897" s="258" t="str">
        <f>data_olah!H695</f>
        <v>TELKOM</v>
      </c>
      <c r="I4897" s="258" t="str">
        <f>data_olah!I695</f>
        <v>WMS</v>
      </c>
      <c r="J4897" s="258" t="str">
        <f>data_olah!J695</f>
        <v>TERPASANG</v>
      </c>
      <c r="K4897" s="258" t="str">
        <f>data_olah!R695</f>
        <v>BELUM TERPASANG</v>
      </c>
      <c r="L4897" s="258" t="str">
        <f>data_olah!U695</f>
        <v>TIDAK OPTIMAL</v>
      </c>
    </row>
    <row r="4898">
      <c r="A4898" s="257">
        <v>2025.0</v>
      </c>
      <c r="B4898" s="257" t="s">
        <v>3600</v>
      </c>
      <c r="C4898" s="258" t="str">
        <f>data_olah!B696</f>
        <v>PASER</v>
      </c>
      <c r="D4898" s="258" t="str">
        <f>data_olah!C696</f>
        <v>BATU SOPANG</v>
      </c>
      <c r="E4898" s="258" t="str">
        <f>data_olah!D696</f>
        <v>RANTAU BUTA</v>
      </c>
      <c r="F4898" s="259" t="str">
        <f>data_olah!F696</f>
        <v>-1.7415296479243139</v>
      </c>
      <c r="G4898" s="259" t="str">
        <f>data_olah!G696</f>
        <v>115.9617832473535</v>
      </c>
      <c r="H4898" s="258" t="str">
        <f>data_olah!H696</f>
        <v>ICON+</v>
      </c>
      <c r="I4898" s="258" t="str">
        <f>data_olah!I696</f>
        <v>STARLINK</v>
      </c>
      <c r="J4898" s="258" t="str">
        <f>data_olah!J696</f>
        <v>TERPASANG</v>
      </c>
      <c r="K4898" s="258" t="str">
        <f>data_olah!R696</f>
        <v>&gt; 200GB</v>
      </c>
      <c r="L4898" s="258" t="str">
        <f>data_olah!U696</f>
        <v>KURANG OPTIMAL</v>
      </c>
    </row>
    <row r="4899">
      <c r="A4899" s="257">
        <v>2025.0</v>
      </c>
      <c r="B4899" s="257" t="s">
        <v>3600</v>
      </c>
      <c r="C4899" s="258" t="str">
        <f>data_olah!B697</f>
        <v>PASER</v>
      </c>
      <c r="D4899" s="258" t="str">
        <f>data_olah!C697</f>
        <v>BATU SOPANG</v>
      </c>
      <c r="E4899" s="258" t="str">
        <f>data_olah!D697</f>
        <v>RANTAU LAYUNG</v>
      </c>
      <c r="F4899" s="259" t="str">
        <f>data_olah!F697</f>
        <v>-1.6197934546885955</v>
      </c>
      <c r="G4899" s="259" t="str">
        <f>data_olah!G697</f>
        <v>116.00060052564983</v>
      </c>
      <c r="H4899" s="258" t="str">
        <f>data_olah!H697</f>
        <v>ICON+</v>
      </c>
      <c r="I4899" s="258" t="str">
        <f>data_olah!I697</f>
        <v>STARLINK</v>
      </c>
      <c r="J4899" s="258" t="str">
        <f>data_olah!J697</f>
        <v>TERPASANG</v>
      </c>
      <c r="K4899" s="258" t="str">
        <f>data_olah!R697</f>
        <v>&gt; 200GB</v>
      </c>
      <c r="L4899" s="258" t="str">
        <f>data_olah!U697</f>
        <v>KURANG OPTIMAL</v>
      </c>
    </row>
    <row r="4900">
      <c r="A4900" s="257">
        <v>2025.0</v>
      </c>
      <c r="B4900" s="257" t="s">
        <v>3600</v>
      </c>
      <c r="C4900" s="258" t="str">
        <f>data_olah!B698</f>
        <v>PASER</v>
      </c>
      <c r="D4900" s="258" t="str">
        <f>data_olah!C698</f>
        <v>BATU SOPANG</v>
      </c>
      <c r="E4900" s="258" t="str">
        <f>data_olah!D698</f>
        <v>SONGKA</v>
      </c>
      <c r="F4900" s="259" t="str">
        <f>data_olah!F698</f>
        <v>-1.828394559104346</v>
      </c>
      <c r="G4900" s="259" t="str">
        <f>data_olah!G698</f>
        <v>115.88398208083335</v>
      </c>
      <c r="H4900" s="258" t="str">
        <f>data_olah!H698</f>
        <v>TELKOMSEL</v>
      </c>
      <c r="I4900" s="258" t="str">
        <f>data_olah!I698</f>
        <v>INDIHOME</v>
      </c>
      <c r="J4900" s="258" t="str">
        <f>data_olah!J698</f>
        <v>TERPASANG</v>
      </c>
      <c r="K4900" s="258" t="str">
        <f>data_olah!R698</f>
        <v>&lt;= 10GB</v>
      </c>
      <c r="L4900" s="258" t="str">
        <f>data_olah!U698</f>
        <v>TIDAK OPTIMAL</v>
      </c>
    </row>
    <row r="4901">
      <c r="A4901" s="257">
        <v>2025.0</v>
      </c>
      <c r="B4901" s="257" t="s">
        <v>3600</v>
      </c>
      <c r="C4901" s="258" t="str">
        <f>data_olah!B699</f>
        <v>PASER</v>
      </c>
      <c r="D4901" s="258" t="str">
        <f>data_olah!C699</f>
        <v>KUARO</v>
      </c>
      <c r="E4901" s="258" t="str">
        <f>data_olah!D699</f>
        <v>LOLO</v>
      </c>
      <c r="F4901" s="259" t="str">
        <f>data_olah!F699</f>
        <v>-1.878927625607862</v>
      </c>
      <c r="G4901" s="259" t="str">
        <f>data_olah!G699</f>
        <v>116.08415294203698</v>
      </c>
      <c r="H4901" s="258" t="str">
        <f>data_olah!H699</f>
        <v/>
      </c>
      <c r="I4901" s="258" t="str">
        <f>data_olah!I699</f>
        <v/>
      </c>
      <c r="J4901" s="258" t="str">
        <f>data_olah!J699</f>
        <v/>
      </c>
      <c r="K4901" s="258" t="str">
        <f>data_olah!R699</f>
        <v>BELUM TERPASANG</v>
      </c>
      <c r="L4901" s="258" t="str">
        <f>data_olah!U699</f>
        <v>BELUM TERPASANG</v>
      </c>
    </row>
    <row r="4902">
      <c r="A4902" s="257">
        <v>2025.0</v>
      </c>
      <c r="B4902" s="257" t="s">
        <v>3600</v>
      </c>
      <c r="C4902" s="258" t="str">
        <f>data_olah!B700</f>
        <v>PASER</v>
      </c>
      <c r="D4902" s="258" t="str">
        <f>data_olah!C700</f>
        <v>KUARO</v>
      </c>
      <c r="E4902" s="258" t="str">
        <f>data_olah!D700</f>
        <v>SANDELEY</v>
      </c>
      <c r="F4902" s="259" t="str">
        <f>data_olah!F700</f>
        <v>-1.6925902484951292</v>
      </c>
      <c r="G4902" s="259" t="str">
        <f>data_olah!G700</f>
        <v>116.14310495226897</v>
      </c>
      <c r="H4902" s="258" t="str">
        <f>data_olah!H700</f>
        <v>TELKOMSEL</v>
      </c>
      <c r="I4902" s="258" t="str">
        <f>data_olah!I700</f>
        <v>INDIHOME</v>
      </c>
      <c r="J4902" s="258" t="str">
        <f>data_olah!J700</f>
        <v>TERPASANG</v>
      </c>
      <c r="K4902" s="258" t="str">
        <f>data_olah!R700</f>
        <v>&lt;= 100GB</v>
      </c>
      <c r="L4902" s="258" t="str">
        <f>data_olah!U700</f>
        <v>KURANG OPTIMAL</v>
      </c>
    </row>
    <row r="4903">
      <c r="A4903" s="257">
        <v>2025.0</v>
      </c>
      <c r="B4903" s="257" t="s">
        <v>3600</v>
      </c>
      <c r="C4903" s="258" t="str">
        <f>data_olah!B701</f>
        <v>PASER</v>
      </c>
      <c r="D4903" s="258" t="str">
        <f>data_olah!C701</f>
        <v>KUARO</v>
      </c>
      <c r="E4903" s="258" t="str">
        <f>data_olah!D701</f>
        <v>HARAPAN BARU</v>
      </c>
      <c r="F4903" s="259" t="str">
        <f>data_olah!F701</f>
        <v>-1.7724950449635755</v>
      </c>
      <c r="G4903" s="259" t="str">
        <f>data_olah!G701</f>
        <v>116.41822688368462</v>
      </c>
      <c r="H4903" s="258" t="str">
        <f>data_olah!H701</f>
        <v>ICON+</v>
      </c>
      <c r="I4903" s="258" t="str">
        <f>data_olah!I701</f>
        <v>STARLINK</v>
      </c>
      <c r="J4903" s="258" t="str">
        <f>data_olah!J701</f>
        <v>TERPASANG</v>
      </c>
      <c r="K4903" s="258" t="str">
        <f>data_olah!R701</f>
        <v>&gt; 200GB</v>
      </c>
      <c r="L4903" s="258" t="str">
        <f>data_olah!U701</f>
        <v>KURANG OPTIMAL</v>
      </c>
    </row>
    <row r="4904">
      <c r="A4904" s="257">
        <v>2025.0</v>
      </c>
      <c r="B4904" s="257" t="s">
        <v>3600</v>
      </c>
      <c r="C4904" s="258" t="str">
        <f>data_olah!B702</f>
        <v>PASER</v>
      </c>
      <c r="D4904" s="258" t="str">
        <f>data_olah!C702</f>
        <v>KUARO</v>
      </c>
      <c r="E4904" s="258" t="str">
        <f>data_olah!D702</f>
        <v>RANGAN</v>
      </c>
      <c r="F4904" s="259" t="str">
        <f>data_olah!F702</f>
        <v>-1.7945887067011579</v>
      </c>
      <c r="G4904" s="259" t="str">
        <f>data_olah!G702</f>
        <v>116.09888801294683</v>
      </c>
      <c r="H4904" s="258" t="str">
        <f>data_olah!H702</f>
        <v>PSN</v>
      </c>
      <c r="I4904" s="258" t="str">
        <f>data_olah!I702</f>
        <v>VSAT</v>
      </c>
      <c r="J4904" s="258" t="str">
        <f>data_olah!J702</f>
        <v>TERPASANG</v>
      </c>
      <c r="K4904" s="258" t="str">
        <f>data_olah!R702</f>
        <v/>
      </c>
      <c r="L4904" s="258" t="str">
        <f>data_olah!U702</f>
        <v>TIDAK OPTIMAL</v>
      </c>
    </row>
    <row r="4905">
      <c r="A4905" s="257">
        <v>2025.0</v>
      </c>
      <c r="B4905" s="257" t="s">
        <v>3600</v>
      </c>
      <c r="C4905" s="258" t="str">
        <f>data_olah!B703</f>
        <v>PASER</v>
      </c>
      <c r="D4905" s="258" t="str">
        <f>data_olah!C703</f>
        <v>KUARO</v>
      </c>
      <c r="E4905" s="258" t="str">
        <f>data_olah!D703</f>
        <v>MODANG</v>
      </c>
      <c r="F4905" s="259" t="str">
        <f>data_olah!F703</f>
        <v>-1.7257166623425586</v>
      </c>
      <c r="G4905" s="259" t="str">
        <f>data_olah!G703</f>
        <v>116.13249381937091</v>
      </c>
      <c r="H4905" s="258" t="str">
        <f>data_olah!H703</f>
        <v>TELKOMSEL</v>
      </c>
      <c r="I4905" s="258" t="str">
        <f>data_olah!I703</f>
        <v>INDIHOME</v>
      </c>
      <c r="J4905" s="258" t="str">
        <f>data_olah!J703</f>
        <v>TERPASANG</v>
      </c>
      <c r="K4905" s="258" t="str">
        <f>data_olah!R703</f>
        <v>&gt; 200GB</v>
      </c>
      <c r="L4905" s="258" t="str">
        <f>data_olah!U703</f>
        <v>KURANG OPTIMAL</v>
      </c>
    </row>
    <row r="4906">
      <c r="A4906" s="257">
        <v>2025.0</v>
      </c>
      <c r="B4906" s="257" t="s">
        <v>3600</v>
      </c>
      <c r="C4906" s="258" t="str">
        <f>data_olah!B704</f>
        <v>PASER</v>
      </c>
      <c r="D4906" s="258" t="str">
        <f>data_olah!C704</f>
        <v>KUARO</v>
      </c>
      <c r="E4906" s="258" t="str">
        <f>data_olah!D704</f>
        <v>PASIR MAYANG</v>
      </c>
      <c r="F4906" s="259" t="str">
        <f>data_olah!F704</f>
        <v>-1.7742966776106361</v>
      </c>
      <c r="G4906" s="259" t="str">
        <f>data_olah!G704</f>
        <v>116.21831469799247</v>
      </c>
      <c r="H4906" s="258" t="str">
        <f>data_olah!H704</f>
        <v>TELKOMSEL</v>
      </c>
      <c r="I4906" s="258" t="str">
        <f>data_olah!I704</f>
        <v>INDIHOME</v>
      </c>
      <c r="J4906" s="258" t="str">
        <f>data_olah!J704</f>
        <v>TERPASANG</v>
      </c>
      <c r="K4906" s="258" t="str">
        <f>data_olah!R704</f>
        <v>&gt; 200GB</v>
      </c>
      <c r="L4906" s="258" t="str">
        <f>data_olah!U704</f>
        <v>KURANG OPTIMAL</v>
      </c>
    </row>
    <row r="4907">
      <c r="A4907" s="257">
        <v>2025.0</v>
      </c>
      <c r="B4907" s="257" t="s">
        <v>3600</v>
      </c>
      <c r="C4907" s="258" t="str">
        <f>data_olah!B705</f>
        <v>PASER</v>
      </c>
      <c r="D4907" s="258" t="str">
        <f>data_olah!C705</f>
        <v>KUARO</v>
      </c>
      <c r="E4907" s="258" t="str">
        <f>data_olah!D705</f>
        <v>KERTA BUMI</v>
      </c>
      <c r="F4907" s="259" t="str">
        <f>data_olah!F705</f>
        <v>-1.7432164851684002</v>
      </c>
      <c r="G4907" s="259" t="str">
        <f>data_olah!G705</f>
        <v>116.07489760774699</v>
      </c>
      <c r="H4907" s="258" t="str">
        <f>data_olah!H705</f>
        <v>TELKOMSEL</v>
      </c>
      <c r="I4907" s="258" t="str">
        <f>data_olah!I705</f>
        <v>INDIHOME</v>
      </c>
      <c r="J4907" s="258" t="str">
        <f>data_olah!J705</f>
        <v>TERPASANG</v>
      </c>
      <c r="K4907" s="258" t="str">
        <f>data_olah!R705</f>
        <v>&lt;= 10GB</v>
      </c>
      <c r="L4907" s="258" t="str">
        <f>data_olah!U705</f>
        <v>TIDAK OPTIMAL</v>
      </c>
    </row>
    <row r="4908">
      <c r="A4908" s="257">
        <v>2025.0</v>
      </c>
      <c r="B4908" s="257" t="s">
        <v>3600</v>
      </c>
      <c r="C4908" s="258" t="str">
        <f>data_olah!B706</f>
        <v>PASER</v>
      </c>
      <c r="D4908" s="258" t="str">
        <f>data_olah!C706</f>
        <v>KUARO</v>
      </c>
      <c r="E4908" s="258" t="str">
        <f>data_olah!D706</f>
        <v>PONDONG BARU</v>
      </c>
      <c r="F4908" s="259" t="str">
        <f>data_olah!F706</f>
        <v>-1.8137985837934292</v>
      </c>
      <c r="G4908" s="259" t="str">
        <f>data_olah!G706</f>
        <v>116.2385207365896</v>
      </c>
      <c r="H4908" s="258" t="str">
        <f>data_olah!H706</f>
        <v>PSN</v>
      </c>
      <c r="I4908" s="258" t="str">
        <f>data_olah!I706</f>
        <v>VSAT</v>
      </c>
      <c r="J4908" s="258" t="str">
        <f>data_olah!J706</f>
        <v>TERPASANG</v>
      </c>
      <c r="K4908" s="258" t="str">
        <f>data_olah!R706</f>
        <v/>
      </c>
      <c r="L4908" s="258" t="str">
        <f>data_olah!U706</f>
        <v>TIDAK OPTIMAL</v>
      </c>
    </row>
    <row r="4909">
      <c r="A4909" s="257">
        <v>2025.0</v>
      </c>
      <c r="B4909" s="257" t="s">
        <v>3600</v>
      </c>
      <c r="C4909" s="258" t="str">
        <f>data_olah!B707</f>
        <v>PASER</v>
      </c>
      <c r="D4909" s="258" t="str">
        <f>data_olah!C707</f>
        <v>KUARO</v>
      </c>
      <c r="E4909" s="258" t="str">
        <f>data_olah!D707</f>
        <v>PADANG JAYA</v>
      </c>
      <c r="F4909" s="259" t="str">
        <f>data_olah!F707</f>
        <v>-1.7940861886798762</v>
      </c>
      <c r="G4909" s="259" t="str">
        <f>data_olah!G707</f>
        <v>116.05789232105396</v>
      </c>
      <c r="H4909" s="258" t="str">
        <f>data_olah!H707</f>
        <v/>
      </c>
      <c r="I4909" s="258" t="str">
        <f>data_olah!I707</f>
        <v/>
      </c>
      <c r="J4909" s="258" t="str">
        <f>data_olah!J707</f>
        <v/>
      </c>
      <c r="K4909" s="258" t="str">
        <f>data_olah!R707</f>
        <v>BELUM TERPASANG</v>
      </c>
      <c r="L4909" s="258" t="str">
        <f>data_olah!U707</f>
        <v>BELUM TERPASANG</v>
      </c>
    </row>
    <row r="4910">
      <c r="A4910" s="257">
        <v>2025.0</v>
      </c>
      <c r="B4910" s="257" t="s">
        <v>3600</v>
      </c>
      <c r="C4910" s="258" t="str">
        <f>data_olah!B708</f>
        <v>PASER</v>
      </c>
      <c r="D4910" s="258" t="str">
        <f>data_olah!C708</f>
        <v>KUARO</v>
      </c>
      <c r="E4910" s="258" t="str">
        <f>data_olah!D708</f>
        <v>KENDAROM</v>
      </c>
      <c r="F4910" s="259" t="str">
        <f>data_olah!F708</f>
        <v>-1.7770045228437874</v>
      </c>
      <c r="G4910" s="259" t="str">
        <f>data_olah!G708</f>
        <v>116.09993248742362</v>
      </c>
      <c r="H4910" s="258" t="str">
        <f>data_olah!H708</f>
        <v>TELKOMSEL</v>
      </c>
      <c r="I4910" s="258" t="str">
        <f>data_olah!I708</f>
        <v>INDIHOME</v>
      </c>
      <c r="J4910" s="258" t="str">
        <f>data_olah!J708</f>
        <v>TERPASANG</v>
      </c>
      <c r="K4910" s="258" t="str">
        <f>data_olah!R708</f>
        <v>&lt;= 50GB</v>
      </c>
      <c r="L4910" s="258" t="str">
        <f>data_olah!U708</f>
        <v>TIDAK OPTIMAL</v>
      </c>
    </row>
    <row r="4911">
      <c r="A4911" s="257">
        <v>2025.0</v>
      </c>
      <c r="B4911" s="257" t="s">
        <v>3600</v>
      </c>
      <c r="C4911" s="258" t="str">
        <f>data_olah!B709</f>
        <v>PASER</v>
      </c>
      <c r="D4911" s="258" t="str">
        <f>data_olah!C709</f>
        <v>KUARO</v>
      </c>
      <c r="E4911" s="258" t="str">
        <f>data_olah!D709</f>
        <v>KLEMPANG SARI</v>
      </c>
      <c r="F4911" s="259" t="str">
        <f>data_olah!F709</f>
        <v>-1.834691217212868</v>
      </c>
      <c r="G4911" s="259" t="str">
        <f>data_olah!G709</f>
        <v>116.09478046435623</v>
      </c>
      <c r="H4911" s="258" t="str">
        <f>data_olah!H709</f>
        <v>TELKOMSEL</v>
      </c>
      <c r="I4911" s="258" t="str">
        <f>data_olah!I709</f>
        <v>INDIHOME</v>
      </c>
      <c r="J4911" s="258" t="str">
        <f>data_olah!J709</f>
        <v>TERPASANG</v>
      </c>
      <c r="K4911" s="258" t="str">
        <f>data_olah!R709</f>
        <v>&lt;= 50GB</v>
      </c>
      <c r="L4911" s="258" t="str">
        <f>data_olah!U709</f>
        <v>TIDAK OPTIMAL</v>
      </c>
    </row>
    <row r="4912">
      <c r="A4912" s="257">
        <v>2025.0</v>
      </c>
      <c r="B4912" s="257" t="s">
        <v>3600</v>
      </c>
      <c r="C4912" s="258" t="str">
        <f>data_olah!B710</f>
        <v>PASER</v>
      </c>
      <c r="D4912" s="258" t="str">
        <f>data_olah!C710</f>
        <v>KUARO</v>
      </c>
      <c r="E4912" s="258" t="str">
        <f>data_olah!D710</f>
        <v>KELUANG PASER JAYA</v>
      </c>
      <c r="F4912" s="259" t="str">
        <f>data_olah!F710</f>
        <v>-1.8794991115598447</v>
      </c>
      <c r="G4912" s="259" t="str">
        <f>data_olah!G710</f>
        <v>116.1260405989016</v>
      </c>
      <c r="H4912" s="258" t="str">
        <f>data_olah!H710</f>
        <v/>
      </c>
      <c r="I4912" s="258" t="str">
        <f>data_olah!I710</f>
        <v/>
      </c>
      <c r="J4912" s="258" t="str">
        <f>data_olah!J710</f>
        <v/>
      </c>
      <c r="K4912" s="258" t="str">
        <f>data_olah!R710</f>
        <v>BELUM TERPASANG</v>
      </c>
      <c r="L4912" s="258" t="str">
        <f>data_olah!U710</f>
        <v>BELUM TERPASANG</v>
      </c>
    </row>
    <row r="4913">
      <c r="A4913" s="257">
        <v>2025.0</v>
      </c>
      <c r="B4913" s="257" t="s">
        <v>3600</v>
      </c>
      <c r="C4913" s="258" t="str">
        <f>data_olah!B711</f>
        <v>PASER</v>
      </c>
      <c r="D4913" s="258" t="str">
        <f>data_olah!C711</f>
        <v>LONG IKIS</v>
      </c>
      <c r="E4913" s="258" t="str">
        <f>data_olah!D711</f>
        <v>MUARA ADANG</v>
      </c>
      <c r="F4913" s="259" t="str">
        <f>data_olah!F711</f>
        <v>-1.6699922008416643</v>
      </c>
      <c r="G4913" s="259" t="str">
        <f>data_olah!G711</f>
        <v>116.31009043389574</v>
      </c>
      <c r="H4913" s="258" t="str">
        <f>data_olah!H711</f>
        <v>ICON+</v>
      </c>
      <c r="I4913" s="258" t="str">
        <f>data_olah!I711</f>
        <v> Broadband + I-WIN</v>
      </c>
      <c r="J4913" s="258" t="str">
        <f>data_olah!J711</f>
        <v>TERPASANG</v>
      </c>
      <c r="K4913" s="258" t="str">
        <f>data_olah!R711</f>
        <v>&lt;= 200GB</v>
      </c>
      <c r="L4913" s="258" t="str">
        <f>data_olah!U711</f>
        <v>KURANG OPTIMAL</v>
      </c>
    </row>
    <row r="4914">
      <c r="A4914" s="257">
        <v>2025.0</v>
      </c>
      <c r="B4914" s="257" t="s">
        <v>3600</v>
      </c>
      <c r="C4914" s="258" t="str">
        <f>data_olah!B712</f>
        <v>PASER</v>
      </c>
      <c r="D4914" s="258" t="str">
        <f>data_olah!C712</f>
        <v>LONG IKIS</v>
      </c>
      <c r="E4914" s="258" t="str">
        <f>data_olah!D712</f>
        <v>TELUK WARU</v>
      </c>
      <c r="F4914" s="259" t="str">
        <f>data_olah!F712</f>
        <v>-1.6523418071730815</v>
      </c>
      <c r="G4914" s="259" t="str">
        <f>data_olah!G712</f>
        <v>116.29561338262076</v>
      </c>
      <c r="H4914" s="258" t="str">
        <f>data_olah!H712</f>
        <v>ICON+</v>
      </c>
      <c r="I4914" s="258" t="str">
        <f>data_olah!I712</f>
        <v>STARLINK</v>
      </c>
      <c r="J4914" s="258" t="str">
        <f>data_olah!J712</f>
        <v>TERPASANG</v>
      </c>
      <c r="K4914" s="258" t="str">
        <f>data_olah!R712</f>
        <v>&gt; 200GB</v>
      </c>
      <c r="L4914" s="258" t="str">
        <f>data_olah!U712</f>
        <v>KURANG OPTIMAL</v>
      </c>
    </row>
    <row r="4915">
      <c r="A4915" s="257">
        <v>2025.0</v>
      </c>
      <c r="B4915" s="257" t="s">
        <v>3600</v>
      </c>
      <c r="C4915" s="258" t="str">
        <f>data_olah!B713</f>
        <v>PASER</v>
      </c>
      <c r="D4915" s="258" t="str">
        <f>data_olah!C713</f>
        <v>LONG IKIS</v>
      </c>
      <c r="E4915" s="258" t="str">
        <f>data_olah!D713</f>
        <v>TAJUR</v>
      </c>
      <c r="F4915" s="259" t="str">
        <f>data_olah!F713</f>
        <v>-1.6309064247004614</v>
      </c>
      <c r="G4915" s="259" t="str">
        <f>data_olah!G713</f>
        <v>116.19986514903162</v>
      </c>
      <c r="H4915" s="258" t="str">
        <f>data_olah!H713</f>
        <v>TELKOMSEL</v>
      </c>
      <c r="I4915" s="258" t="str">
        <f>data_olah!I713</f>
        <v>INDIHOME</v>
      </c>
      <c r="J4915" s="258" t="str">
        <f>data_olah!J713</f>
        <v>TERPASANG</v>
      </c>
      <c r="K4915" s="258" t="str">
        <f>data_olah!R713</f>
        <v/>
      </c>
      <c r="L4915" s="258" t="str">
        <f>data_olah!U713</f>
        <v>KURANG OPTIMAL</v>
      </c>
    </row>
    <row r="4916">
      <c r="A4916" s="257">
        <v>2025.0</v>
      </c>
      <c r="B4916" s="257" t="s">
        <v>3600</v>
      </c>
      <c r="C4916" s="258" t="str">
        <f>data_olah!B714</f>
        <v>PASER</v>
      </c>
      <c r="D4916" s="258" t="str">
        <f>data_olah!C714</f>
        <v>LONG IKIS</v>
      </c>
      <c r="E4916" s="258" t="str">
        <f>data_olah!D714</f>
        <v>SEMUNTAI</v>
      </c>
      <c r="F4916" s="259" t="str">
        <f>data_olah!F714</f>
        <v>-1.6469735808698045</v>
      </c>
      <c r="G4916" s="259" t="str">
        <f>data_olah!G714</f>
        <v>116.15412711991836</v>
      </c>
      <c r="H4916" s="258" t="str">
        <f>data_olah!H714</f>
        <v>TELKOMSEL</v>
      </c>
      <c r="I4916" s="258" t="str">
        <f>data_olah!I714</f>
        <v>INDIHOME</v>
      </c>
      <c r="J4916" s="258" t="str">
        <f>data_olah!J714</f>
        <v>TERPASANG</v>
      </c>
      <c r="K4916" s="258" t="str">
        <f>data_olah!R714</f>
        <v>TIDAK AKTIF</v>
      </c>
      <c r="L4916" s="258" t="str">
        <f>data_olah!U714</f>
        <v>TIDAK OPTIMAL</v>
      </c>
    </row>
    <row r="4917">
      <c r="A4917" s="257">
        <v>2025.0</v>
      </c>
      <c r="B4917" s="257" t="s">
        <v>3600</v>
      </c>
      <c r="C4917" s="258" t="str">
        <f>data_olah!B715</f>
        <v>PASER</v>
      </c>
      <c r="D4917" s="258" t="str">
        <f>data_olah!C715</f>
        <v>LONG IKIS</v>
      </c>
      <c r="E4917" s="258" t="str">
        <f>data_olah!D715</f>
        <v>LOMBOK</v>
      </c>
      <c r="F4917" s="259" t="str">
        <f>data_olah!F715</f>
        <v>-1.6141819885294506</v>
      </c>
      <c r="G4917" s="259" t="str">
        <f>data_olah!G715</f>
        <v>116.15853070646948</v>
      </c>
      <c r="H4917" s="258" t="str">
        <f>data_olah!H715</f>
        <v/>
      </c>
      <c r="I4917" s="258" t="str">
        <f>data_olah!I715</f>
        <v/>
      </c>
      <c r="J4917" s="258" t="str">
        <f>data_olah!J715</f>
        <v/>
      </c>
      <c r="K4917" s="258" t="str">
        <f>data_olah!R715</f>
        <v>BELUM TERPASANG</v>
      </c>
      <c r="L4917" s="258" t="str">
        <f>data_olah!U715</f>
        <v>BELUM TERPASANG</v>
      </c>
    </row>
    <row r="4918">
      <c r="A4918" s="257">
        <v>2025.0</v>
      </c>
      <c r="B4918" s="257" t="s">
        <v>3600</v>
      </c>
      <c r="C4918" s="258" t="str">
        <f>data_olah!B716</f>
        <v>PASER</v>
      </c>
      <c r="D4918" s="258" t="str">
        <f>data_olah!C716</f>
        <v>LONG IKIS</v>
      </c>
      <c r="E4918" s="258" t="str">
        <f>data_olah!D716</f>
        <v>PAIT</v>
      </c>
      <c r="F4918" s="259" t="str">
        <f>data_olah!F716</f>
        <v>-1.6014545418072847</v>
      </c>
      <c r="G4918" s="259" t="str">
        <f>data_olah!G716</f>
        <v>116.16740499494628</v>
      </c>
      <c r="H4918" s="258" t="str">
        <f>data_olah!H716</f>
        <v>TELKOMSEL</v>
      </c>
      <c r="I4918" s="258" t="str">
        <f>data_olah!I716</f>
        <v>INDIHOME</v>
      </c>
      <c r="J4918" s="258" t="str">
        <f>data_olah!J716</f>
        <v>TERPASANG</v>
      </c>
      <c r="K4918" s="258" t="str">
        <f>data_olah!R716</f>
        <v>&gt; 200GB</v>
      </c>
      <c r="L4918" s="258" t="str">
        <f>data_olah!U716</f>
        <v>KURANG OPTIMAL</v>
      </c>
    </row>
    <row r="4919">
      <c r="A4919" s="257">
        <v>2025.0</v>
      </c>
      <c r="B4919" s="257" t="s">
        <v>3600</v>
      </c>
      <c r="C4919" s="258" t="str">
        <f>data_olah!B717</f>
        <v>PASER</v>
      </c>
      <c r="D4919" s="258" t="str">
        <f>data_olah!C717</f>
        <v>LONG IKIS</v>
      </c>
      <c r="E4919" s="258" t="str">
        <f>data_olah!D717</f>
        <v>OLUNG</v>
      </c>
      <c r="F4919" s="259" t="str">
        <f>data_olah!F717</f>
        <v>-1.5685277515506266</v>
      </c>
      <c r="G4919" s="259" t="str">
        <f>data_olah!G717</f>
        <v>116.19778817448889</v>
      </c>
      <c r="H4919" s="258" t="str">
        <f>data_olah!H717</f>
        <v>TELKOMSEL</v>
      </c>
      <c r="I4919" s="258" t="str">
        <f>data_olah!I717</f>
        <v>INDIHOME</v>
      </c>
      <c r="J4919" s="258" t="str">
        <f>data_olah!J717</f>
        <v>TERPASANG</v>
      </c>
      <c r="K4919" s="258" t="str">
        <f>data_olah!R717</f>
        <v>&gt; 200GB</v>
      </c>
      <c r="L4919" s="258" t="str">
        <f>data_olah!U717</f>
        <v>KURANG OPTIMAL</v>
      </c>
    </row>
    <row r="4920">
      <c r="A4920" s="257">
        <v>2025.0</v>
      </c>
      <c r="B4920" s="257" t="s">
        <v>3600</v>
      </c>
      <c r="C4920" s="258" t="str">
        <f>data_olah!B718</f>
        <v>PASER</v>
      </c>
      <c r="D4920" s="258" t="str">
        <f>data_olah!C718</f>
        <v>LONG IKIS</v>
      </c>
      <c r="E4920" s="258" t="str">
        <f>data_olah!D718</f>
        <v>KAYUNGO</v>
      </c>
      <c r="F4920" s="259" t="str">
        <f>data_olah!F718</f>
        <v>-1.5686501543069038</v>
      </c>
      <c r="G4920" s="259" t="str">
        <f>data_olah!G718</f>
        <v>116.21660748777335</v>
      </c>
      <c r="H4920" s="258" t="str">
        <f>data_olah!H718</f>
        <v>TELKOM</v>
      </c>
      <c r="I4920" s="258" t="str">
        <f>data_olah!I718</f>
        <v>WMS</v>
      </c>
      <c r="J4920" s="258" t="str">
        <f>data_olah!J718</f>
        <v>TERPASANG</v>
      </c>
      <c r="K4920" s="258" t="str">
        <f>data_olah!R718</f>
        <v>BELUM TERPASANG</v>
      </c>
      <c r="L4920" s="258" t="str">
        <f>data_olah!U718</f>
        <v>KURANG OPTIMAL</v>
      </c>
    </row>
    <row r="4921">
      <c r="A4921" s="257">
        <v>2025.0</v>
      </c>
      <c r="B4921" s="257" t="s">
        <v>3600</v>
      </c>
      <c r="C4921" s="258" t="str">
        <f>data_olah!B719</f>
        <v>PASER</v>
      </c>
      <c r="D4921" s="258" t="str">
        <f>data_olah!C719</f>
        <v>LONG IKIS</v>
      </c>
      <c r="E4921" s="258" t="str">
        <f>data_olah!D719</f>
        <v>JEMPARING</v>
      </c>
      <c r="F4921" s="259" t="str">
        <f>data_olah!F719</f>
        <v>-1.5601010666921133</v>
      </c>
      <c r="G4921" s="259" t="str">
        <f>data_olah!G719</f>
        <v>116.2586440203081</v>
      </c>
      <c r="H4921" s="258" t="str">
        <f>data_olah!H719</f>
        <v>TELKOM</v>
      </c>
      <c r="I4921" s="258" t="str">
        <f>data_olah!I719</f>
        <v>WMS</v>
      </c>
      <c r="J4921" s="258" t="str">
        <f>data_olah!J719</f>
        <v>TERPASANG</v>
      </c>
      <c r="K4921" s="258" t="str">
        <f>data_olah!R719</f>
        <v>BELUM TERPASANG</v>
      </c>
      <c r="L4921" s="258" t="str">
        <f>data_olah!U719</f>
        <v>TIDAK OPTIMAL</v>
      </c>
    </row>
    <row r="4922">
      <c r="A4922" s="257">
        <v>2025.0</v>
      </c>
      <c r="B4922" s="257" t="s">
        <v>3600</v>
      </c>
      <c r="C4922" s="258" t="str">
        <f>data_olah!B720</f>
        <v>PASER</v>
      </c>
      <c r="D4922" s="258" t="str">
        <f>data_olah!C720</f>
        <v>LONG IKIS</v>
      </c>
      <c r="E4922" s="258" t="str">
        <f>data_olah!D720</f>
        <v>TIWEI</v>
      </c>
      <c r="F4922" s="259" t="str">
        <f>data_olah!F720</f>
        <v>-1.484029133469726</v>
      </c>
      <c r="G4922" s="259" t="str">
        <f>data_olah!G720</f>
        <v>116.142187748303</v>
      </c>
      <c r="H4922" s="258" t="str">
        <f>data_olah!H720</f>
        <v>ICON+</v>
      </c>
      <c r="I4922" s="258" t="str">
        <f>data_olah!I720</f>
        <v> Broadband + I-WIN</v>
      </c>
      <c r="J4922" s="258" t="str">
        <f>data_olah!J720</f>
        <v>TERPASANG</v>
      </c>
      <c r="K4922" s="258" t="str">
        <f>data_olah!R720</f>
        <v>&lt;= 200GB</v>
      </c>
      <c r="L4922" s="258" t="str">
        <f>data_olah!U720</f>
        <v>KURANG OPTIMAL</v>
      </c>
    </row>
    <row r="4923">
      <c r="A4923" s="257">
        <v>2025.0</v>
      </c>
      <c r="B4923" s="257" t="s">
        <v>3600</v>
      </c>
      <c r="C4923" s="258" t="str">
        <f>data_olah!B721</f>
        <v>PASER</v>
      </c>
      <c r="D4923" s="258" t="str">
        <f>data_olah!C721</f>
        <v>LONG IKIS</v>
      </c>
      <c r="E4923" s="258" t="str">
        <f>data_olah!D721</f>
        <v>BELIMBING</v>
      </c>
      <c r="F4923" s="259" t="str">
        <f>data_olah!F721</f>
        <v>-1.4124686310988268</v>
      </c>
      <c r="G4923" s="259" t="str">
        <f>data_olah!G721</f>
        <v>116.17023687440356</v>
      </c>
      <c r="H4923" s="258" t="str">
        <f>data_olah!H721</f>
        <v>TELKOMSEL</v>
      </c>
      <c r="I4923" s="258" t="str">
        <f>data_olah!I721</f>
        <v>ORBIT</v>
      </c>
      <c r="J4923" s="258" t="str">
        <f>data_olah!J721</f>
        <v>TERPASANG</v>
      </c>
      <c r="K4923" s="258" t="str">
        <f>data_olah!R721</f>
        <v>TIDAK TERDETEKSI</v>
      </c>
      <c r="L4923" s="258" t="str">
        <f>data_olah!U721</f>
        <v>TIDAK TERDETEKSI</v>
      </c>
    </row>
    <row r="4924">
      <c r="A4924" s="257">
        <v>2025.0</v>
      </c>
      <c r="B4924" s="257" t="s">
        <v>3600</v>
      </c>
      <c r="C4924" s="258" t="str">
        <f>data_olah!B722</f>
        <v>PASER</v>
      </c>
      <c r="D4924" s="258" t="str">
        <f>data_olah!C722</f>
        <v>LONG IKIS</v>
      </c>
      <c r="E4924" s="258" t="str">
        <f>data_olah!D722</f>
        <v>LONG GELANG</v>
      </c>
      <c r="F4924" s="259" t="str">
        <f>data_olah!F722</f>
        <v>-1.5178038605552124</v>
      </c>
      <c r="G4924" s="259" t="str">
        <f>data_olah!G722</f>
        <v>116.14649934678394</v>
      </c>
      <c r="H4924" s="258" t="str">
        <f>data_olah!H722</f>
        <v>TELKOMSEL</v>
      </c>
      <c r="I4924" s="258" t="str">
        <f>data_olah!I722</f>
        <v>INDIHOME</v>
      </c>
      <c r="J4924" s="258" t="str">
        <f>data_olah!J722</f>
        <v>TERPASANG</v>
      </c>
      <c r="K4924" s="258" t="str">
        <f>data_olah!R722</f>
        <v>&lt;= 1GB</v>
      </c>
      <c r="L4924" s="258" t="str">
        <f>data_olah!U722</f>
        <v>TIDAK OPTIMAL</v>
      </c>
    </row>
    <row r="4925">
      <c r="A4925" s="257">
        <v>2025.0</v>
      </c>
      <c r="B4925" s="257" t="s">
        <v>3600</v>
      </c>
      <c r="C4925" s="258" t="str">
        <f>data_olah!B723</f>
        <v>PASER</v>
      </c>
      <c r="D4925" s="258" t="str">
        <f>data_olah!C723</f>
        <v>LONG IKIS</v>
      </c>
      <c r="E4925" s="258" t="str">
        <f>data_olah!D723</f>
        <v>KRAYAN JAYA</v>
      </c>
      <c r="F4925" s="259" t="str">
        <f>data_olah!F723</f>
        <v>-1.582165438636806</v>
      </c>
      <c r="G4925" s="259" t="str">
        <f>data_olah!G723</f>
        <v>116.2590088101344</v>
      </c>
      <c r="H4925" s="258" t="str">
        <f>data_olah!H723</f>
        <v>ICON+</v>
      </c>
      <c r="I4925" s="258" t="str">
        <f>data_olah!I723</f>
        <v> Broadband + I-WIN</v>
      </c>
      <c r="J4925" s="258" t="str">
        <f>data_olah!J723</f>
        <v>TERPASANG</v>
      </c>
      <c r="K4925" s="258" t="str">
        <f>data_olah!R723</f>
        <v>&lt;= 200GB</v>
      </c>
      <c r="L4925" s="258" t="str">
        <f>data_olah!U723</f>
        <v>KURANG OPTIMAL</v>
      </c>
    </row>
    <row r="4926">
      <c r="A4926" s="257">
        <v>2025.0</v>
      </c>
      <c r="B4926" s="257" t="s">
        <v>3600</v>
      </c>
      <c r="C4926" s="258" t="str">
        <f>data_olah!B724</f>
        <v>PASER</v>
      </c>
      <c r="D4926" s="258" t="str">
        <f>data_olah!C724</f>
        <v>LONG IKIS</v>
      </c>
      <c r="E4926" s="258" t="str">
        <f>data_olah!D724</f>
        <v>BUKIT SALOKA</v>
      </c>
      <c r="F4926" s="259" t="str">
        <f>data_olah!F724</f>
        <v>-1.6176379304835413</v>
      </c>
      <c r="G4926" s="259" t="str">
        <f>data_olah!G724</f>
        <v>116.26188643599902</v>
      </c>
      <c r="H4926" s="258" t="str">
        <f>data_olah!H724</f>
        <v>TELKOMSEL</v>
      </c>
      <c r="I4926" s="258" t="str">
        <f>data_olah!I724</f>
        <v>INDIHOME</v>
      </c>
      <c r="J4926" s="258" t="str">
        <f>data_olah!J724</f>
        <v>TERPASANG</v>
      </c>
      <c r="K4926" s="258" t="str">
        <f>data_olah!R724</f>
        <v>&lt;= 150GB</v>
      </c>
      <c r="L4926" s="258" t="str">
        <f>data_olah!U724</f>
        <v>KURANG OPTIMAL</v>
      </c>
    </row>
    <row r="4927">
      <c r="A4927" s="257">
        <v>2025.0</v>
      </c>
      <c r="B4927" s="257" t="s">
        <v>3600</v>
      </c>
      <c r="C4927" s="258" t="str">
        <f>data_olah!B725</f>
        <v>PASER</v>
      </c>
      <c r="D4927" s="258" t="str">
        <f>data_olah!C725</f>
        <v>LONG IKIS</v>
      </c>
      <c r="E4927" s="258" t="str">
        <f>data_olah!D725</f>
        <v>KRAYAN SENTOSA</v>
      </c>
      <c r="F4927" s="259" t="str">
        <f>data_olah!F725</f>
        <v>-1.600562379601574</v>
      </c>
      <c r="G4927" s="259" t="str">
        <f>data_olah!G725</f>
        <v>116.26305182878943</v>
      </c>
      <c r="H4927" s="258" t="str">
        <f>data_olah!H725</f>
        <v>TELKOMSEL</v>
      </c>
      <c r="I4927" s="258" t="str">
        <f>data_olah!I725</f>
        <v>INDIHOME</v>
      </c>
      <c r="J4927" s="258" t="str">
        <f>data_olah!J725</f>
        <v>TERPASANG</v>
      </c>
      <c r="K4927" s="258" t="str">
        <f>data_olah!R725</f>
        <v>&lt;= 1GB</v>
      </c>
      <c r="L4927" s="258" t="str">
        <f>data_olah!U725</f>
        <v>TIDAK OPTIMAL</v>
      </c>
    </row>
    <row r="4928">
      <c r="A4928" s="257">
        <v>2025.0</v>
      </c>
      <c r="B4928" s="257" t="s">
        <v>3600</v>
      </c>
      <c r="C4928" s="258" t="str">
        <f>data_olah!B726</f>
        <v>PASER</v>
      </c>
      <c r="D4928" s="258" t="str">
        <f>data_olah!C726</f>
        <v>LONG IKIS</v>
      </c>
      <c r="E4928" s="258" t="str">
        <f>data_olah!D726</f>
        <v>KRAYAN MAKMUR</v>
      </c>
      <c r="F4928" s="259" t="str">
        <f>data_olah!F726</f>
        <v>-1.6155006851311575</v>
      </c>
      <c r="G4928" s="259" t="str">
        <f>data_olah!G726</f>
        <v>116.23971890807695</v>
      </c>
      <c r="H4928" s="258" t="str">
        <f>data_olah!H726</f>
        <v>TELKOMSEL</v>
      </c>
      <c r="I4928" s="258" t="str">
        <f>data_olah!I726</f>
        <v>ORBIT</v>
      </c>
      <c r="J4928" s="258" t="str">
        <f>data_olah!J726</f>
        <v>TERPASANG</v>
      </c>
      <c r="K4928" s="258" t="str">
        <f>data_olah!R726</f>
        <v>TIDAK TERDETEKSI</v>
      </c>
      <c r="L4928" s="258" t="str">
        <f>data_olah!U726</f>
        <v>TIDAK TERDETEKSI</v>
      </c>
    </row>
    <row r="4929">
      <c r="A4929" s="257">
        <v>2025.0</v>
      </c>
      <c r="B4929" s="257" t="s">
        <v>3600</v>
      </c>
      <c r="C4929" s="258" t="str">
        <f>data_olah!B727</f>
        <v>PASER</v>
      </c>
      <c r="D4929" s="258" t="str">
        <f>data_olah!C727</f>
        <v>LONG IKIS</v>
      </c>
      <c r="E4929" s="258" t="str">
        <f>data_olah!D727</f>
        <v>KAYUNGO SARI</v>
      </c>
      <c r="F4929" s="259" t="str">
        <f>data_olah!F727</f>
        <v>-1.5351123707783323</v>
      </c>
      <c r="G4929" s="259" t="str">
        <f>data_olah!G727</f>
        <v>116.19353802398331</v>
      </c>
      <c r="H4929" s="258" t="str">
        <f>data_olah!H727</f>
        <v>ICON+</v>
      </c>
      <c r="I4929" s="258" t="str">
        <f>data_olah!I727</f>
        <v> Broadband + I-WIN</v>
      </c>
      <c r="J4929" s="258" t="str">
        <f>data_olah!J727</f>
        <v>TERPASANG</v>
      </c>
      <c r="K4929" s="258" t="str">
        <f>data_olah!R727</f>
        <v>&lt;= 200GB</v>
      </c>
      <c r="L4929" s="258" t="str">
        <f>data_olah!U727</f>
        <v>KURANG OPTIMAL</v>
      </c>
    </row>
    <row r="4930">
      <c r="A4930" s="257">
        <v>2025.0</v>
      </c>
      <c r="B4930" s="257" t="s">
        <v>3600</v>
      </c>
      <c r="C4930" s="258" t="str">
        <f>data_olah!B728</f>
        <v>PASER</v>
      </c>
      <c r="D4930" s="258" t="str">
        <f>data_olah!C728</f>
        <v>LONG IKIS</v>
      </c>
      <c r="E4930" s="258" t="str">
        <f>data_olah!D728</f>
        <v>KRAYAN BAHAGIA</v>
      </c>
      <c r="F4930" s="259" t="str">
        <f>data_olah!F728</f>
        <v>-1.5860181771117912</v>
      </c>
      <c r="G4930" s="259" t="str">
        <f>data_olah!G728</f>
        <v>116.20651252179249</v>
      </c>
      <c r="H4930" s="258" t="str">
        <f>data_olah!H728</f>
        <v>TELKOMSEL</v>
      </c>
      <c r="I4930" s="258" t="str">
        <f>data_olah!I728</f>
        <v>INDIHOME</v>
      </c>
      <c r="J4930" s="258" t="str">
        <f>data_olah!J728</f>
        <v>TERPASANG</v>
      </c>
      <c r="K4930" s="258" t="str">
        <f>data_olah!R728</f>
        <v>&lt;= 1GB</v>
      </c>
      <c r="L4930" s="258" t="str">
        <f>data_olah!U728</f>
        <v>TIDAK OPTIMAL</v>
      </c>
    </row>
    <row r="4931">
      <c r="A4931" s="257">
        <v>2025.0</v>
      </c>
      <c r="B4931" s="257" t="s">
        <v>3600</v>
      </c>
      <c r="C4931" s="258" t="str">
        <f>data_olah!B729</f>
        <v>PASER</v>
      </c>
      <c r="D4931" s="258" t="str">
        <f>data_olah!C729</f>
        <v>LONG IKIS</v>
      </c>
      <c r="E4931" s="258" t="str">
        <f>data_olah!D729</f>
        <v>SAWIT JAYA</v>
      </c>
      <c r="F4931" s="259" t="str">
        <f>data_olah!F729</f>
        <v>-1.5864424701402697</v>
      </c>
      <c r="G4931" s="259" t="str">
        <f>data_olah!G729</f>
        <v>116.1571807716035</v>
      </c>
      <c r="H4931" s="258" t="str">
        <f>data_olah!H729</f>
        <v>TELKOMSEL</v>
      </c>
      <c r="I4931" s="258" t="str">
        <f>data_olah!I729</f>
        <v>INDIHOME</v>
      </c>
      <c r="J4931" s="258" t="str">
        <f>data_olah!J729</f>
        <v>TERPASANG</v>
      </c>
      <c r="K4931" s="258" t="str">
        <f>data_olah!R729</f>
        <v>TIDAK AKTIF</v>
      </c>
      <c r="L4931" s="258" t="str">
        <f>data_olah!U729</f>
        <v>TIDAK AKTIF</v>
      </c>
    </row>
    <row r="4932">
      <c r="A4932" s="257">
        <v>2025.0</v>
      </c>
      <c r="B4932" s="257" t="s">
        <v>3600</v>
      </c>
      <c r="C4932" s="258" t="str">
        <f>data_olah!B730</f>
        <v>PASER</v>
      </c>
      <c r="D4932" s="258" t="str">
        <f>data_olah!C730</f>
        <v>LONG IKIS</v>
      </c>
      <c r="E4932" s="258" t="str">
        <f>data_olah!D730</f>
        <v>SEKUROU JAYA</v>
      </c>
      <c r="F4932" s="259" t="str">
        <f>data_olah!F730</f>
        <v>-1.5615568020907897</v>
      </c>
      <c r="G4932" s="259" t="str">
        <f>data_olah!G730</f>
        <v>116.14049146416359</v>
      </c>
      <c r="H4932" s="258" t="str">
        <f>data_olah!H730</f>
        <v>TELKOMSEL</v>
      </c>
      <c r="I4932" s="258" t="str">
        <f>data_olah!I730</f>
        <v>INDIHOME</v>
      </c>
      <c r="J4932" s="258" t="str">
        <f>data_olah!J730</f>
        <v>TERPASANG</v>
      </c>
      <c r="K4932" s="258" t="str">
        <f>data_olah!R730</f>
        <v>TIDAK AKTIF</v>
      </c>
      <c r="L4932" s="258" t="str">
        <f>data_olah!U730</f>
        <v>TIDAK OPTIMAL</v>
      </c>
    </row>
    <row r="4933">
      <c r="A4933" s="257">
        <v>2025.0</v>
      </c>
      <c r="B4933" s="257" t="s">
        <v>3600</v>
      </c>
      <c r="C4933" s="258" t="str">
        <f>data_olah!B731</f>
        <v>PASER</v>
      </c>
      <c r="D4933" s="258" t="str">
        <f>data_olah!C731</f>
        <v>LONG IKIS</v>
      </c>
      <c r="E4933" s="258" t="str">
        <f>data_olah!D731</f>
        <v>KERTA BHAKTI</v>
      </c>
      <c r="F4933" s="259" t="str">
        <f>data_olah!F731</f>
        <v>-1.5424373481795448</v>
      </c>
      <c r="G4933" s="259" t="str">
        <f>data_olah!G731</f>
        <v>116.16092527230121</v>
      </c>
      <c r="H4933" s="258" t="str">
        <f>data_olah!H731</f>
        <v/>
      </c>
      <c r="I4933" s="258" t="str">
        <f>data_olah!I731</f>
        <v/>
      </c>
      <c r="J4933" s="258" t="str">
        <f>data_olah!J731</f>
        <v/>
      </c>
      <c r="K4933" s="258" t="str">
        <f>data_olah!R731</f>
        <v>BELUM TERPASANG</v>
      </c>
      <c r="L4933" s="258" t="str">
        <f>data_olah!U731</f>
        <v>BELUM TERPASANG</v>
      </c>
    </row>
    <row r="4934">
      <c r="A4934" s="257">
        <v>2025.0</v>
      </c>
      <c r="B4934" s="257" t="s">
        <v>3600</v>
      </c>
      <c r="C4934" s="258" t="str">
        <f>data_olah!B732</f>
        <v>PASER</v>
      </c>
      <c r="D4934" s="258" t="str">
        <f>data_olah!C732</f>
        <v>LONG IKIS</v>
      </c>
      <c r="E4934" s="258" t="str">
        <f>data_olah!D732</f>
        <v>ADANG JAYA</v>
      </c>
      <c r="F4934" s="259" t="str">
        <f>data_olah!F732</f>
        <v>-1.6383764611247895</v>
      </c>
      <c r="G4934" s="259" t="str">
        <f>data_olah!G732</f>
        <v>116.33232720325648</v>
      </c>
      <c r="H4934" s="258" t="str">
        <f>data_olah!H732</f>
        <v>ICON+</v>
      </c>
      <c r="I4934" s="258" t="str">
        <f>data_olah!I732</f>
        <v> Broadband + I-WIN</v>
      </c>
      <c r="J4934" s="258" t="str">
        <f>data_olah!J732</f>
        <v>TERPASANG</v>
      </c>
      <c r="K4934" s="258" t="str">
        <f>data_olah!R732</f>
        <v>&lt;= 200GB</v>
      </c>
      <c r="L4934" s="258" t="str">
        <f>data_olah!U732</f>
        <v>KURANG OPTIMAL</v>
      </c>
    </row>
    <row r="4935">
      <c r="A4935" s="257">
        <v>2025.0</v>
      </c>
      <c r="B4935" s="257" t="s">
        <v>3600</v>
      </c>
      <c r="C4935" s="258" t="str">
        <f>data_olah!B733</f>
        <v>PASER</v>
      </c>
      <c r="D4935" s="258" t="str">
        <f>data_olah!C733</f>
        <v>LONG IKIS</v>
      </c>
      <c r="E4935" s="258" t="str">
        <f>data_olah!D733</f>
        <v>TAJER MULYA</v>
      </c>
      <c r="F4935" s="259" t="str">
        <f>data_olah!F733</f>
        <v>-1.550267827612046</v>
      </c>
      <c r="G4935" s="259" t="str">
        <f>data_olah!G733</f>
        <v>116.24587459934338</v>
      </c>
      <c r="H4935" s="258" t="str">
        <f>data_olah!H733</f>
        <v>TELKOMSEL</v>
      </c>
      <c r="I4935" s="258" t="str">
        <f>data_olah!I733</f>
        <v>INDIHOME</v>
      </c>
      <c r="J4935" s="258" t="str">
        <f>data_olah!J733</f>
        <v>TERPASANG</v>
      </c>
      <c r="K4935" s="258" t="str">
        <f>data_olah!R733</f>
        <v>&lt;= 1GB</v>
      </c>
      <c r="L4935" s="258" t="str">
        <f>data_olah!U733</f>
        <v>KURANG OPTIMAL</v>
      </c>
    </row>
    <row r="4936">
      <c r="A4936" s="257">
        <v>2025.0</v>
      </c>
      <c r="B4936" s="257" t="s">
        <v>3600</v>
      </c>
      <c r="C4936" s="258" t="str">
        <f>data_olah!B734</f>
        <v>PASER</v>
      </c>
      <c r="D4936" s="258" t="str">
        <f>data_olah!C734</f>
        <v>LONG IKIS</v>
      </c>
      <c r="E4936" s="258" t="str">
        <f>data_olah!D734</f>
        <v>BREWE</v>
      </c>
      <c r="F4936" s="259" t="str">
        <f>data_olah!F734</f>
        <v>-1.561181803819036</v>
      </c>
      <c r="G4936" s="259" t="str">
        <f>data_olah!G734</f>
        <v>116.1219182838604</v>
      </c>
      <c r="H4936" s="258" t="str">
        <f>data_olah!H734</f>
        <v>ICON+</v>
      </c>
      <c r="I4936" s="258" t="str">
        <f>data_olah!I734</f>
        <v> Broadband + I-WIN</v>
      </c>
      <c r="J4936" s="258" t="str">
        <f>data_olah!J734</f>
        <v>TERPASANG</v>
      </c>
      <c r="K4936" s="258" t="str">
        <f>data_olah!R734</f>
        <v>&lt;= 200GB</v>
      </c>
      <c r="L4936" s="258" t="str">
        <f>data_olah!U734</f>
        <v>KURANG OPTIMAL</v>
      </c>
    </row>
    <row r="4937">
      <c r="A4937" s="257">
        <v>2025.0</v>
      </c>
      <c r="B4937" s="257" t="s">
        <v>3600</v>
      </c>
      <c r="C4937" s="258" t="str">
        <f>data_olah!B735</f>
        <v>PASER</v>
      </c>
      <c r="D4937" s="258" t="str">
        <f>data_olah!C735</f>
        <v>LONG IKIS</v>
      </c>
      <c r="E4937" s="258" t="str">
        <f>data_olah!D735</f>
        <v>ATANG PAIT</v>
      </c>
      <c r="F4937" s="259" t="str">
        <f>data_olah!F735</f>
        <v>-1.6115590176202572</v>
      </c>
      <c r="G4937" s="259" t="str">
        <f>data_olah!G735</f>
        <v>116.19032465421428</v>
      </c>
      <c r="H4937" s="258" t="str">
        <f>data_olah!H735</f>
        <v>TELKOMSEL</v>
      </c>
      <c r="I4937" s="258" t="str">
        <f>data_olah!I735</f>
        <v>INDIHOME</v>
      </c>
      <c r="J4937" s="258" t="str">
        <f>data_olah!J735</f>
        <v>TERPASANG</v>
      </c>
      <c r="K4937" s="258" t="str">
        <f>data_olah!R735</f>
        <v>&lt;= 1GB</v>
      </c>
      <c r="L4937" s="258" t="str">
        <f>data_olah!U735</f>
        <v>TIDAK OPTIMAL</v>
      </c>
    </row>
    <row r="4938">
      <c r="A4938" s="257">
        <v>2025.0</v>
      </c>
      <c r="B4938" s="257" t="s">
        <v>3600</v>
      </c>
      <c r="C4938" s="258" t="str">
        <f>data_olah!B736</f>
        <v>PASER</v>
      </c>
      <c r="D4938" s="258" t="str">
        <f>data_olah!C736</f>
        <v>LONG KALI</v>
      </c>
      <c r="E4938" s="258" t="str">
        <f>data_olah!D736</f>
        <v>MUARA TELAKE</v>
      </c>
      <c r="F4938" s="259" t="str">
        <f>data_olah!F736</f>
        <v>-1.619331586497307</v>
      </c>
      <c r="G4938" s="259" t="str">
        <f>data_olah!G736</f>
        <v>116.51161637653172</v>
      </c>
      <c r="H4938" s="258" t="str">
        <f>data_olah!H736</f>
        <v>TELKOMSEL</v>
      </c>
      <c r="I4938" s="258" t="str">
        <f>data_olah!I736</f>
        <v>ORBIT</v>
      </c>
      <c r="J4938" s="258" t="str">
        <f>data_olah!J736</f>
        <v>TERPASANG</v>
      </c>
      <c r="K4938" s="258" t="str">
        <f>data_olah!R736</f>
        <v>TIDAK TERDETEKSI</v>
      </c>
      <c r="L4938" s="258" t="str">
        <f>data_olah!U736</f>
        <v>TIDAK TERDETEKSI</v>
      </c>
    </row>
    <row r="4939">
      <c r="A4939" s="257">
        <v>2025.0</v>
      </c>
      <c r="B4939" s="257" t="s">
        <v>3600</v>
      </c>
      <c r="C4939" s="258" t="str">
        <f>data_olah!B737</f>
        <v>PASER</v>
      </c>
      <c r="D4939" s="258" t="str">
        <f>data_olah!C737</f>
        <v>LONG KALI</v>
      </c>
      <c r="E4939" s="258" t="str">
        <f>data_olah!D737</f>
        <v>SEBAKUNG</v>
      </c>
      <c r="F4939" s="259" t="str">
        <f>data_olah!F737</f>
        <v>-1.5590520404093835</v>
      </c>
      <c r="G4939" s="259" t="str">
        <f>data_olah!G737</f>
        <v>116.33868483094787</v>
      </c>
      <c r="H4939" s="258" t="str">
        <f>data_olah!H737</f>
        <v>ICON+</v>
      </c>
      <c r="I4939" s="258" t="str">
        <f>data_olah!I737</f>
        <v>STARLINK</v>
      </c>
      <c r="J4939" s="258" t="str">
        <f>data_olah!J737</f>
        <v>TERPASANG</v>
      </c>
      <c r="K4939" s="258" t="str">
        <f>data_olah!R737</f>
        <v>&gt; 200GB</v>
      </c>
      <c r="L4939" s="258" t="str">
        <f>data_olah!U737</f>
        <v>KURANG OPTIMAL</v>
      </c>
    </row>
    <row r="4940">
      <c r="A4940" s="257">
        <v>2025.0</v>
      </c>
      <c r="B4940" s="257" t="s">
        <v>3600</v>
      </c>
      <c r="C4940" s="258" t="str">
        <f>data_olah!B738</f>
        <v>PASER</v>
      </c>
      <c r="D4940" s="258" t="str">
        <f>data_olah!C738</f>
        <v>LONG KALI</v>
      </c>
      <c r="E4940" s="258" t="str">
        <f>data_olah!D738</f>
        <v>BENTE TUALAN</v>
      </c>
      <c r="F4940" s="259" t="str">
        <f>data_olah!F738</f>
        <v>-1.462622224262994</v>
      </c>
      <c r="G4940" s="259" t="str">
        <f>data_olah!G738</f>
        <v>116.33299255659576</v>
      </c>
      <c r="H4940" s="258" t="str">
        <f>data_olah!H738</f>
        <v>ICON+</v>
      </c>
      <c r="I4940" s="258" t="str">
        <f>data_olah!I738</f>
        <v> Broadband + I-WIN</v>
      </c>
      <c r="J4940" s="258" t="str">
        <f>data_olah!J738</f>
        <v>TERPASANG</v>
      </c>
      <c r="K4940" s="258" t="str">
        <f>data_olah!R738</f>
        <v>&lt;= 200GB</v>
      </c>
      <c r="L4940" s="258" t="str">
        <f>data_olah!U738</f>
        <v>KURANG OPTIMAL</v>
      </c>
    </row>
    <row r="4941">
      <c r="A4941" s="257">
        <v>2025.0</v>
      </c>
      <c r="B4941" s="257" t="s">
        <v>3600</v>
      </c>
      <c r="C4941" s="258" t="str">
        <f>data_olah!B739</f>
        <v>PASER</v>
      </c>
      <c r="D4941" s="258" t="str">
        <f>data_olah!C739</f>
        <v>LONG KALI</v>
      </c>
      <c r="E4941" s="258" t="str">
        <f>data_olah!D739</f>
        <v>MENDIK</v>
      </c>
      <c r="F4941" s="259" t="str">
        <f>data_olah!F739</f>
        <v>-1.4476101127610883</v>
      </c>
      <c r="G4941" s="259" t="str">
        <f>data_olah!G739</f>
        <v>116.31655047447941</v>
      </c>
      <c r="H4941" s="258" t="str">
        <f>data_olah!H739</f>
        <v>PSN</v>
      </c>
      <c r="I4941" s="258" t="str">
        <f>data_olah!I739</f>
        <v>VSAT</v>
      </c>
      <c r="J4941" s="258" t="str">
        <f>data_olah!J739</f>
        <v>TERPASANG</v>
      </c>
      <c r="K4941" s="258" t="str">
        <f>data_olah!R739</f>
        <v/>
      </c>
      <c r="L4941" s="258" t="str">
        <f>data_olah!U739</f>
        <v>TIDAK OPTIMAL</v>
      </c>
    </row>
    <row r="4942">
      <c r="A4942" s="257">
        <v>2025.0</v>
      </c>
      <c r="B4942" s="257" t="s">
        <v>3600</v>
      </c>
      <c r="C4942" s="258" t="str">
        <f>data_olah!B740</f>
        <v>PASER</v>
      </c>
      <c r="D4942" s="258" t="str">
        <f>data_olah!C740</f>
        <v>LONG KALI</v>
      </c>
      <c r="E4942" s="258" t="str">
        <f>data_olah!D740</f>
        <v>MUNGGU</v>
      </c>
      <c r="F4942" s="259" t="str">
        <f>data_olah!F740</f>
        <v>-1.4108292144102974</v>
      </c>
      <c r="G4942" s="259" t="str">
        <f>data_olah!G740</f>
        <v>116.26745335912892</v>
      </c>
      <c r="H4942" s="258" t="str">
        <f>data_olah!H740</f>
        <v>ICON+</v>
      </c>
      <c r="I4942" s="258" t="str">
        <f>data_olah!I740</f>
        <v>STARLINK</v>
      </c>
      <c r="J4942" s="258" t="str">
        <f>data_olah!J740</f>
        <v>TERPASANG</v>
      </c>
      <c r="K4942" s="258" t="str">
        <f>data_olah!R740</f>
        <v>&lt;= 50GB</v>
      </c>
      <c r="L4942" s="258" t="str">
        <f>data_olah!U740</f>
        <v>TIDAK OPTIMAL</v>
      </c>
    </row>
    <row r="4943">
      <c r="A4943" s="257">
        <v>2025.0</v>
      </c>
      <c r="B4943" s="257" t="s">
        <v>3600</v>
      </c>
      <c r="C4943" s="258" t="str">
        <f>data_olah!B741</f>
        <v>PASER</v>
      </c>
      <c r="D4943" s="258" t="str">
        <f>data_olah!C741</f>
        <v>LONG KALI</v>
      </c>
      <c r="E4943" s="258" t="str">
        <f>data_olah!D741</f>
        <v>MUARA PIAS</v>
      </c>
      <c r="F4943" s="259" t="str">
        <f>data_olah!F741</f>
        <v>-1.3861178972004542</v>
      </c>
      <c r="G4943" s="259" t="str">
        <f>data_olah!G741</f>
        <v>116.26914368950933</v>
      </c>
      <c r="H4943" s="258" t="str">
        <f>data_olah!H741</f>
        <v>ICON+</v>
      </c>
      <c r="I4943" s="258" t="str">
        <f>data_olah!I741</f>
        <v>STARLINK</v>
      </c>
      <c r="J4943" s="258" t="str">
        <f>data_olah!J741</f>
        <v>TERPASANG</v>
      </c>
      <c r="K4943" s="258" t="str">
        <f>data_olah!R741</f>
        <v>&lt;= 50GB</v>
      </c>
      <c r="L4943" s="258" t="str">
        <f>data_olah!U741</f>
        <v>KURANG OPTIMAL</v>
      </c>
    </row>
    <row r="4944">
      <c r="A4944" s="257">
        <v>2025.0</v>
      </c>
      <c r="B4944" s="257" t="s">
        <v>3600</v>
      </c>
      <c r="C4944" s="258" t="str">
        <f>data_olah!B742</f>
        <v>PASER</v>
      </c>
      <c r="D4944" s="258" t="str">
        <f>data_olah!C742</f>
        <v>LONG KALI</v>
      </c>
      <c r="E4944" s="258" t="str">
        <f>data_olah!D742</f>
        <v>MUARA TOYU</v>
      </c>
      <c r="F4944" s="259" t="str">
        <f>data_olah!F742</f>
        <v>-1.337380694997229</v>
      </c>
      <c r="G4944" s="259" t="str">
        <f>data_olah!G742</f>
        <v>116.27572389312449</v>
      </c>
      <c r="H4944" s="258" t="str">
        <f>data_olah!H742</f>
        <v>ICON+</v>
      </c>
      <c r="I4944" s="258" t="str">
        <f>data_olah!I742</f>
        <v>STARLINK</v>
      </c>
      <c r="J4944" s="258" t="str">
        <f>data_olah!J742</f>
        <v>TERPASANG</v>
      </c>
      <c r="K4944" s="258" t="str">
        <f>data_olah!R742</f>
        <v>&lt;= 50GB</v>
      </c>
      <c r="L4944" s="258" t="str">
        <f>data_olah!U742</f>
        <v>KURANG OPTIMAL</v>
      </c>
    </row>
    <row r="4945">
      <c r="A4945" s="257">
        <v>2025.0</v>
      </c>
      <c r="B4945" s="257" t="s">
        <v>3600</v>
      </c>
      <c r="C4945" s="258" t="str">
        <f>data_olah!B743</f>
        <v>PASER</v>
      </c>
      <c r="D4945" s="258" t="str">
        <f>data_olah!C743</f>
        <v>LONG KALI</v>
      </c>
      <c r="E4945" s="258" t="str">
        <f>data_olah!D743</f>
        <v>PERKUWEN</v>
      </c>
      <c r="F4945" s="259" t="str">
        <f>data_olah!F743</f>
        <v>-1.3295554581757978</v>
      </c>
      <c r="G4945" s="259" t="str">
        <f>data_olah!G743</f>
        <v>116.15415885150873</v>
      </c>
      <c r="H4945" s="258" t="str">
        <f>data_olah!H743</f>
        <v>ICON+</v>
      </c>
      <c r="I4945" s="258" t="str">
        <f>data_olah!I743</f>
        <v> Broadband + I-WIN</v>
      </c>
      <c r="J4945" s="258" t="str">
        <f>data_olah!J743</f>
        <v>TERPASANG</v>
      </c>
      <c r="K4945" s="258" t="str">
        <f>data_olah!R743</f>
        <v>&lt;= 200GB</v>
      </c>
      <c r="L4945" s="258" t="str">
        <f>data_olah!U743</f>
        <v>KURANG OPTIMAL</v>
      </c>
    </row>
    <row r="4946">
      <c r="A4946" s="257">
        <v>2025.0</v>
      </c>
      <c r="B4946" s="257" t="s">
        <v>3600</v>
      </c>
      <c r="C4946" s="258" t="str">
        <f>data_olah!B744</f>
        <v>PASER</v>
      </c>
      <c r="D4946" s="258" t="str">
        <f>data_olah!C744</f>
        <v>LONG KALI</v>
      </c>
      <c r="E4946" s="258" t="str">
        <f>data_olah!D744</f>
        <v>PINANG JATUS</v>
      </c>
      <c r="F4946" s="259" t="str">
        <f>data_olah!F744</f>
        <v>-1.381427097230078</v>
      </c>
      <c r="G4946" s="259" t="str">
        <f>data_olah!G744</f>
        <v>116.14818356008242</v>
      </c>
      <c r="H4946" s="258" t="str">
        <f>data_olah!H744</f>
        <v>ICON+</v>
      </c>
      <c r="I4946" s="258" t="str">
        <f>data_olah!I744</f>
        <v> Broadband + I-WIN</v>
      </c>
      <c r="J4946" s="258" t="str">
        <f>data_olah!J744</f>
        <v>TERPASANG</v>
      </c>
      <c r="K4946" s="258" t="str">
        <f>data_olah!R744</f>
        <v>&lt;= 200GB</v>
      </c>
      <c r="L4946" s="258" t="str">
        <f>data_olah!U744</f>
        <v>KURANG OPTIMAL</v>
      </c>
    </row>
    <row r="4947">
      <c r="A4947" s="257">
        <v>2025.0</v>
      </c>
      <c r="B4947" s="257" t="s">
        <v>3600</v>
      </c>
      <c r="C4947" s="258" t="str">
        <f>data_olah!B745</f>
        <v>PASER</v>
      </c>
      <c r="D4947" s="258" t="str">
        <f>data_olah!C745</f>
        <v>LONG KALI</v>
      </c>
      <c r="E4947" s="258" t="str">
        <f>data_olah!D745</f>
        <v>MUARA LAMBAKAN</v>
      </c>
      <c r="F4947" s="259" t="str">
        <f>data_olah!F745</f>
        <v>-1.2881086277506004</v>
      </c>
      <c r="G4947" s="259" t="str">
        <f>data_olah!G745</f>
        <v>116.11773044246445</v>
      </c>
      <c r="H4947" s="258" t="str">
        <f>data_olah!H745</f>
        <v>ICON+</v>
      </c>
      <c r="I4947" s="258" t="str">
        <f>data_olah!I745</f>
        <v> Broadband + I-WIN</v>
      </c>
      <c r="J4947" s="258" t="str">
        <f>data_olah!J745</f>
        <v>TERPASANG</v>
      </c>
      <c r="K4947" s="258" t="str">
        <f>data_olah!R745</f>
        <v>&lt;= 200GB</v>
      </c>
      <c r="L4947" s="258" t="str">
        <f>data_olah!U745</f>
        <v>KURANG OPTIMAL</v>
      </c>
    </row>
    <row r="4948">
      <c r="A4948" s="257">
        <v>2025.0</v>
      </c>
      <c r="B4948" s="257" t="s">
        <v>3600</v>
      </c>
      <c r="C4948" s="258" t="str">
        <f>data_olah!B746</f>
        <v>PASER</v>
      </c>
      <c r="D4948" s="258" t="str">
        <f>data_olah!C746</f>
        <v>LONG KALI</v>
      </c>
      <c r="E4948" s="258" t="str">
        <f>data_olah!D746</f>
        <v>KEPALA TELAKE</v>
      </c>
      <c r="F4948" s="259" t="str">
        <f>data_olah!F746</f>
        <v>-1.2375</v>
      </c>
      <c r="G4948" s="259" t="str">
        <f>data_olah!G746</f>
        <v>115.9572</v>
      </c>
      <c r="H4948" s="258" t="str">
        <f>data_olah!H746</f>
        <v>ICON+</v>
      </c>
      <c r="I4948" s="258" t="str">
        <f>data_olah!I746</f>
        <v>STARLINK</v>
      </c>
      <c r="J4948" s="258" t="str">
        <f>data_olah!J746</f>
        <v>TERPASANG</v>
      </c>
      <c r="K4948" s="258" t="str">
        <f>data_olah!R746</f>
        <v>&gt; 200GB</v>
      </c>
      <c r="L4948" s="258" t="str">
        <f>data_olah!U746</f>
        <v>KURANG OPTIMAL</v>
      </c>
    </row>
    <row r="4949">
      <c r="A4949" s="257">
        <v>2025.0</v>
      </c>
      <c r="B4949" s="257" t="s">
        <v>3600</v>
      </c>
      <c r="C4949" s="258" t="str">
        <f>data_olah!B747</f>
        <v>PASER</v>
      </c>
      <c r="D4949" s="258" t="str">
        <f>data_olah!C747</f>
        <v>LONG KALI</v>
      </c>
      <c r="E4949" s="258" t="str">
        <f>data_olah!D747</f>
        <v>MENDIK MAKMUR</v>
      </c>
      <c r="F4949" s="259" t="str">
        <f>data_olah!F747</f>
        <v>-1.4626906783413545</v>
      </c>
      <c r="G4949" s="259" t="str">
        <f>data_olah!G747</f>
        <v>116.26995935217819</v>
      </c>
      <c r="H4949" s="258" t="str">
        <f>data_olah!H747</f>
        <v>TELKOMSEL</v>
      </c>
      <c r="I4949" s="258" t="str">
        <f>data_olah!I747</f>
        <v>ORBIT</v>
      </c>
      <c r="J4949" s="258" t="str">
        <f>data_olah!J747</f>
        <v>TERPASANG</v>
      </c>
      <c r="K4949" s="258" t="str">
        <f>data_olah!R747</f>
        <v>TIDAK TERDETEKSI</v>
      </c>
      <c r="L4949" s="258" t="str">
        <f>data_olah!U747</f>
        <v>TIDAK TERDETEKSI</v>
      </c>
    </row>
    <row r="4950">
      <c r="A4950" s="257">
        <v>2025.0</v>
      </c>
      <c r="B4950" s="257" t="s">
        <v>3600</v>
      </c>
      <c r="C4950" s="258" t="str">
        <f>data_olah!B748</f>
        <v>PASER</v>
      </c>
      <c r="D4950" s="258" t="str">
        <f>data_olah!C748</f>
        <v>LONG KALI</v>
      </c>
      <c r="E4950" s="258" t="str">
        <f>data_olah!D748</f>
        <v>MENDIK KARYA</v>
      </c>
      <c r="F4950" s="259" t="str">
        <f>data_olah!F748</f>
        <v>-1.4263275155095152</v>
      </c>
      <c r="G4950" s="259" t="str">
        <f>data_olah!G748</f>
        <v>116.26473886097946</v>
      </c>
      <c r="H4950" s="258" t="str">
        <f>data_olah!H748</f>
        <v>TELKOMSEL</v>
      </c>
      <c r="I4950" s="258" t="str">
        <f>data_olah!I748</f>
        <v>ORBIT</v>
      </c>
      <c r="J4950" s="258" t="str">
        <f>data_olah!J748</f>
        <v>TERPASANG</v>
      </c>
      <c r="K4950" s="258" t="str">
        <f>data_olah!R748</f>
        <v>TIDAK TERDETEKSI</v>
      </c>
      <c r="L4950" s="258" t="str">
        <f>data_olah!U748</f>
        <v>TIDAK TERDETEKSI</v>
      </c>
    </row>
    <row r="4951">
      <c r="A4951" s="257">
        <v>2025.0</v>
      </c>
      <c r="B4951" s="257" t="s">
        <v>3600</v>
      </c>
      <c r="C4951" s="258" t="str">
        <f>data_olah!B749</f>
        <v>PASER</v>
      </c>
      <c r="D4951" s="258" t="str">
        <f>data_olah!C749</f>
        <v>LONG KALI</v>
      </c>
      <c r="E4951" s="258" t="str">
        <f>data_olah!D749</f>
        <v>MENDIK BHAKTI</v>
      </c>
      <c r="F4951" s="259" t="str">
        <f>data_olah!F749</f>
        <v>-1.4488898011900355</v>
      </c>
      <c r="G4951" s="259" t="str">
        <f>data_olah!G749</f>
        <v>116.24406566573357</v>
      </c>
      <c r="H4951" s="258" t="str">
        <f>data_olah!H749</f>
        <v>ICON+</v>
      </c>
      <c r="I4951" s="258" t="str">
        <f>data_olah!I749</f>
        <v>STARLINK</v>
      </c>
      <c r="J4951" s="258" t="str">
        <f>data_olah!J749</f>
        <v>TERPASANG</v>
      </c>
      <c r="K4951" s="258" t="str">
        <f>data_olah!R749</f>
        <v>&gt; 200GB</v>
      </c>
      <c r="L4951" s="258" t="str">
        <f>data_olah!U749</f>
        <v>KURANG OPTIMAL</v>
      </c>
    </row>
    <row r="4952">
      <c r="A4952" s="257">
        <v>2025.0</v>
      </c>
      <c r="B4952" s="257" t="s">
        <v>3600</v>
      </c>
      <c r="C4952" s="258" t="str">
        <f>data_olah!B750</f>
        <v>PASER</v>
      </c>
      <c r="D4952" s="258" t="str">
        <f>data_olah!C750</f>
        <v>LONG KALI</v>
      </c>
      <c r="E4952" s="258" t="str">
        <f>data_olah!D750</f>
        <v>SEBAKUNG TAKA</v>
      </c>
      <c r="F4952" s="259" t="str">
        <f>data_olah!F750</f>
        <v>-1.58134065129979</v>
      </c>
      <c r="G4952" s="259" t="str">
        <f>data_olah!G750</f>
        <v>116.42756444115314</v>
      </c>
      <c r="H4952" s="258" t="str">
        <f>data_olah!H750</f>
        <v>ICON+</v>
      </c>
      <c r="I4952" s="258" t="str">
        <f>data_olah!I750</f>
        <v> Broadband + I-WIN</v>
      </c>
      <c r="J4952" s="258" t="str">
        <f>data_olah!J750</f>
        <v>TERPASANG</v>
      </c>
      <c r="K4952" s="258" t="str">
        <f>data_olah!R750</f>
        <v>&lt;= 200GB</v>
      </c>
      <c r="L4952" s="258" t="str">
        <f>data_olah!U750</f>
        <v>KURANG OPTIMAL</v>
      </c>
    </row>
    <row r="4953">
      <c r="A4953" s="257">
        <v>2025.0</v>
      </c>
      <c r="B4953" s="257" t="s">
        <v>3600</v>
      </c>
      <c r="C4953" s="258" t="str">
        <f>data_olah!B751</f>
        <v>PASER</v>
      </c>
      <c r="D4953" s="258" t="str">
        <f>data_olah!C751</f>
        <v>LONG KALI</v>
      </c>
      <c r="E4953" s="258" t="str">
        <f>data_olah!D751</f>
        <v>MARUAT</v>
      </c>
      <c r="F4953" s="259" t="str">
        <f>data_olah!F751</f>
        <v>-1.5824730717803626</v>
      </c>
      <c r="G4953" s="259" t="str">
        <f>data_olah!G751</f>
        <v>116.50083032754519</v>
      </c>
      <c r="H4953" s="258" t="str">
        <f>data_olah!H751</f>
        <v>ICON+</v>
      </c>
      <c r="I4953" s="258" t="str">
        <f>data_olah!I751</f>
        <v> Broadband + I-WIN</v>
      </c>
      <c r="J4953" s="258" t="str">
        <f>data_olah!J751</f>
        <v>TERPASANG</v>
      </c>
      <c r="K4953" s="258" t="str">
        <f>data_olah!R751</f>
        <v>&lt;= 200GB</v>
      </c>
      <c r="L4953" s="258" t="str">
        <f>data_olah!U751</f>
        <v>KURANG OPTIMAL</v>
      </c>
    </row>
    <row r="4954">
      <c r="A4954" s="257">
        <v>2025.0</v>
      </c>
      <c r="B4954" s="257" t="s">
        <v>3600</v>
      </c>
      <c r="C4954" s="258" t="str">
        <f>data_olah!B752</f>
        <v>PASER</v>
      </c>
      <c r="D4954" s="258" t="str">
        <f>data_olah!C752</f>
        <v>LONG KALI</v>
      </c>
      <c r="E4954" s="258" t="str">
        <f>data_olah!D752</f>
        <v>SEBAKUNG MAKMUR</v>
      </c>
      <c r="F4954" s="259" t="str">
        <f>data_olah!F752</f>
        <v>-1.5673846546240897</v>
      </c>
      <c r="G4954" s="259" t="str">
        <f>data_olah!G752</f>
        <v>116.3853984515906</v>
      </c>
      <c r="H4954" s="258" t="str">
        <f>data_olah!H752</f>
        <v>ICON+</v>
      </c>
      <c r="I4954" s="258" t="str">
        <f>data_olah!I752</f>
        <v> Broadband + I-WIN</v>
      </c>
      <c r="J4954" s="258" t="str">
        <f>data_olah!J752</f>
        <v>TERPASANG</v>
      </c>
      <c r="K4954" s="258" t="str">
        <f>data_olah!R752</f>
        <v>&lt;= 200GB</v>
      </c>
      <c r="L4954" s="258" t="str">
        <f>data_olah!U752</f>
        <v>KURANG OPTIMAL</v>
      </c>
    </row>
    <row r="4955">
      <c r="A4955" s="257">
        <v>2025.0</v>
      </c>
      <c r="B4955" s="257" t="s">
        <v>3600</v>
      </c>
      <c r="C4955" s="258" t="str">
        <f>data_olah!B753</f>
        <v>PASER</v>
      </c>
      <c r="D4955" s="258" t="str">
        <f>data_olah!C753</f>
        <v>LONG KALI</v>
      </c>
      <c r="E4955" s="258" t="str">
        <f>data_olah!D753</f>
        <v>PETIKU</v>
      </c>
      <c r="F4955" s="259" t="str">
        <f>data_olah!F753</f>
        <v>-1.612497278479321</v>
      </c>
      <c r="G4955" s="259" t="str">
        <f>data_olah!G753</f>
        <v>116.45917438104699</v>
      </c>
      <c r="H4955" s="258" t="str">
        <f>data_olah!H753</f>
        <v>ICON+</v>
      </c>
      <c r="I4955" s="258" t="str">
        <f>data_olah!I753</f>
        <v> Broadband + I-WIN</v>
      </c>
      <c r="J4955" s="258" t="str">
        <f>data_olah!J753</f>
        <v>TERPASANG</v>
      </c>
      <c r="K4955" s="258" t="str">
        <f>data_olah!R753</f>
        <v>&lt;= 200GB</v>
      </c>
      <c r="L4955" s="258" t="str">
        <f>data_olah!U753</f>
        <v>KURANG OPTIMAL</v>
      </c>
    </row>
    <row r="4956">
      <c r="A4956" s="257">
        <v>2025.0</v>
      </c>
      <c r="B4956" s="257" t="s">
        <v>3600</v>
      </c>
      <c r="C4956" s="258" t="str">
        <f>data_olah!B754</f>
        <v>PASER</v>
      </c>
      <c r="D4956" s="258" t="str">
        <f>data_olah!C754</f>
        <v>LONG KALI</v>
      </c>
      <c r="E4956" s="258" t="str">
        <f>data_olah!D754</f>
        <v>MUARA ADANG II</v>
      </c>
      <c r="F4956" s="259" t="str">
        <f>data_olah!F754</f>
        <v>-1.6319643193101914</v>
      </c>
      <c r="G4956" s="259" t="str">
        <f>data_olah!G754</f>
        <v>116.36843267949426</v>
      </c>
      <c r="H4956" s="258" t="str">
        <f>data_olah!H754</f>
        <v>ICON+</v>
      </c>
      <c r="I4956" s="258" t="str">
        <f>data_olah!I754</f>
        <v> Broadband + I-WIN</v>
      </c>
      <c r="J4956" s="258" t="str">
        <f>data_olah!J754</f>
        <v>TERPASANG</v>
      </c>
      <c r="K4956" s="258" t="str">
        <f>data_olah!R754</f>
        <v>&lt;= 200GB</v>
      </c>
      <c r="L4956" s="258" t="str">
        <f>data_olah!U754</f>
        <v>KURANG OPTIMAL</v>
      </c>
    </row>
    <row r="4957">
      <c r="A4957" s="257">
        <v>2025.0</v>
      </c>
      <c r="B4957" s="257" t="s">
        <v>3600</v>
      </c>
      <c r="C4957" s="258" t="str">
        <f>data_olah!B755</f>
        <v>PASER</v>
      </c>
      <c r="D4957" s="258" t="str">
        <f>data_olah!C755</f>
        <v>LONG KALI</v>
      </c>
      <c r="E4957" s="258" t="str">
        <f>data_olah!D755</f>
        <v>MAKMUR JAYA</v>
      </c>
      <c r="F4957" s="259" t="str">
        <f>data_olah!F755</f>
        <v>-1.4626984797564322</v>
      </c>
      <c r="G4957" s="259" t="str">
        <f>data_olah!G755</f>
        <v>116.26995792278304</v>
      </c>
      <c r="H4957" s="258" t="str">
        <f>data_olah!H755</f>
        <v>TELKOMSEL</v>
      </c>
      <c r="I4957" s="258" t="str">
        <f>data_olah!I755</f>
        <v>ORBIT</v>
      </c>
      <c r="J4957" s="258" t="str">
        <f>data_olah!J755</f>
        <v>TERPASANG</v>
      </c>
      <c r="K4957" s="258" t="str">
        <f>data_olah!R755</f>
        <v>TIDAK TERDETEKSI</v>
      </c>
      <c r="L4957" s="258" t="str">
        <f>data_olah!U755</f>
        <v>TIDAK TERDETEKSI</v>
      </c>
    </row>
    <row r="4958">
      <c r="A4958" s="257">
        <v>2025.0</v>
      </c>
      <c r="B4958" s="257" t="s">
        <v>3600</v>
      </c>
      <c r="C4958" s="258" t="str">
        <f>data_olah!B756</f>
        <v>PASER</v>
      </c>
      <c r="D4958" s="258" t="str">
        <f>data_olah!C756</f>
        <v>LONG KALI</v>
      </c>
      <c r="E4958" s="258" t="str">
        <f>data_olah!D756</f>
        <v>GUNUNG PUTAR</v>
      </c>
      <c r="F4958" s="259" t="str">
        <f>data_olah!F756</f>
        <v>-1.4972799193804507</v>
      </c>
      <c r="G4958" s="259" t="str">
        <f>data_olah!G756</f>
        <v>116.37426681718442</v>
      </c>
      <c r="H4958" s="258" t="str">
        <f>data_olah!H756</f>
        <v>TELKOM</v>
      </c>
      <c r="I4958" s="258" t="str">
        <f>data_olah!I756</f>
        <v>WMS</v>
      </c>
      <c r="J4958" s="258" t="str">
        <f>data_olah!J756</f>
        <v>TERPASANG</v>
      </c>
      <c r="K4958" s="258" t="str">
        <f>data_olah!R756</f>
        <v>&lt;= 100GB</v>
      </c>
      <c r="L4958" s="258" t="str">
        <f>data_olah!U756</f>
        <v>TIDAK OPTIMAL</v>
      </c>
    </row>
    <row r="4959">
      <c r="A4959" s="257">
        <v>2025.0</v>
      </c>
      <c r="B4959" s="257" t="s">
        <v>3600</v>
      </c>
      <c r="C4959" s="258" t="str">
        <f>data_olah!B757</f>
        <v>PASER</v>
      </c>
      <c r="D4959" s="258" t="str">
        <f>data_olah!C757</f>
        <v>LONG KALI</v>
      </c>
      <c r="E4959" s="258" t="str">
        <f>data_olah!D757</f>
        <v>PUTANG</v>
      </c>
      <c r="F4959" s="259" t="str">
        <f>data_olah!F757</f>
        <v>-1.5406407711001724</v>
      </c>
      <c r="G4959" s="259" t="str">
        <f>data_olah!G757</f>
        <v>116.2865928748019</v>
      </c>
      <c r="H4959" s="258" t="str">
        <f>data_olah!H757</f>
        <v>TELKOMSEL</v>
      </c>
      <c r="I4959" s="258" t="str">
        <f>data_olah!I757</f>
        <v>INDIHOME</v>
      </c>
      <c r="J4959" s="258" t="str">
        <f>data_olah!J757</f>
        <v>TERPASANG</v>
      </c>
      <c r="K4959" s="258" t="str">
        <f>data_olah!R757</f>
        <v>&lt;= 1GB</v>
      </c>
      <c r="L4959" s="258" t="str">
        <f>data_olah!U757</f>
        <v>TIDAK OPTIMAL</v>
      </c>
    </row>
    <row r="4960">
      <c r="A4960" s="257">
        <v>2025.0</v>
      </c>
      <c r="B4960" s="257" t="s">
        <v>3600</v>
      </c>
      <c r="C4960" s="258" t="str">
        <f>data_olah!B758</f>
        <v>PASER</v>
      </c>
      <c r="D4960" s="258" t="str">
        <f>data_olah!C758</f>
        <v>MUARA KOMAM</v>
      </c>
      <c r="E4960" s="258" t="str">
        <f>data_olah!D758</f>
        <v>BATU BOTUK</v>
      </c>
      <c r="F4960" s="259" t="str">
        <f>data_olah!F758</f>
        <v>-1.7034057102846756</v>
      </c>
      <c r="G4960" s="259" t="str">
        <f>data_olah!G758</f>
        <v>115.8197007487619</v>
      </c>
      <c r="H4960" s="258" t="str">
        <f>data_olah!H758</f>
        <v>TELKOMSEL</v>
      </c>
      <c r="I4960" s="258" t="str">
        <f>data_olah!I758</f>
        <v>INDIHOME</v>
      </c>
      <c r="J4960" s="258" t="str">
        <f>data_olah!J758</f>
        <v>TERPASANG</v>
      </c>
      <c r="K4960" s="258" t="str">
        <f>data_olah!R758</f>
        <v>TIDAK AKTIF</v>
      </c>
      <c r="L4960" s="258" t="str">
        <f>data_olah!U758</f>
        <v>TIDAK OPTIMAL</v>
      </c>
    </row>
    <row r="4961">
      <c r="A4961" s="257">
        <v>2025.0</v>
      </c>
      <c r="B4961" s="257" t="s">
        <v>3600</v>
      </c>
      <c r="C4961" s="258" t="str">
        <f>data_olah!B759</f>
        <v>PASER</v>
      </c>
      <c r="D4961" s="258" t="str">
        <f>data_olah!C759</f>
        <v>MUARA KOMAM</v>
      </c>
      <c r="E4961" s="258" t="str">
        <f>data_olah!D759</f>
        <v>UKO</v>
      </c>
      <c r="F4961" s="259" t="str">
        <f>data_olah!F759</f>
        <v>-1.6725214836206002</v>
      </c>
      <c r="G4961" s="259" t="str">
        <f>data_olah!G759</f>
        <v>115.82198427433167</v>
      </c>
      <c r="H4961" s="258" t="str">
        <f>data_olah!H759</f>
        <v>TELKOMSEL</v>
      </c>
      <c r="I4961" s="258" t="str">
        <f>data_olah!I759</f>
        <v>ORBIT</v>
      </c>
      <c r="J4961" s="258" t="str">
        <f>data_olah!J759</f>
        <v>TERPASANG</v>
      </c>
      <c r="K4961" s="258" t="str">
        <f>data_olah!R759</f>
        <v>TIDAK TERDETEKSI</v>
      </c>
      <c r="L4961" s="258" t="str">
        <f>data_olah!U759</f>
        <v>TIDAK TERDETEKSI</v>
      </c>
    </row>
    <row r="4962">
      <c r="A4962" s="257">
        <v>2025.0</v>
      </c>
      <c r="B4962" s="257" t="s">
        <v>3600</v>
      </c>
      <c r="C4962" s="258" t="str">
        <f>data_olah!B760</f>
        <v>PASER</v>
      </c>
      <c r="D4962" s="258" t="str">
        <f>data_olah!C760</f>
        <v>MUARA KOMAM</v>
      </c>
      <c r="E4962" s="258" t="str">
        <f>data_olah!D760</f>
        <v>MUARA LANGON</v>
      </c>
      <c r="F4962" s="259" t="str">
        <f>data_olah!F760</f>
        <v>-1.6654138106377614</v>
      </c>
      <c r="G4962" s="259" t="str">
        <f>data_olah!G760</f>
        <v>115.7549273526978</v>
      </c>
      <c r="H4962" s="258" t="str">
        <f>data_olah!H760</f>
        <v>TELKOM</v>
      </c>
      <c r="I4962" s="258" t="str">
        <f>data_olah!I760</f>
        <v>WMS</v>
      </c>
      <c r="J4962" s="258" t="str">
        <f>data_olah!J760</f>
        <v>TERPASANG</v>
      </c>
      <c r="K4962" s="258" t="str">
        <f>data_olah!R760</f>
        <v>BELUM TERPASANG</v>
      </c>
      <c r="L4962" s="258" t="str">
        <f>data_olah!U760</f>
        <v>TIDAK OPTIMAL</v>
      </c>
    </row>
    <row r="4963">
      <c r="A4963" s="257">
        <v>2025.0</v>
      </c>
      <c r="B4963" s="257" t="s">
        <v>3600</v>
      </c>
      <c r="C4963" s="258" t="str">
        <f>data_olah!B761</f>
        <v>PASER</v>
      </c>
      <c r="D4963" s="258" t="str">
        <f>data_olah!C761</f>
        <v>MUARA KOMAM</v>
      </c>
      <c r="E4963" s="258" t="str">
        <f>data_olah!D761</f>
        <v>BINANGON</v>
      </c>
      <c r="F4963" s="259" t="str">
        <f>data_olah!F761</f>
        <v>-1.6150631172209207</v>
      </c>
      <c r="G4963" s="259" t="str">
        <f>data_olah!G761</f>
        <v>115.75877244246769</v>
      </c>
      <c r="H4963" s="258" t="str">
        <f>data_olah!H761</f>
        <v>TELKOMSEL</v>
      </c>
      <c r="I4963" s="258" t="str">
        <f>data_olah!I761</f>
        <v>ORBIT</v>
      </c>
      <c r="J4963" s="258" t="str">
        <f>data_olah!J761</f>
        <v>TERPASANG</v>
      </c>
      <c r="K4963" s="258" t="str">
        <f>data_olah!R761</f>
        <v>TIDAK TERDETEKSI</v>
      </c>
      <c r="L4963" s="258" t="str">
        <f>data_olah!U761</f>
        <v>TIDAK TERDETEKSI</v>
      </c>
    </row>
    <row r="4964">
      <c r="A4964" s="257">
        <v>2025.0</v>
      </c>
      <c r="B4964" s="257" t="s">
        <v>3600</v>
      </c>
      <c r="C4964" s="258" t="str">
        <f>data_olah!B762</f>
        <v>PASER</v>
      </c>
      <c r="D4964" s="258" t="str">
        <f>data_olah!C762</f>
        <v>MUARA KOMAM</v>
      </c>
      <c r="E4964" s="258" t="str">
        <f>data_olah!D762</f>
        <v>MUARA KUARO</v>
      </c>
      <c r="F4964" s="259" t="str">
        <f>data_olah!F762</f>
        <v>-1.6295626483698558</v>
      </c>
      <c r="G4964" s="259" t="str">
        <f>data_olah!G762</f>
        <v>115.80506662940455</v>
      </c>
      <c r="H4964" s="258" t="str">
        <f>data_olah!H762</f>
        <v>ICON+</v>
      </c>
      <c r="I4964" s="258" t="str">
        <f>data_olah!I762</f>
        <v> Broadband + I-WIN</v>
      </c>
      <c r="J4964" s="258" t="str">
        <f>data_olah!J762</f>
        <v>TERPASANG</v>
      </c>
      <c r="K4964" s="258" t="str">
        <f>data_olah!R762</f>
        <v>&lt;= 200GB</v>
      </c>
      <c r="L4964" s="258" t="str">
        <f>data_olah!U762</f>
        <v>KURANG OPTIMAL</v>
      </c>
    </row>
    <row r="4965">
      <c r="A4965" s="257">
        <v>2025.0</v>
      </c>
      <c r="B4965" s="257" t="s">
        <v>3600</v>
      </c>
      <c r="C4965" s="258" t="str">
        <f>data_olah!B763</f>
        <v>PASER</v>
      </c>
      <c r="D4965" s="258" t="str">
        <f>data_olah!C763</f>
        <v>MUARA KOMAM</v>
      </c>
      <c r="E4965" s="258" t="str">
        <f>data_olah!D763</f>
        <v>PRAYON</v>
      </c>
      <c r="F4965" s="259" t="str">
        <f>data_olah!F763</f>
        <v>-1.6162710954189885</v>
      </c>
      <c r="G4965" s="259" t="str">
        <f>data_olah!G763</f>
        <v>115.83280279922981</v>
      </c>
      <c r="H4965" s="258" t="str">
        <f>data_olah!H763</f>
        <v>ICON+</v>
      </c>
      <c r="I4965" s="258" t="str">
        <f>data_olah!I763</f>
        <v> Broadband + I-WIN</v>
      </c>
      <c r="J4965" s="258" t="str">
        <f>data_olah!J763</f>
        <v>TERPASANG</v>
      </c>
      <c r="K4965" s="258" t="str">
        <f>data_olah!R763</f>
        <v>&lt;= 200GB</v>
      </c>
      <c r="L4965" s="258" t="str">
        <f>data_olah!U763</f>
        <v>KURANG OPTIMAL</v>
      </c>
    </row>
    <row r="4966">
      <c r="A4966" s="257">
        <v>2025.0</v>
      </c>
      <c r="B4966" s="257" t="s">
        <v>3600</v>
      </c>
      <c r="C4966" s="258" t="str">
        <f>data_olah!B764</f>
        <v>PASER</v>
      </c>
      <c r="D4966" s="258" t="str">
        <f>data_olah!C764</f>
        <v>MUARA KOMAM</v>
      </c>
      <c r="E4966" s="258" t="str">
        <f>data_olah!D764</f>
        <v>LONG SAYO</v>
      </c>
      <c r="F4966" s="259" t="str">
        <f>data_olah!F764</f>
        <v>-1.5314589734371646</v>
      </c>
      <c r="G4966" s="259" t="str">
        <f>data_olah!G764</f>
        <v>115.86554491030961</v>
      </c>
      <c r="H4966" s="258" t="str">
        <f>data_olah!H764</f>
        <v>ICON+</v>
      </c>
      <c r="I4966" s="258" t="str">
        <f>data_olah!I764</f>
        <v> Broadband + I-WIN</v>
      </c>
      <c r="J4966" s="258" t="str">
        <f>data_olah!J764</f>
        <v>TERPASANG</v>
      </c>
      <c r="K4966" s="258" t="str">
        <f>data_olah!R764</f>
        <v>&lt;= 200GB</v>
      </c>
      <c r="L4966" s="258" t="str">
        <f>data_olah!U764</f>
        <v>KURANG OPTIMAL</v>
      </c>
    </row>
    <row r="4967">
      <c r="A4967" s="257">
        <v>2025.0</v>
      </c>
      <c r="B4967" s="257" t="s">
        <v>3600</v>
      </c>
      <c r="C4967" s="258" t="str">
        <f>data_olah!B765</f>
        <v>PASER</v>
      </c>
      <c r="D4967" s="258" t="str">
        <f>data_olah!C765</f>
        <v>MUARA KOMAM</v>
      </c>
      <c r="E4967" s="258" t="str">
        <f>data_olah!D765</f>
        <v>MUARA PAYANG</v>
      </c>
      <c r="F4967" s="259" t="str">
        <f>data_olah!F765</f>
        <v>-1.5289117440718887</v>
      </c>
      <c r="G4967" s="259" t="str">
        <f>data_olah!G765</f>
        <v>115.83310834021425</v>
      </c>
      <c r="H4967" s="258" t="str">
        <f>data_olah!H765</f>
        <v>ICON+</v>
      </c>
      <c r="I4967" s="258" t="str">
        <f>data_olah!I765</f>
        <v> Broadband + I-WIN</v>
      </c>
      <c r="J4967" s="258" t="str">
        <f>data_olah!J765</f>
        <v>TERPASANG</v>
      </c>
      <c r="K4967" s="258" t="str">
        <f>data_olah!R765</f>
        <v>&lt;= 200GB</v>
      </c>
      <c r="L4967" s="258" t="str">
        <f>data_olah!U765</f>
        <v>KURANG OPTIMAL</v>
      </c>
    </row>
    <row r="4968">
      <c r="A4968" s="257">
        <v>2025.0</v>
      </c>
      <c r="B4968" s="257" t="s">
        <v>3600</v>
      </c>
      <c r="C4968" s="258" t="str">
        <f>data_olah!B766</f>
        <v>PASER</v>
      </c>
      <c r="D4968" s="258" t="str">
        <f>data_olah!C766</f>
        <v>MUARA KOMAM</v>
      </c>
      <c r="E4968" s="258" t="str">
        <f>data_olah!D766</f>
        <v>LUSAN</v>
      </c>
      <c r="F4968" s="259" t="str">
        <f>data_olah!F766</f>
        <v>-1.5280874969272338</v>
      </c>
      <c r="G4968" s="259" t="str">
        <f>data_olah!G766</f>
        <v>115.74459037118982</v>
      </c>
      <c r="H4968" s="258" t="str">
        <f>data_olah!H766</f>
        <v>ICON+</v>
      </c>
      <c r="I4968" s="258" t="str">
        <f>data_olah!I766</f>
        <v> Broadband + I-WIN</v>
      </c>
      <c r="J4968" s="258" t="str">
        <f>data_olah!J766</f>
        <v>TERPASANG</v>
      </c>
      <c r="K4968" s="258" t="str">
        <f>data_olah!R766</f>
        <v>&lt;= 200GB</v>
      </c>
      <c r="L4968" s="258" t="str">
        <f>data_olah!U766</f>
        <v>KURANG OPTIMAL</v>
      </c>
    </row>
    <row r="4969">
      <c r="A4969" s="257">
        <v>2025.0</v>
      </c>
      <c r="B4969" s="257" t="s">
        <v>3600</v>
      </c>
      <c r="C4969" s="258" t="str">
        <f>data_olah!B767</f>
        <v>PASER</v>
      </c>
      <c r="D4969" s="258" t="str">
        <f>data_olah!C767</f>
        <v>MUARA KOMAM</v>
      </c>
      <c r="E4969" s="258" t="str">
        <f>data_olah!D767</f>
        <v>SWAN SLUTUNG</v>
      </c>
      <c r="F4969" s="259" t="str">
        <f>data_olah!F767</f>
        <v>-1.4036181971755917</v>
      </c>
      <c r="G4969" s="259" t="str">
        <f>data_olah!G767</f>
        <v>115.87651158208072</v>
      </c>
      <c r="H4969" s="258" t="str">
        <f>data_olah!H767</f>
        <v>ICON+</v>
      </c>
      <c r="I4969" s="258" t="str">
        <f>data_olah!I767</f>
        <v>STARLINK</v>
      </c>
      <c r="J4969" s="258" t="str">
        <f>data_olah!J767</f>
        <v>TERPASANG</v>
      </c>
      <c r="K4969" s="258" t="str">
        <f>data_olah!R767</f>
        <v>&lt;= 100GB</v>
      </c>
      <c r="L4969" s="258" t="str">
        <f>data_olah!U767</f>
        <v>TIDAK OPTIMAL</v>
      </c>
    </row>
    <row r="4970">
      <c r="A4970" s="257">
        <v>2025.0</v>
      </c>
      <c r="B4970" s="257" t="s">
        <v>3600</v>
      </c>
      <c r="C4970" s="258" t="str">
        <f>data_olah!B768</f>
        <v>PASER</v>
      </c>
      <c r="D4970" s="258" t="str">
        <f>data_olah!C768</f>
        <v>MUARA KOMAM</v>
      </c>
      <c r="E4970" s="258" t="str">
        <f>data_olah!D768</f>
        <v>SEKUAN MAKMUR</v>
      </c>
      <c r="F4970" s="259" t="str">
        <f>data_olah!F768</f>
        <v>-1.635215707657686</v>
      </c>
      <c r="G4970" s="259" t="str">
        <f>data_olah!G768</f>
        <v>115.70934203586711</v>
      </c>
      <c r="H4970" s="258" t="str">
        <f>data_olah!H768</f>
        <v>ICON+</v>
      </c>
      <c r="I4970" s="258" t="str">
        <f>data_olah!I768</f>
        <v> Broadband + I-WIN</v>
      </c>
      <c r="J4970" s="258" t="str">
        <f>data_olah!J768</f>
        <v>TERPASANG</v>
      </c>
      <c r="K4970" s="258" t="str">
        <f>data_olah!R768</f>
        <v>&lt;= 200GB</v>
      </c>
      <c r="L4970" s="258" t="str">
        <f>data_olah!U768</f>
        <v>KURANG OPTIMAL</v>
      </c>
    </row>
    <row r="4971">
      <c r="A4971" s="257">
        <v>2025.0</v>
      </c>
      <c r="B4971" s="257" t="s">
        <v>3600</v>
      </c>
      <c r="C4971" s="258" t="str">
        <f>data_olah!B769</f>
        <v>PASER</v>
      </c>
      <c r="D4971" s="258" t="str">
        <f>data_olah!C769</f>
        <v>MUARA KOMAM</v>
      </c>
      <c r="E4971" s="258" t="str">
        <f>data_olah!D769</f>
        <v>SELERONG</v>
      </c>
      <c r="F4971" s="259" t="str">
        <f>data_olah!F769</f>
        <v>-0.3230315829685971</v>
      </c>
      <c r="G4971" s="259" t="str">
        <f>data_olah!G769</f>
        <v>116.80692083086892</v>
      </c>
      <c r="H4971" s="258" t="str">
        <f>data_olah!H769</f>
        <v>TELKOM</v>
      </c>
      <c r="I4971" s="258" t="str">
        <f>data_olah!I769</f>
        <v>WMS</v>
      </c>
      <c r="J4971" s="258" t="str">
        <f>data_olah!J769</f>
        <v>TERPASANG</v>
      </c>
      <c r="K4971" s="258" t="str">
        <f>data_olah!R769</f>
        <v>BELUM TERPASANG</v>
      </c>
      <c r="L4971" s="258" t="str">
        <f>data_olah!U769</f>
        <v>KURANG OPTIMAL</v>
      </c>
    </row>
    <row r="4972">
      <c r="A4972" s="257">
        <v>2025.0</v>
      </c>
      <c r="B4972" s="257" t="s">
        <v>3600</v>
      </c>
      <c r="C4972" s="258" t="str">
        <f>data_olah!B770</f>
        <v>PASER</v>
      </c>
      <c r="D4972" s="258" t="str">
        <f>data_olah!C770</f>
        <v>MUARA SAMU</v>
      </c>
      <c r="E4972" s="258" t="str">
        <f>data_olah!D770</f>
        <v>TANJUNG PINANG</v>
      </c>
      <c r="F4972" s="259" t="str">
        <f>data_olah!F770</f>
        <v>-2.160723152097389</v>
      </c>
      <c r="G4972" s="259" t="str">
        <f>data_olah!G770</f>
        <v>115.92350481871226</v>
      </c>
      <c r="H4972" s="258" t="str">
        <f>data_olah!H770</f>
        <v>ICON+</v>
      </c>
      <c r="I4972" s="258" t="str">
        <f>data_olah!I770</f>
        <v> Broadband + I-WIN</v>
      </c>
      <c r="J4972" s="258" t="str">
        <f>data_olah!J770</f>
        <v>TERPASANG</v>
      </c>
      <c r="K4972" s="258" t="str">
        <f>data_olah!R770</f>
        <v>&lt;= 200GB</v>
      </c>
      <c r="L4972" s="258" t="str">
        <f>data_olah!U770</f>
        <v>KURANG OPTIMAL</v>
      </c>
    </row>
    <row r="4973">
      <c r="A4973" s="257">
        <v>2025.0</v>
      </c>
      <c r="B4973" s="257" t="s">
        <v>3600</v>
      </c>
      <c r="C4973" s="258" t="str">
        <f>data_olah!B771</f>
        <v>PASER</v>
      </c>
      <c r="D4973" s="258" t="str">
        <f>data_olah!C771</f>
        <v>MUARA SAMU</v>
      </c>
      <c r="E4973" s="258" t="str">
        <f>data_olah!D771</f>
        <v>RANTAU ATAS</v>
      </c>
      <c r="F4973" s="259" t="str">
        <f>data_olah!F771</f>
        <v>-2.1479976090621653</v>
      </c>
      <c r="G4973" s="259" t="str">
        <f>data_olah!G771</f>
        <v>115.91843213323102</v>
      </c>
      <c r="H4973" s="258" t="str">
        <f>data_olah!H771</f>
        <v>ICON+</v>
      </c>
      <c r="I4973" s="258" t="str">
        <f>data_olah!I771</f>
        <v> Broadband + I-WIN</v>
      </c>
      <c r="J4973" s="258" t="str">
        <f>data_olah!J771</f>
        <v>TERPASANG</v>
      </c>
      <c r="K4973" s="258" t="str">
        <f>data_olah!R771</f>
        <v>&lt;= 200GB</v>
      </c>
      <c r="L4973" s="258" t="str">
        <f>data_olah!U771</f>
        <v>KURANG OPTIMAL</v>
      </c>
    </row>
    <row r="4974">
      <c r="A4974" s="257">
        <v>2025.0</v>
      </c>
      <c r="B4974" s="257" t="s">
        <v>3600</v>
      </c>
      <c r="C4974" s="258" t="str">
        <f>data_olah!B772</f>
        <v>PASER</v>
      </c>
      <c r="D4974" s="258" t="str">
        <f>data_olah!C772</f>
        <v>MUARA SAMU</v>
      </c>
      <c r="E4974" s="258" t="str">
        <f>data_olah!D772</f>
        <v>LIBUR DINDING</v>
      </c>
      <c r="F4974" s="259" t="str">
        <f>data_olah!F772</f>
        <v>-2.084124507650663</v>
      </c>
      <c r="G4974" s="259" t="str">
        <f>data_olah!G772</f>
        <v>115.92559576187203</v>
      </c>
      <c r="H4974" s="258" t="str">
        <f>data_olah!H772</f>
        <v>TELKOMSEL</v>
      </c>
      <c r="I4974" s="258" t="str">
        <f>data_olah!I772</f>
        <v>ORBIT</v>
      </c>
      <c r="J4974" s="258" t="str">
        <f>data_olah!J772</f>
        <v>TERPASANG</v>
      </c>
      <c r="K4974" s="258" t="str">
        <f>data_olah!R772</f>
        <v>TIDAK TERDETEKSI</v>
      </c>
      <c r="L4974" s="258" t="str">
        <f>data_olah!U772</f>
        <v>TIDAK TERDETEKSI</v>
      </c>
    </row>
    <row r="4975">
      <c r="A4975" s="257">
        <v>2025.0</v>
      </c>
      <c r="B4975" s="257" t="s">
        <v>3600</v>
      </c>
      <c r="C4975" s="258" t="str">
        <f>data_olah!B773</f>
        <v>PASER</v>
      </c>
      <c r="D4975" s="258" t="str">
        <f>data_olah!C773</f>
        <v>MUARA SAMU</v>
      </c>
      <c r="E4975" s="258" t="str">
        <f>data_olah!D773</f>
        <v>LUAN</v>
      </c>
      <c r="F4975" s="259" t="str">
        <f>data_olah!F773</f>
        <v>-1.9611794074767523</v>
      </c>
      <c r="G4975" s="259" t="str">
        <f>data_olah!G773</f>
        <v>115.99717010835151</v>
      </c>
      <c r="H4975" s="258" t="str">
        <f>data_olah!H773</f>
        <v>ICON+</v>
      </c>
      <c r="I4975" s="258" t="str">
        <f>data_olah!I773</f>
        <v> Broadband + I-WIN</v>
      </c>
      <c r="J4975" s="258" t="str">
        <f>data_olah!J773</f>
        <v>TERPASANG</v>
      </c>
      <c r="K4975" s="258" t="str">
        <f>data_olah!R773</f>
        <v>&lt;= 200GB</v>
      </c>
      <c r="L4975" s="258" t="str">
        <f>data_olah!U773</f>
        <v>KURANG OPTIMAL</v>
      </c>
    </row>
    <row r="4976">
      <c r="A4976" s="257">
        <v>2025.0</v>
      </c>
      <c r="B4976" s="257" t="s">
        <v>3600</v>
      </c>
      <c r="C4976" s="258" t="str">
        <f>data_olah!B774</f>
        <v>PASER</v>
      </c>
      <c r="D4976" s="258" t="str">
        <f>data_olah!C774</f>
        <v>MUARA SAMU</v>
      </c>
      <c r="E4976" s="258" t="str">
        <f>data_olah!D774</f>
        <v>SUWETO</v>
      </c>
      <c r="F4976" s="259" t="str">
        <f>data_olah!F774</f>
        <v>-1.9963846995665087</v>
      </c>
      <c r="G4976" s="259" t="str">
        <f>data_olah!G774</f>
        <v>115.95778184722843</v>
      </c>
      <c r="H4976" s="258" t="str">
        <f>data_olah!H774</f>
        <v>ICON+</v>
      </c>
      <c r="I4976" s="258" t="str">
        <f>data_olah!I774</f>
        <v> Broadband + I-WIN</v>
      </c>
      <c r="J4976" s="258" t="str">
        <f>data_olah!J774</f>
        <v>TERPASANG</v>
      </c>
      <c r="K4976" s="258" t="str">
        <f>data_olah!R774</f>
        <v>&lt;= 200GB</v>
      </c>
      <c r="L4976" s="258" t="str">
        <f>data_olah!U774</f>
        <v>KURANG OPTIMAL</v>
      </c>
    </row>
    <row r="4977">
      <c r="A4977" s="257">
        <v>2025.0</v>
      </c>
      <c r="B4977" s="257" t="s">
        <v>3600</v>
      </c>
      <c r="C4977" s="258" t="str">
        <f>data_olah!B775</f>
        <v>PASER</v>
      </c>
      <c r="D4977" s="258" t="str">
        <f>data_olah!C775</f>
        <v>MUARA SAMU</v>
      </c>
      <c r="E4977" s="258" t="str">
        <f>data_olah!D775</f>
        <v>MUSER</v>
      </c>
      <c r="F4977" s="259" t="str">
        <f>data_olah!F775</f>
        <v>-2.016064751913785</v>
      </c>
      <c r="G4977" s="259" t="str">
        <f>data_olah!G775</f>
        <v>115.93485587170215</v>
      </c>
      <c r="H4977" s="258" t="str">
        <f>data_olah!H775</f>
        <v>ICON+</v>
      </c>
      <c r="I4977" s="258" t="str">
        <f>data_olah!I775</f>
        <v> Broadband + I-WIN</v>
      </c>
      <c r="J4977" s="258" t="str">
        <f>data_olah!J775</f>
        <v>TERPASANG</v>
      </c>
      <c r="K4977" s="258" t="str">
        <f>data_olah!R775</f>
        <v>&lt;= 200GB</v>
      </c>
      <c r="L4977" s="258" t="str">
        <f>data_olah!U775</f>
        <v>KURANG OPTIMAL</v>
      </c>
    </row>
    <row r="4978">
      <c r="A4978" s="257">
        <v>2025.0</v>
      </c>
      <c r="B4978" s="257" t="s">
        <v>3600</v>
      </c>
      <c r="C4978" s="258" t="str">
        <f>data_olah!B776</f>
        <v>PASER</v>
      </c>
      <c r="D4978" s="258" t="str">
        <f>data_olah!C776</f>
        <v>MUARA SAMU</v>
      </c>
      <c r="E4978" s="258" t="str">
        <f>data_olah!D776</f>
        <v>BIU</v>
      </c>
      <c r="F4978" s="259" t="str">
        <f>data_olah!F776</f>
        <v>-1.989320141214283</v>
      </c>
      <c r="G4978" s="259" t="str">
        <f>data_olah!G776</f>
        <v>115.93103140589774</v>
      </c>
      <c r="H4978" s="258" t="str">
        <f>data_olah!H776</f>
        <v>ICON+</v>
      </c>
      <c r="I4978" s="258" t="str">
        <f>data_olah!I776</f>
        <v> Broadband + I-WIN</v>
      </c>
      <c r="J4978" s="258" t="str">
        <f>data_olah!J776</f>
        <v>TERPASANG</v>
      </c>
      <c r="K4978" s="258" t="str">
        <f>data_olah!R776</f>
        <v>&lt;= 200GB</v>
      </c>
      <c r="L4978" s="258" t="str">
        <f>data_olah!U776</f>
        <v>KURANG OPTIMAL</v>
      </c>
    </row>
    <row r="4979">
      <c r="A4979" s="257">
        <v>2025.0</v>
      </c>
      <c r="B4979" s="257" t="s">
        <v>3600</v>
      </c>
      <c r="C4979" s="258" t="str">
        <f>data_olah!B777</f>
        <v>PASER</v>
      </c>
      <c r="D4979" s="258" t="str">
        <f>data_olah!C777</f>
        <v>MUARA SAMU</v>
      </c>
      <c r="E4979" s="258" t="str">
        <f>data_olah!D777</f>
        <v>RANTAU BINTUNGAN</v>
      </c>
      <c r="F4979" s="259" t="str">
        <f>data_olah!F777</f>
        <v>-1.9441458205709494</v>
      </c>
      <c r="G4979" s="259" t="str">
        <f>data_olah!G777</f>
        <v>115.93419740401374</v>
      </c>
      <c r="H4979" s="258" t="str">
        <f>data_olah!H777</f>
        <v>ICON+</v>
      </c>
      <c r="I4979" s="258" t="str">
        <f>data_olah!I777</f>
        <v> Broadband + I-WIN</v>
      </c>
      <c r="J4979" s="258" t="str">
        <f>data_olah!J777</f>
        <v>TERPASANG</v>
      </c>
      <c r="K4979" s="258" t="str">
        <f>data_olah!R777</f>
        <v>&lt;= 200GB</v>
      </c>
      <c r="L4979" s="258" t="str">
        <f>data_olah!U777</f>
        <v>KURANG OPTIMAL</v>
      </c>
    </row>
    <row r="4980">
      <c r="A4980" s="257">
        <v>2025.0</v>
      </c>
      <c r="B4980" s="257" t="s">
        <v>3600</v>
      </c>
      <c r="C4980" s="258" t="str">
        <f>data_olah!B778</f>
        <v>PASER</v>
      </c>
      <c r="D4980" s="258" t="str">
        <f>data_olah!C778</f>
        <v>MUARA SAMU</v>
      </c>
      <c r="E4980" s="258" t="str">
        <f>data_olah!D778</f>
        <v>MUARA ANDEH</v>
      </c>
      <c r="F4980" s="259" t="str">
        <f>data_olah!F778</f>
        <v>-2.261921536289015</v>
      </c>
      <c r="G4980" s="259" t="str">
        <f>data_olah!G778</f>
        <v>115.90301756256548</v>
      </c>
      <c r="H4980" s="258" t="str">
        <f>data_olah!H778</f>
        <v>ICON+</v>
      </c>
      <c r="I4980" s="258" t="str">
        <f>data_olah!I778</f>
        <v> Broadband + I-WIN</v>
      </c>
      <c r="J4980" s="258" t="str">
        <f>data_olah!J778</f>
        <v>TERPASANG</v>
      </c>
      <c r="K4980" s="258" t="str">
        <f>data_olah!R778</f>
        <v>&lt;= 200GB</v>
      </c>
      <c r="L4980" s="258" t="str">
        <f>data_olah!U778</f>
        <v>KURANG OPTIMAL</v>
      </c>
    </row>
    <row r="4981">
      <c r="A4981" s="257">
        <v>2025.0</v>
      </c>
      <c r="B4981" s="257" t="s">
        <v>3600</v>
      </c>
      <c r="C4981" s="258" t="str">
        <f>data_olah!B779</f>
        <v>PASER</v>
      </c>
      <c r="D4981" s="258" t="str">
        <f>data_olah!C779</f>
        <v>PASER BELENGKONG</v>
      </c>
      <c r="E4981" s="258" t="str">
        <f>data_olah!D779</f>
        <v>LEMPESU</v>
      </c>
      <c r="F4981" s="259" t="str">
        <f>data_olah!F779</f>
        <v>-1.9616783832956295</v>
      </c>
      <c r="G4981" s="259" t="str">
        <f>data_olah!G779</f>
        <v>116.06387258426147</v>
      </c>
      <c r="H4981" s="258" t="str">
        <f>data_olah!H779</f>
        <v>TELKOMSEL</v>
      </c>
      <c r="I4981" s="258" t="str">
        <f>data_olah!I779</f>
        <v>ORBIT</v>
      </c>
      <c r="J4981" s="258" t="str">
        <f>data_olah!J779</f>
        <v>TERPASANG</v>
      </c>
      <c r="K4981" s="258" t="str">
        <f>data_olah!R779</f>
        <v>TIDAK TERDETEKSI</v>
      </c>
      <c r="L4981" s="258" t="str">
        <f>data_olah!U779</f>
        <v>TIDAK TERDETEKSI</v>
      </c>
    </row>
    <row r="4982">
      <c r="A4982" s="257">
        <v>2025.0</v>
      </c>
      <c r="B4982" s="257" t="s">
        <v>3600</v>
      </c>
      <c r="C4982" s="258" t="str">
        <f>data_olah!B780</f>
        <v>PASER</v>
      </c>
      <c r="D4982" s="258" t="str">
        <f>data_olah!C780</f>
        <v>PASER BELENGKONG</v>
      </c>
      <c r="E4982" s="258" t="str">
        <f>data_olah!D780</f>
        <v>BEKOSO</v>
      </c>
      <c r="F4982" s="259" t="str">
        <f>data_olah!F780</f>
        <v>-1.9409062734195344</v>
      </c>
      <c r="G4982" s="259" t="str">
        <f>data_olah!G780</f>
        <v>116.10098884208566</v>
      </c>
      <c r="H4982" s="258" t="str">
        <f>data_olah!H780</f>
        <v>TELKOMSEL</v>
      </c>
      <c r="I4982" s="258" t="str">
        <f>data_olah!I780</f>
        <v>INDIHOME</v>
      </c>
      <c r="J4982" s="258" t="str">
        <f>data_olah!J780</f>
        <v>TERPASANG</v>
      </c>
      <c r="K4982" s="258" t="str">
        <f>data_olah!R780</f>
        <v>&gt; 200GB</v>
      </c>
      <c r="L4982" s="258" t="str">
        <f>data_olah!U780</f>
        <v>KURANG OPTIMAL</v>
      </c>
    </row>
    <row r="4983">
      <c r="A4983" s="257">
        <v>2025.0</v>
      </c>
      <c r="B4983" s="257" t="s">
        <v>3600</v>
      </c>
      <c r="C4983" s="258" t="str">
        <f>data_olah!B781</f>
        <v>PASER</v>
      </c>
      <c r="D4983" s="258" t="str">
        <f>data_olah!C781</f>
        <v>PASER BELENGKONG</v>
      </c>
      <c r="E4983" s="258" t="str">
        <f>data_olah!D781</f>
        <v>DAMIT</v>
      </c>
      <c r="F4983" s="259" t="str">
        <f>data_olah!F781</f>
        <v>-1.9319930050768854</v>
      </c>
      <c r="G4983" s="259" t="str">
        <f>data_olah!G781</f>
        <v>116.16512732867265</v>
      </c>
      <c r="H4983" s="258" t="str">
        <f>data_olah!H781</f>
        <v>TELKOMSEL</v>
      </c>
      <c r="I4983" s="258" t="str">
        <f>data_olah!I781</f>
        <v>INDIHOME</v>
      </c>
      <c r="J4983" s="258" t="str">
        <f>data_olah!J781</f>
        <v>TERPASANG</v>
      </c>
      <c r="K4983" s="258" t="str">
        <f>data_olah!R781</f>
        <v>&gt; 200GB</v>
      </c>
      <c r="L4983" s="258" t="str">
        <f>data_olah!U781</f>
        <v>KURANG OPTIMAL</v>
      </c>
    </row>
    <row r="4984">
      <c r="A4984" s="257">
        <v>2025.0</v>
      </c>
      <c r="B4984" s="257" t="s">
        <v>3600</v>
      </c>
      <c r="C4984" s="258" t="str">
        <f>data_olah!B782</f>
        <v>PASER</v>
      </c>
      <c r="D4984" s="258" t="str">
        <f>data_olah!C782</f>
        <v>PASER BELENGKONG</v>
      </c>
      <c r="E4984" s="258" t="str">
        <f>data_olah!D782</f>
        <v>SUATANG</v>
      </c>
      <c r="F4984" s="259" t="str">
        <f>data_olah!F782</f>
        <v>-2.0170974001684576</v>
      </c>
      <c r="G4984" s="259" t="str">
        <f>data_olah!G782</f>
        <v>116.14341795142875</v>
      </c>
      <c r="H4984" s="258" t="str">
        <f>data_olah!H782</f>
        <v>TELKOMSEL</v>
      </c>
      <c r="I4984" s="258" t="str">
        <f>data_olah!I782</f>
        <v>INDIHOME</v>
      </c>
      <c r="J4984" s="258" t="str">
        <f>data_olah!J782</f>
        <v>TERPASANG</v>
      </c>
      <c r="K4984" s="258" t="str">
        <f>data_olah!R782</f>
        <v>&lt;= 50GB</v>
      </c>
      <c r="L4984" s="258" t="str">
        <f>data_olah!U782</f>
        <v>TIDAK OPTIMAL</v>
      </c>
    </row>
    <row r="4985">
      <c r="A4985" s="257">
        <v>2025.0</v>
      </c>
      <c r="B4985" s="257" t="s">
        <v>3600</v>
      </c>
      <c r="C4985" s="258" t="str">
        <f>data_olah!B783</f>
        <v>PASER</v>
      </c>
      <c r="D4985" s="258" t="str">
        <f>data_olah!C783</f>
        <v>PASER BELENGKONG</v>
      </c>
      <c r="E4985" s="258" t="str">
        <f>data_olah!D783</f>
        <v>SULILIRAN</v>
      </c>
      <c r="F4985" s="259" t="str">
        <f>data_olah!F783</f>
        <v>-1.9616529165986663</v>
      </c>
      <c r="G4985" s="259" t="str">
        <f>data_olah!G783</f>
        <v>116.24342666854639</v>
      </c>
      <c r="H4985" s="258" t="str">
        <f>data_olah!H783</f>
        <v>TELKOM</v>
      </c>
      <c r="I4985" s="258" t="str">
        <f>data_olah!I783</f>
        <v>WMS</v>
      </c>
      <c r="J4985" s="258" t="str">
        <f>data_olah!J783</f>
        <v>TERPASANG</v>
      </c>
      <c r="K4985" s="258" t="str">
        <f>data_olah!R783</f>
        <v>BELUM TERPASANG</v>
      </c>
      <c r="L4985" s="258" t="str">
        <f>data_olah!U783</f>
        <v>TIDAK OPTIMAL</v>
      </c>
    </row>
    <row r="4986">
      <c r="A4986" s="257">
        <v>2025.0</v>
      </c>
      <c r="B4986" s="257" t="s">
        <v>3600</v>
      </c>
      <c r="C4986" s="258" t="str">
        <f>data_olah!B784</f>
        <v>PASER</v>
      </c>
      <c r="D4986" s="258" t="str">
        <f>data_olah!C784</f>
        <v>PASER BELENGKONG</v>
      </c>
      <c r="E4986" s="258" t="str">
        <f>data_olah!D784</f>
        <v>PASIR BELENGKONG</v>
      </c>
      <c r="F4986" s="259" t="str">
        <f>data_olah!F784</f>
        <v>-1.9562329721523763</v>
      </c>
      <c r="G4986" s="259" t="str">
        <f>data_olah!G784</f>
        <v>116.2091131287821</v>
      </c>
      <c r="H4986" s="258" t="str">
        <f>data_olah!H784</f>
        <v>TELKOMSEL</v>
      </c>
      <c r="I4986" s="258" t="str">
        <f>data_olah!I784</f>
        <v>INDIHOME</v>
      </c>
      <c r="J4986" s="258" t="str">
        <f>data_olah!J784</f>
        <v>TERPASANG</v>
      </c>
      <c r="K4986" s="258" t="str">
        <f>data_olah!R784</f>
        <v>&lt;= 100GB</v>
      </c>
      <c r="L4986" s="258" t="str">
        <f>data_olah!U784</f>
        <v>KURANG OPTIMAL</v>
      </c>
    </row>
    <row r="4987">
      <c r="A4987" s="257">
        <v>2025.0</v>
      </c>
      <c r="B4987" s="257" t="s">
        <v>3600</v>
      </c>
      <c r="C4987" s="258" t="str">
        <f>data_olah!B785</f>
        <v>PASER</v>
      </c>
      <c r="D4987" s="258" t="str">
        <f>data_olah!C785</f>
        <v>PASER BELENGKONG</v>
      </c>
      <c r="E4987" s="258" t="str">
        <f>data_olah!D785</f>
        <v>SANGKURIMAN</v>
      </c>
      <c r="F4987" s="259" t="str">
        <f>data_olah!F785</f>
        <v>-1.937700652161545</v>
      </c>
      <c r="G4987" s="259" t="str">
        <f>data_olah!G785</f>
        <v>116.17839300396841</v>
      </c>
      <c r="H4987" s="258" t="str">
        <f>data_olah!H785</f>
        <v>TELKOMSEL</v>
      </c>
      <c r="I4987" s="258" t="str">
        <f>data_olah!I785</f>
        <v>INDIHOME</v>
      </c>
      <c r="J4987" s="258" t="str">
        <f>data_olah!J785</f>
        <v>TERPASANG</v>
      </c>
      <c r="K4987" s="258" t="str">
        <f>data_olah!R785</f>
        <v>&lt;= 200GB</v>
      </c>
      <c r="L4987" s="258" t="str">
        <f>data_olah!U785</f>
        <v>KURANG OPTIMAL</v>
      </c>
    </row>
    <row r="4988">
      <c r="A4988" s="257">
        <v>2025.0</v>
      </c>
      <c r="B4988" s="257" t="s">
        <v>3600</v>
      </c>
      <c r="C4988" s="258" t="str">
        <f>data_olah!B786</f>
        <v>PASER</v>
      </c>
      <c r="D4988" s="258" t="str">
        <f>data_olah!C786</f>
        <v>PASER BELENGKONG</v>
      </c>
      <c r="E4988" s="258" t="str">
        <f>data_olah!D786</f>
        <v>LABURAN</v>
      </c>
      <c r="F4988" s="259" t="str">
        <f>data_olah!F786</f>
        <v>-1.998489005594358</v>
      </c>
      <c r="G4988" s="259" t="str">
        <f>data_olah!G786</f>
        <v>116.33796445237279</v>
      </c>
      <c r="H4988" s="258" t="str">
        <f>data_olah!H786</f>
        <v>TELKOMSEL</v>
      </c>
      <c r="I4988" s="258" t="str">
        <f>data_olah!I786</f>
        <v>INDIHOME</v>
      </c>
      <c r="J4988" s="258" t="str">
        <f>data_olah!J786</f>
        <v>TERPASANG</v>
      </c>
      <c r="K4988" s="258" t="str">
        <f>data_olah!R786</f>
        <v>TIDAK AKTIF</v>
      </c>
      <c r="L4988" s="258" t="str">
        <f>data_olah!U786</f>
        <v>TIDAK OPTIMAL</v>
      </c>
    </row>
    <row r="4989">
      <c r="A4989" s="257">
        <v>2025.0</v>
      </c>
      <c r="B4989" s="257" t="s">
        <v>3600</v>
      </c>
      <c r="C4989" s="258" t="str">
        <f>data_olah!B787</f>
        <v>PASER</v>
      </c>
      <c r="D4989" s="258" t="str">
        <f>data_olah!C787</f>
        <v>PASER BELENGKONG</v>
      </c>
      <c r="E4989" s="258" t="str">
        <f>data_olah!D787</f>
        <v>SULILIRAN BARU</v>
      </c>
      <c r="F4989" s="259" t="str">
        <f>data_olah!F787</f>
        <v>-1.9856237441420965</v>
      </c>
      <c r="G4989" s="259" t="str">
        <f>data_olah!G787</f>
        <v>116.25504363370408</v>
      </c>
      <c r="H4989" s="258" t="str">
        <f>data_olah!H787</f>
        <v>TELKOMSEL</v>
      </c>
      <c r="I4989" s="258" t="str">
        <f>data_olah!I787</f>
        <v>INDIHOME</v>
      </c>
      <c r="J4989" s="258" t="str">
        <f>data_olah!J787</f>
        <v>TERPASANG</v>
      </c>
      <c r="K4989" s="258" t="str">
        <f>data_olah!R787</f>
        <v>&lt;= 200GB</v>
      </c>
      <c r="L4989" s="258" t="str">
        <f>data_olah!U787</f>
        <v>KURANG OPTIMAL</v>
      </c>
    </row>
    <row r="4990">
      <c r="A4990" s="257">
        <v>2025.0</v>
      </c>
      <c r="B4990" s="257" t="s">
        <v>3600</v>
      </c>
      <c r="C4990" s="258" t="str">
        <f>data_olah!B788</f>
        <v>PASER</v>
      </c>
      <c r="D4990" s="258" t="str">
        <f>data_olah!C788</f>
        <v>PASER BELENGKONG</v>
      </c>
      <c r="E4990" s="258" t="str">
        <f>data_olah!D788</f>
        <v>KERESIK BURA</v>
      </c>
      <c r="F4990" s="259" t="str">
        <f>data_olah!F788</f>
        <v>-1.9906835306499866</v>
      </c>
      <c r="G4990" s="259" t="str">
        <f>data_olah!G788</f>
        <v>116.18655269816401</v>
      </c>
      <c r="H4990" s="258" t="str">
        <f>data_olah!H788</f>
        <v>TELKOMSEL</v>
      </c>
      <c r="I4990" s="258" t="str">
        <f>data_olah!I788</f>
        <v>INDIHOME</v>
      </c>
      <c r="J4990" s="258" t="str">
        <f>data_olah!J788</f>
        <v>TERPASANG</v>
      </c>
      <c r="K4990" s="258" t="str">
        <f>data_olah!R788</f>
        <v>&lt;= 150GB</v>
      </c>
      <c r="L4990" s="258" t="str">
        <f>data_olah!U788</f>
        <v>KURANG OPTIMAL</v>
      </c>
    </row>
    <row r="4991">
      <c r="A4991" s="257">
        <v>2025.0</v>
      </c>
      <c r="B4991" s="257" t="s">
        <v>3600</v>
      </c>
      <c r="C4991" s="258" t="str">
        <f>data_olah!B789</f>
        <v>PASER</v>
      </c>
      <c r="D4991" s="258" t="str">
        <f>data_olah!C789</f>
        <v>PASER BELENGKONG</v>
      </c>
      <c r="E4991" s="258" t="str">
        <f>data_olah!D789</f>
        <v>LABURAN BARU</v>
      </c>
      <c r="F4991" s="259" t="str">
        <f>data_olah!F789</f>
        <v>-1.9663372607428697</v>
      </c>
      <c r="G4991" s="259" t="str">
        <f>data_olah!G789</f>
        <v>116.30899843258884</v>
      </c>
      <c r="H4991" s="258" t="str">
        <f>data_olah!H789</f>
        <v>TELKOM</v>
      </c>
      <c r="I4991" s="258" t="str">
        <f>data_olah!I789</f>
        <v>WMS</v>
      </c>
      <c r="J4991" s="258" t="str">
        <f>data_olah!J789</f>
        <v>TERPASANG</v>
      </c>
      <c r="K4991" s="258" t="str">
        <f>data_olah!R789</f>
        <v>BELUM TERPASANG</v>
      </c>
      <c r="L4991" s="258" t="str">
        <f>data_olah!U789</f>
        <v>TIDAK AKTIF</v>
      </c>
    </row>
    <row r="4992">
      <c r="A4992" s="257">
        <v>2025.0</v>
      </c>
      <c r="B4992" s="257" t="s">
        <v>3600</v>
      </c>
      <c r="C4992" s="258" t="str">
        <f>data_olah!B790</f>
        <v>PASER</v>
      </c>
      <c r="D4992" s="258" t="str">
        <f>data_olah!C790</f>
        <v>PASER BELENGKONG</v>
      </c>
      <c r="E4992" s="258" t="str">
        <f>data_olah!D790</f>
        <v>SENIUNG JAYA</v>
      </c>
      <c r="F4992" s="259" t="str">
        <f>data_olah!F790</f>
        <v>-2.0211541310926338</v>
      </c>
      <c r="G4992" s="259" t="str">
        <f>data_olah!G790</f>
        <v>116.2244435432435</v>
      </c>
      <c r="H4992" s="258" t="str">
        <f>data_olah!H790</f>
        <v>TELKOMSEL</v>
      </c>
      <c r="I4992" s="258" t="str">
        <f>data_olah!I790</f>
        <v>INDIHOME</v>
      </c>
      <c r="J4992" s="258" t="str">
        <f>data_olah!J790</f>
        <v>TERPASANG</v>
      </c>
      <c r="K4992" s="258" t="str">
        <f>data_olah!R790</f>
        <v>&lt;= 50GB</v>
      </c>
      <c r="L4992" s="258" t="str">
        <f>data_olah!U790</f>
        <v>TIDAK OPTIMAL</v>
      </c>
    </row>
    <row r="4993">
      <c r="A4993" s="257">
        <v>2025.0</v>
      </c>
      <c r="B4993" s="257" t="s">
        <v>3600</v>
      </c>
      <c r="C4993" s="258" t="str">
        <f>data_olah!B791</f>
        <v>PASER</v>
      </c>
      <c r="D4993" s="258" t="str">
        <f>data_olah!C791</f>
        <v>PASER BELENGKONG</v>
      </c>
      <c r="E4993" s="258" t="str">
        <f>data_olah!D791</f>
        <v>SUNGE BATU</v>
      </c>
      <c r="F4993" s="259" t="str">
        <f>data_olah!F791</f>
        <v>-1.9565165960888462</v>
      </c>
      <c r="G4993" s="259" t="str">
        <f>data_olah!G791</f>
        <v>116.43442341528404</v>
      </c>
      <c r="H4993" s="258" t="str">
        <f>data_olah!H791</f>
        <v>ICON+</v>
      </c>
      <c r="I4993" s="258" t="str">
        <f>data_olah!I791</f>
        <v>STARLINK</v>
      </c>
      <c r="J4993" s="258" t="str">
        <f>data_olah!J791</f>
        <v>TERPASANG</v>
      </c>
      <c r="K4993" s="258" t="str">
        <f>data_olah!R791</f>
        <v>&lt;= 50GB</v>
      </c>
      <c r="L4993" s="258" t="str">
        <f>data_olah!U791</f>
        <v>TIDAK OPTIMAL</v>
      </c>
    </row>
    <row r="4994">
      <c r="A4994" s="257">
        <v>2025.0</v>
      </c>
      <c r="B4994" s="257" t="s">
        <v>3600</v>
      </c>
      <c r="C4994" s="258" t="str">
        <f>data_olah!B792</f>
        <v>PASER</v>
      </c>
      <c r="D4994" s="258" t="str">
        <f>data_olah!C792</f>
        <v>PASER BELENGKONG</v>
      </c>
      <c r="E4994" s="258" t="str">
        <f>data_olah!D792</f>
        <v>OLONG PINANG</v>
      </c>
      <c r="F4994" s="259" t="str">
        <f>data_olah!F792</f>
        <v>-1.9333299074015808</v>
      </c>
      <c r="G4994" s="259" t="str">
        <f>data_olah!G792</f>
        <v>116.12514388060131</v>
      </c>
      <c r="H4994" s="258" t="str">
        <f>data_olah!H792</f>
        <v>TELKOMSEL</v>
      </c>
      <c r="I4994" s="258" t="str">
        <f>data_olah!I792</f>
        <v>INDIHOME</v>
      </c>
      <c r="J4994" s="258" t="str">
        <f>data_olah!J792</f>
        <v>TERPASANG</v>
      </c>
      <c r="K4994" s="258" t="str">
        <f>data_olah!R792</f>
        <v>&lt;= 50GB</v>
      </c>
      <c r="L4994" s="258" t="str">
        <f>data_olah!U792</f>
        <v>TIDAK OPTIMAL</v>
      </c>
    </row>
    <row r="4995">
      <c r="A4995" s="257">
        <v>2025.0</v>
      </c>
      <c r="B4995" s="257" t="s">
        <v>3600</v>
      </c>
      <c r="C4995" s="258" t="str">
        <f>data_olah!B793</f>
        <v>PASER</v>
      </c>
      <c r="D4995" s="258" t="str">
        <f>data_olah!C793</f>
        <v>PASER BELENGKONG</v>
      </c>
      <c r="E4995" s="258" t="str">
        <f>data_olah!D793</f>
        <v>SUATANG KETEBAN</v>
      </c>
      <c r="F4995" s="259" t="str">
        <f>data_olah!F793</f>
        <v>-1.9578051297508525</v>
      </c>
      <c r="G4995" s="259" t="str">
        <f>data_olah!G793</f>
        <v>116.19380753057833</v>
      </c>
      <c r="H4995" s="258" t="str">
        <f>data_olah!H793</f>
        <v>ICON+</v>
      </c>
      <c r="I4995" s="258" t="str">
        <f>data_olah!I793</f>
        <v> Broadband + I-WIN</v>
      </c>
      <c r="J4995" s="258" t="str">
        <f>data_olah!J793</f>
        <v>TERPASANG</v>
      </c>
      <c r="K4995" s="258" t="str">
        <f>data_olah!R793</f>
        <v>&lt;= 200GB</v>
      </c>
      <c r="L4995" s="258" t="str">
        <f>data_olah!U793</f>
        <v>KURANG OPTIMAL</v>
      </c>
    </row>
    <row r="4996">
      <c r="A4996" s="257">
        <v>2025.0</v>
      </c>
      <c r="B4996" s="257" t="s">
        <v>3600</v>
      </c>
      <c r="C4996" s="258" t="str">
        <f>data_olah!B794</f>
        <v>PASER</v>
      </c>
      <c r="D4996" s="258" t="str">
        <f>data_olah!C794</f>
        <v>TANAH GROGOT</v>
      </c>
      <c r="E4996" s="258" t="str">
        <f>data_olah!D794</f>
        <v>JANJU</v>
      </c>
      <c r="F4996" s="259" t="str">
        <f>data_olah!F794</f>
        <v>-1.8502472717006477</v>
      </c>
      <c r="G4996" s="259" t="str">
        <f>data_olah!G794</f>
        <v>116.14975303738923</v>
      </c>
      <c r="H4996" s="258" t="str">
        <f>data_olah!H794</f>
        <v/>
      </c>
      <c r="I4996" s="258" t="str">
        <f>data_olah!I794</f>
        <v/>
      </c>
      <c r="J4996" s="258" t="str">
        <f>data_olah!J794</f>
        <v/>
      </c>
      <c r="K4996" s="258" t="str">
        <f>data_olah!R794</f>
        <v>BELUM TERPASANG</v>
      </c>
      <c r="L4996" s="258" t="str">
        <f>data_olah!U794</f>
        <v>BELUM TERPASANG</v>
      </c>
    </row>
    <row r="4997">
      <c r="A4997" s="257">
        <v>2025.0</v>
      </c>
      <c r="B4997" s="257" t="s">
        <v>3600</v>
      </c>
      <c r="C4997" s="258" t="str">
        <f>data_olah!B795</f>
        <v>PASER</v>
      </c>
      <c r="D4997" s="258" t="str">
        <f>data_olah!C795</f>
        <v>TANAH GROGOT</v>
      </c>
      <c r="E4997" s="258" t="str">
        <f>data_olah!D795</f>
        <v>TEPIAN BATANG</v>
      </c>
      <c r="F4997" s="259" t="str">
        <f>data_olah!F795</f>
        <v>-1.8868645192689073</v>
      </c>
      <c r="G4997" s="259" t="str">
        <f>data_olah!G795</f>
        <v>116.17685556261382</v>
      </c>
      <c r="H4997" s="258" t="str">
        <f>data_olah!H795</f>
        <v>TELKOMSEL</v>
      </c>
      <c r="I4997" s="258" t="str">
        <f>data_olah!I795</f>
        <v>INDIHOME</v>
      </c>
      <c r="J4997" s="258" t="str">
        <f>data_olah!J795</f>
        <v>TERPASANG</v>
      </c>
      <c r="K4997" s="258" t="str">
        <f>data_olah!R795</f>
        <v>&lt;= 1GB</v>
      </c>
      <c r="L4997" s="258" t="str">
        <f>data_olah!U795</f>
        <v>TIDAK OPTIMAL</v>
      </c>
    </row>
    <row r="4998">
      <c r="A4998" s="257">
        <v>2025.0</v>
      </c>
      <c r="B4998" s="257" t="s">
        <v>3600</v>
      </c>
      <c r="C4998" s="258" t="str">
        <f>data_olah!B796</f>
        <v>PASER</v>
      </c>
      <c r="D4998" s="258" t="str">
        <f>data_olah!C796</f>
        <v>TANAH GROGOT</v>
      </c>
      <c r="E4998" s="258" t="str">
        <f>data_olah!D796</f>
        <v>TANAH PERIUK</v>
      </c>
      <c r="F4998" s="259" t="str">
        <f>data_olah!F796</f>
        <v>-1.9302393192259897</v>
      </c>
      <c r="G4998" s="259" t="str">
        <f>data_olah!G796</f>
        <v>116.20254813615416</v>
      </c>
      <c r="H4998" s="258" t="str">
        <f>data_olah!H796</f>
        <v>TELKOMSEL</v>
      </c>
      <c r="I4998" s="258" t="str">
        <f>data_olah!I796</f>
        <v>INDIHOME</v>
      </c>
      <c r="J4998" s="258" t="str">
        <f>data_olah!J796</f>
        <v>TERPASANG</v>
      </c>
      <c r="K4998" s="258" t="str">
        <f>data_olah!R796</f>
        <v>TIDAK AKTIF</v>
      </c>
      <c r="L4998" s="258" t="str">
        <f>data_olah!U796</f>
        <v>TIDAK OPTIMAL</v>
      </c>
    </row>
    <row r="4999">
      <c r="A4999" s="257">
        <v>2025.0</v>
      </c>
      <c r="B4999" s="257" t="s">
        <v>3600</v>
      </c>
      <c r="C4999" s="258" t="str">
        <f>data_olah!B797</f>
        <v>PASER</v>
      </c>
      <c r="D4999" s="258" t="str">
        <f>data_olah!C797</f>
        <v>TANAH GROGOT</v>
      </c>
      <c r="E4999" s="258" t="str">
        <f>data_olah!D797</f>
        <v>PEPARA</v>
      </c>
      <c r="F4999" s="259" t="str">
        <f>data_olah!F797</f>
        <v>-1.9294925964921217</v>
      </c>
      <c r="G4999" s="259" t="str">
        <f>data_olah!G797</f>
        <v>116.23184131070094</v>
      </c>
      <c r="H4999" s="258" t="str">
        <f>data_olah!H797</f>
        <v>ICON+</v>
      </c>
      <c r="I4999" s="258" t="str">
        <f>data_olah!I797</f>
        <v> Broadband + I-WIN</v>
      </c>
      <c r="J4999" s="258" t="str">
        <f>data_olah!J797</f>
        <v>TERPASANG</v>
      </c>
      <c r="K4999" s="258" t="str">
        <f>data_olah!R797</f>
        <v>&lt;= 200GB</v>
      </c>
      <c r="L4999" s="258" t="str">
        <f>data_olah!U797</f>
        <v>KURANG OPTIMAL</v>
      </c>
    </row>
    <row r="5000">
      <c r="A5000" s="257">
        <v>2025.0</v>
      </c>
      <c r="B5000" s="257" t="s">
        <v>3600</v>
      </c>
      <c r="C5000" s="258" t="str">
        <f>data_olah!B798</f>
        <v>PASER</v>
      </c>
      <c r="D5000" s="258" t="str">
        <f>data_olah!C798</f>
        <v>TANAH GROGOT</v>
      </c>
      <c r="E5000" s="258" t="str">
        <f>data_olah!D798</f>
        <v>SUNGAI TUAK</v>
      </c>
      <c r="F5000" s="259" t="str">
        <f>data_olah!F798</f>
        <v>-1.919619555505882</v>
      </c>
      <c r="G5000" s="259" t="str">
        <f>data_olah!G798</f>
        <v>116.20543437501081</v>
      </c>
      <c r="H5000" s="258" t="str">
        <f>data_olah!H798</f>
        <v>TELKOMSEL</v>
      </c>
      <c r="I5000" s="258" t="str">
        <f>data_olah!I798</f>
        <v>INDIHOME</v>
      </c>
      <c r="J5000" s="258" t="str">
        <f>data_olah!J798</f>
        <v>TERPASANG</v>
      </c>
      <c r="K5000" s="258" t="str">
        <f>data_olah!R798</f>
        <v>&lt;= 100GB</v>
      </c>
      <c r="L5000" s="258" t="str">
        <f>data_olah!U798</f>
        <v>KURANG OPTIMAL</v>
      </c>
    </row>
    <row r="5001">
      <c r="A5001" s="257">
        <v>2025.0</v>
      </c>
      <c r="B5001" s="257" t="s">
        <v>3600</v>
      </c>
      <c r="C5001" s="258" t="str">
        <f>data_olah!B799</f>
        <v>PASER</v>
      </c>
      <c r="D5001" s="258" t="str">
        <f>data_olah!C799</f>
        <v>TANAH GROGOT</v>
      </c>
      <c r="E5001" s="258" t="str">
        <f>data_olah!D799</f>
        <v>SEMPULANG</v>
      </c>
      <c r="F5001" s="259" t="str">
        <f>data_olah!F799</f>
        <v>-1.8577497266586103</v>
      </c>
      <c r="G5001" s="259" t="str">
        <f>data_olah!G799</f>
        <v>116.15274259714187</v>
      </c>
      <c r="H5001" s="258" t="str">
        <f>data_olah!H799</f>
        <v>TELKOMSEL</v>
      </c>
      <c r="I5001" s="258" t="str">
        <f>data_olah!I799</f>
        <v>INDIHOME</v>
      </c>
      <c r="J5001" s="258" t="str">
        <f>data_olah!J799</f>
        <v>TERPASANG</v>
      </c>
      <c r="K5001" s="258" t="str">
        <f>data_olah!R799</f>
        <v>TIDAK AKTIF</v>
      </c>
      <c r="L5001" s="258" t="str">
        <f>data_olah!U799</f>
        <v>TIDAK OPTIMAL</v>
      </c>
    </row>
    <row r="5002">
      <c r="A5002" s="257">
        <v>2025.0</v>
      </c>
      <c r="B5002" s="257" t="s">
        <v>3600</v>
      </c>
      <c r="C5002" s="258" t="str">
        <f>data_olah!B800</f>
        <v>PASER</v>
      </c>
      <c r="D5002" s="258" t="str">
        <f>data_olah!C800</f>
        <v>TANAH GROGOT</v>
      </c>
      <c r="E5002" s="258" t="str">
        <f>data_olah!D800</f>
        <v>JONE</v>
      </c>
      <c r="F5002" s="259" t="str">
        <f>data_olah!F800</f>
        <v>-1.8988702728393294</v>
      </c>
      <c r="G5002" s="259" t="str">
        <f>data_olah!G800</f>
        <v>116.20966701440553</v>
      </c>
      <c r="H5002" s="258" t="str">
        <f>data_olah!H800</f>
        <v/>
      </c>
      <c r="I5002" s="258" t="str">
        <f>data_olah!I800</f>
        <v/>
      </c>
      <c r="J5002" s="258" t="str">
        <f>data_olah!J800</f>
        <v/>
      </c>
      <c r="K5002" s="258" t="str">
        <f>data_olah!R800</f>
        <v>BELUM TERPASANG</v>
      </c>
      <c r="L5002" s="258" t="str">
        <f>data_olah!U800</f>
        <v>BELUM TERPASANG</v>
      </c>
    </row>
    <row r="5003">
      <c r="A5003" s="257">
        <v>2025.0</v>
      </c>
      <c r="B5003" s="257" t="s">
        <v>3600</v>
      </c>
      <c r="C5003" s="258" t="str">
        <f>data_olah!B801</f>
        <v>PASER</v>
      </c>
      <c r="D5003" s="258" t="str">
        <f>data_olah!C801</f>
        <v>TANAH GROGOT</v>
      </c>
      <c r="E5003" s="258" t="str">
        <f>data_olah!D801</f>
        <v>RANTAU PANJANG</v>
      </c>
      <c r="F5003" s="259" t="str">
        <f>data_olah!F801</f>
        <v>-1.9079342545477127</v>
      </c>
      <c r="G5003" s="259" t="str">
        <f>data_olah!G801</f>
        <v>116.25287388141214</v>
      </c>
      <c r="H5003" s="258" t="str">
        <f>data_olah!H801</f>
        <v>ICON+</v>
      </c>
      <c r="I5003" s="258" t="str">
        <f>data_olah!I801</f>
        <v> Broadband + I-WIN</v>
      </c>
      <c r="J5003" s="258" t="str">
        <f>data_olah!J801</f>
        <v>TERPASANG</v>
      </c>
      <c r="K5003" s="258" t="str">
        <f>data_olah!R801</f>
        <v>&lt;= 200GB</v>
      </c>
      <c r="L5003" s="258" t="str">
        <f>data_olah!U801</f>
        <v>KURANG OPTIMAL</v>
      </c>
    </row>
    <row r="5004">
      <c r="A5004" s="257">
        <v>2025.0</v>
      </c>
      <c r="B5004" s="257" t="s">
        <v>3600</v>
      </c>
      <c r="C5004" s="258" t="str">
        <f>data_olah!B802</f>
        <v>PASER</v>
      </c>
      <c r="D5004" s="258" t="str">
        <f>data_olah!C802</f>
        <v>TANAH GROGOT</v>
      </c>
      <c r="E5004" s="258" t="str">
        <f>data_olah!D802</f>
        <v>MUARA PASIR</v>
      </c>
      <c r="F5004" s="259" t="str">
        <f>data_olah!F802</f>
        <v>-1.8718023097857008</v>
      </c>
      <c r="G5004" s="259" t="str">
        <f>data_olah!G802</f>
        <v>116.3939181424543</v>
      </c>
      <c r="H5004" s="258" t="str">
        <f>data_olah!H802</f>
        <v>TELKOM</v>
      </c>
      <c r="I5004" s="258" t="str">
        <f>data_olah!I802</f>
        <v>WMS</v>
      </c>
      <c r="J5004" s="258" t="str">
        <f>data_olah!J802</f>
        <v>TERPASANG</v>
      </c>
      <c r="K5004" s="258" t="str">
        <f>data_olah!R802</f>
        <v>BELUM TERPASANG</v>
      </c>
      <c r="L5004" s="258" t="str">
        <f>data_olah!U802</f>
        <v>KURANG OPTIMAL</v>
      </c>
    </row>
    <row r="5005">
      <c r="A5005" s="257">
        <v>2025.0</v>
      </c>
      <c r="B5005" s="257" t="s">
        <v>3600</v>
      </c>
      <c r="C5005" s="258" t="str">
        <f>data_olah!B803</f>
        <v>PASER</v>
      </c>
      <c r="D5005" s="258" t="str">
        <f>data_olah!C803</f>
        <v>TANAH GROGOT</v>
      </c>
      <c r="E5005" s="258" t="str">
        <f>data_olah!D803</f>
        <v>PADANG PENGRAPAT</v>
      </c>
      <c r="F5005" s="259" t="str">
        <f>data_olah!F803</f>
        <v>-1.8414053109664559</v>
      </c>
      <c r="G5005" s="259" t="str">
        <f>data_olah!G803</f>
        <v>116.23388780659856</v>
      </c>
      <c r="H5005" s="258" t="str">
        <f>data_olah!H803</f>
        <v>TELKOMSEL</v>
      </c>
      <c r="I5005" s="258" t="str">
        <f>data_olah!I803</f>
        <v>INDIHOME</v>
      </c>
      <c r="J5005" s="258" t="str">
        <f>data_olah!J803</f>
        <v>TERPASANG</v>
      </c>
      <c r="K5005" s="258" t="str">
        <f>data_olah!R803</f>
        <v>&lt;= 200GB</v>
      </c>
      <c r="L5005" s="258" t="str">
        <f>data_olah!U803</f>
        <v>KURANG OPTIMAL</v>
      </c>
    </row>
    <row r="5006">
      <c r="A5006" s="257">
        <v>2025.0</v>
      </c>
      <c r="B5006" s="257" t="s">
        <v>3600</v>
      </c>
      <c r="C5006" s="258" t="str">
        <f>data_olah!B804</f>
        <v>PASER</v>
      </c>
      <c r="D5006" s="258" t="str">
        <f>data_olah!C804</f>
        <v>TANAH GROGOT</v>
      </c>
      <c r="E5006" s="258" t="str">
        <f>data_olah!D804</f>
        <v>PEREPAT</v>
      </c>
      <c r="F5006" s="259" t="str">
        <f>data_olah!F804</f>
        <v>-1.9895387374565319</v>
      </c>
      <c r="G5006" s="259" t="str">
        <f>data_olah!G804</f>
        <v>116.44596327271961</v>
      </c>
      <c r="H5006" s="258" t="str">
        <f>data_olah!H804</f>
        <v>ICON+</v>
      </c>
      <c r="I5006" s="258" t="str">
        <f>data_olah!I804</f>
        <v>STARLINK</v>
      </c>
      <c r="J5006" s="258" t="str">
        <f>data_olah!J804</f>
        <v>TERPASANG</v>
      </c>
      <c r="K5006" s="258" t="str">
        <f>data_olah!R804</f>
        <v>&gt; 200GB</v>
      </c>
      <c r="L5006" s="258" t="str">
        <f>data_olah!U804</f>
        <v>KURANG OPTIMAL</v>
      </c>
    </row>
    <row r="5007">
      <c r="A5007" s="257">
        <v>2025.0</v>
      </c>
      <c r="B5007" s="257" t="s">
        <v>3600</v>
      </c>
      <c r="C5007" s="258" t="str">
        <f>data_olah!B805</f>
        <v>PASER</v>
      </c>
      <c r="D5007" s="258" t="str">
        <f>data_olah!C805</f>
        <v>TANAH GROGOT</v>
      </c>
      <c r="E5007" s="258" t="str">
        <f>data_olah!D805</f>
        <v>PULAU RANTAU</v>
      </c>
      <c r="F5007" s="259" t="str">
        <f>data_olah!F805</f>
        <v>-1.9111609715950473</v>
      </c>
      <c r="G5007" s="259" t="str">
        <f>data_olah!G805</f>
        <v>116.26639760299807</v>
      </c>
      <c r="H5007" s="258" t="str">
        <f>data_olah!H805</f>
        <v>ICON+</v>
      </c>
      <c r="I5007" s="258" t="str">
        <f>data_olah!I805</f>
        <v> Broadband + I-WIN</v>
      </c>
      <c r="J5007" s="258" t="str">
        <f>data_olah!J805</f>
        <v>TERPASANG</v>
      </c>
      <c r="K5007" s="258" t="str">
        <f>data_olah!R805</f>
        <v>&lt;= 200GB</v>
      </c>
      <c r="L5007" s="258" t="str">
        <f>data_olah!U805</f>
        <v>KURANG OPTIMAL</v>
      </c>
    </row>
    <row r="5008">
      <c r="A5008" s="257">
        <v>2025.0</v>
      </c>
      <c r="B5008" s="257" t="s">
        <v>3600</v>
      </c>
      <c r="C5008" s="258" t="str">
        <f>data_olah!B806</f>
        <v>PASER</v>
      </c>
      <c r="D5008" s="258" t="str">
        <f>data_olah!C806</f>
        <v>TANAH GROGOT</v>
      </c>
      <c r="E5008" s="258" t="str">
        <f>data_olah!D806</f>
        <v>SUNGAI LANGIR</v>
      </c>
      <c r="F5008" s="259" t="str">
        <f>data_olah!F806</f>
        <v>-2.012529837714802</v>
      </c>
      <c r="G5008" s="259" t="str">
        <f>data_olah!G806</f>
        <v>116.43795426190859</v>
      </c>
      <c r="H5008" s="258" t="str">
        <f>data_olah!H806</f>
        <v>ICON+</v>
      </c>
      <c r="I5008" s="258" t="str">
        <f>data_olah!I806</f>
        <v>STARLINK</v>
      </c>
      <c r="J5008" s="258" t="str">
        <f>data_olah!J806</f>
        <v>TERPASANG</v>
      </c>
      <c r="K5008" s="258" t="str">
        <f>data_olah!R806</f>
        <v>&lt;= 200GB</v>
      </c>
      <c r="L5008" s="258" t="str">
        <f>data_olah!U806</f>
        <v>KURANG OPTIMAL</v>
      </c>
    </row>
    <row r="5009">
      <c r="A5009" s="257">
        <v>2025.0</v>
      </c>
      <c r="B5009" s="257" t="s">
        <v>3600</v>
      </c>
      <c r="C5009" s="258" t="str">
        <f>data_olah!B807</f>
        <v>PASER</v>
      </c>
      <c r="D5009" s="258" t="str">
        <f>data_olah!C807</f>
        <v>TANAH GROGOT</v>
      </c>
      <c r="E5009" s="258" t="str">
        <f>data_olah!D807</f>
        <v>TAPIS</v>
      </c>
      <c r="F5009" s="259" t="str">
        <f>data_olah!F807</f>
        <v>-1.8758994662430106</v>
      </c>
      <c r="G5009" s="259" t="str">
        <f>data_olah!G807</f>
        <v>116.19478076699384</v>
      </c>
      <c r="H5009" s="258" t="str">
        <f>data_olah!H807</f>
        <v>TELKOMSEL</v>
      </c>
      <c r="I5009" s="258" t="str">
        <f>data_olah!I807</f>
        <v>INDIHOME</v>
      </c>
      <c r="J5009" s="258" t="str">
        <f>data_olah!J807</f>
        <v>TERPASANG</v>
      </c>
      <c r="K5009" s="258" t="str">
        <f>data_olah!R807</f>
        <v>&lt;= 1GB</v>
      </c>
      <c r="L5009" s="258" t="str">
        <f>data_olah!U807</f>
        <v>TIDAK OPTIMAL</v>
      </c>
    </row>
    <row r="5010">
      <c r="A5010" s="257">
        <v>2025.0</v>
      </c>
      <c r="B5010" s="257" t="s">
        <v>3600</v>
      </c>
      <c r="C5010" s="258" t="str">
        <f>data_olah!B808</f>
        <v>PASER</v>
      </c>
      <c r="D5010" s="258" t="str">
        <f>data_olah!C808</f>
        <v>TANAH GROGOT</v>
      </c>
      <c r="E5010" s="258" t="str">
        <f>data_olah!D808</f>
        <v>SENAKEN</v>
      </c>
      <c r="F5010" s="259" t="str">
        <f>data_olah!F808</f>
        <v>-1.8988795891265444</v>
      </c>
      <c r="G5010" s="259" t="str">
        <f>data_olah!G808</f>
        <v>116.20965681601184</v>
      </c>
      <c r="H5010" s="258" t="str">
        <f>data_olah!H808</f>
        <v/>
      </c>
      <c r="I5010" s="258" t="str">
        <f>data_olah!I808</f>
        <v/>
      </c>
      <c r="J5010" s="258" t="str">
        <f>data_olah!J808</f>
        <v/>
      </c>
      <c r="K5010" s="258" t="str">
        <f>data_olah!R808</f>
        <v>BELUM TERPASANG</v>
      </c>
      <c r="L5010" s="258" t="str">
        <f>data_olah!U808</f>
        <v>BELUM TERPASANG</v>
      </c>
    </row>
    <row r="5011">
      <c r="A5011" s="257">
        <v>2025.0</v>
      </c>
      <c r="B5011" s="257" t="s">
        <v>3600</v>
      </c>
      <c r="C5011" s="258" t="str">
        <f>data_olah!B809</f>
        <v>PASER</v>
      </c>
      <c r="D5011" s="258" t="str">
        <f>data_olah!C809</f>
        <v>TANJUNG HARAPAN</v>
      </c>
      <c r="E5011" s="258" t="str">
        <f>data_olah!D809</f>
        <v>KELADEN</v>
      </c>
      <c r="F5011" s="259" t="str">
        <f>data_olah!F809</f>
        <v>-2.3317641205645128</v>
      </c>
      <c r="G5011" s="259" t="str">
        <f>data_olah!G809</f>
        <v>116.44767700068918</v>
      </c>
      <c r="H5011" s="258" t="str">
        <f>data_olah!H809</f>
        <v>ICON+</v>
      </c>
      <c r="I5011" s="258" t="str">
        <f>data_olah!I809</f>
        <v>STARLINK</v>
      </c>
      <c r="J5011" s="258" t="str">
        <f>data_olah!J809</f>
        <v>TERPASANG</v>
      </c>
      <c r="K5011" s="258" t="str">
        <f>data_olah!R809</f>
        <v>&gt; 200GB</v>
      </c>
      <c r="L5011" s="258" t="str">
        <f>data_olah!U809</f>
        <v>KURANG OPTIMAL</v>
      </c>
    </row>
    <row r="5012">
      <c r="A5012" s="257">
        <v>2025.0</v>
      </c>
      <c r="B5012" s="257" t="s">
        <v>3600</v>
      </c>
      <c r="C5012" s="258" t="str">
        <f>data_olah!B810</f>
        <v>PASER</v>
      </c>
      <c r="D5012" s="258" t="str">
        <f>data_olah!C810</f>
        <v>TANJUNG HARAPAN</v>
      </c>
      <c r="E5012" s="258" t="str">
        <f>data_olah!D810</f>
        <v>TANJUNG ARU</v>
      </c>
      <c r="F5012" s="259" t="str">
        <f>data_olah!F810</f>
        <v>-2.2459771119232905</v>
      </c>
      <c r="G5012" s="259" t="str">
        <f>data_olah!G810</f>
        <v>116.52549641400073</v>
      </c>
      <c r="H5012" s="258" t="str">
        <f>data_olah!H810</f>
        <v>ICON+</v>
      </c>
      <c r="I5012" s="258" t="str">
        <f>data_olah!I810</f>
        <v>STARLINK</v>
      </c>
      <c r="J5012" s="258" t="str">
        <f>data_olah!J810</f>
        <v>TERPASANG</v>
      </c>
      <c r="K5012" s="258" t="str">
        <f>data_olah!R810</f>
        <v>&gt; 200GB</v>
      </c>
      <c r="L5012" s="258" t="str">
        <f>data_olah!U810</f>
        <v>KURANG OPTIMAL</v>
      </c>
    </row>
    <row r="5013">
      <c r="A5013" s="257">
        <v>2025.0</v>
      </c>
      <c r="B5013" s="257" t="s">
        <v>3600</v>
      </c>
      <c r="C5013" s="258" t="str">
        <f>data_olah!B811</f>
        <v>PASER</v>
      </c>
      <c r="D5013" s="258" t="str">
        <f>data_olah!C811</f>
        <v>TANJUNG HARAPAN</v>
      </c>
      <c r="E5013" s="258" t="str">
        <f>data_olah!D811</f>
        <v>LABUANGKALLO</v>
      </c>
      <c r="F5013" s="259" t="str">
        <f>data_olah!F811</f>
        <v>-2.1202553887634465</v>
      </c>
      <c r="G5013" s="259" t="str">
        <f>data_olah!G811</f>
        <v>116.49330012341893</v>
      </c>
      <c r="H5013" s="258" t="str">
        <f>data_olah!H811</f>
        <v>ICON+</v>
      </c>
      <c r="I5013" s="258" t="str">
        <f>data_olah!I811</f>
        <v>STARLINK</v>
      </c>
      <c r="J5013" s="258" t="str">
        <f>data_olah!J811</f>
        <v>TERPASANG</v>
      </c>
      <c r="K5013" s="258" t="str">
        <f>data_olah!R811</f>
        <v>&gt; 200GB</v>
      </c>
      <c r="L5013" s="258" t="str">
        <f>data_olah!U811</f>
        <v>KURANG OPTIMAL</v>
      </c>
    </row>
    <row r="5014">
      <c r="A5014" s="257">
        <v>2025.0</v>
      </c>
      <c r="B5014" s="257" t="s">
        <v>3600</v>
      </c>
      <c r="C5014" s="258" t="str">
        <f>data_olah!B812</f>
        <v>PASER</v>
      </c>
      <c r="D5014" s="258" t="str">
        <f>data_olah!C812</f>
        <v>TANJUNG HARAPAN</v>
      </c>
      <c r="E5014" s="258" t="str">
        <f>data_olah!D812</f>
        <v>LORI</v>
      </c>
      <c r="F5014" s="259" t="str">
        <f>data_olah!F812</f>
        <v>-2.0715853942808535</v>
      </c>
      <c r="G5014" s="259" t="str">
        <f>data_olah!G812</f>
        <v>116.38397168897147</v>
      </c>
      <c r="H5014" s="258" t="str">
        <f>data_olah!H812</f>
        <v>ICON+</v>
      </c>
      <c r="I5014" s="258" t="str">
        <f>data_olah!I812</f>
        <v> Broadband + I-WIN</v>
      </c>
      <c r="J5014" s="258" t="str">
        <f>data_olah!J812</f>
        <v>TERPASANG</v>
      </c>
      <c r="K5014" s="258" t="str">
        <f>data_olah!R812</f>
        <v>&lt;= 200GB</v>
      </c>
      <c r="L5014" s="258" t="str">
        <f>data_olah!U812</f>
        <v>KURANG OPTIMAL</v>
      </c>
    </row>
    <row r="5015">
      <c r="A5015" s="257">
        <v>2025.0</v>
      </c>
      <c r="B5015" s="257" t="s">
        <v>3600</v>
      </c>
      <c r="C5015" s="258" t="str">
        <f>data_olah!B813</f>
        <v>PASER</v>
      </c>
      <c r="D5015" s="258" t="str">
        <f>data_olah!C813</f>
        <v>TANJUNG HARAPAN</v>
      </c>
      <c r="E5015" s="258" t="str">
        <f>data_olah!D813</f>
        <v>SELENGOT</v>
      </c>
      <c r="F5015" s="259" t="str">
        <f>data_olah!F813</f>
        <v>-2.1716729697461017</v>
      </c>
      <c r="G5015" s="259" t="str">
        <f>data_olah!G813</f>
        <v>116.44876387873396</v>
      </c>
      <c r="H5015" s="258" t="str">
        <f>data_olah!H813</f>
        <v>ICON+</v>
      </c>
      <c r="I5015" s="258" t="str">
        <f>data_olah!I813</f>
        <v>STARLINK</v>
      </c>
      <c r="J5015" s="258" t="str">
        <f>data_olah!J813</f>
        <v>TERPASANG</v>
      </c>
      <c r="K5015" s="258" t="str">
        <f>data_olah!R813</f>
        <v>&gt; 200GB</v>
      </c>
      <c r="L5015" s="258" t="str">
        <f>data_olah!U813</f>
        <v>KURANG OPTIMAL</v>
      </c>
    </row>
    <row r="5016">
      <c r="A5016" s="257">
        <v>2025.0</v>
      </c>
      <c r="B5016" s="257" t="s">
        <v>3600</v>
      </c>
      <c r="C5016" s="258" t="str">
        <f>data_olah!B814</f>
        <v>PASER</v>
      </c>
      <c r="D5016" s="258" t="str">
        <f>data_olah!C814</f>
        <v>TANJUNG HARAPAN</v>
      </c>
      <c r="E5016" s="258" t="str">
        <f>data_olah!D814</f>
        <v>RANDOM</v>
      </c>
      <c r="F5016" s="259" t="str">
        <f>data_olah!F814</f>
        <v>-2.3525418927535147</v>
      </c>
      <c r="G5016" s="259" t="str">
        <f>data_olah!G814</f>
        <v>116.51834595293889</v>
      </c>
      <c r="H5016" s="258" t="str">
        <f>data_olah!H814</f>
        <v>ICON+</v>
      </c>
      <c r="I5016" s="258" t="str">
        <f>data_olah!I814</f>
        <v>STARLINK</v>
      </c>
      <c r="J5016" s="258" t="str">
        <f>data_olah!J814</f>
        <v>TERPASANG</v>
      </c>
      <c r="K5016" s="258" t="str">
        <f>data_olah!R814</f>
        <v>&gt; 200GB</v>
      </c>
      <c r="L5016" s="258" t="str">
        <f>data_olah!U814</f>
        <v>KURANG OPTIMAL</v>
      </c>
    </row>
    <row r="5017">
      <c r="A5017" s="257">
        <v>2025.0</v>
      </c>
      <c r="B5017" s="257" t="s">
        <v>3600</v>
      </c>
      <c r="C5017" s="258" t="str">
        <f>data_olah!B815</f>
        <v>PASER</v>
      </c>
      <c r="D5017" s="258" t="str">
        <f>data_olah!C815</f>
        <v>TANJUNG HARAPAN</v>
      </c>
      <c r="E5017" s="258" t="str">
        <f>data_olah!D815</f>
        <v>SENIPAH</v>
      </c>
      <c r="F5017" s="259" t="str">
        <f>data_olah!F815</f>
        <v>-2.388212645367012</v>
      </c>
      <c r="G5017" s="259" t="str">
        <f>data_olah!G815</f>
        <v>116.55065679782771</v>
      </c>
      <c r="H5017" s="258" t="str">
        <f>data_olah!H815</f>
        <v>ICON+</v>
      </c>
      <c r="I5017" s="258" t="str">
        <f>data_olah!I815</f>
        <v>STARLINK</v>
      </c>
      <c r="J5017" s="258" t="str">
        <f>data_olah!J815</f>
        <v>TERPASANG</v>
      </c>
      <c r="K5017" s="258" t="str">
        <f>data_olah!R815</f>
        <v>&lt;= 100GB</v>
      </c>
      <c r="L5017" s="258" t="str">
        <f>data_olah!U815</f>
        <v>TIDAK OPTIMAL</v>
      </c>
    </row>
    <row r="5018">
      <c r="A5018" s="257">
        <v>2025.0</v>
      </c>
      <c r="B5018" s="257" t="s">
        <v>3600</v>
      </c>
      <c r="C5018" s="258" t="str">
        <f>data_olah!B816</f>
        <v>PENAJAM PASER UTARA</v>
      </c>
      <c r="D5018" s="258" t="str">
        <f>data_olah!C816</f>
        <v>BABULU</v>
      </c>
      <c r="E5018" s="258" t="str">
        <f>data_olah!D816</f>
        <v>BABULU DARAT</v>
      </c>
      <c r="F5018" s="259" t="str">
        <f>data_olah!F816</f>
        <v>-1.5074992805908936</v>
      </c>
      <c r="G5018" s="259" t="str">
        <f>data_olah!G816</f>
        <v>116.44762880125614</v>
      </c>
      <c r="H5018" s="258" t="str">
        <f>data_olah!H816</f>
        <v>TELKOMSEL</v>
      </c>
      <c r="I5018" s="258" t="str">
        <f>data_olah!I816</f>
        <v>INDIHOME</v>
      </c>
      <c r="J5018" s="258" t="str">
        <f>data_olah!J816</f>
        <v>TERPASANG</v>
      </c>
      <c r="K5018" s="258" t="str">
        <f>data_olah!R816</f>
        <v>&lt;= 200GB</v>
      </c>
      <c r="L5018" s="258" t="str">
        <f>data_olah!U816</f>
        <v>KURANG OPTIMAL</v>
      </c>
    </row>
    <row r="5019">
      <c r="A5019" s="257">
        <v>2025.0</v>
      </c>
      <c r="B5019" s="257" t="s">
        <v>3600</v>
      </c>
      <c r="C5019" s="258" t="str">
        <f>data_olah!B817</f>
        <v>PENAJAM PASER UTARA</v>
      </c>
      <c r="D5019" s="258" t="str">
        <f>data_olah!C817</f>
        <v>BABULU</v>
      </c>
      <c r="E5019" s="258" t="str">
        <f>data_olah!D817</f>
        <v>LABANGKA</v>
      </c>
      <c r="F5019" s="259" t="str">
        <f>data_olah!F817</f>
        <v>-1.4649429701815924</v>
      </c>
      <c r="G5019" s="259" t="str">
        <f>data_olah!G817</f>
        <v>116.50273163615996</v>
      </c>
      <c r="H5019" s="258" t="str">
        <f>data_olah!H817</f>
        <v>TELKOMSEL</v>
      </c>
      <c r="I5019" s="258" t="str">
        <f>data_olah!I817</f>
        <v>INDIHOME</v>
      </c>
      <c r="J5019" s="258" t="str">
        <f>data_olah!J817</f>
        <v>TERPASANG</v>
      </c>
      <c r="K5019" s="258" t="str">
        <f>data_olah!R817</f>
        <v>&lt;= 150GB</v>
      </c>
      <c r="L5019" s="258" t="str">
        <f>data_olah!U817</f>
        <v>KURANG OPTIMAL</v>
      </c>
    </row>
    <row r="5020">
      <c r="A5020" s="257">
        <v>2025.0</v>
      </c>
      <c r="B5020" s="257" t="s">
        <v>3600</v>
      </c>
      <c r="C5020" s="258" t="str">
        <f>data_olah!B818</f>
        <v>PENAJAM PASER UTARA</v>
      </c>
      <c r="D5020" s="258" t="str">
        <f>data_olah!C818</f>
        <v>BABULU</v>
      </c>
      <c r="E5020" s="258" t="str">
        <f>data_olah!D818</f>
        <v>BABULU LAUT</v>
      </c>
      <c r="F5020" s="259" t="str">
        <f>data_olah!F818</f>
        <v>-1.5219282513440955</v>
      </c>
      <c r="G5020" s="259" t="str">
        <f>data_olah!G818</f>
        <v>116.5148442961303</v>
      </c>
      <c r="H5020" s="258" t="str">
        <f>data_olah!H818</f>
        <v>TELKOMSEL</v>
      </c>
      <c r="I5020" s="258" t="str">
        <f>data_olah!I818</f>
        <v>ORBIT</v>
      </c>
      <c r="J5020" s="258" t="str">
        <f>data_olah!J818</f>
        <v>TERPASANG</v>
      </c>
      <c r="K5020" s="258" t="str">
        <f>data_olah!R818</f>
        <v>TIDAK TERDETEKSI</v>
      </c>
      <c r="L5020" s="258" t="str">
        <f>data_olah!U818</f>
        <v>TIDAK TERDETEKSI</v>
      </c>
    </row>
    <row r="5021">
      <c r="A5021" s="257">
        <v>2025.0</v>
      </c>
      <c r="B5021" s="257" t="s">
        <v>3600</v>
      </c>
      <c r="C5021" s="258" t="str">
        <f>data_olah!B819</f>
        <v>PENAJAM PASER UTARA</v>
      </c>
      <c r="D5021" s="258" t="str">
        <f>data_olah!C819</f>
        <v>BABULU</v>
      </c>
      <c r="E5021" s="258" t="str">
        <f>data_olah!D819</f>
        <v>GUNUNG INTAN</v>
      </c>
      <c r="F5021" s="259" t="str">
        <f>data_olah!F819</f>
        <v>-1.5170429622051,</v>
      </c>
      <c r="G5021" s="259" t="str">
        <f>data_olah!G819</f>
        <v>116.41489905188129</v>
      </c>
      <c r="H5021" s="258" t="str">
        <f>data_olah!H819</f>
        <v>TELKOMSEL</v>
      </c>
      <c r="I5021" s="258" t="str">
        <f>data_olah!I819</f>
        <v>INDIHOME</v>
      </c>
      <c r="J5021" s="258" t="str">
        <f>data_olah!J819</f>
        <v>TERPASANG</v>
      </c>
      <c r="K5021" s="258" t="str">
        <f>data_olah!R819</f>
        <v>&gt; 200GB</v>
      </c>
      <c r="L5021" s="258" t="str">
        <f>data_olah!U819</f>
        <v>KURANG OPTIMAL</v>
      </c>
    </row>
    <row r="5022">
      <c r="A5022" s="257">
        <v>2025.0</v>
      </c>
      <c r="B5022" s="257" t="s">
        <v>3600</v>
      </c>
      <c r="C5022" s="258" t="str">
        <f>data_olah!B820</f>
        <v>PENAJAM PASER UTARA</v>
      </c>
      <c r="D5022" s="258" t="str">
        <f>data_olah!C820</f>
        <v>BABULU</v>
      </c>
      <c r="E5022" s="258" t="str">
        <f>data_olah!D820</f>
        <v>GUNUNG MAKMUR</v>
      </c>
      <c r="F5022" s="259" t="str">
        <f>data_olah!F820</f>
        <v>-1.5289024698084035</v>
      </c>
      <c r="G5022" s="259" t="str">
        <f>data_olah!G820</f>
        <v>116.39379261968433</v>
      </c>
      <c r="H5022" s="258" t="str">
        <f>data_olah!H820</f>
        <v>ICON+</v>
      </c>
      <c r="I5022" s="258" t="str">
        <f>data_olah!I820</f>
        <v> Broadband + I-WIN</v>
      </c>
      <c r="J5022" s="258" t="str">
        <f>data_olah!J820</f>
        <v>TERPASANG</v>
      </c>
      <c r="K5022" s="258" t="str">
        <f>data_olah!R820</f>
        <v>&lt;= 200GB</v>
      </c>
      <c r="L5022" s="258" t="str">
        <f>data_olah!U820</f>
        <v>KURANG OPTIMAL</v>
      </c>
    </row>
    <row r="5023">
      <c r="A5023" s="257">
        <v>2025.0</v>
      </c>
      <c r="B5023" s="257" t="s">
        <v>3600</v>
      </c>
      <c r="C5023" s="258" t="str">
        <f>data_olah!B821</f>
        <v>PENAJAM PASER UTARA</v>
      </c>
      <c r="D5023" s="258" t="str">
        <f>data_olah!C821</f>
        <v>BABULU</v>
      </c>
      <c r="E5023" s="258" t="str">
        <f>data_olah!D821</f>
        <v>SEBAKUNG JAYA</v>
      </c>
      <c r="F5023" s="259" t="str">
        <f>data_olah!F821</f>
        <v>-1.5417131785676625</v>
      </c>
      <c r="G5023" s="259" t="str">
        <f>data_olah!G821</f>
        <v>116.46144522460655</v>
      </c>
      <c r="H5023" s="258" t="str">
        <f>data_olah!H821</f>
        <v>TELKOMSEL</v>
      </c>
      <c r="I5023" s="258" t="str">
        <f>data_olah!I821</f>
        <v>INDIHOME</v>
      </c>
      <c r="J5023" s="258" t="str">
        <f>data_olah!J821</f>
        <v>TERPASANG</v>
      </c>
      <c r="K5023" s="258" t="str">
        <f>data_olah!R821</f>
        <v>&lt;= 50GB</v>
      </c>
      <c r="L5023" s="258" t="str">
        <f>data_olah!U821</f>
        <v>TIDAK OPTIMAL</v>
      </c>
    </row>
    <row r="5024">
      <c r="A5024" s="257">
        <v>2025.0</v>
      </c>
      <c r="B5024" s="257" t="s">
        <v>3600</v>
      </c>
      <c r="C5024" s="258" t="str">
        <f>data_olah!B822</f>
        <v>PENAJAM PASER UTARA</v>
      </c>
      <c r="D5024" s="258" t="str">
        <f>data_olah!C822</f>
        <v>BABULU</v>
      </c>
      <c r="E5024" s="258" t="str">
        <f>data_olah!D822</f>
        <v>RAWA MULIA</v>
      </c>
      <c r="F5024" s="259" t="str">
        <f>data_olah!F822</f>
        <v>-1.5674280709209893</v>
      </c>
      <c r="G5024" s="259" t="str">
        <f>data_olah!G822</f>
        <v>116.47618636943854</v>
      </c>
      <c r="H5024" s="258" t="str">
        <f>data_olah!H822</f>
        <v>TELKOMSEL</v>
      </c>
      <c r="I5024" s="258" t="str">
        <f>data_olah!I822</f>
        <v>ORBIT</v>
      </c>
      <c r="J5024" s="258" t="str">
        <f>data_olah!J822</f>
        <v>TERPASANG</v>
      </c>
      <c r="K5024" s="258" t="str">
        <f>data_olah!R822</f>
        <v>TIDAK TERDETEKSI</v>
      </c>
      <c r="L5024" s="258" t="str">
        <f>data_olah!U822</f>
        <v>TIDAK TERDETEKSI</v>
      </c>
    </row>
    <row r="5025">
      <c r="A5025" s="257">
        <v>2025.0</v>
      </c>
      <c r="B5025" s="257" t="s">
        <v>3600</v>
      </c>
      <c r="C5025" s="258" t="str">
        <f>data_olah!B823</f>
        <v>PENAJAM PASER UTARA</v>
      </c>
      <c r="D5025" s="258" t="str">
        <f>data_olah!C823</f>
        <v>BABULU</v>
      </c>
      <c r="E5025" s="258" t="str">
        <f>data_olah!D823</f>
        <v>SRI RAHARJA</v>
      </c>
      <c r="F5025" s="259" t="str">
        <f>data_olah!F823</f>
        <v>-1.5664702305131002</v>
      </c>
      <c r="G5025" s="259" t="str">
        <f>data_olah!G823</f>
        <v>116.45562609737834</v>
      </c>
      <c r="H5025" s="258" t="str">
        <f>data_olah!H823</f>
        <v>ICON+</v>
      </c>
      <c r="I5025" s="258" t="str">
        <f>data_olah!I823</f>
        <v> Broadband + I-WIN</v>
      </c>
      <c r="J5025" s="258" t="str">
        <f>data_olah!J823</f>
        <v>TERPASANG</v>
      </c>
      <c r="K5025" s="258" t="str">
        <f>data_olah!R823</f>
        <v>&lt;= 200GB</v>
      </c>
      <c r="L5025" s="258" t="str">
        <f>data_olah!U823</f>
        <v>KURANG OPTIMAL</v>
      </c>
    </row>
    <row r="5026">
      <c r="A5026" s="257">
        <v>2025.0</v>
      </c>
      <c r="B5026" s="257" t="s">
        <v>3600</v>
      </c>
      <c r="C5026" s="258" t="str">
        <f>data_olah!B824</f>
        <v>PENAJAM PASER UTARA</v>
      </c>
      <c r="D5026" s="258" t="str">
        <f>data_olah!C824</f>
        <v>BABULU</v>
      </c>
      <c r="E5026" s="258" t="str">
        <f>data_olah!D824</f>
        <v>SUMBER SARI</v>
      </c>
      <c r="F5026" s="259" t="str">
        <f>data_olah!F824</f>
        <v>-1.5612763124664082</v>
      </c>
      <c r="G5026" s="259" t="str">
        <f>data_olah!G824</f>
        <v>116.42753414488323</v>
      </c>
      <c r="H5026" s="258" t="str">
        <f>data_olah!H824</f>
        <v>TELKOMSEL</v>
      </c>
      <c r="I5026" s="258" t="str">
        <f>data_olah!I824</f>
        <v>INDIHOME</v>
      </c>
      <c r="J5026" s="258" t="str">
        <f>data_olah!J824</f>
        <v>TERPASANG</v>
      </c>
      <c r="K5026" s="258" t="str">
        <f>data_olah!R824</f>
        <v>&gt; 200GB</v>
      </c>
      <c r="L5026" s="258" t="str">
        <f>data_olah!U824</f>
        <v>KURANG OPTIMAL</v>
      </c>
    </row>
    <row r="5027">
      <c r="A5027" s="257">
        <v>2025.0</v>
      </c>
      <c r="B5027" s="257" t="s">
        <v>3600</v>
      </c>
      <c r="C5027" s="258" t="str">
        <f>data_olah!B825</f>
        <v>PENAJAM PASER UTARA</v>
      </c>
      <c r="D5027" s="258" t="str">
        <f>data_olah!C825</f>
        <v>BABULU</v>
      </c>
      <c r="E5027" s="258" t="str">
        <f>data_olah!D825</f>
        <v>RINTIK</v>
      </c>
      <c r="F5027" s="259" t="str">
        <f>data_olah!F825</f>
        <v>-1.5007708539145097</v>
      </c>
      <c r="G5027" s="259" t="str">
        <f>data_olah!G825</f>
        <v>116.38959756952544</v>
      </c>
      <c r="H5027" s="258" t="str">
        <f>data_olah!H825</f>
        <v>TELKOMSEL</v>
      </c>
      <c r="I5027" s="258" t="str">
        <f>data_olah!I825</f>
        <v>INDIHOME</v>
      </c>
      <c r="J5027" s="258" t="str">
        <f>data_olah!J825</f>
        <v>TERPASANG</v>
      </c>
      <c r="K5027" s="258" t="str">
        <f>data_olah!R825</f>
        <v>&lt;= 100GB</v>
      </c>
      <c r="L5027" s="258" t="str">
        <f>data_olah!U825</f>
        <v>KURANG OPTIMAL</v>
      </c>
    </row>
    <row r="5028">
      <c r="A5028" s="257">
        <v>2025.0</v>
      </c>
      <c r="B5028" s="257" t="s">
        <v>3600</v>
      </c>
      <c r="C5028" s="258" t="str">
        <f>data_olah!B826</f>
        <v>PENAJAM PASER UTARA</v>
      </c>
      <c r="D5028" s="258" t="str">
        <f>data_olah!C826</f>
        <v>BABULU</v>
      </c>
      <c r="E5028" s="258" t="str">
        <f>data_olah!D826</f>
        <v>GUNUNG MULIA</v>
      </c>
      <c r="F5028" s="259" t="str">
        <f>data_olah!F826</f>
        <v>-1.5298222456724369</v>
      </c>
      <c r="G5028" s="259" t="str">
        <f>data_olah!G826</f>
        <v>116.41077643035374</v>
      </c>
      <c r="H5028" s="258" t="str">
        <f>data_olah!H826</f>
        <v>TELKOMSEL</v>
      </c>
      <c r="I5028" s="258" t="str">
        <f>data_olah!I826</f>
        <v>INDIHOME</v>
      </c>
      <c r="J5028" s="258" t="str">
        <f>data_olah!J826</f>
        <v>TERPASANG</v>
      </c>
      <c r="K5028" s="258" t="str">
        <f>data_olah!R826</f>
        <v>&lt;= 100GB</v>
      </c>
      <c r="L5028" s="258" t="str">
        <f>data_olah!U826</f>
        <v>KURANG OPTIMAL</v>
      </c>
    </row>
    <row r="5029">
      <c r="A5029" s="257">
        <v>2025.0</v>
      </c>
      <c r="B5029" s="257" t="s">
        <v>3600</v>
      </c>
      <c r="C5029" s="258" t="str">
        <f>data_olah!B827</f>
        <v>PENAJAM PASER UTARA</v>
      </c>
      <c r="D5029" s="258" t="str">
        <f>data_olah!C827</f>
        <v>BABULU</v>
      </c>
      <c r="E5029" s="258" t="str">
        <f>data_olah!D827</f>
        <v>LABANGKA BARAT</v>
      </c>
      <c r="F5029" s="259" t="str">
        <f>data_olah!F827</f>
        <v>-1.4792232904735316</v>
      </c>
      <c r="G5029" s="259" t="str">
        <f>data_olah!G827</f>
        <v>116.49518350112714</v>
      </c>
      <c r="H5029" s="258" t="str">
        <f>data_olah!H827</f>
        <v>TELKOMSEL</v>
      </c>
      <c r="I5029" s="258" t="str">
        <f>data_olah!I827</f>
        <v>INDIHOME</v>
      </c>
      <c r="J5029" s="258" t="str">
        <f>data_olah!J827</f>
        <v>TERPASANG</v>
      </c>
      <c r="K5029" s="258" t="str">
        <f>data_olah!R827</f>
        <v>&lt;= 1GB</v>
      </c>
      <c r="L5029" s="258" t="str">
        <f>data_olah!U827</f>
        <v>TIDAK OPTIMAL</v>
      </c>
    </row>
    <row r="5030">
      <c r="A5030" s="257">
        <v>2025.0</v>
      </c>
      <c r="B5030" s="257" t="s">
        <v>3600</v>
      </c>
      <c r="C5030" s="258" t="str">
        <f>data_olah!B828</f>
        <v>PENAJAM PASER UTARA</v>
      </c>
      <c r="D5030" s="258" t="str">
        <f>data_olah!C828</f>
        <v>PENAJAM</v>
      </c>
      <c r="E5030" s="258" t="str">
        <f>data_olah!D828</f>
        <v>GIRI MUKTI</v>
      </c>
      <c r="F5030" s="259" t="str">
        <f>data_olah!F828</f>
        <v>-1.3407962385310774</v>
      </c>
      <c r="G5030" s="259" t="str">
        <f>data_olah!G828</f>
        <v>116.68395615216211</v>
      </c>
      <c r="H5030" s="258" t="str">
        <f>data_olah!H828</f>
        <v>TELKOMSEL</v>
      </c>
      <c r="I5030" s="258" t="str">
        <f>data_olah!I828</f>
        <v>INDIHOME</v>
      </c>
      <c r="J5030" s="258" t="str">
        <f>data_olah!J828</f>
        <v>TERPASANG</v>
      </c>
      <c r="K5030" s="258" t="str">
        <f>data_olah!R828</f>
        <v>&gt; 200GB</v>
      </c>
      <c r="L5030" s="258" t="str">
        <f>data_olah!U828</f>
        <v>KURANG OPTIMAL</v>
      </c>
    </row>
    <row r="5031">
      <c r="A5031" s="257">
        <v>2025.0</v>
      </c>
      <c r="B5031" s="257" t="s">
        <v>3600</v>
      </c>
      <c r="C5031" s="258" t="str">
        <f>data_olah!B829</f>
        <v>PENAJAM PASER UTARA</v>
      </c>
      <c r="D5031" s="258" t="str">
        <f>data_olah!C829</f>
        <v>PENAJAM</v>
      </c>
      <c r="E5031" s="258" t="str">
        <f>data_olah!D829</f>
        <v>BUKIT SUBUR</v>
      </c>
      <c r="F5031" s="259" t="str">
        <f>data_olah!F829</f>
        <v>-1.1337999411094175</v>
      </c>
      <c r="G5031" s="259" t="str">
        <f>data_olah!G829</f>
        <v>116.54956054894534</v>
      </c>
      <c r="H5031" s="258" t="str">
        <f>data_olah!H829</f>
        <v>TELKOMSEL</v>
      </c>
      <c r="I5031" s="258" t="str">
        <f>data_olah!I829</f>
        <v>ORBIT</v>
      </c>
      <c r="J5031" s="258" t="str">
        <f>data_olah!J829</f>
        <v>TERPASANG</v>
      </c>
      <c r="K5031" s="258" t="str">
        <f>data_olah!R829</f>
        <v>TIDAK TERDETEKSI</v>
      </c>
      <c r="L5031" s="258" t="str">
        <f>data_olah!U829</f>
        <v>TIDAK TERDETEKSI</v>
      </c>
    </row>
    <row r="5032">
      <c r="A5032" s="257">
        <v>2025.0</v>
      </c>
      <c r="B5032" s="257" t="s">
        <v>3600</v>
      </c>
      <c r="C5032" s="258" t="str">
        <f>data_olah!B830</f>
        <v>PENAJAM PASER UTARA</v>
      </c>
      <c r="D5032" s="258" t="str">
        <f>data_olah!C830</f>
        <v>PENAJAM</v>
      </c>
      <c r="E5032" s="258" t="str">
        <f>data_olah!D830</f>
        <v>SIDOREJO</v>
      </c>
      <c r="F5032" s="259" t="str">
        <f>data_olah!F830</f>
        <v>-1.3643841423168386</v>
      </c>
      <c r="G5032" s="259" t="str">
        <f>data_olah!G830</f>
        <v>116.68404087130745</v>
      </c>
      <c r="H5032" s="258" t="str">
        <f>data_olah!H830</f>
        <v>TELKOMSEL</v>
      </c>
      <c r="I5032" s="258" t="str">
        <f>data_olah!I830</f>
        <v>INDIHOME</v>
      </c>
      <c r="J5032" s="258" t="str">
        <f>data_olah!J830</f>
        <v>TERPASANG</v>
      </c>
      <c r="K5032" s="258" t="str">
        <f>data_olah!R830</f>
        <v>&lt;= 100GB</v>
      </c>
      <c r="L5032" s="258" t="str">
        <f>data_olah!U830</f>
        <v>KURANG OPTIMAL</v>
      </c>
    </row>
    <row r="5033">
      <c r="A5033" s="257">
        <v>2025.0</v>
      </c>
      <c r="B5033" s="257" t="s">
        <v>3600</v>
      </c>
      <c r="C5033" s="258" t="str">
        <f>data_olah!B831</f>
        <v>PENAJAM PASER UTARA</v>
      </c>
      <c r="D5033" s="258" t="str">
        <f>data_olah!C831</f>
        <v>PENAJAM</v>
      </c>
      <c r="E5033" s="258" t="str">
        <f>data_olah!D831</f>
        <v>GIRI PURWA</v>
      </c>
      <c r="F5033" s="259" t="str">
        <f>data_olah!F831</f>
        <v>-1.3429234297036627</v>
      </c>
      <c r="G5033" s="259" t="str">
        <f>data_olah!G831</f>
        <v>116.66228681519418</v>
      </c>
      <c r="H5033" s="258" t="str">
        <f>data_olah!H831</f>
        <v>TELKOMSEL</v>
      </c>
      <c r="I5033" s="258" t="str">
        <f>data_olah!I831</f>
        <v>INDIHOME</v>
      </c>
      <c r="J5033" s="258" t="str">
        <f>data_olah!J831</f>
        <v>TERPASANG</v>
      </c>
      <c r="K5033" s="258" t="str">
        <f>data_olah!R831</f>
        <v>&lt;= 10GB</v>
      </c>
      <c r="L5033" s="258" t="str">
        <f>data_olah!U831</f>
        <v>KURANG OPTIMAL</v>
      </c>
    </row>
    <row r="5034">
      <c r="A5034" s="257">
        <v>2025.0</v>
      </c>
      <c r="B5034" s="257" t="s">
        <v>3600</v>
      </c>
      <c r="C5034" s="258" t="str">
        <f>data_olah!B832</f>
        <v>PENAJAM PASER UTARA</v>
      </c>
      <c r="D5034" s="258" t="str">
        <f>data_olah!C832</f>
        <v>SEPAKU</v>
      </c>
      <c r="E5034" s="258" t="str">
        <f>data_olah!D832</f>
        <v>TENGIN BARU</v>
      </c>
      <c r="F5034" s="259" t="str">
        <f>data_olah!F832</f>
        <v>-0.9128004924093935</v>
      </c>
      <c r="G5034" s="259" t="str">
        <f>data_olah!G832</f>
        <v>116.8166969963485</v>
      </c>
      <c r="H5034" s="258" t="str">
        <f>data_olah!H832</f>
        <v>TELKOMSEL</v>
      </c>
      <c r="I5034" s="258" t="str">
        <f>data_olah!I832</f>
        <v>INDIHOME</v>
      </c>
      <c r="J5034" s="258" t="str">
        <f>data_olah!J832</f>
        <v>TERPASANG</v>
      </c>
      <c r="K5034" s="258" t="str">
        <f>data_olah!R832</f>
        <v>&gt; 200GB</v>
      </c>
      <c r="L5034" s="258" t="str">
        <f>data_olah!U832</f>
        <v>KURANG OPTIMAL</v>
      </c>
    </row>
    <row r="5035">
      <c r="A5035" s="257">
        <v>2025.0</v>
      </c>
      <c r="B5035" s="257" t="s">
        <v>3600</v>
      </c>
      <c r="C5035" s="258" t="str">
        <f>data_olah!B833</f>
        <v>PENAJAM PASER UTARA</v>
      </c>
      <c r="D5035" s="258" t="str">
        <f>data_olah!C833</f>
        <v>SEPAKU</v>
      </c>
      <c r="E5035" s="258" t="str">
        <f>data_olah!D833</f>
        <v>BUKIT RAYA</v>
      </c>
      <c r="F5035" s="259" t="str">
        <f>data_olah!F833</f>
        <v>-0.9082974007935432</v>
      </c>
      <c r="G5035" s="259" t="str">
        <f>data_olah!G833</f>
        <v>116.76340411226785</v>
      </c>
      <c r="H5035" s="258" t="str">
        <f>data_olah!H833</f>
        <v>TELKOMSEL</v>
      </c>
      <c r="I5035" s="258" t="str">
        <f>data_olah!I833</f>
        <v>INDIHOME</v>
      </c>
      <c r="J5035" s="258" t="str">
        <f>data_olah!J833</f>
        <v>TERPASANG</v>
      </c>
      <c r="K5035" s="258" t="str">
        <f>data_olah!R833</f>
        <v>&lt;= 100GB</v>
      </c>
      <c r="L5035" s="258" t="str">
        <f>data_olah!U833</f>
        <v>KURANG OPTIMAL</v>
      </c>
    </row>
    <row r="5036">
      <c r="A5036" s="257">
        <v>2025.0</v>
      </c>
      <c r="B5036" s="257" t="s">
        <v>3600</v>
      </c>
      <c r="C5036" s="258" t="str">
        <f>data_olah!B834</f>
        <v>PENAJAM PASER UTARA</v>
      </c>
      <c r="D5036" s="258" t="str">
        <f>data_olah!C834</f>
        <v>SEPAKU</v>
      </c>
      <c r="E5036" s="258" t="str">
        <f>data_olah!D834</f>
        <v>SUKA RAJA</v>
      </c>
      <c r="F5036" s="259" t="str">
        <f>data_olah!F834</f>
        <v>-0.911407683378866</v>
      </c>
      <c r="G5036" s="259" t="str">
        <f>data_olah!G834</f>
        <v>116.78756301601246</v>
      </c>
      <c r="H5036" s="258" t="str">
        <f>data_olah!H834</f>
        <v>TELKOMSEL</v>
      </c>
      <c r="I5036" s="258" t="str">
        <f>data_olah!I834</f>
        <v>INDIHOME</v>
      </c>
      <c r="J5036" s="258" t="str">
        <f>data_olah!J834</f>
        <v>TERPASANG</v>
      </c>
      <c r="K5036" s="258" t="str">
        <f>data_olah!R834</f>
        <v>&lt;= 150GB</v>
      </c>
      <c r="L5036" s="258" t="str">
        <f>data_olah!U834</f>
        <v>KURANG OPTIMAL</v>
      </c>
    </row>
    <row r="5037">
      <c r="A5037" s="257">
        <v>2025.0</v>
      </c>
      <c r="B5037" s="257" t="s">
        <v>3600</v>
      </c>
      <c r="C5037" s="258" t="str">
        <f>data_olah!B835</f>
        <v>PENAJAM PASER UTARA</v>
      </c>
      <c r="D5037" s="258" t="str">
        <f>data_olah!C835</f>
        <v>SEPAKU</v>
      </c>
      <c r="E5037" s="258" t="str">
        <f>data_olah!D835</f>
        <v>BUMI HARAPAN</v>
      </c>
      <c r="F5037" s="259" t="str">
        <f>data_olah!F835</f>
        <v>-0.9527656164872707</v>
      </c>
      <c r="G5037" s="259" t="str">
        <f>data_olah!G835</f>
        <v>116.73853184236134</v>
      </c>
      <c r="H5037" s="258" t="str">
        <f>data_olah!H835</f>
        <v>TELKOMSEL</v>
      </c>
      <c r="I5037" s="258" t="str">
        <f>data_olah!I835</f>
        <v>INDIHOME</v>
      </c>
      <c r="J5037" s="258" t="str">
        <f>data_olah!J835</f>
        <v>TERPASANG</v>
      </c>
      <c r="K5037" s="258" t="str">
        <f>data_olah!R835</f>
        <v>&lt;= 1GB</v>
      </c>
      <c r="L5037" s="258" t="str">
        <f>data_olah!U835</f>
        <v>TIDAK OPTIMAL</v>
      </c>
    </row>
    <row r="5038">
      <c r="A5038" s="257">
        <v>2025.0</v>
      </c>
      <c r="B5038" s="257" t="s">
        <v>3600</v>
      </c>
      <c r="C5038" s="258" t="str">
        <f>data_olah!B836</f>
        <v>PENAJAM PASER UTARA</v>
      </c>
      <c r="D5038" s="258" t="str">
        <f>data_olah!C836</f>
        <v>SEPAKU</v>
      </c>
      <c r="E5038" s="258" t="str">
        <f>data_olah!D836</f>
        <v>ARGO MULYO</v>
      </c>
      <c r="F5038" s="259" t="str">
        <f>data_olah!F836</f>
        <v>-0.927166660526177</v>
      </c>
      <c r="G5038" s="259" t="str">
        <f>data_olah!G836</f>
        <v>116.85095146197267</v>
      </c>
      <c r="H5038" s="258" t="str">
        <f>data_olah!H836</f>
        <v>TELKOMSEL</v>
      </c>
      <c r="I5038" s="258" t="str">
        <f>data_olah!I836</f>
        <v>INDIHOME</v>
      </c>
      <c r="J5038" s="258" t="str">
        <f>data_olah!J836</f>
        <v>TERPASANG</v>
      </c>
      <c r="K5038" s="258" t="str">
        <f>data_olah!R836</f>
        <v/>
      </c>
      <c r="L5038" s="258" t="str">
        <f>data_olah!U836</f>
        <v>TIDAK OPTIMAL</v>
      </c>
    </row>
    <row r="5039">
      <c r="A5039" s="257">
        <v>2025.0</v>
      </c>
      <c r="B5039" s="257" t="s">
        <v>3600</v>
      </c>
      <c r="C5039" s="258" t="str">
        <f>data_olah!B837</f>
        <v>PENAJAM PASER UTARA</v>
      </c>
      <c r="D5039" s="258" t="str">
        <f>data_olah!C837</f>
        <v>SEPAKU</v>
      </c>
      <c r="E5039" s="258" t="str">
        <f>data_olah!D837</f>
        <v>SEMOI DUA</v>
      </c>
      <c r="F5039" s="259" t="str">
        <f>data_olah!F837</f>
        <v>-0.943825171095773</v>
      </c>
      <c r="G5039" s="259" t="str">
        <f>data_olah!G837</f>
        <v>116.88012675730904</v>
      </c>
      <c r="H5039" s="258" t="str">
        <f>data_olah!H837</f>
        <v>TELKOMSEL</v>
      </c>
      <c r="I5039" s="258" t="str">
        <f>data_olah!I837</f>
        <v>INDIHOME</v>
      </c>
      <c r="J5039" s="258" t="str">
        <f>data_olah!J837</f>
        <v>TERPASANG</v>
      </c>
      <c r="K5039" s="258" t="str">
        <f>data_olah!R837</f>
        <v>&lt;= 50GB</v>
      </c>
      <c r="L5039" s="258" t="str">
        <f>data_olah!U837</f>
        <v>TIDAK OPTIMAL</v>
      </c>
    </row>
    <row r="5040">
      <c r="A5040" s="257">
        <v>2025.0</v>
      </c>
      <c r="B5040" s="257" t="s">
        <v>3600</v>
      </c>
      <c r="C5040" s="258" t="str">
        <f>data_olah!B838</f>
        <v>PENAJAM PASER UTARA</v>
      </c>
      <c r="D5040" s="258" t="str">
        <f>data_olah!C838</f>
        <v>SEPAKU</v>
      </c>
      <c r="E5040" s="258" t="str">
        <f>data_olah!D838</f>
        <v>SUKO MULYO</v>
      </c>
      <c r="F5040" s="259" t="str">
        <f>data_olah!F838</f>
        <v>-0.9124387450139725</v>
      </c>
      <c r="G5040" s="259" t="str">
        <f>data_olah!G838</f>
        <v>116.88445601728564</v>
      </c>
      <c r="H5040" s="258" t="str">
        <f>data_olah!H838</f>
        <v>TELKOMSEL</v>
      </c>
      <c r="I5040" s="258" t="str">
        <f>data_olah!I838</f>
        <v>INDIHOME</v>
      </c>
      <c r="J5040" s="258" t="str">
        <f>data_olah!J838</f>
        <v>TERPASANG</v>
      </c>
      <c r="K5040" s="258" t="str">
        <f>data_olah!R838</f>
        <v>&lt;= 150GB</v>
      </c>
      <c r="L5040" s="258" t="str">
        <f>data_olah!U838</f>
        <v>TIDAK OPTIMAL</v>
      </c>
    </row>
    <row r="5041">
      <c r="A5041" s="257">
        <v>2025.0</v>
      </c>
      <c r="B5041" s="257" t="s">
        <v>3600</v>
      </c>
      <c r="C5041" s="258" t="str">
        <f>data_olah!B839</f>
        <v>PENAJAM PASER UTARA</v>
      </c>
      <c r="D5041" s="258" t="str">
        <f>data_olah!C839</f>
        <v>SEPAKU</v>
      </c>
      <c r="E5041" s="258" t="str">
        <f>data_olah!D839</f>
        <v>WONO SARI</v>
      </c>
      <c r="F5041" s="259" t="str">
        <f>data_olah!F839</f>
        <v>-0.9644479903438136</v>
      </c>
      <c r="G5041" s="259" t="str">
        <f>data_olah!G839</f>
        <v>116.81795229553809</v>
      </c>
      <c r="H5041" s="258" t="str">
        <f>data_olah!H839</f>
        <v>TELKOMSEL</v>
      </c>
      <c r="I5041" s="258" t="str">
        <f>data_olah!I839</f>
        <v>INDIHOME</v>
      </c>
      <c r="J5041" s="258" t="str">
        <f>data_olah!J839</f>
        <v>TERPASANG</v>
      </c>
      <c r="K5041" s="258" t="str">
        <f>data_olah!R839</f>
        <v>&lt;= 50GB</v>
      </c>
      <c r="L5041" s="258" t="str">
        <f>data_olah!U839</f>
        <v>TIDAK OPTIMAL</v>
      </c>
    </row>
    <row r="5042">
      <c r="A5042" s="257">
        <v>2025.0</v>
      </c>
      <c r="B5042" s="257" t="s">
        <v>3600</v>
      </c>
      <c r="C5042" s="258" t="str">
        <f>data_olah!B840</f>
        <v>PENAJAM PASER UTARA</v>
      </c>
      <c r="D5042" s="258" t="str">
        <f>data_olah!C840</f>
        <v>SEPAKU</v>
      </c>
      <c r="E5042" s="258" t="str">
        <f>data_olah!D840</f>
        <v>KARANG JINAWI</v>
      </c>
      <c r="F5042" s="259" t="str">
        <f>data_olah!F840</f>
        <v>-0.8609747312767477</v>
      </c>
      <c r="G5042" s="259" t="str">
        <f>data_olah!G840</f>
        <v>116.79374064277728</v>
      </c>
      <c r="H5042" s="258" t="str">
        <f>data_olah!H840</f>
        <v>TELKOMSEL</v>
      </c>
      <c r="I5042" s="258" t="str">
        <f>data_olah!I840</f>
        <v>INDIHOME</v>
      </c>
      <c r="J5042" s="258" t="str">
        <f>data_olah!J840</f>
        <v>TERPASANG</v>
      </c>
      <c r="K5042" s="258" t="str">
        <f>data_olah!R840</f>
        <v>&lt;= 1GB</v>
      </c>
      <c r="L5042" s="258" t="str">
        <f>data_olah!U840</f>
        <v>TIDAK OPTIMAL</v>
      </c>
    </row>
    <row r="5043">
      <c r="A5043" s="257">
        <v>2025.0</v>
      </c>
      <c r="B5043" s="257" t="s">
        <v>3600</v>
      </c>
      <c r="C5043" s="258" t="str">
        <f>data_olah!B841</f>
        <v>PENAJAM PASER UTARA</v>
      </c>
      <c r="D5043" s="258" t="str">
        <f>data_olah!C841</f>
        <v>SEPAKU</v>
      </c>
      <c r="E5043" s="258" t="str">
        <f>data_olah!D841</f>
        <v>BINUANG</v>
      </c>
      <c r="F5043" s="259" t="str">
        <f>data_olah!F841</f>
        <v>-1.0730883753592557</v>
      </c>
      <c r="G5043" s="259" t="str">
        <f>data_olah!G841</f>
        <v>116.66285640942908</v>
      </c>
      <c r="H5043" s="258" t="str">
        <f>data_olah!H841</f>
        <v>ICON+</v>
      </c>
      <c r="I5043" s="258" t="str">
        <f>data_olah!I841</f>
        <v> Broadband + I-WIN</v>
      </c>
      <c r="J5043" s="258" t="str">
        <f>data_olah!J841</f>
        <v>TERPASANG</v>
      </c>
      <c r="K5043" s="258" t="str">
        <f>data_olah!R841</f>
        <v>&lt;= 200GB</v>
      </c>
      <c r="L5043" s="258" t="str">
        <f>data_olah!U841</f>
        <v>KURANG OPTIMAL</v>
      </c>
    </row>
    <row r="5044">
      <c r="A5044" s="257">
        <v>2025.0</v>
      </c>
      <c r="B5044" s="257" t="s">
        <v>3600</v>
      </c>
      <c r="C5044" s="258" t="str">
        <f>data_olah!B842</f>
        <v>PENAJAM PASER UTARA</v>
      </c>
      <c r="D5044" s="258" t="str">
        <f>data_olah!C842</f>
        <v>SEPAKU</v>
      </c>
      <c r="E5044" s="258" t="str">
        <f>data_olah!D842</f>
        <v>TELEMOW</v>
      </c>
      <c r="F5044" s="259" t="str">
        <f>data_olah!F842</f>
        <v>-1.0797516563037615</v>
      </c>
      <c r="G5044" s="259" t="str">
        <f>data_olah!G842</f>
        <v>116.68986095610101</v>
      </c>
      <c r="H5044" s="258" t="str">
        <f>data_olah!H842</f>
        <v>PSN</v>
      </c>
      <c r="I5044" s="258" t="str">
        <f>data_olah!I842</f>
        <v>VSAT</v>
      </c>
      <c r="J5044" s="258" t="str">
        <f>data_olah!J842</f>
        <v>TERPASANG</v>
      </c>
      <c r="K5044" s="258" t="str">
        <f>data_olah!R842</f>
        <v/>
      </c>
      <c r="L5044" s="258" t="str">
        <f>data_olah!U842</f>
        <v>TIDAK OPTIMAL</v>
      </c>
    </row>
    <row r="5045">
      <c r="A5045" s="257">
        <v>2025.0</v>
      </c>
      <c r="B5045" s="257" t="s">
        <v>3600</v>
      </c>
      <c r="C5045" s="258" t="str">
        <f>data_olah!B843</f>
        <v>PENAJAM PASER UTARA</v>
      </c>
      <c r="D5045" s="258" t="str">
        <f>data_olah!C843</f>
        <v>WARU</v>
      </c>
      <c r="E5045" s="258" t="str">
        <f>data_olah!D843</f>
        <v>API-API</v>
      </c>
      <c r="F5045" s="259" t="str">
        <f>data_olah!F843</f>
        <v>-1.4214057817608796</v>
      </c>
      <c r="G5045" s="259" t="str">
        <f>data_olah!G843</f>
        <v>116.56012800255627</v>
      </c>
      <c r="H5045" s="258" t="str">
        <f>data_olah!H843</f>
        <v>ICON+</v>
      </c>
      <c r="I5045" s="258" t="str">
        <f>data_olah!I843</f>
        <v> Broadband + I-WIN</v>
      </c>
      <c r="J5045" s="258" t="str">
        <f>data_olah!J843</f>
        <v>TERPASANG</v>
      </c>
      <c r="K5045" s="258" t="str">
        <f>data_olah!R843</f>
        <v>&lt;= 200GB</v>
      </c>
      <c r="L5045" s="258" t="str">
        <f>data_olah!U843</f>
        <v>KURANG OPTIMAL</v>
      </c>
    </row>
    <row r="5046">
      <c r="A5046" s="257">
        <v>2025.0</v>
      </c>
      <c r="B5046" s="257" t="s">
        <v>3600</v>
      </c>
      <c r="C5046" s="258" t="str">
        <f>data_olah!B844</f>
        <v>PENAJAM PASER UTARA</v>
      </c>
      <c r="D5046" s="258" t="str">
        <f>data_olah!C844</f>
        <v>WARU</v>
      </c>
      <c r="E5046" s="258" t="str">
        <f>data_olah!D844</f>
        <v>SESULU</v>
      </c>
      <c r="F5046" s="259" t="str">
        <f>data_olah!F844</f>
        <v>-1.4066619202165243</v>
      </c>
      <c r="G5046" s="259" t="str">
        <f>data_olah!G844</f>
        <v>116.59907825819504</v>
      </c>
      <c r="H5046" s="258" t="str">
        <f>data_olah!H844</f>
        <v>TELKOMSEL</v>
      </c>
      <c r="I5046" s="258" t="str">
        <f>data_olah!I844</f>
        <v>INDIHOME</v>
      </c>
      <c r="J5046" s="258" t="str">
        <f>data_olah!J844</f>
        <v>TERPASANG</v>
      </c>
      <c r="K5046" s="258" t="str">
        <f>data_olah!R844</f>
        <v>&lt;= 100GB</v>
      </c>
      <c r="L5046" s="258" t="str">
        <f>data_olah!U844</f>
        <v>KURANG OPTIMAL</v>
      </c>
    </row>
    <row r="5047">
      <c r="A5047" s="257">
        <v>2025.0</v>
      </c>
      <c r="B5047" s="257" t="s">
        <v>3600</v>
      </c>
      <c r="C5047" s="258" t="str">
        <f>data_olah!B845</f>
        <v>PENAJAM PASER UTARA</v>
      </c>
      <c r="D5047" s="258" t="str">
        <f>data_olah!C845</f>
        <v>WARU</v>
      </c>
      <c r="E5047" s="258" t="str">
        <f>data_olah!D845</f>
        <v>BANGUN MULYA</v>
      </c>
      <c r="F5047" s="259" t="str">
        <f>data_olah!F845</f>
        <v>-1.3763069567845647</v>
      </c>
      <c r="G5047" s="259" t="str">
        <f>data_olah!G845</f>
        <v>116.60997463813322</v>
      </c>
      <c r="H5047" s="258" t="str">
        <f>data_olah!H845</f>
        <v>TELKOMSEL</v>
      </c>
      <c r="I5047" s="258" t="str">
        <f>data_olah!I845</f>
        <v>INDIHOME</v>
      </c>
      <c r="J5047" s="258" t="str">
        <f>data_olah!J845</f>
        <v>TERPASANG</v>
      </c>
      <c r="K5047" s="258" t="str">
        <f>data_olah!R845</f>
        <v/>
      </c>
      <c r="L5047" s="258" t="str">
        <f>data_olah!U845</f>
        <v>TIDAK OPTIMAL</v>
      </c>
    </row>
    <row r="5048">
      <c r="A5048" s="230">
        <v>2025.0</v>
      </c>
      <c r="B5048" s="230" t="s">
        <v>3601</v>
      </c>
      <c r="C5048" s="231" t="str">
        <f>data_olah!B5</f>
        <v>BERAU</v>
      </c>
      <c r="D5048" s="231" t="str">
        <f>data_olah!C5</f>
        <v>BATU PUTIH</v>
      </c>
      <c r="E5048" s="231" t="str">
        <f>data_olah!D5</f>
        <v>TEMBUDAN</v>
      </c>
      <c r="F5048" s="232" t="str">
        <f>data_olah!F5</f>
        <v>1.4114940697991807</v>
      </c>
      <c r="G5048" s="232" t="str">
        <f>data_olah!G5</f>
        <v>118.35868228189355</v>
      </c>
      <c r="H5048" s="231" t="str">
        <f>data_olah!H5</f>
        <v>TELKOMSEL</v>
      </c>
      <c r="I5048" s="231" t="str">
        <f>data_olah!I5</f>
        <v>INDIHOME</v>
      </c>
      <c r="J5048" s="231" t="str">
        <f>data_olah!J5</f>
        <v>TERPASANG</v>
      </c>
      <c r="K5048" s="231" t="str">
        <f>data_olah!S5</f>
        <v>TIDAK TERDETEKSI</v>
      </c>
      <c r="L5048" s="231" t="str">
        <f>data_olah!U5</f>
        <v>TIDAK OPTIMAL</v>
      </c>
      <c r="M5048" s="233" t="s">
        <v>776</v>
      </c>
    </row>
    <row r="5049">
      <c r="A5049" s="230">
        <v>2025.0</v>
      </c>
      <c r="B5049" s="230" t="s">
        <v>3601</v>
      </c>
      <c r="C5049" s="231" t="str">
        <f>data_olah!B6</f>
        <v>BERAU</v>
      </c>
      <c r="D5049" s="231" t="str">
        <f>data_olah!C6</f>
        <v>BATU PUTIH</v>
      </c>
      <c r="E5049" s="231" t="str">
        <f>data_olah!D6</f>
        <v>KAYU INDAH</v>
      </c>
      <c r="F5049" s="232" t="str">
        <f>data_olah!F6</f>
        <v>1.4322942440867155</v>
      </c>
      <c r="G5049" s="232" t="str">
        <f>data_olah!G6</f>
        <v>118.31393952860488</v>
      </c>
      <c r="H5049" s="231" t="str">
        <f>data_olah!H6</f>
        <v>TELKOMSEL</v>
      </c>
      <c r="I5049" s="231" t="str">
        <f>data_olah!I6</f>
        <v>ORBIT</v>
      </c>
      <c r="J5049" s="231" t="str">
        <f>data_olah!J6</f>
        <v>TERPASANG</v>
      </c>
      <c r="K5049" s="231" t="str">
        <f>data_olah!S6</f>
        <v>TIDAK TERDETEKSI</v>
      </c>
      <c r="L5049" s="231" t="str">
        <f>data_olah!U6</f>
        <v>TIDAK TERDETEKSI</v>
      </c>
    </row>
    <row r="5050">
      <c r="A5050" s="230">
        <v>2025.0</v>
      </c>
      <c r="B5050" s="230" t="s">
        <v>3601</v>
      </c>
      <c r="C5050" s="231" t="str">
        <f>data_olah!B7</f>
        <v>BERAU</v>
      </c>
      <c r="D5050" s="231" t="str">
        <f>data_olah!C7</f>
        <v>BATU PUTIH</v>
      </c>
      <c r="E5050" s="231" t="str">
        <f>data_olah!D7</f>
        <v>BATU PUTIH</v>
      </c>
      <c r="F5050" s="232" t="str">
        <f>data_olah!F7</f>
        <v>1.3724255224541961</v>
      </c>
      <c r="G5050" s="232" t="str">
        <f>data_olah!G7</f>
        <v>118.43450953203936</v>
      </c>
      <c r="H5050" s="231" t="str">
        <f>data_olah!H7</f>
        <v>TELKOMSEL</v>
      </c>
      <c r="I5050" s="231" t="str">
        <f>data_olah!I7</f>
        <v>INDIHOME</v>
      </c>
      <c r="J5050" s="231" t="str">
        <f>data_olah!J7</f>
        <v>TERPASANG</v>
      </c>
      <c r="K5050" s="231" t="str">
        <f>data_olah!S7</f>
        <v/>
      </c>
      <c r="L5050" s="231" t="str">
        <f>data_olah!U7</f>
        <v>KURANG OPTIMAL</v>
      </c>
    </row>
    <row r="5051">
      <c r="A5051" s="230">
        <v>2025.0</v>
      </c>
      <c r="B5051" s="230" t="s">
        <v>3601</v>
      </c>
      <c r="C5051" s="231" t="str">
        <f>data_olah!B8</f>
        <v>BERAU</v>
      </c>
      <c r="D5051" s="231" t="str">
        <f>data_olah!C8</f>
        <v>BATU PUTIH</v>
      </c>
      <c r="E5051" s="231" t="str">
        <f>data_olah!D8</f>
        <v>LOBANG KELATAK</v>
      </c>
      <c r="F5051" s="232" t="str">
        <f>data_olah!F8</f>
        <v>1.3696535243221635</v>
      </c>
      <c r="G5051" s="232" t="str">
        <f>data_olah!G8</f>
        <v>118.43360512047137</v>
      </c>
      <c r="H5051" s="231" t="str">
        <f>data_olah!H8</f>
        <v>TELKOMSAT</v>
      </c>
      <c r="I5051" s="231" t="str">
        <f>data_olah!I8</f>
        <v>STARLINK</v>
      </c>
      <c r="J5051" s="231" t="str">
        <f>data_olah!J8</f>
        <v>TERPASANG</v>
      </c>
      <c r="K5051" s="231" t="str">
        <f>data_olah!S8</f>
        <v>&lt;= 150GB</v>
      </c>
      <c r="L5051" s="231" t="str">
        <f>data_olah!U8</f>
        <v>OPTIMAL</v>
      </c>
    </row>
    <row r="5052">
      <c r="A5052" s="230">
        <v>2025.0</v>
      </c>
      <c r="B5052" s="230" t="s">
        <v>3601</v>
      </c>
      <c r="C5052" s="231" t="str">
        <f>data_olah!B9</f>
        <v>BERAU</v>
      </c>
      <c r="D5052" s="231" t="str">
        <f>data_olah!C9</f>
        <v>BATU PUTIH</v>
      </c>
      <c r="E5052" s="231" t="str">
        <f>data_olah!D9</f>
        <v>AMPEN MEDANG</v>
      </c>
      <c r="F5052" s="232" t="str">
        <f>data_olah!F9</f>
        <v>1.336828851288219</v>
      </c>
      <c r="G5052" s="232" t="str">
        <f>data_olah!G9</f>
        <v>118.47551684091498</v>
      </c>
      <c r="H5052" s="231" t="str">
        <f>data_olah!H9</f>
        <v>TELKOMSEL</v>
      </c>
      <c r="I5052" s="231" t="str">
        <f>data_olah!I9</f>
        <v>ORBIT</v>
      </c>
      <c r="J5052" s="231" t="str">
        <f>data_olah!J9</f>
        <v>TERPASANG</v>
      </c>
      <c r="K5052" s="231" t="str">
        <f>data_olah!S9</f>
        <v>TIDAK TERDETEKSI</v>
      </c>
      <c r="L5052" s="231" t="str">
        <f>data_olah!U9</f>
        <v>TIDAK TERDETEKSI</v>
      </c>
    </row>
    <row r="5053">
      <c r="A5053" s="230">
        <v>2025.0</v>
      </c>
      <c r="B5053" s="230" t="s">
        <v>3601</v>
      </c>
      <c r="C5053" s="231" t="str">
        <f>data_olah!B10</f>
        <v>BERAU</v>
      </c>
      <c r="D5053" s="231" t="str">
        <f>data_olah!C10</f>
        <v>BATU PUTIH</v>
      </c>
      <c r="E5053" s="231" t="str">
        <f>data_olah!D10</f>
        <v>BALIKUKUP</v>
      </c>
      <c r="F5053" s="232" t="str">
        <f>data_olah!F10</f>
        <v>1.417831510111881</v>
      </c>
      <c r="G5053" s="232" t="str">
        <f>data_olah!G10</f>
        <v>118.48055756225688</v>
      </c>
      <c r="H5053" s="231" t="str">
        <f>data_olah!H10</f>
        <v>COMTELINDO</v>
      </c>
      <c r="I5053" s="231" t="str">
        <f>data_olah!I10</f>
        <v>WMS</v>
      </c>
      <c r="J5053" s="231" t="str">
        <f>data_olah!J10</f>
        <v>TERPASANG</v>
      </c>
      <c r="K5053" s="231" t="str">
        <f>data_olah!S10</f>
        <v>&gt;1000GB</v>
      </c>
      <c r="L5053" s="231" t="str">
        <f>data_olah!U10</f>
        <v>SANGAT OPTIMAL</v>
      </c>
    </row>
    <row r="5054">
      <c r="A5054" s="230">
        <v>2025.0</v>
      </c>
      <c r="B5054" s="230" t="s">
        <v>3601</v>
      </c>
      <c r="C5054" s="231" t="str">
        <f>data_olah!B11</f>
        <v>BERAU</v>
      </c>
      <c r="D5054" s="231" t="str">
        <f>data_olah!C11</f>
        <v>BATU PUTIH</v>
      </c>
      <c r="E5054" s="231" t="str">
        <f>data_olah!D11</f>
        <v>SUMBER AGUNG</v>
      </c>
      <c r="F5054" s="232" t="str">
        <f>data_olah!F11</f>
        <v>1.4578195365757132</v>
      </c>
      <c r="G5054" s="232" t="str">
        <f>data_olah!G11</f>
        <v>118.31199995866533</v>
      </c>
      <c r="H5054" s="231" t="str">
        <f>data_olah!H11</f>
        <v>TELKOMSEL</v>
      </c>
      <c r="I5054" s="231" t="str">
        <f>data_olah!I11</f>
        <v>ORBIT</v>
      </c>
      <c r="J5054" s="231" t="str">
        <f>data_olah!J11</f>
        <v>TERPASANG</v>
      </c>
      <c r="K5054" s="231" t="str">
        <f>data_olah!S11</f>
        <v>TIDAK TERDETEKSI</v>
      </c>
      <c r="L5054" s="231" t="str">
        <f>data_olah!U11</f>
        <v>TIDAK TERDETEKSI</v>
      </c>
    </row>
    <row r="5055">
      <c r="A5055" s="230">
        <v>2025.0</v>
      </c>
      <c r="B5055" s="230" t="s">
        <v>3601</v>
      </c>
      <c r="C5055" s="231" t="str">
        <f>data_olah!B12</f>
        <v>BERAU</v>
      </c>
      <c r="D5055" s="231" t="str">
        <f>data_olah!C12</f>
        <v>BIATAN</v>
      </c>
      <c r="E5055" s="231" t="str">
        <f>data_olah!D12</f>
        <v>BIATAN ULU</v>
      </c>
      <c r="F5055" s="232" t="str">
        <f>data_olah!F12</f>
        <v>1.335551728209252</v>
      </c>
      <c r="G5055" s="232" t="str">
        <f>data_olah!G12</f>
        <v>117.91302325587445</v>
      </c>
      <c r="H5055" s="231" t="str">
        <f>data_olah!H12</f>
        <v>COMTELINDO</v>
      </c>
      <c r="I5055" s="231" t="str">
        <f>data_olah!I12</f>
        <v>WMS</v>
      </c>
      <c r="J5055" s="231" t="str">
        <f>data_olah!J12</f>
        <v>TERPASANG</v>
      </c>
      <c r="K5055" s="231" t="str">
        <f>data_olah!S12</f>
        <v>&gt;1000GB</v>
      </c>
      <c r="L5055" s="231" t="str">
        <f>data_olah!U12</f>
        <v>SANGAT OPTIMAL</v>
      </c>
    </row>
    <row r="5056">
      <c r="A5056" s="230">
        <v>2025.0</v>
      </c>
      <c r="B5056" s="230" t="s">
        <v>3601</v>
      </c>
      <c r="C5056" s="231" t="str">
        <f>data_olah!B13</f>
        <v>BERAU</v>
      </c>
      <c r="D5056" s="231" t="str">
        <f>data_olah!C13</f>
        <v>BIATAN</v>
      </c>
      <c r="E5056" s="231" t="str">
        <f>data_olah!D13</f>
        <v>BIATAN ILIR</v>
      </c>
      <c r="F5056" s="232" t="str">
        <f>data_olah!F13</f>
        <v>1.6642044191360845</v>
      </c>
      <c r="G5056" s="232" t="str">
        <f>data_olah!G13</f>
        <v>118.05895755623887</v>
      </c>
      <c r="H5056" s="231" t="str">
        <f>data_olah!H13</f>
        <v/>
      </c>
      <c r="I5056" s="231" t="str">
        <f>data_olah!I13</f>
        <v/>
      </c>
      <c r="J5056" s="231" t="str">
        <f>data_olah!J13</f>
        <v/>
      </c>
      <c r="K5056" s="231" t="str">
        <f>data_olah!S13</f>
        <v>BELUM TERPASANG</v>
      </c>
      <c r="L5056" s="231" t="str">
        <f>data_olah!U13</f>
        <v>BELUM TERPASANG</v>
      </c>
    </row>
    <row r="5057">
      <c r="A5057" s="230">
        <v>2025.0</v>
      </c>
      <c r="B5057" s="230" t="s">
        <v>3601</v>
      </c>
      <c r="C5057" s="231" t="str">
        <f>data_olah!B14</f>
        <v>BERAU</v>
      </c>
      <c r="D5057" s="231" t="str">
        <f>data_olah!C14</f>
        <v>BIATAN</v>
      </c>
      <c r="E5057" s="231" t="str">
        <f>data_olah!D14</f>
        <v>KARANGAN</v>
      </c>
      <c r="F5057" s="232" t="str">
        <f>data_olah!F14</f>
        <v>1.664768</v>
      </c>
      <c r="G5057" s="232" t="str">
        <f>data_olah!G14</f>
        <v>118.055052</v>
      </c>
      <c r="H5057" s="231" t="str">
        <f>data_olah!H14</f>
        <v>BESTCAMP</v>
      </c>
      <c r="I5057" s="231" t="str">
        <f>data_olah!I14</f>
        <v>STARLINK</v>
      </c>
      <c r="J5057" s="231" t="str">
        <f>data_olah!J14</f>
        <v>TERPASANG</v>
      </c>
      <c r="K5057" s="231" t="str">
        <f>data_olah!S14</f>
        <v>&lt;= 500GB</v>
      </c>
      <c r="L5057" s="231" t="str">
        <f>data_olah!U14</f>
        <v>OPTIMAL</v>
      </c>
    </row>
    <row r="5058">
      <c r="A5058" s="230">
        <v>2025.0</v>
      </c>
      <c r="B5058" s="230" t="s">
        <v>3601</v>
      </c>
      <c r="C5058" s="231" t="str">
        <f>data_olah!B15</f>
        <v>BERAU</v>
      </c>
      <c r="D5058" s="231" t="str">
        <f>data_olah!C15</f>
        <v>BIATAN</v>
      </c>
      <c r="E5058" s="231" t="str">
        <f>data_olah!D15</f>
        <v>BIATAN LEMPAKE</v>
      </c>
      <c r="F5058" s="232" t="str">
        <f>data_olah!F15</f>
        <v>1.6636596092541116</v>
      </c>
      <c r="G5058" s="232" t="str">
        <f>data_olah!G15</f>
        <v>118.02909364298678</v>
      </c>
      <c r="H5058" s="231" t="str">
        <f>data_olah!H15</f>
        <v>TELKOM</v>
      </c>
      <c r="I5058" s="231" t="str">
        <f>data_olah!I15</f>
        <v>WMS</v>
      </c>
      <c r="J5058" s="231" t="str">
        <f>data_olah!J15</f>
        <v>TERPASANG</v>
      </c>
      <c r="K5058" s="231" t="str">
        <f>data_olah!S15</f>
        <v>&lt;= 200GB</v>
      </c>
      <c r="L5058" s="231" t="str">
        <f>data_olah!U15</f>
        <v>KURANG OPTIMAL</v>
      </c>
    </row>
    <row r="5059">
      <c r="A5059" s="230">
        <v>2025.0</v>
      </c>
      <c r="B5059" s="230" t="s">
        <v>3601</v>
      </c>
      <c r="C5059" s="231" t="str">
        <f>data_olah!B16</f>
        <v>BERAU</v>
      </c>
      <c r="D5059" s="231" t="str">
        <f>data_olah!C16</f>
        <v>BIATAN</v>
      </c>
      <c r="E5059" s="231" t="str">
        <f>data_olah!D16</f>
        <v>MANUNGGAL JAYA</v>
      </c>
      <c r="F5059" s="232" t="str">
        <f>data_olah!F16</f>
        <v>1.68341854814553</v>
      </c>
      <c r="G5059" s="232" t="str">
        <f>data_olah!G16</f>
        <v>118.0118597</v>
      </c>
      <c r="H5059" s="231" t="str">
        <f>data_olah!H16</f>
        <v>TELKOM</v>
      </c>
      <c r="I5059" s="231" t="str">
        <f>data_olah!I16</f>
        <v>WMS</v>
      </c>
      <c r="J5059" s="231" t="str">
        <f>data_olah!J16</f>
        <v>TERPASANG</v>
      </c>
      <c r="K5059" s="231" t="str">
        <f>data_olah!S16</f>
        <v>TIDAK AKTIF</v>
      </c>
      <c r="L5059" s="231" t="str">
        <f>data_olah!U16</f>
        <v>TIDAK AKTIF</v>
      </c>
    </row>
    <row r="5060">
      <c r="A5060" s="230">
        <v>2025.0</v>
      </c>
      <c r="B5060" s="230" t="s">
        <v>3601</v>
      </c>
      <c r="C5060" s="231" t="str">
        <f>data_olah!B17</f>
        <v>BERAU</v>
      </c>
      <c r="D5060" s="231" t="str">
        <f>data_olah!C17</f>
        <v>BIATAN</v>
      </c>
      <c r="E5060" s="231" t="str">
        <f>data_olah!D17</f>
        <v>BIATAN BAPINANG</v>
      </c>
      <c r="F5060" s="232" t="str">
        <f>data_olah!F17</f>
        <v>1.714376961620032</v>
      </c>
      <c r="G5060" s="232" t="str">
        <f>data_olah!G17</f>
        <v>117.98620198580738</v>
      </c>
      <c r="H5060" s="231" t="str">
        <f>data_olah!H17</f>
        <v>TELKOMSEL</v>
      </c>
      <c r="I5060" s="231" t="str">
        <f>data_olah!I17</f>
        <v>ORBIT</v>
      </c>
      <c r="J5060" s="231" t="str">
        <f>data_olah!J17</f>
        <v>TERPASANG</v>
      </c>
      <c r="K5060" s="231" t="str">
        <f>data_olah!S17</f>
        <v>TIDAK TERDETEKSI</v>
      </c>
      <c r="L5060" s="231" t="str">
        <f>data_olah!U17</f>
        <v>TIDAK TERDETEKSI</v>
      </c>
    </row>
    <row r="5061">
      <c r="A5061" s="230">
        <v>2025.0</v>
      </c>
      <c r="B5061" s="230" t="s">
        <v>3601</v>
      </c>
      <c r="C5061" s="231" t="str">
        <f>data_olah!B18</f>
        <v>BERAU</v>
      </c>
      <c r="D5061" s="231" t="str">
        <f>data_olah!C18</f>
        <v>BIATAN</v>
      </c>
      <c r="E5061" s="231" t="str">
        <f>data_olah!D18</f>
        <v>BIATAN BARU</v>
      </c>
      <c r="F5061" s="232" t="str">
        <f>data_olah!F18</f>
        <v>1.5776146865362355</v>
      </c>
      <c r="G5061" s="232" t="str">
        <f>data_olah!G18</f>
        <v>117.98254060131111</v>
      </c>
      <c r="H5061" s="231" t="str">
        <f>data_olah!H18</f>
        <v>COMTELINDO</v>
      </c>
      <c r="I5061" s="231" t="str">
        <f>data_olah!I18</f>
        <v>WMS</v>
      </c>
      <c r="J5061" s="231" t="str">
        <f>data_olah!J18</f>
        <v>TERPASANG</v>
      </c>
      <c r="K5061" s="231" t="str">
        <f>data_olah!S18</f>
        <v>&lt;=1000GB</v>
      </c>
      <c r="L5061" s="231" t="str">
        <f>data_olah!U18</f>
        <v>SANGAT OPTIMAL</v>
      </c>
    </row>
    <row r="5062">
      <c r="A5062" s="230">
        <v>2025.0</v>
      </c>
      <c r="B5062" s="230" t="s">
        <v>3601</v>
      </c>
      <c r="C5062" s="231" t="str">
        <f>data_olah!B19</f>
        <v>BERAU</v>
      </c>
      <c r="D5062" s="231" t="str">
        <f>data_olah!C19</f>
        <v>BIATAN</v>
      </c>
      <c r="E5062" s="231" t="str">
        <f>data_olah!D19</f>
        <v>BUKIT MAKMUR JAYA</v>
      </c>
      <c r="F5062" s="232" t="str">
        <f>data_olah!F19</f>
        <v>1.6436982211065871</v>
      </c>
      <c r="G5062" s="232" t="str">
        <f>data_olah!G19</f>
        <v>117.9270624998015</v>
      </c>
      <c r="H5062" s="231" t="str">
        <f>data_olah!H19</f>
        <v>COMTELINDO</v>
      </c>
      <c r="I5062" s="231" t="str">
        <f>data_olah!I19</f>
        <v>WMS</v>
      </c>
      <c r="J5062" s="231" t="str">
        <f>data_olah!J19</f>
        <v>TERPASANG</v>
      </c>
      <c r="K5062" s="231" t="str">
        <f>data_olah!S19</f>
        <v>&lt;=1000GB</v>
      </c>
      <c r="L5062" s="231" t="str">
        <f>data_olah!U19</f>
        <v>SANGAT OPTIMAL</v>
      </c>
    </row>
    <row r="5063">
      <c r="A5063" s="230">
        <v>2025.0</v>
      </c>
      <c r="B5063" s="230" t="s">
        <v>3601</v>
      </c>
      <c r="C5063" s="231" t="str">
        <f>data_olah!B20</f>
        <v>BERAU</v>
      </c>
      <c r="D5063" s="231" t="str">
        <f>data_olah!C20</f>
        <v>BIDUK-BIDUK</v>
      </c>
      <c r="E5063" s="231" t="str">
        <f>data_olah!D20</f>
        <v>BIDUK-BIDUK</v>
      </c>
      <c r="F5063" s="232" t="str">
        <f>data_olah!F20</f>
        <v>1.3102393782348722</v>
      </c>
      <c r="G5063" s="232" t="str">
        <f>data_olah!G20</f>
        <v>118.62564678631931</v>
      </c>
      <c r="H5063" s="231" t="str">
        <f>data_olah!H20</f>
        <v>TELKOMSEL</v>
      </c>
      <c r="I5063" s="231" t="str">
        <f>data_olah!I20</f>
        <v>ORBIT</v>
      </c>
      <c r="J5063" s="231" t="str">
        <f>data_olah!J20</f>
        <v>TERPASANG</v>
      </c>
      <c r="K5063" s="231" t="str">
        <f>data_olah!S20</f>
        <v>TIDAK TERDETEKSI</v>
      </c>
      <c r="L5063" s="231" t="str">
        <f>data_olah!U20</f>
        <v>TIDAK TERDETEKSI</v>
      </c>
    </row>
    <row r="5064">
      <c r="A5064" s="230">
        <v>2025.0</v>
      </c>
      <c r="B5064" s="230" t="s">
        <v>3601</v>
      </c>
      <c r="C5064" s="231" t="str">
        <f>data_olah!B21</f>
        <v>BERAU</v>
      </c>
      <c r="D5064" s="231" t="str">
        <f>data_olah!C21</f>
        <v>BIDUK-BIDUK</v>
      </c>
      <c r="E5064" s="231" t="str">
        <f>data_olah!D21</f>
        <v>PANTAI HARAPAN</v>
      </c>
      <c r="F5064" s="232" t="str">
        <f>data_olah!F21</f>
        <v>1.2859061874501128</v>
      </c>
      <c r="G5064" s="232" t="str">
        <f>data_olah!G21</f>
        <v>118.65429730385846</v>
      </c>
      <c r="H5064" s="231" t="str">
        <f>data_olah!H21</f>
        <v>TELKOM</v>
      </c>
      <c r="I5064" s="231" t="str">
        <f>data_olah!I21</f>
        <v>WMS</v>
      </c>
      <c r="J5064" s="231" t="str">
        <f>data_olah!J21</f>
        <v>TERPASANG</v>
      </c>
      <c r="K5064" s="231" t="str">
        <f>data_olah!S21</f>
        <v>&lt;= 100GB</v>
      </c>
      <c r="L5064" s="231" t="str">
        <f>data_olah!U21</f>
        <v>TIDAK OPTIMAL</v>
      </c>
    </row>
    <row r="5065">
      <c r="A5065" s="230">
        <v>2025.0</v>
      </c>
      <c r="B5065" s="230" t="s">
        <v>3601</v>
      </c>
      <c r="C5065" s="231" t="str">
        <f>data_olah!B22</f>
        <v>BERAU</v>
      </c>
      <c r="D5065" s="231" t="str">
        <f>data_olah!C22</f>
        <v>BIDUK-BIDUK</v>
      </c>
      <c r="E5065" s="231" t="str">
        <f>data_olah!D22</f>
        <v>TANJUNG PREPAT</v>
      </c>
      <c r="F5065" s="232" t="str">
        <f>data_olah!F22</f>
        <v>1.3110253879927252</v>
      </c>
      <c r="G5065" s="232" t="str">
        <f>data_olah!G22</f>
        <v>118.62600528299706</v>
      </c>
      <c r="H5065" s="231" t="str">
        <f>data_olah!H22</f>
        <v>TELKOM</v>
      </c>
      <c r="I5065" s="231" t="str">
        <f>data_olah!I22</f>
        <v>WMS</v>
      </c>
      <c r="J5065" s="231" t="str">
        <f>data_olah!J22</f>
        <v>TERPASANG</v>
      </c>
      <c r="K5065" s="231" t="str">
        <f>data_olah!S22</f>
        <v>&lt;= 100GB</v>
      </c>
      <c r="L5065" s="231" t="str">
        <f>data_olah!U22</f>
        <v>TIDAK OPTIMAL</v>
      </c>
    </row>
    <row r="5066">
      <c r="A5066" s="230">
        <v>2025.0</v>
      </c>
      <c r="B5066" s="230" t="s">
        <v>3601</v>
      </c>
      <c r="C5066" s="231" t="str">
        <f>data_olah!B23</f>
        <v>BERAU</v>
      </c>
      <c r="D5066" s="231" t="str">
        <f>data_olah!C23</f>
        <v>BIDUK-BIDUK</v>
      </c>
      <c r="E5066" s="231" t="str">
        <f>data_olah!D23</f>
        <v>TELUK SUMBANG</v>
      </c>
      <c r="F5066" s="232" t="str">
        <f>data_olah!F23</f>
        <v>1.047659997887953</v>
      </c>
      <c r="G5066" s="232" t="str">
        <f>data_olah!G23</f>
        <v>118.82834512867876</v>
      </c>
      <c r="H5066" s="231" t="str">
        <f>data_olah!H23</f>
        <v>COMTELINDO</v>
      </c>
      <c r="I5066" s="231" t="str">
        <f>data_olah!I23</f>
        <v>WMS</v>
      </c>
      <c r="J5066" s="231" t="str">
        <f>data_olah!J23</f>
        <v>TERPASANG</v>
      </c>
      <c r="K5066" s="231" t="str">
        <f>data_olah!S23</f>
        <v>TIDAK TERDETEKSI</v>
      </c>
      <c r="L5066" s="231" t="str">
        <f>data_olah!U23</f>
        <v>TIDAK TERDETEKSI</v>
      </c>
    </row>
    <row r="5067">
      <c r="A5067" s="230">
        <v>2025.0</v>
      </c>
      <c r="B5067" s="230" t="s">
        <v>3601</v>
      </c>
      <c r="C5067" s="231" t="str">
        <f>data_olah!B24</f>
        <v>BERAU</v>
      </c>
      <c r="D5067" s="231" t="str">
        <f>data_olah!C24</f>
        <v>BIDUK-BIDUK</v>
      </c>
      <c r="E5067" s="231" t="str">
        <f>data_olah!D24</f>
        <v>TELUK SULAIMAN</v>
      </c>
      <c r="F5067" s="232" t="str">
        <f>data_olah!F24</f>
        <v>1.1749437584216023</v>
      </c>
      <c r="G5067" s="232" t="str">
        <f>data_olah!G24</f>
        <v>118.76764368946284</v>
      </c>
      <c r="H5067" s="231" t="str">
        <f>data_olah!H24</f>
        <v>TELKOMSEL</v>
      </c>
      <c r="I5067" s="231" t="str">
        <f>data_olah!I24</f>
        <v>INDIHOME</v>
      </c>
      <c r="J5067" s="231" t="str">
        <f>data_olah!J24</f>
        <v>TERPASANG</v>
      </c>
      <c r="K5067" s="231" t="str">
        <f>data_olah!S24</f>
        <v/>
      </c>
      <c r="L5067" s="231" t="str">
        <f>data_olah!U24</f>
        <v>TIDAK OPTIMAL</v>
      </c>
    </row>
    <row r="5068">
      <c r="A5068" s="230">
        <v>2025.0</v>
      </c>
      <c r="B5068" s="230" t="s">
        <v>3601</v>
      </c>
      <c r="C5068" s="231" t="str">
        <f>data_olah!B25</f>
        <v>BERAU</v>
      </c>
      <c r="D5068" s="231" t="str">
        <f>data_olah!C25</f>
        <v>BIDUK-BIDUK</v>
      </c>
      <c r="E5068" s="231" t="str">
        <f>data_olah!D25</f>
        <v>GIRING-GIRING</v>
      </c>
      <c r="F5068" s="232" t="str">
        <f>data_olah!F25</f>
        <v>1.2077694200696352</v>
      </c>
      <c r="G5068" s="232" t="str">
        <f>data_olah!G25</f>
        <v>118.7571945097419</v>
      </c>
      <c r="H5068" s="231" t="str">
        <f>data_olah!H25</f>
        <v>TELKOMSEL</v>
      </c>
      <c r="I5068" s="231" t="str">
        <f>data_olah!I25</f>
        <v>INDIHOME</v>
      </c>
      <c r="J5068" s="231" t="str">
        <f>data_olah!J25</f>
        <v>TERPASANG</v>
      </c>
      <c r="K5068" s="231" t="str">
        <f>data_olah!S25</f>
        <v/>
      </c>
      <c r="L5068" s="231" t="str">
        <f>data_olah!U25</f>
        <v>KURANG OPTIMAL</v>
      </c>
    </row>
    <row r="5069">
      <c r="A5069" s="230">
        <v>2025.0</v>
      </c>
      <c r="B5069" s="230" t="s">
        <v>3601</v>
      </c>
      <c r="C5069" s="231" t="str">
        <f>data_olah!B26</f>
        <v>BERAU</v>
      </c>
      <c r="D5069" s="231" t="str">
        <f>data_olah!C26</f>
        <v>GUNUNG TABUR</v>
      </c>
      <c r="E5069" s="231" t="str">
        <f>data_olah!D26</f>
        <v>TASUK</v>
      </c>
      <c r="F5069" s="232" t="str">
        <f>data_olah!F26</f>
        <v>2.1750301997960673</v>
      </c>
      <c r="G5069" s="232" t="str">
        <f>data_olah!G26</f>
        <v>117.41736049437013</v>
      </c>
      <c r="H5069" s="231" t="str">
        <f>data_olah!H26</f>
        <v>COMTELINDO</v>
      </c>
      <c r="I5069" s="231" t="str">
        <f>data_olah!I26</f>
        <v>WMS</v>
      </c>
      <c r="J5069" s="231" t="str">
        <f>data_olah!J26</f>
        <v>TERPASANG</v>
      </c>
      <c r="K5069" s="231" t="str">
        <f>data_olah!S26</f>
        <v>&gt;1000GB</v>
      </c>
      <c r="L5069" s="231" t="str">
        <f>data_olah!U26</f>
        <v>SANGAT OPTIMAL</v>
      </c>
    </row>
    <row r="5070">
      <c r="A5070" s="230">
        <v>2025.0</v>
      </c>
      <c r="B5070" s="230" t="s">
        <v>3601</v>
      </c>
      <c r="C5070" s="231" t="str">
        <f>data_olah!B27</f>
        <v>BERAU</v>
      </c>
      <c r="D5070" s="231" t="str">
        <f>data_olah!C27</f>
        <v>GUNUNG TABUR</v>
      </c>
      <c r="E5070" s="231" t="str">
        <f>data_olah!D27</f>
        <v>BIRANG</v>
      </c>
      <c r="F5070" s="232" t="str">
        <f>data_olah!F27</f>
        <v>2.203806</v>
      </c>
      <c r="G5070" s="232" t="str">
        <f>data_olah!G27</f>
        <v>117.468896</v>
      </c>
      <c r="H5070" s="231" t="str">
        <f>data_olah!H27</f>
        <v>BESTCAMP</v>
      </c>
      <c r="I5070" s="231" t="str">
        <f>data_olah!I27</f>
        <v>STARLINK</v>
      </c>
      <c r="J5070" s="231" t="str">
        <f>data_olah!J27</f>
        <v>TERPASANG</v>
      </c>
      <c r="K5070" s="231" t="str">
        <f>data_olah!S27</f>
        <v>&lt;= 100GB</v>
      </c>
      <c r="L5070" s="231" t="str">
        <f>data_olah!U27</f>
        <v>TIDAK OPTIMAL</v>
      </c>
    </row>
    <row r="5071">
      <c r="A5071" s="230">
        <v>2025.0</v>
      </c>
      <c r="B5071" s="230" t="s">
        <v>3601</v>
      </c>
      <c r="C5071" s="231" t="str">
        <f>data_olah!B28</f>
        <v>BERAU</v>
      </c>
      <c r="D5071" s="231" t="str">
        <f>data_olah!C28</f>
        <v>GUNUNG TABUR</v>
      </c>
      <c r="E5071" s="231" t="str">
        <f>data_olah!D28</f>
        <v>MALUANG</v>
      </c>
      <c r="F5071" s="232" t="str">
        <f>data_olah!F28</f>
        <v>2.181368287478703</v>
      </c>
      <c r="G5071" s="232" t="str">
        <f>data_olah!G28</f>
        <v>117.51845002865578</v>
      </c>
      <c r="H5071" s="231" t="str">
        <f>data_olah!H28</f>
        <v>TELKOM</v>
      </c>
      <c r="I5071" s="231" t="str">
        <f>data_olah!I28</f>
        <v>WMS</v>
      </c>
      <c r="J5071" s="231" t="str">
        <f>data_olah!J28</f>
        <v>TERPASANG</v>
      </c>
      <c r="K5071" s="231" t="str">
        <f>data_olah!S28</f>
        <v>&gt; 200GB</v>
      </c>
      <c r="L5071" s="231" t="str">
        <f>data_olah!U28</f>
        <v>KURANG OPTIMAL</v>
      </c>
    </row>
    <row r="5072">
      <c r="A5072" s="230">
        <v>2025.0</v>
      </c>
      <c r="B5072" s="230" t="s">
        <v>3601</v>
      </c>
      <c r="C5072" s="231" t="str">
        <f>data_olah!B29</f>
        <v>BERAU</v>
      </c>
      <c r="D5072" s="231" t="str">
        <f>data_olah!C29</f>
        <v>GUNUNG TABUR</v>
      </c>
      <c r="E5072" s="231" t="str">
        <f>data_olah!D29</f>
        <v>SAMBURAKAT</v>
      </c>
      <c r="F5072" s="232" t="str">
        <f>data_olah!F29</f>
        <v>2.1752313283484317</v>
      </c>
      <c r="G5072" s="232" t="str">
        <f>data_olah!G29</f>
        <v>117.54850596824551</v>
      </c>
      <c r="H5072" s="231" t="str">
        <f>data_olah!H29</f>
        <v>TELKOMSEL</v>
      </c>
      <c r="I5072" s="231" t="str">
        <f>data_olah!I29</f>
        <v>INDIHOME</v>
      </c>
      <c r="J5072" s="231" t="str">
        <f>data_olah!J29</f>
        <v>TERPASANG</v>
      </c>
      <c r="K5072" s="231" t="str">
        <f>data_olah!S29</f>
        <v/>
      </c>
      <c r="L5072" s="231" t="str">
        <f>data_olah!U29</f>
        <v>TIDAK OPTIMAL</v>
      </c>
    </row>
    <row r="5073">
      <c r="A5073" s="230">
        <v>2025.0</v>
      </c>
      <c r="B5073" s="230" t="s">
        <v>3601</v>
      </c>
      <c r="C5073" s="231" t="str">
        <f>data_olah!B30</f>
        <v>BERAU</v>
      </c>
      <c r="D5073" s="231" t="str">
        <f>data_olah!C30</f>
        <v>GUNUNG TABUR</v>
      </c>
      <c r="E5073" s="231" t="str">
        <f>data_olah!D30</f>
        <v>SAMBAKUNGAN</v>
      </c>
      <c r="F5073" s="232" t="str">
        <f>data_olah!F30</f>
        <v>2.21464690198614</v>
      </c>
      <c r="G5073" s="232" t="str">
        <f>data_olah!G30</f>
        <v>117.59864440813938</v>
      </c>
      <c r="H5073" s="231" t="str">
        <f>data_olah!H30</f>
        <v>TELKOMSEL</v>
      </c>
      <c r="I5073" s="231" t="str">
        <f>data_olah!I30</f>
        <v>INDIHOME</v>
      </c>
      <c r="J5073" s="231" t="str">
        <f>data_olah!J30</f>
        <v>TERPASANG</v>
      </c>
      <c r="K5073" s="231" t="str">
        <f>data_olah!S30</f>
        <v/>
      </c>
      <c r="L5073" s="231" t="str">
        <f>data_olah!U30</f>
        <v>TIDAK OPTIMAL</v>
      </c>
    </row>
    <row r="5074">
      <c r="A5074" s="230">
        <v>2025.0</v>
      </c>
      <c r="B5074" s="230" t="s">
        <v>3601</v>
      </c>
      <c r="C5074" s="231" t="str">
        <f>data_olah!B31</f>
        <v>BERAU</v>
      </c>
      <c r="D5074" s="231" t="str">
        <f>data_olah!C31</f>
        <v>GUNUNG TABUR</v>
      </c>
      <c r="E5074" s="231" t="str">
        <f>data_olah!D31</f>
        <v>MERANCANG ULU</v>
      </c>
      <c r="F5074" s="232" t="str">
        <f>data_olah!F31</f>
        <v>2.2055231147736314</v>
      </c>
      <c r="G5074" s="232" t="str">
        <f>data_olah!G31</f>
        <v>117.66521933715202</v>
      </c>
      <c r="H5074" s="231" t="str">
        <f>data_olah!H31</f>
        <v>TELKOMSEL</v>
      </c>
      <c r="I5074" s="231" t="str">
        <f>data_olah!I31</f>
        <v>INDIHOME</v>
      </c>
      <c r="J5074" s="231" t="str">
        <f>data_olah!J31</f>
        <v>TERPASANG</v>
      </c>
      <c r="K5074" s="231" t="str">
        <f>data_olah!S31</f>
        <v/>
      </c>
      <c r="L5074" s="231" t="str">
        <f>data_olah!U31</f>
        <v>TIDAK OPTIMAL</v>
      </c>
    </row>
    <row r="5075">
      <c r="A5075" s="230">
        <v>2025.0</v>
      </c>
      <c r="B5075" s="230" t="s">
        <v>3601</v>
      </c>
      <c r="C5075" s="231" t="str">
        <f>data_olah!B32</f>
        <v>BERAU</v>
      </c>
      <c r="D5075" s="231" t="str">
        <f>data_olah!C32</f>
        <v>GUNUNG TABUR</v>
      </c>
      <c r="E5075" s="231" t="str">
        <f>data_olah!D32</f>
        <v>MERANCANG ILIR</v>
      </c>
      <c r="F5075" s="232" t="str">
        <f>data_olah!F32</f>
        <v>2.2077451652035602</v>
      </c>
      <c r="G5075" s="232" t="str">
        <f>data_olah!G32</f>
        <v>117.67821572730058</v>
      </c>
      <c r="H5075" s="231" t="str">
        <f>data_olah!H32</f>
        <v>COMTELINDO</v>
      </c>
      <c r="I5075" s="231" t="str">
        <f>data_olah!I32</f>
        <v>WMS</v>
      </c>
      <c r="J5075" s="231" t="str">
        <f>data_olah!J32</f>
        <v>TERPASANG</v>
      </c>
      <c r="K5075" s="231" t="str">
        <f>data_olah!S32</f>
        <v>&lt;=1000GB</v>
      </c>
      <c r="L5075" s="231" t="str">
        <f>data_olah!U32</f>
        <v>SANGAT OPTIMAL</v>
      </c>
    </row>
    <row r="5076">
      <c r="A5076" s="230">
        <v>2025.0</v>
      </c>
      <c r="B5076" s="230" t="s">
        <v>3601</v>
      </c>
      <c r="C5076" s="231" t="str">
        <f>data_olah!B33</f>
        <v>BERAU</v>
      </c>
      <c r="D5076" s="231" t="str">
        <f>data_olah!C33</f>
        <v>GUNUNG TABUR</v>
      </c>
      <c r="E5076" s="231" t="str">
        <f>data_olah!D33</f>
        <v>PULAU BESING</v>
      </c>
      <c r="F5076" s="232" t="str">
        <f>data_olah!F33</f>
        <v>2.196157985452608</v>
      </c>
      <c r="G5076" s="232" t="str">
        <f>data_olah!G33</f>
        <v>117.66001871418263</v>
      </c>
      <c r="H5076" s="231" t="str">
        <f>data_olah!H33</f>
        <v>COMTELINDO</v>
      </c>
      <c r="I5076" s="231" t="str">
        <f>data_olah!I33</f>
        <v>WMS</v>
      </c>
      <c r="J5076" s="231" t="str">
        <f>data_olah!J33</f>
        <v>TERPASANG</v>
      </c>
      <c r="K5076" s="231" t="str">
        <f>data_olah!S33</f>
        <v>&gt;1000GB</v>
      </c>
      <c r="L5076" s="231" t="str">
        <f>data_olah!U33</f>
        <v>SANGAT OPTIMAL</v>
      </c>
    </row>
    <row r="5077">
      <c r="A5077" s="230">
        <v>2025.0</v>
      </c>
      <c r="B5077" s="230" t="s">
        <v>3601</v>
      </c>
      <c r="C5077" s="231" t="str">
        <f>data_olah!B34</f>
        <v>BERAU</v>
      </c>
      <c r="D5077" s="231" t="str">
        <f>data_olah!C34</f>
        <v>GUNUNG TABUR</v>
      </c>
      <c r="E5077" s="231" t="str">
        <f>data_olah!D34</f>
        <v>MELATI JAYA</v>
      </c>
      <c r="F5077" s="232" t="str">
        <f>data_olah!F34</f>
        <v>2.310769889243056</v>
      </c>
      <c r="G5077" s="232" t="str">
        <f>data_olah!G34</f>
        <v>117.67866987853196</v>
      </c>
      <c r="H5077" s="231" t="str">
        <f>data_olah!H34</f>
        <v>TELKOMSEL</v>
      </c>
      <c r="I5077" s="231" t="str">
        <f>data_olah!I34</f>
        <v>ORBIT</v>
      </c>
      <c r="J5077" s="231" t="str">
        <f>data_olah!J34</f>
        <v>TERPASANG</v>
      </c>
      <c r="K5077" s="231" t="str">
        <f>data_olah!S34</f>
        <v>TIDAK TERDETEKSI</v>
      </c>
      <c r="L5077" s="231" t="str">
        <f>data_olah!U34</f>
        <v>TIDAK TERDETEKSI</v>
      </c>
    </row>
    <row r="5078">
      <c r="A5078" s="230">
        <v>2025.0</v>
      </c>
      <c r="B5078" s="230" t="s">
        <v>3601</v>
      </c>
      <c r="C5078" s="231" t="str">
        <f>data_olah!B35</f>
        <v>BERAU</v>
      </c>
      <c r="D5078" s="231" t="str">
        <f>data_olah!C35</f>
        <v>GUNUNG TABUR</v>
      </c>
      <c r="E5078" s="231" t="str">
        <f>data_olah!D35</f>
        <v>BATU-BATU</v>
      </c>
      <c r="F5078" s="232" t="str">
        <f>data_olah!F35</f>
        <v>2.190497</v>
      </c>
      <c r="G5078" s="232" t="str">
        <f>data_olah!G35</f>
        <v>117.726881</v>
      </c>
      <c r="H5078" s="231" t="str">
        <f>data_olah!H35</f>
        <v>BESTCAMP</v>
      </c>
      <c r="I5078" s="231" t="str">
        <f>data_olah!I35</f>
        <v>STARLINK</v>
      </c>
      <c r="J5078" s="231" t="str">
        <f>data_olah!J35</f>
        <v>TERPASANG</v>
      </c>
      <c r="K5078" s="231" t="str">
        <f>data_olah!S35</f>
        <v>&gt;1000GB</v>
      </c>
      <c r="L5078" s="231" t="str">
        <f>data_olah!U35</f>
        <v>SANGAT OPTIMAL</v>
      </c>
    </row>
    <row r="5079">
      <c r="A5079" s="230">
        <v>2025.0</v>
      </c>
      <c r="B5079" s="230" t="s">
        <v>3601</v>
      </c>
      <c r="C5079" s="231" t="str">
        <f>data_olah!B36</f>
        <v>BERAU</v>
      </c>
      <c r="D5079" s="231" t="str">
        <f>data_olah!C36</f>
        <v>KELAY</v>
      </c>
      <c r="E5079" s="231" t="str">
        <f>data_olah!D36</f>
        <v>MERABU</v>
      </c>
      <c r="F5079" s="232" t="str">
        <f>data_olah!F36</f>
        <v>1.5059370720888037</v>
      </c>
      <c r="G5079" s="232" t="str">
        <f>data_olah!G36</f>
        <v>117.27349770574065</v>
      </c>
      <c r="H5079" s="231" t="str">
        <f>data_olah!H36</f>
        <v>COMTELINDO</v>
      </c>
      <c r="I5079" s="231" t="str">
        <f>data_olah!I36</f>
        <v>WMS</v>
      </c>
      <c r="J5079" s="231" t="str">
        <f>data_olah!J36</f>
        <v>TERPASANG</v>
      </c>
      <c r="K5079" s="231" t="str">
        <f>data_olah!S36</f>
        <v>&gt;1000GB</v>
      </c>
      <c r="L5079" s="231" t="str">
        <f>data_olah!U36</f>
        <v>SANGAT OPTIMAL</v>
      </c>
    </row>
    <row r="5080">
      <c r="A5080" s="230">
        <v>2025.0</v>
      </c>
      <c r="B5080" s="230" t="s">
        <v>3601</v>
      </c>
      <c r="C5080" s="231" t="str">
        <f>data_olah!B37</f>
        <v>BERAU</v>
      </c>
      <c r="D5080" s="231" t="str">
        <f>data_olah!C37</f>
        <v>KELAY</v>
      </c>
      <c r="E5080" s="231" t="str">
        <f>data_olah!D37</f>
        <v>PANAAN</v>
      </c>
      <c r="F5080" s="232" t="str">
        <f>data_olah!F37</f>
        <v>1.5755555460826707</v>
      </c>
      <c r="G5080" s="232" t="str">
        <f>data_olah!G37</f>
        <v>117.30576330763839</v>
      </c>
      <c r="H5080" s="231" t="str">
        <f>data_olah!H37</f>
        <v>COMTELINDO</v>
      </c>
      <c r="I5080" s="231" t="str">
        <f>data_olah!I37</f>
        <v>WMS</v>
      </c>
      <c r="J5080" s="231" t="str">
        <f>data_olah!J37</f>
        <v>TERPASANG</v>
      </c>
      <c r="K5080" s="231" t="str">
        <f>data_olah!S37</f>
        <v>&lt;=1000GB</v>
      </c>
      <c r="L5080" s="231" t="str">
        <f>data_olah!U37</f>
        <v>SANGAT OPTIMAL</v>
      </c>
    </row>
    <row r="5081">
      <c r="A5081" s="230">
        <v>2025.0</v>
      </c>
      <c r="B5081" s="230" t="s">
        <v>3601</v>
      </c>
      <c r="C5081" s="231" t="str">
        <f>data_olah!B38</f>
        <v>BERAU</v>
      </c>
      <c r="D5081" s="231" t="str">
        <f>data_olah!C38</f>
        <v>KELAY</v>
      </c>
      <c r="E5081" s="231" t="str">
        <f>data_olah!D38</f>
        <v>MERAPUN</v>
      </c>
      <c r="F5081" s="232" t="str">
        <f>data_olah!F38</f>
        <v>1.4572588294024136</v>
      </c>
      <c r="G5081" s="232" t="str">
        <f>data_olah!G38</f>
        <v>117.12644980952493</v>
      </c>
      <c r="H5081" s="231" t="str">
        <f>data_olah!H38</f>
        <v>COMTELINDO</v>
      </c>
      <c r="I5081" s="231" t="str">
        <f>data_olah!I38</f>
        <v>WMS</v>
      </c>
      <c r="J5081" s="231" t="str">
        <f>data_olah!J38</f>
        <v>TERPASANG</v>
      </c>
      <c r="K5081" s="231" t="str">
        <f>data_olah!S38</f>
        <v>TIDAK TERDETEKSI</v>
      </c>
      <c r="L5081" s="231" t="str">
        <f>data_olah!U38</f>
        <v>TIDAK TERDETEKSI</v>
      </c>
    </row>
    <row r="5082">
      <c r="A5082" s="230">
        <v>2025.0</v>
      </c>
      <c r="B5082" s="230" t="s">
        <v>3601</v>
      </c>
      <c r="C5082" s="231" t="str">
        <f>data_olah!B39</f>
        <v>BERAU</v>
      </c>
      <c r="D5082" s="231" t="str">
        <f>data_olah!C39</f>
        <v>KELAY</v>
      </c>
      <c r="E5082" s="231" t="str">
        <f>data_olah!D39</f>
        <v>MUARA LESAN</v>
      </c>
      <c r="F5082" s="232" t="str">
        <f>data_olah!F39</f>
        <v>1.708500</v>
      </c>
      <c r="G5082" s="232" t="str">
        <f>data_olah!G39</f>
        <v>117.172200</v>
      </c>
      <c r="H5082" s="231" t="str">
        <f>data_olah!H39</f>
        <v>BESTCAMP</v>
      </c>
      <c r="I5082" s="231" t="str">
        <f>data_olah!I39</f>
        <v>STARLINK</v>
      </c>
      <c r="J5082" s="231" t="str">
        <f>data_olah!J39</f>
        <v>TERPASANG</v>
      </c>
      <c r="K5082" s="231" t="str">
        <f>data_olah!S39</f>
        <v>&lt;= 150GB</v>
      </c>
      <c r="L5082" s="231" t="str">
        <f>data_olah!U39</f>
        <v>KURANG OPTIMAL</v>
      </c>
    </row>
    <row r="5083">
      <c r="A5083" s="230">
        <v>2025.0</v>
      </c>
      <c r="B5083" s="230" t="s">
        <v>3601</v>
      </c>
      <c r="C5083" s="231" t="str">
        <f>data_olah!B40</f>
        <v>BERAU</v>
      </c>
      <c r="D5083" s="231" t="str">
        <f>data_olah!C40</f>
        <v>KELAY</v>
      </c>
      <c r="E5083" s="231" t="str">
        <f>data_olah!D40</f>
        <v>MERASA</v>
      </c>
      <c r="F5083" s="232" t="str">
        <f>data_olah!F40</f>
        <v>1.8097161662037253</v>
      </c>
      <c r="G5083" s="232" t="str">
        <f>data_olah!G40</f>
        <v>117.2386936813596</v>
      </c>
      <c r="H5083" s="231" t="str">
        <f>data_olah!H40</f>
        <v>TELKOMSEL</v>
      </c>
      <c r="I5083" s="231" t="str">
        <f>data_olah!I40</f>
        <v>ORBIT</v>
      </c>
      <c r="J5083" s="231" t="str">
        <f>data_olah!J40</f>
        <v>TERPASANG</v>
      </c>
      <c r="K5083" s="231" t="str">
        <f>data_olah!S40</f>
        <v>TIDAK TERDETEKSI</v>
      </c>
      <c r="L5083" s="231" t="str">
        <f>data_olah!U40</f>
        <v>TIDAK TERDETEKSI</v>
      </c>
    </row>
    <row r="5084">
      <c r="A5084" s="230">
        <v>2025.0</v>
      </c>
      <c r="B5084" s="230" t="s">
        <v>3601</v>
      </c>
      <c r="C5084" s="231" t="str">
        <f>data_olah!B41</f>
        <v>BERAU</v>
      </c>
      <c r="D5084" s="231" t="str">
        <f>data_olah!C41</f>
        <v>KELAY</v>
      </c>
      <c r="E5084" s="231" t="str">
        <f>data_olah!D41</f>
        <v>LESAN DAYAK</v>
      </c>
      <c r="F5084" s="232" t="str">
        <f>data_olah!F41</f>
        <v>1.6132229842246952</v>
      </c>
      <c r="G5084" s="232" t="str">
        <f>data_olah!G41</f>
        <v>117.1493566892495</v>
      </c>
      <c r="H5084" s="231" t="str">
        <f>data_olah!H41</f>
        <v>COMTELINDO</v>
      </c>
      <c r="I5084" s="231" t="str">
        <f>data_olah!I41</f>
        <v>WMS</v>
      </c>
      <c r="J5084" s="231" t="str">
        <f>data_olah!J41</f>
        <v>TERPASANG</v>
      </c>
      <c r="K5084" s="231" t="str">
        <f>data_olah!S41</f>
        <v>&lt;=1000GB</v>
      </c>
      <c r="L5084" s="231" t="str">
        <f>data_olah!U41</f>
        <v>SANGAT OPTIMAL</v>
      </c>
    </row>
    <row r="5085">
      <c r="A5085" s="230">
        <v>2025.0</v>
      </c>
      <c r="B5085" s="230" t="s">
        <v>3601</v>
      </c>
      <c r="C5085" s="231" t="str">
        <f>data_olah!B42</f>
        <v>BERAU</v>
      </c>
      <c r="D5085" s="231" t="str">
        <f>data_olah!C42</f>
        <v>KELAY</v>
      </c>
      <c r="E5085" s="231" t="str">
        <f>data_olah!D42</f>
        <v>LONG BELIU</v>
      </c>
      <c r="F5085" s="232" t="str">
        <f>data_olah!F42</f>
        <v>1.715464</v>
      </c>
      <c r="G5085" s="232" t="str">
        <f>data_olah!G42</f>
        <v>117.061552</v>
      </c>
      <c r="H5085" s="231" t="str">
        <f>data_olah!H42</f>
        <v>BESTCAMP</v>
      </c>
      <c r="I5085" s="231" t="str">
        <f>data_olah!I42</f>
        <v>STARLINK</v>
      </c>
      <c r="J5085" s="231" t="str">
        <f>data_olah!J42</f>
        <v>TERPASANG</v>
      </c>
      <c r="K5085" s="231" t="str">
        <f>data_olah!S42</f>
        <v>&lt;= 500GB</v>
      </c>
      <c r="L5085" s="231" t="str">
        <f>data_olah!U42</f>
        <v>SANGAT OPTIMAL</v>
      </c>
    </row>
    <row r="5086">
      <c r="A5086" s="230">
        <v>2025.0</v>
      </c>
      <c r="B5086" s="230" t="s">
        <v>3601</v>
      </c>
      <c r="C5086" s="231" t="str">
        <f>data_olah!B43</f>
        <v>BERAU</v>
      </c>
      <c r="D5086" s="231" t="str">
        <f>data_olah!C43</f>
        <v>KELAY</v>
      </c>
      <c r="E5086" s="231" t="str">
        <f>data_olah!D43</f>
        <v>LONG DUHUNG</v>
      </c>
      <c r="F5086" s="232" t="str">
        <f>data_olah!F43</f>
        <v>1.8540528929313205</v>
      </c>
      <c r="G5086" s="232" t="str">
        <f>data_olah!G43</f>
        <v>116.9542680208929</v>
      </c>
      <c r="H5086" s="231" t="str">
        <f>data_olah!H43</f>
        <v>COMTELINDO</v>
      </c>
      <c r="I5086" s="231" t="str">
        <f>data_olah!I43</f>
        <v>WMS</v>
      </c>
      <c r="J5086" s="231" t="str">
        <f>data_olah!J43</f>
        <v>TERPASANG</v>
      </c>
      <c r="K5086" s="231" t="str">
        <f>data_olah!S43</f>
        <v>&lt;= 1GB</v>
      </c>
      <c r="L5086" s="231" t="str">
        <f>data_olah!U43</f>
        <v>TIDAK OPTIMAL</v>
      </c>
    </row>
    <row r="5087">
      <c r="A5087" s="230">
        <v>2025.0</v>
      </c>
      <c r="B5087" s="230" t="s">
        <v>3601</v>
      </c>
      <c r="C5087" s="231" t="str">
        <f>data_olah!B44</f>
        <v>BERAU</v>
      </c>
      <c r="D5087" s="231" t="str">
        <f>data_olah!C44</f>
        <v>KELAY</v>
      </c>
      <c r="E5087" s="231" t="str">
        <f>data_olah!D44</f>
        <v>LONG LAMCIN</v>
      </c>
      <c r="F5087" s="232" t="str">
        <f>data_olah!F44</f>
        <v>1.8235248001715347</v>
      </c>
      <c r="G5087" s="232" t="str">
        <f>data_olah!G44</f>
        <v>116.57737965429632</v>
      </c>
      <c r="H5087" s="231" t="str">
        <f>data_olah!H44</f>
        <v>COMTELINDO</v>
      </c>
      <c r="I5087" s="231" t="str">
        <f>data_olah!I44</f>
        <v>WMS</v>
      </c>
      <c r="J5087" s="231" t="str">
        <f>data_olah!J44</f>
        <v>TERPASANG</v>
      </c>
      <c r="K5087" s="231" t="str">
        <f>data_olah!S44</f>
        <v>&lt;=1000GB</v>
      </c>
      <c r="L5087" s="231" t="str">
        <f>data_olah!U44</f>
        <v>SANGAT OPTIMAL</v>
      </c>
    </row>
    <row r="5088">
      <c r="A5088" s="230">
        <v>2025.0</v>
      </c>
      <c r="B5088" s="230" t="s">
        <v>3601</v>
      </c>
      <c r="C5088" s="231" t="str">
        <f>data_olah!B45</f>
        <v>BERAU</v>
      </c>
      <c r="D5088" s="231" t="str">
        <f>data_olah!C45</f>
        <v>KELAY</v>
      </c>
      <c r="E5088" s="231" t="str">
        <f>data_olah!D45</f>
        <v>LONG KELUH</v>
      </c>
      <c r="F5088" s="232" t="str">
        <f>data_olah!F45</f>
        <v>1.8380224022560088</v>
      </c>
      <c r="G5088" s="232" t="str">
        <f>data_olah!G45</f>
        <v>116.86963311457009</v>
      </c>
      <c r="H5088" s="231" t="str">
        <f>data_olah!H45</f>
        <v>COMTELINDO</v>
      </c>
      <c r="I5088" s="231" t="str">
        <f>data_olah!I45</f>
        <v>WMS</v>
      </c>
      <c r="J5088" s="231" t="str">
        <f>data_olah!J45</f>
        <v>TERPASANG</v>
      </c>
      <c r="K5088" s="231" t="str">
        <f>data_olah!S45</f>
        <v>&lt;= 500GB</v>
      </c>
      <c r="L5088" s="231" t="str">
        <f>data_olah!U45</f>
        <v>OPTIMAL</v>
      </c>
    </row>
    <row r="5089">
      <c r="A5089" s="230">
        <v>2025.0</v>
      </c>
      <c r="B5089" s="230" t="s">
        <v>3601</v>
      </c>
      <c r="C5089" s="231" t="str">
        <f>data_olah!B46</f>
        <v>BERAU</v>
      </c>
      <c r="D5089" s="231" t="str">
        <f>data_olah!C46</f>
        <v>KELAY</v>
      </c>
      <c r="E5089" s="231" t="str">
        <f>data_olah!D46</f>
        <v>LONG PELAY</v>
      </c>
      <c r="F5089" s="232" t="str">
        <f>data_olah!F46</f>
        <v>1.933708</v>
      </c>
      <c r="G5089" s="232" t="str">
        <f>data_olah!G46</f>
        <v>116.696689</v>
      </c>
      <c r="H5089" s="231" t="str">
        <f>data_olah!H46</f>
        <v>BESTCAMP</v>
      </c>
      <c r="I5089" s="231" t="str">
        <f>data_olah!I46</f>
        <v>STARLINK</v>
      </c>
      <c r="J5089" s="231" t="str">
        <f>data_olah!J46</f>
        <v>TERPASANG</v>
      </c>
      <c r="K5089" s="231" t="str">
        <f>data_olah!S46</f>
        <v>&lt;= 150GB</v>
      </c>
      <c r="L5089" s="231" t="str">
        <f>data_olah!U46</f>
        <v>KURANG OPTIMAL</v>
      </c>
    </row>
    <row r="5090">
      <c r="A5090" s="230">
        <v>2025.0</v>
      </c>
      <c r="B5090" s="230" t="s">
        <v>3601</v>
      </c>
      <c r="C5090" s="231" t="str">
        <f>data_olah!B47</f>
        <v>BERAU</v>
      </c>
      <c r="D5090" s="231" t="str">
        <f>data_olah!C47</f>
        <v>KELAY</v>
      </c>
      <c r="E5090" s="231" t="str">
        <f>data_olah!D47</f>
        <v>MAPULU</v>
      </c>
      <c r="F5090" s="232" t="str">
        <f>data_olah!F47</f>
        <v>1.6123031940272745</v>
      </c>
      <c r="G5090" s="232" t="str">
        <f>data_olah!G47</f>
        <v>117.33778683724711</v>
      </c>
      <c r="H5090" s="231" t="str">
        <f>data_olah!H47</f>
        <v>COMTELINDO</v>
      </c>
      <c r="I5090" s="231" t="str">
        <f>data_olah!I47</f>
        <v>WMS</v>
      </c>
      <c r="J5090" s="231" t="str">
        <f>data_olah!J47</f>
        <v>TERPASANG</v>
      </c>
      <c r="K5090" s="231" t="str">
        <f>data_olah!S47</f>
        <v>&lt;=1000GB</v>
      </c>
      <c r="L5090" s="231" t="str">
        <f>data_olah!U47</f>
        <v>SANGAT OPTIMAL</v>
      </c>
    </row>
    <row r="5091">
      <c r="A5091" s="230">
        <v>2025.0</v>
      </c>
      <c r="B5091" s="230" t="s">
        <v>3601</v>
      </c>
      <c r="C5091" s="231" t="str">
        <f>data_olah!B48</f>
        <v>BERAU</v>
      </c>
      <c r="D5091" s="231" t="str">
        <f>data_olah!C48</f>
        <v>KELAY</v>
      </c>
      <c r="E5091" s="231" t="str">
        <f>data_olah!D48</f>
        <v>LONG SULUI</v>
      </c>
      <c r="F5091" s="232" t="str">
        <f>data_olah!F48</f>
        <v>1.9792056058038743</v>
      </c>
      <c r="G5091" s="232" t="str">
        <f>data_olah!G48</f>
        <v>116.53299217088261</v>
      </c>
      <c r="H5091" s="231" t="str">
        <f>data_olah!H48</f>
        <v>COMTELINDO</v>
      </c>
      <c r="I5091" s="231" t="str">
        <f>data_olah!I48</f>
        <v>WMS</v>
      </c>
      <c r="J5091" s="231" t="str">
        <f>data_olah!J48</f>
        <v>TERPASANG</v>
      </c>
      <c r="K5091" s="231" t="str">
        <f>data_olah!S48</f>
        <v>&lt;=1000GB</v>
      </c>
      <c r="L5091" s="231" t="str">
        <f>data_olah!U48</f>
        <v>SANGAT OPTIMAL</v>
      </c>
    </row>
    <row r="5092">
      <c r="A5092" s="230">
        <v>2025.0</v>
      </c>
      <c r="B5092" s="230" t="s">
        <v>3601</v>
      </c>
      <c r="C5092" s="231" t="str">
        <f>data_olah!B49</f>
        <v>BERAU</v>
      </c>
      <c r="D5092" s="231" t="str">
        <f>data_olah!C49</f>
        <v>KELAY</v>
      </c>
      <c r="E5092" s="231" t="str">
        <f>data_olah!D49</f>
        <v>SIDO BANGEN</v>
      </c>
      <c r="F5092" s="232" t="str">
        <f>data_olah!F49</f>
        <v>1.6837199251098383</v>
      </c>
      <c r="G5092" s="232" t="str">
        <f>data_olah!G49</f>
        <v>117.07768268089117</v>
      </c>
      <c r="H5092" s="231" t="str">
        <f>data_olah!H49</f>
        <v>TELKOMSEL</v>
      </c>
      <c r="I5092" s="231" t="str">
        <f>data_olah!I49</f>
        <v>ORBIT</v>
      </c>
      <c r="J5092" s="231" t="str">
        <f>data_olah!J49</f>
        <v>TERPASANG</v>
      </c>
      <c r="K5092" s="231" t="str">
        <f>data_olah!S49</f>
        <v>TIDAK TERDETEKSI</v>
      </c>
      <c r="L5092" s="231" t="str">
        <f>data_olah!U49</f>
        <v>TIDAK TERDETEKSI</v>
      </c>
    </row>
    <row r="5093">
      <c r="A5093" s="230">
        <v>2025.0</v>
      </c>
      <c r="B5093" s="230" t="s">
        <v>3601</v>
      </c>
      <c r="C5093" s="231" t="str">
        <f>data_olah!B50</f>
        <v>BERAU</v>
      </c>
      <c r="D5093" s="231" t="str">
        <f>data_olah!C50</f>
        <v>MARATUA</v>
      </c>
      <c r="E5093" s="231" t="str">
        <f>data_olah!D50</f>
        <v>BOHE SILIAN</v>
      </c>
      <c r="F5093" s="232" t="str">
        <f>data_olah!F50</f>
        <v>2.184867</v>
      </c>
      <c r="G5093" s="232" t="str">
        <f>data_olah!G50</f>
        <v>118.629255</v>
      </c>
      <c r="H5093" s="231" t="str">
        <f>data_olah!H50</f>
        <v>BESTCAMP</v>
      </c>
      <c r="I5093" s="231" t="str">
        <f>data_olah!I50</f>
        <v>STARLINK</v>
      </c>
      <c r="J5093" s="231" t="str">
        <f>data_olah!J50</f>
        <v>TERPASANG</v>
      </c>
      <c r="K5093" s="231" t="str">
        <f>data_olah!S50</f>
        <v>&gt;1000GB</v>
      </c>
      <c r="L5093" s="231" t="str">
        <f>data_olah!U50</f>
        <v>SANGAT OPTIMAL</v>
      </c>
    </row>
    <row r="5094">
      <c r="A5094" s="230">
        <v>2025.0</v>
      </c>
      <c r="B5094" s="230" t="s">
        <v>3601</v>
      </c>
      <c r="C5094" s="231" t="str">
        <f>data_olah!B51</f>
        <v>BERAU</v>
      </c>
      <c r="D5094" s="231" t="str">
        <f>data_olah!C51</f>
        <v>MARATUA</v>
      </c>
      <c r="E5094" s="231" t="str">
        <f>data_olah!D51</f>
        <v>PAYUNG-PAYUNG</v>
      </c>
      <c r="F5094" s="232" t="str">
        <f>data_olah!F51</f>
        <v>2.1957777536222016</v>
      </c>
      <c r="G5094" s="232" t="str">
        <f>data_olah!G51</f>
        <v>118.5974885708768</v>
      </c>
      <c r="H5094" s="231" t="str">
        <f>data_olah!H51</f>
        <v>TELKOMSEL</v>
      </c>
      <c r="I5094" s="231" t="str">
        <f>data_olah!I51</f>
        <v>ORBIT</v>
      </c>
      <c r="J5094" s="231" t="str">
        <f>data_olah!J51</f>
        <v>TERPASANG</v>
      </c>
      <c r="K5094" s="231" t="str">
        <f>data_olah!S51</f>
        <v>TIDAK TERDETEKSI</v>
      </c>
      <c r="L5094" s="231" t="str">
        <f>data_olah!U51</f>
        <v>TIDAK TERDETEKSI</v>
      </c>
    </row>
    <row r="5095">
      <c r="A5095" s="230">
        <v>2025.0</v>
      </c>
      <c r="B5095" s="230" t="s">
        <v>3601</v>
      </c>
      <c r="C5095" s="231" t="str">
        <f>data_olah!B52</f>
        <v>BERAU</v>
      </c>
      <c r="D5095" s="231" t="str">
        <f>data_olah!C52</f>
        <v>MARATUA</v>
      </c>
      <c r="E5095" s="231" t="str">
        <f>data_olah!D52</f>
        <v>TELUK ALULU</v>
      </c>
      <c r="F5095" s="232" t="str">
        <f>data_olah!F52</f>
        <v>2.266887830377776</v>
      </c>
      <c r="G5095" s="232" t="str">
        <f>data_olah!G52</f>
        <v>118.60609019928911</v>
      </c>
      <c r="H5095" s="231" t="str">
        <f>data_olah!H52</f>
        <v>COMTELINDO</v>
      </c>
      <c r="I5095" s="231" t="str">
        <f>data_olah!I52</f>
        <v>WMS</v>
      </c>
      <c r="J5095" s="231" t="str">
        <f>data_olah!J52</f>
        <v>TERPASANG</v>
      </c>
      <c r="K5095" s="231" t="str">
        <f>data_olah!S52</f>
        <v>&gt;1000GB</v>
      </c>
      <c r="L5095" s="231" t="str">
        <f>data_olah!U52</f>
        <v>SANGAT OPTIMAL</v>
      </c>
    </row>
    <row r="5096">
      <c r="A5096" s="230">
        <v>2025.0</v>
      </c>
      <c r="B5096" s="230" t="s">
        <v>3601</v>
      </c>
      <c r="C5096" s="231" t="str">
        <f>data_olah!B53</f>
        <v>BERAU</v>
      </c>
      <c r="D5096" s="231" t="str">
        <f>data_olah!C53</f>
        <v>MARATUA</v>
      </c>
      <c r="E5096" s="231" t="str">
        <f>data_olah!D53</f>
        <v>TELUK HARAPAN</v>
      </c>
      <c r="F5096" s="232" t="str">
        <f>data_olah!F53</f>
        <v>2.2482914307667574</v>
      </c>
      <c r="G5096" s="232" t="str">
        <f>data_olah!G53</f>
        <v>118.56399702121716</v>
      </c>
      <c r="H5096" s="231" t="str">
        <f>data_olah!H53</f>
        <v>TELKOMSEL</v>
      </c>
      <c r="I5096" s="231" t="str">
        <f>data_olah!I53</f>
        <v>ORBIT</v>
      </c>
      <c r="J5096" s="231" t="str">
        <f>data_olah!J53</f>
        <v>TERPASANG</v>
      </c>
      <c r="K5096" s="231" t="str">
        <f>data_olah!S53</f>
        <v>TIDAK TERDETEKSI</v>
      </c>
      <c r="L5096" s="231" t="str">
        <f>data_olah!U53</f>
        <v>TIDAK TERDETEKSI</v>
      </c>
    </row>
    <row r="5097">
      <c r="A5097" s="230">
        <v>2025.0</v>
      </c>
      <c r="B5097" s="230" t="s">
        <v>3601</v>
      </c>
      <c r="C5097" s="231" t="str">
        <f>data_olah!B54</f>
        <v>BERAU</v>
      </c>
      <c r="D5097" s="231" t="str">
        <f>data_olah!C54</f>
        <v>PULAU DERAWAN</v>
      </c>
      <c r="E5097" s="231" t="str">
        <f>data_olah!D54</f>
        <v>PEGAT BATUMBUK</v>
      </c>
      <c r="F5097" s="232" t="str">
        <f>data_olah!F54</f>
        <v>2.109561581392743</v>
      </c>
      <c r="G5097" s="232" t="str">
        <f>data_olah!G54</f>
        <v>117.81717140217421</v>
      </c>
      <c r="H5097" s="231" t="str">
        <f>data_olah!H54</f>
        <v>COMTELINDO</v>
      </c>
      <c r="I5097" s="231" t="str">
        <f>data_olah!I54</f>
        <v>WMS</v>
      </c>
      <c r="J5097" s="231" t="str">
        <f>data_olah!J54</f>
        <v>TERPASANG</v>
      </c>
      <c r="K5097" s="231" t="str">
        <f>data_olah!S54</f>
        <v>&gt;1000GB</v>
      </c>
      <c r="L5097" s="231" t="str">
        <f>data_olah!U54</f>
        <v>SANGAT OPTIMAL</v>
      </c>
    </row>
    <row r="5098">
      <c r="A5098" s="230">
        <v>2025.0</v>
      </c>
      <c r="B5098" s="230" t="s">
        <v>3601</v>
      </c>
      <c r="C5098" s="231" t="str">
        <f>data_olah!B55</f>
        <v>BERAU</v>
      </c>
      <c r="D5098" s="231" t="str">
        <f>data_olah!C55</f>
        <v>PULAU DERAWAN</v>
      </c>
      <c r="E5098" s="231" t="str">
        <f>data_olah!D55</f>
        <v>TELUK SEMANTING</v>
      </c>
      <c r="F5098" s="232" t="str">
        <f>data_olah!F55</f>
        <v>2.187748107594705</v>
      </c>
      <c r="G5098" s="232" t="str">
        <f>data_olah!G55</f>
        <v>117.95524405907229</v>
      </c>
      <c r="H5098" s="231" t="str">
        <f>data_olah!H55</f>
        <v>COMTELINDO</v>
      </c>
      <c r="I5098" s="231" t="str">
        <f>data_olah!I55</f>
        <v>WMS</v>
      </c>
      <c r="J5098" s="231" t="str">
        <f>data_olah!J55</f>
        <v>TERPASANG</v>
      </c>
      <c r="K5098" s="231" t="str">
        <f>data_olah!S55</f>
        <v>&lt;=1000GB</v>
      </c>
      <c r="L5098" s="231" t="str">
        <f>data_olah!U55</f>
        <v>SANGAT OPTIMAL</v>
      </c>
    </row>
    <row r="5099">
      <c r="A5099" s="230">
        <v>2025.0</v>
      </c>
      <c r="B5099" s="230" t="s">
        <v>3601</v>
      </c>
      <c r="C5099" s="231" t="str">
        <f>data_olah!B56</f>
        <v>BERAU</v>
      </c>
      <c r="D5099" s="231" t="str">
        <f>data_olah!C56</f>
        <v>PULAU DERAWAN</v>
      </c>
      <c r="E5099" s="231" t="str">
        <f>data_olah!D56</f>
        <v>TANJUNG BATU</v>
      </c>
      <c r="F5099" s="232" t="str">
        <f>data_olah!F56</f>
        <v>2.2759643557721607</v>
      </c>
      <c r="G5099" s="232" t="str">
        <f>data_olah!G56</f>
        <v>118.08743388814307</v>
      </c>
      <c r="H5099" s="231" t="str">
        <f>data_olah!H56</f>
        <v>TELKOM</v>
      </c>
      <c r="I5099" s="231" t="str">
        <f>data_olah!I56</f>
        <v>WMS</v>
      </c>
      <c r="J5099" s="231" t="str">
        <f>data_olah!J56</f>
        <v>TERPASANG</v>
      </c>
      <c r="K5099" s="231" t="str">
        <f>data_olah!S56</f>
        <v>&gt; 200GB</v>
      </c>
      <c r="L5099" s="231" t="str">
        <f>data_olah!U56</f>
        <v>KURANG OPTIMAL</v>
      </c>
    </row>
    <row r="5100">
      <c r="A5100" s="230">
        <v>2025.0</v>
      </c>
      <c r="B5100" s="230" t="s">
        <v>3601</v>
      </c>
      <c r="C5100" s="231" t="str">
        <f>data_olah!B57</f>
        <v>BERAU</v>
      </c>
      <c r="D5100" s="231" t="str">
        <f>data_olah!C57</f>
        <v>PULAU DERAWAN</v>
      </c>
      <c r="E5100" s="231" t="str">
        <f>data_olah!D57</f>
        <v>PULAU DERAWAN</v>
      </c>
      <c r="F5100" s="232" t="str">
        <f>data_olah!F57</f>
        <v>2.2839292454228177</v>
      </c>
      <c r="G5100" s="232" t="str">
        <f>data_olah!G57</f>
        <v>118.24162940941439</v>
      </c>
      <c r="H5100" s="231" t="str">
        <f>data_olah!H57</f>
        <v>TELKOM</v>
      </c>
      <c r="I5100" s="231" t="str">
        <f>data_olah!I57</f>
        <v>WMS</v>
      </c>
      <c r="J5100" s="231" t="str">
        <f>data_olah!J57</f>
        <v>TERPASANG</v>
      </c>
      <c r="K5100" s="231" t="str">
        <f>data_olah!S57</f>
        <v>TIDAK AKTIF</v>
      </c>
      <c r="L5100" s="231" t="str">
        <f>data_olah!U57</f>
        <v>TIDAK AKTIF</v>
      </c>
    </row>
    <row r="5101">
      <c r="A5101" s="230">
        <v>2025.0</v>
      </c>
      <c r="B5101" s="230" t="s">
        <v>3601</v>
      </c>
      <c r="C5101" s="231" t="str">
        <f>data_olah!B58</f>
        <v>BERAU</v>
      </c>
      <c r="D5101" s="231" t="str">
        <f>data_olah!C58</f>
        <v>PULAU DERAWAN</v>
      </c>
      <c r="E5101" s="231" t="str">
        <f>data_olah!D58</f>
        <v>KASAI</v>
      </c>
      <c r="F5101" s="232" t="str">
        <f>data_olah!F58</f>
        <v>2.2064717360875186</v>
      </c>
      <c r="G5101" s="232" t="str">
        <f>data_olah!G58</f>
        <v>117.91785116734594</v>
      </c>
      <c r="H5101" s="231" t="str">
        <f>data_olah!H58</f>
        <v>TELKOMSEL</v>
      </c>
      <c r="I5101" s="231" t="str">
        <f>data_olah!I58</f>
        <v>ORBIT</v>
      </c>
      <c r="J5101" s="231" t="str">
        <f>data_olah!J58</f>
        <v>TERPASANG</v>
      </c>
      <c r="K5101" s="231" t="str">
        <f>data_olah!S58</f>
        <v>TIDAK TERDETEKSI</v>
      </c>
      <c r="L5101" s="231" t="str">
        <f>data_olah!U58</f>
        <v>TIDAK TERDETEKSI</v>
      </c>
    </row>
    <row r="5102">
      <c r="A5102" s="230">
        <v>2025.0</v>
      </c>
      <c r="B5102" s="230" t="s">
        <v>3601</v>
      </c>
      <c r="C5102" s="231" t="str">
        <f>data_olah!B59</f>
        <v>BERAU</v>
      </c>
      <c r="D5102" s="231" t="str">
        <f>data_olah!C59</f>
        <v>SAMBALIUNG</v>
      </c>
      <c r="E5102" s="231" t="str">
        <f>data_olah!D59</f>
        <v>LONG LANUK</v>
      </c>
      <c r="F5102" s="232" t="str">
        <f>data_olah!F59</f>
        <v>1.9643583335074712</v>
      </c>
      <c r="G5102" s="232" t="str">
        <f>data_olah!G59</f>
        <v>117.33777180141443</v>
      </c>
      <c r="H5102" s="231" t="str">
        <f>data_olah!H59</f>
        <v>TELKOMSEL</v>
      </c>
      <c r="I5102" s="231" t="str">
        <f>data_olah!I59</f>
        <v>ORBIT</v>
      </c>
      <c r="J5102" s="231" t="str">
        <f>data_olah!J59</f>
        <v>TERPASANG</v>
      </c>
      <c r="K5102" s="231" t="str">
        <f>data_olah!S59</f>
        <v>TIDAK TERDETEKSI</v>
      </c>
      <c r="L5102" s="231" t="str">
        <f>data_olah!U59</f>
        <v>TIDAK TERDETEKSI</v>
      </c>
    </row>
    <row r="5103">
      <c r="A5103" s="230">
        <v>2025.0</v>
      </c>
      <c r="B5103" s="230" t="s">
        <v>3601</v>
      </c>
      <c r="C5103" s="231" t="str">
        <f>data_olah!B60</f>
        <v>BERAU</v>
      </c>
      <c r="D5103" s="231" t="str">
        <f>data_olah!C60</f>
        <v>SAMBALIUNG</v>
      </c>
      <c r="E5103" s="231" t="str">
        <f>data_olah!D60</f>
        <v>TUMBIT DAYAK</v>
      </c>
      <c r="F5103" s="232" t="str">
        <f>data_olah!F60</f>
        <v>1.992112</v>
      </c>
      <c r="G5103" s="232" t="str">
        <f>data_olah!G60</f>
        <v>117.322373</v>
      </c>
      <c r="H5103" s="231" t="str">
        <f>data_olah!H60</f>
        <v>BESTCAMP</v>
      </c>
      <c r="I5103" s="231" t="str">
        <f>data_olah!I60</f>
        <v>STARLINK</v>
      </c>
      <c r="J5103" s="231" t="str">
        <f>data_olah!J60</f>
        <v>TERPASANG</v>
      </c>
      <c r="K5103" s="231" t="str">
        <f>data_olah!S60</f>
        <v>&lt;= 500GB</v>
      </c>
      <c r="L5103" s="231" t="str">
        <f>data_olah!U60</f>
        <v>OPTIMAL</v>
      </c>
    </row>
    <row r="5104">
      <c r="A5104" s="230">
        <v>2025.0</v>
      </c>
      <c r="B5104" s="230" t="s">
        <v>3601</v>
      </c>
      <c r="C5104" s="231" t="str">
        <f>data_olah!B61</f>
        <v>BERAU</v>
      </c>
      <c r="D5104" s="231" t="str">
        <f>data_olah!C61</f>
        <v>SAMBALIUNG</v>
      </c>
      <c r="E5104" s="231" t="str">
        <f>data_olah!D61</f>
        <v>INARAN</v>
      </c>
      <c r="F5104" s="232" t="str">
        <f>data_olah!F61</f>
        <v>2.03918605261871</v>
      </c>
      <c r="G5104" s="232" t="str">
        <f>data_olah!G61</f>
        <v>117.41921549859174</v>
      </c>
      <c r="H5104" s="231" t="str">
        <f>data_olah!H61</f>
        <v>TELKOMSAT</v>
      </c>
      <c r="I5104" s="231" t="str">
        <f>data_olah!I61</f>
        <v>STARLINK</v>
      </c>
      <c r="J5104" s="231" t="str">
        <f>data_olah!J61</f>
        <v>TERPASANG</v>
      </c>
      <c r="K5104" s="231" t="str">
        <f>data_olah!S61</f>
        <v>&lt;= 200GB</v>
      </c>
      <c r="L5104" s="231" t="str">
        <f>data_olah!U61</f>
        <v>KURANG OPTIMAL</v>
      </c>
    </row>
    <row r="5105">
      <c r="A5105" s="230">
        <v>2025.0</v>
      </c>
      <c r="B5105" s="230" t="s">
        <v>3601</v>
      </c>
      <c r="C5105" s="231" t="str">
        <f>data_olah!B62</f>
        <v>BERAU</v>
      </c>
      <c r="D5105" s="231" t="str">
        <f>data_olah!C62</f>
        <v>SAMBALIUNG</v>
      </c>
      <c r="E5105" s="231" t="str">
        <f>data_olah!D62</f>
        <v>PEGAT BUKUR</v>
      </c>
      <c r="F5105" s="232" t="str">
        <f>data_olah!F62</f>
        <v>2.034322059110328</v>
      </c>
      <c r="G5105" s="232" t="str">
        <f>data_olah!G62</f>
        <v>117.46738450711992</v>
      </c>
      <c r="H5105" s="231" t="str">
        <f>data_olah!H62</f>
        <v>COMTELINDO</v>
      </c>
      <c r="I5105" s="231" t="str">
        <f>data_olah!I62</f>
        <v>WMS</v>
      </c>
      <c r="J5105" s="231" t="str">
        <f>data_olah!J62</f>
        <v>TERPASANG</v>
      </c>
      <c r="K5105" s="231" t="str">
        <f>data_olah!S62</f>
        <v>&lt;= 500GB</v>
      </c>
      <c r="L5105" s="231" t="str">
        <f>data_olah!U62</f>
        <v>OPTIMAL</v>
      </c>
    </row>
    <row r="5106">
      <c r="A5106" s="230">
        <v>2025.0</v>
      </c>
      <c r="B5106" s="230" t="s">
        <v>3601</v>
      </c>
      <c r="C5106" s="231" t="str">
        <f>data_olah!B63</f>
        <v>BERAU</v>
      </c>
      <c r="D5106" s="231" t="str">
        <f>data_olah!C63</f>
        <v>SAMBALIUNG</v>
      </c>
      <c r="E5106" s="231" t="str">
        <f>data_olah!D63</f>
        <v>RANTAU PANJANG</v>
      </c>
      <c r="F5106" s="232" t="str">
        <f>data_olah!F63</f>
        <v>2.106266152543877</v>
      </c>
      <c r="G5106" s="232" t="str">
        <f>data_olah!G63</f>
        <v>117.45075007086871</v>
      </c>
      <c r="H5106" s="231" t="str">
        <f>data_olah!H63</f>
        <v>TELKOMSAT</v>
      </c>
      <c r="I5106" s="231" t="str">
        <f>data_olah!I63</f>
        <v>STARLINK</v>
      </c>
      <c r="J5106" s="231" t="str">
        <f>data_olah!J63</f>
        <v>TERPASANG</v>
      </c>
      <c r="K5106" s="231" t="str">
        <f>data_olah!S63</f>
        <v>&lt;= 500GB</v>
      </c>
      <c r="L5106" s="231" t="str">
        <f>data_olah!U63</f>
        <v>OPTIMAL</v>
      </c>
    </row>
    <row r="5107">
      <c r="A5107" s="230">
        <v>2025.0</v>
      </c>
      <c r="B5107" s="230" t="s">
        <v>3601</v>
      </c>
      <c r="C5107" s="231" t="str">
        <f>data_olah!B64</f>
        <v>BERAU</v>
      </c>
      <c r="D5107" s="231" t="str">
        <f>data_olah!C64</f>
        <v>SAMBALIUNG</v>
      </c>
      <c r="E5107" s="231" t="str">
        <f>data_olah!D64</f>
        <v>SUARAN</v>
      </c>
      <c r="F5107" s="232" t="str">
        <f>data_olah!F64</f>
        <v>2.019076654088608</v>
      </c>
      <c r="G5107" s="232" t="str">
        <f>data_olah!G64</f>
        <v>117.6398920161547</v>
      </c>
      <c r="H5107" s="231" t="str">
        <f>data_olah!H64</f>
        <v>TELKOM</v>
      </c>
      <c r="I5107" s="231" t="str">
        <f>data_olah!I64</f>
        <v>WMS</v>
      </c>
      <c r="J5107" s="231" t="str">
        <f>data_olah!J64</f>
        <v>TERPASANG</v>
      </c>
      <c r="K5107" s="231" t="str">
        <f>data_olah!S64</f>
        <v>&lt;= 50GB</v>
      </c>
      <c r="L5107" s="231" t="str">
        <f>data_olah!U64</f>
        <v>KURANG OPTIMAL</v>
      </c>
    </row>
    <row r="5108">
      <c r="A5108" s="230">
        <v>2025.0</v>
      </c>
      <c r="B5108" s="230" t="s">
        <v>3601</v>
      </c>
      <c r="C5108" s="231" t="str">
        <f>data_olah!B65</f>
        <v>BERAU</v>
      </c>
      <c r="D5108" s="231" t="str">
        <f>data_olah!C65</f>
        <v>SAMBALIUNG</v>
      </c>
      <c r="E5108" s="231" t="str">
        <f>data_olah!D65</f>
        <v>PILANJAU</v>
      </c>
      <c r="F5108" s="232" t="str">
        <f>data_olah!F65</f>
        <v>1.996835</v>
      </c>
      <c r="G5108" s="232" t="str">
        <f>data_olah!G65</f>
        <v>117.753414</v>
      </c>
      <c r="H5108" s="231" t="str">
        <f>data_olah!H65</f>
        <v>BESTCAMP</v>
      </c>
      <c r="I5108" s="231" t="str">
        <f>data_olah!I65</f>
        <v>STARLINK</v>
      </c>
      <c r="J5108" s="231" t="str">
        <f>data_olah!J65</f>
        <v>TERPASANG</v>
      </c>
      <c r="K5108" s="231" t="str">
        <f>data_olah!S65</f>
        <v>&lt;= 150GB</v>
      </c>
      <c r="L5108" s="231" t="str">
        <f>data_olah!U65</f>
        <v>TIDAK OPTIMAL</v>
      </c>
    </row>
    <row r="5109">
      <c r="A5109" s="230">
        <v>2025.0</v>
      </c>
      <c r="B5109" s="230" t="s">
        <v>3601</v>
      </c>
      <c r="C5109" s="231" t="str">
        <f>data_olah!B66</f>
        <v>BERAU</v>
      </c>
      <c r="D5109" s="231" t="str">
        <f>data_olah!C66</f>
        <v>SAMBALIUNG</v>
      </c>
      <c r="E5109" s="231" t="str">
        <f>data_olah!D66</f>
        <v>PESAYAN</v>
      </c>
      <c r="F5109" s="232" t="str">
        <f>data_olah!F66</f>
        <v>2.010643707442536</v>
      </c>
      <c r="G5109" s="232" t="str">
        <f>data_olah!G66</f>
        <v>117.67712714168361</v>
      </c>
      <c r="H5109" s="231" t="str">
        <f>data_olah!H66</f>
        <v>TELKOMSAT</v>
      </c>
      <c r="I5109" s="231" t="str">
        <f>data_olah!I66</f>
        <v>STARLINK</v>
      </c>
      <c r="J5109" s="231" t="str">
        <f>data_olah!J66</f>
        <v>TERPASANG</v>
      </c>
      <c r="K5109" s="231" t="str">
        <f>data_olah!S66</f>
        <v>&lt;= 500GB</v>
      </c>
      <c r="L5109" s="231" t="str">
        <f>data_olah!U66</f>
        <v>OPTIMAL</v>
      </c>
    </row>
    <row r="5110">
      <c r="A5110" s="230">
        <v>2025.0</v>
      </c>
      <c r="B5110" s="230" t="s">
        <v>3601</v>
      </c>
      <c r="C5110" s="231" t="str">
        <f>data_olah!B67</f>
        <v>BERAU</v>
      </c>
      <c r="D5110" s="231" t="str">
        <f>data_olah!C67</f>
        <v>SAMBALIUNG</v>
      </c>
      <c r="E5110" s="231" t="str">
        <f>data_olah!D67</f>
        <v>SEI BEBANIR BANGUN</v>
      </c>
      <c r="F5110" s="232" t="str">
        <f>data_olah!F67</f>
        <v>2.1607765728302026</v>
      </c>
      <c r="G5110" s="232" t="str">
        <f>data_olah!G67</f>
        <v>117.57026003194227</v>
      </c>
      <c r="H5110" s="231" t="str">
        <f>data_olah!H67</f>
        <v>TELKOM</v>
      </c>
      <c r="I5110" s="231" t="str">
        <f>data_olah!I67</f>
        <v>WMS</v>
      </c>
      <c r="J5110" s="231" t="str">
        <f>data_olah!J67</f>
        <v>TERPASANG</v>
      </c>
      <c r="K5110" s="231" t="str">
        <f>data_olah!S67</f>
        <v>TIDAK AKTIF</v>
      </c>
      <c r="L5110" s="231" t="str">
        <f>data_olah!U67</f>
        <v>TIDAK AKTIF</v>
      </c>
    </row>
    <row r="5111">
      <c r="A5111" s="230">
        <v>2025.0</v>
      </c>
      <c r="B5111" s="230" t="s">
        <v>3601</v>
      </c>
      <c r="C5111" s="231" t="str">
        <f>data_olah!B68</f>
        <v>BERAU</v>
      </c>
      <c r="D5111" s="231" t="str">
        <f>data_olah!C68</f>
        <v>SAMBALIUNG</v>
      </c>
      <c r="E5111" s="231" t="str">
        <f>data_olah!D68</f>
        <v>GURIMBANG</v>
      </c>
      <c r="F5111" s="232" t="str">
        <f>data_olah!F68</f>
        <v>2.186041920715036</v>
      </c>
      <c r="G5111" s="232" t="str">
        <f>data_olah!G68</f>
        <v>117.60141022343434</v>
      </c>
      <c r="H5111" s="231" t="str">
        <f>data_olah!H68</f>
        <v>TELKOM</v>
      </c>
      <c r="I5111" s="231" t="str">
        <f>data_olah!I68</f>
        <v>WMS</v>
      </c>
      <c r="J5111" s="231" t="str">
        <f>data_olah!J68</f>
        <v>TERPASANG</v>
      </c>
      <c r="K5111" s="231" t="str">
        <f>data_olah!S68</f>
        <v>&lt;= 200GB</v>
      </c>
      <c r="L5111" s="231" t="str">
        <f>data_olah!U68</f>
        <v>KURANG OPTIMAL</v>
      </c>
    </row>
    <row r="5112">
      <c r="A5112" s="230">
        <v>2025.0</v>
      </c>
      <c r="B5112" s="230" t="s">
        <v>3601</v>
      </c>
      <c r="C5112" s="231" t="str">
        <f>data_olah!B69</f>
        <v>BERAU</v>
      </c>
      <c r="D5112" s="231" t="str">
        <f>data_olah!C69</f>
        <v>SAMBALIUNG</v>
      </c>
      <c r="E5112" s="231" t="str">
        <f>data_olah!D69</f>
        <v>SUKAN TENGAH</v>
      </c>
      <c r="F5112" s="232" t="str">
        <f>data_olah!F69</f>
        <v>2.175837171043414</v>
      </c>
      <c r="G5112" s="232" t="str">
        <f>data_olah!G69</f>
        <v>117.65689018989184</v>
      </c>
      <c r="H5112" s="231" t="str">
        <f>data_olah!H69</f>
        <v>TELKOM</v>
      </c>
      <c r="I5112" s="231" t="str">
        <f>data_olah!I69</f>
        <v>WMS</v>
      </c>
      <c r="J5112" s="231" t="str">
        <f>data_olah!J69</f>
        <v>TERPASANG</v>
      </c>
      <c r="K5112" s="231" t="str">
        <f>data_olah!S69</f>
        <v>TIDAK AKTIF</v>
      </c>
      <c r="L5112" s="231" t="str">
        <f>data_olah!U69</f>
        <v>TIDAK OPTIMAL</v>
      </c>
    </row>
    <row r="5113">
      <c r="A5113" s="230">
        <v>2025.0</v>
      </c>
      <c r="B5113" s="230" t="s">
        <v>3601</v>
      </c>
      <c r="C5113" s="231" t="str">
        <f>data_olah!B70</f>
        <v>BERAU</v>
      </c>
      <c r="D5113" s="231" t="str">
        <f>data_olah!C70</f>
        <v>SAMBALIUNG</v>
      </c>
      <c r="E5113" s="231" t="str">
        <f>data_olah!D70</f>
        <v>TANJUNG PERANGAT</v>
      </c>
      <c r="F5113" s="232" t="str">
        <f>data_olah!F70</f>
        <v>2.208433</v>
      </c>
      <c r="G5113" s="232" t="str">
        <f>data_olah!G70</f>
        <v>117.611750</v>
      </c>
      <c r="H5113" s="231" t="str">
        <f>data_olah!H70</f>
        <v>BESTCAMP</v>
      </c>
      <c r="I5113" s="231" t="str">
        <f>data_olah!I70</f>
        <v>STARLINK</v>
      </c>
      <c r="J5113" s="231" t="str">
        <f>data_olah!J70</f>
        <v>TERPASANG</v>
      </c>
      <c r="K5113" s="231" t="str">
        <f>data_olah!S70</f>
        <v>&lt;= 50GB</v>
      </c>
      <c r="L5113" s="231" t="str">
        <f>data_olah!U70</f>
        <v>TIDAK OPTIMAL</v>
      </c>
    </row>
    <row r="5114">
      <c r="A5114" s="230">
        <v>2025.0</v>
      </c>
      <c r="B5114" s="230" t="s">
        <v>3601</v>
      </c>
      <c r="C5114" s="231" t="str">
        <f>data_olah!B71</f>
        <v>BERAU</v>
      </c>
      <c r="D5114" s="231" t="str">
        <f>data_olah!C71</f>
        <v>SAMBALIUNG</v>
      </c>
      <c r="E5114" s="231" t="str">
        <f>data_olah!D71</f>
        <v>BENA BARU</v>
      </c>
      <c r="F5114" s="232" t="str">
        <f>data_olah!F71</f>
        <v>2.0400403991450413</v>
      </c>
      <c r="G5114" s="232" t="str">
        <f>data_olah!G71</f>
        <v>117.39633430856777</v>
      </c>
      <c r="H5114" s="231" t="str">
        <f>data_olah!H71</f>
        <v>TELKOM</v>
      </c>
      <c r="I5114" s="231" t="str">
        <f>data_olah!I71</f>
        <v>WMS</v>
      </c>
      <c r="J5114" s="231" t="str">
        <f>data_olah!J71</f>
        <v>TERPASANG</v>
      </c>
      <c r="K5114" s="231" t="str">
        <f>data_olah!S71</f>
        <v>TIDAK AKTIF</v>
      </c>
      <c r="L5114" s="231" t="str">
        <f>data_olah!U71</f>
        <v>KURANG OPTIMAL</v>
      </c>
    </row>
    <row r="5115">
      <c r="A5115" s="230">
        <v>2025.0</v>
      </c>
      <c r="B5115" s="230" t="s">
        <v>3601</v>
      </c>
      <c r="C5115" s="231" t="str">
        <f>data_olah!B72</f>
        <v>BERAU</v>
      </c>
      <c r="D5115" s="231" t="str">
        <f>data_olah!C72</f>
        <v>SEGAH</v>
      </c>
      <c r="E5115" s="231" t="str">
        <f>data_olah!D72</f>
        <v>LONG LA'AI</v>
      </c>
      <c r="F5115" s="232" t="str">
        <f>data_olah!F72</f>
        <v>2.162181925537826</v>
      </c>
      <c r="G5115" s="232" t="str">
        <f>data_olah!G72</f>
        <v>116.74914293126034</v>
      </c>
      <c r="H5115" s="231" t="str">
        <f>data_olah!H72</f>
        <v>COMTELINDO</v>
      </c>
      <c r="I5115" s="231" t="str">
        <f>data_olah!I72</f>
        <v>WMS</v>
      </c>
      <c r="J5115" s="231" t="str">
        <f>data_olah!J72</f>
        <v>TERPASANG</v>
      </c>
      <c r="K5115" s="231" t="str">
        <f>data_olah!S72</f>
        <v>TIDAK AKTIF</v>
      </c>
      <c r="L5115" s="231" t="str">
        <f>data_olah!U72</f>
        <v>TIDAK TERDETEKSI</v>
      </c>
    </row>
    <row r="5116">
      <c r="A5116" s="230">
        <v>2025.0</v>
      </c>
      <c r="B5116" s="230" t="s">
        <v>3601</v>
      </c>
      <c r="C5116" s="231" t="str">
        <f>data_olah!B73</f>
        <v>BERAU</v>
      </c>
      <c r="D5116" s="231" t="str">
        <f>data_olah!C73</f>
        <v>SEGAH</v>
      </c>
      <c r="E5116" s="231" t="str">
        <f>data_olah!D73</f>
        <v>PUNAN SEGAH</v>
      </c>
      <c r="F5116" s="232" t="str">
        <f>data_olah!F73</f>
        <v>2.3764425889855696</v>
      </c>
      <c r="G5116" s="232" t="str">
        <f>data_olah!G73</f>
        <v>116.65596483779778</v>
      </c>
      <c r="H5116" s="231" t="str">
        <f>data_olah!H73</f>
        <v>COMTELINDO</v>
      </c>
      <c r="I5116" s="231" t="str">
        <f>data_olah!I73</f>
        <v>WMS</v>
      </c>
      <c r="J5116" s="231" t="str">
        <f>data_olah!J73</f>
        <v>TERPASANG</v>
      </c>
      <c r="K5116" s="231" t="str">
        <f>data_olah!S73</f>
        <v>&lt;= 500GB</v>
      </c>
      <c r="L5116" s="231" t="str">
        <f>data_olah!U73</f>
        <v>OPTIMAL</v>
      </c>
    </row>
    <row r="5117">
      <c r="A5117" s="230">
        <v>2025.0</v>
      </c>
      <c r="B5117" s="230" t="s">
        <v>3601</v>
      </c>
      <c r="C5117" s="231" t="str">
        <f>data_olah!B74</f>
        <v>BERAU</v>
      </c>
      <c r="D5117" s="231" t="str">
        <f>data_olah!C74</f>
        <v>SEGAH</v>
      </c>
      <c r="E5117" s="231" t="str">
        <f>data_olah!D74</f>
        <v>LONG AYAP</v>
      </c>
      <c r="F5117" s="232" t="str">
        <f>data_olah!F74</f>
        <v>2.307972</v>
      </c>
      <c r="G5117" s="232" t="str">
        <f>data_olah!G74</f>
        <v>116.840627</v>
      </c>
      <c r="H5117" s="231" t="str">
        <f>data_olah!H74</f>
        <v>BESTCAMP</v>
      </c>
      <c r="I5117" s="231" t="str">
        <f>data_olah!I74</f>
        <v>STARLINK</v>
      </c>
      <c r="J5117" s="231" t="str">
        <f>data_olah!J74</f>
        <v>TERPASANG</v>
      </c>
      <c r="K5117" s="231" t="str">
        <f>data_olah!S74</f>
        <v>&lt;= 500GB</v>
      </c>
      <c r="L5117" s="231" t="str">
        <f>data_olah!U74</f>
        <v>OPTIMAL</v>
      </c>
    </row>
    <row r="5118">
      <c r="A5118" s="230">
        <v>2025.0</v>
      </c>
      <c r="B5118" s="230" t="s">
        <v>3601</v>
      </c>
      <c r="C5118" s="231" t="str">
        <f>data_olah!B75</f>
        <v>BERAU</v>
      </c>
      <c r="D5118" s="231" t="str">
        <f>data_olah!C75</f>
        <v>SEGAH</v>
      </c>
      <c r="E5118" s="231" t="str">
        <f>data_olah!D75</f>
        <v>LONG AYAN</v>
      </c>
      <c r="F5118" s="232" t="str">
        <f>data_olah!F75</f>
        <v>2.2805719018571105</v>
      </c>
      <c r="G5118" s="232" t="str">
        <f>data_olah!G75</f>
        <v>116.95454534891914</v>
      </c>
      <c r="H5118" s="231" t="str">
        <f>data_olah!H75</f>
        <v>COMTELINDO</v>
      </c>
      <c r="I5118" s="231" t="str">
        <f>data_olah!I75</f>
        <v>WMS</v>
      </c>
      <c r="J5118" s="231" t="str">
        <f>data_olah!J75</f>
        <v>TERPASANG</v>
      </c>
      <c r="K5118" s="231" t="str">
        <f>data_olah!S75</f>
        <v>&lt;= 500GB</v>
      </c>
      <c r="L5118" s="231" t="str">
        <f>data_olah!U75</f>
        <v>OPTIMAL</v>
      </c>
    </row>
    <row r="5119">
      <c r="A5119" s="230">
        <v>2025.0</v>
      </c>
      <c r="B5119" s="230" t="s">
        <v>3601</v>
      </c>
      <c r="C5119" s="231" t="str">
        <f>data_olah!B76</f>
        <v>BERAU</v>
      </c>
      <c r="D5119" s="231" t="str">
        <f>data_olah!C76</f>
        <v>SEGAH</v>
      </c>
      <c r="E5119" s="231" t="str">
        <f>data_olah!D76</f>
        <v>PUNAN MALINAU</v>
      </c>
      <c r="F5119" s="232" t="str">
        <f>data_olah!F76</f>
        <v>2.2562891776758964</v>
      </c>
      <c r="G5119" s="232" t="str">
        <f>data_olah!G76</f>
        <v>117.03110451346126</v>
      </c>
      <c r="H5119" s="231" t="str">
        <f>data_olah!H76</f>
        <v>TELKOMSEL</v>
      </c>
      <c r="I5119" s="231" t="str">
        <f>data_olah!I76</f>
        <v>ORBIT</v>
      </c>
      <c r="J5119" s="231" t="str">
        <f>data_olah!J76</f>
        <v>TERPASANG</v>
      </c>
      <c r="K5119" s="231" t="str">
        <f>data_olah!S76</f>
        <v>TIDAK TERDETEKSI</v>
      </c>
      <c r="L5119" s="231" t="str">
        <f>data_olah!U76</f>
        <v>TIDAK TERDETEKSI</v>
      </c>
    </row>
    <row r="5120">
      <c r="A5120" s="230">
        <v>2025.0</v>
      </c>
      <c r="B5120" s="230" t="s">
        <v>3601</v>
      </c>
      <c r="C5120" s="231" t="str">
        <f>data_olah!B77</f>
        <v>BERAU</v>
      </c>
      <c r="D5120" s="231" t="str">
        <f>data_olah!C77</f>
        <v>SEGAH</v>
      </c>
      <c r="E5120" s="231" t="str">
        <f>data_olah!D77</f>
        <v>PUNAN MAHKAM</v>
      </c>
      <c r="F5120" s="232" t="str">
        <f>data_olah!F77</f>
        <v>2.321488677372123</v>
      </c>
      <c r="G5120" s="232" t="str">
        <f>data_olah!G77</f>
        <v>116.58781035240611</v>
      </c>
      <c r="H5120" s="231" t="str">
        <f>data_olah!H77</f>
        <v>COMTELINDO</v>
      </c>
      <c r="I5120" s="231" t="str">
        <f>data_olah!I77</f>
        <v>WMS</v>
      </c>
      <c r="J5120" s="231" t="str">
        <f>data_olah!J77</f>
        <v>TERPASANG</v>
      </c>
      <c r="K5120" s="231" t="str">
        <f>data_olah!S77</f>
        <v>&lt;= 1GB</v>
      </c>
      <c r="L5120" s="231" t="str">
        <f>data_olah!U77</f>
        <v>TIDAK OPTIMAL</v>
      </c>
    </row>
    <row r="5121">
      <c r="A5121" s="230">
        <v>2025.0</v>
      </c>
      <c r="B5121" s="230" t="s">
        <v>3601</v>
      </c>
      <c r="C5121" s="231" t="str">
        <f>data_olah!B78</f>
        <v>BERAU</v>
      </c>
      <c r="D5121" s="231" t="str">
        <f>data_olah!C78</f>
        <v>SEGAH</v>
      </c>
      <c r="E5121" s="231" t="str">
        <f>data_olah!D78</f>
        <v>GUNUNG SARI</v>
      </c>
      <c r="F5121" s="232" t="str">
        <f>data_olah!F78</f>
        <v>2.190839054636443</v>
      </c>
      <c r="G5121" s="232" t="str">
        <f>data_olah!G78</f>
        <v>117.11320951660349</v>
      </c>
      <c r="H5121" s="231" t="str">
        <f>data_olah!H78</f>
        <v>TELKOM</v>
      </c>
      <c r="I5121" s="231" t="str">
        <f>data_olah!I78</f>
        <v>WMS</v>
      </c>
      <c r="J5121" s="231" t="str">
        <f>data_olah!J78</f>
        <v>TERPASANG</v>
      </c>
      <c r="K5121" s="231" t="str">
        <f>data_olah!S78</f>
        <v>TIDAK AKTIF</v>
      </c>
      <c r="L5121" s="231" t="str">
        <f>data_olah!U78</f>
        <v>TIDAK OPTIMAL</v>
      </c>
    </row>
    <row r="5122">
      <c r="A5122" s="230">
        <v>2025.0</v>
      </c>
      <c r="B5122" s="230" t="s">
        <v>3601</v>
      </c>
      <c r="C5122" s="231" t="str">
        <f>data_olah!B79</f>
        <v>BERAU</v>
      </c>
      <c r="D5122" s="231" t="str">
        <f>data_olah!C79</f>
        <v>SEGAH</v>
      </c>
      <c r="E5122" s="231" t="str">
        <f>data_olah!D79</f>
        <v>PANDAN SARI</v>
      </c>
      <c r="F5122" s="232" t="str">
        <f>data_olah!F79</f>
        <v>2.0774877630806916</v>
      </c>
      <c r="G5122" s="232" t="str">
        <f>data_olah!G79</f>
        <v>117.234147339748</v>
      </c>
      <c r="H5122" s="231" t="str">
        <f>data_olah!H79</f>
        <v>TELKOMSEL</v>
      </c>
      <c r="I5122" s="231" t="str">
        <f>data_olah!I79</f>
        <v>ORBIT</v>
      </c>
      <c r="J5122" s="231" t="str">
        <f>data_olah!J79</f>
        <v>TERPASANG</v>
      </c>
      <c r="K5122" s="231" t="str">
        <f>data_olah!S79</f>
        <v>TIDAK TERDETEKSI</v>
      </c>
      <c r="L5122" s="231" t="str">
        <f>data_olah!U79</f>
        <v>TIDAK TERDETEKSI</v>
      </c>
    </row>
    <row r="5123">
      <c r="A5123" s="230">
        <v>2025.0</v>
      </c>
      <c r="B5123" s="230" t="s">
        <v>3601</v>
      </c>
      <c r="C5123" s="231" t="str">
        <f>data_olah!B80</f>
        <v>BERAU</v>
      </c>
      <c r="D5123" s="231" t="str">
        <f>data_olah!C80</f>
        <v>SEGAH</v>
      </c>
      <c r="E5123" s="231" t="str">
        <f>data_olah!D80</f>
        <v>BUKIT MAKMUR</v>
      </c>
      <c r="F5123" s="232" t="str">
        <f>data_olah!F80</f>
        <v>2.087653738487665</v>
      </c>
      <c r="G5123" s="232" t="str">
        <f>data_olah!G80</f>
        <v>117.19828377380585</v>
      </c>
      <c r="H5123" s="231" t="str">
        <f>data_olah!H80</f>
        <v>TELKOM</v>
      </c>
      <c r="I5123" s="231" t="str">
        <f>data_olah!I80</f>
        <v>WMS</v>
      </c>
      <c r="J5123" s="231" t="str">
        <f>data_olah!J80</f>
        <v>TERPASANG</v>
      </c>
      <c r="K5123" s="231" t="str">
        <f>data_olah!S80</f>
        <v>TIDAK AKTIF</v>
      </c>
      <c r="L5123" s="231" t="str">
        <f>data_olah!U80</f>
        <v>TIDAK AKTIF</v>
      </c>
    </row>
    <row r="5124">
      <c r="A5124" s="230">
        <v>2025.0</v>
      </c>
      <c r="B5124" s="230" t="s">
        <v>3601</v>
      </c>
      <c r="C5124" s="231" t="str">
        <f>data_olah!B81</f>
        <v>BERAU</v>
      </c>
      <c r="D5124" s="231" t="str">
        <f>data_olah!C81</f>
        <v>SEGAH</v>
      </c>
      <c r="E5124" s="231" t="str">
        <f>data_olah!D81</f>
        <v>HARAPAN JAYA</v>
      </c>
      <c r="F5124" s="232" t="str">
        <f>data_olah!F81</f>
        <v>2.1458485120244988</v>
      </c>
      <c r="G5124" s="232" t="str">
        <f>data_olah!G81</f>
        <v>117.11288820154698</v>
      </c>
      <c r="H5124" s="231" t="str">
        <f>data_olah!H81</f>
        <v>TELKOMSEL</v>
      </c>
      <c r="I5124" s="231" t="str">
        <f>data_olah!I81</f>
        <v>ORBIT</v>
      </c>
      <c r="J5124" s="231" t="str">
        <f>data_olah!J81</f>
        <v>TERPASANG</v>
      </c>
      <c r="K5124" s="231" t="str">
        <f>data_olah!S81</f>
        <v>TIDAK TERDETEKSI</v>
      </c>
      <c r="L5124" s="231" t="str">
        <f>data_olah!U81</f>
        <v>TIDAK TERDETEKSI</v>
      </c>
    </row>
    <row r="5125">
      <c r="A5125" s="230">
        <v>2025.0</v>
      </c>
      <c r="B5125" s="230" t="s">
        <v>3601</v>
      </c>
      <c r="C5125" s="231" t="str">
        <f>data_olah!B82</f>
        <v>BERAU</v>
      </c>
      <c r="D5125" s="231" t="str">
        <f>data_olah!C82</f>
        <v>SEGAH</v>
      </c>
      <c r="E5125" s="231" t="str">
        <f>data_olah!D82</f>
        <v>TEPIAN BUAH</v>
      </c>
      <c r="F5125" s="232" t="str">
        <f>data_olah!F82</f>
        <v>2.185965795557908</v>
      </c>
      <c r="G5125" s="232" t="str">
        <f>data_olah!G82</f>
        <v>117.1011026776948</v>
      </c>
      <c r="H5125" s="231" t="str">
        <f>data_olah!H82</f>
        <v>TELKOM</v>
      </c>
      <c r="I5125" s="231" t="str">
        <f>data_olah!I82</f>
        <v>WMS</v>
      </c>
      <c r="J5125" s="231" t="str">
        <f>data_olah!J82</f>
        <v>TERPASANG</v>
      </c>
      <c r="K5125" s="231" t="str">
        <f>data_olah!S82</f>
        <v>&lt;= 100GB</v>
      </c>
      <c r="L5125" s="231" t="str">
        <f>data_olah!U82</f>
        <v>TIDAK OPTIMAL</v>
      </c>
    </row>
    <row r="5126">
      <c r="A5126" s="230">
        <v>2025.0</v>
      </c>
      <c r="B5126" s="230" t="s">
        <v>3601</v>
      </c>
      <c r="C5126" s="231" t="str">
        <f>data_olah!B83</f>
        <v>BERAU</v>
      </c>
      <c r="D5126" s="231" t="str">
        <f>data_olah!C83</f>
        <v>SEGAH</v>
      </c>
      <c r="E5126" s="231" t="str">
        <f>data_olah!D83</f>
        <v>BATU RAJANG</v>
      </c>
      <c r="F5126" s="232" t="str">
        <f>data_olah!F83</f>
        <v>2.0349462513630576</v>
      </c>
      <c r="G5126" s="232" t="str">
        <f>data_olah!G83</f>
        <v>117.08464388764158</v>
      </c>
      <c r="H5126" s="231" t="str">
        <f>data_olah!H83</f>
        <v>TELKOMSEL</v>
      </c>
      <c r="I5126" s="231" t="str">
        <f>data_olah!I83</f>
        <v>ORBIT</v>
      </c>
      <c r="J5126" s="231" t="str">
        <f>data_olah!J83</f>
        <v>TERPASANG</v>
      </c>
      <c r="K5126" s="231" t="str">
        <f>data_olah!S83</f>
        <v>TIDAK TERDETEKSI</v>
      </c>
      <c r="L5126" s="231" t="str">
        <f>data_olah!U83</f>
        <v>TIDAK TERDETEKSI</v>
      </c>
    </row>
    <row r="5127">
      <c r="A5127" s="230">
        <v>2025.0</v>
      </c>
      <c r="B5127" s="230" t="s">
        <v>3601</v>
      </c>
      <c r="C5127" s="231" t="str">
        <f>data_olah!B84</f>
        <v>BERAU</v>
      </c>
      <c r="D5127" s="231" t="str">
        <f>data_olah!C84</f>
        <v>SEGAH</v>
      </c>
      <c r="E5127" s="231" t="str">
        <f>data_olah!D84</f>
        <v>SIDUUNG INDAH</v>
      </c>
      <c r="F5127" s="232" t="str">
        <f>data_olah!F84</f>
        <v>1.9916472195893689</v>
      </c>
      <c r="G5127" s="232" t="str">
        <f>data_olah!G84</f>
        <v>117.17629643022153</v>
      </c>
      <c r="H5127" s="231" t="str">
        <f>data_olah!H84</f>
        <v>COMTELINDO</v>
      </c>
      <c r="I5127" s="231" t="str">
        <f>data_olah!I84</f>
        <v>WMS</v>
      </c>
      <c r="J5127" s="231" t="str">
        <f>data_olah!J84</f>
        <v>TERPASANG</v>
      </c>
      <c r="K5127" s="231" t="str">
        <f>data_olah!S84</f>
        <v>TIDAK TERDETEKSI</v>
      </c>
      <c r="L5127" s="231" t="str">
        <f>data_olah!U84</f>
        <v>TIDAK TERDETEKSI</v>
      </c>
    </row>
    <row r="5128">
      <c r="A5128" s="230">
        <v>2025.0</v>
      </c>
      <c r="B5128" s="230" t="s">
        <v>3601</v>
      </c>
      <c r="C5128" s="231" t="str">
        <f>data_olah!B85</f>
        <v>BERAU</v>
      </c>
      <c r="D5128" s="231" t="str">
        <f>data_olah!C85</f>
        <v>TABALAR</v>
      </c>
      <c r="E5128" s="231" t="str">
        <f>data_olah!D85</f>
        <v>TABALAR MUARA</v>
      </c>
      <c r="F5128" s="232" t="str">
        <f>data_olah!F85</f>
        <v>1.7551738488066142</v>
      </c>
      <c r="G5128" s="232" t="str">
        <f>data_olah!G85</f>
        <v>117.97345249976799</v>
      </c>
      <c r="H5128" s="231" t="str">
        <f>data_olah!H85</f>
        <v>TELKOMSEL</v>
      </c>
      <c r="I5128" s="231" t="str">
        <f>data_olah!I85</f>
        <v>ORBIT</v>
      </c>
      <c r="J5128" s="231" t="str">
        <f>data_olah!J85</f>
        <v>TERPASANG</v>
      </c>
      <c r="K5128" s="231" t="str">
        <f>data_olah!S85</f>
        <v>TIDAK TERDETEKSI</v>
      </c>
      <c r="L5128" s="231" t="str">
        <f>data_olah!U85</f>
        <v>TIDAK TERDETEKSI</v>
      </c>
    </row>
    <row r="5129">
      <c r="A5129" s="230">
        <v>2025.0</v>
      </c>
      <c r="B5129" s="230" t="s">
        <v>3601</v>
      </c>
      <c r="C5129" s="231" t="str">
        <f>data_olah!B86</f>
        <v>BERAU</v>
      </c>
      <c r="D5129" s="231" t="str">
        <f>data_olah!C86</f>
        <v>TABALAR</v>
      </c>
      <c r="E5129" s="231" t="str">
        <f>data_olah!D86</f>
        <v>TUBAAN</v>
      </c>
      <c r="F5129" s="232" t="str">
        <f>data_olah!F86</f>
        <v>2.1516317285238875</v>
      </c>
      <c r="G5129" s="232" t="str">
        <f>data_olah!G86</f>
        <v>117.5045858142565</v>
      </c>
      <c r="H5129" s="231" t="str">
        <f>data_olah!H86</f>
        <v>TELKOMSEL</v>
      </c>
      <c r="I5129" s="231" t="str">
        <f>data_olah!I86</f>
        <v>ORBIT</v>
      </c>
      <c r="J5129" s="231" t="str">
        <f>data_olah!J86</f>
        <v>TERPASANG</v>
      </c>
      <c r="K5129" s="231" t="str">
        <f>data_olah!S86</f>
        <v>TIDAK TERDETEKSI</v>
      </c>
      <c r="L5129" s="231" t="str">
        <f>data_olah!U86</f>
        <v>TIDAK TERDETEKSI</v>
      </c>
    </row>
    <row r="5130">
      <c r="A5130" s="230">
        <v>2025.0</v>
      </c>
      <c r="B5130" s="230" t="s">
        <v>3601</v>
      </c>
      <c r="C5130" s="231" t="str">
        <f>data_olah!B87</f>
        <v>BERAU</v>
      </c>
      <c r="D5130" s="231" t="str">
        <f>data_olah!C87</f>
        <v>TABALAR</v>
      </c>
      <c r="E5130" s="231" t="str">
        <f>data_olah!D87</f>
        <v>TABALAR ULU</v>
      </c>
      <c r="F5130" s="232" t="str">
        <f>data_olah!F87</f>
        <v>1.766720753417623</v>
      </c>
      <c r="G5130" s="232" t="str">
        <f>data_olah!G87</f>
        <v>117.85411391274891</v>
      </c>
      <c r="H5130" s="231" t="str">
        <f>data_olah!H87</f>
        <v>COMTELINDO</v>
      </c>
      <c r="I5130" s="231" t="str">
        <f>data_olah!I87</f>
        <v>WMS</v>
      </c>
      <c r="J5130" s="231" t="str">
        <f>data_olah!J87</f>
        <v>TERPASANG</v>
      </c>
      <c r="K5130" s="231" t="str">
        <f>data_olah!S87</f>
        <v>&lt;= 100GB</v>
      </c>
      <c r="L5130" s="231" t="str">
        <f>data_olah!U87</f>
        <v>TIDAK OPTIMAL</v>
      </c>
    </row>
    <row r="5131">
      <c r="A5131" s="230">
        <v>2025.0</v>
      </c>
      <c r="B5131" s="230" t="s">
        <v>3601</v>
      </c>
      <c r="C5131" s="231" t="str">
        <f>data_olah!B88</f>
        <v>BERAU</v>
      </c>
      <c r="D5131" s="231" t="str">
        <f>data_olah!C88</f>
        <v>TABALAR</v>
      </c>
      <c r="E5131" s="231" t="str">
        <f>data_olah!D88</f>
        <v>SEMURUT</v>
      </c>
      <c r="F5131" s="232" t="str">
        <f>data_olah!F88</f>
        <v>1.8534333304490074</v>
      </c>
      <c r="G5131" s="232" t="str">
        <f>data_olah!G88</f>
        <v>117.82397594022412</v>
      </c>
      <c r="H5131" s="231" t="str">
        <f>data_olah!H88</f>
        <v>TELKOMSAT</v>
      </c>
      <c r="I5131" s="231" t="str">
        <f>data_olah!I88</f>
        <v>STARLINK</v>
      </c>
      <c r="J5131" s="231" t="str">
        <f>data_olah!J88</f>
        <v>TERPASANG</v>
      </c>
      <c r="K5131" s="231" t="str">
        <f>data_olah!S88</f>
        <v>&lt;= 500GB</v>
      </c>
      <c r="L5131" s="231" t="str">
        <f>data_olah!U88</f>
        <v>SANGAT OPTIMAL</v>
      </c>
    </row>
    <row r="5132">
      <c r="A5132" s="230">
        <v>2025.0</v>
      </c>
      <c r="B5132" s="230" t="s">
        <v>3601</v>
      </c>
      <c r="C5132" s="231" t="str">
        <f>data_olah!B89</f>
        <v>BERAU</v>
      </c>
      <c r="D5132" s="231" t="str">
        <f>data_olah!C89</f>
        <v>TABALAR</v>
      </c>
      <c r="E5132" s="231" t="str">
        <f>data_olah!D89</f>
        <v>BUYUNG-BUYUNG</v>
      </c>
      <c r="F5132" s="232" t="str">
        <f>data_olah!F89</f>
        <v>1.83731660281421</v>
      </c>
      <c r="G5132" s="232" t="str">
        <f>data_olah!G89</f>
        <v>117.77251957837314</v>
      </c>
      <c r="H5132" s="231" t="str">
        <f>data_olah!H89</f>
        <v>TELKOMSEL</v>
      </c>
      <c r="I5132" s="231" t="str">
        <f>data_olah!I89</f>
        <v>ORBIT</v>
      </c>
      <c r="J5132" s="231" t="str">
        <f>data_olah!J89</f>
        <v>TERPASANG</v>
      </c>
      <c r="K5132" s="231" t="str">
        <f>data_olah!S89</f>
        <v>TIDAK TERDETEKSI</v>
      </c>
      <c r="L5132" s="231" t="str">
        <f>data_olah!U89</f>
        <v>TIDAK TERDETEKSI</v>
      </c>
    </row>
    <row r="5133">
      <c r="A5133" s="230">
        <v>2025.0</v>
      </c>
      <c r="B5133" s="230" t="s">
        <v>3601</v>
      </c>
      <c r="C5133" s="231" t="str">
        <f>data_olah!B90</f>
        <v>BERAU</v>
      </c>
      <c r="D5133" s="231" t="str">
        <f>data_olah!C90</f>
        <v>TABALAR</v>
      </c>
      <c r="E5133" s="231" t="str">
        <f>data_olah!D90</f>
        <v>HARAPAN MAJU</v>
      </c>
      <c r="F5133" s="232" t="str">
        <f>data_olah!F90</f>
        <v>1.7162356801101053</v>
      </c>
      <c r="G5133" s="232" t="str">
        <f>data_olah!G90</f>
        <v>117.96059472866186</v>
      </c>
      <c r="H5133" s="231" t="str">
        <f>data_olah!H90</f>
        <v>TELKOMSEL</v>
      </c>
      <c r="I5133" s="231" t="str">
        <f>data_olah!I90</f>
        <v>ORBIT</v>
      </c>
      <c r="J5133" s="231" t="str">
        <f>data_olah!J90</f>
        <v>TERPASANG</v>
      </c>
      <c r="K5133" s="231" t="str">
        <f>data_olah!S90</f>
        <v>TIDAK TERDETEKSI</v>
      </c>
      <c r="L5133" s="231" t="str">
        <f>data_olah!U90</f>
        <v>TIDAK TERDETEKSI</v>
      </c>
    </row>
    <row r="5134">
      <c r="A5134" s="230">
        <v>2025.0</v>
      </c>
      <c r="B5134" s="230" t="s">
        <v>3601</v>
      </c>
      <c r="C5134" s="231" t="str">
        <f>data_olah!B91</f>
        <v>BERAU</v>
      </c>
      <c r="D5134" s="231" t="str">
        <f>data_olah!C91</f>
        <v>TALISAYAN</v>
      </c>
      <c r="E5134" s="231" t="str">
        <f>data_olah!D91</f>
        <v>DUMARING</v>
      </c>
      <c r="F5134" s="232" t="str">
        <f>data_olah!F91</f>
        <v>1.5755710743570372</v>
      </c>
      <c r="G5134" s="232" t="str">
        <f>data_olah!G91</f>
        <v>118.20004078682504</v>
      </c>
      <c r="H5134" s="231" t="str">
        <f>data_olah!H91</f>
        <v>TELKOM</v>
      </c>
      <c r="I5134" s="231" t="str">
        <f>data_olah!I91</f>
        <v>WMS</v>
      </c>
      <c r="J5134" s="231" t="str">
        <f>data_olah!J91</f>
        <v>TERPASANG</v>
      </c>
      <c r="K5134" s="231" t="str">
        <f>data_olah!S91</f>
        <v>&gt; 200GB</v>
      </c>
      <c r="L5134" s="231" t="str">
        <f>data_olah!U91</f>
        <v>KURANG OPTIMAL</v>
      </c>
    </row>
    <row r="5135">
      <c r="A5135" s="230">
        <v>2025.0</v>
      </c>
      <c r="B5135" s="230" t="s">
        <v>3601</v>
      </c>
      <c r="C5135" s="231" t="str">
        <f>data_olah!B92</f>
        <v>BERAU</v>
      </c>
      <c r="D5135" s="231" t="str">
        <f>data_olah!C92</f>
        <v>TALISAYAN</v>
      </c>
      <c r="E5135" s="231" t="str">
        <f>data_olah!D92</f>
        <v>TALISAYAN</v>
      </c>
      <c r="F5135" s="232" t="str">
        <f>data_olah!F92</f>
        <v>1.608891584550344</v>
      </c>
      <c r="G5135" s="232" t="str">
        <f>data_olah!G92</f>
        <v>118.17352026957002</v>
      </c>
      <c r="H5135" s="231" t="str">
        <f>data_olah!H92</f>
        <v>TELKOM</v>
      </c>
      <c r="I5135" s="231" t="str">
        <f>data_olah!I92</f>
        <v>WMS</v>
      </c>
      <c r="J5135" s="231" t="str">
        <f>data_olah!J92</f>
        <v>TERPASANG</v>
      </c>
      <c r="K5135" s="231" t="str">
        <f>data_olah!S92</f>
        <v>&lt;= 200GB</v>
      </c>
      <c r="L5135" s="231" t="str">
        <f>data_olah!U92</f>
        <v>KURANG OPTIMAL</v>
      </c>
    </row>
    <row r="5136">
      <c r="A5136" s="230">
        <v>2025.0</v>
      </c>
      <c r="B5136" s="230" t="s">
        <v>3601</v>
      </c>
      <c r="C5136" s="231" t="str">
        <f>data_olah!B93</f>
        <v>BERAU</v>
      </c>
      <c r="D5136" s="231" t="str">
        <f>data_olah!C93</f>
        <v>TALISAYAN</v>
      </c>
      <c r="E5136" s="231" t="str">
        <f>data_olah!D93</f>
        <v>CAMPUR SARI</v>
      </c>
      <c r="F5136" s="232" t="str">
        <f>data_olah!F93</f>
        <v>1.5118652617223163</v>
      </c>
      <c r="G5136" s="232" t="str">
        <f>data_olah!G93</f>
        <v>118.15905613103631</v>
      </c>
      <c r="H5136" s="231" t="str">
        <f>data_olah!H93</f>
        <v>COMTELINDO</v>
      </c>
      <c r="I5136" s="231" t="str">
        <f>data_olah!I93</f>
        <v>WMS</v>
      </c>
      <c r="J5136" s="231" t="str">
        <f>data_olah!J93</f>
        <v>TERPASANG</v>
      </c>
      <c r="K5136" s="231" t="str">
        <f>data_olah!S93</f>
        <v>&lt;= 500GB</v>
      </c>
      <c r="L5136" s="231" t="str">
        <f>data_olah!U93</f>
        <v>OPTIMAL</v>
      </c>
    </row>
    <row r="5137">
      <c r="A5137" s="230">
        <v>2025.0</v>
      </c>
      <c r="B5137" s="230" t="s">
        <v>3601</v>
      </c>
      <c r="C5137" s="231" t="str">
        <f>data_olah!B94</f>
        <v>BERAU</v>
      </c>
      <c r="D5137" s="231" t="str">
        <f>data_olah!C94</f>
        <v>TALISAYAN</v>
      </c>
      <c r="E5137" s="231" t="str">
        <f>data_olah!D94</f>
        <v>BUMI JAYA</v>
      </c>
      <c r="F5137" s="232" t="str">
        <f>data_olah!F94</f>
        <v>1.519415125867297</v>
      </c>
      <c r="G5137" s="232" t="str">
        <f>data_olah!G94</f>
        <v>118.24096079019951</v>
      </c>
      <c r="H5137" s="231" t="str">
        <f>data_olah!H94</f>
        <v>TELKOMSAT</v>
      </c>
      <c r="I5137" s="231" t="str">
        <f>data_olah!I94</f>
        <v>STARLINK</v>
      </c>
      <c r="J5137" s="231" t="str">
        <f>data_olah!J94</f>
        <v>TERPASANG</v>
      </c>
      <c r="K5137" s="231" t="str">
        <f>data_olah!S94</f>
        <v>&lt;= 100GB</v>
      </c>
      <c r="L5137" s="231" t="str">
        <f>data_olah!U94</f>
        <v>TIDAK OPTIMAL</v>
      </c>
    </row>
    <row r="5138">
      <c r="A5138" s="230">
        <v>2025.0</v>
      </c>
      <c r="B5138" s="230" t="s">
        <v>3601</v>
      </c>
      <c r="C5138" s="231" t="str">
        <f>data_olah!B95</f>
        <v>BERAU</v>
      </c>
      <c r="D5138" s="231" t="str">
        <f>data_olah!C95</f>
        <v>TALISAYAN</v>
      </c>
      <c r="E5138" s="231" t="str">
        <f>data_olah!D95</f>
        <v>TUNGGAL BUMI</v>
      </c>
      <c r="F5138" s="232" t="str">
        <f>data_olah!F95</f>
        <v>1.3658876609538448</v>
      </c>
      <c r="G5138" s="232" t="str">
        <f>data_olah!G95</f>
        <v>118.17032245492811</v>
      </c>
      <c r="H5138" s="231" t="str">
        <f>data_olah!H95</f>
        <v>COMTELINDO</v>
      </c>
      <c r="I5138" s="231" t="str">
        <f>data_olah!I95</f>
        <v>WMS</v>
      </c>
      <c r="J5138" s="231" t="str">
        <f>data_olah!J95</f>
        <v>TERPASANG</v>
      </c>
      <c r="K5138" s="231" t="str">
        <f>data_olah!S95</f>
        <v>&lt;= 50GB</v>
      </c>
      <c r="L5138" s="231" t="str">
        <f>data_olah!U95</f>
        <v>TIDAK OPTIMAL</v>
      </c>
    </row>
    <row r="5139">
      <c r="A5139" s="230">
        <v>2025.0</v>
      </c>
      <c r="B5139" s="230" t="s">
        <v>3601</v>
      </c>
      <c r="C5139" s="231" t="str">
        <f>data_olah!B96</f>
        <v>BERAU</v>
      </c>
      <c r="D5139" s="231" t="str">
        <f>data_olah!C96</f>
        <v>TALISAYAN</v>
      </c>
      <c r="E5139" s="231" t="str">
        <f>data_olah!D96</f>
        <v>SUMBER MULYA</v>
      </c>
      <c r="F5139" s="232" t="str">
        <f>data_olah!F96</f>
        <v>1.5602747619757795</v>
      </c>
      <c r="G5139" s="232" t="str">
        <f>data_olah!G96</f>
        <v>118.09134669206769</v>
      </c>
      <c r="H5139" s="231" t="str">
        <f>data_olah!H96</f>
        <v>TELKOMSEL</v>
      </c>
      <c r="I5139" s="231" t="str">
        <f>data_olah!I96</f>
        <v>ORBIT</v>
      </c>
      <c r="J5139" s="231" t="str">
        <f>data_olah!J96</f>
        <v>TERPASANG</v>
      </c>
      <c r="K5139" s="231" t="str">
        <f>data_olah!S96</f>
        <v>TIDAK TERDETEKSI</v>
      </c>
      <c r="L5139" s="231" t="str">
        <f>data_olah!U96</f>
        <v>TIDAK TERDETEKSI</v>
      </c>
    </row>
    <row r="5140">
      <c r="A5140" s="230">
        <v>2025.0</v>
      </c>
      <c r="B5140" s="230" t="s">
        <v>3601</v>
      </c>
      <c r="C5140" s="231" t="str">
        <f>data_olah!B97</f>
        <v>BERAU</v>
      </c>
      <c r="D5140" s="231" t="str">
        <f>data_olah!C97</f>
        <v>TALISAYAN</v>
      </c>
      <c r="E5140" s="231" t="str">
        <f>data_olah!D97</f>
        <v>SUKA MURYA</v>
      </c>
      <c r="F5140" s="232" t="str">
        <f>data_olah!F97</f>
        <v>1.5682111757449444</v>
      </c>
      <c r="G5140" s="232" t="str">
        <f>data_olah!G97</f>
        <v>118.16108497319644</v>
      </c>
      <c r="H5140" s="231" t="str">
        <f>data_olah!H97</f>
        <v>TELKOMSEL</v>
      </c>
      <c r="I5140" s="231" t="str">
        <f>data_olah!I97</f>
        <v>ORBIT</v>
      </c>
      <c r="J5140" s="231" t="str">
        <f>data_olah!J97</f>
        <v>TERPASANG</v>
      </c>
      <c r="K5140" s="231" t="str">
        <f>data_olah!S97</f>
        <v>TIDAK TERDETEKSI</v>
      </c>
      <c r="L5140" s="231" t="str">
        <f>data_olah!U97</f>
        <v>TIDAK TERDETEKSI</v>
      </c>
    </row>
    <row r="5141">
      <c r="A5141" s="230">
        <v>2025.0</v>
      </c>
      <c r="B5141" s="230" t="s">
        <v>3601</v>
      </c>
      <c r="C5141" s="231" t="str">
        <f>data_olah!B98</f>
        <v>BERAU</v>
      </c>
      <c r="D5141" s="231" t="str">
        <f>data_olah!C98</f>
        <v>TALISAYAN</v>
      </c>
      <c r="E5141" s="231" t="str">
        <f>data_olah!D98</f>
        <v>PURNA SARI JAYA</v>
      </c>
      <c r="F5141" s="232" t="str">
        <f>data_olah!F98</f>
        <v>1.5370194218828523</v>
      </c>
      <c r="G5141" s="232" t="str">
        <f>data_olah!G98</f>
        <v>118.13954425753559</v>
      </c>
      <c r="H5141" s="231" t="str">
        <f>data_olah!H98</f>
        <v>TELKOMSEL</v>
      </c>
      <c r="I5141" s="231" t="str">
        <f>data_olah!I98</f>
        <v>ORBIT</v>
      </c>
      <c r="J5141" s="231" t="str">
        <f>data_olah!J98</f>
        <v>TERPASANG</v>
      </c>
      <c r="K5141" s="231" t="str">
        <f>data_olah!S98</f>
        <v>TIDAK TERDETEKSI</v>
      </c>
      <c r="L5141" s="231" t="str">
        <f>data_olah!U98</f>
        <v>TIDAK TERDETEKSI</v>
      </c>
    </row>
    <row r="5142">
      <c r="A5142" s="230">
        <v>2025.0</v>
      </c>
      <c r="B5142" s="230" t="s">
        <v>3601</v>
      </c>
      <c r="C5142" s="231" t="str">
        <f>data_olah!B99</f>
        <v>BERAU</v>
      </c>
      <c r="D5142" s="231" t="str">
        <f>data_olah!C99</f>
        <v>TALISAYAN</v>
      </c>
      <c r="E5142" s="231" t="str">
        <f>data_olah!D99</f>
        <v>EKA SAPTA</v>
      </c>
      <c r="F5142" s="232" t="str">
        <f>data_olah!F99</f>
        <v>1.5564191470714022</v>
      </c>
      <c r="G5142" s="232" t="str">
        <f>data_olah!G99</f>
        <v>118.10209687087696</v>
      </c>
      <c r="H5142" s="231" t="str">
        <f>data_olah!H99</f>
        <v>TELKOMSEL</v>
      </c>
      <c r="I5142" s="231" t="str">
        <f>data_olah!I99</f>
        <v>ORBIT</v>
      </c>
      <c r="J5142" s="231" t="str">
        <f>data_olah!J99</f>
        <v>TERPASANG</v>
      </c>
      <c r="K5142" s="231" t="str">
        <f>data_olah!S99</f>
        <v>TIDAK TERDETEKSI</v>
      </c>
      <c r="L5142" s="231" t="str">
        <f>data_olah!U99</f>
        <v>TIDAK TERDETEKSI</v>
      </c>
    </row>
    <row r="5143">
      <c r="A5143" s="230">
        <v>2025.0</v>
      </c>
      <c r="B5143" s="230" t="s">
        <v>3601</v>
      </c>
      <c r="C5143" s="231" t="str">
        <f>data_olah!B100</f>
        <v>BERAU</v>
      </c>
      <c r="D5143" s="231" t="str">
        <f>data_olah!C100</f>
        <v>TALISAYAN</v>
      </c>
      <c r="E5143" s="231" t="str">
        <f>data_olah!D100</f>
        <v>CAPUAK</v>
      </c>
      <c r="F5143" s="232" t="str">
        <f>data_olah!F100</f>
        <v>1.534799</v>
      </c>
      <c r="G5143" s="232" t="str">
        <f>data_olah!G100</f>
        <v>118.239795</v>
      </c>
      <c r="H5143" s="231" t="str">
        <f>data_olah!H100</f>
        <v>BESTCAMP</v>
      </c>
      <c r="I5143" s="231" t="str">
        <f>data_olah!I100</f>
        <v>STARLINK</v>
      </c>
      <c r="J5143" s="231" t="str">
        <f>data_olah!J100</f>
        <v>TERPASANG</v>
      </c>
      <c r="K5143" s="231" t="str">
        <f>data_olah!S100</f>
        <v>&lt;= 500GB</v>
      </c>
      <c r="L5143" s="231" t="str">
        <f>data_olah!U100</f>
        <v>KURANG OPTIMAL</v>
      </c>
    </row>
    <row r="5144">
      <c r="A5144" s="230">
        <v>2025.0</v>
      </c>
      <c r="B5144" s="230" t="s">
        <v>3601</v>
      </c>
      <c r="C5144" s="231" t="str">
        <f>data_olah!B101</f>
        <v>BERAU</v>
      </c>
      <c r="D5144" s="231" t="str">
        <f>data_olah!C101</f>
        <v>TELUK BAYUR</v>
      </c>
      <c r="E5144" s="231" t="str">
        <f>data_olah!D101</f>
        <v>TUMBIT MELAYU</v>
      </c>
      <c r="F5144" s="232" t="str">
        <f>data_olah!F101</f>
        <v>2.014899955449577</v>
      </c>
      <c r="G5144" s="232" t="str">
        <f>data_olah!G101</f>
        <v>117.33547037108995</v>
      </c>
      <c r="H5144" s="231" t="str">
        <f>data_olah!H101</f>
        <v>TELKOM</v>
      </c>
      <c r="I5144" s="231" t="str">
        <f>data_olah!I101</f>
        <v>WMS</v>
      </c>
      <c r="J5144" s="231" t="str">
        <f>data_olah!J101</f>
        <v>TERPASANG</v>
      </c>
      <c r="K5144" s="231" t="str">
        <f>data_olah!S101</f>
        <v>TIDAK AKTIF</v>
      </c>
      <c r="L5144" s="231" t="str">
        <f>data_olah!U101</f>
        <v>TIDAK AKTIF</v>
      </c>
    </row>
    <row r="5145">
      <c r="A5145" s="230">
        <v>2025.0</v>
      </c>
      <c r="B5145" s="230" t="s">
        <v>3601</v>
      </c>
      <c r="C5145" s="231" t="str">
        <f>data_olah!B102</f>
        <v>BERAU</v>
      </c>
      <c r="D5145" s="231" t="str">
        <f>data_olah!C102</f>
        <v>TELUK BAYUR</v>
      </c>
      <c r="E5145" s="231" t="str">
        <f>data_olah!D102</f>
        <v>LABANAN JAYA</v>
      </c>
      <c r="F5145" s="232" t="str">
        <f>data_olah!F102</f>
        <v>2.066518948026063</v>
      </c>
      <c r="G5145" s="232" t="str">
        <f>data_olah!G102</f>
        <v>117.30302651568128</v>
      </c>
      <c r="H5145" s="231" t="str">
        <f>data_olah!H102</f>
        <v>TELKOM</v>
      </c>
      <c r="I5145" s="231" t="str">
        <f>data_olah!I102</f>
        <v>WMS</v>
      </c>
      <c r="J5145" s="231" t="str">
        <f>data_olah!J102</f>
        <v>TERPASANG</v>
      </c>
      <c r="K5145" s="231" t="str">
        <f>data_olah!S102</f>
        <v>&lt;= 50GB</v>
      </c>
      <c r="L5145" s="231" t="str">
        <f>data_olah!U102</f>
        <v>TIDAK OPTIMAL</v>
      </c>
    </row>
    <row r="5146">
      <c r="A5146" s="230">
        <v>2025.0</v>
      </c>
      <c r="B5146" s="230" t="s">
        <v>3601</v>
      </c>
      <c r="C5146" s="231" t="str">
        <f>data_olah!B103</f>
        <v>BERAU</v>
      </c>
      <c r="D5146" s="231" t="str">
        <f>data_olah!C103</f>
        <v>TELUK BAYUR</v>
      </c>
      <c r="E5146" s="231" t="str">
        <f>data_olah!D103</f>
        <v>LABANAN MAKMUR</v>
      </c>
      <c r="F5146" s="232" t="str">
        <f>data_olah!F103</f>
        <v>2.0659115243405277</v>
      </c>
      <c r="G5146" s="232" t="str">
        <f>data_olah!G103</f>
        <v>117.30369450682096</v>
      </c>
      <c r="H5146" s="231" t="str">
        <f>data_olah!H103</f>
        <v>TELKOMSEL</v>
      </c>
      <c r="I5146" s="231" t="str">
        <f>data_olah!I103</f>
        <v>INDIHOME</v>
      </c>
      <c r="J5146" s="231" t="str">
        <f>data_olah!J103</f>
        <v>TERPASANG</v>
      </c>
      <c r="K5146" s="231" t="str">
        <f>data_olah!S103</f>
        <v/>
      </c>
      <c r="L5146" s="231" t="str">
        <f>data_olah!U103</f>
        <v>KURANG OPTIMAL</v>
      </c>
    </row>
    <row r="5147">
      <c r="A5147" s="230">
        <v>2025.0</v>
      </c>
      <c r="B5147" s="230" t="s">
        <v>3601</v>
      </c>
      <c r="C5147" s="231" t="str">
        <f>data_olah!B104</f>
        <v>BERAU</v>
      </c>
      <c r="D5147" s="231" t="str">
        <f>data_olah!C104</f>
        <v>TELUK BAYUR</v>
      </c>
      <c r="E5147" s="231" t="str">
        <f>data_olah!D104</f>
        <v>LABANAN MAKARTI</v>
      </c>
      <c r="F5147" s="232" t="str">
        <f>data_olah!F104</f>
        <v>2.053083720117688</v>
      </c>
      <c r="G5147" s="232" t="str">
        <f>data_olah!G104</f>
        <v>, 117.27343517922085</v>
      </c>
      <c r="H5147" s="231" t="str">
        <f>data_olah!H104</f>
        <v>TELKOM</v>
      </c>
      <c r="I5147" s="231" t="str">
        <f>data_olah!I104</f>
        <v>WMS</v>
      </c>
      <c r="J5147" s="231" t="str">
        <f>data_olah!J104</f>
        <v>TERPASANG</v>
      </c>
      <c r="K5147" s="231" t="str">
        <f>data_olah!S104</f>
        <v>TIDAK AKTIF</v>
      </c>
      <c r="L5147" s="231" t="str">
        <f>data_olah!U104</f>
        <v>TIDAK AKTIF</v>
      </c>
    </row>
    <row r="5148">
      <c r="A5148" s="230">
        <v>2025.0</v>
      </c>
      <c r="B5148" s="230" t="s">
        <v>3601</v>
      </c>
      <c r="C5148" s="231" t="str">
        <f>data_olah!B105</f>
        <v>KUTAI BARAT</v>
      </c>
      <c r="D5148" s="231" t="str">
        <f>data_olah!C105</f>
        <v>BARONG TONGKOK</v>
      </c>
      <c r="E5148" s="231" t="str">
        <f>data_olah!D105</f>
        <v>MENCIMAI</v>
      </c>
      <c r="F5148" s="232" t="str">
        <f>data_olah!F105</f>
        <v>-0.2813150783592161</v>
      </c>
      <c r="G5148" s="232" t="str">
        <f>data_olah!G105</f>
        <v>115.6717725280097</v>
      </c>
      <c r="H5148" s="231" t="str">
        <f>data_olah!H105</f>
        <v>TELKOM</v>
      </c>
      <c r="I5148" s="231" t="str">
        <f>data_olah!I105</f>
        <v>Astinet</v>
      </c>
      <c r="J5148" s="231" t="str">
        <f>data_olah!J105</f>
        <v>TERPASANG</v>
      </c>
      <c r="K5148" s="231" t="str">
        <f>data_olah!S105</f>
        <v>TIDAK AKTIF</v>
      </c>
      <c r="L5148" s="231" t="str">
        <f>data_olah!U105</f>
        <v>TIDAK TERDETEKSI</v>
      </c>
    </row>
    <row r="5149">
      <c r="A5149" s="230">
        <v>2025.0</v>
      </c>
      <c r="B5149" s="230" t="s">
        <v>3601</v>
      </c>
      <c r="C5149" s="231" t="str">
        <f>data_olah!B106</f>
        <v>KUTAI BARAT</v>
      </c>
      <c r="D5149" s="231" t="str">
        <f>data_olah!C106</f>
        <v>BARONG TONGKOK</v>
      </c>
      <c r="E5149" s="231" t="str">
        <f>data_olah!D106</f>
        <v>ENGKUNI PASEK</v>
      </c>
      <c r="F5149" s="232" t="str">
        <f>data_olah!F106</f>
        <v>-0.3104591798120373</v>
      </c>
      <c r="G5149" s="232" t="str">
        <f>data_olah!G106</f>
        <v>115.64765401386627</v>
      </c>
      <c r="H5149" s="231" t="str">
        <f>data_olah!H106</f>
        <v>BESTCAMP</v>
      </c>
      <c r="I5149" s="231" t="str">
        <f>data_olah!I106</f>
        <v>STARLINK</v>
      </c>
      <c r="J5149" s="231" t="str">
        <f>data_olah!J106</f>
        <v>TERPASANG</v>
      </c>
      <c r="K5149" s="231" t="str">
        <f>data_olah!S106</f>
        <v>&lt;= 50GB</v>
      </c>
      <c r="L5149" s="231" t="str">
        <f>data_olah!U106</f>
        <v>TIDAK OPTIMAL</v>
      </c>
    </row>
    <row r="5150">
      <c r="A5150" s="230">
        <v>2025.0</v>
      </c>
      <c r="B5150" s="230" t="s">
        <v>3601</v>
      </c>
      <c r="C5150" s="231" t="str">
        <f>data_olah!B107</f>
        <v>KUTAI BARAT</v>
      </c>
      <c r="D5150" s="231" t="str">
        <f>data_olah!C107</f>
        <v>BARONG TONGKOK</v>
      </c>
      <c r="E5150" s="231" t="str">
        <f>data_olah!D107</f>
        <v>PEPAS EHENG</v>
      </c>
      <c r="F5150" s="232" t="str">
        <f>data_olah!F107</f>
        <v>-0.28163155702530107</v>
      </c>
      <c r="G5150" s="232" t="str">
        <f>data_olah!G107</f>
        <v>115.60985498706191</v>
      </c>
      <c r="H5150" s="231" t="str">
        <f>data_olah!H107</f>
        <v>TELKOMSEL</v>
      </c>
      <c r="I5150" s="231" t="str">
        <f>data_olah!I107</f>
        <v>ORBIT</v>
      </c>
      <c r="J5150" s="231" t="str">
        <f>data_olah!J107</f>
        <v>TERPASANG</v>
      </c>
      <c r="K5150" s="231" t="str">
        <f>data_olah!S107</f>
        <v>TIDAK TERDETEKSI</v>
      </c>
      <c r="L5150" s="231" t="str">
        <f>data_olah!U107</f>
        <v>TIDAK TERDETEKSI</v>
      </c>
    </row>
    <row r="5151">
      <c r="A5151" s="230">
        <v>2025.0</v>
      </c>
      <c r="B5151" s="230" t="s">
        <v>3601</v>
      </c>
      <c r="C5151" s="231" t="str">
        <f>data_olah!B108</f>
        <v>KUTAI BARAT</v>
      </c>
      <c r="D5151" s="231" t="str">
        <f>data_olah!C108</f>
        <v>BARONG TONGKOK</v>
      </c>
      <c r="E5151" s="231" t="str">
        <f>data_olah!D108</f>
        <v>JUHAN ASA</v>
      </c>
      <c r="F5151" s="232" t="str">
        <f>data_olah!F108</f>
        <v>-0.19629182061140568</v>
      </c>
      <c r="G5151" s="232" t="str">
        <f>data_olah!G108</f>
        <v>115.60821740305036</v>
      </c>
      <c r="H5151" s="231" t="str">
        <f>data_olah!H108</f>
        <v>TELKOM</v>
      </c>
      <c r="I5151" s="231" t="str">
        <f>data_olah!I108</f>
        <v>WMS</v>
      </c>
      <c r="J5151" s="231" t="str">
        <f>data_olah!J108</f>
        <v>TERPASANG</v>
      </c>
      <c r="K5151" s="231" t="str">
        <f>data_olah!S108</f>
        <v>&gt; 200GB</v>
      </c>
      <c r="L5151" s="231" t="str">
        <f>data_olah!U108</f>
        <v>KURANG OPTIMAL</v>
      </c>
    </row>
    <row r="5152">
      <c r="A5152" s="230">
        <v>2025.0</v>
      </c>
      <c r="B5152" s="230" t="s">
        <v>3601</v>
      </c>
      <c r="C5152" s="231" t="str">
        <f>data_olah!B109</f>
        <v>KUTAI BARAT</v>
      </c>
      <c r="D5152" s="231" t="str">
        <f>data_olah!C109</f>
        <v>BARONG TONGKOK</v>
      </c>
      <c r="E5152" s="231" t="str">
        <f>data_olah!D109</f>
        <v>ASA</v>
      </c>
      <c r="F5152" s="232" t="str">
        <f>data_olah!F109</f>
        <v>-0.204935343102523</v>
      </c>
      <c r="G5152" s="232" t="str">
        <f>data_olah!G109</f>
        <v>115.67127516143881</v>
      </c>
      <c r="H5152" s="231" t="str">
        <f>data_olah!H109</f>
        <v>TELKOM</v>
      </c>
      <c r="I5152" s="231" t="str">
        <f>data_olah!I109</f>
        <v>WMS</v>
      </c>
      <c r="J5152" s="231" t="str">
        <f>data_olah!J109</f>
        <v>TERPASANG</v>
      </c>
      <c r="K5152" s="231" t="str">
        <f>data_olah!S109</f>
        <v>&lt;= 100GB</v>
      </c>
      <c r="L5152" s="231" t="str">
        <f>data_olah!U109</f>
        <v>KURANG OPTIMAL</v>
      </c>
    </row>
    <row r="5153">
      <c r="A5153" s="230">
        <v>2025.0</v>
      </c>
      <c r="B5153" s="230" t="s">
        <v>3601</v>
      </c>
      <c r="C5153" s="231" t="str">
        <f>data_olah!B110</f>
        <v>KUTAI BARAT</v>
      </c>
      <c r="D5153" s="231" t="str">
        <f>data_olah!C110</f>
        <v>BARONG TONGKOK</v>
      </c>
      <c r="E5153" s="231" t="str">
        <f>data_olah!D110</f>
        <v>PEPES ASA</v>
      </c>
      <c r="F5153" s="232" t="str">
        <f>data_olah!F110</f>
        <v>-0.16708560523873905</v>
      </c>
      <c r="G5153" s="232" t="str">
        <f>data_olah!G110</f>
        <v>115.68779596327703</v>
      </c>
      <c r="H5153" s="231" t="str">
        <f>data_olah!H110</f>
        <v>COMTELINDO</v>
      </c>
      <c r="I5153" s="231" t="str">
        <f>data_olah!I110</f>
        <v>WMS</v>
      </c>
      <c r="J5153" s="231" t="str">
        <f>data_olah!J110</f>
        <v>TERPASANG</v>
      </c>
      <c r="K5153" s="231" t="str">
        <f>data_olah!S110</f>
        <v>&lt;= 150GB</v>
      </c>
      <c r="L5153" s="231" t="str">
        <f>data_olah!U110</f>
        <v>KURANG OPTIMAL</v>
      </c>
    </row>
    <row r="5154">
      <c r="A5154" s="230">
        <v>2025.0</v>
      </c>
      <c r="B5154" s="230" t="s">
        <v>3601</v>
      </c>
      <c r="C5154" s="231" t="str">
        <f>data_olah!B111</f>
        <v>KUTAI BARAT</v>
      </c>
      <c r="D5154" s="231" t="str">
        <f>data_olah!C111</f>
        <v>BARONG TONGKOK</v>
      </c>
      <c r="E5154" s="231" t="str">
        <f>data_olah!D111</f>
        <v>MUARA ASA</v>
      </c>
      <c r="F5154" s="232" t="str">
        <f>data_olah!F111</f>
        <v>-0.130291341949828</v>
      </c>
      <c r="G5154" s="232" t="str">
        <f>data_olah!G111</f>
        <v>115.71415613407514</v>
      </c>
      <c r="H5154" s="231" t="str">
        <f>data_olah!H111</f>
        <v>BESTCAMP</v>
      </c>
      <c r="I5154" s="231" t="str">
        <f>data_olah!I111</f>
        <v>STARLINK</v>
      </c>
      <c r="J5154" s="231" t="str">
        <f>data_olah!J111</f>
        <v>TERPASANG</v>
      </c>
      <c r="K5154" s="231" t="str">
        <f>data_olah!S111</f>
        <v>&lt;= 100GB</v>
      </c>
      <c r="L5154" s="231" t="str">
        <f>data_olah!U111</f>
        <v>TIDAK OPTIMAL</v>
      </c>
    </row>
    <row r="5155">
      <c r="A5155" s="230">
        <v>2025.0</v>
      </c>
      <c r="B5155" s="230" t="s">
        <v>3601</v>
      </c>
      <c r="C5155" s="231" t="str">
        <f>data_olah!B112</f>
        <v>KUTAI BARAT</v>
      </c>
      <c r="D5155" s="231" t="str">
        <f>data_olah!C112</f>
        <v>BARONG TONGKOK</v>
      </c>
      <c r="E5155" s="231" t="str">
        <f>data_olah!D112</f>
        <v>ONGKO ASA</v>
      </c>
      <c r="F5155" s="232" t="str">
        <f>data_olah!F112</f>
        <v>-0.17041179692585853</v>
      </c>
      <c r="G5155" s="232" t="str">
        <f>data_olah!G112</f>
        <v>115.69567156313413</v>
      </c>
      <c r="H5155" s="231" t="str">
        <f>data_olah!H112</f>
        <v>BESTCAMP</v>
      </c>
      <c r="I5155" s="231" t="str">
        <f>data_olah!I112</f>
        <v>STARLINK</v>
      </c>
      <c r="J5155" s="231" t="str">
        <f>data_olah!J112</f>
        <v>TERPASANG</v>
      </c>
      <c r="K5155" s="231" t="str">
        <f>data_olah!S112</f>
        <v>&lt;= 500GB</v>
      </c>
      <c r="L5155" s="231" t="str">
        <f>data_olah!U112</f>
        <v>OPTIMAL</v>
      </c>
    </row>
    <row r="5156">
      <c r="A5156" s="230">
        <v>2025.0</v>
      </c>
      <c r="B5156" s="230" t="s">
        <v>3601</v>
      </c>
      <c r="C5156" s="231" t="str">
        <f>data_olah!B113</f>
        <v>KUTAI BARAT</v>
      </c>
      <c r="D5156" s="231" t="str">
        <f>data_olah!C113</f>
        <v>BARONG TONGKOK</v>
      </c>
      <c r="E5156" s="231" t="str">
        <f>data_olah!D113</f>
        <v>JUAQ ASA</v>
      </c>
      <c r="F5156" s="232" t="str">
        <f>data_olah!F113</f>
        <v>-0.17887505723404634</v>
      </c>
      <c r="G5156" s="232" t="str">
        <f>data_olah!G113</f>
        <v>115.67922205757701</v>
      </c>
      <c r="H5156" s="231" t="str">
        <f>data_olah!H113</f>
        <v>TELKOM</v>
      </c>
      <c r="I5156" s="231" t="str">
        <f>data_olah!I113</f>
        <v>WMS</v>
      </c>
      <c r="J5156" s="231" t="str">
        <f>data_olah!J113</f>
        <v>TERPASANG</v>
      </c>
      <c r="K5156" s="231" t="str">
        <f>data_olah!S113</f>
        <v>TIDAK AKTIF</v>
      </c>
      <c r="L5156" s="231" t="str">
        <f>data_olah!U113</f>
        <v>KURANG OPTIMAL</v>
      </c>
    </row>
    <row r="5157">
      <c r="A5157" s="230">
        <v>2025.0</v>
      </c>
      <c r="B5157" s="230" t="s">
        <v>3601</v>
      </c>
      <c r="C5157" s="231" t="str">
        <f>data_olah!B114</f>
        <v>KUTAI BARAT</v>
      </c>
      <c r="D5157" s="231" t="str">
        <f>data_olah!C114</f>
        <v>BARONG TONGKOK</v>
      </c>
      <c r="E5157" s="231" t="str">
        <f>data_olah!D114</f>
        <v>OMBAU ASA</v>
      </c>
      <c r="F5157" s="232" t="str">
        <f>data_olah!F114</f>
        <v>-0.191838885987442</v>
      </c>
      <c r="G5157" s="232" t="str">
        <f>data_olah!G114</f>
        <v>115.71663257092645</v>
      </c>
      <c r="H5157" s="231" t="str">
        <f>data_olah!H114</f>
        <v>TELKOM</v>
      </c>
      <c r="I5157" s="231" t="str">
        <f>data_olah!I114</f>
        <v>Astinet</v>
      </c>
      <c r="J5157" s="231" t="str">
        <f>data_olah!J114</f>
        <v>TERPASANG</v>
      </c>
      <c r="K5157" s="231" t="str">
        <f>data_olah!S114</f>
        <v>TIDAK AKTIF</v>
      </c>
      <c r="L5157" s="231" t="str">
        <f>data_olah!U114</f>
        <v>TIDAK TERDETEKSI</v>
      </c>
    </row>
    <row r="5158">
      <c r="A5158" s="230">
        <v>2025.0</v>
      </c>
      <c r="B5158" s="230" t="s">
        <v>3601</v>
      </c>
      <c r="C5158" s="231" t="str">
        <f>data_olah!B115</f>
        <v>KUTAI BARAT</v>
      </c>
      <c r="D5158" s="231" t="str">
        <f>data_olah!C115</f>
        <v>BARONG TONGKOK</v>
      </c>
      <c r="E5158" s="231" t="str">
        <f>data_olah!D115</f>
        <v>NGENYAN ASA</v>
      </c>
      <c r="F5158" s="232" t="str">
        <f>data_olah!F115</f>
        <v>-0.21607552833560312</v>
      </c>
      <c r="G5158" s="232" t="str">
        <f>data_olah!G115</f>
        <v>115.7277197286916</v>
      </c>
      <c r="H5158" s="231" t="str">
        <f>data_olah!H115</f>
        <v>TELKOM</v>
      </c>
      <c r="I5158" s="231" t="str">
        <f>data_olah!I115</f>
        <v>WMS</v>
      </c>
      <c r="J5158" s="231" t="str">
        <f>data_olah!J115</f>
        <v>TERPASANG</v>
      </c>
      <c r="K5158" s="231" t="str">
        <f>data_olah!S115</f>
        <v>&gt; 200GB</v>
      </c>
      <c r="L5158" s="231" t="str">
        <f>data_olah!U115</f>
        <v>KURANG OPTIMAL</v>
      </c>
    </row>
    <row r="5159">
      <c r="A5159" s="230">
        <v>2025.0</v>
      </c>
      <c r="B5159" s="230" t="s">
        <v>3601</v>
      </c>
      <c r="C5159" s="231" t="str">
        <f>data_olah!B116</f>
        <v>KUTAI BARAT</v>
      </c>
      <c r="D5159" s="231" t="str">
        <f>data_olah!C116</f>
        <v>BARONG TONGKOK</v>
      </c>
      <c r="E5159" s="231" t="str">
        <f>data_olah!D116</f>
        <v>GEMUHAN ASA</v>
      </c>
      <c r="F5159" s="232" t="str">
        <f>data_olah!F116</f>
        <v>-0.1865940407850733</v>
      </c>
      <c r="G5159" s="232" t="str">
        <f>data_olah!G116</f>
        <v>115.77478736076023</v>
      </c>
      <c r="H5159" s="231" t="str">
        <f>data_olah!H116</f>
        <v>TELKOMSEL</v>
      </c>
      <c r="I5159" s="231" t="str">
        <f>data_olah!I116</f>
        <v>INDIHOME</v>
      </c>
      <c r="J5159" s="231" t="str">
        <f>data_olah!J116</f>
        <v>TERPASANG</v>
      </c>
      <c r="K5159" s="231" t="str">
        <f>data_olah!S116</f>
        <v/>
      </c>
      <c r="L5159" s="231" t="str">
        <f>data_olah!U116</f>
        <v>KURANG OPTIMAL</v>
      </c>
    </row>
    <row r="5160">
      <c r="A5160" s="230">
        <v>2025.0</v>
      </c>
      <c r="B5160" s="230" t="s">
        <v>3601</v>
      </c>
      <c r="C5160" s="231" t="str">
        <f>data_olah!B117</f>
        <v>KUTAI BARAT</v>
      </c>
      <c r="D5160" s="231" t="str">
        <f>data_olah!C117</f>
        <v>BARONG TONGKOK</v>
      </c>
      <c r="E5160" s="231" t="str">
        <f>data_olah!D117</f>
        <v>GELEO BARU</v>
      </c>
      <c r="F5160" s="232" t="str">
        <f>data_olah!F117</f>
        <v>-0.17444422795683048</v>
      </c>
      <c r="G5160" s="232" t="str">
        <f>data_olah!G117</f>
        <v>115.74867481430151</v>
      </c>
      <c r="H5160" s="231" t="str">
        <f>data_olah!H117</f>
        <v>TELKOMSEL</v>
      </c>
      <c r="I5160" s="231" t="str">
        <f>data_olah!I117</f>
        <v>INDIHOME</v>
      </c>
      <c r="J5160" s="231" t="str">
        <f>data_olah!J117</f>
        <v>TERPASANG</v>
      </c>
      <c r="K5160" s="231" t="str">
        <f>data_olah!S117</f>
        <v/>
      </c>
      <c r="L5160" s="231" t="str">
        <f>data_olah!U117</f>
        <v>KURANG OPTIMAL</v>
      </c>
    </row>
    <row r="5161">
      <c r="A5161" s="230">
        <v>2025.0</v>
      </c>
      <c r="B5161" s="230" t="s">
        <v>3601</v>
      </c>
      <c r="C5161" s="231" t="str">
        <f>data_olah!B118</f>
        <v>KUTAI BARAT</v>
      </c>
      <c r="D5161" s="231" t="str">
        <f>data_olah!C118</f>
        <v>BARONG TONGKOK</v>
      </c>
      <c r="E5161" s="231" t="str">
        <f>data_olah!D118</f>
        <v>GELEO ASA</v>
      </c>
      <c r="F5161" s="232" t="str">
        <f>data_olah!F118</f>
        <v>-0.1572131914729909</v>
      </c>
      <c r="G5161" s="232" t="str">
        <f>data_olah!G118</f>
        <v>115.74240559667388</v>
      </c>
      <c r="H5161" s="231" t="str">
        <f>data_olah!H118</f>
        <v>TELKOM</v>
      </c>
      <c r="I5161" s="231" t="str">
        <f>data_olah!I118</f>
        <v>WMS</v>
      </c>
      <c r="J5161" s="231" t="str">
        <f>data_olah!J118</f>
        <v>TERPASANG</v>
      </c>
      <c r="K5161" s="231" t="str">
        <f>data_olah!S118</f>
        <v>&lt;= 50GB</v>
      </c>
      <c r="L5161" s="231" t="str">
        <f>data_olah!U118</f>
        <v>KURANG OPTIMAL</v>
      </c>
    </row>
    <row r="5162">
      <c r="A5162" s="230">
        <v>2025.0</v>
      </c>
      <c r="B5162" s="230" t="s">
        <v>3601</v>
      </c>
      <c r="C5162" s="231" t="str">
        <f>data_olah!B119</f>
        <v>KUTAI BARAT</v>
      </c>
      <c r="D5162" s="231" t="str">
        <f>data_olah!C119</f>
        <v>BARONG TONGKOK</v>
      </c>
      <c r="E5162" s="231" t="str">
        <f>data_olah!D119</f>
        <v>REJO BASUKI</v>
      </c>
      <c r="F5162" s="232" t="str">
        <f>data_olah!F119</f>
        <v>-0.2696440984378218</v>
      </c>
      <c r="G5162" s="232" t="str">
        <f>data_olah!G119</f>
        <v>115.67661951113836</v>
      </c>
      <c r="H5162" s="231" t="str">
        <f>data_olah!H119</f>
        <v>TELKOMSEL</v>
      </c>
      <c r="I5162" s="231" t="str">
        <f>data_olah!I119</f>
        <v>INDIHOME</v>
      </c>
      <c r="J5162" s="231" t="str">
        <f>data_olah!J119</f>
        <v>TERPASANG</v>
      </c>
      <c r="K5162" s="231" t="str">
        <f>data_olah!S119</f>
        <v/>
      </c>
      <c r="L5162" s="231" t="str">
        <f>data_olah!U119</f>
        <v>TIDAK OPTIMAL</v>
      </c>
    </row>
    <row r="5163">
      <c r="A5163" s="230">
        <v>2025.0</v>
      </c>
      <c r="B5163" s="230" t="s">
        <v>3601</v>
      </c>
      <c r="C5163" s="231" t="str">
        <f>data_olah!B120</f>
        <v>KUTAI BARAT</v>
      </c>
      <c r="D5163" s="231" t="str">
        <f>data_olah!C120</f>
        <v>BARONG TONGKOK</v>
      </c>
      <c r="E5163" s="231" t="str">
        <f>data_olah!D120</f>
        <v>SUMBER SARI</v>
      </c>
      <c r="F5163" s="232" t="str">
        <f>data_olah!F120</f>
        <v>-0.23818464861862707</v>
      </c>
      <c r="G5163" s="232" t="str">
        <f>data_olah!G120</f>
        <v>115.71903218811187</v>
      </c>
      <c r="H5163" s="231" t="str">
        <f>data_olah!H120</f>
        <v>TELKOMSEL</v>
      </c>
      <c r="I5163" s="231" t="str">
        <f>data_olah!I120</f>
        <v>INDIHOME</v>
      </c>
      <c r="J5163" s="231" t="str">
        <f>data_olah!J120</f>
        <v>TERPASANG</v>
      </c>
      <c r="K5163" s="231" t="str">
        <f>data_olah!S120</f>
        <v/>
      </c>
      <c r="L5163" s="231" t="str">
        <f>data_olah!U120</f>
        <v>KURANG OPTIMAL</v>
      </c>
    </row>
    <row r="5164">
      <c r="A5164" s="230">
        <v>2025.0</v>
      </c>
      <c r="B5164" s="230" t="s">
        <v>3601</v>
      </c>
      <c r="C5164" s="231" t="str">
        <f>data_olah!B121</f>
        <v>KUTAI BARAT</v>
      </c>
      <c r="D5164" s="231" t="str">
        <f>data_olah!C121</f>
        <v>BARONG TONGKOK</v>
      </c>
      <c r="E5164" s="231" t="str">
        <f>data_olah!D121</f>
        <v>SENDAWAR</v>
      </c>
      <c r="F5164" s="232" t="str">
        <f>data_olah!F121</f>
        <v>-0.213830</v>
      </c>
      <c r="G5164" s="232" t="str">
        <f>data_olah!G121</f>
        <v>115.781577</v>
      </c>
      <c r="H5164" s="231" t="str">
        <f>data_olah!H121</f>
        <v>TELKOM</v>
      </c>
      <c r="I5164" s="231" t="str">
        <f>data_olah!I121</f>
        <v>Astinet</v>
      </c>
      <c r="J5164" s="231" t="str">
        <f>data_olah!J121</f>
        <v>TERPASANG</v>
      </c>
      <c r="K5164" s="231" t="str">
        <f>data_olah!S121</f>
        <v>TIDAK AKTIF</v>
      </c>
      <c r="L5164" s="231" t="str">
        <f>data_olah!U121</f>
        <v>TIDAK TERDETEKSI</v>
      </c>
    </row>
    <row r="5165">
      <c r="A5165" s="230">
        <v>2025.0</v>
      </c>
      <c r="B5165" s="230" t="s">
        <v>3601</v>
      </c>
      <c r="C5165" s="231" t="str">
        <f>data_olah!B122</f>
        <v>KUTAI BARAT</v>
      </c>
      <c r="D5165" s="231" t="str">
        <f>data_olah!C122</f>
        <v>BARONG TONGKOK</v>
      </c>
      <c r="E5165" s="231" t="str">
        <f>data_olah!D122</f>
        <v>BALOK ASA</v>
      </c>
      <c r="F5165" s="232" t="str">
        <f>data_olah!F122</f>
        <v>-0.21272149956816314</v>
      </c>
      <c r="G5165" s="232" t="str">
        <f>data_olah!G122</f>
        <v>115.64039769220865</v>
      </c>
      <c r="H5165" s="231" t="str">
        <f>data_olah!H122</f>
        <v>PSN</v>
      </c>
      <c r="I5165" s="231" t="str">
        <f>data_olah!I122</f>
        <v>VSAT</v>
      </c>
      <c r="J5165" s="231" t="str">
        <f>data_olah!J122</f>
        <v>TERPASANG</v>
      </c>
      <c r="K5165" s="231" t="str">
        <f>data_olah!S122</f>
        <v>&lt;= 10GB</v>
      </c>
      <c r="L5165" s="231" t="str">
        <f>data_olah!U122</f>
        <v>TIDAK OPTIMAL</v>
      </c>
    </row>
    <row r="5166">
      <c r="A5166" s="230">
        <v>2025.0</v>
      </c>
      <c r="B5166" s="230" t="s">
        <v>3601</v>
      </c>
      <c r="C5166" s="231" t="str">
        <f>data_olah!B123</f>
        <v>KUTAI BARAT</v>
      </c>
      <c r="D5166" s="231" t="str">
        <f>data_olah!C123</f>
        <v>BARONG TONGKOK</v>
      </c>
      <c r="E5166" s="231" t="str">
        <f>data_olah!D123</f>
        <v>BELEMPUNG ULAQ</v>
      </c>
      <c r="F5166" s="232" t="str">
        <f>data_olah!F123</f>
        <v>-0.22734207228667713</v>
      </c>
      <c r="G5166" s="232" t="str">
        <f>data_olah!G123</f>
        <v>115.74720937264836</v>
      </c>
      <c r="H5166" s="231" t="str">
        <f>data_olah!H123</f>
        <v>COMTELINDO</v>
      </c>
      <c r="I5166" s="231" t="str">
        <f>data_olah!I123</f>
        <v>WMS</v>
      </c>
      <c r="J5166" s="231" t="str">
        <f>data_olah!J123</f>
        <v>TERPASANG</v>
      </c>
      <c r="K5166" s="231" t="str">
        <f>data_olah!S123</f>
        <v>&lt;=1000GB</v>
      </c>
      <c r="L5166" s="231" t="str">
        <f>data_olah!U123</f>
        <v>SANGAT OPTIMAL</v>
      </c>
    </row>
    <row r="5167">
      <c r="A5167" s="230">
        <v>2025.0</v>
      </c>
      <c r="B5167" s="230" t="s">
        <v>3601</v>
      </c>
      <c r="C5167" s="231" t="str">
        <f>data_olah!B124</f>
        <v>KUTAI BARAT</v>
      </c>
      <c r="D5167" s="231" t="str">
        <f>data_olah!C124</f>
        <v>BENTIAN BESAR</v>
      </c>
      <c r="E5167" s="231" t="str">
        <f>data_olah!D124</f>
        <v>RANDA EMPAS</v>
      </c>
      <c r="F5167" s="232" t="str">
        <f>data_olah!F124</f>
        <v>-1.0574766817369508</v>
      </c>
      <c r="G5167" s="232" t="str">
        <f>data_olah!G124</f>
        <v>115.75151086867604</v>
      </c>
      <c r="H5167" s="231" t="str">
        <f>data_olah!H124</f>
        <v>TELKOMSAT</v>
      </c>
      <c r="I5167" s="231" t="str">
        <f>data_olah!I124</f>
        <v>STARLINK</v>
      </c>
      <c r="J5167" s="231" t="str">
        <f>data_olah!J124</f>
        <v>TERPASANG</v>
      </c>
      <c r="K5167" s="231" t="str">
        <f>data_olah!S124</f>
        <v>&lt;=1000GB</v>
      </c>
      <c r="L5167" s="231" t="str">
        <f>data_olah!U124</f>
        <v>OPTIMAL</v>
      </c>
    </row>
    <row r="5168">
      <c r="A5168" s="230">
        <v>2025.0</v>
      </c>
      <c r="B5168" s="230" t="s">
        <v>3601</v>
      </c>
      <c r="C5168" s="231" t="str">
        <f>data_olah!B125</f>
        <v>KUTAI BARAT</v>
      </c>
      <c r="D5168" s="231" t="str">
        <f>data_olah!C125</f>
        <v>BENTIAN BESAR</v>
      </c>
      <c r="E5168" s="231" t="str">
        <f>data_olah!D125</f>
        <v>TUKUQ</v>
      </c>
      <c r="F5168" s="232" t="str">
        <f>data_olah!F125</f>
        <v>-1.0606688788822483</v>
      </c>
      <c r="G5168" s="232" t="str">
        <f>data_olah!G125</f>
        <v>115.73646642873628</v>
      </c>
      <c r="H5168" s="231" t="str">
        <f>data_olah!H125</f>
        <v>TELKOMSAT</v>
      </c>
      <c r="I5168" s="231" t="str">
        <f>data_olah!I125</f>
        <v>STARLINK</v>
      </c>
      <c r="J5168" s="231" t="str">
        <f>data_olah!J125</f>
        <v>TERPASANG</v>
      </c>
      <c r="K5168" s="231" t="str">
        <f>data_olah!S125</f>
        <v>&lt;=1000GB</v>
      </c>
      <c r="L5168" s="231" t="str">
        <f>data_olah!U125</f>
        <v>SANGAT OPTIMAL</v>
      </c>
    </row>
    <row r="5169">
      <c r="A5169" s="230">
        <v>2025.0</v>
      </c>
      <c r="B5169" s="230" t="s">
        <v>3601</v>
      </c>
      <c r="C5169" s="231" t="str">
        <f>data_olah!B126</f>
        <v>KUTAI BARAT</v>
      </c>
      <c r="D5169" s="231" t="str">
        <f>data_olah!C126</f>
        <v>BENTIAN BESAR</v>
      </c>
      <c r="E5169" s="231" t="str">
        <f>data_olah!D126</f>
        <v>TENDE</v>
      </c>
      <c r="F5169" s="232" t="str">
        <f>data_olah!F126</f>
        <v>-1.0574441252606084</v>
      </c>
      <c r="G5169" s="232" t="str">
        <f>data_olah!G126</f>
        <v>115.78149414540037</v>
      </c>
      <c r="H5169" s="231" t="str">
        <f>data_olah!H126</f>
        <v>BESTCAMP</v>
      </c>
      <c r="I5169" s="231" t="str">
        <f>data_olah!I126</f>
        <v>STARLINK</v>
      </c>
      <c r="J5169" s="231" t="str">
        <f>data_olah!J126</f>
        <v>TERPASANG</v>
      </c>
      <c r="K5169" s="231" t="str">
        <f>data_olah!S126</f>
        <v>&lt;=1000GB</v>
      </c>
      <c r="L5169" s="231" t="str">
        <f>data_olah!U126</f>
        <v>SANGAT OPTIMAL</v>
      </c>
    </row>
    <row r="5170">
      <c r="A5170" s="230">
        <v>2025.0</v>
      </c>
      <c r="B5170" s="230" t="s">
        <v>3601</v>
      </c>
      <c r="C5170" s="231" t="str">
        <f>data_olah!B127</f>
        <v>KUTAI BARAT</v>
      </c>
      <c r="D5170" s="231" t="str">
        <f>data_olah!C127</f>
        <v>BENTIAN BESAR</v>
      </c>
      <c r="E5170" s="231" t="str">
        <f>data_olah!D127</f>
        <v>SAMBUNG</v>
      </c>
      <c r="F5170" s="232" t="str">
        <f>data_olah!F127</f>
        <v>-0.999391784911418</v>
      </c>
      <c r="G5170" s="232" t="str">
        <f>data_olah!G127</f>
        <v>115.74315145221495</v>
      </c>
      <c r="H5170" s="231" t="str">
        <f>data_olah!H127</f>
        <v>ICON+</v>
      </c>
      <c r="I5170" s="231" t="str">
        <f>data_olah!I127</f>
        <v>STARLINK</v>
      </c>
      <c r="J5170" s="231" t="str">
        <f>data_olah!J127</f>
        <v>TERPASANG</v>
      </c>
      <c r="K5170" s="231" t="str">
        <f>data_olah!S127</f>
        <v>&gt; 200GB</v>
      </c>
      <c r="L5170" s="231" t="str">
        <f>data_olah!U127</f>
        <v>KURANG OPTIMAL</v>
      </c>
    </row>
    <row r="5171">
      <c r="A5171" s="230">
        <v>2025.0</v>
      </c>
      <c r="B5171" s="230" t="s">
        <v>3601</v>
      </c>
      <c r="C5171" s="231" t="str">
        <f>data_olah!B128</f>
        <v>KUTAI BARAT</v>
      </c>
      <c r="D5171" s="231" t="str">
        <f>data_olah!C128</f>
        <v>BENTIAN BESAR</v>
      </c>
      <c r="E5171" s="231" t="str">
        <f>data_olah!D128</f>
        <v>ANAN JAYA</v>
      </c>
      <c r="F5171" s="232" t="str">
        <f>data_olah!F128</f>
        <v>-0.9021270885289268</v>
      </c>
      <c r="G5171" s="232" t="str">
        <f>data_olah!G128</f>
        <v>115.6862917939674</v>
      </c>
      <c r="H5171" s="231" t="str">
        <f>data_olah!H128</f>
        <v>TELKOMSEL</v>
      </c>
      <c r="I5171" s="231" t="str">
        <f>data_olah!I128</f>
        <v>ORBIT</v>
      </c>
      <c r="J5171" s="231" t="str">
        <f>data_olah!J128</f>
        <v>TERPASANG</v>
      </c>
      <c r="K5171" s="231" t="str">
        <f>data_olah!S128</f>
        <v>TIDAK TERDETEKSI</v>
      </c>
      <c r="L5171" s="231" t="str">
        <f>data_olah!U128</f>
        <v>TIDAK TERDETEKSI</v>
      </c>
    </row>
    <row r="5172">
      <c r="A5172" s="230">
        <v>2025.0</v>
      </c>
      <c r="B5172" s="230" t="s">
        <v>3601</v>
      </c>
      <c r="C5172" s="231" t="str">
        <f>data_olah!B129</f>
        <v>KUTAI BARAT</v>
      </c>
      <c r="D5172" s="231" t="str">
        <f>data_olah!C129</f>
        <v>BENTIAN BESAR</v>
      </c>
      <c r="E5172" s="231" t="str">
        <f>data_olah!D129</f>
        <v>JELMU SIBAK</v>
      </c>
      <c r="F5172" s="232" t="str">
        <f>data_olah!F129</f>
        <v>-0.8786543998607228</v>
      </c>
      <c r="G5172" s="232" t="str">
        <f>data_olah!G129</f>
        <v>115.7456375291888</v>
      </c>
      <c r="H5172" s="231" t="str">
        <f>data_olah!H129</f>
        <v>TELKOMSEL</v>
      </c>
      <c r="I5172" s="231" t="str">
        <f>data_olah!I129</f>
        <v>ORBIT</v>
      </c>
      <c r="J5172" s="231" t="str">
        <f>data_olah!J129</f>
        <v>TERPASANG</v>
      </c>
      <c r="K5172" s="231" t="str">
        <f>data_olah!S129</f>
        <v>TIDAK TERDETEKSI</v>
      </c>
      <c r="L5172" s="231" t="str">
        <f>data_olah!U129</f>
        <v>TIDAK TERDETEKSI</v>
      </c>
    </row>
    <row r="5173">
      <c r="A5173" s="230">
        <v>2025.0</v>
      </c>
      <c r="B5173" s="230" t="s">
        <v>3601</v>
      </c>
      <c r="C5173" s="231" t="str">
        <f>data_olah!B130</f>
        <v>KUTAI BARAT</v>
      </c>
      <c r="D5173" s="231" t="str">
        <f>data_olah!C130</f>
        <v>BENTIAN BESAR</v>
      </c>
      <c r="E5173" s="231" t="str">
        <f>data_olah!D130</f>
        <v>SUAKONG</v>
      </c>
      <c r="F5173" s="232" t="str">
        <f>data_olah!F130</f>
        <v>-0.7777228541435675</v>
      </c>
      <c r="G5173" s="232" t="str">
        <f>data_olah!G130</f>
        <v>115.76754982870969</v>
      </c>
      <c r="H5173" s="231" t="str">
        <f>data_olah!H130</f>
        <v>TELKOMSEL</v>
      </c>
      <c r="I5173" s="231" t="str">
        <f>data_olah!I130</f>
        <v>ORBIT</v>
      </c>
      <c r="J5173" s="231" t="str">
        <f>data_olah!J130</f>
        <v>TERPASANG</v>
      </c>
      <c r="K5173" s="231" t="str">
        <f>data_olah!S130</f>
        <v>TIDAK TERDETEKSI</v>
      </c>
      <c r="L5173" s="231" t="str">
        <f>data_olah!U130</f>
        <v>TIDAK TERDETEKSI</v>
      </c>
    </row>
    <row r="5174">
      <c r="A5174" s="230">
        <v>2025.0</v>
      </c>
      <c r="B5174" s="230" t="s">
        <v>3601</v>
      </c>
      <c r="C5174" s="231" t="str">
        <f>data_olah!B131</f>
        <v>KUTAI BARAT</v>
      </c>
      <c r="D5174" s="231" t="str">
        <f>data_olah!C131</f>
        <v>BENTIAN BESAR</v>
      </c>
      <c r="E5174" s="231" t="str">
        <f>data_olah!D131</f>
        <v>PENARUNG</v>
      </c>
      <c r="F5174" s="232" t="str">
        <f>data_olah!F131</f>
        <v>-0.6529620986760182</v>
      </c>
      <c r="G5174" s="232" t="str">
        <f>data_olah!G131</f>
        <v>115.72201479986926</v>
      </c>
      <c r="H5174" s="231" t="str">
        <f>data_olah!H131</f>
        <v>BESTCAMP</v>
      </c>
      <c r="I5174" s="231" t="str">
        <f>data_olah!I131</f>
        <v>STARLINK</v>
      </c>
      <c r="J5174" s="231" t="str">
        <f>data_olah!J131</f>
        <v>TERPASANG</v>
      </c>
      <c r="K5174" s="231" t="str">
        <f>data_olah!S131</f>
        <v>&lt;= 200GB</v>
      </c>
      <c r="L5174" s="231" t="str">
        <f>data_olah!U131</f>
        <v>KURANG OPTIMAL</v>
      </c>
    </row>
    <row r="5175">
      <c r="A5175" s="230">
        <v>2025.0</v>
      </c>
      <c r="B5175" s="230" t="s">
        <v>3601</v>
      </c>
      <c r="C5175" s="231" t="str">
        <f>data_olah!B132</f>
        <v>KUTAI BARAT</v>
      </c>
      <c r="D5175" s="231" t="str">
        <f>data_olah!C132</f>
        <v>BENTIAN BESAR</v>
      </c>
      <c r="E5175" s="231" t="str">
        <f>data_olah!D132</f>
        <v>DILANG PUTI</v>
      </c>
      <c r="F5175" s="232" t="str">
        <f>data_olah!F132</f>
        <v>-0.7113638600819848</v>
      </c>
      <c r="G5175" s="232" t="str">
        <f>data_olah!G132</f>
        <v>115.76679645736847</v>
      </c>
      <c r="H5175" s="231" t="str">
        <f>data_olah!H132</f>
        <v>TELKOMSEL</v>
      </c>
      <c r="I5175" s="231" t="str">
        <f>data_olah!I132</f>
        <v>ORBIT</v>
      </c>
      <c r="J5175" s="231" t="str">
        <f>data_olah!J132</f>
        <v>TERPASANG</v>
      </c>
      <c r="K5175" s="231" t="str">
        <f>data_olah!S132</f>
        <v>TIDAK TERDETEKSI</v>
      </c>
      <c r="L5175" s="231" t="str">
        <f>data_olah!U132</f>
        <v>TIDAK TERDETEKSI</v>
      </c>
    </row>
    <row r="5176">
      <c r="A5176" s="230">
        <v>2025.0</v>
      </c>
      <c r="B5176" s="230" t="s">
        <v>3601</v>
      </c>
      <c r="C5176" s="231" t="str">
        <f>data_olah!B133</f>
        <v>KUTAI BARAT</v>
      </c>
      <c r="D5176" s="231" t="str">
        <f>data_olah!C133</f>
        <v>BONGAN</v>
      </c>
      <c r="E5176" s="231" t="str">
        <f>data_olah!D133</f>
        <v>GERUNGUNG</v>
      </c>
      <c r="F5176" s="232" t="str">
        <f>data_olah!F133</f>
        <v>-1.0031204138417809</v>
      </c>
      <c r="G5176" s="232" t="str">
        <f>data_olah!G133</f>
        <v>116.10534835358968</v>
      </c>
      <c r="H5176" s="231" t="str">
        <f>data_olah!H133</f>
        <v>TELKOMSAT</v>
      </c>
      <c r="I5176" s="231" t="str">
        <f>data_olah!I133</f>
        <v>STARLINK</v>
      </c>
      <c r="J5176" s="231" t="str">
        <f>data_olah!J133</f>
        <v>TERPASANG</v>
      </c>
      <c r="K5176" s="231" t="str">
        <f>data_olah!S133</f>
        <v>&lt;=1000GB</v>
      </c>
      <c r="L5176" s="231" t="str">
        <f>data_olah!U133</f>
        <v>OPTIMAL</v>
      </c>
    </row>
    <row r="5177">
      <c r="A5177" s="230">
        <v>2025.0</v>
      </c>
      <c r="B5177" s="230" t="s">
        <v>3601</v>
      </c>
      <c r="C5177" s="231" t="str">
        <f>data_olah!B134</f>
        <v>KUTAI BARAT</v>
      </c>
      <c r="D5177" s="231" t="str">
        <f>data_olah!C134</f>
        <v>BONGAN</v>
      </c>
      <c r="E5177" s="231" t="str">
        <f>data_olah!D134</f>
        <v>PERENG TALIQ</v>
      </c>
      <c r="F5177" s="232" t="str">
        <f>data_olah!F134</f>
        <v>-0.8163408121446062</v>
      </c>
      <c r="G5177" s="232" t="str">
        <f>data_olah!G134</f>
        <v>116.25914389453153</v>
      </c>
      <c r="H5177" s="231" t="str">
        <f>data_olah!H134</f>
        <v>BESTCAMP</v>
      </c>
      <c r="I5177" s="231" t="str">
        <f>data_olah!I134</f>
        <v>STARLINK</v>
      </c>
      <c r="J5177" s="231" t="str">
        <f>data_olah!J134</f>
        <v>TERPASANG</v>
      </c>
      <c r="K5177" s="231" t="str">
        <f>data_olah!S134</f>
        <v>&lt;=1000GB</v>
      </c>
      <c r="L5177" s="231" t="str">
        <f>data_olah!U134</f>
        <v>SANGAT OPTIMAL</v>
      </c>
    </row>
    <row r="5178">
      <c r="A5178" s="230">
        <v>2025.0</v>
      </c>
      <c r="B5178" s="230" t="s">
        <v>3601</v>
      </c>
      <c r="C5178" s="231" t="str">
        <f>data_olah!B135</f>
        <v>KUTAI BARAT</v>
      </c>
      <c r="D5178" s="231" t="str">
        <f>data_olah!C135</f>
        <v>BONGAN</v>
      </c>
      <c r="E5178" s="231" t="str">
        <f>data_olah!D135</f>
        <v>TANJUNG SOKE</v>
      </c>
      <c r="F5178" s="232" t="str">
        <f>data_olah!F135</f>
        <v>-0.9853883718734402</v>
      </c>
      <c r="G5178" s="232" t="str">
        <f>data_olah!G135</f>
        <v>116.14852985986349</v>
      </c>
      <c r="H5178" s="231" t="str">
        <f>data_olah!H135</f>
        <v>ICON+</v>
      </c>
      <c r="I5178" s="231" t="str">
        <f>data_olah!I135</f>
        <v>STARLINK</v>
      </c>
      <c r="J5178" s="231" t="str">
        <f>data_olah!J135</f>
        <v>TERPASANG</v>
      </c>
      <c r="K5178" s="231" t="str">
        <f>data_olah!S135</f>
        <v>&gt; 200GB</v>
      </c>
      <c r="L5178" s="231" t="str">
        <f>data_olah!U135</f>
        <v>KURANG OPTIMAL</v>
      </c>
    </row>
    <row r="5179">
      <c r="A5179" s="230">
        <v>2025.0</v>
      </c>
      <c r="B5179" s="230" t="s">
        <v>3601</v>
      </c>
      <c r="C5179" s="231" t="str">
        <f>data_olah!B136</f>
        <v>KUTAI BARAT</v>
      </c>
      <c r="D5179" s="231" t="str">
        <f>data_olah!C136</f>
        <v>BONGAN</v>
      </c>
      <c r="E5179" s="231" t="str">
        <f>data_olah!D136</f>
        <v>DERAYA</v>
      </c>
      <c r="F5179" s="232" t="str">
        <f>data_olah!F136</f>
        <v>-0.938584246222064</v>
      </c>
      <c r="G5179" s="232" t="str">
        <f>data_olah!G136</f>
        <v>116.15222580606046</v>
      </c>
      <c r="H5179" s="231" t="str">
        <f>data_olah!H136</f>
        <v>TELKOMSAT</v>
      </c>
      <c r="I5179" s="231" t="str">
        <f>data_olah!I136</f>
        <v>STARLINK</v>
      </c>
      <c r="J5179" s="231" t="str">
        <f>data_olah!J136</f>
        <v>TERPASANG</v>
      </c>
      <c r="K5179" s="231" t="str">
        <f>data_olah!S136</f>
        <v>&lt;=1000GB</v>
      </c>
      <c r="L5179" s="231" t="str">
        <f>data_olah!U136</f>
        <v>SANGAT OPTIMAL</v>
      </c>
    </row>
    <row r="5180">
      <c r="A5180" s="230">
        <v>2025.0</v>
      </c>
      <c r="B5180" s="230" t="s">
        <v>3601</v>
      </c>
      <c r="C5180" s="231" t="str">
        <f>data_olah!B137</f>
        <v>KUTAI BARAT</v>
      </c>
      <c r="D5180" s="231" t="str">
        <f>data_olah!C137</f>
        <v>BONGAN</v>
      </c>
      <c r="E5180" s="231" t="str">
        <f>data_olah!D137</f>
        <v>LEMPER</v>
      </c>
      <c r="F5180" s="232" t="str">
        <f>data_olah!F137</f>
        <v>-0.8795249640388523</v>
      </c>
      <c r="G5180" s="232" t="str">
        <f>data_olah!G137</f>
        <v>116.1608955367482</v>
      </c>
      <c r="H5180" s="231" t="str">
        <f>data_olah!H137</f>
        <v/>
      </c>
      <c r="I5180" s="231" t="str">
        <f>data_olah!I137</f>
        <v/>
      </c>
      <c r="J5180" s="231" t="str">
        <f>data_olah!J137</f>
        <v/>
      </c>
      <c r="K5180" s="231" t="str">
        <f>data_olah!S137</f>
        <v>BELUM TERPASANG</v>
      </c>
      <c r="L5180" s="231" t="str">
        <f>data_olah!U137</f>
        <v>BELUM TERPASANG</v>
      </c>
    </row>
    <row r="5181">
      <c r="A5181" s="230">
        <v>2025.0</v>
      </c>
      <c r="B5181" s="230" t="s">
        <v>3601</v>
      </c>
      <c r="C5181" s="231" t="str">
        <f>data_olah!B138</f>
        <v>KUTAI BARAT</v>
      </c>
      <c r="D5181" s="231" t="str">
        <f>data_olah!C138</f>
        <v>BONGAN</v>
      </c>
      <c r="E5181" s="231" t="str">
        <f>data_olah!D138</f>
        <v>MUARA SIRAM</v>
      </c>
      <c r="F5181" s="232" t="str">
        <f>data_olah!F138</f>
        <v>-0.7477491579546033</v>
      </c>
      <c r="G5181" s="232" t="str">
        <f>data_olah!G138</f>
        <v>116.17935450017545</v>
      </c>
      <c r="H5181" s="231" t="str">
        <f>data_olah!H138</f>
        <v>TELKOMSEL</v>
      </c>
      <c r="I5181" s="231" t="str">
        <f>data_olah!I138</f>
        <v>ORBIT</v>
      </c>
      <c r="J5181" s="231" t="str">
        <f>data_olah!J138</f>
        <v>TERPASANG</v>
      </c>
      <c r="K5181" s="231" t="str">
        <f>data_olah!S138</f>
        <v>TIDAK TERDETEKSI</v>
      </c>
      <c r="L5181" s="231" t="str">
        <f>data_olah!U138</f>
        <v>TIDAK TERDETEKSI</v>
      </c>
    </row>
    <row r="5182">
      <c r="A5182" s="230">
        <v>2025.0</v>
      </c>
      <c r="B5182" s="230" t="s">
        <v>3601</v>
      </c>
      <c r="C5182" s="231" t="str">
        <f>data_olah!B139</f>
        <v>KUTAI BARAT</v>
      </c>
      <c r="D5182" s="231" t="str">
        <f>data_olah!C139</f>
        <v>BONGAN</v>
      </c>
      <c r="E5182" s="231" t="str">
        <f>data_olah!D139</f>
        <v>RESAK</v>
      </c>
      <c r="F5182" s="232" t="str">
        <f>data_olah!F139</f>
        <v>-0.6955631937719908</v>
      </c>
      <c r="G5182" s="232" t="str">
        <f>data_olah!G139</f>
        <v>116.17910510223835</v>
      </c>
      <c r="H5182" s="231" t="str">
        <f>data_olah!H139</f>
        <v>BESTCAMP</v>
      </c>
      <c r="I5182" s="231" t="str">
        <f>data_olah!I139</f>
        <v>STARLINK</v>
      </c>
      <c r="J5182" s="231" t="str">
        <f>data_olah!J139</f>
        <v>TERPASANG</v>
      </c>
      <c r="K5182" s="231" t="str">
        <f>data_olah!S139</f>
        <v>&lt;= 500GB</v>
      </c>
      <c r="L5182" s="231" t="str">
        <f>data_olah!U139</f>
        <v>OPTIMAL</v>
      </c>
    </row>
    <row r="5183">
      <c r="A5183" s="230">
        <v>2025.0</v>
      </c>
      <c r="B5183" s="230" t="s">
        <v>3601</v>
      </c>
      <c r="C5183" s="231" t="str">
        <f>data_olah!B140</f>
        <v>KUTAI BARAT</v>
      </c>
      <c r="D5183" s="231" t="str">
        <f>data_olah!C140</f>
        <v>BONGAN</v>
      </c>
      <c r="E5183" s="231" t="str">
        <f>data_olah!D140</f>
        <v>JAMBUK</v>
      </c>
      <c r="F5183" s="232" t="str">
        <f>data_olah!F140</f>
        <v>-0.7000684148042612</v>
      </c>
      <c r="G5183" s="232" t="str">
        <f>data_olah!G140</f>
        <v>116.3082341603849</v>
      </c>
      <c r="H5183" s="231" t="str">
        <f>data_olah!H140</f>
        <v>BESTCAMP</v>
      </c>
      <c r="I5183" s="231" t="str">
        <f>data_olah!I140</f>
        <v>STARLINK</v>
      </c>
      <c r="J5183" s="231" t="str">
        <f>data_olah!J140</f>
        <v>TERPASANG</v>
      </c>
      <c r="K5183" s="231" t="str">
        <f>data_olah!S140</f>
        <v>&lt;= 500GB</v>
      </c>
      <c r="L5183" s="231" t="str">
        <f>data_olah!U140</f>
        <v>OPTIMAL</v>
      </c>
    </row>
    <row r="5184">
      <c r="A5184" s="230">
        <v>2025.0</v>
      </c>
      <c r="B5184" s="230" t="s">
        <v>3601</v>
      </c>
      <c r="C5184" s="231" t="str">
        <f>data_olah!B141</f>
        <v>KUTAI BARAT</v>
      </c>
      <c r="D5184" s="231" t="str">
        <f>data_olah!C141</f>
        <v>BONGAN</v>
      </c>
      <c r="E5184" s="231" t="str">
        <f>data_olah!D141</f>
        <v>MUARA GUSIK</v>
      </c>
      <c r="F5184" s="232" t="str">
        <f>data_olah!F141</f>
        <v>-0.6929360504835211</v>
      </c>
      <c r="G5184" s="232" t="str">
        <f>data_olah!G141</f>
        <v>116.315001168786</v>
      </c>
      <c r="H5184" s="231" t="str">
        <f>data_olah!H141</f>
        <v>TELKOMSEL</v>
      </c>
      <c r="I5184" s="231" t="str">
        <f>data_olah!I141</f>
        <v>INDIHOME</v>
      </c>
      <c r="J5184" s="231" t="str">
        <f>data_olah!J141</f>
        <v>TERPASANG</v>
      </c>
      <c r="K5184" s="231" t="str">
        <f>data_olah!S141</f>
        <v/>
      </c>
      <c r="L5184" s="231" t="str">
        <f>data_olah!U141</f>
        <v>TIDAK OPTIMAL</v>
      </c>
    </row>
    <row r="5185">
      <c r="A5185" s="230">
        <v>2025.0</v>
      </c>
      <c r="B5185" s="230" t="s">
        <v>3601</v>
      </c>
      <c r="C5185" s="231" t="str">
        <f>data_olah!B142</f>
        <v>KUTAI BARAT</v>
      </c>
      <c r="D5185" s="231" t="str">
        <f>data_olah!C142</f>
        <v>BONGAN</v>
      </c>
      <c r="E5185" s="231" t="str">
        <f>data_olah!D142</f>
        <v>PENAWAI</v>
      </c>
      <c r="F5185" s="232" t="str">
        <f>data_olah!F142</f>
        <v>-0.6580835705183522</v>
      </c>
      <c r="G5185" s="232" t="str">
        <f>data_olah!G142</f>
        <v>116.2357720287439</v>
      </c>
      <c r="H5185" s="231" t="str">
        <f>data_olah!H142</f>
        <v>TELKOMSEL</v>
      </c>
      <c r="I5185" s="231" t="str">
        <f>data_olah!I142</f>
        <v>ORBIT</v>
      </c>
      <c r="J5185" s="231" t="str">
        <f>data_olah!J142</f>
        <v>TERPASANG</v>
      </c>
      <c r="K5185" s="231" t="str">
        <f>data_olah!S142</f>
        <v>TIDAK TERDETEKSI</v>
      </c>
      <c r="L5185" s="231" t="str">
        <f>data_olah!U142</f>
        <v>TIDAK TERDETEKSI</v>
      </c>
    </row>
    <row r="5186">
      <c r="A5186" s="230">
        <v>2025.0</v>
      </c>
      <c r="B5186" s="230" t="s">
        <v>3601</v>
      </c>
      <c r="C5186" s="231" t="str">
        <f>data_olah!B143</f>
        <v>KUTAI BARAT</v>
      </c>
      <c r="D5186" s="231" t="str">
        <f>data_olah!C143</f>
        <v>BONGAN</v>
      </c>
      <c r="E5186" s="231" t="str">
        <f>data_olah!D143</f>
        <v>MUARA KEDANG</v>
      </c>
      <c r="F5186" s="232" t="str">
        <f>data_olah!F143</f>
        <v>-0.5698681970915376</v>
      </c>
      <c r="G5186" s="232" t="str">
        <f>data_olah!G143</f>
        <v>116.2982305844134</v>
      </c>
      <c r="H5186" s="231" t="str">
        <f>data_olah!H143</f>
        <v>TELKOM</v>
      </c>
      <c r="I5186" s="231" t="str">
        <f>data_olah!I143</f>
        <v>Astinet</v>
      </c>
      <c r="J5186" s="231" t="str">
        <f>data_olah!J143</f>
        <v>TERPASANG</v>
      </c>
      <c r="K5186" s="231" t="str">
        <f>data_olah!S143</f>
        <v>TIDAK AKTIF</v>
      </c>
      <c r="L5186" s="231" t="str">
        <f>data_olah!U143</f>
        <v>TIDAK AKTIF</v>
      </c>
    </row>
    <row r="5187">
      <c r="A5187" s="230">
        <v>2025.0</v>
      </c>
      <c r="B5187" s="230" t="s">
        <v>3601</v>
      </c>
      <c r="C5187" s="231" t="str">
        <f>data_olah!B144</f>
        <v>KUTAI BARAT</v>
      </c>
      <c r="D5187" s="231" t="str">
        <f>data_olah!C144</f>
        <v>BONGAN</v>
      </c>
      <c r="E5187" s="231" t="str">
        <f>data_olah!D144</f>
        <v>JAMBUK MAKMUR</v>
      </c>
      <c r="F5187" s="232" t="str">
        <f>data_olah!F144</f>
        <v>-0.738275526454982</v>
      </c>
      <c r="G5187" s="232" t="str">
        <f>data_olah!G144</f>
        <v>116.26907182875816</v>
      </c>
      <c r="H5187" s="231" t="str">
        <f>data_olah!H144</f>
        <v>TELKOM</v>
      </c>
      <c r="I5187" s="231" t="str">
        <f>data_olah!I144</f>
        <v>WMS</v>
      </c>
      <c r="J5187" s="231" t="str">
        <f>data_olah!J144</f>
        <v>TERPASANG</v>
      </c>
      <c r="K5187" s="231" t="str">
        <f>data_olah!S144</f>
        <v>&lt;= 100GB</v>
      </c>
      <c r="L5187" s="231" t="str">
        <f>data_olah!U144</f>
        <v>KURANG OPTIMAL</v>
      </c>
    </row>
    <row r="5188">
      <c r="A5188" s="230">
        <v>2025.0</v>
      </c>
      <c r="B5188" s="230" t="s">
        <v>3601</v>
      </c>
      <c r="C5188" s="231" t="str">
        <f>data_olah!B145</f>
        <v>KUTAI BARAT</v>
      </c>
      <c r="D5188" s="231" t="str">
        <f>data_olah!C145</f>
        <v>BONGAN</v>
      </c>
      <c r="E5188" s="231" t="str">
        <f>data_olah!D145</f>
        <v>SIRAM MAKMUR</v>
      </c>
      <c r="F5188" s="232" t="str">
        <f>data_olah!F145</f>
        <v>-0.7565127912832366</v>
      </c>
      <c r="G5188" s="232" t="str">
        <f>data_olah!G145</f>
        <v>116.22185826490798</v>
      </c>
      <c r="H5188" s="231" t="str">
        <f>data_olah!H145</f>
        <v>BESTCAMP</v>
      </c>
      <c r="I5188" s="231" t="str">
        <f>data_olah!I145</f>
        <v>STARLINK</v>
      </c>
      <c r="J5188" s="231" t="str">
        <f>data_olah!J145</f>
        <v>TERPASANG</v>
      </c>
      <c r="K5188" s="231" t="str">
        <f>data_olah!S145</f>
        <v>&lt;= 100GB</v>
      </c>
      <c r="L5188" s="231" t="str">
        <f>data_olah!U145</f>
        <v>TIDAK OPTIMAL</v>
      </c>
    </row>
    <row r="5189">
      <c r="A5189" s="230">
        <v>2025.0</v>
      </c>
      <c r="B5189" s="230" t="s">
        <v>3601</v>
      </c>
      <c r="C5189" s="231" t="str">
        <f>data_olah!B146</f>
        <v>KUTAI BARAT</v>
      </c>
      <c r="D5189" s="231" t="str">
        <f>data_olah!C146</f>
        <v>BONGAN</v>
      </c>
      <c r="E5189" s="231" t="str">
        <f>data_olah!D146</f>
        <v>SIRAM JAYA</v>
      </c>
      <c r="F5189" s="232" t="str">
        <f>data_olah!F146</f>
        <v>-0.7488600264271243</v>
      </c>
      <c r="G5189" s="232" t="str">
        <f>data_olah!G146</f>
        <v>116.20777934213777</v>
      </c>
      <c r="H5189" s="231" t="str">
        <f>data_olah!H146</f>
        <v>BESTCAMP</v>
      </c>
      <c r="I5189" s="231" t="str">
        <f>data_olah!I146</f>
        <v>STARLINK</v>
      </c>
      <c r="J5189" s="231" t="str">
        <f>data_olah!J146</f>
        <v>TERPASANG</v>
      </c>
      <c r="K5189" s="231" t="str">
        <f>data_olah!S146</f>
        <v>&lt;= 500GB</v>
      </c>
      <c r="L5189" s="231" t="str">
        <f>data_olah!U146</f>
        <v>OPTIMAL</v>
      </c>
    </row>
    <row r="5190">
      <c r="A5190" s="230">
        <v>2025.0</v>
      </c>
      <c r="B5190" s="230" t="s">
        <v>3601</v>
      </c>
      <c r="C5190" s="231" t="str">
        <f>data_olah!B147</f>
        <v>KUTAI BARAT</v>
      </c>
      <c r="D5190" s="231" t="str">
        <f>data_olah!C147</f>
        <v>BONGAN</v>
      </c>
      <c r="E5190" s="231" t="str">
        <f>data_olah!D147</f>
        <v>BUKIT HARAPAN</v>
      </c>
      <c r="F5190" s="232" t="str">
        <f>data_olah!F147</f>
        <v>-0.7648380657449214</v>
      </c>
      <c r="G5190" s="232" t="str">
        <f>data_olah!G147</f>
        <v>116.24509843726754</v>
      </c>
      <c r="H5190" s="231" t="str">
        <f>data_olah!H147</f>
        <v>BESTCAMP</v>
      </c>
      <c r="I5190" s="231" t="str">
        <f>data_olah!I147</f>
        <v>STARLINK</v>
      </c>
      <c r="J5190" s="231" t="str">
        <f>data_olah!J147</f>
        <v>TERPASANG</v>
      </c>
      <c r="K5190" s="231" t="str">
        <f>data_olah!S147</f>
        <v>&lt;= 100GB</v>
      </c>
      <c r="L5190" s="231" t="str">
        <f>data_olah!U147</f>
        <v>TIDAK OPTIMAL</v>
      </c>
    </row>
    <row r="5191">
      <c r="A5191" s="230">
        <v>2025.0</v>
      </c>
      <c r="B5191" s="230" t="s">
        <v>3601</v>
      </c>
      <c r="C5191" s="231" t="str">
        <f>data_olah!B148</f>
        <v>KUTAI BARAT</v>
      </c>
      <c r="D5191" s="231" t="str">
        <f>data_olah!C148</f>
        <v>BONGAN</v>
      </c>
      <c r="E5191" s="231" t="str">
        <f>data_olah!D148</f>
        <v>TANJUNG SARI</v>
      </c>
      <c r="F5191" s="232" t="str">
        <f>data_olah!F148</f>
        <v>-0.7024891537355281</v>
      </c>
      <c r="G5191" s="232" t="str">
        <f>data_olah!G148</f>
        <v>116.24377896046042</v>
      </c>
      <c r="H5191" s="231" t="str">
        <f>data_olah!H148</f>
        <v>BESTCAMP</v>
      </c>
      <c r="I5191" s="231" t="str">
        <f>data_olah!I148</f>
        <v>STARLINK</v>
      </c>
      <c r="J5191" s="231" t="str">
        <f>data_olah!J148</f>
        <v>TERPASANG</v>
      </c>
      <c r="K5191" s="231" t="str">
        <f>data_olah!S148</f>
        <v>&lt;= 500GB</v>
      </c>
      <c r="L5191" s="231" t="str">
        <f>data_olah!U148</f>
        <v>OPTIMAL</v>
      </c>
    </row>
    <row r="5192">
      <c r="A5192" s="230">
        <v>2025.0</v>
      </c>
      <c r="B5192" s="230" t="s">
        <v>3601</v>
      </c>
      <c r="C5192" s="231" t="str">
        <f>data_olah!B149</f>
        <v>KUTAI BARAT</v>
      </c>
      <c r="D5192" s="231" t="str">
        <f>data_olah!C149</f>
        <v>DAMAI</v>
      </c>
      <c r="E5192" s="231" t="str">
        <f>data_olah!D149</f>
        <v>BESIQ</v>
      </c>
      <c r="F5192" s="232" t="str">
        <f>data_olah!F149</f>
        <v>-0.5536025543447121</v>
      </c>
      <c r="G5192" s="232" t="str">
        <f>data_olah!G149</f>
        <v>115.55952441057008</v>
      </c>
      <c r="H5192" s="231" t="str">
        <f>data_olah!H149</f>
        <v>TELKOMSAT</v>
      </c>
      <c r="I5192" s="231" t="str">
        <f>data_olah!I149</f>
        <v>STARLINK</v>
      </c>
      <c r="J5192" s="231" t="str">
        <f>data_olah!J149</f>
        <v>TERPASANG</v>
      </c>
      <c r="K5192" s="231" t="str">
        <f>data_olah!S149</f>
        <v>&lt;= 200GB</v>
      </c>
      <c r="L5192" s="231" t="str">
        <f>data_olah!U149</f>
        <v>TIDAK OPTIMAL</v>
      </c>
    </row>
    <row r="5193">
      <c r="A5193" s="230">
        <v>2025.0</v>
      </c>
      <c r="B5193" s="230" t="s">
        <v>3601</v>
      </c>
      <c r="C5193" s="231" t="str">
        <f>data_olah!B150</f>
        <v>KUTAI BARAT</v>
      </c>
      <c r="D5193" s="231" t="str">
        <f>data_olah!C150</f>
        <v>DAMAI</v>
      </c>
      <c r="E5193" s="231" t="str">
        <f>data_olah!D150</f>
        <v>BERMAI</v>
      </c>
      <c r="F5193" s="232" t="str">
        <f>data_olah!F150</f>
        <v>-0.5524798431867345</v>
      </c>
      <c r="G5193" s="232" t="str">
        <f>data_olah!G150</f>
        <v>115.56560990621567</v>
      </c>
      <c r="H5193" s="231" t="str">
        <f>data_olah!H150</f>
        <v>TELKOMSAT</v>
      </c>
      <c r="I5193" s="231" t="str">
        <f>data_olah!I150</f>
        <v>STARLINK</v>
      </c>
      <c r="J5193" s="231" t="str">
        <f>data_olah!J150</f>
        <v>TERPASANG</v>
      </c>
      <c r="K5193" s="231" t="str">
        <f>data_olah!S150</f>
        <v>&lt;= 50GB</v>
      </c>
      <c r="L5193" s="231" t="str">
        <f>data_olah!U150</f>
        <v>TIDAK OPTIMAL</v>
      </c>
    </row>
    <row r="5194">
      <c r="A5194" s="230">
        <v>2025.0</v>
      </c>
      <c r="B5194" s="230" t="s">
        <v>3601</v>
      </c>
      <c r="C5194" s="231" t="str">
        <f>data_olah!B151</f>
        <v>KUTAI BARAT</v>
      </c>
      <c r="D5194" s="231" t="str">
        <f>data_olah!C151</f>
        <v>DAMAI</v>
      </c>
      <c r="E5194" s="231" t="str">
        <f>data_olah!D151</f>
        <v>MUARA NILIQ</v>
      </c>
      <c r="F5194" s="232" t="str">
        <f>data_olah!F151</f>
        <v>-0.6028470831468913</v>
      </c>
      <c r="G5194" s="232" t="str">
        <f>data_olah!G151</f>
        <v>115.41988047565825</v>
      </c>
      <c r="H5194" s="231" t="str">
        <f>data_olah!H151</f>
        <v>BESTCAMP</v>
      </c>
      <c r="I5194" s="231" t="str">
        <f>data_olah!I151</f>
        <v>STARLINK</v>
      </c>
      <c r="J5194" s="231" t="str">
        <f>data_olah!J151</f>
        <v>TERPASANG</v>
      </c>
      <c r="K5194" s="231" t="str">
        <f>data_olah!S151</f>
        <v>&lt;=1000GB</v>
      </c>
      <c r="L5194" s="231" t="str">
        <f>data_olah!U151</f>
        <v>SANGAT OPTIMAL</v>
      </c>
    </row>
    <row r="5195">
      <c r="A5195" s="230">
        <v>2025.0</v>
      </c>
      <c r="B5195" s="230" t="s">
        <v>3601</v>
      </c>
      <c r="C5195" s="231" t="str">
        <f>data_olah!B152</f>
        <v>KUTAI BARAT</v>
      </c>
      <c r="D5195" s="231" t="str">
        <f>data_olah!C152</f>
        <v>DAMAI</v>
      </c>
      <c r="E5195" s="231" t="str">
        <f>data_olah!D152</f>
        <v>MANTAR</v>
      </c>
      <c r="F5195" s="232" t="str">
        <f>data_olah!F152</f>
        <v>-0.4902939730748614</v>
      </c>
      <c r="G5195" s="232" t="str">
        <f>data_olah!G152</f>
        <v>115.60466894947547</v>
      </c>
      <c r="H5195" s="231" t="str">
        <f>data_olah!H152</f>
        <v>TELKOMSAT</v>
      </c>
      <c r="I5195" s="231" t="str">
        <f>data_olah!I152</f>
        <v>STARLINK</v>
      </c>
      <c r="J5195" s="231" t="str">
        <f>data_olah!J152</f>
        <v>TERPASANG</v>
      </c>
      <c r="K5195" s="231" t="str">
        <f>data_olah!S152</f>
        <v>&lt;=1000GB</v>
      </c>
      <c r="L5195" s="231" t="str">
        <f>data_olah!U152</f>
        <v>SANGAT OPTIMAL</v>
      </c>
    </row>
    <row r="5196">
      <c r="A5196" s="230">
        <v>2025.0</v>
      </c>
      <c r="B5196" s="230" t="s">
        <v>3601</v>
      </c>
      <c r="C5196" s="231" t="str">
        <f>data_olah!B153</f>
        <v>KUTAI BARAT</v>
      </c>
      <c r="D5196" s="231" t="str">
        <f>data_olah!C153</f>
        <v>DAMAI</v>
      </c>
      <c r="E5196" s="231" t="str">
        <f>data_olah!D153</f>
        <v>MUARA BOMBOY</v>
      </c>
      <c r="F5196" s="232" t="str">
        <f>data_olah!F153</f>
        <v>-0.46607559906067936</v>
      </c>
      <c r="G5196" s="232" t="str">
        <f>data_olah!G153</f>
        <v>115.67932585231426</v>
      </c>
      <c r="H5196" s="231" t="str">
        <f>data_olah!H153</f>
        <v>BESTCAMP</v>
      </c>
      <c r="I5196" s="231" t="str">
        <f>data_olah!I153</f>
        <v>STARLINK</v>
      </c>
      <c r="J5196" s="231" t="str">
        <f>data_olah!J153</f>
        <v>TERPASANG</v>
      </c>
      <c r="K5196" s="231" t="str">
        <f>data_olah!S153</f>
        <v>&lt;=1000GB</v>
      </c>
      <c r="L5196" s="231" t="str">
        <f>data_olah!U153</f>
        <v>SANGAT OPTIMAL</v>
      </c>
    </row>
    <row r="5197">
      <c r="A5197" s="230">
        <v>2025.0</v>
      </c>
      <c r="B5197" s="230" t="s">
        <v>3601</v>
      </c>
      <c r="C5197" s="231" t="str">
        <f>data_olah!B154</f>
        <v>KUTAI BARAT</v>
      </c>
      <c r="D5197" s="231" t="str">
        <f>data_olah!C154</f>
        <v>DAMAI</v>
      </c>
      <c r="E5197" s="231" t="str">
        <f>data_olah!D154</f>
        <v>DAMAI SEBERANG</v>
      </c>
      <c r="F5197" s="232" t="str">
        <f>data_olah!F154</f>
        <v>-0.4544938092908436</v>
      </c>
      <c r="G5197" s="232" t="str">
        <f>data_olah!G154</f>
        <v>115.69434709227086</v>
      </c>
      <c r="H5197" s="231" t="str">
        <f>data_olah!H154</f>
        <v>TELKOMSEL</v>
      </c>
      <c r="I5197" s="231" t="str">
        <f>data_olah!I154</f>
        <v>ORBIT</v>
      </c>
      <c r="J5197" s="231" t="str">
        <f>data_olah!J154</f>
        <v>TERPASANG</v>
      </c>
      <c r="K5197" s="231" t="str">
        <f>data_olah!S154</f>
        <v>TIDAK TERDETEKSI</v>
      </c>
      <c r="L5197" s="231" t="str">
        <f>data_olah!U154</f>
        <v>TIDAK TERDETEKSI</v>
      </c>
    </row>
    <row r="5198">
      <c r="A5198" s="230">
        <v>2025.0</v>
      </c>
      <c r="B5198" s="230" t="s">
        <v>3601</v>
      </c>
      <c r="C5198" s="231" t="str">
        <f>data_olah!B155</f>
        <v>KUTAI BARAT</v>
      </c>
      <c r="D5198" s="231" t="str">
        <f>data_olah!C155</f>
        <v>DAMAI</v>
      </c>
      <c r="E5198" s="231" t="str">
        <f>data_olah!D155</f>
        <v>MENDIKA</v>
      </c>
      <c r="F5198" s="232" t="str">
        <f>data_olah!F155</f>
        <v>-0.45344245896128726</v>
      </c>
      <c r="G5198" s="232" t="str">
        <f>data_olah!G155</f>
        <v>115.71461969165752</v>
      </c>
      <c r="H5198" s="231" t="str">
        <f>data_olah!H155</f>
        <v>BESTCAMP</v>
      </c>
      <c r="I5198" s="231" t="str">
        <f>data_olah!I155</f>
        <v>STARLINK</v>
      </c>
      <c r="J5198" s="231" t="str">
        <f>data_olah!J155</f>
        <v>TERPASANG</v>
      </c>
      <c r="K5198" s="231" t="str">
        <f>data_olah!S155</f>
        <v>&lt;= 10GB</v>
      </c>
      <c r="L5198" s="231" t="str">
        <f>data_olah!U155</f>
        <v>TIDAK OPTIMAL</v>
      </c>
    </row>
    <row r="5199">
      <c r="A5199" s="230">
        <v>2025.0</v>
      </c>
      <c r="B5199" s="230" t="s">
        <v>3601</v>
      </c>
      <c r="C5199" s="231" t="str">
        <f>data_olah!B156</f>
        <v>KUTAI BARAT</v>
      </c>
      <c r="D5199" s="231" t="str">
        <f>data_olah!C156</f>
        <v>DAMAI</v>
      </c>
      <c r="E5199" s="231" t="str">
        <f>data_olah!D156</f>
        <v>DAMAI KOTA</v>
      </c>
      <c r="F5199" s="232" t="str">
        <f>data_olah!F156</f>
        <v>-0.45429404189752765</v>
      </c>
      <c r="G5199" s="232" t="str">
        <f>data_olah!G156</f>
        <v>115.70109057786327</v>
      </c>
      <c r="H5199" s="231" t="str">
        <f>data_olah!H156</f>
        <v>TELKOMSEL</v>
      </c>
      <c r="I5199" s="231" t="str">
        <f>data_olah!I156</f>
        <v>ORBIT</v>
      </c>
      <c r="J5199" s="231" t="str">
        <f>data_olah!J156</f>
        <v>TERPASANG</v>
      </c>
      <c r="K5199" s="231" t="str">
        <f>data_olah!S156</f>
        <v>TIDAK TERDETEKSI</v>
      </c>
      <c r="L5199" s="231" t="str">
        <f>data_olah!U156</f>
        <v>TIDAK TERDETEKSI</v>
      </c>
    </row>
    <row r="5200">
      <c r="A5200" s="230">
        <v>2025.0</v>
      </c>
      <c r="B5200" s="230" t="s">
        <v>3601</v>
      </c>
      <c r="C5200" s="231" t="str">
        <f>data_olah!B157</f>
        <v>KUTAI BARAT</v>
      </c>
      <c r="D5200" s="231" t="str">
        <f>data_olah!C157</f>
        <v>DAMAI</v>
      </c>
      <c r="E5200" s="231" t="str">
        <f>data_olah!D157</f>
        <v>LUMPAT DAHUQ</v>
      </c>
      <c r="F5200" s="232" t="str">
        <f>data_olah!F157</f>
        <v>-0.4395320446393444</v>
      </c>
      <c r="G5200" s="232" t="str">
        <f>data_olah!G157</f>
        <v>115.63824379769461</v>
      </c>
      <c r="H5200" s="231" t="str">
        <f>data_olah!H157</f>
        <v>BESTCAMP</v>
      </c>
      <c r="I5200" s="231" t="str">
        <f>data_olah!I157</f>
        <v>STARLINK</v>
      </c>
      <c r="J5200" s="231" t="str">
        <f>data_olah!J157</f>
        <v>TERPASANG</v>
      </c>
      <c r="K5200" s="231" t="str">
        <f>data_olah!S157</f>
        <v>&lt;= 50GB</v>
      </c>
      <c r="L5200" s="231" t="str">
        <f>data_olah!U157</f>
        <v>TIDAK OPTIMAL</v>
      </c>
    </row>
    <row r="5201">
      <c r="A5201" s="230">
        <v>2025.0</v>
      </c>
      <c r="B5201" s="230" t="s">
        <v>3601</v>
      </c>
      <c r="C5201" s="231" t="str">
        <f>data_olah!B158</f>
        <v>KUTAI BARAT</v>
      </c>
      <c r="D5201" s="231" t="str">
        <f>data_olah!C158</f>
        <v>DAMAI</v>
      </c>
      <c r="E5201" s="231" t="str">
        <f>data_olah!D158</f>
        <v>MUARA TOKONG</v>
      </c>
      <c r="F5201" s="232" t="str">
        <f>data_olah!F158</f>
        <v>-0.4007704281301065</v>
      </c>
      <c r="G5201" s="232" t="str">
        <f>data_olah!G158</f>
        <v>115.63306416613305</v>
      </c>
      <c r="H5201" s="231" t="str">
        <f>data_olah!H158</f>
        <v>BESTCAMP</v>
      </c>
      <c r="I5201" s="231" t="str">
        <f>data_olah!I158</f>
        <v>STARLINK</v>
      </c>
      <c r="J5201" s="231" t="str">
        <f>data_olah!J158</f>
        <v>TERPASANG</v>
      </c>
      <c r="K5201" s="231" t="str">
        <f>data_olah!S158</f>
        <v>&lt;=1000GB</v>
      </c>
      <c r="L5201" s="231" t="str">
        <f>data_olah!U158</f>
        <v>SANGAT OPTIMAL</v>
      </c>
    </row>
    <row r="5202">
      <c r="A5202" s="230">
        <v>2025.0</v>
      </c>
      <c r="B5202" s="230" t="s">
        <v>3601</v>
      </c>
      <c r="C5202" s="231" t="str">
        <f>data_olah!B159</f>
        <v>KUTAI BARAT</v>
      </c>
      <c r="D5202" s="231" t="str">
        <f>data_olah!C159</f>
        <v>DAMAI</v>
      </c>
      <c r="E5202" s="231" t="str">
        <f>data_olah!D159</f>
        <v>JENGAN DANUM</v>
      </c>
      <c r="F5202" s="232" t="str">
        <f>data_olah!F159</f>
        <v>-0.3711556992533069</v>
      </c>
      <c r="G5202" s="232" t="str">
        <f>data_olah!G159</f>
        <v>115.70656604211338</v>
      </c>
      <c r="H5202" s="231" t="str">
        <f>data_olah!H159</f>
        <v>TELKOM</v>
      </c>
      <c r="I5202" s="231" t="str">
        <f>data_olah!I159</f>
        <v>WMS</v>
      </c>
      <c r="J5202" s="231" t="str">
        <f>data_olah!J159</f>
        <v>TERPASANG</v>
      </c>
      <c r="K5202" s="231" t="str">
        <f>data_olah!S159</f>
        <v>TIDAK AKTIF</v>
      </c>
      <c r="L5202" s="231" t="str">
        <f>data_olah!U159</f>
        <v>KURANG OPTIMAL</v>
      </c>
    </row>
    <row r="5203">
      <c r="A5203" s="230">
        <v>2025.0</v>
      </c>
      <c r="B5203" s="230" t="s">
        <v>3601</v>
      </c>
      <c r="C5203" s="231" t="str">
        <f>data_olah!B160</f>
        <v>KUTAI BARAT</v>
      </c>
      <c r="D5203" s="231" t="str">
        <f>data_olah!C160</f>
        <v>DAMAI</v>
      </c>
      <c r="E5203" s="231" t="str">
        <f>data_olah!D160</f>
        <v>KEAY</v>
      </c>
      <c r="F5203" s="232" t="str">
        <f>data_olah!F160</f>
        <v>-0.33154445666956217</v>
      </c>
      <c r="G5203" s="232" t="str">
        <f>data_olah!G160</f>
        <v>115.704118028698</v>
      </c>
      <c r="H5203" s="231" t="str">
        <f>data_olah!H160</f>
        <v>TELKOM</v>
      </c>
      <c r="I5203" s="231" t="str">
        <f>data_olah!I160</f>
        <v>WMS</v>
      </c>
      <c r="J5203" s="231" t="str">
        <f>data_olah!J160</f>
        <v>TERPASANG</v>
      </c>
      <c r="K5203" s="231" t="str">
        <f>data_olah!S160</f>
        <v>TIDAK AKTIF</v>
      </c>
      <c r="L5203" s="231" t="str">
        <f>data_olah!U160</f>
        <v>KURANG OPTIMAL</v>
      </c>
    </row>
    <row r="5204">
      <c r="A5204" s="230">
        <v>2025.0</v>
      </c>
      <c r="B5204" s="230" t="s">
        <v>3601</v>
      </c>
      <c r="C5204" s="231" t="str">
        <f>data_olah!B161</f>
        <v>KUTAI BARAT</v>
      </c>
      <c r="D5204" s="231" t="str">
        <f>data_olah!C161</f>
        <v>DAMAI</v>
      </c>
      <c r="E5204" s="231" t="str">
        <f>data_olah!D161</f>
        <v>TAPULANG</v>
      </c>
      <c r="F5204" s="232" t="str">
        <f>data_olah!F161</f>
        <v>-0.3561164522013427</v>
      </c>
      <c r="G5204" s="232" t="str">
        <f>data_olah!G161</f>
        <v>115.68279217161934</v>
      </c>
      <c r="H5204" s="231" t="str">
        <f>data_olah!H161</f>
        <v>BESTCAMP</v>
      </c>
      <c r="I5204" s="231" t="str">
        <f>data_olah!I161</f>
        <v>STARLINK</v>
      </c>
      <c r="J5204" s="231" t="str">
        <f>data_olah!J161</f>
        <v>TERPASANG</v>
      </c>
      <c r="K5204" s="231" t="str">
        <f>data_olah!S161</f>
        <v>&lt;=1000GB</v>
      </c>
      <c r="L5204" s="231" t="str">
        <f>data_olah!U161</f>
        <v>SANGAT OPTIMAL</v>
      </c>
    </row>
    <row r="5205">
      <c r="A5205" s="230">
        <v>2025.0</v>
      </c>
      <c r="B5205" s="230" t="s">
        <v>3601</v>
      </c>
      <c r="C5205" s="231" t="str">
        <f>data_olah!B162</f>
        <v>KUTAI BARAT</v>
      </c>
      <c r="D5205" s="231" t="str">
        <f>data_olah!C162</f>
        <v>DAMAI</v>
      </c>
      <c r="E5205" s="231" t="str">
        <f>data_olah!D162</f>
        <v>BENUNG</v>
      </c>
      <c r="F5205" s="232" t="str">
        <f>data_olah!F162</f>
        <v>-0.3460147568351544</v>
      </c>
      <c r="G5205" s="232" t="str">
        <f>data_olah!G162</f>
        <v>115.66270532496432</v>
      </c>
      <c r="H5205" s="231" t="str">
        <f>data_olah!H162</f>
        <v>BESTCAMP</v>
      </c>
      <c r="I5205" s="231" t="str">
        <f>data_olah!I162</f>
        <v>STARLINK</v>
      </c>
      <c r="J5205" s="231" t="str">
        <f>data_olah!J162</f>
        <v>TERPASANG</v>
      </c>
      <c r="K5205" s="231" t="str">
        <f>data_olah!S162</f>
        <v>&lt;= 500GB</v>
      </c>
      <c r="L5205" s="231" t="str">
        <f>data_olah!U162</f>
        <v>OPTIMAL</v>
      </c>
    </row>
    <row r="5206">
      <c r="A5206" s="230">
        <v>2025.0</v>
      </c>
      <c r="B5206" s="230" t="s">
        <v>3601</v>
      </c>
      <c r="C5206" s="231" t="str">
        <f>data_olah!B163</f>
        <v>KUTAI BARAT</v>
      </c>
      <c r="D5206" s="231" t="str">
        <f>data_olah!C163</f>
        <v>DAMAI</v>
      </c>
      <c r="E5206" s="231" t="str">
        <f>data_olah!D163</f>
        <v>MUARA NYAHING</v>
      </c>
      <c r="F5206" s="232" t="str">
        <f>data_olah!F163</f>
        <v>-0.4678913988261402</v>
      </c>
      <c r="G5206" s="232" t="str">
        <f>data_olah!G163</f>
        <v>115.61217954922085</v>
      </c>
      <c r="H5206" s="231" t="str">
        <f>data_olah!H163</f>
        <v>BESTCAMP</v>
      </c>
      <c r="I5206" s="231" t="str">
        <f>data_olah!I163</f>
        <v>STARLINK</v>
      </c>
      <c r="J5206" s="231" t="str">
        <f>data_olah!J163</f>
        <v>TERPASANG</v>
      </c>
      <c r="K5206" s="231" t="str">
        <f>data_olah!S163</f>
        <v>&lt;= 500GB</v>
      </c>
      <c r="L5206" s="231" t="str">
        <f>data_olah!U163</f>
        <v>OPTIMAL</v>
      </c>
    </row>
    <row r="5207">
      <c r="A5207" s="230">
        <v>2025.0</v>
      </c>
      <c r="B5207" s="230" t="s">
        <v>3601</v>
      </c>
      <c r="C5207" s="231" t="str">
        <f>data_olah!B164</f>
        <v>KUTAI BARAT</v>
      </c>
      <c r="D5207" s="231" t="str">
        <f>data_olah!C164</f>
        <v>DAMAI</v>
      </c>
      <c r="E5207" s="231" t="str">
        <f>data_olah!D164</f>
        <v>SEMPATN</v>
      </c>
      <c r="F5207" s="232" t="str">
        <f>data_olah!F164</f>
        <v>-0.44376056622020876</v>
      </c>
      <c r="G5207" s="232" t="str">
        <f>data_olah!G164</f>
        <v>115.69330922919225</v>
      </c>
      <c r="H5207" s="231" t="str">
        <f>data_olah!H164</f>
        <v>TELKOMSEL</v>
      </c>
      <c r="I5207" s="231" t="str">
        <f>data_olah!I164</f>
        <v>ORBIT</v>
      </c>
      <c r="J5207" s="231" t="str">
        <f>data_olah!J164</f>
        <v>TERPASANG</v>
      </c>
      <c r="K5207" s="231" t="str">
        <f>data_olah!S164</f>
        <v>TIDAK TERDETEKSI</v>
      </c>
      <c r="L5207" s="231" t="str">
        <f>data_olah!U164</f>
        <v>TIDAK TERDETEKSI</v>
      </c>
    </row>
    <row r="5208">
      <c r="A5208" s="230">
        <v>2025.0</v>
      </c>
      <c r="B5208" s="230" t="s">
        <v>3601</v>
      </c>
      <c r="C5208" s="231" t="str">
        <f>data_olah!B165</f>
        <v>KUTAI BARAT</v>
      </c>
      <c r="D5208" s="231" t="str">
        <f>data_olah!C165</f>
        <v>DAMAI</v>
      </c>
      <c r="E5208" s="231" t="str">
        <f>data_olah!D165</f>
        <v>KELIAN</v>
      </c>
      <c r="F5208" s="232" t="str">
        <f>data_olah!F165</f>
        <v>-0.38859586627433457</v>
      </c>
      <c r="G5208" s="232" t="str">
        <f>data_olah!G165</f>
        <v>115.59230427491029</v>
      </c>
      <c r="H5208" s="231" t="str">
        <f>data_olah!H165</f>
        <v>ICON+</v>
      </c>
      <c r="I5208" s="231" t="str">
        <f>data_olah!I165</f>
        <v>STARLINK</v>
      </c>
      <c r="J5208" s="231" t="str">
        <f>data_olah!J165</f>
        <v>TERPASANG</v>
      </c>
      <c r="K5208" s="231" t="str">
        <f>data_olah!S165</f>
        <v>&gt; 200GB</v>
      </c>
      <c r="L5208" s="231" t="str">
        <f>data_olah!U165</f>
        <v>KURANG OPTIMAL</v>
      </c>
    </row>
    <row r="5209">
      <c r="A5209" s="230">
        <v>2025.0</v>
      </c>
      <c r="B5209" s="230" t="s">
        <v>3601</v>
      </c>
      <c r="C5209" s="231" t="str">
        <f>data_olah!B166</f>
        <v>KUTAI BARAT</v>
      </c>
      <c r="D5209" s="231" t="str">
        <f>data_olah!C166</f>
        <v>JEMPANG</v>
      </c>
      <c r="E5209" s="231" t="str">
        <f>data_olah!D166</f>
        <v>PENTAT</v>
      </c>
      <c r="F5209" s="232" t="str">
        <f>data_olah!F166</f>
        <v>-0.576128898831272</v>
      </c>
      <c r="G5209" s="232" t="str">
        <f>data_olah!G166</f>
        <v>116.09122349981216</v>
      </c>
      <c r="H5209" s="231" t="str">
        <f>data_olah!H166</f>
        <v>TELKOM</v>
      </c>
      <c r="I5209" s="231" t="str">
        <f>data_olah!I166</f>
        <v>WMS</v>
      </c>
      <c r="J5209" s="231" t="str">
        <f>data_olah!J166</f>
        <v>TERPASANG</v>
      </c>
      <c r="K5209" s="231" t="str">
        <f>data_olah!S166</f>
        <v>TIDAK AKTIF</v>
      </c>
      <c r="L5209" s="231" t="str">
        <f>data_olah!U166</f>
        <v>KURANG OPTIMAL</v>
      </c>
    </row>
    <row r="5210">
      <c r="A5210" s="230">
        <v>2025.0</v>
      </c>
      <c r="B5210" s="230" t="s">
        <v>3601</v>
      </c>
      <c r="C5210" s="231" t="str">
        <f>data_olah!B167</f>
        <v>KUTAI BARAT</v>
      </c>
      <c r="D5210" s="231" t="str">
        <f>data_olah!C167</f>
        <v>JEMPANG</v>
      </c>
      <c r="E5210" s="231" t="str">
        <f>data_olah!D167</f>
        <v>LEMBONAH</v>
      </c>
      <c r="F5210" s="232" t="str">
        <f>data_olah!F167</f>
        <v>-0.5741708271509535</v>
      </c>
      <c r="G5210" s="232" t="str">
        <f>data_olah!G167</f>
        <v>116.08292327101539</v>
      </c>
      <c r="H5210" s="231" t="str">
        <f>data_olah!H167</f>
        <v>TELKOM</v>
      </c>
      <c r="I5210" s="231" t="str">
        <f>data_olah!I167</f>
        <v>WMS</v>
      </c>
      <c r="J5210" s="231" t="str">
        <f>data_olah!J167</f>
        <v>TERPASANG</v>
      </c>
      <c r="K5210" s="231" t="str">
        <f>data_olah!S167</f>
        <v>TIDAK AKTIF</v>
      </c>
      <c r="L5210" s="231" t="str">
        <f>data_olah!U167</f>
        <v>KURANG OPTIMAL</v>
      </c>
    </row>
    <row r="5211">
      <c r="A5211" s="230">
        <v>2025.0</v>
      </c>
      <c r="B5211" s="230" t="s">
        <v>3601</v>
      </c>
      <c r="C5211" s="231" t="str">
        <f>data_olah!B168</f>
        <v>KUTAI BARAT</v>
      </c>
      <c r="D5211" s="231" t="str">
        <f>data_olah!C168</f>
        <v>JEMPANG</v>
      </c>
      <c r="E5211" s="231" t="str">
        <f>data_olah!D168</f>
        <v>MUARA NAYAN</v>
      </c>
      <c r="F5211" s="232" t="str">
        <f>data_olah!F168</f>
        <v>-0.565550655510813</v>
      </c>
      <c r="G5211" s="232" t="str">
        <f>data_olah!G168</f>
        <v>116.08777937099507</v>
      </c>
      <c r="H5211" s="231" t="str">
        <f>data_olah!H168</f>
        <v>TELKOM</v>
      </c>
      <c r="I5211" s="231" t="str">
        <f>data_olah!I168</f>
        <v>WMS</v>
      </c>
      <c r="J5211" s="231" t="str">
        <f>data_olah!J168</f>
        <v>TERPASANG</v>
      </c>
      <c r="K5211" s="231" t="str">
        <f>data_olah!S168</f>
        <v>&gt; 200GB</v>
      </c>
      <c r="L5211" s="231" t="str">
        <f>data_olah!U168</f>
        <v>KURANG OPTIMAL</v>
      </c>
    </row>
    <row r="5212">
      <c r="A5212" s="230">
        <v>2025.0</v>
      </c>
      <c r="B5212" s="230" t="s">
        <v>3601</v>
      </c>
      <c r="C5212" s="231" t="str">
        <f>data_olah!B169</f>
        <v>KUTAI BARAT</v>
      </c>
      <c r="D5212" s="231" t="str">
        <f>data_olah!C169</f>
        <v>JEMPANG</v>
      </c>
      <c r="E5212" s="231" t="str">
        <f>data_olah!D169</f>
        <v>MANCONG</v>
      </c>
      <c r="F5212" s="232" t="str">
        <f>data_olah!F169</f>
        <v>-0.5337092705199454</v>
      </c>
      <c r="G5212" s="232" t="str">
        <f>data_olah!G169</f>
        <v>116.08002688648288</v>
      </c>
      <c r="H5212" s="231" t="str">
        <f>data_olah!H169</f>
        <v>BESTCAMP</v>
      </c>
      <c r="I5212" s="231" t="str">
        <f>data_olah!I169</f>
        <v>STARLINK</v>
      </c>
      <c r="J5212" s="231" t="str">
        <f>data_olah!J169</f>
        <v>TERPASANG</v>
      </c>
      <c r="K5212" s="231" t="str">
        <f>data_olah!S169</f>
        <v>&lt;= 200GB</v>
      </c>
      <c r="L5212" s="231" t="str">
        <f>data_olah!U169</f>
        <v>KURANG OPTIMAL</v>
      </c>
    </row>
    <row r="5213">
      <c r="A5213" s="230">
        <v>2025.0</v>
      </c>
      <c r="B5213" s="230" t="s">
        <v>3601</v>
      </c>
      <c r="C5213" s="231" t="str">
        <f>data_olah!B170</f>
        <v>KUTAI BARAT</v>
      </c>
      <c r="D5213" s="231" t="str">
        <f>data_olah!C170</f>
        <v>JEMPANG</v>
      </c>
      <c r="E5213" s="231" t="str">
        <f>data_olah!D170</f>
        <v>PERIGIQ</v>
      </c>
      <c r="F5213" s="232" t="str">
        <f>data_olah!F170</f>
        <v>-0.49437799899309964</v>
      </c>
      <c r="G5213" s="232" t="str">
        <f>data_olah!G170</f>
        <v>116.06263202869552</v>
      </c>
      <c r="H5213" s="231" t="str">
        <f>data_olah!H170</f>
        <v>BESTCAMP</v>
      </c>
      <c r="I5213" s="231" t="str">
        <f>data_olah!I170</f>
        <v>STARLINK</v>
      </c>
      <c r="J5213" s="231" t="str">
        <f>data_olah!J170</f>
        <v>TERPASANG</v>
      </c>
      <c r="K5213" s="231" t="str">
        <f>data_olah!S170</f>
        <v>&lt;= 100GB</v>
      </c>
      <c r="L5213" s="231" t="str">
        <f>data_olah!U170</f>
        <v>TIDAK OPTIMAL</v>
      </c>
    </row>
    <row r="5214">
      <c r="A5214" s="230">
        <v>2025.0</v>
      </c>
      <c r="B5214" s="230" t="s">
        <v>3601</v>
      </c>
      <c r="C5214" s="231" t="str">
        <f>data_olah!B171</f>
        <v>KUTAI BARAT</v>
      </c>
      <c r="D5214" s="231" t="str">
        <f>data_olah!C171</f>
        <v>JEMPANG</v>
      </c>
      <c r="E5214" s="231" t="str">
        <f>data_olah!D171</f>
        <v>MUARA OHONG</v>
      </c>
      <c r="F5214" s="232" t="str">
        <f>data_olah!F171</f>
        <v>-0.4318361947070967</v>
      </c>
      <c r="G5214" s="232" t="str">
        <f>data_olah!G171</f>
        <v>116.11084088446462</v>
      </c>
      <c r="H5214" s="231" t="str">
        <f>data_olah!H171</f>
        <v/>
      </c>
      <c r="I5214" s="231" t="str">
        <f>data_olah!I171</f>
        <v/>
      </c>
      <c r="J5214" s="231" t="str">
        <f>data_olah!J171</f>
        <v/>
      </c>
      <c r="K5214" s="231" t="str">
        <f>data_olah!S171</f>
        <v>BELUM TERPASANG</v>
      </c>
      <c r="L5214" s="231" t="str">
        <f>data_olah!U171</f>
        <v>BELUM TERPASANG</v>
      </c>
    </row>
    <row r="5215">
      <c r="A5215" s="230">
        <v>2025.0</v>
      </c>
      <c r="B5215" s="230" t="s">
        <v>3601</v>
      </c>
      <c r="C5215" s="231" t="str">
        <f>data_olah!B172</f>
        <v>KUTAI BARAT</v>
      </c>
      <c r="D5215" s="231" t="str">
        <f>data_olah!C172</f>
        <v>JEMPANG</v>
      </c>
      <c r="E5215" s="231" t="str">
        <f>data_olah!D172</f>
        <v>TANJUNG JONE</v>
      </c>
      <c r="F5215" s="232" t="str">
        <f>data_olah!F172</f>
        <v>-0.4629164902076247</v>
      </c>
      <c r="G5215" s="232" t="str">
        <f>data_olah!G172</f>
        <v>116.14678123907382</v>
      </c>
      <c r="H5215" s="231" t="str">
        <f>data_olah!H172</f>
        <v>BESTCAMP</v>
      </c>
      <c r="I5215" s="231" t="str">
        <f>data_olah!I172</f>
        <v>STARLINK</v>
      </c>
      <c r="J5215" s="231" t="str">
        <f>data_olah!J172</f>
        <v>TERPASANG</v>
      </c>
      <c r="K5215" s="231" t="str">
        <f>data_olah!S172</f>
        <v>&lt;= 50GB</v>
      </c>
      <c r="L5215" s="231" t="str">
        <f>data_olah!U172</f>
        <v>TIDAK OPTIMAL</v>
      </c>
    </row>
    <row r="5216">
      <c r="A5216" s="230">
        <v>2025.0</v>
      </c>
      <c r="B5216" s="230" t="s">
        <v>3601</v>
      </c>
      <c r="C5216" s="231" t="str">
        <f>data_olah!B173</f>
        <v>KUTAI BARAT</v>
      </c>
      <c r="D5216" s="231" t="str">
        <f>data_olah!C173</f>
        <v>JEMPANG</v>
      </c>
      <c r="E5216" s="231" t="str">
        <f>data_olah!D173</f>
        <v>TANJUNG ISUY</v>
      </c>
      <c r="F5216" s="232" t="str">
        <f>data_olah!F173</f>
        <v>-0.5150004710898157</v>
      </c>
      <c r="G5216" s="232" t="str">
        <f>data_olah!G173</f>
        <v>116.13897618945853</v>
      </c>
      <c r="H5216" s="231" t="str">
        <f>data_olah!H173</f>
        <v>TELKOM</v>
      </c>
      <c r="I5216" s="231" t="str">
        <f>data_olah!I173</f>
        <v>Astinet</v>
      </c>
      <c r="J5216" s="231" t="str">
        <f>data_olah!J173</f>
        <v>TERPASANG</v>
      </c>
      <c r="K5216" s="231" t="str">
        <f>data_olah!S173</f>
        <v>TIDAK AKTIF</v>
      </c>
      <c r="L5216" s="231" t="str">
        <f>data_olah!U173</f>
        <v>TIDAK TERDETEKSI</v>
      </c>
    </row>
    <row r="5217">
      <c r="A5217" s="230">
        <v>2025.0</v>
      </c>
      <c r="B5217" s="230" t="s">
        <v>3601</v>
      </c>
      <c r="C5217" s="231" t="str">
        <f>data_olah!B174</f>
        <v>KUTAI BARAT</v>
      </c>
      <c r="D5217" s="231" t="str">
        <f>data_olah!C174</f>
        <v>JEMPANG</v>
      </c>
      <c r="E5217" s="231" t="str">
        <f>data_olah!D174</f>
        <v>TANJUNG JAN</v>
      </c>
      <c r="F5217" s="232" t="str">
        <f>data_olah!F174</f>
        <v>-0.5218896482024631</v>
      </c>
      <c r="G5217" s="232" t="str">
        <f>data_olah!G174</f>
        <v>116.1677406510386</v>
      </c>
      <c r="H5217" s="231" t="str">
        <f>data_olah!H174</f>
        <v>BESTCAMP</v>
      </c>
      <c r="I5217" s="231" t="str">
        <f>data_olah!I174</f>
        <v>STARLINK</v>
      </c>
      <c r="J5217" s="231" t="str">
        <f>data_olah!J174</f>
        <v>TERPASANG</v>
      </c>
      <c r="K5217" s="231" t="str">
        <f>data_olah!S174</f>
        <v>&lt;= 50GB</v>
      </c>
      <c r="L5217" s="231" t="str">
        <f>data_olah!U174</f>
        <v>TIDAK OPTIMAL</v>
      </c>
    </row>
    <row r="5218">
      <c r="A5218" s="230">
        <v>2025.0</v>
      </c>
      <c r="B5218" s="230" t="s">
        <v>3601</v>
      </c>
      <c r="C5218" s="231" t="str">
        <f>data_olah!B175</f>
        <v>KUTAI BARAT</v>
      </c>
      <c r="D5218" s="231" t="str">
        <f>data_olah!C175</f>
        <v>JEMPANG</v>
      </c>
      <c r="E5218" s="231" t="str">
        <f>data_olah!D175</f>
        <v>PULAU LANTING</v>
      </c>
      <c r="F5218" s="232" t="str">
        <f>data_olah!F175</f>
        <v>-0.49978484979519755</v>
      </c>
      <c r="G5218" s="232" t="str">
        <f>data_olah!G175</f>
        <v>116.18454089868337</v>
      </c>
      <c r="H5218" s="231" t="str">
        <f>data_olah!H175</f>
        <v>TELKOMSEL</v>
      </c>
      <c r="I5218" s="231" t="str">
        <f>data_olah!I175</f>
        <v>INDIHOME</v>
      </c>
      <c r="J5218" s="231" t="str">
        <f>data_olah!J175</f>
        <v>TERPASANG</v>
      </c>
      <c r="K5218" s="231" t="str">
        <f>data_olah!S175</f>
        <v/>
      </c>
      <c r="L5218" s="231" t="str">
        <f>data_olah!U175</f>
        <v>TIDAK OPTIMAL</v>
      </c>
    </row>
    <row r="5219">
      <c r="A5219" s="230">
        <v>2025.0</v>
      </c>
      <c r="B5219" s="230" t="s">
        <v>3601</v>
      </c>
      <c r="C5219" s="231" t="str">
        <f>data_olah!B176</f>
        <v>KUTAI BARAT</v>
      </c>
      <c r="D5219" s="231" t="str">
        <f>data_olah!C176</f>
        <v>JEMPANG</v>
      </c>
      <c r="E5219" s="231" t="str">
        <f>data_olah!D176</f>
        <v>MUARA TAE</v>
      </c>
      <c r="F5219" s="232" t="str">
        <f>data_olah!F176</f>
        <v>-0.5913837820663428</v>
      </c>
      <c r="G5219" s="232" t="str">
        <f>data_olah!G176</f>
        <v>116.01291400502159</v>
      </c>
      <c r="H5219" s="231" t="str">
        <f>data_olah!H176</f>
        <v>TELKOM</v>
      </c>
      <c r="I5219" s="231" t="str">
        <f>data_olah!I176</f>
        <v>WMS</v>
      </c>
      <c r="J5219" s="231" t="str">
        <f>data_olah!J176</f>
        <v>TERPASANG</v>
      </c>
      <c r="K5219" s="231" t="str">
        <f>data_olah!S176</f>
        <v>&gt; 200GB</v>
      </c>
      <c r="L5219" s="231" t="str">
        <f>data_olah!U176</f>
        <v>KURANG OPTIMAL</v>
      </c>
    </row>
    <row r="5220">
      <c r="A5220" s="230">
        <v>2025.0</v>
      </c>
      <c r="B5220" s="230" t="s">
        <v>3601</v>
      </c>
      <c r="C5220" s="231" t="str">
        <f>data_olah!B177</f>
        <v>KUTAI BARAT</v>
      </c>
      <c r="D5220" s="231" t="str">
        <f>data_olah!C177</f>
        <v>JEMPANG</v>
      </c>
      <c r="E5220" s="231" t="str">
        <f>data_olah!D177</f>
        <v>BEKOKONG MAKMUR</v>
      </c>
      <c r="F5220" s="232" t="str">
        <f>data_olah!F177</f>
        <v>-0.649136286362228</v>
      </c>
      <c r="G5220" s="232" t="str">
        <f>data_olah!G177</f>
        <v>116.12618728068873</v>
      </c>
      <c r="H5220" s="231" t="str">
        <f>data_olah!H177</f>
        <v>TELKOMSEL</v>
      </c>
      <c r="I5220" s="231" t="str">
        <f>data_olah!I177</f>
        <v>ORBIT</v>
      </c>
      <c r="J5220" s="231" t="str">
        <f>data_olah!J177</f>
        <v>TERPASANG</v>
      </c>
      <c r="K5220" s="231" t="str">
        <f>data_olah!S177</f>
        <v>TIDAK TERDETEKSI</v>
      </c>
      <c r="L5220" s="231" t="str">
        <f>data_olah!U177</f>
        <v>TIDAK TERDETEKSI</v>
      </c>
    </row>
    <row r="5221">
      <c r="A5221" s="230">
        <v>2025.0</v>
      </c>
      <c r="B5221" s="230" t="s">
        <v>3601</v>
      </c>
      <c r="C5221" s="231" t="str">
        <f>data_olah!B178</f>
        <v>KUTAI BARAT</v>
      </c>
      <c r="D5221" s="231" t="str">
        <f>data_olah!C178</f>
        <v>LINGGANG BIGUNG</v>
      </c>
      <c r="E5221" s="231" t="str">
        <f>data_olah!D178</f>
        <v>LINGGANG MELAPEH BARU</v>
      </c>
      <c r="F5221" s="232" t="str">
        <f>data_olah!F178</f>
        <v>-0.14356069971007637</v>
      </c>
      <c r="G5221" s="232" t="str">
        <f>data_olah!G178</f>
        <v>115.56618537099042</v>
      </c>
      <c r="H5221" s="231" t="str">
        <f>data_olah!H178</f>
        <v>TELKOMSEL</v>
      </c>
      <c r="I5221" s="231" t="str">
        <f>data_olah!I178</f>
        <v>INDIHOME</v>
      </c>
      <c r="J5221" s="231" t="str">
        <f>data_olah!J178</f>
        <v>TERPASANG</v>
      </c>
      <c r="K5221" s="231" t="str">
        <f>data_olah!S178</f>
        <v/>
      </c>
      <c r="L5221" s="231" t="str">
        <f>data_olah!U178</f>
        <v>KURANG OPTIMAL</v>
      </c>
    </row>
    <row r="5222">
      <c r="A5222" s="230">
        <v>2025.0</v>
      </c>
      <c r="B5222" s="230" t="s">
        <v>3601</v>
      </c>
      <c r="C5222" s="231" t="str">
        <f>data_olah!B179</f>
        <v>KUTAI BARAT</v>
      </c>
      <c r="D5222" s="231" t="str">
        <f>data_olah!C179</f>
        <v>LINGGANG BIGUNG</v>
      </c>
      <c r="E5222" s="231" t="str">
        <f>data_olah!D179</f>
        <v>LINGGANG BIGUNG BARU</v>
      </c>
      <c r="F5222" s="232">
        <f>data_olah!F179</f>
        <v>-0.142638023</v>
      </c>
      <c r="G5222" s="232">
        <f>data_olah!G179</f>
        <v>115.5661103</v>
      </c>
      <c r="H5222" s="231" t="str">
        <f>data_olah!H179</f>
        <v>BESTCAMP</v>
      </c>
      <c r="I5222" s="231" t="str">
        <f>data_olah!I179</f>
        <v>STARLINK</v>
      </c>
      <c r="J5222" s="231" t="str">
        <f>data_olah!J179</f>
        <v>TERPASANG</v>
      </c>
      <c r="K5222" s="231" t="str">
        <f>data_olah!S179</f>
        <v>&lt;= 500GB</v>
      </c>
      <c r="L5222" s="231" t="str">
        <f>data_olah!U179</f>
        <v>OPTIMAL</v>
      </c>
    </row>
    <row r="5223">
      <c r="A5223" s="230">
        <v>2025.0</v>
      </c>
      <c r="B5223" s="230" t="s">
        <v>3601</v>
      </c>
      <c r="C5223" s="231" t="str">
        <f>data_olah!B180</f>
        <v>KUTAI BARAT</v>
      </c>
      <c r="D5223" s="231" t="str">
        <f>data_olah!C180</f>
        <v>LINGGANG BIGUNG</v>
      </c>
      <c r="E5223" s="231" t="str">
        <f>data_olah!D180</f>
        <v>LINGGANG TUTUNG</v>
      </c>
      <c r="F5223" s="232" t="str">
        <f>data_olah!F180</f>
        <v>-0.08340520112962524</v>
      </c>
      <c r="G5223" s="232" t="str">
        <f>data_olah!G180</f>
        <v>115.4552373114897</v>
      </c>
      <c r="H5223" s="231" t="str">
        <f>data_olah!H180</f>
        <v>TELKOMSAT</v>
      </c>
      <c r="I5223" s="231" t="str">
        <f>data_olah!I180</f>
        <v>STARLINK</v>
      </c>
      <c r="J5223" s="231" t="str">
        <f>data_olah!J180</f>
        <v>TERPASANG</v>
      </c>
      <c r="K5223" s="231" t="str">
        <f>data_olah!S180</f>
        <v>&lt;= 50GB</v>
      </c>
      <c r="L5223" s="231" t="str">
        <f>data_olah!U180</f>
        <v>TIDAK OPTIMAL</v>
      </c>
    </row>
    <row r="5224">
      <c r="A5224" s="230">
        <v>2025.0</v>
      </c>
      <c r="B5224" s="230" t="s">
        <v>3601</v>
      </c>
      <c r="C5224" s="231" t="str">
        <f>data_olah!B181</f>
        <v>KUTAI BARAT</v>
      </c>
      <c r="D5224" s="231" t="str">
        <f>data_olah!C181</f>
        <v>LINGGANG BIGUNG</v>
      </c>
      <c r="E5224" s="231" t="str">
        <f>data_olah!D181</f>
        <v>LINGGANG MELAPEH</v>
      </c>
      <c r="F5224" s="232" t="str">
        <f>data_olah!F181</f>
        <v>-0.1608131220907429</v>
      </c>
      <c r="G5224" s="232" t="str">
        <f>data_olah!G181</f>
        <v>115.5873729368373</v>
      </c>
      <c r="H5224" s="231" t="str">
        <f>data_olah!H181</f>
        <v>BESTCAMP</v>
      </c>
      <c r="I5224" s="231" t="str">
        <f>data_olah!I181</f>
        <v>STARLINK</v>
      </c>
      <c r="J5224" s="231" t="str">
        <f>data_olah!J181</f>
        <v>TERPASANG</v>
      </c>
      <c r="K5224" s="231" t="str">
        <f>data_olah!S181</f>
        <v>&lt;= 150GB</v>
      </c>
      <c r="L5224" s="231" t="str">
        <f>data_olah!U181</f>
        <v>TIDAK OPTIMAL</v>
      </c>
    </row>
    <row r="5225">
      <c r="A5225" s="230">
        <v>2025.0</v>
      </c>
      <c r="B5225" s="230" t="s">
        <v>3601</v>
      </c>
      <c r="C5225" s="231" t="str">
        <f>data_olah!B182</f>
        <v>KUTAI BARAT</v>
      </c>
      <c r="D5225" s="231" t="str">
        <f>data_olah!C182</f>
        <v>LINGGANG BIGUNG</v>
      </c>
      <c r="E5225" s="231" t="str">
        <f>data_olah!D182</f>
        <v>LINGGANG MAPAN</v>
      </c>
      <c r="F5225" s="232" t="str">
        <f>data_olah!F182</f>
        <v>-0.16948249965054873</v>
      </c>
      <c r="G5225" s="232" t="str">
        <f>data_olah!G182</f>
        <v>115.62155321537713</v>
      </c>
      <c r="H5225" s="231" t="str">
        <f>data_olah!H182</f>
        <v>TELKOMSEL</v>
      </c>
      <c r="I5225" s="231" t="str">
        <f>data_olah!I182</f>
        <v>INDIHOME</v>
      </c>
      <c r="J5225" s="231" t="str">
        <f>data_olah!J182</f>
        <v>TERPASANG</v>
      </c>
      <c r="K5225" s="231" t="str">
        <f>data_olah!S182</f>
        <v/>
      </c>
      <c r="L5225" s="231" t="str">
        <f>data_olah!U182</f>
        <v>KURANG OPTIMAL</v>
      </c>
    </row>
    <row r="5226">
      <c r="A5226" s="230">
        <v>2025.0</v>
      </c>
      <c r="B5226" s="230" t="s">
        <v>3601</v>
      </c>
      <c r="C5226" s="231" t="str">
        <f>data_olah!B183</f>
        <v>KUTAI BARAT</v>
      </c>
      <c r="D5226" s="231" t="str">
        <f>data_olah!C183</f>
        <v>LINGGANG BIGUNG</v>
      </c>
      <c r="E5226" s="231" t="str">
        <f>data_olah!D183</f>
        <v>LINGGANG BIGUNG</v>
      </c>
      <c r="F5226" s="232" t="str">
        <f>data_olah!F183</f>
        <v>-0.14362577926461434</v>
      </c>
      <c r="G5226" s="232" t="str">
        <f>data_olah!G183</f>
        <v>115.6229566950905</v>
      </c>
      <c r="H5226" s="231" t="str">
        <f>data_olah!H183</f>
        <v>TELKOM</v>
      </c>
      <c r="I5226" s="231" t="str">
        <f>data_olah!I183</f>
        <v>WMS</v>
      </c>
      <c r="J5226" s="231" t="str">
        <f>data_olah!J183</f>
        <v>TERPASANG</v>
      </c>
      <c r="K5226" s="231" t="str">
        <f>data_olah!S183</f>
        <v>&lt;= 50GB</v>
      </c>
      <c r="L5226" s="231" t="str">
        <f>data_olah!U183</f>
        <v>KURANG OPTIMAL</v>
      </c>
    </row>
    <row r="5227">
      <c r="A5227" s="230">
        <v>2025.0</v>
      </c>
      <c r="B5227" s="230" t="s">
        <v>3601</v>
      </c>
      <c r="C5227" s="231" t="str">
        <f>data_olah!B184</f>
        <v>KUTAI BARAT</v>
      </c>
      <c r="D5227" s="231" t="str">
        <f>data_olah!C184</f>
        <v>LINGGANG BIGUNG</v>
      </c>
      <c r="E5227" s="231" t="str">
        <f>data_olah!D184</f>
        <v>LINGGANG AMER</v>
      </c>
      <c r="F5227" s="232" t="str">
        <f>data_olah!F184</f>
        <v>-0.14545867645066915</v>
      </c>
      <c r="G5227" s="232" t="str">
        <f>data_olah!G184</f>
        <v>115.65352480305597</v>
      </c>
      <c r="H5227" s="231" t="str">
        <f>data_olah!H184</f>
        <v>TELKOM</v>
      </c>
      <c r="I5227" s="231" t="str">
        <f>data_olah!I184</f>
        <v>WMS</v>
      </c>
      <c r="J5227" s="231" t="str">
        <f>data_olah!J184</f>
        <v>TERPASANG</v>
      </c>
      <c r="K5227" s="231" t="str">
        <f>data_olah!S184</f>
        <v>&lt;= 100GB</v>
      </c>
      <c r="L5227" s="231" t="str">
        <f>data_olah!U184</f>
        <v>TIDAK OPTIMAL</v>
      </c>
    </row>
    <row r="5228">
      <c r="A5228" s="230">
        <v>2025.0</v>
      </c>
      <c r="B5228" s="230" t="s">
        <v>3601</v>
      </c>
      <c r="C5228" s="231" t="str">
        <f>data_olah!B185</f>
        <v>KUTAI BARAT</v>
      </c>
      <c r="D5228" s="231" t="str">
        <f>data_olah!C185</f>
        <v>LINGGANG BIGUNG</v>
      </c>
      <c r="E5228" s="231" t="str">
        <f>data_olah!D185</f>
        <v>LINGGANG BANGUNSARI</v>
      </c>
      <c r="F5228" s="232" t="str">
        <f>data_olah!F185</f>
        <v>-0.1478207390887691</v>
      </c>
      <c r="G5228" s="232" t="str">
        <f>data_olah!G185</f>
        <v>115.642642737589</v>
      </c>
      <c r="H5228" s="231" t="str">
        <f>data_olah!H185</f>
        <v>TELKOM</v>
      </c>
      <c r="I5228" s="231" t="str">
        <f>data_olah!I185</f>
        <v>WMS</v>
      </c>
      <c r="J5228" s="231" t="str">
        <f>data_olah!J185</f>
        <v>TERPASANG</v>
      </c>
      <c r="K5228" s="231" t="str">
        <f>data_olah!S185</f>
        <v>&lt;= 1GB</v>
      </c>
      <c r="L5228" s="231" t="str">
        <f>data_olah!U185</f>
        <v>TIDAK OPTIMAL</v>
      </c>
    </row>
    <row r="5229">
      <c r="A5229" s="230">
        <v>2025.0</v>
      </c>
      <c r="B5229" s="230" t="s">
        <v>3601</v>
      </c>
      <c r="C5229" s="231" t="str">
        <f>data_olah!B186</f>
        <v>KUTAI BARAT</v>
      </c>
      <c r="D5229" s="231" t="str">
        <f>data_olah!C186</f>
        <v>LINGGANG BIGUNG</v>
      </c>
      <c r="E5229" s="231" t="str">
        <f>data_olah!D186</f>
        <v>LINGGANG PURWODADI</v>
      </c>
      <c r="F5229" s="232" t="str">
        <f>data_olah!F186</f>
        <v>-0.1453228659666651</v>
      </c>
      <c r="G5229" s="232" t="str">
        <f>data_olah!G186</f>
        <v>115.60856979330372</v>
      </c>
      <c r="H5229" s="231" t="str">
        <f>data_olah!H186</f>
        <v>TELKOMSEL</v>
      </c>
      <c r="I5229" s="231" t="str">
        <f>data_olah!I186</f>
        <v>INDIHOME</v>
      </c>
      <c r="J5229" s="231" t="str">
        <f>data_olah!J186</f>
        <v>TERPASANG</v>
      </c>
      <c r="K5229" s="231" t="str">
        <f>data_olah!S186</f>
        <v/>
      </c>
      <c r="L5229" s="231" t="str">
        <f>data_olah!U186</f>
        <v>KURANG OPTIMAL</v>
      </c>
    </row>
    <row r="5230">
      <c r="A5230" s="230">
        <v>2025.0</v>
      </c>
      <c r="B5230" s="230" t="s">
        <v>3601</v>
      </c>
      <c r="C5230" s="231" t="str">
        <f>data_olah!B187</f>
        <v>KUTAI BARAT</v>
      </c>
      <c r="D5230" s="231" t="str">
        <f>data_olah!C187</f>
        <v>LINGGANG BIGUNG</v>
      </c>
      <c r="E5230" s="231" t="str">
        <f>data_olah!D187</f>
        <v>LINGGANG MENCELEW</v>
      </c>
      <c r="F5230" s="232" t="str">
        <f>data_olah!F187</f>
        <v>-0.10969078390728415</v>
      </c>
      <c r="G5230" s="232" t="str">
        <f>data_olah!G187</f>
        <v>115.65419209609944</v>
      </c>
      <c r="H5230" s="231" t="str">
        <f>data_olah!H187</f>
        <v>BESTCAMP</v>
      </c>
      <c r="I5230" s="231" t="str">
        <f>data_olah!I187</f>
        <v>STARLINK</v>
      </c>
      <c r="J5230" s="231" t="str">
        <f>data_olah!J187</f>
        <v>TERPASANG</v>
      </c>
      <c r="K5230" s="231" t="str">
        <f>data_olah!S187</f>
        <v>&lt;= 200GB</v>
      </c>
      <c r="L5230" s="231" t="str">
        <f>data_olah!U187</f>
        <v>KURANG OPTIMAL</v>
      </c>
    </row>
    <row r="5231">
      <c r="A5231" s="230">
        <v>2025.0</v>
      </c>
      <c r="B5231" s="230" t="s">
        <v>3601</v>
      </c>
      <c r="C5231" s="231" t="str">
        <f>data_olah!B188</f>
        <v>KUTAI BARAT</v>
      </c>
      <c r="D5231" s="231" t="str">
        <f>data_olah!C188</f>
        <v>LINGGANG BIGUNG</v>
      </c>
      <c r="E5231" s="231" t="str">
        <f>data_olah!D188</f>
        <v>LINGGANG KEBUT</v>
      </c>
      <c r="F5231" s="232" t="str">
        <f>data_olah!F188</f>
        <v>-0.11990584028474943</v>
      </c>
      <c r="G5231" s="232" t="str">
        <f>data_olah!G188</f>
        <v>115.64146393007199</v>
      </c>
      <c r="H5231" s="231" t="str">
        <f>data_olah!H188</f>
        <v>BESTCAMP</v>
      </c>
      <c r="I5231" s="231" t="str">
        <f>data_olah!I188</f>
        <v>STARLINK</v>
      </c>
      <c r="J5231" s="231" t="str">
        <f>data_olah!J188</f>
        <v>TERPASANG</v>
      </c>
      <c r="K5231" s="231" t="str">
        <f>data_olah!S188</f>
        <v>&lt;=1000GB</v>
      </c>
      <c r="L5231" s="231" t="str">
        <f>data_olah!U188</f>
        <v>SANGAT OPTIMAL</v>
      </c>
    </row>
    <row r="5232">
      <c r="A5232" s="230">
        <v>2025.0</v>
      </c>
      <c r="B5232" s="230" t="s">
        <v>3601</v>
      </c>
      <c r="C5232" s="231" t="str">
        <f>data_olah!B189</f>
        <v>KUTAI BARAT</v>
      </c>
      <c r="D5232" s="231" t="str">
        <f>data_olah!C189</f>
        <v>LONG IRAM</v>
      </c>
      <c r="E5232" s="231" t="str">
        <f>data_olah!D189</f>
        <v>LINGGANG MUARA LEBAN</v>
      </c>
      <c r="F5232" s="232" t="str">
        <f>data_olah!F189</f>
        <v>-0.029448097951342084</v>
      </c>
      <c r="G5232" s="232" t="str">
        <f>data_olah!G189</f>
        <v>115.58580302766681</v>
      </c>
      <c r="H5232" s="231" t="str">
        <f>data_olah!H189</f>
        <v>BESTCAMP</v>
      </c>
      <c r="I5232" s="231" t="str">
        <f>data_olah!I189</f>
        <v>STARLINK</v>
      </c>
      <c r="J5232" s="231" t="str">
        <f>data_olah!J189</f>
        <v>TERPASANG</v>
      </c>
      <c r="K5232" s="231" t="str">
        <f>data_olah!S189</f>
        <v>&lt;=1000GB</v>
      </c>
      <c r="L5232" s="231" t="str">
        <f>data_olah!U189</f>
        <v>SANGAT OPTIMAL</v>
      </c>
    </row>
    <row r="5233">
      <c r="A5233" s="230">
        <v>2025.0</v>
      </c>
      <c r="B5233" s="230" t="s">
        <v>3601</v>
      </c>
      <c r="C5233" s="231" t="str">
        <f>data_olah!B190</f>
        <v>KUTAI BARAT</v>
      </c>
      <c r="D5233" s="231" t="str">
        <f>data_olah!C190</f>
        <v>LONG IRAM</v>
      </c>
      <c r="E5233" s="231" t="str">
        <f>data_olah!D190</f>
        <v>LONG IRAM SEBERANG</v>
      </c>
      <c r="F5233" s="232" t="str">
        <f>data_olah!F190</f>
        <v>-0.02915837117519891</v>
      </c>
      <c r="G5233" s="232" t="str">
        <f>data_olah!G190</f>
        <v>115.61410129478227</v>
      </c>
      <c r="H5233" s="231" t="str">
        <f>data_olah!H190</f>
        <v>BESTCAMP</v>
      </c>
      <c r="I5233" s="231" t="str">
        <f>data_olah!I190</f>
        <v>STARLINK</v>
      </c>
      <c r="J5233" s="231" t="str">
        <f>data_olah!J190</f>
        <v>TERPASANG</v>
      </c>
      <c r="K5233" s="231" t="str">
        <f>data_olah!S190</f>
        <v>&lt;= 500GB</v>
      </c>
      <c r="L5233" s="231" t="str">
        <f>data_olah!U190</f>
        <v>OPTIMAL</v>
      </c>
    </row>
    <row r="5234">
      <c r="A5234" s="230">
        <v>2025.0</v>
      </c>
      <c r="B5234" s="230" t="s">
        <v>3601</v>
      </c>
      <c r="C5234" s="231" t="str">
        <f>data_olah!B191</f>
        <v>KUTAI BARAT</v>
      </c>
      <c r="D5234" s="231" t="str">
        <f>data_olah!C191</f>
        <v>LONG IRAM</v>
      </c>
      <c r="E5234" s="231" t="str">
        <f>data_olah!D191</f>
        <v>LONG IRAM ILIR</v>
      </c>
      <c r="F5234" s="232" t="str">
        <f>data_olah!F191</f>
        <v>-0.026995672565834117</v>
      </c>
      <c r="G5234" s="232" t="str">
        <f>data_olah!G191</f>
        <v>115.61633827379782</v>
      </c>
      <c r="H5234" s="231" t="str">
        <f>data_olah!H191</f>
        <v>BESTCAMP</v>
      </c>
      <c r="I5234" s="231" t="str">
        <f>data_olah!I191</f>
        <v>STARLINK</v>
      </c>
      <c r="J5234" s="231" t="str">
        <f>data_olah!J191</f>
        <v>TERPASANG</v>
      </c>
      <c r="K5234" s="231" t="str">
        <f>data_olah!S191</f>
        <v>&lt;= 50GB</v>
      </c>
      <c r="L5234" s="231" t="str">
        <f>data_olah!U191</f>
        <v>TIDAK OPTIMAL</v>
      </c>
    </row>
    <row r="5235">
      <c r="A5235" s="230">
        <v>2025.0</v>
      </c>
      <c r="B5235" s="230" t="s">
        <v>3601</v>
      </c>
      <c r="C5235" s="231" t="str">
        <f>data_olah!B192</f>
        <v>KUTAI BARAT</v>
      </c>
      <c r="D5235" s="231" t="str">
        <f>data_olah!C192</f>
        <v>LONG IRAM</v>
      </c>
      <c r="E5235" s="231" t="str">
        <f>data_olah!D192</f>
        <v>ANAH</v>
      </c>
      <c r="F5235" s="232" t="str">
        <f>data_olah!F192</f>
        <v>-0.03719725691306401</v>
      </c>
      <c r="G5235" s="232" t="str">
        <f>data_olah!G192</f>
        <v>115.60471765382022</v>
      </c>
      <c r="H5235" s="231" t="str">
        <f>data_olah!H192</f>
        <v>BESTCAMP</v>
      </c>
      <c r="I5235" s="231" t="str">
        <f>data_olah!I192</f>
        <v>STARLINK</v>
      </c>
      <c r="J5235" s="231" t="str">
        <f>data_olah!J192</f>
        <v>TERPASANG</v>
      </c>
      <c r="K5235" s="231" t="str">
        <f>data_olah!S192</f>
        <v>&lt;=1000GB</v>
      </c>
      <c r="L5235" s="231" t="str">
        <f>data_olah!U192</f>
        <v>SANGAT OPTIMAL</v>
      </c>
    </row>
    <row r="5236">
      <c r="A5236" s="230">
        <v>2025.0</v>
      </c>
      <c r="B5236" s="230" t="s">
        <v>3601</v>
      </c>
      <c r="C5236" s="231" t="str">
        <f>data_olah!B193</f>
        <v>KUTAI BARAT</v>
      </c>
      <c r="D5236" s="231" t="str">
        <f>data_olah!C193</f>
        <v>LONG IRAM</v>
      </c>
      <c r="E5236" s="231" t="str">
        <f>data_olah!D193</f>
        <v>LONG DALIQ</v>
      </c>
      <c r="F5236" s="232" t="str">
        <f>data_olah!F193</f>
        <v>0.016384909030622848</v>
      </c>
      <c r="G5236" s="232" t="str">
        <f>data_olah!G193</f>
        <v>115.6127505819265</v>
      </c>
      <c r="H5236" s="231" t="str">
        <f>data_olah!H193</f>
        <v>TELKOMSEL</v>
      </c>
      <c r="I5236" s="231" t="str">
        <f>data_olah!I193</f>
        <v>ORBIT</v>
      </c>
      <c r="J5236" s="231" t="str">
        <f>data_olah!J193</f>
        <v>TERPASANG</v>
      </c>
      <c r="K5236" s="231" t="str">
        <f>data_olah!S193</f>
        <v>TIDAK TERDETEKSI</v>
      </c>
      <c r="L5236" s="231" t="str">
        <f>data_olah!U193</f>
        <v>TIDAK TERDETEKSI</v>
      </c>
    </row>
    <row r="5237">
      <c r="A5237" s="230">
        <v>2025.0</v>
      </c>
      <c r="B5237" s="230" t="s">
        <v>3601</v>
      </c>
      <c r="C5237" s="231" t="str">
        <f>data_olah!B194</f>
        <v>KUTAI BARAT</v>
      </c>
      <c r="D5237" s="231" t="str">
        <f>data_olah!C194</f>
        <v>LONG IRAM</v>
      </c>
      <c r="E5237" s="231" t="str">
        <f>data_olah!D194</f>
        <v>LONG IRAM KOTA</v>
      </c>
      <c r="F5237" s="232" t="str">
        <f>data_olah!F194</f>
        <v>-0.019215258017838348</v>
      </c>
      <c r="G5237" s="232" t="str">
        <f>data_olah!G194</f>
        <v>115.62432677589499</v>
      </c>
      <c r="H5237" s="231" t="str">
        <f>data_olah!H194</f>
        <v>TELKOMSEL</v>
      </c>
      <c r="I5237" s="231" t="str">
        <f>data_olah!I194</f>
        <v>ORBIT</v>
      </c>
      <c r="J5237" s="231" t="str">
        <f>data_olah!J194</f>
        <v>TERPASANG</v>
      </c>
      <c r="K5237" s="231" t="str">
        <f>data_olah!S194</f>
        <v>TIDAK TERDETEKSI</v>
      </c>
      <c r="L5237" s="231" t="str">
        <f>data_olah!U194</f>
        <v>TIDAK TERDETEKSI</v>
      </c>
    </row>
    <row r="5238">
      <c r="A5238" s="230">
        <v>2025.0</v>
      </c>
      <c r="B5238" s="230" t="s">
        <v>3601</v>
      </c>
      <c r="C5238" s="231" t="str">
        <f>data_olah!B195</f>
        <v>KUTAI BARAT</v>
      </c>
      <c r="D5238" s="231" t="str">
        <f>data_olah!C195</f>
        <v>LONG IRAM</v>
      </c>
      <c r="E5238" s="231" t="str">
        <f>data_olah!D195</f>
        <v>LONG IRAM BAYAN</v>
      </c>
      <c r="F5238" s="232" t="str">
        <f>data_olah!F195</f>
        <v>-0.012605543579852033</v>
      </c>
      <c r="G5238" s="232" t="str">
        <f>data_olah!G195</f>
        <v>115.60952735545595</v>
      </c>
      <c r="H5238" s="231" t="str">
        <f>data_olah!H195</f>
        <v/>
      </c>
      <c r="I5238" s="231" t="str">
        <f>data_olah!I195</f>
        <v/>
      </c>
      <c r="J5238" s="231" t="str">
        <f>data_olah!J195</f>
        <v/>
      </c>
      <c r="K5238" s="231" t="str">
        <f>data_olah!S195</f>
        <v>BELUM TERPASANG</v>
      </c>
      <c r="L5238" s="231" t="str">
        <f>data_olah!U195</f>
        <v>BELUM TERPASANG</v>
      </c>
    </row>
    <row r="5239">
      <c r="A5239" s="230">
        <v>2025.0</v>
      </c>
      <c r="B5239" s="230" t="s">
        <v>3601</v>
      </c>
      <c r="C5239" s="231" t="str">
        <f>data_olah!B196</f>
        <v>KUTAI BARAT</v>
      </c>
      <c r="D5239" s="231" t="str">
        <f>data_olah!C196</f>
        <v>LONG IRAM</v>
      </c>
      <c r="E5239" s="231" t="str">
        <f>data_olah!D196</f>
        <v>KELIWAI</v>
      </c>
      <c r="F5239" s="232" t="str">
        <f>data_olah!F196</f>
        <v>0.01248163926079269</v>
      </c>
      <c r="G5239" s="232" t="str">
        <f>data_olah!G196</f>
        <v>115.60977467632213</v>
      </c>
      <c r="H5239" s="231" t="str">
        <f>data_olah!H196</f>
        <v>BESTCAMP</v>
      </c>
      <c r="I5239" s="231" t="str">
        <f>data_olah!I196</f>
        <v>STARLINK</v>
      </c>
      <c r="J5239" s="231" t="str">
        <f>data_olah!J196</f>
        <v>TERPASANG</v>
      </c>
      <c r="K5239" s="231" t="str">
        <f>data_olah!S196</f>
        <v>&lt;= 500GB</v>
      </c>
      <c r="L5239" s="231" t="str">
        <f>data_olah!U196</f>
        <v>OPTIMAL</v>
      </c>
    </row>
    <row r="5240">
      <c r="A5240" s="230">
        <v>2025.0</v>
      </c>
      <c r="B5240" s="230" t="s">
        <v>3601</v>
      </c>
      <c r="C5240" s="231" t="str">
        <f>data_olah!B197</f>
        <v>KUTAI BARAT</v>
      </c>
      <c r="D5240" s="231" t="str">
        <f>data_olah!C197</f>
        <v>LONG IRAM</v>
      </c>
      <c r="E5240" s="231" t="str">
        <f>data_olah!D197</f>
        <v>UJOH HALANG</v>
      </c>
      <c r="F5240" s="232" t="str">
        <f>data_olah!F197</f>
        <v>0.023309240862239695</v>
      </c>
      <c r="G5240" s="232" t="str">
        <f>data_olah!G197</f>
        <v>115.55137665595919</v>
      </c>
      <c r="H5240" s="231" t="str">
        <f>data_olah!H197</f>
        <v/>
      </c>
      <c r="I5240" s="231" t="str">
        <f>data_olah!I197</f>
        <v/>
      </c>
      <c r="J5240" s="231" t="str">
        <f>data_olah!J197</f>
        <v/>
      </c>
      <c r="K5240" s="231" t="str">
        <f>data_olah!S197</f>
        <v>BELUM TERPASANG</v>
      </c>
      <c r="L5240" s="231" t="str">
        <f>data_olah!U197</f>
        <v>BELUM TERPASANG</v>
      </c>
    </row>
    <row r="5241">
      <c r="A5241" s="230">
        <v>2025.0</v>
      </c>
      <c r="B5241" s="230" t="s">
        <v>3601</v>
      </c>
      <c r="C5241" s="231" t="str">
        <f>data_olah!B198</f>
        <v>KUTAI BARAT</v>
      </c>
      <c r="D5241" s="231" t="str">
        <f>data_olah!C198</f>
        <v>LONG IRAM</v>
      </c>
      <c r="E5241" s="231" t="str">
        <f>data_olah!D198</f>
        <v>KELIAN LUAR</v>
      </c>
      <c r="F5241" s="232" t="str">
        <f>data_olah!F198</f>
        <v>0.017210620811727636</v>
      </c>
      <c r="G5241" s="232" t="str">
        <f>data_olah!G198</f>
        <v>115.52981720139931</v>
      </c>
      <c r="H5241" s="231" t="str">
        <f>data_olah!H198</f>
        <v>BESTCAMP</v>
      </c>
      <c r="I5241" s="231" t="str">
        <f>data_olah!I198</f>
        <v>STARLINK</v>
      </c>
      <c r="J5241" s="231" t="str">
        <f>data_olah!J198</f>
        <v>TERPASANG</v>
      </c>
      <c r="K5241" s="231" t="str">
        <f>data_olah!S198</f>
        <v>&lt;=1000GB</v>
      </c>
      <c r="L5241" s="231" t="str">
        <f>data_olah!U198</f>
        <v>SANGAT OPTIMAL</v>
      </c>
    </row>
    <row r="5242">
      <c r="A5242" s="230">
        <v>2025.0</v>
      </c>
      <c r="B5242" s="230" t="s">
        <v>3601</v>
      </c>
      <c r="C5242" s="231" t="str">
        <f>data_olah!B199</f>
        <v>KUTAI BARAT</v>
      </c>
      <c r="D5242" s="231" t="str">
        <f>data_olah!C199</f>
        <v>LONG IRAM</v>
      </c>
      <c r="E5242" s="231" t="str">
        <f>data_olah!D199</f>
        <v>SUKOMULYO</v>
      </c>
      <c r="F5242" s="232" t="str">
        <f>data_olah!F199</f>
        <v>-0.005623936612332269</v>
      </c>
      <c r="G5242" s="232" t="str">
        <f>data_olah!G199</f>
        <v>115.6447615669779</v>
      </c>
      <c r="H5242" s="231" t="str">
        <f>data_olah!H199</f>
        <v>TELKOMSEL</v>
      </c>
      <c r="I5242" s="231" t="str">
        <f>data_olah!I199</f>
        <v>ORBIT</v>
      </c>
      <c r="J5242" s="231" t="str">
        <f>data_olah!J199</f>
        <v>TERPASANG</v>
      </c>
      <c r="K5242" s="231" t="str">
        <f>data_olah!S199</f>
        <v>TIDAK TERDETEKSI</v>
      </c>
      <c r="L5242" s="231" t="str">
        <f>data_olah!U199</f>
        <v>TIDAK TERDETEKSI</v>
      </c>
    </row>
    <row r="5243">
      <c r="A5243" s="230">
        <v>2025.0</v>
      </c>
      <c r="B5243" s="230" t="s">
        <v>3601</v>
      </c>
      <c r="C5243" s="231" t="str">
        <f>data_olah!B200</f>
        <v>KUTAI BARAT</v>
      </c>
      <c r="D5243" s="231" t="str">
        <f>data_olah!C200</f>
        <v>MELAK</v>
      </c>
      <c r="E5243" s="231" t="str">
        <f>data_olah!D200</f>
        <v>EMPAS</v>
      </c>
      <c r="F5243" s="232" t="str">
        <f>data_olah!F200</f>
        <v>-0.30145329939462834</v>
      </c>
      <c r="G5243" s="232" t="str">
        <f>data_olah!G200</f>
        <v>115.77311443441594</v>
      </c>
      <c r="H5243" s="231" t="str">
        <f>data_olah!H200</f>
        <v>TELKOM</v>
      </c>
      <c r="I5243" s="231" t="str">
        <f>data_olah!I200</f>
        <v>WMS</v>
      </c>
      <c r="J5243" s="231" t="str">
        <f>data_olah!J200</f>
        <v>TERPASANG</v>
      </c>
      <c r="K5243" s="231" t="str">
        <f>data_olah!S200</f>
        <v>TIDAK AKTIF</v>
      </c>
      <c r="L5243" s="231" t="str">
        <f>data_olah!U200</f>
        <v>TIDAK AKTIF</v>
      </c>
    </row>
    <row r="5244">
      <c r="A5244" s="230">
        <v>2025.0</v>
      </c>
      <c r="B5244" s="230" t="s">
        <v>3601</v>
      </c>
      <c r="C5244" s="231" t="str">
        <f>data_olah!B201</f>
        <v>KUTAI BARAT</v>
      </c>
      <c r="D5244" s="231" t="str">
        <f>data_olah!C201</f>
        <v>MELAK</v>
      </c>
      <c r="E5244" s="231" t="str">
        <f>data_olah!D201</f>
        <v>EMPAKUQ</v>
      </c>
      <c r="F5244" s="232" t="str">
        <f>data_olah!F201</f>
        <v>-0.28237281542165</v>
      </c>
      <c r="G5244" s="232" t="str">
        <f>data_olah!G201</f>
        <v>115.85707213404496</v>
      </c>
      <c r="H5244" s="231" t="str">
        <f>data_olah!H201</f>
        <v>TELKOM</v>
      </c>
      <c r="I5244" s="231" t="str">
        <f>data_olah!I201</f>
        <v>WMS</v>
      </c>
      <c r="J5244" s="231" t="str">
        <f>data_olah!J201</f>
        <v>TERPASANG</v>
      </c>
      <c r="K5244" s="231" t="str">
        <f>data_olah!S201</f>
        <v>&gt; 200GB</v>
      </c>
      <c r="L5244" s="231" t="str">
        <f>data_olah!U201</f>
        <v>KURANG OPTIMAL</v>
      </c>
    </row>
    <row r="5245">
      <c r="A5245" s="230">
        <v>2025.0</v>
      </c>
      <c r="B5245" s="230" t="s">
        <v>3601</v>
      </c>
      <c r="C5245" s="231" t="str">
        <f>data_olah!B202</f>
        <v>KUTAI BARAT</v>
      </c>
      <c r="D5245" s="231" t="str">
        <f>data_olah!C202</f>
        <v>MELAK</v>
      </c>
      <c r="E5245" s="231" t="str">
        <f>data_olah!D202</f>
        <v>MUARA BUNYUT</v>
      </c>
      <c r="F5245" s="232" t="str">
        <f>data_olah!F202</f>
        <v>-0.2977923887551979</v>
      </c>
      <c r="G5245" s="232" t="str">
        <f>data_olah!G202</f>
        <v>115.85210232993627</v>
      </c>
      <c r="H5245" s="231" t="str">
        <f>data_olah!H202</f>
        <v>TELKOM</v>
      </c>
      <c r="I5245" s="231" t="str">
        <f>data_olah!I202</f>
        <v>WMS</v>
      </c>
      <c r="J5245" s="231" t="str">
        <f>data_olah!J202</f>
        <v>TERPASANG</v>
      </c>
      <c r="K5245" s="231" t="str">
        <f>data_olah!S202</f>
        <v>&gt; 200GB</v>
      </c>
      <c r="L5245" s="231" t="str">
        <f>data_olah!U202</f>
        <v>KURANG OPTIMAL</v>
      </c>
    </row>
    <row r="5246">
      <c r="A5246" s="230">
        <v>2025.0</v>
      </c>
      <c r="B5246" s="230" t="s">
        <v>3601</v>
      </c>
      <c r="C5246" s="231" t="str">
        <f>data_olah!B203</f>
        <v>KUTAI BARAT</v>
      </c>
      <c r="D5246" s="231" t="str">
        <f>data_olah!C203</f>
        <v>MELAK</v>
      </c>
      <c r="E5246" s="231" t="str">
        <f>data_olah!D203</f>
        <v>MUARA BENANGAQ</v>
      </c>
      <c r="F5246" s="232" t="str">
        <f>data_olah!F203</f>
        <v>-0.1358079674186709</v>
      </c>
      <c r="G5246" s="232" t="str">
        <f>data_olah!G203</f>
        <v>115.7657258953076</v>
      </c>
      <c r="H5246" s="231" t="str">
        <f>data_olah!H203</f>
        <v>BESTCAMP</v>
      </c>
      <c r="I5246" s="231" t="str">
        <f>data_olah!I203</f>
        <v>STARLINK</v>
      </c>
      <c r="J5246" s="231" t="str">
        <f>data_olah!J203</f>
        <v>TERPASANG</v>
      </c>
      <c r="K5246" s="231" t="str">
        <f>data_olah!S203</f>
        <v>&lt;= 500GB</v>
      </c>
      <c r="L5246" s="231" t="str">
        <f>data_olah!U203</f>
        <v>OPTIMAL</v>
      </c>
    </row>
    <row r="5247">
      <c r="A5247" s="230">
        <v>2025.0</v>
      </c>
      <c r="B5247" s="230" t="s">
        <v>3601</v>
      </c>
      <c r="C5247" s="231" t="str">
        <f>data_olah!B204</f>
        <v>KUTAI BARAT</v>
      </c>
      <c r="D5247" s="231" t="str">
        <f>data_olah!C204</f>
        <v>MOOK MANAAR BULATN</v>
      </c>
      <c r="E5247" s="231" t="str">
        <f>data_olah!D204</f>
        <v>SAKAQ LOTOQ</v>
      </c>
      <c r="F5247" s="232" t="str">
        <f>data_olah!F204</f>
        <v>-0.18147799963151978</v>
      </c>
      <c r="G5247" s="232" t="str">
        <f>data_olah!G204</f>
        <v>115.89587269980473</v>
      </c>
      <c r="H5247" s="231" t="str">
        <f>data_olah!H204</f>
        <v>TELKOMSAT</v>
      </c>
      <c r="I5247" s="231" t="str">
        <f>data_olah!I204</f>
        <v>STARLINK</v>
      </c>
      <c r="J5247" s="231" t="str">
        <f>data_olah!J204</f>
        <v>TERPASANG</v>
      </c>
      <c r="K5247" s="231" t="str">
        <f>data_olah!S204</f>
        <v>&lt;= 100GB</v>
      </c>
      <c r="L5247" s="231" t="str">
        <f>data_olah!U204</f>
        <v>TIDAK OPTIMAL</v>
      </c>
    </row>
    <row r="5248">
      <c r="A5248" s="230">
        <v>2025.0</v>
      </c>
      <c r="B5248" s="230" t="s">
        <v>3601</v>
      </c>
      <c r="C5248" s="231" t="str">
        <f>data_olah!B205</f>
        <v>KUTAI BARAT</v>
      </c>
      <c r="D5248" s="231" t="str">
        <f>data_olah!C205</f>
        <v>MOOK MANAAR BULATN</v>
      </c>
      <c r="E5248" s="231" t="str">
        <f>data_olah!D205</f>
        <v>SAKAQ TADA</v>
      </c>
      <c r="F5248" s="232" t="str">
        <f>data_olah!F205</f>
        <v>-0.2476223994973876</v>
      </c>
      <c r="G5248" s="232" t="str">
        <f>data_olah!G205</f>
        <v>115.88328819979738</v>
      </c>
      <c r="H5248" s="231" t="str">
        <f>data_olah!H205</f>
        <v>COMTELINDO</v>
      </c>
      <c r="I5248" s="231" t="str">
        <f>data_olah!I205</f>
        <v>WMS</v>
      </c>
      <c r="J5248" s="231" t="str">
        <f>data_olah!J205</f>
        <v>TERPASANG</v>
      </c>
      <c r="K5248" s="231" t="str">
        <f>data_olah!S205</f>
        <v>&lt;= 50GB</v>
      </c>
      <c r="L5248" s="231" t="str">
        <f>data_olah!U205</f>
        <v>TIDAK OPTIMAL</v>
      </c>
    </row>
    <row r="5249">
      <c r="A5249" s="230">
        <v>2025.0</v>
      </c>
      <c r="B5249" s="230" t="s">
        <v>3601</v>
      </c>
      <c r="C5249" s="231" t="str">
        <f>data_olah!B206</f>
        <v>KUTAI BARAT</v>
      </c>
      <c r="D5249" s="231" t="str">
        <f>data_olah!C206</f>
        <v>MOOK MANAAR BULATN</v>
      </c>
      <c r="E5249" s="231" t="str">
        <f>data_olah!D206</f>
        <v>GEMURUH</v>
      </c>
      <c r="F5249" s="232" t="str">
        <f>data_olah!F206</f>
        <v>-0.20651727079286186</v>
      </c>
      <c r="G5249" s="232" t="str">
        <f>data_olah!G206</f>
        <v>115.87396748646397</v>
      </c>
      <c r="H5249" s="231" t="str">
        <f>data_olah!H206</f>
        <v>COMTELINDO</v>
      </c>
      <c r="I5249" s="231" t="str">
        <f>data_olah!I206</f>
        <v>WMS</v>
      </c>
      <c r="J5249" s="231" t="str">
        <f>data_olah!J206</f>
        <v>TERPASANG</v>
      </c>
      <c r="K5249" s="231" t="str">
        <f>data_olah!S206</f>
        <v>&gt;1000GB</v>
      </c>
      <c r="L5249" s="231" t="str">
        <f>data_olah!U206</f>
        <v>SANGAT OPTIMAL</v>
      </c>
    </row>
    <row r="5250">
      <c r="A5250" s="230">
        <v>2025.0</v>
      </c>
      <c r="B5250" s="230" t="s">
        <v>3601</v>
      </c>
      <c r="C5250" s="231" t="str">
        <f>data_olah!B207</f>
        <v>KUTAI BARAT</v>
      </c>
      <c r="D5250" s="231" t="str">
        <f>data_olah!C207</f>
        <v>MOOK MANAAR BULATN</v>
      </c>
      <c r="E5250" s="231" t="str">
        <f>data_olah!D207</f>
        <v>KARANGAN</v>
      </c>
      <c r="F5250" s="232" t="str">
        <f>data_olah!F207</f>
        <v>-0.16741008814868197</v>
      </c>
      <c r="G5250" s="232" t="str">
        <f>data_olah!G207</f>
        <v>115.75003978519115</v>
      </c>
      <c r="H5250" s="231" t="str">
        <f>data_olah!H207</f>
        <v>PSN</v>
      </c>
      <c r="I5250" s="231" t="str">
        <f>data_olah!I207</f>
        <v>VSAT</v>
      </c>
      <c r="J5250" s="231" t="str">
        <f>data_olah!J207</f>
        <v>TERPASANG</v>
      </c>
      <c r="K5250" s="231" t="str">
        <f>data_olah!S207</f>
        <v>&lt;= 10GB</v>
      </c>
      <c r="L5250" s="231" t="str">
        <f>data_olah!U207</f>
        <v>TIDAK OPTIMAL</v>
      </c>
    </row>
    <row r="5251">
      <c r="A5251" s="230">
        <v>2025.0</v>
      </c>
      <c r="B5251" s="230" t="s">
        <v>3601</v>
      </c>
      <c r="C5251" s="231" t="str">
        <f>data_olah!B208</f>
        <v>KUTAI BARAT</v>
      </c>
      <c r="D5251" s="231" t="str">
        <f>data_olah!C208</f>
        <v>MOOK MANAAR BULATN</v>
      </c>
      <c r="E5251" s="231" t="str">
        <f>data_olah!D208</f>
        <v>MERAYAQ</v>
      </c>
      <c r="F5251" s="232" t="str">
        <f>data_olah!F208</f>
        <v>-0.13742964991336454</v>
      </c>
      <c r="G5251" s="232" t="str">
        <f>data_olah!G208</f>
        <v>115.8160478903606</v>
      </c>
      <c r="H5251" s="231" t="str">
        <f>data_olah!H208</f>
        <v>COMTELINDO</v>
      </c>
      <c r="I5251" s="231" t="str">
        <f>data_olah!I208</f>
        <v>WMS</v>
      </c>
      <c r="J5251" s="231" t="str">
        <f>data_olah!J208</f>
        <v>TERPASANG</v>
      </c>
      <c r="K5251" s="231" t="str">
        <f>data_olah!S208</f>
        <v>TIDAK AKTIF</v>
      </c>
      <c r="L5251" s="231" t="str">
        <f>data_olah!U208</f>
        <v>TIDAK TERDETEKSI</v>
      </c>
    </row>
    <row r="5252">
      <c r="A5252" s="230">
        <v>2025.0</v>
      </c>
      <c r="B5252" s="230" t="s">
        <v>3601</v>
      </c>
      <c r="C5252" s="231" t="str">
        <f>data_olah!B209</f>
        <v>KUTAI BARAT</v>
      </c>
      <c r="D5252" s="231" t="str">
        <f>data_olah!C209</f>
        <v>MOOK MANAAR BULATN</v>
      </c>
      <c r="E5252" s="231" t="str">
        <f>data_olah!D209</f>
        <v>LINGGANG MARIMUN</v>
      </c>
      <c r="F5252" s="232" t="str">
        <f>data_olah!F209</f>
        <v>-0.07297415753918389</v>
      </c>
      <c r="G5252" s="232" t="str">
        <f>data_olah!G209</f>
        <v>115.773775213154</v>
      </c>
      <c r="H5252" s="231" t="str">
        <f>data_olah!H209</f>
        <v>COMTELINDO</v>
      </c>
      <c r="I5252" s="231" t="str">
        <f>data_olah!I209</f>
        <v>WMS</v>
      </c>
      <c r="J5252" s="231" t="str">
        <f>data_olah!J209</f>
        <v>TERPASANG</v>
      </c>
      <c r="K5252" s="231" t="str">
        <f>data_olah!S209</f>
        <v>TIDAK AKTIF</v>
      </c>
      <c r="L5252" s="231" t="str">
        <f>data_olah!U209</f>
        <v>TIDAK TERDETEKSI</v>
      </c>
    </row>
    <row r="5253">
      <c r="A5253" s="230">
        <v>2025.0</v>
      </c>
      <c r="B5253" s="230" t="s">
        <v>3601</v>
      </c>
      <c r="C5253" s="231" t="str">
        <f>data_olah!B210</f>
        <v>KUTAI BARAT</v>
      </c>
      <c r="D5253" s="231" t="str">
        <f>data_olah!C210</f>
        <v>MOOK MANAAR BULATN</v>
      </c>
      <c r="E5253" s="231" t="str">
        <f>data_olah!D210</f>
        <v>KELUMPANG</v>
      </c>
      <c r="F5253" s="232" t="str">
        <f>data_olah!F210</f>
        <v>-0.1595701284876552</v>
      </c>
      <c r="G5253" s="232" t="str">
        <f>data_olah!G210</f>
        <v>115.81987607092617</v>
      </c>
      <c r="H5253" s="231" t="str">
        <f>data_olah!H210</f>
        <v>COMTELINDO</v>
      </c>
      <c r="I5253" s="231" t="str">
        <f>data_olah!I210</f>
        <v>WMS</v>
      </c>
      <c r="J5253" s="231" t="str">
        <f>data_olah!J210</f>
        <v>TERPASANG</v>
      </c>
      <c r="K5253" s="231" t="str">
        <f>data_olah!S210</f>
        <v>&lt;= 200GB</v>
      </c>
      <c r="L5253" s="231" t="str">
        <f>data_olah!U210</f>
        <v>KURANG OPTIMAL</v>
      </c>
    </row>
    <row r="5254">
      <c r="A5254" s="230">
        <v>2025.0</v>
      </c>
      <c r="B5254" s="230" t="s">
        <v>3601</v>
      </c>
      <c r="C5254" s="231" t="str">
        <f>data_olah!B211</f>
        <v>KUTAI BARAT</v>
      </c>
      <c r="D5254" s="231" t="str">
        <f>data_olah!C211</f>
        <v>MOOK MANAAR BULATN</v>
      </c>
      <c r="E5254" s="231" t="str">
        <f>data_olah!D211</f>
        <v>GADUR</v>
      </c>
      <c r="F5254" s="232" t="str">
        <f>data_olah!F211</f>
        <v>-0.27041735941823736</v>
      </c>
      <c r="G5254" s="232" t="str">
        <f>data_olah!G211</f>
        <v>115.90284173841835</v>
      </c>
      <c r="H5254" s="231" t="str">
        <f>data_olah!H211</f>
        <v>COMTELINDO</v>
      </c>
      <c r="I5254" s="231" t="str">
        <f>data_olah!I211</f>
        <v>WMS</v>
      </c>
      <c r="J5254" s="231" t="str">
        <f>data_olah!J211</f>
        <v>TERPASANG</v>
      </c>
      <c r="K5254" s="231" t="str">
        <f>data_olah!S211</f>
        <v>TIDAK AKTIF</v>
      </c>
      <c r="L5254" s="231" t="str">
        <f>data_olah!U211</f>
        <v>TIDAK TERDETEKSI</v>
      </c>
    </row>
    <row r="5255">
      <c r="A5255" s="230">
        <v>2025.0</v>
      </c>
      <c r="B5255" s="230" t="s">
        <v>3601</v>
      </c>
      <c r="C5255" s="231" t="str">
        <f>data_olah!B212</f>
        <v>KUTAI BARAT</v>
      </c>
      <c r="D5255" s="231" t="str">
        <f>data_olah!C212</f>
        <v>MOOK MANAAR BULATN</v>
      </c>
      <c r="E5255" s="231" t="str">
        <f>data_olah!D212</f>
        <v>LINGGANG MUARA BATUQ</v>
      </c>
      <c r="F5255" s="232" t="str">
        <f>data_olah!F212</f>
        <v>-0.35395420878429495</v>
      </c>
      <c r="G5255" s="232" t="str">
        <f>data_olah!G212</f>
        <v>116.32871351481086</v>
      </c>
      <c r="H5255" s="231" t="str">
        <f>data_olah!H212</f>
        <v>TELKOMSEL</v>
      </c>
      <c r="I5255" s="231" t="str">
        <f>data_olah!I212</f>
        <v>ORBIT</v>
      </c>
      <c r="J5255" s="231" t="str">
        <f>data_olah!J212</f>
        <v>TERPASANG</v>
      </c>
      <c r="K5255" s="231" t="str">
        <f>data_olah!S212</f>
        <v>TIDAK TERDETEKSI</v>
      </c>
      <c r="L5255" s="231" t="str">
        <f>data_olah!U212</f>
        <v>TIDAK TERDETEKSI</v>
      </c>
    </row>
    <row r="5256">
      <c r="A5256" s="230">
        <v>2025.0</v>
      </c>
      <c r="B5256" s="230" t="s">
        <v>3601</v>
      </c>
      <c r="C5256" s="231" t="str">
        <f>data_olah!B213</f>
        <v>KUTAI BARAT</v>
      </c>
      <c r="D5256" s="231" t="str">
        <f>data_olah!C213</f>
        <v>MOOK MANAAR BULATN</v>
      </c>
      <c r="E5256" s="231" t="str">
        <f>data_olah!D213</f>
        <v>MUARA JAWAQ</v>
      </c>
      <c r="F5256" s="232" t="str">
        <f>data_olah!F213</f>
        <v>-0.2567102055148475</v>
      </c>
      <c r="G5256" s="232" t="str">
        <f>data_olah!G213</f>
        <v>115.9408367682142</v>
      </c>
      <c r="H5256" s="231" t="str">
        <f>data_olah!H213</f>
        <v>TELKOMSEL</v>
      </c>
      <c r="I5256" s="231" t="str">
        <f>data_olah!I213</f>
        <v>ORBIT</v>
      </c>
      <c r="J5256" s="231" t="str">
        <f>data_olah!J213</f>
        <v>TERPASANG</v>
      </c>
      <c r="K5256" s="231" t="str">
        <f>data_olah!S213</f>
        <v>TIDAK TERDETEKSI</v>
      </c>
      <c r="L5256" s="231" t="str">
        <f>data_olah!U213</f>
        <v>TIDAK TERDETEKSI</v>
      </c>
    </row>
    <row r="5257">
      <c r="A5257" s="230">
        <v>2025.0</v>
      </c>
      <c r="B5257" s="230" t="s">
        <v>3601</v>
      </c>
      <c r="C5257" s="231" t="str">
        <f>data_olah!B214</f>
        <v>KUTAI BARAT</v>
      </c>
      <c r="D5257" s="231" t="str">
        <f>data_olah!C214</f>
        <v>MOOK MANAAR BULATN</v>
      </c>
      <c r="E5257" s="231" t="str">
        <f>data_olah!D214</f>
        <v>ABIT</v>
      </c>
      <c r="F5257" s="232" t="str">
        <f>data_olah!F214</f>
        <v>-0.23616410837683982</v>
      </c>
      <c r="G5257" s="232" t="str">
        <f>data_olah!G214</f>
        <v>116.01032000886134</v>
      </c>
      <c r="H5257" s="231" t="str">
        <f>data_olah!H214</f>
        <v/>
      </c>
      <c r="I5257" s="231" t="str">
        <f>data_olah!I214</f>
        <v/>
      </c>
      <c r="J5257" s="231" t="str">
        <f>data_olah!J214</f>
        <v/>
      </c>
      <c r="K5257" s="231" t="str">
        <f>data_olah!S214</f>
        <v>BELUM TERPASANG</v>
      </c>
      <c r="L5257" s="231" t="str">
        <f>data_olah!U214</f>
        <v>BELUM TERPASANG</v>
      </c>
    </row>
    <row r="5258">
      <c r="A5258" s="230">
        <v>2025.0</v>
      </c>
      <c r="B5258" s="230" t="s">
        <v>3601</v>
      </c>
      <c r="C5258" s="231" t="str">
        <f>data_olah!B215</f>
        <v>KUTAI BARAT</v>
      </c>
      <c r="D5258" s="231" t="str">
        <f>data_olah!C215</f>
        <v>MOOK MANAAR BULATN</v>
      </c>
      <c r="E5258" s="231" t="str">
        <f>data_olah!D215</f>
        <v>REMBAYAN</v>
      </c>
      <c r="F5258" s="232" t="str">
        <f>data_olah!F215</f>
        <v>-0.27306750165100596</v>
      </c>
      <c r="G5258" s="232" t="str">
        <f>data_olah!G215</f>
        <v>115.92187008995018</v>
      </c>
      <c r="H5258" s="231" t="str">
        <f>data_olah!H215</f>
        <v>TELKOMSEL</v>
      </c>
      <c r="I5258" s="231" t="str">
        <f>data_olah!I215</f>
        <v>ORBIT</v>
      </c>
      <c r="J5258" s="231" t="str">
        <f>data_olah!J215</f>
        <v>TERPASANG</v>
      </c>
      <c r="K5258" s="231" t="str">
        <f>data_olah!S215</f>
        <v>TIDAK TERDETEKSI</v>
      </c>
      <c r="L5258" s="231" t="str">
        <f>data_olah!U215</f>
        <v>TIDAK TERDETEKSI</v>
      </c>
    </row>
    <row r="5259">
      <c r="A5259" s="230">
        <v>2025.0</v>
      </c>
      <c r="B5259" s="230" t="s">
        <v>3601</v>
      </c>
      <c r="C5259" s="231" t="str">
        <f>data_olah!B216</f>
        <v>KUTAI BARAT</v>
      </c>
      <c r="D5259" s="231" t="str">
        <f>data_olah!C216</f>
        <v>MOOK MANAAR BULATN</v>
      </c>
      <c r="E5259" s="231" t="str">
        <f>data_olah!D216</f>
        <v>GUNUNG RAMPAH</v>
      </c>
      <c r="F5259" s="232" t="str">
        <f>data_olah!F216</f>
        <v>-0.16890788015692948</v>
      </c>
      <c r="G5259" s="232" t="str">
        <f>data_olah!G216</f>
        <v>115.88790839494463</v>
      </c>
      <c r="H5259" s="231" t="str">
        <f>data_olah!H216</f>
        <v>TELKOMSEL</v>
      </c>
      <c r="I5259" s="231" t="str">
        <f>data_olah!I216</f>
        <v>ORBIT</v>
      </c>
      <c r="J5259" s="231" t="str">
        <f>data_olah!J216</f>
        <v>TERPASANG</v>
      </c>
      <c r="K5259" s="231" t="str">
        <f>data_olah!S216</f>
        <v>TIDAK TERDETEKSI</v>
      </c>
      <c r="L5259" s="231" t="str">
        <f>data_olah!U216</f>
        <v>TIDAK TERDETEKSI</v>
      </c>
    </row>
    <row r="5260">
      <c r="A5260" s="230">
        <v>2025.0</v>
      </c>
      <c r="B5260" s="230" t="s">
        <v>3601</v>
      </c>
      <c r="C5260" s="231" t="str">
        <f>data_olah!B217</f>
        <v>KUTAI BARAT</v>
      </c>
      <c r="D5260" s="231" t="str">
        <f>data_olah!C217</f>
        <v>MOOK MANAAR BULATN</v>
      </c>
      <c r="E5260" s="231" t="str">
        <f>data_olah!D217</f>
        <v>JENGAN</v>
      </c>
      <c r="F5260" s="232" t="str">
        <f>data_olah!F217</f>
        <v>-0.37100549907350056</v>
      </c>
      <c r="G5260" s="232" t="str">
        <f>data_olah!G217</f>
        <v>115.70727414179862</v>
      </c>
      <c r="H5260" s="231" t="str">
        <f>data_olah!H217</f>
        <v>TELKOM</v>
      </c>
      <c r="I5260" s="231" t="str">
        <f>data_olah!I217</f>
        <v>WMS</v>
      </c>
      <c r="J5260" s="231" t="str">
        <f>data_olah!J217</f>
        <v>TERPASANG</v>
      </c>
      <c r="K5260" s="231" t="str">
        <f>data_olah!S217</f>
        <v>&lt;= 10GB</v>
      </c>
      <c r="L5260" s="231" t="str">
        <f>data_olah!U217</f>
        <v>TIDAK OPTIMAL</v>
      </c>
    </row>
    <row r="5261">
      <c r="A5261" s="230">
        <v>2025.0</v>
      </c>
      <c r="B5261" s="230" t="s">
        <v>3601</v>
      </c>
      <c r="C5261" s="231" t="str">
        <f>data_olah!B218</f>
        <v>KUTAI BARAT</v>
      </c>
      <c r="D5261" s="231" t="str">
        <f>data_olah!C218</f>
        <v>MOOK MANAAR BULATN</v>
      </c>
      <c r="E5261" s="231" t="str">
        <f>data_olah!D218</f>
        <v>MUARA KALAQ</v>
      </c>
      <c r="F5261" s="232" t="str">
        <f>data_olah!F218</f>
        <v>-0.1034398256484514</v>
      </c>
      <c r="G5261" s="232" t="str">
        <f>data_olah!G218</f>
        <v>115.77321482065024</v>
      </c>
      <c r="H5261" s="231" t="str">
        <f>data_olah!H218</f>
        <v>COMTELINDO</v>
      </c>
      <c r="I5261" s="231" t="str">
        <f>data_olah!I218</f>
        <v>WMS</v>
      </c>
      <c r="J5261" s="231" t="str">
        <f>data_olah!J218</f>
        <v>TERPASANG</v>
      </c>
      <c r="K5261" s="231" t="str">
        <f>data_olah!S218</f>
        <v>TIDAK AKTIF</v>
      </c>
      <c r="L5261" s="231" t="str">
        <f>data_olah!U218</f>
        <v>TIDAK TERDETEKSI</v>
      </c>
    </row>
    <row r="5262">
      <c r="A5262" s="230">
        <v>2025.0</v>
      </c>
      <c r="B5262" s="230" t="s">
        <v>3601</v>
      </c>
      <c r="C5262" s="231" t="str">
        <f>data_olah!B219</f>
        <v>KUTAI BARAT</v>
      </c>
      <c r="D5262" s="231" t="str">
        <f>data_olah!C219</f>
        <v>MOOK MANAAR BULATN</v>
      </c>
      <c r="E5262" s="231" t="str">
        <f>data_olah!D219</f>
        <v>TONDOH</v>
      </c>
      <c r="F5262" s="232" t="str">
        <f>data_olah!F219</f>
        <v>-0.25581593380052053</v>
      </c>
      <c r="G5262" s="232" t="str">
        <f>data_olah!G219</f>
        <v>115.93366708899252</v>
      </c>
      <c r="H5262" s="231" t="str">
        <f>data_olah!H219</f>
        <v>TELKOMSEL</v>
      </c>
      <c r="I5262" s="231" t="str">
        <f>data_olah!I219</f>
        <v>ORBIT</v>
      </c>
      <c r="J5262" s="231" t="str">
        <f>data_olah!J219</f>
        <v>TERPASANG</v>
      </c>
      <c r="K5262" s="231" t="str">
        <f>data_olah!S219</f>
        <v>TIDAK TERDETEKSI</v>
      </c>
      <c r="L5262" s="231" t="str">
        <f>data_olah!U219</f>
        <v>TIDAK TERDETEKSI</v>
      </c>
    </row>
    <row r="5263">
      <c r="A5263" s="230">
        <v>2025.0</v>
      </c>
      <c r="B5263" s="230" t="s">
        <v>3601</v>
      </c>
      <c r="C5263" s="231" t="str">
        <f>data_olah!B220</f>
        <v>KUTAI BARAT</v>
      </c>
      <c r="D5263" s="231" t="str">
        <f>data_olah!C220</f>
        <v>MUARA LAWA</v>
      </c>
      <c r="E5263" s="231" t="str">
        <f>data_olah!D220</f>
        <v>MUARA BEGAI</v>
      </c>
      <c r="F5263" s="232" t="str">
        <f>data_olah!F220</f>
        <v>-0.5837256067032629</v>
      </c>
      <c r="G5263" s="232" t="str">
        <f>data_olah!G220</f>
        <v>115.71010773336087</v>
      </c>
      <c r="H5263" s="231" t="str">
        <f>data_olah!H220</f>
        <v>TELKOMSEL</v>
      </c>
      <c r="I5263" s="231" t="str">
        <f>data_olah!I220</f>
        <v>ORBIT</v>
      </c>
      <c r="J5263" s="231" t="str">
        <f>data_olah!J220</f>
        <v>TERPASANG</v>
      </c>
      <c r="K5263" s="231" t="str">
        <f>data_olah!S220</f>
        <v>TIDAK TERDETEKSI</v>
      </c>
      <c r="L5263" s="231" t="str">
        <f>data_olah!U220</f>
        <v>TIDAK TERDETEKSI</v>
      </c>
    </row>
    <row r="5264">
      <c r="A5264" s="230">
        <v>2025.0</v>
      </c>
      <c r="B5264" s="230" t="s">
        <v>3601</v>
      </c>
      <c r="C5264" s="231" t="str">
        <f>data_olah!B221</f>
        <v>KUTAI BARAT</v>
      </c>
      <c r="D5264" s="231" t="str">
        <f>data_olah!C221</f>
        <v>MUARA LAWA</v>
      </c>
      <c r="E5264" s="231" t="str">
        <f>data_olah!D221</f>
        <v>LOTAQ</v>
      </c>
      <c r="F5264" s="232" t="str">
        <f>data_olah!F221</f>
        <v>-0.5253636557322696</v>
      </c>
      <c r="G5264" s="232" t="str">
        <f>data_olah!G221</f>
        <v>115.75938212871448</v>
      </c>
      <c r="H5264" s="231" t="str">
        <f>data_olah!H221</f>
        <v>BESTCAMP</v>
      </c>
      <c r="I5264" s="231" t="str">
        <f>data_olah!I221</f>
        <v>STARLINK</v>
      </c>
      <c r="J5264" s="231" t="str">
        <f>data_olah!J221</f>
        <v>TERPASANG</v>
      </c>
      <c r="K5264" s="231" t="str">
        <f>data_olah!S221</f>
        <v>&lt;= 500GB</v>
      </c>
      <c r="L5264" s="231" t="str">
        <f>data_olah!U221</f>
        <v>OPTIMAL</v>
      </c>
    </row>
    <row r="5265">
      <c r="A5265" s="230">
        <v>2025.0</v>
      </c>
      <c r="B5265" s="230" t="s">
        <v>3601</v>
      </c>
      <c r="C5265" s="231" t="str">
        <f>data_olah!B222</f>
        <v>KUTAI BARAT</v>
      </c>
      <c r="D5265" s="231" t="str">
        <f>data_olah!C222</f>
        <v>MUARA LAWA</v>
      </c>
      <c r="E5265" s="231" t="str">
        <f>data_olah!D222</f>
        <v>PAYANG</v>
      </c>
      <c r="F5265" s="232" t="str">
        <f>data_olah!F222</f>
        <v>-0.5091662877618678</v>
      </c>
      <c r="G5265" s="232" t="str">
        <f>data_olah!G222</f>
        <v>115.75652311698357</v>
      </c>
      <c r="H5265" s="231" t="str">
        <f>data_olah!H222</f>
        <v>TELKOM</v>
      </c>
      <c r="I5265" s="231" t="str">
        <f>data_olah!I222</f>
        <v>WMS</v>
      </c>
      <c r="J5265" s="231" t="str">
        <f>data_olah!J222</f>
        <v>TERPASANG</v>
      </c>
      <c r="K5265" s="231" t="str">
        <f>data_olah!S222</f>
        <v>TIDAK AKTIF</v>
      </c>
      <c r="L5265" s="231" t="str">
        <f>data_olah!U222</f>
        <v>TIDAK OPTIMAL</v>
      </c>
    </row>
    <row r="5266">
      <c r="A5266" s="230">
        <v>2025.0</v>
      </c>
      <c r="B5266" s="230" t="s">
        <v>3601</v>
      </c>
      <c r="C5266" s="231" t="str">
        <f>data_olah!B223</f>
        <v>KUTAI BARAT</v>
      </c>
      <c r="D5266" s="231" t="str">
        <f>data_olah!C223</f>
        <v>MUARA LAWA</v>
      </c>
      <c r="E5266" s="231" t="str">
        <f>data_olah!D223</f>
        <v>DINGIN</v>
      </c>
      <c r="F5266" s="232" t="str">
        <f>data_olah!F223</f>
        <v>-0.47642520711286424</v>
      </c>
      <c r="G5266" s="232" t="str">
        <f>data_olah!G223</f>
        <v>115.79760301834777</v>
      </c>
      <c r="H5266" s="231" t="str">
        <f>data_olah!H223</f>
        <v>BESTCAMP</v>
      </c>
      <c r="I5266" s="231" t="str">
        <f>data_olah!I223</f>
        <v>STARLINK</v>
      </c>
      <c r="J5266" s="231" t="str">
        <f>data_olah!J223</f>
        <v>TERPASANG</v>
      </c>
      <c r="K5266" s="231" t="str">
        <f>data_olah!S223</f>
        <v>&lt;= 10GB</v>
      </c>
      <c r="L5266" s="231" t="str">
        <f>data_olah!U223</f>
        <v>TIDAK OPTIMAL</v>
      </c>
    </row>
    <row r="5267">
      <c r="A5267" s="230">
        <v>2025.0</v>
      </c>
      <c r="B5267" s="230" t="s">
        <v>3601</v>
      </c>
      <c r="C5267" s="231" t="str">
        <f>data_olah!B224</f>
        <v>KUTAI BARAT</v>
      </c>
      <c r="D5267" s="231" t="str">
        <f>data_olah!C224</f>
        <v>MUARA LAWA</v>
      </c>
      <c r="E5267" s="231" t="str">
        <f>data_olah!D224</f>
        <v>MUARA LAWA</v>
      </c>
      <c r="F5267" s="232" t="str">
        <f>data_olah!F224</f>
        <v>-0.46654088374742564</v>
      </c>
      <c r="G5267" s="232" t="str">
        <f>data_olah!G224</f>
        <v>115.76034557505287</v>
      </c>
      <c r="H5267" s="231" t="str">
        <f>data_olah!H224</f>
        <v>TELKOM</v>
      </c>
      <c r="I5267" s="231" t="str">
        <f>data_olah!I224</f>
        <v>Astinet</v>
      </c>
      <c r="J5267" s="231" t="str">
        <f>data_olah!J224</f>
        <v>TERPASANG</v>
      </c>
      <c r="K5267" s="231" t="str">
        <f>data_olah!S224</f>
        <v>TIDAK AKTIF</v>
      </c>
      <c r="L5267" s="231" t="str">
        <f>data_olah!U224</f>
        <v>TIDAK TERDETEKSI</v>
      </c>
    </row>
    <row r="5268">
      <c r="A5268" s="230">
        <v>2025.0</v>
      </c>
      <c r="B5268" s="230" t="s">
        <v>3601</v>
      </c>
      <c r="C5268" s="231" t="str">
        <f>data_olah!B225</f>
        <v>KUTAI BARAT</v>
      </c>
      <c r="D5268" s="231" t="str">
        <f>data_olah!C225</f>
        <v>MUARA LAWA</v>
      </c>
      <c r="E5268" s="231" t="str">
        <f>data_olah!D225</f>
        <v>LAMBING</v>
      </c>
      <c r="F5268" s="232" t="str">
        <f>data_olah!F225</f>
        <v>-0.46108100801578944</v>
      </c>
      <c r="G5268" s="232" t="str">
        <f>data_olah!G225</f>
        <v>115.75940351841768</v>
      </c>
      <c r="H5268" s="231" t="str">
        <f>data_olah!H225</f>
        <v>TELKOM</v>
      </c>
      <c r="I5268" s="231" t="str">
        <f>data_olah!I225</f>
        <v>WMS</v>
      </c>
      <c r="J5268" s="231" t="str">
        <f>data_olah!J225</f>
        <v>TERPASANG</v>
      </c>
      <c r="K5268" s="231" t="str">
        <f>data_olah!S225</f>
        <v>&lt;= 100GB</v>
      </c>
      <c r="L5268" s="231" t="str">
        <f>data_olah!U225</f>
        <v>KURANG OPTIMAL</v>
      </c>
    </row>
    <row r="5269">
      <c r="A5269" s="230">
        <v>2025.0</v>
      </c>
      <c r="B5269" s="230" t="s">
        <v>3601</v>
      </c>
      <c r="C5269" s="231" t="str">
        <f>data_olah!B226</f>
        <v>KUTAI BARAT</v>
      </c>
      <c r="D5269" s="231" t="str">
        <f>data_olah!C226</f>
        <v>MUARA LAWA</v>
      </c>
      <c r="E5269" s="231" t="str">
        <f>data_olah!D226</f>
        <v>BENGGERIS</v>
      </c>
      <c r="F5269" s="232" t="str">
        <f>data_olah!F226</f>
        <v>-0.4507747445193205</v>
      </c>
      <c r="G5269" s="232" t="str">
        <f>data_olah!G226</f>
        <v>115.742364061595</v>
      </c>
      <c r="H5269" s="231" t="str">
        <f>data_olah!H226</f>
        <v>BESTCAMP</v>
      </c>
      <c r="I5269" s="231" t="str">
        <f>data_olah!I226</f>
        <v>STARLINK</v>
      </c>
      <c r="J5269" s="231" t="str">
        <f>data_olah!J226</f>
        <v>TERPASANG</v>
      </c>
      <c r="K5269" s="231" t="str">
        <f>data_olah!S226</f>
        <v>&lt;= 100GB</v>
      </c>
      <c r="L5269" s="231" t="str">
        <f>data_olah!U226</f>
        <v>TIDAK OPTIMAL</v>
      </c>
    </row>
    <row r="5270">
      <c r="A5270" s="230">
        <v>2025.0</v>
      </c>
      <c r="B5270" s="230" t="s">
        <v>3601</v>
      </c>
      <c r="C5270" s="231" t="str">
        <f>data_olah!B227</f>
        <v>KUTAI BARAT</v>
      </c>
      <c r="D5270" s="231" t="str">
        <f>data_olah!C227</f>
        <v>MUARA LAWA</v>
      </c>
      <c r="E5270" s="231" t="str">
        <f>data_olah!D227</f>
        <v>CEMPEDES</v>
      </c>
      <c r="F5270" s="232" t="str">
        <f>data_olah!F227</f>
        <v>-0.4836535120151724</v>
      </c>
      <c r="G5270" s="232" t="str">
        <f>data_olah!G227</f>
        <v>115.7534360654109</v>
      </c>
      <c r="H5270" s="231" t="str">
        <f>data_olah!H227</f>
        <v>TELKOM</v>
      </c>
      <c r="I5270" s="231" t="str">
        <f>data_olah!I227</f>
        <v>WMS</v>
      </c>
      <c r="J5270" s="231" t="str">
        <f>data_olah!J227</f>
        <v>TERPASANG</v>
      </c>
      <c r="K5270" s="231" t="str">
        <f>data_olah!S227</f>
        <v>&lt;= 200GB</v>
      </c>
      <c r="L5270" s="231" t="str">
        <f>data_olah!U227</f>
        <v>KURANG OPTIMAL</v>
      </c>
    </row>
    <row r="5271">
      <c r="A5271" s="230">
        <v>2025.0</v>
      </c>
      <c r="B5271" s="230" t="s">
        <v>3601</v>
      </c>
      <c r="C5271" s="231" t="str">
        <f>data_olah!B228</f>
        <v>KUTAI BARAT</v>
      </c>
      <c r="D5271" s="231" t="str">
        <f>data_olah!C228</f>
        <v>MUARA PAHU</v>
      </c>
      <c r="E5271" s="231" t="str">
        <f>data_olah!D228</f>
        <v>JERANG DAYAK</v>
      </c>
      <c r="F5271" s="232" t="str">
        <f>data_olah!F228</f>
        <v>-0.45559708831702117</v>
      </c>
      <c r="G5271" s="232" t="str">
        <f>data_olah!G228</f>
        <v>115.85222809882785</v>
      </c>
      <c r="H5271" s="231" t="str">
        <f>data_olah!H228</f>
        <v>COMTELINDO</v>
      </c>
      <c r="I5271" s="231" t="str">
        <f>data_olah!I228</f>
        <v>WMS</v>
      </c>
      <c r="J5271" s="231" t="str">
        <f>data_olah!J228</f>
        <v>TERPASANG</v>
      </c>
      <c r="K5271" s="231" t="str">
        <f>data_olah!S228</f>
        <v>&lt;= 500GB</v>
      </c>
      <c r="L5271" s="231" t="str">
        <f>data_olah!U228</f>
        <v>OPTIMAL</v>
      </c>
    </row>
    <row r="5272">
      <c r="A5272" s="230">
        <v>2025.0</v>
      </c>
      <c r="B5272" s="230" t="s">
        <v>3601</v>
      </c>
      <c r="C5272" s="231" t="str">
        <f>data_olah!B229</f>
        <v>KUTAI BARAT</v>
      </c>
      <c r="D5272" s="231" t="str">
        <f>data_olah!C229</f>
        <v>MUARA PAHU</v>
      </c>
      <c r="E5272" s="231" t="str">
        <f>data_olah!D229</f>
        <v>MENDUNG</v>
      </c>
      <c r="F5272" s="232" t="str">
        <f>data_olah!F229</f>
        <v>-0.4332937186548794</v>
      </c>
      <c r="G5272" s="232" t="str">
        <f>data_olah!G229</f>
        <v>115.87071487929751</v>
      </c>
      <c r="H5272" s="231" t="str">
        <f>data_olah!H229</f>
        <v>PSN</v>
      </c>
      <c r="I5272" s="231" t="str">
        <f>data_olah!I229</f>
        <v>VSAT</v>
      </c>
      <c r="J5272" s="231" t="str">
        <f>data_olah!J229</f>
        <v>TERPASANG</v>
      </c>
      <c r="K5272" s="231" t="str">
        <f>data_olah!S229</f>
        <v>&lt;= 1GB</v>
      </c>
      <c r="L5272" s="231" t="str">
        <f>data_olah!U229</f>
        <v>TIDAK OPTIMAL</v>
      </c>
    </row>
    <row r="5273">
      <c r="A5273" s="230">
        <v>2025.0</v>
      </c>
      <c r="B5273" s="230" t="s">
        <v>3601</v>
      </c>
      <c r="C5273" s="231" t="str">
        <f>data_olah!B230</f>
        <v>KUTAI BARAT</v>
      </c>
      <c r="D5273" s="231" t="str">
        <f>data_olah!C230</f>
        <v>MUARA PAHU</v>
      </c>
      <c r="E5273" s="231" t="str">
        <f>data_olah!D230</f>
        <v>JERANG MELAYU</v>
      </c>
      <c r="F5273" s="232" t="str">
        <f>data_olah!F230</f>
        <v>-0.41813887781035275</v>
      </c>
      <c r="G5273" s="232" t="str">
        <f>data_olah!G230</f>
        <v>115.8741187250241</v>
      </c>
      <c r="H5273" s="231" t="str">
        <f>data_olah!H230</f>
        <v>COMTELINDO</v>
      </c>
      <c r="I5273" s="231" t="str">
        <f>data_olah!I230</f>
        <v>WMS</v>
      </c>
      <c r="J5273" s="231" t="str">
        <f>data_olah!J230</f>
        <v>TERPASANG</v>
      </c>
      <c r="K5273" s="231" t="str">
        <f>data_olah!S230</f>
        <v>&lt;= 1GB</v>
      </c>
      <c r="L5273" s="231" t="str">
        <f>data_olah!U230</f>
        <v>TIDAK OPTIMAL</v>
      </c>
    </row>
    <row r="5274">
      <c r="A5274" s="230">
        <v>2025.0</v>
      </c>
      <c r="B5274" s="230" t="s">
        <v>3601</v>
      </c>
      <c r="C5274" s="231" t="str">
        <f>data_olah!B231</f>
        <v>KUTAI BARAT</v>
      </c>
      <c r="D5274" s="231" t="str">
        <f>data_olah!C231</f>
        <v>MUARA PAHU</v>
      </c>
      <c r="E5274" s="231" t="str">
        <f>data_olah!D231</f>
        <v>DASAQ</v>
      </c>
      <c r="F5274" s="232" t="str">
        <f>data_olah!F231</f>
        <v>-0.4086051663050523</v>
      </c>
      <c r="G5274" s="232" t="str">
        <f>data_olah!G231</f>
        <v>115.90498342980663</v>
      </c>
      <c r="H5274" s="231" t="str">
        <f>data_olah!H231</f>
        <v/>
      </c>
      <c r="I5274" s="231" t="str">
        <f>data_olah!I231</f>
        <v/>
      </c>
      <c r="J5274" s="231" t="str">
        <f>data_olah!J231</f>
        <v/>
      </c>
      <c r="K5274" s="231" t="str">
        <f>data_olah!S231</f>
        <v>BELUM TERPASANG</v>
      </c>
      <c r="L5274" s="231" t="str">
        <f>data_olah!U231</f>
        <v>BELUM TERPASANG</v>
      </c>
    </row>
    <row r="5275">
      <c r="A5275" s="230">
        <v>2025.0</v>
      </c>
      <c r="B5275" s="230" t="s">
        <v>3601</v>
      </c>
      <c r="C5275" s="231" t="str">
        <f>data_olah!B232</f>
        <v>KUTAI BARAT</v>
      </c>
      <c r="D5275" s="231" t="str">
        <f>data_olah!C232</f>
        <v>MUARA PAHU</v>
      </c>
      <c r="E5275" s="231" t="str">
        <f>data_olah!D232</f>
        <v>TEPIAN ULAQ</v>
      </c>
      <c r="F5275" s="232" t="str">
        <f>data_olah!F232</f>
        <v>-0.33895882025946483</v>
      </c>
      <c r="G5275" s="232" t="str">
        <f>data_olah!G232</f>
        <v>116.08675565698219</v>
      </c>
      <c r="H5275" s="231" t="str">
        <f>data_olah!H232</f>
        <v>BESTCAMP</v>
      </c>
      <c r="I5275" s="231" t="str">
        <f>data_olah!I232</f>
        <v>STARLINK</v>
      </c>
      <c r="J5275" s="231" t="str">
        <f>data_olah!J232</f>
        <v>TERPASANG</v>
      </c>
      <c r="K5275" s="231" t="str">
        <f>data_olah!S232</f>
        <v>&lt;= 100GB</v>
      </c>
      <c r="L5275" s="231" t="str">
        <f>data_olah!U232</f>
        <v>TIDAK OPTIMAL</v>
      </c>
    </row>
    <row r="5276">
      <c r="A5276" s="230">
        <v>2025.0</v>
      </c>
      <c r="B5276" s="230" t="s">
        <v>3601</v>
      </c>
      <c r="C5276" s="231" t="str">
        <f>data_olah!B233</f>
        <v>KUTAI BARAT</v>
      </c>
      <c r="D5276" s="231" t="str">
        <f>data_olah!C233</f>
        <v>MUARA PAHU</v>
      </c>
      <c r="E5276" s="231" t="str">
        <f>data_olah!D233</f>
        <v>SEBELANG</v>
      </c>
      <c r="F5276" s="232" t="str">
        <f>data_olah!F233</f>
        <v>-0.31707121422913337</v>
      </c>
      <c r="G5276" s="232" t="str">
        <f>data_olah!G233</f>
        <v>116.06820371475754</v>
      </c>
      <c r="H5276" s="231" t="str">
        <f>data_olah!H233</f>
        <v>BESTCAMP</v>
      </c>
      <c r="I5276" s="231" t="str">
        <f>data_olah!I233</f>
        <v>STARLINK</v>
      </c>
      <c r="J5276" s="231" t="str">
        <f>data_olah!J233</f>
        <v>TERPASANG</v>
      </c>
      <c r="K5276" s="231" t="str">
        <f>data_olah!S233</f>
        <v>&lt;= 500GB</v>
      </c>
      <c r="L5276" s="231" t="str">
        <f>data_olah!U233</f>
        <v>OPTIMAL</v>
      </c>
    </row>
    <row r="5277">
      <c r="A5277" s="230">
        <v>2025.0</v>
      </c>
      <c r="B5277" s="230" t="s">
        <v>3601</v>
      </c>
      <c r="C5277" s="231" t="str">
        <f>data_olah!B234</f>
        <v>KUTAI BARAT</v>
      </c>
      <c r="D5277" s="231" t="str">
        <f>data_olah!C234</f>
        <v>MUARA PAHU</v>
      </c>
      <c r="E5277" s="231" t="str">
        <f>data_olah!D234</f>
        <v>MUARA BAROH</v>
      </c>
      <c r="F5277" s="232" t="str">
        <f>data_olah!F234</f>
        <v>-0.3219076757358829</v>
      </c>
      <c r="G5277" s="232" t="str">
        <f>data_olah!G234</f>
        <v>116.06779114355413</v>
      </c>
      <c r="H5277" s="231" t="str">
        <f>data_olah!H234</f>
        <v>COMTELINDO</v>
      </c>
      <c r="I5277" s="231" t="str">
        <f>data_olah!I234</f>
        <v>WMS</v>
      </c>
      <c r="J5277" s="231" t="str">
        <f>data_olah!J234</f>
        <v>TERPASANG</v>
      </c>
      <c r="K5277" s="231" t="str">
        <f>data_olah!S234</f>
        <v>&lt;= 150GB</v>
      </c>
      <c r="L5277" s="231" t="str">
        <f>data_olah!U234</f>
        <v>KURANG OPTIMAL</v>
      </c>
    </row>
    <row r="5278">
      <c r="A5278" s="230">
        <v>2025.0</v>
      </c>
      <c r="B5278" s="230" t="s">
        <v>3601</v>
      </c>
      <c r="C5278" s="231" t="str">
        <f>data_olah!B235</f>
        <v>KUTAI BARAT</v>
      </c>
      <c r="D5278" s="231" t="str">
        <f>data_olah!C235</f>
        <v>MUARA PAHU</v>
      </c>
      <c r="E5278" s="231" t="str">
        <f>data_olah!D235</f>
        <v>TELUK TEMPUDAU</v>
      </c>
      <c r="F5278" s="232" t="str">
        <f>data_olah!F235</f>
        <v>-0.3257418118792319</v>
      </c>
      <c r="G5278" s="232" t="str">
        <f>data_olah!G235</f>
        <v>116.06340057194899</v>
      </c>
      <c r="H5278" s="231" t="str">
        <f>data_olah!H235</f>
        <v>COMTELINDO</v>
      </c>
      <c r="I5278" s="231" t="str">
        <f>data_olah!I235</f>
        <v>WMS</v>
      </c>
      <c r="J5278" s="231" t="str">
        <f>data_olah!J235</f>
        <v>TERPASANG</v>
      </c>
      <c r="K5278" s="231" t="str">
        <f>data_olah!S235</f>
        <v>&gt;1000GB</v>
      </c>
      <c r="L5278" s="231" t="str">
        <f>data_olah!U235</f>
        <v>SANGAT OPTIMAL</v>
      </c>
    </row>
    <row r="5279">
      <c r="A5279" s="230">
        <v>2025.0</v>
      </c>
      <c r="B5279" s="230" t="s">
        <v>3601</v>
      </c>
      <c r="C5279" s="231" t="str">
        <f>data_olah!B236</f>
        <v>KUTAI BARAT</v>
      </c>
      <c r="D5279" s="231" t="str">
        <f>data_olah!C236</f>
        <v>MUARA PAHU</v>
      </c>
      <c r="E5279" s="231" t="str">
        <f>data_olah!D236</f>
        <v>TANJUNG LAONG</v>
      </c>
      <c r="F5279" s="232" t="str">
        <f>data_olah!F236</f>
        <v>-0.32654143095361443</v>
      </c>
      <c r="G5279" s="232" t="str">
        <f>data_olah!G236</f>
        <v>116.05529927745273</v>
      </c>
      <c r="H5279" s="231" t="str">
        <f>data_olah!H236</f>
        <v>COMTELINDO</v>
      </c>
      <c r="I5279" s="231" t="str">
        <f>data_olah!I236</f>
        <v>WMS</v>
      </c>
      <c r="J5279" s="231" t="str">
        <f>data_olah!J236</f>
        <v>TERPASANG</v>
      </c>
      <c r="K5279" s="231" t="str">
        <f>data_olah!S236</f>
        <v>&lt;=1000GB</v>
      </c>
      <c r="L5279" s="231" t="str">
        <f>data_olah!U236</f>
        <v>SANGAT OPTIMAL</v>
      </c>
    </row>
    <row r="5280">
      <c r="A5280" s="230">
        <v>2025.0</v>
      </c>
      <c r="B5280" s="230" t="s">
        <v>3601</v>
      </c>
      <c r="C5280" s="231" t="str">
        <f>data_olah!B237</f>
        <v>KUTAI BARAT</v>
      </c>
      <c r="D5280" s="231" t="str">
        <f>data_olah!C237</f>
        <v>MUARA PAHU</v>
      </c>
      <c r="E5280" s="231" t="str">
        <f>data_olah!D237</f>
        <v>TANJUNG PAGAR</v>
      </c>
      <c r="F5280" s="232" t="str">
        <f>data_olah!F237</f>
        <v>-0.2965379170144335</v>
      </c>
      <c r="G5280" s="232" t="str">
        <f>data_olah!G237</f>
        <v>115.98368555051157</v>
      </c>
      <c r="H5280" s="231" t="str">
        <f>data_olah!H237</f>
        <v/>
      </c>
      <c r="I5280" s="231" t="str">
        <f>data_olah!I237</f>
        <v/>
      </c>
      <c r="J5280" s="231" t="str">
        <f>data_olah!J237</f>
        <v/>
      </c>
      <c r="K5280" s="231" t="str">
        <f>data_olah!S237</f>
        <v>BELUM TERPASANG</v>
      </c>
      <c r="L5280" s="231" t="str">
        <f>data_olah!U237</f>
        <v>BELUM TERPASANG</v>
      </c>
    </row>
    <row r="5281">
      <c r="A5281" s="230">
        <v>2025.0</v>
      </c>
      <c r="B5281" s="230" t="s">
        <v>3601</v>
      </c>
      <c r="C5281" s="231" t="str">
        <f>data_olah!B238</f>
        <v>KUTAI BARAT</v>
      </c>
      <c r="D5281" s="231" t="str">
        <f>data_olah!C238</f>
        <v>MUARA PAHU</v>
      </c>
      <c r="E5281" s="231" t="str">
        <f>data_olah!D238</f>
        <v>GUNUNG BAYAN</v>
      </c>
      <c r="F5281" s="232" t="str">
        <f>data_olah!F238</f>
        <v>-0.3975042277904405</v>
      </c>
      <c r="G5281" s="232" t="str">
        <f>data_olah!G238</f>
        <v>115.96978067093954</v>
      </c>
      <c r="H5281" s="231" t="str">
        <f>data_olah!H238</f>
        <v>COMTELINDO</v>
      </c>
      <c r="I5281" s="231" t="str">
        <f>data_olah!I238</f>
        <v>WMS</v>
      </c>
      <c r="J5281" s="231" t="str">
        <f>data_olah!J238</f>
        <v>TERPASANG</v>
      </c>
      <c r="K5281" s="231" t="str">
        <f>data_olah!S238</f>
        <v>&lt;= 200GB</v>
      </c>
      <c r="L5281" s="231" t="str">
        <f>data_olah!U238</f>
        <v>KURANG OPTIMAL</v>
      </c>
    </row>
    <row r="5282">
      <c r="A5282" s="230">
        <v>2025.0</v>
      </c>
      <c r="B5282" s="230" t="s">
        <v>3601</v>
      </c>
      <c r="C5282" s="231" t="str">
        <f>data_olah!B239</f>
        <v>KUTAI BARAT</v>
      </c>
      <c r="D5282" s="231" t="str">
        <f>data_olah!C239</f>
        <v>MUARA PAHU</v>
      </c>
      <c r="E5282" s="231" t="str">
        <f>data_olah!D239</f>
        <v>MUARA BELOAN</v>
      </c>
      <c r="F5282" s="232" t="str">
        <f>data_olah!F239</f>
        <v>-0.33061656127579064</v>
      </c>
      <c r="G5282" s="232" t="str">
        <f>data_olah!G239</f>
        <v>115.93439465059578</v>
      </c>
      <c r="H5282" s="231" t="str">
        <f>data_olah!H239</f>
        <v/>
      </c>
      <c r="I5282" s="231" t="str">
        <f>data_olah!I239</f>
        <v/>
      </c>
      <c r="J5282" s="231" t="str">
        <f>data_olah!J239</f>
        <v/>
      </c>
      <c r="K5282" s="231" t="str">
        <f>data_olah!S239</f>
        <v>BELUM TERPASANG</v>
      </c>
      <c r="L5282" s="231" t="str">
        <f>data_olah!U239</f>
        <v>BELUM TERPASANG</v>
      </c>
    </row>
    <row r="5283">
      <c r="A5283" s="230">
        <v>2025.0</v>
      </c>
      <c r="B5283" s="230" t="s">
        <v>3601</v>
      </c>
      <c r="C5283" s="231" t="str">
        <f>data_olah!B240</f>
        <v>KUTAI BARAT</v>
      </c>
      <c r="D5283" s="231" t="str">
        <f>data_olah!C240</f>
        <v>NYUATAN</v>
      </c>
      <c r="E5283" s="231" t="str">
        <f>data_olah!D240</f>
        <v>DEMPAR</v>
      </c>
      <c r="F5283" s="232" t="str">
        <f>data_olah!F240</f>
        <v>-0.34671166731563857</v>
      </c>
      <c r="G5283" s="232" t="str">
        <f>data_olah!G240</f>
        <v>115.51092295128537</v>
      </c>
      <c r="H5283" s="231" t="str">
        <f>data_olah!H240</f>
        <v>BESTCAMP</v>
      </c>
      <c r="I5283" s="231" t="str">
        <f>data_olah!I240</f>
        <v>STARLINK</v>
      </c>
      <c r="J5283" s="231" t="str">
        <f>data_olah!J240</f>
        <v>TERPASANG</v>
      </c>
      <c r="K5283" s="231" t="str">
        <f>data_olah!S240</f>
        <v>&lt;= 50GB</v>
      </c>
      <c r="L5283" s="231" t="str">
        <f>data_olah!U240</f>
        <v>TIDAK OPTIMAL</v>
      </c>
    </row>
    <row r="5284">
      <c r="A5284" s="230">
        <v>2025.0</v>
      </c>
      <c r="B5284" s="230" t="s">
        <v>3601</v>
      </c>
      <c r="C5284" s="231" t="str">
        <f>data_olah!B241</f>
        <v>KUTAI BARAT</v>
      </c>
      <c r="D5284" s="231" t="str">
        <f>data_olah!C241</f>
        <v>NYUATAN</v>
      </c>
      <c r="E5284" s="231" t="str">
        <f>data_olah!D241</f>
        <v>TEMULA</v>
      </c>
      <c r="F5284" s="232" t="str">
        <f>data_olah!F241</f>
        <v>-0.3032210460262744</v>
      </c>
      <c r="G5284" s="232" t="str">
        <f>data_olah!G241</f>
        <v>115.52630751366925</v>
      </c>
      <c r="H5284" s="231" t="str">
        <f>data_olah!H241</f>
        <v>BESTCAMP</v>
      </c>
      <c r="I5284" s="231" t="str">
        <f>data_olah!I241</f>
        <v>STARLINK</v>
      </c>
      <c r="J5284" s="231" t="str">
        <f>data_olah!J241</f>
        <v>TERPASANG</v>
      </c>
      <c r="K5284" s="231" t="str">
        <f>data_olah!S241</f>
        <v>&lt;=1000GB</v>
      </c>
      <c r="L5284" s="231" t="str">
        <f>data_olah!U241</f>
        <v>SANGAT OPTIMAL</v>
      </c>
    </row>
    <row r="5285">
      <c r="A5285" s="230">
        <v>2025.0</v>
      </c>
      <c r="B5285" s="230" t="s">
        <v>3601</v>
      </c>
      <c r="C5285" s="231" t="str">
        <f>data_olah!B242</f>
        <v>KUTAI BARAT</v>
      </c>
      <c r="D5285" s="231" t="str">
        <f>data_olah!C242</f>
        <v>NYUATAN</v>
      </c>
      <c r="E5285" s="231" t="str">
        <f>data_olah!D242</f>
        <v>JONTAI</v>
      </c>
      <c r="F5285" s="232" t="str">
        <f>data_olah!F242</f>
        <v>-0.3374576027115749</v>
      </c>
      <c r="G5285" s="232" t="str">
        <f>data_olah!G242</f>
        <v>115.49461616912319</v>
      </c>
      <c r="H5285" s="231" t="str">
        <f>data_olah!H242</f>
        <v>BESTCAMP</v>
      </c>
      <c r="I5285" s="231" t="str">
        <f>data_olah!I242</f>
        <v>STARLINK</v>
      </c>
      <c r="J5285" s="231" t="str">
        <f>data_olah!J242</f>
        <v>TERPASANG</v>
      </c>
      <c r="K5285" s="231" t="str">
        <f>data_olah!S242</f>
        <v>&lt;= 500GB</v>
      </c>
      <c r="L5285" s="231" t="str">
        <f>data_olah!U242</f>
        <v>OPTIMAL</v>
      </c>
    </row>
    <row r="5286">
      <c r="A5286" s="230">
        <v>2025.0</v>
      </c>
      <c r="B5286" s="230" t="s">
        <v>3601</v>
      </c>
      <c r="C5286" s="231" t="str">
        <f>data_olah!B243</f>
        <v>KUTAI BARAT</v>
      </c>
      <c r="D5286" s="231" t="str">
        <f>data_olah!C243</f>
        <v>NYUATAN</v>
      </c>
      <c r="E5286" s="231" t="str">
        <f>data_olah!D243</f>
        <v>SEMBUAN</v>
      </c>
      <c r="F5286" s="232" t="str">
        <f>data_olah!F243</f>
        <v>-0.3255008993474723</v>
      </c>
      <c r="G5286" s="232" t="str">
        <f>data_olah!G243</f>
        <v>115.48618761316402</v>
      </c>
      <c r="H5286" s="231" t="str">
        <f>data_olah!H243</f>
        <v>BESTCAMP</v>
      </c>
      <c r="I5286" s="231" t="str">
        <f>data_olah!I243</f>
        <v>STARLINK</v>
      </c>
      <c r="J5286" s="231" t="str">
        <f>data_olah!J243</f>
        <v>TERPASANG</v>
      </c>
      <c r="K5286" s="231" t="str">
        <f>data_olah!S243</f>
        <v>&lt;=1000GB</v>
      </c>
      <c r="L5286" s="231" t="str">
        <f>data_olah!U243</f>
        <v>SANGAT OPTIMAL</v>
      </c>
    </row>
    <row r="5287">
      <c r="A5287" s="230">
        <v>2025.0</v>
      </c>
      <c r="B5287" s="230" t="s">
        <v>3601</v>
      </c>
      <c r="C5287" s="231" t="str">
        <f>data_olah!B244</f>
        <v>KUTAI BARAT</v>
      </c>
      <c r="D5287" s="231" t="str">
        <f>data_olah!C244</f>
        <v>NYUATAN</v>
      </c>
      <c r="E5287" s="231" t="str">
        <f>data_olah!D244</f>
        <v>INTU LINGAU</v>
      </c>
      <c r="F5287" s="232" t="str">
        <f>data_olah!F244</f>
        <v>-0.23124705705999024</v>
      </c>
      <c r="G5287" s="232" t="str">
        <f>data_olah!G244</f>
        <v>115.34594709982203</v>
      </c>
      <c r="H5287" s="231" t="str">
        <f>data_olah!H244</f>
        <v>TELKOMSAT</v>
      </c>
      <c r="I5287" s="231" t="str">
        <f>data_olah!I244</f>
        <v>STARLINK</v>
      </c>
      <c r="J5287" s="231" t="str">
        <f>data_olah!J244</f>
        <v>TERPASANG</v>
      </c>
      <c r="K5287" s="231" t="str">
        <f>data_olah!S244</f>
        <v>TIDAK TERDETEKSI</v>
      </c>
      <c r="L5287" s="231" t="str">
        <f>data_olah!U244</f>
        <v>TIDAK TERDETEKSI</v>
      </c>
    </row>
    <row r="5288">
      <c r="A5288" s="230">
        <v>2025.0</v>
      </c>
      <c r="B5288" s="230" t="s">
        <v>3601</v>
      </c>
      <c r="C5288" s="231" t="str">
        <f>data_olah!B245</f>
        <v>KUTAI BARAT</v>
      </c>
      <c r="D5288" s="231" t="str">
        <f>data_olah!C245</f>
        <v>NYUATAN</v>
      </c>
      <c r="E5288" s="231" t="str">
        <f>data_olah!D245</f>
        <v>MU'UT</v>
      </c>
      <c r="F5288" s="232" t="str">
        <f>data_olah!F245</f>
        <v>-0.2765460568948477</v>
      </c>
      <c r="G5288" s="232" t="str">
        <f>data_olah!G245</f>
        <v>115.58823277092678</v>
      </c>
      <c r="H5288" s="231" t="str">
        <f>data_olah!H245</f>
        <v>TELKOMSAT</v>
      </c>
      <c r="I5288" s="231" t="str">
        <f>data_olah!I245</f>
        <v>STARLINK</v>
      </c>
      <c r="J5288" s="231" t="str">
        <f>data_olah!J245</f>
        <v>TERPASANG</v>
      </c>
      <c r="K5288" s="231" t="str">
        <f>data_olah!S245</f>
        <v>&lt;= 50GB</v>
      </c>
      <c r="L5288" s="231" t="str">
        <f>data_olah!U245</f>
        <v>TIDAK OPTIMAL</v>
      </c>
    </row>
    <row r="5289">
      <c r="A5289" s="230">
        <v>2025.0</v>
      </c>
      <c r="B5289" s="230" t="s">
        <v>3601</v>
      </c>
      <c r="C5289" s="231" t="str">
        <f>data_olah!B246</f>
        <v>KUTAI BARAT</v>
      </c>
      <c r="D5289" s="231" t="str">
        <f>data_olah!C246</f>
        <v>NYUATAN</v>
      </c>
      <c r="E5289" s="231" t="str">
        <f>data_olah!D246</f>
        <v>TERAJUK</v>
      </c>
      <c r="F5289" s="232" t="str">
        <f>data_olah!F246</f>
        <v>-0.36343460377453124</v>
      </c>
      <c r="G5289" s="232" t="str">
        <f>data_olah!G246</f>
        <v>115.60360004031091</v>
      </c>
      <c r="H5289" s="231" t="str">
        <f>data_olah!H246</f>
        <v>BESTCAMP</v>
      </c>
      <c r="I5289" s="231" t="str">
        <f>data_olah!I246</f>
        <v>STARLINK</v>
      </c>
      <c r="J5289" s="231" t="str">
        <f>data_olah!J246</f>
        <v>TERPASANG</v>
      </c>
      <c r="K5289" s="231" t="str">
        <f>data_olah!S246</f>
        <v>&lt;= 500GB</v>
      </c>
      <c r="L5289" s="231" t="str">
        <f>data_olah!U246</f>
        <v>OPTIMAL</v>
      </c>
    </row>
    <row r="5290">
      <c r="A5290" s="230">
        <v>2025.0</v>
      </c>
      <c r="B5290" s="230" t="s">
        <v>3601</v>
      </c>
      <c r="C5290" s="231" t="str">
        <f>data_olah!B247</f>
        <v>KUTAI BARAT</v>
      </c>
      <c r="D5290" s="231" t="str">
        <f>data_olah!C247</f>
        <v>NYUATAN</v>
      </c>
      <c r="E5290" s="231" t="str">
        <f>data_olah!D247</f>
        <v>LAKAN BILEM</v>
      </c>
      <c r="F5290" s="232" t="str">
        <f>data_olah!F247</f>
        <v>-0.13753295736382146</v>
      </c>
      <c r="G5290" s="232" t="str">
        <f>data_olah!G247</f>
        <v>115.41265567092712</v>
      </c>
      <c r="H5290" s="231" t="str">
        <f>data_olah!H247</f>
        <v>BESTCAMP</v>
      </c>
      <c r="I5290" s="231" t="str">
        <f>data_olah!I247</f>
        <v>STARLINK</v>
      </c>
      <c r="J5290" s="231" t="str">
        <f>data_olah!J247</f>
        <v>TERPASANG</v>
      </c>
      <c r="K5290" s="231" t="str">
        <f>data_olah!S247</f>
        <v>&lt;=1000GB</v>
      </c>
      <c r="L5290" s="231" t="str">
        <f>data_olah!U247</f>
        <v>SANGAT OPTIMAL</v>
      </c>
    </row>
    <row r="5291">
      <c r="A5291" s="230">
        <v>2025.0</v>
      </c>
      <c r="B5291" s="230" t="s">
        <v>3601</v>
      </c>
      <c r="C5291" s="231" t="str">
        <f>data_olah!B248</f>
        <v>KUTAI BARAT</v>
      </c>
      <c r="D5291" s="231" t="str">
        <f>data_olah!C248</f>
        <v>NYUATAN</v>
      </c>
      <c r="E5291" s="231" t="str">
        <f>data_olah!D248</f>
        <v>SENTALAR</v>
      </c>
      <c r="F5291" s="232" t="str">
        <f>data_olah!F248</f>
        <v>-0.38156052371007215</v>
      </c>
      <c r="G5291" s="232" t="str">
        <f>data_olah!G248</f>
        <v>115.53666234386264</v>
      </c>
      <c r="H5291" s="231" t="str">
        <f>data_olah!H248</f>
        <v>TELKOMSAT</v>
      </c>
      <c r="I5291" s="231" t="str">
        <f>data_olah!I248</f>
        <v>STARLINK</v>
      </c>
      <c r="J5291" s="231" t="str">
        <f>data_olah!J248</f>
        <v>TERPASANG</v>
      </c>
      <c r="K5291" s="231" t="str">
        <f>data_olah!S248</f>
        <v>&lt;= 10GB</v>
      </c>
      <c r="L5291" s="231" t="str">
        <f>data_olah!U248</f>
        <v>TIDAK OPTIMAL</v>
      </c>
    </row>
    <row r="5292">
      <c r="A5292" s="230">
        <v>2025.0</v>
      </c>
      <c r="B5292" s="230" t="s">
        <v>3601</v>
      </c>
      <c r="C5292" s="231" t="str">
        <f>data_olah!B249</f>
        <v>KUTAI BARAT</v>
      </c>
      <c r="D5292" s="231" t="str">
        <f>data_olah!C249</f>
        <v>NYUATAN</v>
      </c>
      <c r="E5292" s="231" t="str">
        <f>data_olah!D249</f>
        <v>AWAI</v>
      </c>
      <c r="F5292" s="232" t="str">
        <f>data_olah!F249</f>
        <v>-0.25053791034339934</v>
      </c>
      <c r="G5292" s="232" t="str">
        <f>data_olah!G249</f>
        <v>115.58590757708852</v>
      </c>
      <c r="H5292" s="231" t="str">
        <f>data_olah!H249</f>
        <v>BESTCAMP</v>
      </c>
      <c r="I5292" s="231" t="str">
        <f>data_olah!I249</f>
        <v>STARLINK</v>
      </c>
      <c r="J5292" s="231" t="str">
        <f>data_olah!J249</f>
        <v>TERPASANG</v>
      </c>
      <c r="K5292" s="231" t="str">
        <f>data_olah!S249</f>
        <v>&lt;= 50GB</v>
      </c>
      <c r="L5292" s="231" t="str">
        <f>data_olah!U249</f>
        <v>TIDAK OPTIMAL</v>
      </c>
    </row>
    <row r="5293">
      <c r="A5293" s="230">
        <v>2025.0</v>
      </c>
      <c r="B5293" s="230" t="s">
        <v>3601</v>
      </c>
      <c r="C5293" s="231" t="str">
        <f>data_olah!B250</f>
        <v>KUTAI BARAT</v>
      </c>
      <c r="D5293" s="231" t="str">
        <f>data_olah!C250</f>
        <v>PENYINGGAHAN</v>
      </c>
      <c r="E5293" s="231" t="str">
        <f>data_olah!D250</f>
        <v>LOA DERAS</v>
      </c>
      <c r="F5293" s="232" t="str">
        <f>data_olah!F250</f>
        <v>-0.3655335904272587</v>
      </c>
      <c r="G5293" s="232" t="str">
        <f>data_olah!G250</f>
        <v>116.29152665051967</v>
      </c>
      <c r="H5293" s="231" t="str">
        <f>data_olah!H250</f>
        <v>BESTCAMP</v>
      </c>
      <c r="I5293" s="231" t="str">
        <f>data_olah!I250</f>
        <v>STARLINK</v>
      </c>
      <c r="J5293" s="231" t="str">
        <f>data_olah!J250</f>
        <v>TERPASANG</v>
      </c>
      <c r="K5293" s="231" t="str">
        <f>data_olah!S250</f>
        <v>&lt;= 200GB</v>
      </c>
      <c r="L5293" s="231" t="str">
        <f>data_olah!U250</f>
        <v>KURANG OPTIMAL</v>
      </c>
    </row>
    <row r="5294">
      <c r="A5294" s="230">
        <v>2025.0</v>
      </c>
      <c r="B5294" s="230" t="s">
        <v>3601</v>
      </c>
      <c r="C5294" s="231" t="str">
        <f>data_olah!B251</f>
        <v>KUTAI BARAT</v>
      </c>
      <c r="D5294" s="231" t="str">
        <f>data_olah!C251</f>
        <v>PENYINGGAHAN</v>
      </c>
      <c r="E5294" s="231" t="str">
        <f>data_olah!D251</f>
        <v>MINTA</v>
      </c>
      <c r="F5294" s="232" t="str">
        <f>data_olah!F251</f>
        <v>-0.3683584706222913</v>
      </c>
      <c r="G5294" s="232" t="str">
        <f>data_olah!G251</f>
        <v>116.26079629980102</v>
      </c>
      <c r="H5294" s="231" t="str">
        <f>data_olah!H251</f>
        <v>TELKOMSEL</v>
      </c>
      <c r="I5294" s="231" t="str">
        <f>data_olah!I251</f>
        <v>ORBIT</v>
      </c>
      <c r="J5294" s="231" t="str">
        <f>data_olah!J251</f>
        <v>TERPASANG</v>
      </c>
      <c r="K5294" s="231" t="str">
        <f>data_olah!S251</f>
        <v>TIDAK TERDETEKSI</v>
      </c>
      <c r="L5294" s="231" t="str">
        <f>data_olah!U251</f>
        <v>TIDAK TERDETEKSI</v>
      </c>
    </row>
    <row r="5295">
      <c r="A5295" s="230">
        <v>2025.0</v>
      </c>
      <c r="B5295" s="230" t="s">
        <v>3601</v>
      </c>
      <c r="C5295" s="231" t="str">
        <f>data_olah!B252</f>
        <v>KUTAI BARAT</v>
      </c>
      <c r="D5295" s="231" t="str">
        <f>data_olah!C252</f>
        <v>PENYINGGAHAN</v>
      </c>
      <c r="E5295" s="231" t="str">
        <f>data_olah!D252</f>
        <v>TANJUNG HAUR</v>
      </c>
      <c r="F5295" s="232" t="str">
        <f>data_olah!F252</f>
        <v>-0.40264372782806285</v>
      </c>
      <c r="G5295" s="232" t="str">
        <f>data_olah!G252</f>
        <v>116.22233315027437</v>
      </c>
      <c r="H5295" s="231" t="str">
        <f>data_olah!H252</f>
        <v>BESTCAMP</v>
      </c>
      <c r="I5295" s="231" t="str">
        <f>data_olah!I252</f>
        <v>STARLINK</v>
      </c>
      <c r="J5295" s="231" t="str">
        <f>data_olah!J252</f>
        <v>TERPASANG</v>
      </c>
      <c r="K5295" s="231" t="str">
        <f>data_olah!S252</f>
        <v>&lt;= 150GB</v>
      </c>
      <c r="L5295" s="231" t="str">
        <f>data_olah!U252</f>
        <v>TIDAK OPTIMAL</v>
      </c>
    </row>
    <row r="5296">
      <c r="A5296" s="230">
        <v>2025.0</v>
      </c>
      <c r="B5296" s="230" t="s">
        <v>3601</v>
      </c>
      <c r="C5296" s="231" t="str">
        <f>data_olah!B253</f>
        <v>KUTAI BARAT</v>
      </c>
      <c r="D5296" s="231" t="str">
        <f>data_olah!C253</f>
        <v>PENYINGGAHAN</v>
      </c>
      <c r="E5296" s="231" t="str">
        <f>data_olah!D253</f>
        <v>PENYINGGAHAN ILIR</v>
      </c>
      <c r="F5296" s="232" t="str">
        <f>data_olah!F253</f>
        <v>-0.38757752959247443</v>
      </c>
      <c r="G5296" s="232" t="str">
        <f>data_olah!G253</f>
        <v>116.22397616483573</v>
      </c>
      <c r="H5296" s="231" t="str">
        <f>data_olah!H253</f>
        <v>TELKOMSEL</v>
      </c>
      <c r="I5296" s="231" t="str">
        <f>data_olah!I253</f>
        <v>ORBIT</v>
      </c>
      <c r="J5296" s="231" t="str">
        <f>data_olah!J253</f>
        <v>TERPASANG</v>
      </c>
      <c r="K5296" s="231" t="str">
        <f>data_olah!S253</f>
        <v>TIDAK TERDETEKSI</v>
      </c>
      <c r="L5296" s="231" t="str">
        <f>data_olah!U253</f>
        <v>TIDAK TERDETEKSI</v>
      </c>
    </row>
    <row r="5297">
      <c r="A5297" s="230">
        <v>2025.0</v>
      </c>
      <c r="B5297" s="230" t="s">
        <v>3601</v>
      </c>
      <c r="C5297" s="231" t="str">
        <f>data_olah!B254</f>
        <v>KUTAI BARAT</v>
      </c>
      <c r="D5297" s="231" t="str">
        <f>data_olah!C254</f>
        <v>PENYINGGAHAN</v>
      </c>
      <c r="E5297" s="231" t="str">
        <f>data_olah!D254</f>
        <v>PENYINGGAHAN ULU</v>
      </c>
      <c r="F5297" s="232" t="str">
        <f>data_olah!F254</f>
        <v>-0.3807539285053537</v>
      </c>
      <c r="G5297" s="232" t="str">
        <f>data_olah!G254</f>
        <v>116.22152399970584</v>
      </c>
      <c r="H5297" s="231" t="str">
        <f>data_olah!H254</f>
        <v>TELKOMSEL</v>
      </c>
      <c r="I5297" s="231" t="str">
        <f>data_olah!I254</f>
        <v>ORBIT</v>
      </c>
      <c r="J5297" s="231" t="str">
        <f>data_olah!J254</f>
        <v>TERPASANG</v>
      </c>
      <c r="K5297" s="231" t="str">
        <f>data_olah!S254</f>
        <v>TIDAK TERDETEKSI</v>
      </c>
      <c r="L5297" s="231" t="str">
        <f>data_olah!U254</f>
        <v>TIDAK TERDETEKSI</v>
      </c>
    </row>
    <row r="5298">
      <c r="A5298" s="230">
        <v>2025.0</v>
      </c>
      <c r="B5298" s="230" t="s">
        <v>3601</v>
      </c>
      <c r="C5298" s="231" t="str">
        <f>data_olah!B255</f>
        <v>KUTAI BARAT</v>
      </c>
      <c r="D5298" s="231" t="str">
        <f>data_olah!C255</f>
        <v>PENYINGGAHAN</v>
      </c>
      <c r="E5298" s="231" t="str">
        <f>data_olah!D255</f>
        <v>BAKUNG</v>
      </c>
      <c r="F5298" s="232" t="str">
        <f>data_olah!F255</f>
        <v>-0.38428606862352954</v>
      </c>
      <c r="G5298" s="232" t="str">
        <f>data_olah!G255</f>
        <v>116.280454644264</v>
      </c>
      <c r="H5298" s="231" t="str">
        <f>data_olah!H255</f>
        <v>BESTCAMP</v>
      </c>
      <c r="I5298" s="231" t="str">
        <f>data_olah!I255</f>
        <v>STARLINK</v>
      </c>
      <c r="J5298" s="231" t="str">
        <f>data_olah!J255</f>
        <v>TERPASANG</v>
      </c>
      <c r="K5298" s="231" t="str">
        <f>data_olah!S255</f>
        <v>&lt;= 150GB</v>
      </c>
      <c r="L5298" s="231" t="str">
        <f>data_olah!U255</f>
        <v>TIDAK OPTIMAL</v>
      </c>
    </row>
    <row r="5299">
      <c r="A5299" s="230">
        <v>2025.0</v>
      </c>
      <c r="B5299" s="230" t="s">
        <v>3601</v>
      </c>
      <c r="C5299" s="231" t="str">
        <f>data_olah!B256</f>
        <v>KUTAI BARAT</v>
      </c>
      <c r="D5299" s="231" t="str">
        <f>data_olah!C256</f>
        <v>SEKOLAQ DARAT</v>
      </c>
      <c r="E5299" s="231" t="str">
        <f>data_olah!D256</f>
        <v>SEKOLAQ JOLEQ</v>
      </c>
      <c r="F5299" s="232" t="str">
        <f>data_olah!F256</f>
        <v>-0.2617304569472354</v>
      </c>
      <c r="G5299" s="232" t="str">
        <f>data_olah!G256</f>
        <v>115.73020402870684</v>
      </c>
      <c r="H5299" s="231" t="str">
        <f>data_olah!H256</f>
        <v>BESTCAMP</v>
      </c>
      <c r="I5299" s="231" t="str">
        <f>data_olah!I256</f>
        <v>STARLINK</v>
      </c>
      <c r="J5299" s="231" t="str">
        <f>data_olah!J256</f>
        <v>TERPASANG</v>
      </c>
      <c r="K5299" s="231" t="str">
        <f>data_olah!S256</f>
        <v>&lt;= 500GB</v>
      </c>
      <c r="L5299" s="231" t="str">
        <f>data_olah!U256</f>
        <v>OPTIMAL</v>
      </c>
    </row>
    <row r="5300">
      <c r="A5300" s="230">
        <v>2025.0</v>
      </c>
      <c r="B5300" s="230" t="s">
        <v>3601</v>
      </c>
      <c r="C5300" s="231" t="str">
        <f>data_olah!B257</f>
        <v>KUTAI BARAT</v>
      </c>
      <c r="D5300" s="231" t="str">
        <f>data_olah!C257</f>
        <v>SEKOLAQ DARAT</v>
      </c>
      <c r="E5300" s="231" t="str">
        <f>data_olah!D257</f>
        <v>SEKOLAQ MULIAQ</v>
      </c>
      <c r="F5300" s="232" t="str">
        <f>data_olah!F257</f>
        <v>-0.25285397064899506</v>
      </c>
      <c r="G5300" s="232" t="str">
        <f>data_olah!G257</f>
        <v>115.77578756831792</v>
      </c>
      <c r="H5300" s="231" t="str">
        <f>data_olah!H257</f>
        <v>TELKOM</v>
      </c>
      <c r="I5300" s="231" t="str">
        <f>data_olah!I257</f>
        <v>WMS</v>
      </c>
      <c r="J5300" s="231" t="str">
        <f>data_olah!J257</f>
        <v>TERPASANG</v>
      </c>
      <c r="K5300" s="231" t="str">
        <f>data_olah!S257</f>
        <v>&gt; 200GB</v>
      </c>
      <c r="L5300" s="231" t="str">
        <f>data_olah!U257</f>
        <v>KURANG OPTIMAL</v>
      </c>
    </row>
    <row r="5301">
      <c r="A5301" s="230">
        <v>2025.0</v>
      </c>
      <c r="B5301" s="230" t="s">
        <v>3601</v>
      </c>
      <c r="C5301" s="231" t="str">
        <f>data_olah!B258</f>
        <v>KUTAI BARAT</v>
      </c>
      <c r="D5301" s="231" t="str">
        <f>data_olah!C258</f>
        <v>SEKOLAQ DARAT</v>
      </c>
      <c r="E5301" s="231" t="str">
        <f>data_olah!D258</f>
        <v>SEKOLAQ ODAY</v>
      </c>
      <c r="F5301" s="232" t="str">
        <f>data_olah!F258</f>
        <v>-0.23198291456729975</v>
      </c>
      <c r="G5301" s="232" t="str">
        <f>data_olah!G258</f>
        <v>115.76894534426303</v>
      </c>
      <c r="H5301" s="231" t="str">
        <f>data_olah!H258</f>
        <v>TELKOM</v>
      </c>
      <c r="I5301" s="231" t="str">
        <f>data_olah!I258</f>
        <v>WMS</v>
      </c>
      <c r="J5301" s="231" t="str">
        <f>data_olah!J258</f>
        <v>TERPASANG</v>
      </c>
      <c r="K5301" s="231" t="str">
        <f>data_olah!S258</f>
        <v>&lt;= 50GB</v>
      </c>
      <c r="L5301" s="231" t="str">
        <f>data_olah!U258</f>
        <v>KURANG OPTIMAL</v>
      </c>
    </row>
    <row r="5302">
      <c r="A5302" s="230">
        <v>2025.0</v>
      </c>
      <c r="B5302" s="230" t="s">
        <v>3601</v>
      </c>
      <c r="C5302" s="231" t="str">
        <f>data_olah!B259</f>
        <v>KUTAI BARAT</v>
      </c>
      <c r="D5302" s="231" t="str">
        <f>data_olah!C259</f>
        <v>SEKOLAQ DARAT</v>
      </c>
      <c r="E5302" s="231" t="str">
        <f>data_olah!D259</f>
        <v>SRIMULYO</v>
      </c>
      <c r="F5302" s="232" t="str">
        <f>data_olah!F259</f>
        <v>-0.2778837690752929</v>
      </c>
      <c r="G5302" s="232" t="str">
        <f>data_olah!G259</f>
        <v>115.75823086481047</v>
      </c>
      <c r="H5302" s="231" t="str">
        <f>data_olah!H259</f>
        <v>TELKOM</v>
      </c>
      <c r="I5302" s="231" t="str">
        <f>data_olah!I259</f>
        <v>WMS</v>
      </c>
      <c r="J5302" s="231" t="str">
        <f>data_olah!J259</f>
        <v>TERPASANG</v>
      </c>
      <c r="K5302" s="231" t="str">
        <f>data_olah!S259</f>
        <v>&lt;= 150GB</v>
      </c>
      <c r="L5302" s="231" t="str">
        <f>data_olah!U259</f>
        <v>KURANG OPTIMAL</v>
      </c>
    </row>
    <row r="5303">
      <c r="A5303" s="230">
        <v>2025.0</v>
      </c>
      <c r="B5303" s="230" t="s">
        <v>3601</v>
      </c>
      <c r="C5303" s="231" t="str">
        <f>data_olah!B260</f>
        <v>KUTAI BARAT</v>
      </c>
      <c r="D5303" s="231" t="str">
        <f>data_olah!C260</f>
        <v>SEKOLAQ DARAT</v>
      </c>
      <c r="E5303" s="231" t="str">
        <f>data_olah!D260</f>
        <v>SUMBER BANGUN</v>
      </c>
      <c r="F5303" s="232" t="str">
        <f>data_olah!F260</f>
        <v>-0.24691702825311973,</v>
      </c>
      <c r="G5303" s="232" t="str">
        <f>data_olah!G260</f>
        <v>115.72141117091593</v>
      </c>
      <c r="H5303" s="231" t="str">
        <f>data_olah!H260</f>
        <v>TELKOM</v>
      </c>
      <c r="I5303" s="231" t="str">
        <f>data_olah!I260</f>
        <v>Astinet</v>
      </c>
      <c r="J5303" s="231" t="str">
        <f>data_olah!J260</f>
        <v>TERPASANG</v>
      </c>
      <c r="K5303" s="231" t="str">
        <f>data_olah!S260</f>
        <v>TIDAK AKTIF</v>
      </c>
      <c r="L5303" s="231" t="str">
        <f>data_olah!U260</f>
        <v>TIDAK TERDETEKSI</v>
      </c>
    </row>
    <row r="5304">
      <c r="A5304" s="230">
        <v>2025.0</v>
      </c>
      <c r="B5304" s="230" t="s">
        <v>3601</v>
      </c>
      <c r="C5304" s="231" t="str">
        <f>data_olah!B261</f>
        <v>KUTAI BARAT</v>
      </c>
      <c r="D5304" s="231" t="str">
        <f>data_olah!C261</f>
        <v>SEKOLAQ DARAT</v>
      </c>
      <c r="E5304" s="231" t="str">
        <f>data_olah!D261</f>
        <v>SUMBER REJO</v>
      </c>
      <c r="F5304" s="232" t="str">
        <f>data_olah!F261</f>
        <v>-0.29199772057284096</v>
      </c>
      <c r="G5304" s="232" t="str">
        <f>data_olah!G261</f>
        <v>115.76753960191469</v>
      </c>
      <c r="H5304" s="231" t="str">
        <f>data_olah!H261</f>
        <v>TELKOM</v>
      </c>
      <c r="I5304" s="231" t="str">
        <f>data_olah!I261</f>
        <v>WMS</v>
      </c>
      <c r="J5304" s="231" t="str">
        <f>data_olah!J261</f>
        <v>TERPASANG</v>
      </c>
      <c r="K5304" s="231" t="str">
        <f>data_olah!S261</f>
        <v>&lt;= 10GB</v>
      </c>
      <c r="L5304" s="231" t="str">
        <f>data_olah!U261</f>
        <v>TIDAK OPTIMAL</v>
      </c>
    </row>
    <row r="5305">
      <c r="A5305" s="230">
        <v>2025.0</v>
      </c>
      <c r="B5305" s="230" t="s">
        <v>3601</v>
      </c>
      <c r="C5305" s="231" t="str">
        <f>data_olah!B262</f>
        <v>KUTAI BARAT</v>
      </c>
      <c r="D5305" s="231" t="str">
        <f>data_olah!C262</f>
        <v>SEKOLAQ DARAT</v>
      </c>
      <c r="E5305" s="231" t="str">
        <f>data_olah!D262</f>
        <v>SEKOLAQ DARAT</v>
      </c>
      <c r="F5305" s="232" t="str">
        <f>data_olah!F262</f>
        <v>-0.2843185855811046</v>
      </c>
      <c r="G5305" s="232" t="str">
        <f>data_olah!G262</f>
        <v>115.74888952870394</v>
      </c>
      <c r="H5305" s="231" t="str">
        <f>data_olah!H262</f>
        <v>BESTCAMP</v>
      </c>
      <c r="I5305" s="231" t="str">
        <f>data_olah!I262</f>
        <v>STARLINK</v>
      </c>
      <c r="J5305" s="231" t="str">
        <f>data_olah!J262</f>
        <v>TERPASANG</v>
      </c>
      <c r="K5305" s="231" t="str">
        <f>data_olah!S262</f>
        <v>&lt;= 150GB</v>
      </c>
      <c r="L5305" s="231" t="str">
        <f>data_olah!U262</f>
        <v>TIDAK OPTIMAL</v>
      </c>
    </row>
    <row r="5306">
      <c r="A5306" s="230">
        <v>2025.0</v>
      </c>
      <c r="B5306" s="230" t="s">
        <v>3601</v>
      </c>
      <c r="C5306" s="231" t="str">
        <f>data_olah!B263</f>
        <v>KUTAI BARAT</v>
      </c>
      <c r="D5306" s="231" t="str">
        <f>data_olah!C263</f>
        <v>SEKOLAQ DARAT</v>
      </c>
      <c r="E5306" s="231" t="str">
        <f>data_olah!D263</f>
        <v>LELENG</v>
      </c>
      <c r="F5306" s="232" t="str">
        <f>data_olah!F263</f>
        <v>-0.252989509705614</v>
      </c>
      <c r="G5306" s="232" t="str">
        <f>data_olah!G263</f>
        <v>115.80395888330176</v>
      </c>
      <c r="H5306" s="231" t="str">
        <f>data_olah!H263</f>
        <v>BESTCAMP</v>
      </c>
      <c r="I5306" s="231" t="str">
        <f>data_olah!I263</f>
        <v>STARLINK</v>
      </c>
      <c r="J5306" s="231" t="str">
        <f>data_olah!J263</f>
        <v>TERPASANG</v>
      </c>
      <c r="K5306" s="231" t="str">
        <f>data_olah!S263</f>
        <v>&lt;=1000GB</v>
      </c>
      <c r="L5306" s="231" t="str">
        <f>data_olah!U263</f>
        <v>SANGAT OPTIMAL</v>
      </c>
    </row>
    <row r="5307">
      <c r="A5307" s="230">
        <v>2025.0</v>
      </c>
      <c r="B5307" s="230" t="s">
        <v>3601</v>
      </c>
      <c r="C5307" s="231" t="str">
        <f>data_olah!B264</f>
        <v>KUTAI BARAT</v>
      </c>
      <c r="D5307" s="231" t="str">
        <f>data_olah!C264</f>
        <v>SILUQ NGURAI</v>
      </c>
      <c r="E5307" s="231" t="str">
        <f>data_olah!D264</f>
        <v>TEBISAQ</v>
      </c>
      <c r="F5307" s="232" t="str">
        <f>data_olah!F264</f>
        <v>-0.4532306472872104</v>
      </c>
      <c r="G5307" s="232" t="str">
        <f>data_olah!G264</f>
        <v>115.947385478815</v>
      </c>
      <c r="H5307" s="231" t="str">
        <f>data_olah!H264</f>
        <v>BESTCAMP</v>
      </c>
      <c r="I5307" s="231" t="str">
        <f>data_olah!I264</f>
        <v>STARLINK</v>
      </c>
      <c r="J5307" s="231" t="str">
        <f>data_olah!J264</f>
        <v>TERPASANG</v>
      </c>
      <c r="K5307" s="231" t="str">
        <f>data_olah!S264</f>
        <v>&lt;= 500GB</v>
      </c>
      <c r="L5307" s="231" t="str">
        <f>data_olah!U264</f>
        <v>OPTIMAL</v>
      </c>
    </row>
    <row r="5308">
      <c r="A5308" s="230">
        <v>2025.0</v>
      </c>
      <c r="B5308" s="230" t="s">
        <v>3601</v>
      </c>
      <c r="C5308" s="231" t="str">
        <f>data_olah!B265</f>
        <v>KUTAI BARAT</v>
      </c>
      <c r="D5308" s="231" t="str">
        <f>data_olah!C265</f>
        <v>SILUQ NGURAI</v>
      </c>
      <c r="E5308" s="231" t="str">
        <f>data_olah!D265</f>
        <v>KALIQ</v>
      </c>
      <c r="F5308" s="232" t="str">
        <f>data_olah!F265</f>
        <v>-0.48509955848935166</v>
      </c>
      <c r="G5308" s="232" t="str">
        <f>data_olah!G265</f>
        <v>115.92618028783285</v>
      </c>
      <c r="H5308" s="231" t="str">
        <f>data_olah!H265</f>
        <v>TELKOMSEL</v>
      </c>
      <c r="I5308" s="231" t="str">
        <f>data_olah!I265</f>
        <v>ORBIT</v>
      </c>
      <c r="J5308" s="231" t="str">
        <f>data_olah!J265</f>
        <v>TERPASANG</v>
      </c>
      <c r="K5308" s="231" t="str">
        <f>data_olah!S265</f>
        <v>TIDAK TERDETEKSI</v>
      </c>
      <c r="L5308" s="231" t="str">
        <f>data_olah!U265</f>
        <v>TIDAK TERDETEKSI</v>
      </c>
    </row>
    <row r="5309">
      <c r="A5309" s="230">
        <v>2025.0</v>
      </c>
      <c r="B5309" s="230" t="s">
        <v>3601</v>
      </c>
      <c r="C5309" s="231" t="str">
        <f>data_olah!B266</f>
        <v>KUTAI BARAT</v>
      </c>
      <c r="D5309" s="231" t="str">
        <f>data_olah!C266</f>
        <v>SILUQ NGURAI</v>
      </c>
      <c r="E5309" s="231" t="str">
        <f>data_olah!D266</f>
        <v>TANAH MEA</v>
      </c>
      <c r="F5309" s="232" t="str">
        <f>data_olah!F266</f>
        <v>-0.4515143276099126</v>
      </c>
      <c r="G5309" s="232" t="str">
        <f>data_olah!G266</f>
        <v>115.95270134204554</v>
      </c>
      <c r="H5309" s="231" t="str">
        <f>data_olah!H266</f>
        <v>BESTCAMP</v>
      </c>
      <c r="I5309" s="231" t="str">
        <f>data_olah!I266</f>
        <v>STARLINK</v>
      </c>
      <c r="J5309" s="231" t="str">
        <f>data_olah!J266</f>
        <v>TERPASANG</v>
      </c>
      <c r="K5309" s="231" t="str">
        <f>data_olah!S266</f>
        <v>&lt;=1000GB</v>
      </c>
      <c r="L5309" s="231" t="str">
        <f>data_olah!U266</f>
        <v>SANGAT OPTIMAL</v>
      </c>
    </row>
    <row r="5310">
      <c r="A5310" s="230">
        <v>2025.0</v>
      </c>
      <c r="B5310" s="230" t="s">
        <v>3601</v>
      </c>
      <c r="C5310" s="231" t="str">
        <f>data_olah!B267</f>
        <v>KUTAI BARAT</v>
      </c>
      <c r="D5310" s="231" t="str">
        <f>data_olah!C267</f>
        <v>SILUQ NGURAI</v>
      </c>
      <c r="E5310" s="231" t="str">
        <f>data_olah!D267</f>
        <v>SANG-SANG</v>
      </c>
      <c r="F5310" s="232" t="str">
        <f>data_olah!F267</f>
        <v>-0.4998733441528804</v>
      </c>
      <c r="G5310" s="232" t="str">
        <f>data_olah!G267</f>
        <v>, 115.91245583077236</v>
      </c>
      <c r="H5310" s="231" t="str">
        <f>data_olah!H267</f>
        <v>BESTCAMP</v>
      </c>
      <c r="I5310" s="231" t="str">
        <f>data_olah!I267</f>
        <v>STARLINK</v>
      </c>
      <c r="J5310" s="231" t="str">
        <f>data_olah!J267</f>
        <v>TERPASANG</v>
      </c>
      <c r="K5310" s="231" t="str">
        <f>data_olah!S267</f>
        <v>&lt;= 100GB</v>
      </c>
      <c r="L5310" s="231" t="str">
        <f>data_olah!U267</f>
        <v>TIDAK OPTIMAL</v>
      </c>
    </row>
    <row r="5311">
      <c r="A5311" s="230">
        <v>2025.0</v>
      </c>
      <c r="B5311" s="230" t="s">
        <v>3601</v>
      </c>
      <c r="C5311" s="231" t="str">
        <f>data_olah!B268</f>
        <v>KUTAI BARAT</v>
      </c>
      <c r="D5311" s="231" t="str">
        <f>data_olah!C268</f>
        <v>SILUQ NGURAI</v>
      </c>
      <c r="E5311" s="231" t="str">
        <f>data_olah!D268</f>
        <v>MUHUR</v>
      </c>
      <c r="F5311" s="232" t="str">
        <f>data_olah!F268</f>
        <v>-0.5377147556683696</v>
      </c>
      <c r="G5311" s="232" t="str">
        <f>data_olah!G268</f>
        <v>115.91261479982205</v>
      </c>
      <c r="H5311" s="231" t="str">
        <f>data_olah!H268</f>
        <v>TELKOMSEL</v>
      </c>
      <c r="I5311" s="231" t="str">
        <f>data_olah!I268</f>
        <v>INDIHOME</v>
      </c>
      <c r="J5311" s="231" t="str">
        <f>data_olah!J268</f>
        <v>TERPASANG</v>
      </c>
      <c r="K5311" s="231" t="str">
        <f>data_olah!S268</f>
        <v/>
      </c>
      <c r="L5311" s="231" t="str">
        <f>data_olah!U268</f>
        <v>KURANG OPTIMAL</v>
      </c>
    </row>
    <row r="5312">
      <c r="A5312" s="230">
        <v>2025.0</v>
      </c>
      <c r="B5312" s="230" t="s">
        <v>3601</v>
      </c>
      <c r="C5312" s="231" t="str">
        <f>data_olah!B269</f>
        <v>KUTAI BARAT</v>
      </c>
      <c r="D5312" s="231" t="str">
        <f>data_olah!C269</f>
        <v>SILUQ NGURAI</v>
      </c>
      <c r="E5312" s="231" t="str">
        <f>data_olah!D269</f>
        <v>MUARA KELAWIT</v>
      </c>
      <c r="F5312" s="232" t="str">
        <f>data_olah!F269</f>
        <v>-0.5709682898462748</v>
      </c>
      <c r="G5312" s="232" t="str">
        <f>data_olah!G269</f>
        <v>115.89557172925909</v>
      </c>
      <c r="H5312" s="231" t="str">
        <f>data_olah!H269</f>
        <v/>
      </c>
      <c r="I5312" s="231" t="str">
        <f>data_olah!I269</f>
        <v/>
      </c>
      <c r="J5312" s="231" t="str">
        <f>data_olah!J269</f>
        <v/>
      </c>
      <c r="K5312" s="231" t="str">
        <f>data_olah!S269</f>
        <v>BELUM TERPASANG</v>
      </c>
      <c r="L5312" s="231" t="str">
        <f>data_olah!U269</f>
        <v>BELUM TERPASANG</v>
      </c>
    </row>
    <row r="5313">
      <c r="A5313" s="230">
        <v>2025.0</v>
      </c>
      <c r="B5313" s="230" t="s">
        <v>3601</v>
      </c>
      <c r="C5313" s="231" t="str">
        <f>data_olah!B270</f>
        <v>KUTAI BARAT</v>
      </c>
      <c r="D5313" s="231" t="str">
        <f>data_olah!C270</f>
        <v>SILUQ NGURAI</v>
      </c>
      <c r="E5313" s="231" t="str">
        <f>data_olah!D270</f>
        <v>BENTAS</v>
      </c>
      <c r="F5313" s="232" t="str">
        <f>data_olah!F270</f>
        <v>-0.5745531413922524</v>
      </c>
      <c r="G5313" s="232" t="str">
        <f>data_olah!G270</f>
        <v>115.88155583398233</v>
      </c>
      <c r="H5313" s="231" t="str">
        <f>data_olah!H270</f>
        <v/>
      </c>
      <c r="I5313" s="231" t="str">
        <f>data_olah!I270</f>
        <v/>
      </c>
      <c r="J5313" s="231" t="str">
        <f>data_olah!J270</f>
        <v/>
      </c>
      <c r="K5313" s="231" t="str">
        <f>data_olah!S270</f>
        <v>BELUM TERPASANG</v>
      </c>
      <c r="L5313" s="231" t="str">
        <f>data_olah!U270</f>
        <v>BELUM TERPASANG</v>
      </c>
    </row>
    <row r="5314">
      <c r="A5314" s="230">
        <v>2025.0</v>
      </c>
      <c r="B5314" s="230" t="s">
        <v>3601</v>
      </c>
      <c r="C5314" s="231" t="str">
        <f>data_olah!B271</f>
        <v>KUTAI BARAT</v>
      </c>
      <c r="D5314" s="231" t="str">
        <f>data_olah!C271</f>
        <v>SILUQ NGURAI</v>
      </c>
      <c r="E5314" s="231" t="str">
        <f>data_olah!D271</f>
        <v>BETUNG</v>
      </c>
      <c r="F5314" s="232" t="str">
        <f>data_olah!F271</f>
        <v>-0.6511324705367738</v>
      </c>
      <c r="G5314" s="232" t="str">
        <f>data_olah!G271</f>
        <v>115.86239541315328</v>
      </c>
      <c r="H5314" s="231" t="str">
        <f>data_olah!H271</f>
        <v/>
      </c>
      <c r="I5314" s="231" t="str">
        <f>data_olah!I271</f>
        <v/>
      </c>
      <c r="J5314" s="231" t="str">
        <f>data_olah!J271</f>
        <v/>
      </c>
      <c r="K5314" s="231" t="str">
        <f>data_olah!S271</f>
        <v>BELUM TERPASANG</v>
      </c>
      <c r="L5314" s="231" t="str">
        <f>data_olah!U271</f>
        <v>BELUM TERPASANG</v>
      </c>
    </row>
    <row r="5315">
      <c r="A5315" s="230">
        <v>2025.0</v>
      </c>
      <c r="B5315" s="230" t="s">
        <v>3601</v>
      </c>
      <c r="C5315" s="231" t="str">
        <f>data_olah!B272</f>
        <v>KUTAI BARAT</v>
      </c>
      <c r="D5315" s="231" t="str">
        <f>data_olah!C272</f>
        <v>SILUQ NGURAI</v>
      </c>
      <c r="E5315" s="231" t="str">
        <f>data_olah!D272</f>
        <v>KIAQ</v>
      </c>
      <c r="F5315" s="232" t="str">
        <f>data_olah!F272</f>
        <v>-0.702535750944174</v>
      </c>
      <c r="G5315" s="232" t="str">
        <f>data_olah!G272</f>
        <v>115.87923066944842</v>
      </c>
      <c r="H5315" s="231" t="str">
        <f>data_olah!H272</f>
        <v/>
      </c>
      <c r="I5315" s="231" t="str">
        <f>data_olah!I272</f>
        <v/>
      </c>
      <c r="J5315" s="231" t="str">
        <f>data_olah!J272</f>
        <v/>
      </c>
      <c r="K5315" s="231" t="str">
        <f>data_olah!S272</f>
        <v>BELUM TERPASANG</v>
      </c>
      <c r="L5315" s="231" t="str">
        <f>data_olah!U272</f>
        <v>BELUM TERPASANG</v>
      </c>
    </row>
    <row r="5316">
      <c r="A5316" s="230">
        <v>2025.0</v>
      </c>
      <c r="B5316" s="230" t="s">
        <v>3601</v>
      </c>
      <c r="C5316" s="231" t="str">
        <f>data_olah!B273</f>
        <v>KUTAI BARAT</v>
      </c>
      <c r="D5316" s="231" t="str">
        <f>data_olah!C273</f>
        <v>SILUQ NGURAI</v>
      </c>
      <c r="E5316" s="231" t="str">
        <f>data_olah!D273</f>
        <v>TENDIQ</v>
      </c>
      <c r="F5316" s="232" t="str">
        <f>data_olah!F273</f>
        <v>-0.7223772837109512</v>
      </c>
      <c r="G5316" s="232" t="str">
        <f>data_olah!G273</f>
        <v>115.87545906398536</v>
      </c>
      <c r="H5316" s="231" t="str">
        <f>data_olah!H273</f>
        <v/>
      </c>
      <c r="I5316" s="231" t="str">
        <f>data_olah!I273</f>
        <v/>
      </c>
      <c r="J5316" s="231" t="str">
        <f>data_olah!J273</f>
        <v/>
      </c>
      <c r="K5316" s="231" t="str">
        <f>data_olah!S273</f>
        <v>BELUM TERPASANG</v>
      </c>
      <c r="L5316" s="231" t="str">
        <f>data_olah!U273</f>
        <v>BELUM TERPASANG</v>
      </c>
    </row>
    <row r="5317">
      <c r="A5317" s="230">
        <v>2025.0</v>
      </c>
      <c r="B5317" s="230" t="s">
        <v>3601</v>
      </c>
      <c r="C5317" s="231" t="str">
        <f>data_olah!B274</f>
        <v>KUTAI BARAT</v>
      </c>
      <c r="D5317" s="231" t="str">
        <f>data_olah!C274</f>
        <v>SILUQ NGURAI</v>
      </c>
      <c r="E5317" s="231" t="str">
        <f>data_olah!D274</f>
        <v>PENAWANG</v>
      </c>
      <c r="F5317" s="232" t="str">
        <f>data_olah!F274</f>
        <v>-0.7735288819674534</v>
      </c>
      <c r="G5317" s="232" t="str">
        <f>data_olah!G274</f>
        <v>115.90406343153721</v>
      </c>
      <c r="H5317" s="231" t="str">
        <f>data_olah!H274</f>
        <v/>
      </c>
      <c r="I5317" s="231" t="str">
        <f>data_olah!I274</f>
        <v/>
      </c>
      <c r="J5317" s="231" t="str">
        <f>data_olah!J274</f>
        <v/>
      </c>
      <c r="K5317" s="231" t="str">
        <f>data_olah!S274</f>
        <v>BELUM TERPASANG</v>
      </c>
      <c r="L5317" s="231" t="str">
        <f>data_olah!U274</f>
        <v>BELUM TERPASANG</v>
      </c>
    </row>
    <row r="5318">
      <c r="A5318" s="230">
        <v>2025.0</v>
      </c>
      <c r="B5318" s="230" t="s">
        <v>3601</v>
      </c>
      <c r="C5318" s="231" t="str">
        <f>data_olah!B275</f>
        <v>KUTAI BARAT</v>
      </c>
      <c r="D5318" s="231" t="str">
        <f>data_olah!C275</f>
        <v>SILUQ NGURAI</v>
      </c>
      <c r="E5318" s="231" t="str">
        <f>data_olah!D275</f>
        <v>LENDIAN LIANG NAYUQ</v>
      </c>
      <c r="F5318" s="232" t="str">
        <f>data_olah!F275</f>
        <v>-0.9653356707242657</v>
      </c>
      <c r="G5318" s="232" t="str">
        <f>data_olah!G275</f>
        <v>115.86516747097099</v>
      </c>
      <c r="H5318" s="231" t="str">
        <f>data_olah!H275</f>
        <v>TELKOMSEL</v>
      </c>
      <c r="I5318" s="231" t="str">
        <f>data_olah!I275</f>
        <v>ORBIT</v>
      </c>
      <c r="J5318" s="231" t="str">
        <f>data_olah!J275</f>
        <v>TERPASANG</v>
      </c>
      <c r="K5318" s="231" t="str">
        <f>data_olah!S275</f>
        <v>TIDAK TERDETEKSI</v>
      </c>
      <c r="L5318" s="231" t="str">
        <f>data_olah!U275</f>
        <v>TIDAK TERDETEKSI</v>
      </c>
    </row>
    <row r="5319">
      <c r="A5319" s="230">
        <v>2025.0</v>
      </c>
      <c r="B5319" s="230" t="s">
        <v>3601</v>
      </c>
      <c r="C5319" s="231" t="str">
        <f>data_olah!B276</f>
        <v>KUTAI BARAT</v>
      </c>
      <c r="D5319" s="231" t="str">
        <f>data_olah!C276</f>
        <v>SILUQ NGURAI</v>
      </c>
      <c r="E5319" s="231" t="str">
        <f>data_olah!D276</f>
        <v>KENYANYAN</v>
      </c>
      <c r="F5319" s="232" t="str">
        <f>data_olah!F276</f>
        <v>-0.6262046653689497</v>
      </c>
      <c r="G5319" s="232" t="str">
        <f>data_olah!G276</f>
        <v>115.93669296771861</v>
      </c>
      <c r="H5319" s="231" t="str">
        <f>data_olah!H276</f>
        <v>TELKOMSAT</v>
      </c>
      <c r="I5319" s="231" t="str">
        <f>data_olah!I276</f>
        <v>STARLINK</v>
      </c>
      <c r="J5319" s="231" t="str">
        <f>data_olah!J276</f>
        <v>TERPASANG</v>
      </c>
      <c r="K5319" s="231" t="str">
        <f>data_olah!S276</f>
        <v>&lt;=1000GB</v>
      </c>
      <c r="L5319" s="231" t="str">
        <f>data_olah!U276</f>
        <v>SANGAT OPTIMAL</v>
      </c>
    </row>
    <row r="5320">
      <c r="A5320" s="230">
        <v>2025.0</v>
      </c>
      <c r="B5320" s="230" t="s">
        <v>3601</v>
      </c>
      <c r="C5320" s="231" t="str">
        <f>data_olah!B277</f>
        <v>KUTAI BARAT</v>
      </c>
      <c r="D5320" s="231" t="str">
        <f>data_olah!C277</f>
        <v>SILUQ NGURAI</v>
      </c>
      <c r="E5320" s="231" t="str">
        <f>data_olah!D277</f>
        <v>RIKONG</v>
      </c>
      <c r="F5320" s="232" t="str">
        <f>data_olah!F277</f>
        <v>-0.7004810779121009</v>
      </c>
      <c r="G5320" s="232" t="str">
        <f>data_olah!G277</f>
        <v>115.94640074178072</v>
      </c>
      <c r="H5320" s="231" t="str">
        <f>data_olah!H277</f>
        <v/>
      </c>
      <c r="I5320" s="231" t="str">
        <f>data_olah!I277</f>
        <v/>
      </c>
      <c r="J5320" s="231" t="str">
        <f>data_olah!J277</f>
        <v/>
      </c>
      <c r="K5320" s="231" t="str">
        <f>data_olah!S277</f>
        <v>BELUM TERPASANG</v>
      </c>
      <c r="L5320" s="231" t="str">
        <f>data_olah!U277</f>
        <v>BELUM TERPASANG</v>
      </c>
    </row>
    <row r="5321">
      <c r="A5321" s="230">
        <v>2025.0</v>
      </c>
      <c r="B5321" s="230" t="s">
        <v>3601</v>
      </c>
      <c r="C5321" s="231" t="str">
        <f>data_olah!B278</f>
        <v>KUTAI BARAT</v>
      </c>
      <c r="D5321" s="231" t="str">
        <f>data_olah!C278</f>
        <v>SILUQ NGURAI</v>
      </c>
      <c r="E5321" s="231" t="str">
        <f>data_olah!D278</f>
        <v>KENDISIQ</v>
      </c>
      <c r="F5321" s="232" t="str">
        <f>data_olah!F278</f>
        <v>-0.886637898289004</v>
      </c>
      <c r="G5321" s="232" t="str">
        <f>data_olah!G278</f>
        <v>115.95811332385352</v>
      </c>
      <c r="H5321" s="231" t="str">
        <f>data_olah!H278</f>
        <v>TELKOMSAT</v>
      </c>
      <c r="I5321" s="231" t="str">
        <f>data_olah!I278</f>
        <v>STARLINK</v>
      </c>
      <c r="J5321" s="231" t="str">
        <f>data_olah!J278</f>
        <v>TERPASANG</v>
      </c>
      <c r="K5321" s="231" t="str">
        <f>data_olah!S278</f>
        <v>&lt;= 50GB</v>
      </c>
      <c r="L5321" s="231" t="str">
        <f>data_olah!U278</f>
        <v>TIDAK OPTIMAL</v>
      </c>
    </row>
    <row r="5322">
      <c r="A5322" s="230">
        <v>2025.0</v>
      </c>
      <c r="B5322" s="230" t="s">
        <v>3601</v>
      </c>
      <c r="C5322" s="231" t="str">
        <f>data_olah!B279</f>
        <v>KUTAI BARAT</v>
      </c>
      <c r="D5322" s="231" t="str">
        <f>data_olah!C279</f>
        <v>SILUQ NGURAI</v>
      </c>
      <c r="E5322" s="231" t="str">
        <f>data_olah!D279</f>
        <v>MUARA PONAQ</v>
      </c>
      <c r="F5322" s="232" t="str">
        <f>data_olah!F279</f>
        <v>-0.6600922373243009</v>
      </c>
      <c r="G5322" s="232" t="str">
        <f>data_olah!G279</f>
        <v>115.97054768762739</v>
      </c>
      <c r="H5322" s="231" t="str">
        <f>data_olah!H279</f>
        <v/>
      </c>
      <c r="I5322" s="231" t="str">
        <f>data_olah!I279</f>
        <v/>
      </c>
      <c r="J5322" s="231" t="str">
        <f>data_olah!J279</f>
        <v/>
      </c>
      <c r="K5322" s="231" t="str">
        <f>data_olah!S279</f>
        <v>BELUM TERPASANG</v>
      </c>
      <c r="L5322" s="231" t="str">
        <f>data_olah!U279</f>
        <v>BELUM TERPASANG</v>
      </c>
    </row>
    <row r="5323">
      <c r="A5323" s="230">
        <v>2025.0</v>
      </c>
      <c r="B5323" s="230" t="s">
        <v>3601</v>
      </c>
      <c r="C5323" s="231" t="str">
        <f>data_olah!B280</f>
        <v>KUTAI BARAT</v>
      </c>
      <c r="D5323" s="231" t="str">
        <f>data_olah!C280</f>
        <v>TERING</v>
      </c>
      <c r="E5323" s="231" t="str">
        <f>data_olah!D280</f>
        <v>TERING BARU</v>
      </c>
      <c r="F5323" s="232" t="str">
        <f>data_olah!F280</f>
        <v>-0.07094915304878817</v>
      </c>
      <c r="G5323" s="232" t="str">
        <f>data_olah!G280</f>
        <v>115.65549008421988</v>
      </c>
      <c r="H5323" s="231" t="str">
        <f>data_olah!H280</f>
        <v>TELKOMSEL</v>
      </c>
      <c r="I5323" s="231" t="str">
        <f>data_olah!I280</f>
        <v>ORBIT</v>
      </c>
      <c r="J5323" s="231" t="str">
        <f>data_olah!J280</f>
        <v>TERPASANG</v>
      </c>
      <c r="K5323" s="231" t="str">
        <f>data_olah!S280</f>
        <v>TIDAK TERDETEKSI</v>
      </c>
      <c r="L5323" s="231" t="str">
        <f>data_olah!U280</f>
        <v>TIDAK TERDETEKSI</v>
      </c>
    </row>
    <row r="5324">
      <c r="A5324" s="230">
        <v>2025.0</v>
      </c>
      <c r="B5324" s="230" t="s">
        <v>3601</v>
      </c>
      <c r="C5324" s="231" t="str">
        <f>data_olah!B281</f>
        <v>KUTAI BARAT</v>
      </c>
      <c r="D5324" s="231" t="str">
        <f>data_olah!C281</f>
        <v>TERING</v>
      </c>
      <c r="E5324" s="231" t="str">
        <f>data_olah!D281</f>
        <v>TERING LAMA</v>
      </c>
      <c r="F5324" s="232" t="str">
        <f>data_olah!F281</f>
        <v>-0.06927607757322796</v>
      </c>
      <c r="G5324" s="232" t="str">
        <f>data_olah!G281</f>
        <v>115.64172847516913</v>
      </c>
      <c r="H5324" s="231" t="str">
        <f>data_olah!H281</f>
        <v/>
      </c>
      <c r="I5324" s="231" t="str">
        <f>data_olah!I281</f>
        <v/>
      </c>
      <c r="J5324" s="231" t="str">
        <f>data_olah!J281</f>
        <v/>
      </c>
      <c r="K5324" s="231" t="str">
        <f>data_olah!S281</f>
        <v>BELUM TERPASANG</v>
      </c>
      <c r="L5324" s="231" t="str">
        <f>data_olah!U281</f>
        <v>BELUM TERPASANG</v>
      </c>
    </row>
    <row r="5325">
      <c r="A5325" s="230">
        <v>2025.0</v>
      </c>
      <c r="B5325" s="230" t="s">
        <v>3601</v>
      </c>
      <c r="C5325" s="231" t="str">
        <f>data_olah!B282</f>
        <v>KUTAI BARAT</v>
      </c>
      <c r="D5325" s="231" t="str">
        <f>data_olah!C282</f>
        <v>TERING</v>
      </c>
      <c r="E5325" s="231" t="str">
        <f>data_olah!D282</f>
        <v>LINGGANG TERING SEBERANG</v>
      </c>
      <c r="F5325" s="232" t="str">
        <f>data_olah!F282</f>
        <v>-0.07400186818038257</v>
      </c>
      <c r="G5325" s="232" t="str">
        <f>data_olah!G282</f>
        <v>115.64426192899026</v>
      </c>
      <c r="H5325" s="231" t="str">
        <f>data_olah!H282</f>
        <v>TELKOM</v>
      </c>
      <c r="I5325" s="231" t="str">
        <f>data_olah!I282</f>
        <v>WMS</v>
      </c>
      <c r="J5325" s="231" t="str">
        <f>data_olah!J282</f>
        <v>TERPASANG</v>
      </c>
      <c r="K5325" s="231" t="str">
        <f>data_olah!S282</f>
        <v>&gt; 200GB</v>
      </c>
      <c r="L5325" s="231" t="str">
        <f>data_olah!U282</f>
        <v>KURANG OPTIMAL</v>
      </c>
    </row>
    <row r="5326">
      <c r="A5326" s="230">
        <v>2025.0</v>
      </c>
      <c r="B5326" s="230" t="s">
        <v>3601</v>
      </c>
      <c r="C5326" s="231" t="str">
        <f>data_olah!B283</f>
        <v>KUTAI BARAT</v>
      </c>
      <c r="D5326" s="231" t="str">
        <f>data_olah!C283</f>
        <v>TERING</v>
      </c>
      <c r="E5326" s="231" t="str">
        <f>data_olah!D283</f>
        <v>TUKUL</v>
      </c>
      <c r="F5326" s="232" t="str">
        <f>data_olah!F283</f>
        <v>-0.003978787531726304</v>
      </c>
      <c r="G5326" s="232" t="str">
        <f>data_olah!G283</f>
        <v>115.68710109685509</v>
      </c>
      <c r="H5326" s="231" t="str">
        <f>data_olah!H283</f>
        <v>PSN</v>
      </c>
      <c r="I5326" s="231" t="str">
        <f>data_olah!I283</f>
        <v>VSAT</v>
      </c>
      <c r="J5326" s="231" t="str">
        <f>data_olah!J283</f>
        <v>TERPASANG</v>
      </c>
      <c r="K5326" s="231" t="str">
        <f>data_olah!S283</f>
        <v>&lt;= 10GB</v>
      </c>
      <c r="L5326" s="231" t="str">
        <f>data_olah!U283</f>
        <v>TIDAK OPTIMAL</v>
      </c>
    </row>
    <row r="5327">
      <c r="A5327" s="230">
        <v>2025.0</v>
      </c>
      <c r="B5327" s="230" t="s">
        <v>3601</v>
      </c>
      <c r="C5327" s="231" t="str">
        <f>data_olah!B284</f>
        <v>KUTAI BARAT</v>
      </c>
      <c r="D5327" s="231" t="str">
        <f>data_olah!C284</f>
        <v>TERING</v>
      </c>
      <c r="E5327" s="231" t="str">
        <f>data_olah!D284</f>
        <v>LINGGANG KELUBAQ</v>
      </c>
      <c r="F5327" s="232" t="str">
        <f>data_olah!F284</f>
        <v>-0.06123000112195439</v>
      </c>
      <c r="G5327" s="232" t="str">
        <f>data_olah!G284</f>
        <v>115.61225438755717</v>
      </c>
      <c r="H5327" s="231" t="str">
        <f>data_olah!H284</f>
        <v>PSN</v>
      </c>
      <c r="I5327" s="231" t="str">
        <f>data_olah!I284</f>
        <v>VSAT</v>
      </c>
      <c r="J5327" s="231" t="str">
        <f>data_olah!J284</f>
        <v>TERPASANG</v>
      </c>
      <c r="K5327" s="231" t="str">
        <f>data_olah!S284</f>
        <v>&lt;= 1GB</v>
      </c>
      <c r="L5327" s="231" t="str">
        <f>data_olah!U284</f>
        <v>TIDAK OPTIMAL</v>
      </c>
    </row>
    <row r="5328">
      <c r="A5328" s="230">
        <v>2025.0</v>
      </c>
      <c r="B5328" s="230" t="s">
        <v>3601</v>
      </c>
      <c r="C5328" s="231" t="str">
        <f>data_olah!B285</f>
        <v>KUTAI BARAT</v>
      </c>
      <c r="D5328" s="231" t="str">
        <f>data_olah!C285</f>
        <v>TERING</v>
      </c>
      <c r="E5328" s="231" t="str">
        <f>data_olah!D285</f>
        <v>LINGGANG PURWOREJO</v>
      </c>
      <c r="F5328" s="232" t="str">
        <f>data_olah!F285</f>
        <v>-0.08660010656843149</v>
      </c>
      <c r="G5328" s="232" t="str">
        <f>data_olah!G285</f>
        <v>115.64115242762588</v>
      </c>
      <c r="H5328" s="231" t="str">
        <f>data_olah!H285</f>
        <v>TELKOM</v>
      </c>
      <c r="I5328" s="231" t="str">
        <f>data_olah!I285</f>
        <v>WMS</v>
      </c>
      <c r="J5328" s="231" t="str">
        <f>data_olah!J285</f>
        <v>TERPASANG</v>
      </c>
      <c r="K5328" s="231" t="str">
        <f>data_olah!S285</f>
        <v>&gt; 200GB</v>
      </c>
      <c r="L5328" s="231" t="str">
        <f>data_olah!U285</f>
        <v>KURANG OPTIMAL</v>
      </c>
    </row>
    <row r="5329">
      <c r="A5329" s="230">
        <v>2025.0</v>
      </c>
      <c r="B5329" s="230" t="s">
        <v>3601</v>
      </c>
      <c r="C5329" s="231" t="str">
        <f>data_olah!B286</f>
        <v>KUTAI BARAT</v>
      </c>
      <c r="D5329" s="231" t="str">
        <f>data_olah!C286</f>
        <v>TERING</v>
      </c>
      <c r="E5329" s="231" t="str">
        <f>data_olah!D286</f>
        <v>LINGGANG JELEMUQ</v>
      </c>
      <c r="F5329" s="232" t="str">
        <f>data_olah!F286</f>
        <v>-0.06775782050404053</v>
      </c>
      <c r="G5329" s="232" t="str">
        <f>data_olah!G286</f>
        <v>115.66747946545938</v>
      </c>
      <c r="H5329" s="231" t="str">
        <f>data_olah!H286</f>
        <v>PSN</v>
      </c>
      <c r="I5329" s="231" t="str">
        <f>data_olah!I286</f>
        <v>VSAT</v>
      </c>
      <c r="J5329" s="231" t="str">
        <f>data_olah!J286</f>
        <v>TERPASANG</v>
      </c>
      <c r="K5329" s="231" t="str">
        <f>data_olah!S286</f>
        <v>&lt;= 100GB</v>
      </c>
      <c r="L5329" s="231" t="str">
        <f>data_olah!U286</f>
        <v>TIDAK OPTIMAL</v>
      </c>
    </row>
    <row r="5330">
      <c r="A5330" s="230">
        <v>2025.0</v>
      </c>
      <c r="B5330" s="230" t="s">
        <v>3601</v>
      </c>
      <c r="C5330" s="231" t="str">
        <f>data_olah!B287</f>
        <v>KUTAI BARAT</v>
      </c>
      <c r="D5330" s="231" t="str">
        <f>data_olah!C287</f>
        <v>TERING</v>
      </c>
      <c r="E5330" s="231" t="str">
        <f>data_olah!D287</f>
        <v>KELIAN DALAM</v>
      </c>
      <c r="F5330" s="232" t="str">
        <f>data_olah!F287</f>
        <v>-0.044910599909659114</v>
      </c>
      <c r="G5330" s="232" t="str">
        <f>data_olah!G287</f>
        <v>115.52933714212487</v>
      </c>
      <c r="H5330" s="231" t="str">
        <f>data_olah!H287</f>
        <v/>
      </c>
      <c r="I5330" s="231" t="str">
        <f>data_olah!I287</f>
        <v/>
      </c>
      <c r="J5330" s="231" t="str">
        <f>data_olah!J287</f>
        <v/>
      </c>
      <c r="K5330" s="231" t="str">
        <f>data_olah!S287</f>
        <v>BELUM TERPASANG</v>
      </c>
      <c r="L5330" s="231" t="str">
        <f>data_olah!U287</f>
        <v>BELUM TERPASANG</v>
      </c>
    </row>
    <row r="5331">
      <c r="A5331" s="230">
        <v>2025.0</v>
      </c>
      <c r="B5331" s="230" t="s">
        <v>3601</v>
      </c>
      <c r="C5331" s="231" t="str">
        <f>data_olah!B288</f>
        <v>KUTAI BARAT</v>
      </c>
      <c r="D5331" s="231" t="str">
        <f>data_olah!C288</f>
        <v>TERING</v>
      </c>
      <c r="E5331" s="231" t="str">
        <f>data_olah!D288</f>
        <v>LINGGANG MUARA MUJAN</v>
      </c>
      <c r="F5331" s="232" t="str">
        <f>data_olah!F288</f>
        <v>-0.0923710572570304</v>
      </c>
      <c r="G5331" s="232" t="str">
        <f>data_olah!G288</f>
        <v>115.55623494107002</v>
      </c>
      <c r="H5331" s="231" t="str">
        <f>data_olah!H288</f>
        <v/>
      </c>
      <c r="I5331" s="231" t="str">
        <f>data_olah!I288</f>
        <v/>
      </c>
      <c r="J5331" s="231" t="str">
        <f>data_olah!J288</f>
        <v/>
      </c>
      <c r="K5331" s="231" t="str">
        <f>data_olah!S288</f>
        <v>BELUM TERPASANG</v>
      </c>
      <c r="L5331" s="231" t="str">
        <f>data_olah!U288</f>
        <v>BELUM TERPASANG</v>
      </c>
    </row>
    <row r="5332">
      <c r="A5332" s="230">
        <v>2025.0</v>
      </c>
      <c r="B5332" s="230" t="s">
        <v>3601</v>
      </c>
      <c r="C5332" s="231" t="str">
        <f>data_olah!B289</f>
        <v>KUTAI BARAT</v>
      </c>
      <c r="D5332" s="231" t="str">
        <f>data_olah!C289</f>
        <v>TERING</v>
      </c>
      <c r="E5332" s="231" t="str">
        <f>data_olah!D289</f>
        <v>MUYUB ULU</v>
      </c>
      <c r="F5332" s="232" t="str">
        <f>data_olah!F289</f>
        <v>-0.02132031160224771</v>
      </c>
      <c r="G5332" s="232" t="str">
        <f>data_olah!G289</f>
        <v>115.70768760005771</v>
      </c>
      <c r="H5332" s="231" t="str">
        <f>data_olah!H289</f>
        <v>TELKOMSAT</v>
      </c>
      <c r="I5332" s="231" t="str">
        <f>data_olah!I289</f>
        <v>STARLINK</v>
      </c>
      <c r="J5332" s="231" t="str">
        <f>data_olah!J289</f>
        <v>TERPASANG</v>
      </c>
      <c r="K5332" s="231" t="str">
        <f>data_olah!S289</f>
        <v>&lt;= 100GB</v>
      </c>
      <c r="L5332" s="231" t="str">
        <f>data_olah!U289</f>
        <v>KURANG OPTIMAL</v>
      </c>
    </row>
    <row r="5333">
      <c r="A5333" s="230">
        <v>2025.0</v>
      </c>
      <c r="B5333" s="230" t="s">
        <v>3601</v>
      </c>
      <c r="C5333" s="231" t="str">
        <f>data_olah!B290</f>
        <v>KUTAI BARAT</v>
      </c>
      <c r="D5333" s="231" t="str">
        <f>data_olah!C290</f>
        <v>TERING</v>
      </c>
      <c r="E5333" s="231" t="str">
        <f>data_olah!D290</f>
        <v>MUYUB AKET</v>
      </c>
      <c r="F5333" s="232" t="str">
        <f>data_olah!F290</f>
        <v>-0.011559910305762956</v>
      </c>
      <c r="G5333" s="232" t="str">
        <f>data_olah!G290</f>
        <v>115.71936322540242</v>
      </c>
      <c r="H5333" s="231" t="str">
        <f>data_olah!H290</f>
        <v/>
      </c>
      <c r="I5333" s="231" t="str">
        <f>data_olah!I290</f>
        <v/>
      </c>
      <c r="J5333" s="231" t="str">
        <f>data_olah!J290</f>
        <v/>
      </c>
      <c r="K5333" s="231" t="str">
        <f>data_olah!S290</f>
        <v>BELUM TERPASANG</v>
      </c>
      <c r="L5333" s="231" t="str">
        <f>data_olah!U290</f>
        <v>BELUM TERPASANG</v>
      </c>
    </row>
    <row r="5334">
      <c r="A5334" s="230">
        <v>2025.0</v>
      </c>
      <c r="B5334" s="230" t="s">
        <v>3601</v>
      </c>
      <c r="C5334" s="231" t="str">
        <f>data_olah!B291</f>
        <v>KUTAI BARAT</v>
      </c>
      <c r="D5334" s="231" t="str">
        <f>data_olah!C291</f>
        <v>TERING</v>
      </c>
      <c r="E5334" s="231" t="str">
        <f>data_olah!D291</f>
        <v>LINGGANG MUYUB ILIR</v>
      </c>
      <c r="F5334" s="232" t="str">
        <f>data_olah!F291</f>
        <v>-0.0626969248283906</v>
      </c>
      <c r="G5334" s="232" t="str">
        <f>data_olah!G291</f>
        <v>115.73969411228815</v>
      </c>
      <c r="H5334" s="231" t="str">
        <f>data_olah!H291</f>
        <v/>
      </c>
      <c r="I5334" s="231" t="str">
        <f>data_olah!I291</f>
        <v/>
      </c>
      <c r="J5334" s="231" t="str">
        <f>data_olah!J291</f>
        <v/>
      </c>
      <c r="K5334" s="231" t="str">
        <f>data_olah!S291</f>
        <v>BELUM TERPASANG</v>
      </c>
      <c r="L5334" s="231" t="str">
        <f>data_olah!U291</f>
        <v>BELUM TERPASANG</v>
      </c>
    </row>
    <row r="5335">
      <c r="A5335" s="230">
        <v>2025.0</v>
      </c>
      <c r="B5335" s="230" t="s">
        <v>3601</v>
      </c>
      <c r="C5335" s="231" t="str">
        <f>data_olah!B292</f>
        <v>KUTAI BARAT</v>
      </c>
      <c r="D5335" s="231" t="str">
        <f>data_olah!C292</f>
        <v>TERING</v>
      </c>
      <c r="E5335" s="231" t="str">
        <f>data_olah!D292</f>
        <v>GABUNG BARU</v>
      </c>
      <c r="F5335" s="232" t="str">
        <f>data_olah!F292</f>
        <v>-0.028909757637192716</v>
      </c>
      <c r="G5335" s="232" t="str">
        <f>data_olah!G292</f>
        <v>115.71458084211838</v>
      </c>
      <c r="H5335" s="231" t="str">
        <f>data_olah!H292</f>
        <v/>
      </c>
      <c r="I5335" s="231" t="str">
        <f>data_olah!I292</f>
        <v/>
      </c>
      <c r="J5335" s="231" t="str">
        <f>data_olah!J292</f>
        <v/>
      </c>
      <c r="K5335" s="231" t="str">
        <f>data_olah!S292</f>
        <v>BELUM TERPASANG</v>
      </c>
      <c r="L5335" s="231" t="str">
        <f>data_olah!U292</f>
        <v>BELUM TERPASANG</v>
      </c>
    </row>
    <row r="5336">
      <c r="A5336" s="230">
        <v>2025.0</v>
      </c>
      <c r="B5336" s="230" t="s">
        <v>3601</v>
      </c>
      <c r="C5336" s="231" t="str">
        <f>data_olah!B293</f>
        <v>KUTAI BARAT</v>
      </c>
      <c r="D5336" s="231" t="str">
        <f>data_olah!C293</f>
        <v>TERING</v>
      </c>
      <c r="E5336" s="231" t="str">
        <f>data_olah!D293</f>
        <v>LINGGANG BANJAREJO</v>
      </c>
      <c r="F5336" s="232" t="str">
        <f>data_olah!F293</f>
        <v>-0.09682829980527295</v>
      </c>
      <c r="G5336" s="232" t="str">
        <f>data_olah!G293</f>
        <v>115.65240024212277</v>
      </c>
      <c r="H5336" s="231" t="str">
        <f>data_olah!H293</f>
        <v>TELKOM</v>
      </c>
      <c r="I5336" s="231" t="str">
        <f>data_olah!I293</f>
        <v>WMS</v>
      </c>
      <c r="J5336" s="231" t="str">
        <f>data_olah!J293</f>
        <v>TERPASANG</v>
      </c>
      <c r="K5336" s="231" t="str">
        <f>data_olah!S293</f>
        <v>&gt; 200GB</v>
      </c>
      <c r="L5336" s="231" t="str">
        <f>data_olah!U293</f>
        <v>KURANG OPTIMAL</v>
      </c>
    </row>
    <row r="5337">
      <c r="A5337" s="230">
        <v>2025.0</v>
      </c>
      <c r="B5337" s="230" t="s">
        <v>3601</v>
      </c>
      <c r="C5337" s="231" t="str">
        <f>data_olah!B294</f>
        <v>KUTAI BARAT</v>
      </c>
      <c r="D5337" s="231" t="str">
        <f>data_olah!C294</f>
        <v>TERING</v>
      </c>
      <c r="E5337" s="231" t="str">
        <f>data_olah!D294</f>
        <v>TERING LAMA ULU</v>
      </c>
      <c r="F5337" s="232" t="str">
        <f>data_olah!F294</f>
        <v>-0.06837485599358824</v>
      </c>
      <c r="G5337" s="232" t="str">
        <f>data_olah!G294</f>
        <v>115.6416553228439</v>
      </c>
      <c r="H5337" s="231" t="str">
        <f>data_olah!H294</f>
        <v/>
      </c>
      <c r="I5337" s="231" t="str">
        <f>data_olah!I294</f>
        <v/>
      </c>
      <c r="J5337" s="231" t="str">
        <f>data_olah!J294</f>
        <v/>
      </c>
      <c r="K5337" s="231" t="str">
        <f>data_olah!S294</f>
        <v>BELUM TERPASANG</v>
      </c>
      <c r="L5337" s="231" t="str">
        <f>data_olah!U294</f>
        <v>BELUM TERPASANG</v>
      </c>
    </row>
    <row r="5338">
      <c r="A5338" s="230">
        <v>2025.0</v>
      </c>
      <c r="B5338" s="230" t="s">
        <v>3601</v>
      </c>
      <c r="C5338" s="231" t="str">
        <f>data_olah!B295</f>
        <v>KUTAI KARTANEGARA</v>
      </c>
      <c r="D5338" s="231" t="str">
        <f>data_olah!C295</f>
        <v>ANGGANA</v>
      </c>
      <c r="E5338" s="231" t="str">
        <f>data_olah!D295</f>
        <v>SEPATIN</v>
      </c>
      <c r="F5338" s="232" t="str">
        <f>data_olah!F295</f>
        <v>-0.7783772345835887</v>
      </c>
      <c r="G5338" s="232" t="str">
        <f>data_olah!G295</f>
        <v>117.5924714464882</v>
      </c>
      <c r="H5338" s="231" t="str">
        <f>data_olah!H295</f>
        <v>TELKOMSAT</v>
      </c>
      <c r="I5338" s="231" t="str">
        <f>data_olah!I295</f>
        <v>STARLINK</v>
      </c>
      <c r="J5338" s="231" t="str">
        <f>data_olah!J295</f>
        <v>TERPASANG</v>
      </c>
      <c r="K5338" s="231" t="str">
        <f>data_olah!S295</f>
        <v>&lt;= 150GB</v>
      </c>
      <c r="L5338" s="231" t="str">
        <f>data_olah!U295</f>
        <v>TIDAK OPTIMAL</v>
      </c>
    </row>
    <row r="5339">
      <c r="A5339" s="230">
        <v>2025.0</v>
      </c>
      <c r="B5339" s="230" t="s">
        <v>3601</v>
      </c>
      <c r="C5339" s="231" t="str">
        <f>data_olah!B296</f>
        <v>KUTAI KARTANEGARA</v>
      </c>
      <c r="D5339" s="231" t="str">
        <f>data_olah!C296</f>
        <v>ANGGANA</v>
      </c>
      <c r="E5339" s="231" t="str">
        <f>data_olah!D296</f>
        <v>MUARA PANTUAN</v>
      </c>
      <c r="F5339" s="232" t="str">
        <f>data_olah!F296</f>
        <v>-0.5809296414416972</v>
      </c>
      <c r="G5339" s="232" t="str">
        <f>data_olah!G296</f>
        <v>117.56752319448114</v>
      </c>
      <c r="H5339" s="231" t="str">
        <f>data_olah!H296</f>
        <v>TELKOMSAT</v>
      </c>
      <c r="I5339" s="231" t="str">
        <f>data_olah!I296</f>
        <v>STARLINK</v>
      </c>
      <c r="J5339" s="231" t="str">
        <f>data_olah!J296</f>
        <v>TERPASANG</v>
      </c>
      <c r="K5339" s="231" t="str">
        <f>data_olah!S296</f>
        <v>&lt;= 50GB</v>
      </c>
      <c r="L5339" s="231" t="str">
        <f>data_olah!U296</f>
        <v>TIDAK OPTIMAL</v>
      </c>
    </row>
    <row r="5340">
      <c r="A5340" s="230">
        <v>2025.0</v>
      </c>
      <c r="B5340" s="230" t="s">
        <v>3601</v>
      </c>
      <c r="C5340" s="231" t="str">
        <f>data_olah!B297</f>
        <v>KUTAI KARTANEGARA</v>
      </c>
      <c r="D5340" s="231" t="str">
        <f>data_olah!C297</f>
        <v>ANGGANA</v>
      </c>
      <c r="E5340" s="231" t="str">
        <f>data_olah!D297</f>
        <v>TANI BARU</v>
      </c>
      <c r="F5340" s="232" t="str">
        <f>data_olah!F297</f>
        <v>-0.5130076057079132</v>
      </c>
      <c r="G5340" s="232" t="str">
        <f>data_olah!G297</f>
        <v>117.57284507472056</v>
      </c>
      <c r="H5340" s="231" t="str">
        <f>data_olah!H297</f>
        <v>TELKOMSAT</v>
      </c>
      <c r="I5340" s="231" t="str">
        <f>data_olah!I297</f>
        <v>STARLINK</v>
      </c>
      <c r="J5340" s="231" t="str">
        <f>data_olah!J297</f>
        <v>TERPASANG</v>
      </c>
      <c r="K5340" s="231" t="str">
        <f>data_olah!S297</f>
        <v>&lt;=1000GB</v>
      </c>
      <c r="L5340" s="231" t="str">
        <f>data_olah!U297</f>
        <v>SANGAT OPTIMAL</v>
      </c>
    </row>
    <row r="5341">
      <c r="A5341" s="230">
        <v>2025.0</v>
      </c>
      <c r="B5341" s="230" t="s">
        <v>3601</v>
      </c>
      <c r="C5341" s="231" t="str">
        <f>data_olah!B298</f>
        <v>KUTAI KARTANEGARA</v>
      </c>
      <c r="D5341" s="231" t="str">
        <f>data_olah!C298</f>
        <v>ANGGANA</v>
      </c>
      <c r="E5341" s="231" t="str">
        <f>data_olah!D298</f>
        <v>KUTAI LAMA</v>
      </c>
      <c r="F5341" s="232" t="str">
        <f>data_olah!F298</f>
        <v>-0.5697861772874474</v>
      </c>
      <c r="G5341" s="232" t="str">
        <f>data_olah!G298</f>
        <v>117.31829682714186</v>
      </c>
      <c r="H5341" s="231" t="str">
        <f>data_olah!H298</f>
        <v>TELKOMSEL</v>
      </c>
      <c r="I5341" s="231" t="str">
        <f>data_olah!I298</f>
        <v>INDIHOME</v>
      </c>
      <c r="J5341" s="231" t="str">
        <f>data_olah!J298</f>
        <v>TERPASANG</v>
      </c>
      <c r="K5341" s="231" t="str">
        <f>data_olah!S298</f>
        <v/>
      </c>
      <c r="L5341" s="231" t="str">
        <f>data_olah!U298</f>
        <v>TIDAK OPTIMAL</v>
      </c>
    </row>
    <row r="5342">
      <c r="A5342" s="230">
        <v>2025.0</v>
      </c>
      <c r="B5342" s="230" t="s">
        <v>3601</v>
      </c>
      <c r="C5342" s="231" t="str">
        <f>data_olah!B299</f>
        <v>KUTAI KARTANEGARA</v>
      </c>
      <c r="D5342" s="231" t="str">
        <f>data_olah!C299</f>
        <v>ANGGANA</v>
      </c>
      <c r="E5342" s="231" t="str">
        <f>data_olah!D299</f>
        <v>ANGGANA</v>
      </c>
      <c r="F5342" s="232" t="str">
        <f>data_olah!F299</f>
        <v>-0.5681529130112719</v>
      </c>
      <c r="G5342" s="232" t="str">
        <f>data_olah!G299</f>
        <v>117.28656041385162</v>
      </c>
      <c r="H5342" s="231" t="str">
        <f>data_olah!H299</f>
        <v>TELKOMSEL</v>
      </c>
      <c r="I5342" s="231" t="str">
        <f>data_olah!I299</f>
        <v>INDIHOME</v>
      </c>
      <c r="J5342" s="231" t="str">
        <f>data_olah!J299</f>
        <v>TERPASANG</v>
      </c>
      <c r="K5342" s="231" t="str">
        <f>data_olah!S299</f>
        <v/>
      </c>
      <c r="L5342" s="231" t="str">
        <f>data_olah!U299</f>
        <v>KURANG OPTIMAL</v>
      </c>
    </row>
    <row r="5343">
      <c r="A5343" s="230">
        <v>2025.0</v>
      </c>
      <c r="B5343" s="230" t="s">
        <v>3601</v>
      </c>
      <c r="C5343" s="231" t="str">
        <f>data_olah!B300</f>
        <v>KUTAI KARTANEGARA</v>
      </c>
      <c r="D5343" s="231" t="str">
        <f>data_olah!C300</f>
        <v>ANGGANA</v>
      </c>
      <c r="E5343" s="231" t="str">
        <f>data_olah!D300</f>
        <v>SUNGAI MERIAM</v>
      </c>
      <c r="F5343" s="232" t="str">
        <f>data_olah!F300</f>
        <v>-0.5713486926877647</v>
      </c>
      <c r="G5343" s="232" t="str">
        <f>data_olah!G300</f>
        <v>117.26502736091058</v>
      </c>
      <c r="H5343" s="231" t="str">
        <f>data_olah!H300</f>
        <v>TELKOMSEL</v>
      </c>
      <c r="I5343" s="231" t="str">
        <f>data_olah!I300</f>
        <v>INDIHOME</v>
      </c>
      <c r="J5343" s="231" t="str">
        <f>data_olah!J300</f>
        <v>TERPASANG</v>
      </c>
      <c r="K5343" s="231" t="str">
        <f>data_olah!S300</f>
        <v/>
      </c>
      <c r="L5343" s="231" t="str">
        <f>data_olah!U300</f>
        <v>KURANG OPTIMAL</v>
      </c>
    </row>
    <row r="5344">
      <c r="A5344" s="230">
        <v>2025.0</v>
      </c>
      <c r="B5344" s="230" t="s">
        <v>3601</v>
      </c>
      <c r="C5344" s="231" t="str">
        <f>data_olah!B301</f>
        <v>KUTAI KARTANEGARA</v>
      </c>
      <c r="D5344" s="231" t="str">
        <f>data_olah!C301</f>
        <v>ANGGANA</v>
      </c>
      <c r="E5344" s="231" t="str">
        <f>data_olah!D301</f>
        <v>SIDOMULYO</v>
      </c>
      <c r="F5344" s="232" t="str">
        <f>data_olah!F301</f>
        <v>-0.541347676151219</v>
      </c>
      <c r="G5344" s="232" t="str">
        <f>data_olah!G301</f>
        <v>117.27661940572239</v>
      </c>
      <c r="H5344" s="231" t="str">
        <f>data_olah!H301</f>
        <v>TELKOMSEL</v>
      </c>
      <c r="I5344" s="231" t="str">
        <f>data_olah!I301</f>
        <v>INDIHOME</v>
      </c>
      <c r="J5344" s="231" t="str">
        <f>data_olah!J301</f>
        <v>TERPASANG</v>
      </c>
      <c r="K5344" s="231" t="str">
        <f>data_olah!S301</f>
        <v/>
      </c>
      <c r="L5344" s="231" t="str">
        <f>data_olah!U301</f>
        <v>KURANG OPTIMAL</v>
      </c>
    </row>
    <row r="5345">
      <c r="A5345" s="230">
        <v>2025.0</v>
      </c>
      <c r="B5345" s="230" t="s">
        <v>3601</v>
      </c>
      <c r="C5345" s="231" t="str">
        <f>data_olah!B302</f>
        <v>KUTAI KARTANEGARA</v>
      </c>
      <c r="D5345" s="231" t="str">
        <f>data_olah!C302</f>
        <v>ANGGANA</v>
      </c>
      <c r="E5345" s="231" t="str">
        <f>data_olah!D302</f>
        <v>HANDIL TERUSAN</v>
      </c>
      <c r="F5345" s="232" t="str">
        <f>data_olah!F302</f>
        <v>-0.5485051574143872</v>
      </c>
      <c r="G5345" s="232" t="str">
        <f>data_olah!G302</f>
        <v>117.38590265988722</v>
      </c>
      <c r="H5345" s="231" t="str">
        <f>data_olah!H302</f>
        <v>TELKOMSEL</v>
      </c>
      <c r="I5345" s="231" t="str">
        <f>data_olah!I302</f>
        <v>ORBIT</v>
      </c>
      <c r="J5345" s="231" t="str">
        <f>data_olah!J302</f>
        <v>TERPASANG</v>
      </c>
      <c r="K5345" s="231" t="str">
        <f>data_olah!S302</f>
        <v>TIDAK TERDETEKSI</v>
      </c>
      <c r="L5345" s="231" t="str">
        <f>data_olah!U302</f>
        <v>TIDAK TERDETEKSI</v>
      </c>
    </row>
    <row r="5346">
      <c r="A5346" s="230">
        <v>2025.0</v>
      </c>
      <c r="B5346" s="230" t="s">
        <v>3601</v>
      </c>
      <c r="C5346" s="231" t="str">
        <f>data_olah!B303</f>
        <v>KUTAI KARTANEGARA</v>
      </c>
      <c r="D5346" s="231" t="str">
        <f>data_olah!C303</f>
        <v>KEMBANG JANGGUT</v>
      </c>
      <c r="E5346" s="231" t="str">
        <f>data_olah!D303</f>
        <v>GENTING TANAH</v>
      </c>
      <c r="F5346" s="232" t="str">
        <f>data_olah!F303</f>
        <v>0.07709073548548691</v>
      </c>
      <c r="G5346" s="232" t="str">
        <f>data_olah!G303</f>
        <v>116.4337786742066</v>
      </c>
      <c r="H5346" s="231" t="str">
        <f>data_olah!H303</f>
        <v>TELKOM</v>
      </c>
      <c r="I5346" s="231" t="str">
        <f>data_olah!I303</f>
        <v>Astinet</v>
      </c>
      <c r="J5346" s="231" t="str">
        <f>data_olah!J303</f>
        <v>TERPASANG</v>
      </c>
      <c r="K5346" s="231" t="str">
        <f>data_olah!S303</f>
        <v>TIDAK AKTIF</v>
      </c>
      <c r="L5346" s="231" t="str">
        <f>data_olah!U303</f>
        <v>TIDAK TERDETEKSI</v>
      </c>
    </row>
    <row r="5347">
      <c r="A5347" s="230">
        <v>2025.0</v>
      </c>
      <c r="B5347" s="230" t="s">
        <v>3601</v>
      </c>
      <c r="C5347" s="231" t="str">
        <f>data_olah!B304</f>
        <v>KUTAI KARTANEGARA</v>
      </c>
      <c r="D5347" s="231" t="str">
        <f>data_olah!C304</f>
        <v>KEMBANG JANGGUT</v>
      </c>
      <c r="E5347" s="231" t="str">
        <f>data_olah!D304</f>
        <v>LOA SAKOH</v>
      </c>
      <c r="F5347" s="232" t="str">
        <f>data_olah!F304</f>
        <v>0.10937804579590546</v>
      </c>
      <c r="G5347" s="232" t="str">
        <f>data_olah!G304</f>
        <v>116.40837553641292</v>
      </c>
      <c r="H5347" s="231" t="str">
        <f>data_olah!H304</f>
        <v>TELKOMSEL</v>
      </c>
      <c r="I5347" s="231" t="str">
        <f>data_olah!I304</f>
        <v>INDIHOME</v>
      </c>
      <c r="J5347" s="231" t="str">
        <f>data_olah!J304</f>
        <v>TERPASANG</v>
      </c>
      <c r="K5347" s="231" t="str">
        <f>data_olah!S304</f>
        <v/>
      </c>
      <c r="L5347" s="231" t="str">
        <f>data_olah!U304</f>
        <v>KURANG OPTIMAL</v>
      </c>
    </row>
    <row r="5348">
      <c r="A5348" s="230">
        <v>2025.0</v>
      </c>
      <c r="B5348" s="230" t="s">
        <v>3601</v>
      </c>
      <c r="C5348" s="231" t="str">
        <f>data_olah!B305</f>
        <v>KUTAI KARTANEGARA</v>
      </c>
      <c r="D5348" s="231" t="str">
        <f>data_olah!C305</f>
        <v>KEMBANG JANGGUT</v>
      </c>
      <c r="E5348" s="231" t="str">
        <f>data_olah!D305</f>
        <v>HAMBAU</v>
      </c>
      <c r="F5348" s="232" t="str">
        <f>data_olah!F305</f>
        <v>0.12346741144250684</v>
      </c>
      <c r="G5348" s="232" t="str">
        <f>data_olah!G305</f>
        <v>116.3982935969688</v>
      </c>
      <c r="H5348" s="231" t="str">
        <f>data_olah!H305</f>
        <v>TELKOM</v>
      </c>
      <c r="I5348" s="231" t="str">
        <f>data_olah!I305</f>
        <v>WMS</v>
      </c>
      <c r="J5348" s="231" t="str">
        <f>data_olah!J305</f>
        <v>TERPASANG</v>
      </c>
      <c r="K5348" s="231" t="str">
        <f>data_olah!S305</f>
        <v>&gt; 200GB</v>
      </c>
      <c r="L5348" s="231" t="str">
        <f>data_olah!U305</f>
        <v>KURANG OPTIMAL</v>
      </c>
    </row>
    <row r="5349">
      <c r="A5349" s="230">
        <v>2025.0</v>
      </c>
      <c r="B5349" s="230" t="s">
        <v>3601</v>
      </c>
      <c r="C5349" s="231" t="str">
        <f>data_olah!B306</f>
        <v>KUTAI KARTANEGARA</v>
      </c>
      <c r="D5349" s="231" t="str">
        <f>data_olah!C306</f>
        <v>KEMBANG JANGGUT</v>
      </c>
      <c r="E5349" s="231" t="str">
        <f>data_olah!D306</f>
        <v>KEMBANG JANGGUT</v>
      </c>
      <c r="F5349" s="232" t="str">
        <f>data_olah!F306</f>
        <v>0.14955241135818512</v>
      </c>
      <c r="G5349" s="232" t="str">
        <f>data_olah!G306</f>
        <v>116.37015425681525</v>
      </c>
      <c r="H5349" s="231" t="str">
        <f>data_olah!H306</f>
        <v>TELKOMSEL</v>
      </c>
      <c r="I5349" s="231" t="str">
        <f>data_olah!I306</f>
        <v>INDIHOME</v>
      </c>
      <c r="J5349" s="231" t="str">
        <f>data_olah!J306</f>
        <v>TERPASANG</v>
      </c>
      <c r="K5349" s="231" t="str">
        <f>data_olah!S306</f>
        <v>TIDAK AKTIF</v>
      </c>
      <c r="L5349" s="231" t="str">
        <f>data_olah!U306</f>
        <v>TIDAK AKTIF</v>
      </c>
    </row>
    <row r="5350">
      <c r="A5350" s="230">
        <v>2025.0</v>
      </c>
      <c r="B5350" s="230" t="s">
        <v>3601</v>
      </c>
      <c r="C5350" s="231" t="str">
        <f>data_olah!B307</f>
        <v>KUTAI KARTANEGARA</v>
      </c>
      <c r="D5350" s="231" t="str">
        <f>data_olah!C307</f>
        <v>KEMBANG JANGGUT</v>
      </c>
      <c r="E5350" s="231" t="str">
        <f>data_olah!D307</f>
        <v>KELEKAT</v>
      </c>
      <c r="F5350" s="232" t="str">
        <f>data_olah!F307</f>
        <v>0.2087898124402721</v>
      </c>
      <c r="G5350" s="232" t="str">
        <f>data_olah!G307</f>
        <v>116.30908234309629</v>
      </c>
      <c r="H5350" s="231" t="str">
        <f>data_olah!H307</f>
        <v>TELKOMSEL</v>
      </c>
      <c r="I5350" s="231" t="str">
        <f>data_olah!I307</f>
        <v>ORBIT</v>
      </c>
      <c r="J5350" s="231" t="str">
        <f>data_olah!J307</f>
        <v>TERPASANG</v>
      </c>
      <c r="K5350" s="231" t="str">
        <f>data_olah!S307</f>
        <v>TIDAK TERDETEKSI</v>
      </c>
      <c r="L5350" s="231" t="str">
        <f>data_olah!U307</f>
        <v>TIDAK TERDETEKSI</v>
      </c>
    </row>
    <row r="5351">
      <c r="A5351" s="230">
        <v>2025.0</v>
      </c>
      <c r="B5351" s="230" t="s">
        <v>3601</v>
      </c>
      <c r="C5351" s="231" t="str">
        <f>data_olah!B308</f>
        <v>KUTAI KARTANEGARA</v>
      </c>
      <c r="D5351" s="231" t="str">
        <f>data_olah!C308</f>
        <v>KEMBANG JANGGUT</v>
      </c>
      <c r="E5351" s="231" t="str">
        <f>data_olah!D308</f>
        <v>PULAU PINANG</v>
      </c>
      <c r="F5351" s="232" t="str">
        <f>data_olah!F308</f>
        <v>0.25647788536058463</v>
      </c>
      <c r="G5351" s="232" t="str">
        <f>data_olah!G308</f>
        <v>116.18688591333765</v>
      </c>
      <c r="H5351" s="231" t="str">
        <f>data_olah!H308</f>
        <v>TELKOM</v>
      </c>
      <c r="I5351" s="231" t="str">
        <f>data_olah!I308</f>
        <v>WMS</v>
      </c>
      <c r="J5351" s="231" t="str">
        <f>data_olah!J308</f>
        <v>TERPASANG</v>
      </c>
      <c r="K5351" s="231" t="str">
        <f>data_olah!S308</f>
        <v>&lt;= 50GB</v>
      </c>
      <c r="L5351" s="231" t="str">
        <f>data_olah!U308</f>
        <v>TIDAK OPTIMAL</v>
      </c>
    </row>
    <row r="5352">
      <c r="A5352" s="230">
        <v>2025.0</v>
      </c>
      <c r="B5352" s="230" t="s">
        <v>3601</v>
      </c>
      <c r="C5352" s="231" t="str">
        <f>data_olah!B309</f>
        <v>KUTAI KARTANEGARA</v>
      </c>
      <c r="D5352" s="231" t="str">
        <f>data_olah!C309</f>
        <v>KEMBANG JANGGUT</v>
      </c>
      <c r="E5352" s="231" t="str">
        <f>data_olah!D309</f>
        <v>LONG BELEH HALOQ</v>
      </c>
      <c r="F5352" s="232" t="str">
        <f>data_olah!F309</f>
        <v>0.2869473661100073</v>
      </c>
      <c r="G5352" s="232" t="str">
        <f>data_olah!G309</f>
        <v>116.1394635285051</v>
      </c>
      <c r="H5352" s="231" t="str">
        <f>data_olah!H309</f>
        <v>TELKOMSEL</v>
      </c>
      <c r="I5352" s="231" t="str">
        <f>data_olah!I309</f>
        <v>ORBIT</v>
      </c>
      <c r="J5352" s="231" t="str">
        <f>data_olah!J309</f>
        <v>TERPASANG</v>
      </c>
      <c r="K5352" s="231" t="str">
        <f>data_olah!S309</f>
        <v>TIDAK TERDETEKSI</v>
      </c>
      <c r="L5352" s="231" t="str">
        <f>data_olah!U309</f>
        <v>TIDAK TERDETEKSI</v>
      </c>
    </row>
    <row r="5353">
      <c r="A5353" s="230">
        <v>2025.0</v>
      </c>
      <c r="B5353" s="230" t="s">
        <v>3601</v>
      </c>
      <c r="C5353" s="231" t="str">
        <f>data_olah!B310</f>
        <v>KUTAI KARTANEGARA</v>
      </c>
      <c r="D5353" s="231" t="str">
        <f>data_olah!C310</f>
        <v>KEMBANG JANGGUT</v>
      </c>
      <c r="E5353" s="231" t="str">
        <f>data_olah!D310</f>
        <v>LONG BELEH MODANG</v>
      </c>
      <c r="F5353" s="232" t="str">
        <f>data_olah!F310</f>
        <v>0.3322653059261473</v>
      </c>
      <c r="G5353" s="232" t="str">
        <f>data_olah!G310</f>
        <v>116.16006289423218</v>
      </c>
      <c r="H5353" s="231" t="str">
        <f>data_olah!H310</f>
        <v>TELKOMSEL</v>
      </c>
      <c r="I5353" s="231" t="str">
        <f>data_olah!I310</f>
        <v>ORBIT</v>
      </c>
      <c r="J5353" s="231" t="str">
        <f>data_olah!J310</f>
        <v>TERPASANG</v>
      </c>
      <c r="K5353" s="231" t="str">
        <f>data_olah!S310</f>
        <v>TIDAK TERDETEKSI</v>
      </c>
      <c r="L5353" s="231" t="str">
        <f>data_olah!U310</f>
        <v>TIDAK TERDETEKSI</v>
      </c>
    </row>
    <row r="5354">
      <c r="A5354" s="230">
        <v>2025.0</v>
      </c>
      <c r="B5354" s="230" t="s">
        <v>3601</v>
      </c>
      <c r="C5354" s="231" t="str">
        <f>data_olah!B311</f>
        <v>KUTAI KARTANEGARA</v>
      </c>
      <c r="D5354" s="231" t="str">
        <f>data_olah!C311</f>
        <v>KEMBANG JANGGUT</v>
      </c>
      <c r="E5354" s="231" t="str">
        <f>data_olah!D311</f>
        <v>MUAI</v>
      </c>
      <c r="F5354" s="232" t="str">
        <f>data_olah!F311</f>
        <v>0.29312408765161524</v>
      </c>
      <c r="G5354" s="232" t="str">
        <f>data_olah!G311</f>
        <v>116.1937070658113</v>
      </c>
      <c r="H5354" s="231" t="str">
        <f>data_olah!H311</f>
        <v>TELKOMSEL</v>
      </c>
      <c r="I5354" s="231" t="str">
        <f>data_olah!I311</f>
        <v>ORBIT</v>
      </c>
      <c r="J5354" s="231" t="str">
        <f>data_olah!J311</f>
        <v>TERPASANG</v>
      </c>
      <c r="K5354" s="231" t="str">
        <f>data_olah!S311</f>
        <v>TIDAK TERDETEKSI</v>
      </c>
      <c r="L5354" s="231" t="str">
        <f>data_olah!U311</f>
        <v>TIDAK TERDETEKSI</v>
      </c>
    </row>
    <row r="5355">
      <c r="A5355" s="230">
        <v>2025.0</v>
      </c>
      <c r="B5355" s="230" t="s">
        <v>3601</v>
      </c>
      <c r="C5355" s="231" t="str">
        <f>data_olah!B312</f>
        <v>KUTAI KARTANEGARA</v>
      </c>
      <c r="D5355" s="231" t="str">
        <f>data_olah!C312</f>
        <v>KEMBANG JANGGUT</v>
      </c>
      <c r="E5355" s="231" t="str">
        <f>data_olah!D312</f>
        <v>PERDANA</v>
      </c>
      <c r="F5355" s="232" t="str">
        <f>data_olah!F312</f>
        <v>0.26067025344677397</v>
      </c>
      <c r="G5355" s="232" t="str">
        <f>data_olah!G312</f>
        <v>116.21549573507671</v>
      </c>
      <c r="H5355" s="231" t="str">
        <f>data_olah!H312</f>
        <v>TELKOMSEL</v>
      </c>
      <c r="I5355" s="231" t="str">
        <f>data_olah!I312</f>
        <v>INDIHOME</v>
      </c>
      <c r="J5355" s="231" t="str">
        <f>data_olah!J312</f>
        <v>TERPASANG</v>
      </c>
      <c r="K5355" s="231" t="str">
        <f>data_olah!S312</f>
        <v/>
      </c>
      <c r="L5355" s="231" t="str">
        <f>data_olah!U312</f>
        <v>KURANG OPTIMAL</v>
      </c>
    </row>
    <row r="5356">
      <c r="A5356" s="230">
        <v>2025.0</v>
      </c>
      <c r="B5356" s="230" t="s">
        <v>3601</v>
      </c>
      <c r="C5356" s="231" t="str">
        <f>data_olah!B313</f>
        <v>KUTAI KARTANEGARA</v>
      </c>
      <c r="D5356" s="231" t="str">
        <f>data_olah!C313</f>
        <v>KEMBANG JANGGUT</v>
      </c>
      <c r="E5356" s="231" t="str">
        <f>data_olah!D313</f>
        <v>BUKIT LAYANG</v>
      </c>
      <c r="F5356" s="232" t="str">
        <f>data_olah!F313</f>
        <v>0.2568934699845106</v>
      </c>
      <c r="G5356" s="232" t="str">
        <f>data_olah!G313</f>
        <v>116.24317222596837</v>
      </c>
      <c r="H5356" s="231" t="str">
        <f>data_olah!H313</f>
        <v>TELKOMSEL</v>
      </c>
      <c r="I5356" s="231" t="str">
        <f>data_olah!I313</f>
        <v>ORBIT</v>
      </c>
      <c r="J5356" s="231" t="str">
        <f>data_olah!J313</f>
        <v>TERPASANG</v>
      </c>
      <c r="K5356" s="231" t="str">
        <f>data_olah!S313</f>
        <v>TIDAK TERDETEKSI</v>
      </c>
      <c r="L5356" s="231" t="str">
        <f>data_olah!U313</f>
        <v>TIDAK TERDETEKSI</v>
      </c>
    </row>
    <row r="5357">
      <c r="A5357" s="230">
        <v>2025.0</v>
      </c>
      <c r="B5357" s="230" t="s">
        <v>3601</v>
      </c>
      <c r="C5357" s="231" t="str">
        <f>data_olah!B314</f>
        <v>KUTAI KARTANEGARA</v>
      </c>
      <c r="D5357" s="231" t="str">
        <f>data_olah!C314</f>
        <v>KENOHAN</v>
      </c>
      <c r="E5357" s="231" t="str">
        <f>data_olah!D314</f>
        <v>LAMIN TELIHAN</v>
      </c>
      <c r="F5357" s="232" t="str">
        <f>data_olah!F314</f>
        <v>0.0331429761515354</v>
      </c>
      <c r="G5357" s="232" t="str">
        <f>data_olah!G314</f>
        <v>116.2331601974802</v>
      </c>
      <c r="H5357" s="231" t="str">
        <f>data_olah!H314</f>
        <v>TELKOMSAT</v>
      </c>
      <c r="I5357" s="231" t="str">
        <f>data_olah!I314</f>
        <v>STARLINK</v>
      </c>
      <c r="J5357" s="231" t="str">
        <f>data_olah!J314</f>
        <v>TERPASANG</v>
      </c>
      <c r="K5357" s="231" t="str">
        <f>data_olah!S314</f>
        <v>&lt;= 200GB</v>
      </c>
      <c r="L5357" s="231" t="str">
        <f>data_olah!U314</f>
        <v>OPTIMAL</v>
      </c>
    </row>
    <row r="5358">
      <c r="A5358" s="230">
        <v>2025.0</v>
      </c>
      <c r="B5358" s="230" t="s">
        <v>3601</v>
      </c>
      <c r="C5358" s="231" t="str">
        <f>data_olah!B315</f>
        <v>KUTAI KARTANEGARA</v>
      </c>
      <c r="D5358" s="231" t="str">
        <f>data_olah!C315</f>
        <v>KENOHAN</v>
      </c>
      <c r="E5358" s="231" t="str">
        <f>data_olah!D315</f>
        <v>LAMIN PULUT</v>
      </c>
      <c r="F5358" s="232" t="str">
        <f>data_olah!F315</f>
        <v>0.020828114443637608</v>
      </c>
      <c r="G5358" s="232" t="str">
        <f>data_olah!G315</f>
        <v>116.26145199645713</v>
      </c>
      <c r="H5358" s="231" t="str">
        <f>data_olah!H315</f>
        <v>TELKOMSAT</v>
      </c>
      <c r="I5358" s="231" t="str">
        <f>data_olah!I315</f>
        <v>STARLINK</v>
      </c>
      <c r="J5358" s="231" t="str">
        <f>data_olah!J315</f>
        <v>TERPASANG</v>
      </c>
      <c r="K5358" s="231" t="str">
        <f>data_olah!S315</f>
        <v>&lt;= 200GB</v>
      </c>
      <c r="L5358" s="231" t="str">
        <f>data_olah!U315</f>
        <v>OPTIMAL</v>
      </c>
    </row>
    <row r="5359">
      <c r="A5359" s="230">
        <v>2025.0</v>
      </c>
      <c r="B5359" s="230" t="s">
        <v>3601</v>
      </c>
      <c r="C5359" s="231" t="str">
        <f>data_olah!B316</f>
        <v>KUTAI KARTANEGARA</v>
      </c>
      <c r="D5359" s="231" t="str">
        <f>data_olah!C316</f>
        <v>KENOHAN</v>
      </c>
      <c r="E5359" s="231" t="str">
        <f>data_olah!D316</f>
        <v>TELUK BINGKAI</v>
      </c>
      <c r="F5359" s="232" t="str">
        <f>data_olah!F316</f>
        <v>0.026686014324224405</v>
      </c>
      <c r="G5359" s="232" t="str">
        <f>data_olah!G316</f>
        <v>116.3727520355876</v>
      </c>
      <c r="H5359" s="231" t="str">
        <f>data_olah!H316</f>
        <v>TELKOMSEL</v>
      </c>
      <c r="I5359" s="231" t="str">
        <f>data_olah!I316</f>
        <v>ORBIT</v>
      </c>
      <c r="J5359" s="231" t="str">
        <f>data_olah!J316</f>
        <v>TERPASANG</v>
      </c>
      <c r="K5359" s="231" t="str">
        <f>data_olah!S316</f>
        <v>TIDAK TERDETEKSI</v>
      </c>
      <c r="L5359" s="231" t="str">
        <f>data_olah!U316</f>
        <v>TIDAK TERDETEKSI</v>
      </c>
    </row>
    <row r="5360">
      <c r="A5360" s="230">
        <v>2025.0</v>
      </c>
      <c r="B5360" s="230" t="s">
        <v>3601</v>
      </c>
      <c r="C5360" s="231" t="str">
        <f>data_olah!B317</f>
        <v>KUTAI KARTANEGARA</v>
      </c>
      <c r="D5360" s="231" t="str">
        <f>data_olah!C317</f>
        <v>KENOHAN</v>
      </c>
      <c r="E5360" s="231" t="str">
        <f>data_olah!D317</f>
        <v>KAHALA</v>
      </c>
      <c r="F5360" s="232" t="str">
        <f>data_olah!F317</f>
        <v>-0.021319371501583324</v>
      </c>
      <c r="G5360" s="232" t="str">
        <f>data_olah!G317</f>
        <v>116.36664398959161</v>
      </c>
      <c r="H5360" s="231" t="str">
        <f>data_olah!H317</f>
        <v>TELKOMSEL</v>
      </c>
      <c r="I5360" s="231" t="str">
        <f>data_olah!I317</f>
        <v>INDIHOME</v>
      </c>
      <c r="J5360" s="231" t="str">
        <f>data_olah!J317</f>
        <v>TERPASANG</v>
      </c>
      <c r="K5360" s="231" t="str">
        <f>data_olah!S317</f>
        <v/>
      </c>
      <c r="L5360" s="231" t="str">
        <f>data_olah!U317</f>
        <v>KURANG OPTIMAL</v>
      </c>
    </row>
    <row r="5361">
      <c r="A5361" s="230">
        <v>2025.0</v>
      </c>
      <c r="B5361" s="230" t="s">
        <v>3601</v>
      </c>
      <c r="C5361" s="231" t="str">
        <f>data_olah!B318</f>
        <v>KUTAI KARTANEGARA</v>
      </c>
      <c r="D5361" s="231" t="str">
        <f>data_olah!C318</f>
        <v>KENOHAN</v>
      </c>
      <c r="E5361" s="231" t="str">
        <f>data_olah!D318</f>
        <v>TUBUHAN</v>
      </c>
      <c r="F5361" s="232" t="str">
        <f>data_olah!F318</f>
        <v>-0.12141924316900833</v>
      </c>
      <c r="G5361" s="232" t="str">
        <f>data_olah!G318</f>
        <v>116.43162424309799</v>
      </c>
      <c r="H5361" s="231" t="str">
        <f>data_olah!H318</f>
        <v>TELKOMSEL</v>
      </c>
      <c r="I5361" s="231" t="str">
        <f>data_olah!I318</f>
        <v>ORBIT</v>
      </c>
      <c r="J5361" s="231" t="str">
        <f>data_olah!J318</f>
        <v>TERPASANG</v>
      </c>
      <c r="K5361" s="231" t="str">
        <f>data_olah!S318</f>
        <v>TIDAK TERDETEKSI</v>
      </c>
      <c r="L5361" s="231" t="str">
        <f>data_olah!U318</f>
        <v>TIDAK TERDETEKSI</v>
      </c>
    </row>
    <row r="5362">
      <c r="A5362" s="230">
        <v>2025.0</v>
      </c>
      <c r="B5362" s="230" t="s">
        <v>3601</v>
      </c>
      <c r="C5362" s="231" t="str">
        <f>data_olah!B319</f>
        <v>KUTAI KARTANEGARA</v>
      </c>
      <c r="D5362" s="231" t="str">
        <f>data_olah!C319</f>
        <v>KENOHAN</v>
      </c>
      <c r="E5362" s="231" t="str">
        <f>data_olah!D319</f>
        <v>SEMAYANG</v>
      </c>
      <c r="F5362" s="232" t="str">
        <f>data_olah!F319</f>
        <v>-0.1587567187360803</v>
      </c>
      <c r="G5362" s="232" t="str">
        <f>data_olah!G319</f>
        <v>116.50963187619887</v>
      </c>
      <c r="H5362" s="231" t="str">
        <f>data_olah!H319</f>
        <v>TELKOMSEL</v>
      </c>
      <c r="I5362" s="231" t="str">
        <f>data_olah!I319</f>
        <v>ORBIT</v>
      </c>
      <c r="J5362" s="231" t="str">
        <f>data_olah!J319</f>
        <v>TERPASANG</v>
      </c>
      <c r="K5362" s="231" t="str">
        <f>data_olah!S319</f>
        <v>TIDAK TERDETEKSI</v>
      </c>
      <c r="L5362" s="231" t="str">
        <f>data_olah!U319</f>
        <v>TIDAK TERDETEKSI</v>
      </c>
    </row>
    <row r="5363">
      <c r="A5363" s="230">
        <v>2025.0</v>
      </c>
      <c r="B5363" s="230" t="s">
        <v>3601</v>
      </c>
      <c r="C5363" s="231" t="str">
        <f>data_olah!B320</f>
        <v>KUTAI KARTANEGARA</v>
      </c>
      <c r="D5363" s="231" t="str">
        <f>data_olah!C320</f>
        <v>KENOHAN</v>
      </c>
      <c r="E5363" s="231" t="str">
        <f>data_olah!D320</f>
        <v>TELUK MUDA</v>
      </c>
      <c r="F5363" s="232" t="str">
        <f>data_olah!F320</f>
        <v>-0.12203605590953558</v>
      </c>
      <c r="G5363" s="232" t="str">
        <f>data_olah!G320</f>
        <v>116.453097559373</v>
      </c>
      <c r="H5363" s="231" t="str">
        <f>data_olah!H320</f>
        <v>TELKOMSAT</v>
      </c>
      <c r="I5363" s="231" t="str">
        <f>data_olah!I320</f>
        <v>STARLINK</v>
      </c>
      <c r="J5363" s="231" t="str">
        <f>data_olah!J320</f>
        <v>TERPASANG</v>
      </c>
      <c r="K5363" s="231" t="str">
        <f>data_olah!S320</f>
        <v>&lt;= 500GB</v>
      </c>
      <c r="L5363" s="231" t="str">
        <f>data_olah!U320</f>
        <v>OPTIMAL</v>
      </c>
    </row>
    <row r="5364">
      <c r="A5364" s="230">
        <v>2025.0</v>
      </c>
      <c r="B5364" s="230" t="s">
        <v>3601</v>
      </c>
      <c r="C5364" s="231" t="str">
        <f>data_olah!B321</f>
        <v>KUTAI KARTANEGARA</v>
      </c>
      <c r="D5364" s="231" t="str">
        <f>data_olah!C321</f>
        <v>KENOHAN</v>
      </c>
      <c r="E5364" s="231" t="str">
        <f>data_olah!D321</f>
        <v>TUANA TUHA</v>
      </c>
      <c r="F5364" s="232" t="str">
        <f>data_olah!F321</f>
        <v>-0.021496526989436507</v>
      </c>
      <c r="G5364" s="232" t="str">
        <f>data_olah!G321</f>
        <v>116.42899399830556</v>
      </c>
      <c r="H5364" s="231" t="str">
        <f>data_olah!H321</f>
        <v>TELKOM</v>
      </c>
      <c r="I5364" s="231" t="str">
        <f>data_olah!I321</f>
        <v>WMS</v>
      </c>
      <c r="J5364" s="231" t="str">
        <f>data_olah!J321</f>
        <v>TERPASANG</v>
      </c>
      <c r="K5364" s="231" t="str">
        <f>data_olah!S321</f>
        <v>&gt; 200GB</v>
      </c>
      <c r="L5364" s="231" t="str">
        <f>data_olah!U321</f>
        <v>KURANG OPTIMAL</v>
      </c>
    </row>
    <row r="5365">
      <c r="A5365" s="230">
        <v>2025.0</v>
      </c>
      <c r="B5365" s="230" t="s">
        <v>3601</v>
      </c>
      <c r="C5365" s="231" t="str">
        <f>data_olah!B322</f>
        <v>KUTAI KARTANEGARA</v>
      </c>
      <c r="D5365" s="231" t="str">
        <f>data_olah!C322</f>
        <v>KENOHAN</v>
      </c>
      <c r="E5365" s="231" t="str">
        <f>data_olah!D322</f>
        <v>KAHALA ILIR</v>
      </c>
      <c r="F5365" s="232" t="str">
        <f>data_olah!F322</f>
        <v>-0.020805592842289913</v>
      </c>
      <c r="G5365" s="232" t="str">
        <f>data_olah!G322</f>
        <v>116.36825863661072</v>
      </c>
      <c r="H5365" s="231" t="str">
        <f>data_olah!H322</f>
        <v>TELKOMSAT</v>
      </c>
      <c r="I5365" s="231" t="str">
        <f>data_olah!I322</f>
        <v>STARLINK</v>
      </c>
      <c r="J5365" s="231" t="str">
        <f>data_olah!J322</f>
        <v>TERPASANG</v>
      </c>
      <c r="K5365" s="231" t="str">
        <f>data_olah!S322</f>
        <v>&lt;= 500GB</v>
      </c>
      <c r="L5365" s="231" t="str">
        <f>data_olah!U322</f>
        <v>OPTIMAL</v>
      </c>
    </row>
    <row r="5366">
      <c r="A5366" s="230">
        <v>2025.0</v>
      </c>
      <c r="B5366" s="230" t="s">
        <v>3601</v>
      </c>
      <c r="C5366" s="231" t="str">
        <f>data_olah!B323</f>
        <v>KUTAI KARTANEGARA</v>
      </c>
      <c r="D5366" s="231" t="str">
        <f>data_olah!C323</f>
        <v>KOTA BANGUN</v>
      </c>
      <c r="E5366" s="231" t="str">
        <f>data_olah!D323</f>
        <v>LOLENG</v>
      </c>
      <c r="F5366" s="232" t="str">
        <f>data_olah!F323</f>
        <v>-0.2627984681684425</v>
      </c>
      <c r="G5366" s="232" t="str">
        <f>data_olah!G323</f>
        <v>116.66021696679034</v>
      </c>
      <c r="H5366" s="231" t="str">
        <f>data_olah!H323</f>
        <v>TELKOM</v>
      </c>
      <c r="I5366" s="231" t="str">
        <f>data_olah!I323</f>
        <v>WMS</v>
      </c>
      <c r="J5366" s="231" t="str">
        <f>data_olah!J323</f>
        <v>TERPASANG</v>
      </c>
      <c r="K5366" s="231" t="str">
        <f>data_olah!S323</f>
        <v>&lt;= 150GB</v>
      </c>
      <c r="L5366" s="231" t="str">
        <f>data_olah!U323</f>
        <v>KURANG OPTIMAL</v>
      </c>
    </row>
    <row r="5367">
      <c r="A5367" s="230">
        <v>2025.0</v>
      </c>
      <c r="B5367" s="230" t="s">
        <v>3601</v>
      </c>
      <c r="C5367" s="231" t="str">
        <f>data_olah!B324</f>
        <v>KUTAI KARTANEGARA</v>
      </c>
      <c r="D5367" s="231" t="str">
        <f>data_olah!C324</f>
        <v>KOTA BANGUN</v>
      </c>
      <c r="E5367" s="231" t="str">
        <f>data_olah!D324</f>
        <v>KOTA BANGUN ULU</v>
      </c>
      <c r="F5367" s="232" t="str">
        <f>data_olah!F324</f>
        <v>-0.25933017227607374</v>
      </c>
      <c r="G5367" s="232" t="str">
        <f>data_olah!G324</f>
        <v>116.59581224249354</v>
      </c>
      <c r="H5367" s="231" t="str">
        <f>data_olah!H324</f>
        <v>TELKOMSEL</v>
      </c>
      <c r="I5367" s="231" t="str">
        <f>data_olah!I324</f>
        <v>INDIHOME</v>
      </c>
      <c r="J5367" s="231" t="str">
        <f>data_olah!J324</f>
        <v>TERPASANG</v>
      </c>
      <c r="K5367" s="231" t="str">
        <f>data_olah!S324</f>
        <v/>
      </c>
      <c r="L5367" s="231" t="str">
        <f>data_olah!U324</f>
        <v>TIDAK OPTIMAL</v>
      </c>
    </row>
    <row r="5368">
      <c r="A5368" s="230">
        <v>2025.0</v>
      </c>
      <c r="B5368" s="230" t="s">
        <v>3601</v>
      </c>
      <c r="C5368" s="231" t="str">
        <f>data_olah!B325</f>
        <v>KUTAI KARTANEGARA</v>
      </c>
      <c r="D5368" s="231" t="str">
        <f>data_olah!C325</f>
        <v>KOTA BANGUN</v>
      </c>
      <c r="E5368" s="231" t="str">
        <f>data_olah!D325</f>
        <v>KOTA BANGUN ILIR</v>
      </c>
      <c r="F5368" s="232" t="str">
        <f>data_olah!F325</f>
        <v>-0.25527635722058356</v>
      </c>
      <c r="G5368" s="232" t="str">
        <f>data_olah!G325</f>
        <v>116.57839132817134</v>
      </c>
      <c r="H5368" s="231" t="str">
        <f>data_olah!H325</f>
        <v>TELKOMSEL</v>
      </c>
      <c r="I5368" s="231" t="str">
        <f>data_olah!I325</f>
        <v>INDIHOME</v>
      </c>
      <c r="J5368" s="231" t="str">
        <f>data_olah!J325</f>
        <v>TERPASANG</v>
      </c>
      <c r="K5368" s="231" t="str">
        <f>data_olah!S325</f>
        <v/>
      </c>
      <c r="L5368" s="231" t="str">
        <f>data_olah!U325</f>
        <v>TIDAK OPTIMAL</v>
      </c>
    </row>
    <row r="5369">
      <c r="A5369" s="230">
        <v>2025.0</v>
      </c>
      <c r="B5369" s="230" t="s">
        <v>3601</v>
      </c>
      <c r="C5369" s="231" t="str">
        <f>data_olah!B326</f>
        <v>KUTAI KARTANEGARA</v>
      </c>
      <c r="D5369" s="231" t="str">
        <f>data_olah!C326</f>
        <v>KOTA BANGUN</v>
      </c>
      <c r="E5369" s="231" t="str">
        <f>data_olah!D326</f>
        <v>LIANG</v>
      </c>
      <c r="F5369" s="232" t="str">
        <f>data_olah!F326</f>
        <v>-0.23013430277537766</v>
      </c>
      <c r="G5369" s="232" t="str">
        <f>data_olah!G326</f>
        <v>116.5856449011345</v>
      </c>
      <c r="H5369" s="231" t="str">
        <f>data_olah!H326</f>
        <v>TELKOM</v>
      </c>
      <c r="I5369" s="231" t="str">
        <f>data_olah!I326</f>
        <v>Astinet</v>
      </c>
      <c r="J5369" s="231" t="str">
        <f>data_olah!J326</f>
        <v>TERPASANG</v>
      </c>
      <c r="K5369" s="231" t="str">
        <f>data_olah!S326</f>
        <v>TIDAK AKTIF</v>
      </c>
      <c r="L5369" s="231" t="str">
        <f>data_olah!U326</f>
        <v>TIDAK TERDETEKSI</v>
      </c>
    </row>
    <row r="5370">
      <c r="A5370" s="230">
        <v>2025.0</v>
      </c>
      <c r="B5370" s="230" t="s">
        <v>3601</v>
      </c>
      <c r="C5370" s="231" t="str">
        <f>data_olah!B327</f>
        <v>KUTAI KARTANEGARA</v>
      </c>
      <c r="D5370" s="231" t="str">
        <f>data_olah!C327</f>
        <v>KOTA BANGUN</v>
      </c>
      <c r="E5370" s="231" t="str">
        <f>data_olah!D327</f>
        <v>MUHURAN</v>
      </c>
      <c r="F5370" s="232" t="str">
        <f>data_olah!F327</f>
        <v>-0.20621609538240399</v>
      </c>
      <c r="G5370" s="232" t="str">
        <f>data_olah!G327</f>
        <v>116.54980966730162</v>
      </c>
      <c r="H5370" s="231" t="str">
        <f>data_olah!H327</f>
        <v>TELKOMSAT</v>
      </c>
      <c r="I5370" s="231" t="str">
        <f>data_olah!I327</f>
        <v>STARLINK</v>
      </c>
      <c r="J5370" s="231" t="str">
        <f>data_olah!J327</f>
        <v>TERPASANG</v>
      </c>
      <c r="K5370" s="231" t="str">
        <f>data_olah!S327</f>
        <v>&lt;= 500GB</v>
      </c>
      <c r="L5370" s="231" t="str">
        <f>data_olah!U327</f>
        <v>OPTIMAL</v>
      </c>
    </row>
    <row r="5371">
      <c r="A5371" s="230">
        <v>2025.0</v>
      </c>
      <c r="B5371" s="230" t="s">
        <v>3601</v>
      </c>
      <c r="C5371" s="231" t="str">
        <f>data_olah!B328</f>
        <v>KUTAI KARTANEGARA</v>
      </c>
      <c r="D5371" s="231" t="str">
        <f>data_olah!C328</f>
        <v>KOTA BANGUN</v>
      </c>
      <c r="E5371" s="231" t="str">
        <f>data_olah!D328</f>
        <v>PELA</v>
      </c>
      <c r="F5371" s="232" t="str">
        <f>data_olah!F328</f>
        <v>-0.23930630155382346</v>
      </c>
      <c r="G5371" s="232" t="str">
        <f>data_olah!G328</f>
        <v>116.54807158955234</v>
      </c>
      <c r="H5371" s="231" t="str">
        <f>data_olah!H328</f>
        <v>TELKOMSEL</v>
      </c>
      <c r="I5371" s="231" t="str">
        <f>data_olah!I328</f>
        <v>ORBIT</v>
      </c>
      <c r="J5371" s="231" t="str">
        <f>data_olah!J328</f>
        <v>TERPASANG</v>
      </c>
      <c r="K5371" s="231" t="str">
        <f>data_olah!S328</f>
        <v>TIDAK TERDETEKSI</v>
      </c>
      <c r="L5371" s="231" t="str">
        <f>data_olah!U328</f>
        <v>TIDAK TERDETEKSI</v>
      </c>
    </row>
    <row r="5372">
      <c r="A5372" s="230">
        <v>2025.0</v>
      </c>
      <c r="B5372" s="230" t="s">
        <v>3601</v>
      </c>
      <c r="C5372" s="231" t="str">
        <f>data_olah!B329</f>
        <v>KUTAI KARTANEGARA</v>
      </c>
      <c r="D5372" s="231" t="str">
        <f>data_olah!C329</f>
        <v>KOTA BANGUN</v>
      </c>
      <c r="E5372" s="231" t="str">
        <f>data_olah!D329</f>
        <v>KEDANG MURUNG</v>
      </c>
      <c r="F5372" s="232" t="str">
        <f>data_olah!F329</f>
        <v>-0.28358103984016975</v>
      </c>
      <c r="G5372" s="232" t="str">
        <f>data_olah!G329</f>
        <v>116.59541965195672</v>
      </c>
      <c r="H5372" s="231" t="str">
        <f>data_olah!H329</f>
        <v>PSN</v>
      </c>
      <c r="I5372" s="231" t="str">
        <f>data_olah!I329</f>
        <v>VSAT</v>
      </c>
      <c r="J5372" s="231" t="str">
        <f>data_olah!J329</f>
        <v>TERPASANG</v>
      </c>
      <c r="K5372" s="231" t="str">
        <f>data_olah!S329</f>
        <v>&lt;= 100GB</v>
      </c>
      <c r="L5372" s="231" t="str">
        <f>data_olah!U329</f>
        <v>TIDAK OPTIMAL</v>
      </c>
    </row>
    <row r="5373">
      <c r="A5373" s="230">
        <v>2025.0</v>
      </c>
      <c r="B5373" s="230" t="s">
        <v>3601</v>
      </c>
      <c r="C5373" s="231" t="str">
        <f>data_olah!B330</f>
        <v>KUTAI KARTANEGARA</v>
      </c>
      <c r="D5373" s="231" t="str">
        <f>data_olah!C330</f>
        <v>KOTA BANGUN</v>
      </c>
      <c r="E5373" s="231" t="str">
        <f>data_olah!D330</f>
        <v>KOTA BANGUN SEBERANG</v>
      </c>
      <c r="F5373" s="232" t="str">
        <f>data_olah!F330</f>
        <v>-0.2797123814617738</v>
      </c>
      <c r="G5373" s="232" t="str">
        <f>data_olah!G330</f>
        <v>116.59091609662559</v>
      </c>
      <c r="H5373" s="231" t="str">
        <f>data_olah!H330</f>
        <v>TELKOMSAT</v>
      </c>
      <c r="I5373" s="231" t="str">
        <f>data_olah!I330</f>
        <v>STARLINK</v>
      </c>
      <c r="J5373" s="231" t="str">
        <f>data_olah!J330</f>
        <v>TERPASANG</v>
      </c>
      <c r="K5373" s="231" t="str">
        <f>data_olah!S330</f>
        <v>&lt;= 200GB</v>
      </c>
      <c r="L5373" s="231" t="str">
        <f>data_olah!U330</f>
        <v>KURANG OPTIMAL</v>
      </c>
    </row>
    <row r="5374">
      <c r="A5374" s="230">
        <v>2025.0</v>
      </c>
      <c r="B5374" s="230" t="s">
        <v>3601</v>
      </c>
      <c r="C5374" s="231" t="str">
        <f>data_olah!B331</f>
        <v>KUTAI KARTANEGARA</v>
      </c>
      <c r="D5374" s="231" t="str">
        <f>data_olah!C331</f>
        <v>KOTA BANGUN</v>
      </c>
      <c r="E5374" s="231" t="str">
        <f>data_olah!D331</f>
        <v>LIANG ULU</v>
      </c>
      <c r="F5374" s="232" t="str">
        <f>data_olah!F331</f>
        <v>-0.23973345956768205</v>
      </c>
      <c r="G5374" s="232" t="str">
        <f>data_olah!G331</f>
        <v>116.56980255046957</v>
      </c>
      <c r="H5374" s="231" t="str">
        <f>data_olah!H331</f>
        <v>TELKOMSEL</v>
      </c>
      <c r="I5374" s="231" t="str">
        <f>data_olah!I331</f>
        <v>INDIHOME</v>
      </c>
      <c r="J5374" s="231" t="str">
        <f>data_olah!J331</f>
        <v>TERPASANG</v>
      </c>
      <c r="K5374" s="231" t="str">
        <f>data_olah!S331</f>
        <v/>
      </c>
      <c r="L5374" s="231" t="str">
        <f>data_olah!U331</f>
        <v>KURANG OPTIMAL</v>
      </c>
    </row>
    <row r="5375">
      <c r="A5375" s="230">
        <v>2025.0</v>
      </c>
      <c r="B5375" s="230" t="s">
        <v>3601</v>
      </c>
      <c r="C5375" s="231" t="str">
        <f>data_olah!B332</f>
        <v>KUTAI KARTANEGARA</v>
      </c>
      <c r="D5375" s="231" t="str">
        <f>data_olah!C332</f>
        <v>KOTA BANGUN</v>
      </c>
      <c r="E5375" s="231" t="str">
        <f>data_olah!D332</f>
        <v>SEBELIMBINGAN</v>
      </c>
      <c r="F5375" s="232" t="str">
        <f>data_olah!F332</f>
        <v>-0.17392346519635513</v>
      </c>
      <c r="G5375" s="232" t="str">
        <f>data_olah!G332</f>
        <v>116.50642621601659</v>
      </c>
      <c r="H5375" s="231" t="str">
        <f>data_olah!H332</f>
        <v/>
      </c>
      <c r="I5375" s="231" t="str">
        <f>data_olah!I332</f>
        <v/>
      </c>
      <c r="J5375" s="231" t="str">
        <f>data_olah!J332</f>
        <v/>
      </c>
      <c r="K5375" s="231" t="str">
        <f>data_olah!S332</f>
        <v>BELUM TERPASANG</v>
      </c>
      <c r="L5375" s="231" t="str">
        <f>data_olah!U332</f>
        <v>BELUM TERPASANG</v>
      </c>
    </row>
    <row r="5376">
      <c r="A5376" s="230">
        <v>2025.0</v>
      </c>
      <c r="B5376" s="230" t="s">
        <v>3601</v>
      </c>
      <c r="C5376" s="231" t="str">
        <f>data_olah!B333</f>
        <v>KUTAI KARTANEGARA</v>
      </c>
      <c r="D5376" s="231" t="str">
        <f>data_olah!C333</f>
        <v>KOTA BANGUN</v>
      </c>
      <c r="E5376" s="231" t="str">
        <f>data_olah!D333</f>
        <v>SANGKULIMAN</v>
      </c>
      <c r="F5376" s="232" t="str">
        <f>data_olah!F333</f>
        <v>-0.2406842566974338</v>
      </c>
      <c r="G5376" s="232" t="str">
        <f>data_olah!G333</f>
        <v>116.55769035093343</v>
      </c>
      <c r="H5376" s="231" t="str">
        <f>data_olah!H333</f>
        <v>TELKOMSEL</v>
      </c>
      <c r="I5376" s="231" t="str">
        <f>data_olah!I333</f>
        <v>ORBIT</v>
      </c>
      <c r="J5376" s="231" t="str">
        <f>data_olah!J333</f>
        <v>TERPASANG</v>
      </c>
      <c r="K5376" s="231" t="str">
        <f>data_olah!S333</f>
        <v>TIDAK TERDETEKSI</v>
      </c>
      <c r="L5376" s="231" t="str">
        <f>data_olah!U333</f>
        <v>TIDAK TERDETEKSI</v>
      </c>
    </row>
    <row r="5377">
      <c r="A5377" s="230">
        <v>2025.0</v>
      </c>
      <c r="B5377" s="230" t="s">
        <v>3601</v>
      </c>
      <c r="C5377" s="231" t="str">
        <f>data_olah!B334</f>
        <v>KUTAI KARTANEGARA</v>
      </c>
      <c r="D5377" s="231" t="str">
        <f>data_olah!C334</f>
        <v>KOTA BANGUN DARAT</v>
      </c>
      <c r="E5377" s="231" t="str">
        <f>data_olah!D334</f>
        <v>KEDANG IPIL</v>
      </c>
      <c r="F5377" s="232" t="str">
        <f>data_olah!F334</f>
        <v>-0.4052265710794357</v>
      </c>
      <c r="G5377" s="232" t="str">
        <f>data_olah!G334</f>
        <v>116.63971259316271</v>
      </c>
      <c r="H5377" s="231" t="str">
        <f>data_olah!H334</f>
        <v>TELKOMSEL</v>
      </c>
      <c r="I5377" s="231" t="str">
        <f>data_olah!I334</f>
        <v>ORBIT</v>
      </c>
      <c r="J5377" s="231" t="str">
        <f>data_olah!J334</f>
        <v>TERPASANG</v>
      </c>
      <c r="K5377" s="231" t="str">
        <f>data_olah!S334</f>
        <v>TIDAK TERDETEKSI</v>
      </c>
      <c r="L5377" s="231" t="str">
        <f>data_olah!U334</f>
        <v>TIDAK TERDETEKSI</v>
      </c>
    </row>
    <row r="5378">
      <c r="A5378" s="230">
        <v>2025.0</v>
      </c>
      <c r="B5378" s="230" t="s">
        <v>3601</v>
      </c>
      <c r="C5378" s="231" t="str">
        <f>data_olah!B335</f>
        <v>KUTAI KARTANEGARA</v>
      </c>
      <c r="D5378" s="231" t="str">
        <f>data_olah!C335</f>
        <v>KOTA BANGUN DARAT</v>
      </c>
      <c r="E5378" s="231" t="str">
        <f>data_olah!D335</f>
        <v>SEDULANG</v>
      </c>
      <c r="F5378" s="232" t="str">
        <f>data_olah!F335</f>
        <v>-0.3758508360244507</v>
      </c>
      <c r="G5378" s="232" t="str">
        <f>data_olah!G335</f>
        <v>116.62670666136891</v>
      </c>
      <c r="H5378" s="231" t="str">
        <f>data_olah!H335</f>
        <v>TELKOMSAT</v>
      </c>
      <c r="I5378" s="231" t="str">
        <f>data_olah!I335</f>
        <v>STARLINK</v>
      </c>
      <c r="J5378" s="231" t="str">
        <f>data_olah!J335</f>
        <v>TERPASANG</v>
      </c>
      <c r="K5378" s="231" t="str">
        <f>data_olah!S335</f>
        <v>&lt;=1000GB</v>
      </c>
      <c r="L5378" s="231" t="str">
        <f>data_olah!U335</f>
        <v>SANGAT OPTIMAL</v>
      </c>
    </row>
    <row r="5379">
      <c r="A5379" s="230">
        <v>2025.0</v>
      </c>
      <c r="B5379" s="230" t="s">
        <v>3601</v>
      </c>
      <c r="C5379" s="231" t="str">
        <f>data_olah!B336</f>
        <v>KUTAI KARTANEGARA</v>
      </c>
      <c r="D5379" s="231" t="str">
        <f>data_olah!C336</f>
        <v>KOTA BANGUN DARAT</v>
      </c>
      <c r="E5379" s="231" t="str">
        <f>data_olah!D336</f>
        <v>BENUA BARU</v>
      </c>
      <c r="F5379" s="232" t="str">
        <f>data_olah!F336</f>
        <v>-0.410829478444526</v>
      </c>
      <c r="G5379" s="232" t="str">
        <f>data_olah!G336</f>
        <v>116.70014889760117</v>
      </c>
      <c r="H5379" s="231" t="str">
        <f>data_olah!H336</f>
        <v>TELKOMSAT</v>
      </c>
      <c r="I5379" s="231" t="str">
        <f>data_olah!I336</f>
        <v>STARLINK</v>
      </c>
      <c r="J5379" s="231" t="str">
        <f>data_olah!J336</f>
        <v>TERPASANG</v>
      </c>
      <c r="K5379" s="231" t="str">
        <f>data_olah!S336</f>
        <v>&lt;= 50GB</v>
      </c>
      <c r="L5379" s="231" t="str">
        <f>data_olah!U336</f>
        <v>TIDAK OPTIMAL</v>
      </c>
    </row>
    <row r="5380">
      <c r="A5380" s="230">
        <v>2025.0</v>
      </c>
      <c r="B5380" s="230" t="s">
        <v>3601</v>
      </c>
      <c r="C5380" s="231" t="str">
        <f>data_olah!B337</f>
        <v>KUTAI KARTANEGARA</v>
      </c>
      <c r="D5380" s="231" t="str">
        <f>data_olah!C337</f>
        <v>KOTA BANGUN DARAT</v>
      </c>
      <c r="E5380" s="231" t="str">
        <f>data_olah!D337</f>
        <v>KOTA BANGUN I</v>
      </c>
      <c r="F5380" s="232" t="str">
        <f>data_olah!F337</f>
        <v>-0.35004152693619633</v>
      </c>
      <c r="G5380" s="232" t="str">
        <f>data_olah!G337</f>
        <v>116.59100573047249</v>
      </c>
      <c r="H5380" s="231" t="str">
        <f>data_olah!H337</f>
        <v>TELKOM</v>
      </c>
      <c r="I5380" s="231" t="str">
        <f>data_olah!I337</f>
        <v>WMS</v>
      </c>
      <c r="J5380" s="231" t="str">
        <f>data_olah!J337</f>
        <v>TERPASANG</v>
      </c>
      <c r="K5380" s="231" t="str">
        <f>data_olah!S337</f>
        <v>&gt; 200GB</v>
      </c>
      <c r="L5380" s="231" t="str">
        <f>data_olah!U337</f>
        <v>KURANG OPTIMAL</v>
      </c>
    </row>
    <row r="5381">
      <c r="A5381" s="230">
        <v>2025.0</v>
      </c>
      <c r="B5381" s="230" t="s">
        <v>3601</v>
      </c>
      <c r="C5381" s="231" t="str">
        <f>data_olah!B338</f>
        <v>KUTAI KARTANEGARA</v>
      </c>
      <c r="D5381" s="231" t="str">
        <f>data_olah!C338</f>
        <v>KOTA BANGUN DARAT</v>
      </c>
      <c r="E5381" s="231" t="str">
        <f>data_olah!D338</f>
        <v>KOTA BANGUN II</v>
      </c>
      <c r="F5381" s="232" t="str">
        <f>data_olah!F338</f>
        <v>-0.3797061418139967</v>
      </c>
      <c r="G5381" s="232" t="str">
        <f>data_olah!G338</f>
        <v>116.55445564343019</v>
      </c>
      <c r="H5381" s="231" t="str">
        <f>data_olah!H338</f>
        <v>TELKOM</v>
      </c>
      <c r="I5381" s="231" t="str">
        <f>data_olah!I338</f>
        <v>WMS</v>
      </c>
      <c r="J5381" s="231" t="str">
        <f>data_olah!J338</f>
        <v>TERPASANG</v>
      </c>
      <c r="K5381" s="231" t="str">
        <f>data_olah!S338</f>
        <v>TIDAK AKTIF</v>
      </c>
      <c r="L5381" s="231" t="str">
        <f>data_olah!U338</f>
        <v>KURANG OPTIMAL</v>
      </c>
    </row>
    <row r="5382">
      <c r="A5382" s="230">
        <v>2025.0</v>
      </c>
      <c r="B5382" s="230" t="s">
        <v>3601</v>
      </c>
      <c r="C5382" s="231" t="str">
        <f>data_olah!B339</f>
        <v>KUTAI KARTANEGARA</v>
      </c>
      <c r="D5382" s="231" t="str">
        <f>data_olah!C339</f>
        <v>KOTA BANGUN DARAT</v>
      </c>
      <c r="E5382" s="231" t="str">
        <f>data_olah!D339</f>
        <v>KOTA BANGUN III</v>
      </c>
      <c r="F5382" s="232" t="str">
        <f>data_olah!F339</f>
        <v>-0.28024716720296056</v>
      </c>
      <c r="G5382" s="232" t="str">
        <f>data_olah!G339</f>
        <v>116.56717337465193</v>
      </c>
      <c r="H5382" s="231" t="str">
        <f>data_olah!H339</f>
        <v>TELKOMSEL</v>
      </c>
      <c r="I5382" s="231" t="str">
        <f>data_olah!I339</f>
        <v>INDIHOME</v>
      </c>
      <c r="J5382" s="231" t="str">
        <f>data_olah!J339</f>
        <v>TERPASANG</v>
      </c>
      <c r="K5382" s="231" t="str">
        <f>data_olah!S339</f>
        <v/>
      </c>
      <c r="L5382" s="231" t="str">
        <f>data_olah!U339</f>
        <v>KURANG OPTIMAL</v>
      </c>
    </row>
    <row r="5383">
      <c r="A5383" s="230">
        <v>2025.0</v>
      </c>
      <c r="B5383" s="230" t="s">
        <v>3601</v>
      </c>
      <c r="C5383" s="231" t="str">
        <f>data_olah!B340</f>
        <v>KUTAI KARTANEGARA</v>
      </c>
      <c r="D5383" s="231" t="str">
        <f>data_olah!C340</f>
        <v>KOTA BANGUN DARAT</v>
      </c>
      <c r="E5383" s="231" t="str">
        <f>data_olah!D340</f>
        <v>SUMBER SARI</v>
      </c>
      <c r="F5383" s="232" t="str">
        <f>data_olah!F340</f>
        <v>-0.29009841232001043</v>
      </c>
      <c r="G5383" s="232" t="str">
        <f>data_olah!G340</f>
        <v>116.74920216891331</v>
      </c>
      <c r="H5383" s="231" t="str">
        <f>data_olah!H340</f>
        <v>TELKOM</v>
      </c>
      <c r="I5383" s="231" t="str">
        <f>data_olah!I340</f>
        <v>Astinet</v>
      </c>
      <c r="J5383" s="231" t="str">
        <f>data_olah!J340</f>
        <v>TERPASANG</v>
      </c>
      <c r="K5383" s="231" t="str">
        <f>data_olah!S340</f>
        <v>TIDAK AKTIF</v>
      </c>
      <c r="L5383" s="231" t="str">
        <f>data_olah!U340</f>
        <v>TIDAK TERDETEKSI</v>
      </c>
    </row>
    <row r="5384">
      <c r="A5384" s="230">
        <v>2025.0</v>
      </c>
      <c r="B5384" s="230" t="s">
        <v>3601</v>
      </c>
      <c r="C5384" s="231" t="str">
        <f>data_olah!B341</f>
        <v>KUTAI KARTANEGARA</v>
      </c>
      <c r="D5384" s="231" t="str">
        <f>data_olah!C341</f>
        <v>KOTA BANGUN DARAT</v>
      </c>
      <c r="E5384" s="231" t="str">
        <f>data_olah!D341</f>
        <v>SARI NADI</v>
      </c>
      <c r="F5384" s="232" t="str">
        <f>data_olah!F341</f>
        <v>-0.3938837910668468</v>
      </c>
      <c r="G5384" s="232" t="str">
        <f>data_olah!G341</f>
        <v>116.72957143045235</v>
      </c>
      <c r="H5384" s="231" t="str">
        <f>data_olah!H341</f>
        <v>TELKOM</v>
      </c>
      <c r="I5384" s="231" t="str">
        <f>data_olah!I341</f>
        <v>WMS</v>
      </c>
      <c r="J5384" s="231" t="str">
        <f>data_olah!J341</f>
        <v>TERPASANG</v>
      </c>
      <c r="K5384" s="231" t="str">
        <f>data_olah!S341</f>
        <v>&gt; 200GB</v>
      </c>
      <c r="L5384" s="231" t="str">
        <f>data_olah!U341</f>
        <v>KURANG OPTIMAL</v>
      </c>
    </row>
    <row r="5385">
      <c r="A5385" s="230">
        <v>2025.0</v>
      </c>
      <c r="B5385" s="230" t="s">
        <v>3601</v>
      </c>
      <c r="C5385" s="231" t="str">
        <f>data_olah!B342</f>
        <v>KUTAI KARTANEGARA</v>
      </c>
      <c r="D5385" s="231" t="str">
        <f>data_olah!C342</f>
        <v>KOTA BANGUN DARAT</v>
      </c>
      <c r="E5385" s="231" t="str">
        <f>data_olah!D342</f>
        <v>SUKA BUMI</v>
      </c>
      <c r="F5385" s="232" t="str">
        <f>data_olah!F342</f>
        <v>-0.36851181319256</v>
      </c>
      <c r="G5385" s="232" t="str">
        <f>data_olah!G342</f>
        <v>116.68943074713239</v>
      </c>
      <c r="H5385" s="231" t="str">
        <f>data_olah!H342</f>
        <v>TELKOM</v>
      </c>
      <c r="I5385" s="231" t="str">
        <f>data_olah!I342</f>
        <v>WMS</v>
      </c>
      <c r="J5385" s="231" t="str">
        <f>data_olah!J342</f>
        <v>TERPASANG</v>
      </c>
      <c r="K5385" s="231" t="str">
        <f>data_olah!S342</f>
        <v>&gt; 200GB</v>
      </c>
      <c r="L5385" s="231" t="str">
        <f>data_olah!U342</f>
        <v>KURANG OPTIMAL</v>
      </c>
    </row>
    <row r="5386">
      <c r="A5386" s="230">
        <v>2025.0</v>
      </c>
      <c r="B5386" s="230" t="s">
        <v>3601</v>
      </c>
      <c r="C5386" s="231" t="str">
        <f>data_olah!B343</f>
        <v>KUTAI KARTANEGARA</v>
      </c>
      <c r="D5386" s="231" t="str">
        <f>data_olah!C343</f>
        <v>KOTA BANGUN DARAT</v>
      </c>
      <c r="E5386" s="231" t="str">
        <f>data_olah!D343</f>
        <v>WONOSARI</v>
      </c>
      <c r="F5386" s="232" t="str">
        <f>data_olah!F343</f>
        <v>-0.3928536660934374</v>
      </c>
      <c r="G5386" s="232" t="str">
        <f>data_olah!G343</f>
        <v>116.64548111959118</v>
      </c>
      <c r="H5386" s="231" t="str">
        <f>data_olah!H343</f>
        <v>TELKOMSAT</v>
      </c>
      <c r="I5386" s="231" t="str">
        <f>data_olah!I343</f>
        <v>STARLINK</v>
      </c>
      <c r="J5386" s="231" t="str">
        <f>data_olah!J343</f>
        <v>TERPASANG</v>
      </c>
      <c r="K5386" s="231" t="str">
        <f>data_olah!S343</f>
        <v>&lt;= 50GB</v>
      </c>
      <c r="L5386" s="231" t="str">
        <f>data_olah!U343</f>
        <v>TIDAK OPTIMAL</v>
      </c>
    </row>
    <row r="5387">
      <c r="A5387" s="230">
        <v>2025.0</v>
      </c>
      <c r="B5387" s="230" t="s">
        <v>3601</v>
      </c>
      <c r="C5387" s="231" t="str">
        <f>data_olah!B344</f>
        <v>KUTAI KARTANEGARA</v>
      </c>
      <c r="D5387" s="231" t="str">
        <f>data_olah!C344</f>
        <v>LOA JANAN</v>
      </c>
      <c r="E5387" s="231" t="str">
        <f>data_olah!D344</f>
        <v>BAKUNGAN</v>
      </c>
      <c r="F5387" s="232" t="str">
        <f>data_olah!F344</f>
        <v>-0.59353118182943</v>
      </c>
      <c r="G5387" s="232" t="str">
        <f>data_olah!G344</f>
        <v>117.04485926730453</v>
      </c>
      <c r="H5387" s="231" t="str">
        <f>data_olah!H344</f>
        <v>TELKOM</v>
      </c>
      <c r="I5387" s="231" t="str">
        <f>data_olah!I344</f>
        <v>WMS</v>
      </c>
      <c r="J5387" s="231" t="str">
        <f>data_olah!J344</f>
        <v>TERPASANG</v>
      </c>
      <c r="K5387" s="231" t="str">
        <f>data_olah!S344</f>
        <v>&lt;= 150GB</v>
      </c>
      <c r="L5387" s="231" t="str">
        <f>data_olah!U344</f>
        <v>KURANG OPTIMAL</v>
      </c>
    </row>
    <row r="5388">
      <c r="A5388" s="230">
        <v>2025.0</v>
      </c>
      <c r="B5388" s="230" t="s">
        <v>3601</v>
      </c>
      <c r="C5388" s="231" t="str">
        <f>data_olah!B345</f>
        <v>KUTAI KARTANEGARA</v>
      </c>
      <c r="D5388" s="231" t="str">
        <f>data_olah!C345</f>
        <v>LOA JANAN</v>
      </c>
      <c r="E5388" s="231" t="str">
        <f>data_olah!D345</f>
        <v>LOA DURI ULU</v>
      </c>
      <c r="F5388" s="232" t="str">
        <f>data_olah!F345</f>
        <v>-0.5884023989733906</v>
      </c>
      <c r="G5388" s="232" t="str">
        <f>data_olah!G345</f>
        <v>117.06158509108974</v>
      </c>
      <c r="H5388" s="231" t="str">
        <f>data_olah!H345</f>
        <v>TELKOM</v>
      </c>
      <c r="I5388" s="231" t="str">
        <f>data_olah!I345</f>
        <v>WMS</v>
      </c>
      <c r="J5388" s="231" t="str">
        <f>data_olah!J345</f>
        <v>TERPASANG</v>
      </c>
      <c r="K5388" s="231" t="str">
        <f>data_olah!S345</f>
        <v>TIDAK AKTIF</v>
      </c>
      <c r="L5388" s="231" t="str">
        <f>data_olah!U345</f>
        <v>KURANG OPTIMAL</v>
      </c>
    </row>
    <row r="5389">
      <c r="A5389" s="230">
        <v>2025.0</v>
      </c>
      <c r="B5389" s="230" t="s">
        <v>3601</v>
      </c>
      <c r="C5389" s="231" t="str">
        <f>data_olah!B346</f>
        <v>KUTAI KARTANEGARA</v>
      </c>
      <c r="D5389" s="231" t="str">
        <f>data_olah!C346</f>
        <v>LOA JANAN</v>
      </c>
      <c r="E5389" s="231" t="str">
        <f>data_olah!D346</f>
        <v>LOA JANAN ULU</v>
      </c>
      <c r="F5389" s="232" t="str">
        <f>data_olah!F346</f>
        <v>-0.5779209327928697</v>
      </c>
      <c r="G5389" s="232" t="str">
        <f>data_olah!G346</f>
        <v>117.08624493022013</v>
      </c>
      <c r="H5389" s="231" t="str">
        <f>data_olah!H346</f>
        <v>TELKOM</v>
      </c>
      <c r="I5389" s="231" t="str">
        <f>data_olah!I346</f>
        <v>WMS</v>
      </c>
      <c r="J5389" s="231" t="str">
        <f>data_olah!J346</f>
        <v>TERPASANG</v>
      </c>
      <c r="K5389" s="231" t="str">
        <f>data_olah!S346</f>
        <v>&lt;= 50GB</v>
      </c>
      <c r="L5389" s="231" t="str">
        <f>data_olah!U346</f>
        <v>TIDAK OPTIMAL</v>
      </c>
    </row>
    <row r="5390">
      <c r="A5390" s="230">
        <v>2025.0</v>
      </c>
      <c r="B5390" s="230" t="s">
        <v>3601</v>
      </c>
      <c r="C5390" s="231" t="str">
        <f>data_olah!B347</f>
        <v>KUTAI KARTANEGARA</v>
      </c>
      <c r="D5390" s="231" t="str">
        <f>data_olah!C347</f>
        <v>LOA JANAN</v>
      </c>
      <c r="E5390" s="231" t="str">
        <f>data_olah!D347</f>
        <v>PURWAJAYA</v>
      </c>
      <c r="F5390" s="232" t="str">
        <f>data_olah!F347</f>
        <v>-0.6143097049334735</v>
      </c>
      <c r="G5390" s="232" t="str">
        <f>data_olah!G347</f>
        <v>117.08733932106767</v>
      </c>
      <c r="H5390" s="231" t="str">
        <f>data_olah!H347</f>
        <v>TELKOMSEL</v>
      </c>
      <c r="I5390" s="231" t="str">
        <f>data_olah!I347</f>
        <v>INDIHOME</v>
      </c>
      <c r="J5390" s="231" t="str">
        <f>data_olah!J347</f>
        <v>TERPASANG</v>
      </c>
      <c r="K5390" s="231" t="str">
        <f>data_olah!S347</f>
        <v/>
      </c>
      <c r="L5390" s="231" t="str">
        <f>data_olah!U347</f>
        <v>KURANG OPTIMAL</v>
      </c>
    </row>
    <row r="5391">
      <c r="A5391" s="230">
        <v>2025.0</v>
      </c>
      <c r="B5391" s="230" t="s">
        <v>3601</v>
      </c>
      <c r="C5391" s="231" t="str">
        <f>data_olah!B348</f>
        <v>KUTAI KARTANEGARA</v>
      </c>
      <c r="D5391" s="231" t="str">
        <f>data_olah!C348</f>
        <v>LOA JANAN</v>
      </c>
      <c r="E5391" s="231" t="str">
        <f>data_olah!D348</f>
        <v>TANI BHAKTI</v>
      </c>
      <c r="F5391" s="232" t="str">
        <f>data_olah!F348</f>
        <v>-0.6259242598871447</v>
      </c>
      <c r="G5391" s="232" t="str">
        <f>data_olah!G348</f>
        <v>117.1234640900671</v>
      </c>
      <c r="H5391" s="231" t="str">
        <f>data_olah!H348</f>
        <v>TELKOMSEL</v>
      </c>
      <c r="I5391" s="231" t="str">
        <f>data_olah!I348</f>
        <v>INDIHOME</v>
      </c>
      <c r="J5391" s="231" t="str">
        <f>data_olah!J348</f>
        <v>TERPASANG</v>
      </c>
      <c r="K5391" s="231" t="str">
        <f>data_olah!S348</f>
        <v/>
      </c>
      <c r="L5391" s="231" t="str">
        <f>data_olah!U348</f>
        <v>TIDAK OPTIMAL</v>
      </c>
    </row>
    <row r="5392">
      <c r="A5392" s="230">
        <v>2025.0</v>
      </c>
      <c r="B5392" s="230" t="s">
        <v>3601</v>
      </c>
      <c r="C5392" s="231" t="str">
        <f>data_olah!B349</f>
        <v>KUTAI KARTANEGARA</v>
      </c>
      <c r="D5392" s="231" t="str">
        <f>data_olah!C349</f>
        <v>LOA JANAN</v>
      </c>
      <c r="E5392" s="231" t="str">
        <f>data_olah!D349</f>
        <v>BATUAH</v>
      </c>
      <c r="F5392" s="232" t="str">
        <f>data_olah!F349</f>
        <v>-0.718244072656435</v>
      </c>
      <c r="G5392" s="232" t="str">
        <f>data_olah!G349</f>
        <v>117.09111349542322</v>
      </c>
      <c r="H5392" s="231" t="str">
        <f>data_olah!H349</f>
        <v>TELKOMSEL</v>
      </c>
      <c r="I5392" s="231" t="str">
        <f>data_olah!I349</f>
        <v>INDIHOME</v>
      </c>
      <c r="J5392" s="231" t="str">
        <f>data_olah!J349</f>
        <v>TERPASANG</v>
      </c>
      <c r="K5392" s="231" t="str">
        <f>data_olah!S349</f>
        <v/>
      </c>
      <c r="L5392" s="231" t="str">
        <f>data_olah!U349</f>
        <v>KURANG OPTIMAL</v>
      </c>
    </row>
    <row r="5393">
      <c r="A5393" s="230">
        <v>2025.0</v>
      </c>
      <c r="B5393" s="230" t="s">
        <v>3601</v>
      </c>
      <c r="C5393" s="231" t="str">
        <f>data_olah!B350</f>
        <v>KUTAI KARTANEGARA</v>
      </c>
      <c r="D5393" s="231" t="str">
        <f>data_olah!C350</f>
        <v>LOA JANAN</v>
      </c>
      <c r="E5393" s="231" t="str">
        <f>data_olah!D350</f>
        <v>LOA DURI ILIR</v>
      </c>
      <c r="F5393" s="232" t="str">
        <f>data_olah!F350</f>
        <v>-0.5973390762105307</v>
      </c>
      <c r="G5393" s="232" t="str">
        <f>data_olah!G350</f>
        <v>117.06987891787082</v>
      </c>
      <c r="H5393" s="231" t="str">
        <f>data_olah!H350</f>
        <v>TELKOM</v>
      </c>
      <c r="I5393" s="231" t="str">
        <f>data_olah!I350</f>
        <v>WMS</v>
      </c>
      <c r="J5393" s="231" t="str">
        <f>data_olah!J350</f>
        <v>TERPASANG</v>
      </c>
      <c r="K5393" s="231" t="str">
        <f>data_olah!S350</f>
        <v>TIDAK AKTIF</v>
      </c>
      <c r="L5393" s="231" t="str">
        <f>data_olah!U350</f>
        <v>TIDAK OPTIMAL</v>
      </c>
    </row>
    <row r="5394">
      <c r="A5394" s="230">
        <v>2025.0</v>
      </c>
      <c r="B5394" s="230" t="s">
        <v>3601</v>
      </c>
      <c r="C5394" s="231" t="str">
        <f>data_olah!B351</f>
        <v>KUTAI KARTANEGARA</v>
      </c>
      <c r="D5394" s="231" t="str">
        <f>data_olah!C351</f>
        <v>LOA JANAN</v>
      </c>
      <c r="E5394" s="231" t="str">
        <f>data_olah!D351</f>
        <v>TANI HARAPAN</v>
      </c>
      <c r="F5394" s="232" t="str">
        <f>data_olah!F351</f>
        <v>-0.729767768104083</v>
      </c>
      <c r="G5394" s="232" t="str">
        <f>data_olah!G351</f>
        <v>117.12619350490209</v>
      </c>
      <c r="H5394" s="231" t="str">
        <f>data_olah!H351</f>
        <v>TELKOMSEL</v>
      </c>
      <c r="I5394" s="231" t="str">
        <f>data_olah!I351</f>
        <v>INDIHOME</v>
      </c>
      <c r="J5394" s="231" t="str">
        <f>data_olah!J351</f>
        <v>TERPASANG</v>
      </c>
      <c r="K5394" s="231" t="str">
        <f>data_olah!S351</f>
        <v/>
      </c>
      <c r="L5394" s="231" t="str">
        <f>data_olah!U351</f>
        <v>KURANG OPTIMAL</v>
      </c>
    </row>
    <row r="5395">
      <c r="A5395" s="230">
        <v>2025.0</v>
      </c>
      <c r="B5395" s="230" t="s">
        <v>3601</v>
      </c>
      <c r="C5395" s="231" t="str">
        <f>data_olah!B352</f>
        <v>KUTAI KARTANEGARA</v>
      </c>
      <c r="D5395" s="231" t="str">
        <f>data_olah!C352</f>
        <v>LOA KULU</v>
      </c>
      <c r="E5395" s="231" t="str">
        <f>data_olah!D352</f>
        <v>JONGGON DESA</v>
      </c>
      <c r="F5395" s="232" t="str">
        <f>data_olah!F352</f>
        <v>-0.6142645910707611</v>
      </c>
      <c r="G5395" s="232" t="str">
        <f>data_olah!G352</f>
        <v>116.76268544505427</v>
      </c>
      <c r="H5395" s="231" t="str">
        <f>data_olah!H352</f>
        <v>TELKOMSAT</v>
      </c>
      <c r="I5395" s="231" t="str">
        <f>data_olah!I352</f>
        <v>STARLINK</v>
      </c>
      <c r="J5395" s="231" t="str">
        <f>data_olah!J352</f>
        <v>TERPASANG</v>
      </c>
      <c r="K5395" s="231" t="str">
        <f>data_olah!S352</f>
        <v>&lt;=1000GB</v>
      </c>
      <c r="L5395" s="231" t="str">
        <f>data_olah!U352</f>
        <v>SANGAT OPTIMAL</v>
      </c>
    </row>
    <row r="5396">
      <c r="A5396" s="230">
        <v>2025.0</v>
      </c>
      <c r="B5396" s="230" t="s">
        <v>3601</v>
      </c>
      <c r="C5396" s="231" t="str">
        <f>data_olah!B353</f>
        <v>KUTAI KARTANEGARA</v>
      </c>
      <c r="D5396" s="231" t="str">
        <f>data_olah!C353</f>
        <v>LOA KULU</v>
      </c>
      <c r="E5396" s="231" t="str">
        <f>data_olah!D353</f>
        <v>SUNGAI PAYANG</v>
      </c>
      <c r="F5396" s="232" t="str">
        <f>data_olah!F353</f>
        <v>-0.6078261071357294</v>
      </c>
      <c r="G5396" s="232" t="str">
        <f>data_olah!G353</f>
        <v>116.8844104373294</v>
      </c>
      <c r="H5396" s="231" t="str">
        <f>data_olah!H353</f>
        <v>TELKOM</v>
      </c>
      <c r="I5396" s="231" t="str">
        <f>data_olah!I353</f>
        <v>WMS</v>
      </c>
      <c r="J5396" s="231" t="str">
        <f>data_olah!J353</f>
        <v>TERPASANG</v>
      </c>
      <c r="K5396" s="231" t="str">
        <f>data_olah!S353</f>
        <v>TIDAK AKTIF</v>
      </c>
      <c r="L5396" s="231" t="str">
        <f>data_olah!U353</f>
        <v>KURANG OPTIMAL</v>
      </c>
    </row>
    <row r="5397">
      <c r="A5397" s="230">
        <v>2025.0</v>
      </c>
      <c r="B5397" s="230" t="s">
        <v>3601</v>
      </c>
      <c r="C5397" s="231" t="str">
        <f>data_olah!B354</f>
        <v>KUTAI KARTANEGARA</v>
      </c>
      <c r="D5397" s="231" t="str">
        <f>data_olah!C354</f>
        <v>LOA KULU</v>
      </c>
      <c r="E5397" s="231" t="str">
        <f>data_olah!D354</f>
        <v>JEMBAYAN</v>
      </c>
      <c r="F5397" s="232" t="str">
        <f>data_olah!F354</f>
        <v>-0.5518804593861202</v>
      </c>
      <c r="G5397" s="232" t="str">
        <f>data_olah!G354</f>
        <v>117.01981887962839</v>
      </c>
      <c r="H5397" s="231" t="str">
        <f>data_olah!H354</f>
        <v>TELKOMSEL</v>
      </c>
      <c r="I5397" s="231" t="str">
        <f>data_olah!I354</f>
        <v>INDIHOME</v>
      </c>
      <c r="J5397" s="231" t="str">
        <f>data_olah!J354</f>
        <v>TERPASANG</v>
      </c>
      <c r="K5397" s="231" t="str">
        <f>data_olah!S354</f>
        <v/>
      </c>
      <c r="L5397" s="231" t="str">
        <f>data_olah!U354</f>
        <v>KURANG OPTIMAL</v>
      </c>
    </row>
    <row r="5398">
      <c r="A5398" s="230">
        <v>2025.0</v>
      </c>
      <c r="B5398" s="230" t="s">
        <v>3601</v>
      </c>
      <c r="C5398" s="231" t="str">
        <f>data_olah!B355</f>
        <v>KUTAI KARTANEGARA</v>
      </c>
      <c r="D5398" s="231" t="str">
        <f>data_olah!C355</f>
        <v>LOA KULU</v>
      </c>
      <c r="E5398" s="231" t="str">
        <f>data_olah!D355</f>
        <v>LOA KULU KOTA</v>
      </c>
      <c r="F5398" s="232" t="str">
        <f>data_olah!F355</f>
        <v>-0.5235449735768833</v>
      </c>
      <c r="G5398" s="232" t="str">
        <f>data_olah!G355</f>
        <v>117.02382392486432</v>
      </c>
      <c r="H5398" s="231" t="str">
        <f>data_olah!H355</f>
        <v>TELKOMSEL</v>
      </c>
      <c r="I5398" s="231" t="str">
        <f>data_olah!I355</f>
        <v>INDIHOME</v>
      </c>
      <c r="J5398" s="231" t="str">
        <f>data_olah!J355</f>
        <v>TERPASANG</v>
      </c>
      <c r="K5398" s="231" t="str">
        <f>data_olah!S355</f>
        <v/>
      </c>
      <c r="L5398" s="231" t="str">
        <f>data_olah!U355</f>
        <v>TIDAK OPTIMAL</v>
      </c>
    </row>
    <row r="5399">
      <c r="A5399" s="230">
        <v>2025.0</v>
      </c>
      <c r="B5399" s="230" t="s">
        <v>3601</v>
      </c>
      <c r="C5399" s="231" t="str">
        <f>data_olah!B356</f>
        <v>KUTAI KARTANEGARA</v>
      </c>
      <c r="D5399" s="231" t="str">
        <f>data_olah!C356</f>
        <v>LOA KULU</v>
      </c>
      <c r="E5399" s="231" t="str">
        <f>data_olah!D356</f>
        <v>LOH SUMBER</v>
      </c>
      <c r="F5399" s="232" t="str">
        <f>data_olah!F356</f>
        <v>-0.5180641150217037</v>
      </c>
      <c r="G5399" s="232" t="str">
        <f>data_olah!G356</f>
        <v>117.02245848060284</v>
      </c>
      <c r="H5399" s="231" t="str">
        <f>data_olah!H356</f>
        <v>TELKOMSEL</v>
      </c>
      <c r="I5399" s="231" t="str">
        <f>data_olah!I356</f>
        <v>INDIHOME</v>
      </c>
      <c r="J5399" s="231" t="str">
        <f>data_olah!J356</f>
        <v>TERPASANG</v>
      </c>
      <c r="K5399" s="231" t="str">
        <f>data_olah!S356</f>
        <v/>
      </c>
      <c r="L5399" s="231" t="str">
        <f>data_olah!U356</f>
        <v>KURANG OPTIMAL</v>
      </c>
    </row>
    <row r="5400">
      <c r="A5400" s="230">
        <v>2025.0</v>
      </c>
      <c r="B5400" s="230" t="s">
        <v>3601</v>
      </c>
      <c r="C5400" s="231" t="str">
        <f>data_olah!B357</f>
        <v>KUTAI KARTANEGARA</v>
      </c>
      <c r="D5400" s="231" t="str">
        <f>data_olah!C357</f>
        <v>LOA KULU</v>
      </c>
      <c r="E5400" s="231" t="str">
        <f>data_olah!D357</f>
        <v>PONORAGAN</v>
      </c>
      <c r="F5400" s="232" t="str">
        <f>data_olah!F357</f>
        <v>-0.5071658322974266</v>
      </c>
      <c r="G5400" s="232" t="str">
        <f>data_olah!G357</f>
        <v>117.02166871333944</v>
      </c>
      <c r="H5400" s="231" t="str">
        <f>data_olah!H357</f>
        <v>TELKOMSEL</v>
      </c>
      <c r="I5400" s="231" t="str">
        <f>data_olah!I357</f>
        <v>INDIHOME</v>
      </c>
      <c r="J5400" s="231" t="str">
        <f>data_olah!J357</f>
        <v>TERPASANG</v>
      </c>
      <c r="K5400" s="231" t="str">
        <f>data_olah!S357</f>
        <v/>
      </c>
      <c r="L5400" s="231" t="str">
        <f>data_olah!U357</f>
        <v>KURANG OPTIMAL</v>
      </c>
    </row>
    <row r="5401">
      <c r="A5401" s="230">
        <v>2025.0</v>
      </c>
      <c r="B5401" s="230" t="s">
        <v>3601</v>
      </c>
      <c r="C5401" s="231" t="str">
        <f>data_olah!B358</f>
        <v>KUTAI KARTANEGARA</v>
      </c>
      <c r="D5401" s="231" t="str">
        <f>data_olah!C358</f>
        <v>LOA KULU</v>
      </c>
      <c r="E5401" s="231" t="str">
        <f>data_olah!D358</f>
        <v>REMPANGA</v>
      </c>
      <c r="F5401" s="232" t="str">
        <f>data_olah!F358</f>
        <v>-0.4703044700932232</v>
      </c>
      <c r="G5401" s="232" t="str">
        <f>data_olah!G358</f>
        <v>117.01273320643378</v>
      </c>
      <c r="H5401" s="231" t="str">
        <f>data_olah!H358</f>
        <v>TELKOMSEL</v>
      </c>
      <c r="I5401" s="231" t="str">
        <f>data_olah!I358</f>
        <v>INDIHOME</v>
      </c>
      <c r="J5401" s="231" t="str">
        <f>data_olah!J358</f>
        <v>TERPASANG</v>
      </c>
      <c r="K5401" s="231" t="str">
        <f>data_olah!S358</f>
        <v/>
      </c>
      <c r="L5401" s="231" t="str">
        <f>data_olah!U358</f>
        <v>KURANG OPTIMAL</v>
      </c>
    </row>
    <row r="5402">
      <c r="A5402" s="230">
        <v>2025.0</v>
      </c>
      <c r="B5402" s="230" t="s">
        <v>3601</v>
      </c>
      <c r="C5402" s="231" t="str">
        <f>data_olah!B359</f>
        <v>KUTAI KARTANEGARA</v>
      </c>
      <c r="D5402" s="231" t="str">
        <f>data_olah!C359</f>
        <v>LOA KULU</v>
      </c>
      <c r="E5402" s="231" t="str">
        <f>data_olah!D359</f>
        <v>MARGAHAYU</v>
      </c>
      <c r="F5402" s="232" t="str">
        <f>data_olah!F359</f>
        <v>-0.5011338042446072</v>
      </c>
      <c r="G5402" s="232" t="str">
        <f>data_olah!G359</f>
        <v>116.84623719799417</v>
      </c>
      <c r="H5402" s="231" t="str">
        <f>data_olah!H359</f>
        <v>TELKOMSEL</v>
      </c>
      <c r="I5402" s="231" t="str">
        <f>data_olah!I359</f>
        <v>INDIHOME</v>
      </c>
      <c r="J5402" s="231" t="str">
        <f>data_olah!J359</f>
        <v>TERPASANG</v>
      </c>
      <c r="K5402" s="231" t="str">
        <f>data_olah!S359</f>
        <v/>
      </c>
      <c r="L5402" s="231" t="str">
        <f>data_olah!U359</f>
        <v>KURANG OPTIMAL</v>
      </c>
    </row>
    <row r="5403">
      <c r="A5403" s="230">
        <v>2025.0</v>
      </c>
      <c r="B5403" s="230" t="s">
        <v>3601</v>
      </c>
      <c r="C5403" s="231" t="str">
        <f>data_olah!B360</f>
        <v>KUTAI KARTANEGARA</v>
      </c>
      <c r="D5403" s="231" t="str">
        <f>data_olah!C360</f>
        <v>LOA KULU</v>
      </c>
      <c r="E5403" s="231" t="str">
        <f>data_olah!D360</f>
        <v>JONGGON JAYA</v>
      </c>
      <c r="F5403" s="232" t="str">
        <f>data_olah!F360</f>
        <v>-0.5030516157775967</v>
      </c>
      <c r="G5403" s="232" t="str">
        <f>data_olah!G360</f>
        <v>116.84021506761499</v>
      </c>
      <c r="H5403" s="231" t="str">
        <f>data_olah!H360</f>
        <v>TELKOMSEL</v>
      </c>
      <c r="I5403" s="231" t="str">
        <f>data_olah!I360</f>
        <v>INDIHOME</v>
      </c>
      <c r="J5403" s="231" t="str">
        <f>data_olah!J360</f>
        <v>TERPASANG</v>
      </c>
      <c r="K5403" s="231" t="str">
        <f>data_olah!S360</f>
        <v/>
      </c>
      <c r="L5403" s="231" t="str">
        <f>data_olah!U360</f>
        <v>KURANG OPTIMAL</v>
      </c>
    </row>
    <row r="5404">
      <c r="A5404" s="230">
        <v>2025.0</v>
      </c>
      <c r="B5404" s="230" t="s">
        <v>3601</v>
      </c>
      <c r="C5404" s="231" t="str">
        <f>data_olah!B361</f>
        <v>KUTAI KARTANEGARA</v>
      </c>
      <c r="D5404" s="231" t="str">
        <f>data_olah!C361</f>
        <v>LOA KULU</v>
      </c>
      <c r="E5404" s="231" t="str">
        <f>data_olah!D361</f>
        <v>LUNG ANAI</v>
      </c>
      <c r="F5404" s="232" t="str">
        <f>data_olah!F361</f>
        <v>-0.6109710170681897</v>
      </c>
      <c r="G5404" s="232" t="str">
        <f>data_olah!G361</f>
        <v>116.88976746581798</v>
      </c>
      <c r="H5404" s="231" t="str">
        <f>data_olah!H361</f>
        <v>TELKOMSEL</v>
      </c>
      <c r="I5404" s="231" t="str">
        <f>data_olah!I361</f>
        <v>INDIHOME</v>
      </c>
      <c r="J5404" s="231" t="str">
        <f>data_olah!J361</f>
        <v>TERPASANG</v>
      </c>
      <c r="K5404" s="231" t="str">
        <f>data_olah!S361</f>
        <v/>
      </c>
      <c r="L5404" s="231" t="str">
        <f>data_olah!U361</f>
        <v>TIDAK OPTIMAL</v>
      </c>
    </row>
    <row r="5405">
      <c r="A5405" s="230">
        <v>2025.0</v>
      </c>
      <c r="B5405" s="230" t="s">
        <v>3601</v>
      </c>
      <c r="C5405" s="231" t="str">
        <f>data_olah!B362</f>
        <v>KUTAI KARTANEGARA</v>
      </c>
      <c r="D5405" s="231" t="str">
        <f>data_olah!C362</f>
        <v>LOA KULU</v>
      </c>
      <c r="E5405" s="231" t="str">
        <f>data_olah!D362</f>
        <v>JEMBAYAN TENGAH</v>
      </c>
      <c r="F5405" s="232" t="str">
        <f>data_olah!F362</f>
        <v>-0.5455367613623618</v>
      </c>
      <c r="G5405" s="232" t="str">
        <f>data_olah!G362</f>
        <v>116.98412902714188</v>
      </c>
      <c r="H5405" s="231" t="str">
        <f>data_olah!H362</f>
        <v>TELKOM</v>
      </c>
      <c r="I5405" s="231" t="str">
        <f>data_olah!I362</f>
        <v>WMS</v>
      </c>
      <c r="J5405" s="231" t="str">
        <f>data_olah!J362</f>
        <v>TERPASANG</v>
      </c>
      <c r="K5405" s="231" t="str">
        <f>data_olah!S362</f>
        <v>&gt; 200GB</v>
      </c>
      <c r="L5405" s="231" t="str">
        <f>data_olah!U362</f>
        <v>KURANG OPTIMAL</v>
      </c>
    </row>
    <row r="5406">
      <c r="A5406" s="230">
        <v>2025.0</v>
      </c>
      <c r="B5406" s="230" t="s">
        <v>3601</v>
      </c>
      <c r="C5406" s="231" t="str">
        <f>data_olah!B363</f>
        <v>KUTAI KARTANEGARA</v>
      </c>
      <c r="D5406" s="231" t="str">
        <f>data_olah!C363</f>
        <v>LOA KULU</v>
      </c>
      <c r="E5406" s="231" t="str">
        <f>data_olah!D363</f>
        <v>JEMBAYAN DALAM</v>
      </c>
      <c r="F5406" s="232" t="str">
        <f>data_olah!F363</f>
        <v>-0.5635663991107154</v>
      </c>
      <c r="G5406" s="232" t="str">
        <f>data_olah!G363</f>
        <v>116.94909928264948</v>
      </c>
      <c r="H5406" s="231" t="str">
        <f>data_olah!H363</f>
        <v>TELKOM</v>
      </c>
      <c r="I5406" s="231" t="str">
        <f>data_olah!I363</f>
        <v>WMS</v>
      </c>
      <c r="J5406" s="231" t="str">
        <f>data_olah!J363</f>
        <v>TERPASANG</v>
      </c>
      <c r="K5406" s="231" t="str">
        <f>data_olah!S363</f>
        <v>TIDAK AKTIF</v>
      </c>
      <c r="L5406" s="231" t="str">
        <f>data_olah!U363</f>
        <v>TIDAK OPTIMAL</v>
      </c>
    </row>
    <row r="5407">
      <c r="A5407" s="230">
        <v>2025.0</v>
      </c>
      <c r="B5407" s="230" t="s">
        <v>3601</v>
      </c>
      <c r="C5407" s="231" t="str">
        <f>data_olah!B364</f>
        <v>KUTAI KARTANEGARA</v>
      </c>
      <c r="D5407" s="231" t="str">
        <f>data_olah!C364</f>
        <v>LOA KULU</v>
      </c>
      <c r="E5407" s="231" t="str">
        <f>data_olah!D364</f>
        <v>SEPAKAT</v>
      </c>
      <c r="F5407" s="232" t="str">
        <f>data_olah!F364</f>
        <v>-0.4930854170239537</v>
      </c>
      <c r="G5407" s="232" t="str">
        <f>data_olah!G364</f>
        <v>117.021111014874</v>
      </c>
      <c r="H5407" s="231" t="str">
        <f>data_olah!H364</f>
        <v>TELKOM</v>
      </c>
      <c r="I5407" s="231" t="str">
        <f>data_olah!I364</f>
        <v>WMS</v>
      </c>
      <c r="J5407" s="231" t="str">
        <f>data_olah!J364</f>
        <v>TERPASANG</v>
      </c>
      <c r="K5407" s="231" t="str">
        <f>data_olah!S364</f>
        <v>&lt;= 50GB</v>
      </c>
      <c r="L5407" s="231" t="str">
        <f>data_olah!U364</f>
        <v>TIDAK OPTIMAL</v>
      </c>
    </row>
    <row r="5408">
      <c r="A5408" s="230">
        <v>2025.0</v>
      </c>
      <c r="B5408" s="230" t="s">
        <v>3601</v>
      </c>
      <c r="C5408" s="231" t="str">
        <f>data_olah!B365</f>
        <v>KUTAI KARTANEGARA</v>
      </c>
      <c r="D5408" s="231" t="str">
        <f>data_olah!C365</f>
        <v>LOA KULU</v>
      </c>
      <c r="E5408" s="231" t="str">
        <f>data_olah!D365</f>
        <v>SUMBER SARI</v>
      </c>
      <c r="F5408" s="232" t="str">
        <f>data_olah!F365</f>
        <v>-0.4974154303914146</v>
      </c>
      <c r="G5408" s="232" t="str">
        <f>data_olah!G365</f>
        <v>116.99302174619554</v>
      </c>
      <c r="H5408" s="231" t="str">
        <f>data_olah!H365</f>
        <v>TELKOMSEL</v>
      </c>
      <c r="I5408" s="231" t="str">
        <f>data_olah!I365</f>
        <v>INDIHOME</v>
      </c>
      <c r="J5408" s="231" t="str">
        <f>data_olah!J365</f>
        <v>TERPASANG</v>
      </c>
      <c r="K5408" s="231" t="str">
        <f>data_olah!S365</f>
        <v/>
      </c>
      <c r="L5408" s="231" t="str">
        <f>data_olah!U365</f>
        <v>TIDAK OPTIMAL</v>
      </c>
    </row>
    <row r="5409">
      <c r="A5409" s="230">
        <v>2025.0</v>
      </c>
      <c r="B5409" s="230" t="s">
        <v>3601</v>
      </c>
      <c r="C5409" s="231" t="str">
        <f>data_olah!B366</f>
        <v>KUTAI KARTANEGARA</v>
      </c>
      <c r="D5409" s="231" t="str">
        <f>data_olah!C366</f>
        <v>LOA KULU</v>
      </c>
      <c r="E5409" s="231" t="str">
        <f>data_olah!D366</f>
        <v>JONGKANG</v>
      </c>
      <c r="F5409" s="232" t="str">
        <f>data_olah!F366</f>
        <v>-0.46219761466628256</v>
      </c>
      <c r="G5409" s="232" t="str">
        <f>data_olah!G366</f>
        <v>117.02071574098791</v>
      </c>
      <c r="H5409" s="231" t="str">
        <f>data_olah!H366</f>
        <v>TELKOMSEL</v>
      </c>
      <c r="I5409" s="231" t="str">
        <f>data_olah!I366</f>
        <v>INDIHOME</v>
      </c>
      <c r="J5409" s="231" t="str">
        <f>data_olah!J366</f>
        <v>TERPASANG</v>
      </c>
      <c r="K5409" s="231" t="str">
        <f>data_olah!S366</f>
        <v/>
      </c>
      <c r="L5409" s="231" t="str">
        <f>data_olah!U366</f>
        <v>KURANG OPTIMAL</v>
      </c>
    </row>
    <row r="5410">
      <c r="A5410" s="230">
        <v>2025.0</v>
      </c>
      <c r="B5410" s="230" t="s">
        <v>3601</v>
      </c>
      <c r="C5410" s="231" t="str">
        <f>data_olah!B367</f>
        <v>KUTAI KARTANEGARA</v>
      </c>
      <c r="D5410" s="231" t="str">
        <f>data_olah!C367</f>
        <v>MARANG KAYU</v>
      </c>
      <c r="E5410" s="231" t="str">
        <f>data_olah!D367</f>
        <v>SEBUNTAL</v>
      </c>
      <c r="F5410" s="232" t="str">
        <f>data_olah!F367</f>
        <v>-0.1087852811933336</v>
      </c>
      <c r="G5410" s="232" t="str">
        <f>data_olah!G367</f>
        <v>117.43471305083428</v>
      </c>
      <c r="H5410" s="231" t="str">
        <f>data_olah!H367</f>
        <v>TELKOM</v>
      </c>
      <c r="I5410" s="231" t="str">
        <f>data_olah!I367</f>
        <v>WMS</v>
      </c>
      <c r="J5410" s="231" t="str">
        <f>data_olah!J367</f>
        <v>TERPASANG</v>
      </c>
      <c r="K5410" s="231" t="str">
        <f>data_olah!S367</f>
        <v>&lt;= 50GB</v>
      </c>
      <c r="L5410" s="231" t="str">
        <f>data_olah!U367</f>
        <v>TIDAK OPTIMAL</v>
      </c>
    </row>
    <row r="5411">
      <c r="A5411" s="230">
        <v>2025.0</v>
      </c>
      <c r="B5411" s="230" t="s">
        <v>3601</v>
      </c>
      <c r="C5411" s="231" t="str">
        <f>data_olah!B368</f>
        <v>KUTAI KARTANEGARA</v>
      </c>
      <c r="D5411" s="231" t="str">
        <f>data_olah!C368</f>
        <v>MARANG KAYU</v>
      </c>
      <c r="E5411" s="231" t="str">
        <f>data_olah!D368</f>
        <v>SANTAN ULU</v>
      </c>
      <c r="F5411" s="232" t="str">
        <f>data_olah!F368</f>
        <v>0.006936846022426801</v>
      </c>
      <c r="G5411" s="232" t="str">
        <f>data_olah!G368</f>
        <v>117.36201545507136</v>
      </c>
      <c r="H5411" s="231" t="str">
        <f>data_olah!H368</f>
        <v>TELKOM</v>
      </c>
      <c r="I5411" s="231" t="str">
        <f>data_olah!I368</f>
        <v>WMS</v>
      </c>
      <c r="J5411" s="231" t="str">
        <f>data_olah!J368</f>
        <v>TERPASANG</v>
      </c>
      <c r="K5411" s="231" t="str">
        <f>data_olah!S368</f>
        <v>TIDAK AKTIF</v>
      </c>
      <c r="L5411" s="231" t="str">
        <f>data_olah!U368</f>
        <v>KURANG OPTIMAL</v>
      </c>
    </row>
    <row r="5412">
      <c r="A5412" s="230">
        <v>2025.0</v>
      </c>
      <c r="B5412" s="230" t="s">
        <v>3601</v>
      </c>
      <c r="C5412" s="231" t="str">
        <f>data_olah!B369</f>
        <v>KUTAI KARTANEGARA</v>
      </c>
      <c r="D5412" s="231" t="str">
        <f>data_olah!C369</f>
        <v>MARANG KAYU</v>
      </c>
      <c r="E5412" s="231" t="str">
        <f>data_olah!D369</f>
        <v>SANTAN TENGAH</v>
      </c>
      <c r="F5412" s="232" t="str">
        <f>data_olah!F369</f>
        <v>-0.011533936768635476</v>
      </c>
      <c r="G5412" s="232" t="str">
        <f>data_olah!G369</f>
        <v>117.46696698390733</v>
      </c>
      <c r="H5412" s="231" t="str">
        <f>data_olah!H369</f>
        <v>TELKOMSAT</v>
      </c>
      <c r="I5412" s="231" t="str">
        <f>data_olah!I369</f>
        <v>STARLINK</v>
      </c>
      <c r="J5412" s="231" t="str">
        <f>data_olah!J369</f>
        <v>TERPASANG</v>
      </c>
      <c r="K5412" s="231" t="str">
        <f>data_olah!S369</f>
        <v>&lt;=1000GB</v>
      </c>
      <c r="L5412" s="231" t="str">
        <f>data_olah!U369</f>
        <v>SANGAT OPTIMAL</v>
      </c>
    </row>
    <row r="5413">
      <c r="A5413" s="230">
        <v>2025.0</v>
      </c>
      <c r="B5413" s="230" t="s">
        <v>3601</v>
      </c>
      <c r="C5413" s="231" t="str">
        <f>data_olah!B370</f>
        <v>KUTAI KARTANEGARA</v>
      </c>
      <c r="D5413" s="231" t="str">
        <f>data_olah!C370</f>
        <v>MARANG KAYU</v>
      </c>
      <c r="E5413" s="231" t="str">
        <f>data_olah!D370</f>
        <v>SANTAN ILIR</v>
      </c>
      <c r="F5413" s="232" t="str">
        <f>data_olah!F370</f>
        <v>-0.012059253960356156</v>
      </c>
      <c r="G5413" s="232" t="str">
        <f>data_olah!G370</f>
        <v>117.48626019925076</v>
      </c>
      <c r="H5413" s="231" t="str">
        <f>data_olah!H370</f>
        <v>TELKOM</v>
      </c>
      <c r="I5413" s="231" t="str">
        <f>data_olah!I370</f>
        <v>WMS</v>
      </c>
      <c r="J5413" s="231" t="str">
        <f>data_olah!J370</f>
        <v>TERPASANG</v>
      </c>
      <c r="K5413" s="231" t="str">
        <f>data_olah!S370</f>
        <v>&lt;= 100GB</v>
      </c>
      <c r="L5413" s="231" t="str">
        <f>data_olah!U370</f>
        <v>KURANG OPTIMAL</v>
      </c>
    </row>
    <row r="5414">
      <c r="A5414" s="230">
        <v>2025.0</v>
      </c>
      <c r="B5414" s="230" t="s">
        <v>3601</v>
      </c>
      <c r="C5414" s="231" t="str">
        <f>data_olah!B371</f>
        <v>KUTAI KARTANEGARA</v>
      </c>
      <c r="D5414" s="231" t="str">
        <f>data_olah!C371</f>
        <v>MARANG KAYU</v>
      </c>
      <c r="E5414" s="231" t="str">
        <f>data_olah!D371</f>
        <v>KERSIK</v>
      </c>
      <c r="F5414" s="232" t="str">
        <f>data_olah!F371</f>
        <v>-0.05241375142047945</v>
      </c>
      <c r="G5414" s="232" t="str">
        <f>data_olah!G371</f>
        <v>117.48921461194092</v>
      </c>
      <c r="H5414" s="231" t="str">
        <f>data_olah!H371</f>
        <v>TELKOM</v>
      </c>
      <c r="I5414" s="231" t="str">
        <f>data_olah!I371</f>
        <v>WMS</v>
      </c>
      <c r="J5414" s="231" t="str">
        <f>data_olah!J371</f>
        <v>TERPASANG</v>
      </c>
      <c r="K5414" s="231" t="str">
        <f>data_olah!S371</f>
        <v>TIDAK AKTIF</v>
      </c>
      <c r="L5414" s="231" t="str">
        <f>data_olah!U371</f>
        <v>KURANG OPTIMAL</v>
      </c>
    </row>
    <row r="5415">
      <c r="A5415" s="230">
        <v>2025.0</v>
      </c>
      <c r="B5415" s="230" t="s">
        <v>3601</v>
      </c>
      <c r="C5415" s="231" t="str">
        <f>data_olah!B372</f>
        <v>KUTAI KARTANEGARA</v>
      </c>
      <c r="D5415" s="231" t="str">
        <f>data_olah!C372</f>
        <v>MARANG KAYU</v>
      </c>
      <c r="E5415" s="231" t="str">
        <f>data_olah!D372</f>
        <v>BUNGA PUTIH</v>
      </c>
      <c r="F5415" s="232" t="str">
        <f>data_olah!F372</f>
        <v>-0.14846319505449493</v>
      </c>
      <c r="G5415" s="232" t="str">
        <f>data_olah!G372</f>
        <v>117.40954996856374</v>
      </c>
      <c r="H5415" s="231" t="str">
        <f>data_olah!H372</f>
        <v>TELKOM</v>
      </c>
      <c r="I5415" s="231" t="str">
        <f>data_olah!I372</f>
        <v>WMS</v>
      </c>
      <c r="J5415" s="231" t="str">
        <f>data_olah!J372</f>
        <v>TERPASANG</v>
      </c>
      <c r="K5415" s="231" t="str">
        <f>data_olah!S372</f>
        <v>&gt; 200GB</v>
      </c>
      <c r="L5415" s="231" t="str">
        <f>data_olah!U372</f>
        <v>KURANG OPTIMAL</v>
      </c>
    </row>
    <row r="5416">
      <c r="A5416" s="230">
        <v>2025.0</v>
      </c>
      <c r="B5416" s="230" t="s">
        <v>3601</v>
      </c>
      <c r="C5416" s="231" t="str">
        <f>data_olah!B373</f>
        <v>KUTAI KARTANEGARA</v>
      </c>
      <c r="D5416" s="231" t="str">
        <f>data_olah!C373</f>
        <v>MARANG KAYU</v>
      </c>
      <c r="E5416" s="231" t="str">
        <f>data_olah!D373</f>
        <v>MAKARTI</v>
      </c>
      <c r="F5416" s="232" t="str">
        <f>data_olah!F373</f>
        <v>-0.11423654055396966</v>
      </c>
      <c r="G5416" s="232" t="str">
        <f>data_olah!G373</f>
        <v>117.33836444343011</v>
      </c>
      <c r="H5416" s="231" t="str">
        <f>data_olah!H373</f>
        <v>TELKOM</v>
      </c>
      <c r="I5416" s="231" t="str">
        <f>data_olah!I373</f>
        <v>WMS</v>
      </c>
      <c r="J5416" s="231" t="str">
        <f>data_olah!J373</f>
        <v>TERPASANG</v>
      </c>
      <c r="K5416" s="231" t="str">
        <f>data_olah!S373</f>
        <v>TIDAK AKTIF</v>
      </c>
      <c r="L5416" s="231" t="str">
        <f>data_olah!U373</f>
        <v>TIDAK OPTIMAL</v>
      </c>
    </row>
    <row r="5417">
      <c r="A5417" s="230">
        <v>2025.0</v>
      </c>
      <c r="B5417" s="230" t="s">
        <v>3601</v>
      </c>
      <c r="C5417" s="231" t="str">
        <f>data_olah!B374</f>
        <v>KUTAI KARTANEGARA</v>
      </c>
      <c r="D5417" s="231" t="str">
        <f>data_olah!C374</f>
        <v>MARANG KAYU</v>
      </c>
      <c r="E5417" s="231" t="str">
        <f>data_olah!D374</f>
        <v>PRANGAT SELATAN</v>
      </c>
      <c r="F5417" s="232" t="str">
        <f>data_olah!F374</f>
        <v>-0.14613019321923745</v>
      </c>
      <c r="G5417" s="232" t="str">
        <f>data_olah!G374</f>
        <v>117.33231499301168</v>
      </c>
      <c r="H5417" s="231" t="str">
        <f>data_olah!H374</f>
        <v>TELKOMSEL</v>
      </c>
      <c r="I5417" s="231" t="str">
        <f>data_olah!I374</f>
        <v>INDIHOME</v>
      </c>
      <c r="J5417" s="231" t="str">
        <f>data_olah!J374</f>
        <v>TERPASANG</v>
      </c>
      <c r="K5417" s="231" t="str">
        <f>data_olah!S374</f>
        <v/>
      </c>
      <c r="L5417" s="231" t="str">
        <f>data_olah!U374</f>
        <v>TIDAK OPTIMAL</v>
      </c>
    </row>
    <row r="5418">
      <c r="A5418" s="230">
        <v>2025.0</v>
      </c>
      <c r="B5418" s="230" t="s">
        <v>3601</v>
      </c>
      <c r="C5418" s="231" t="str">
        <f>data_olah!B375</f>
        <v>KUTAI KARTANEGARA</v>
      </c>
      <c r="D5418" s="231" t="str">
        <f>data_olah!C375</f>
        <v>MARANG KAYU</v>
      </c>
      <c r="E5418" s="231" t="str">
        <f>data_olah!D375</f>
        <v>PRANGAT BARU</v>
      </c>
      <c r="F5418" s="232" t="str">
        <f>data_olah!F375</f>
        <v>-0.2025394570003165</v>
      </c>
      <c r="G5418" s="232" t="str">
        <f>data_olah!G375</f>
        <v>117.31312917224803</v>
      </c>
      <c r="H5418" s="231" t="str">
        <f>data_olah!H375</f>
        <v>TELKOMSEL</v>
      </c>
      <c r="I5418" s="231" t="str">
        <f>data_olah!I375</f>
        <v>INDIHOME</v>
      </c>
      <c r="J5418" s="231" t="str">
        <f>data_olah!J375</f>
        <v>TERPASANG</v>
      </c>
      <c r="K5418" s="231" t="str">
        <f>data_olah!S375</f>
        <v/>
      </c>
      <c r="L5418" s="231" t="str">
        <f>data_olah!U375</f>
        <v>KURANG OPTIMAL</v>
      </c>
    </row>
    <row r="5419">
      <c r="A5419" s="230">
        <v>2025.0</v>
      </c>
      <c r="B5419" s="230" t="s">
        <v>3601</v>
      </c>
      <c r="C5419" s="231" t="str">
        <f>data_olah!B376</f>
        <v>KUTAI KARTANEGARA</v>
      </c>
      <c r="D5419" s="231" t="str">
        <f>data_olah!C376</f>
        <v>MARANG KAYU</v>
      </c>
      <c r="E5419" s="231" t="str">
        <f>data_olah!D376</f>
        <v>SEMANGKO</v>
      </c>
      <c r="F5419" s="232" t="str">
        <f>data_olah!F376</f>
        <v>-0.09186156582240741</v>
      </c>
      <c r="G5419" s="232" t="str">
        <f>data_olah!G376</f>
        <v>117.45594882253334</v>
      </c>
      <c r="H5419" s="231" t="str">
        <f>data_olah!H376</f>
        <v>TELKOM</v>
      </c>
      <c r="I5419" s="231" t="str">
        <f>data_olah!I376</f>
        <v>WMS</v>
      </c>
      <c r="J5419" s="231" t="str">
        <f>data_olah!J376</f>
        <v>TERPASANG</v>
      </c>
      <c r="K5419" s="231" t="str">
        <f>data_olah!S376</f>
        <v>&lt;= 200GB</v>
      </c>
      <c r="L5419" s="231" t="str">
        <f>data_olah!U376</f>
        <v>KURANG OPTIMAL</v>
      </c>
    </row>
    <row r="5420">
      <c r="A5420" s="230">
        <v>2025.0</v>
      </c>
      <c r="B5420" s="230" t="s">
        <v>3601</v>
      </c>
      <c r="C5420" s="231" t="str">
        <f>data_olah!B377</f>
        <v>KUTAI KARTANEGARA</v>
      </c>
      <c r="D5420" s="231" t="str">
        <f>data_olah!C377</f>
        <v>MARANG KAYU</v>
      </c>
      <c r="E5420" s="231" t="str">
        <f>data_olah!D377</f>
        <v>SAMBERA BARU</v>
      </c>
      <c r="F5420" s="232" t="str">
        <f>data_olah!F377</f>
        <v>-0.19723518190067618</v>
      </c>
      <c r="G5420" s="232" t="str">
        <f>data_olah!G377</f>
        <v>117.38093340718999</v>
      </c>
      <c r="H5420" s="231" t="str">
        <f>data_olah!H377</f>
        <v>TELKOMSEL</v>
      </c>
      <c r="I5420" s="231" t="str">
        <f>data_olah!I377</f>
        <v>ORBIT</v>
      </c>
      <c r="J5420" s="231" t="str">
        <f>data_olah!J377</f>
        <v>TERPASANG</v>
      </c>
      <c r="K5420" s="231" t="str">
        <f>data_olah!S377</f>
        <v>TIDAK TERDETEKSI</v>
      </c>
      <c r="L5420" s="231" t="str">
        <f>data_olah!U377</f>
        <v>TIDAK TERDETEKSI</v>
      </c>
    </row>
    <row r="5421">
      <c r="A5421" s="230">
        <v>2025.0</v>
      </c>
      <c r="B5421" s="230" t="s">
        <v>3601</v>
      </c>
      <c r="C5421" s="231" t="str">
        <f>data_olah!B378</f>
        <v>KUTAI KARTANEGARA</v>
      </c>
      <c r="D5421" s="231" t="str">
        <f>data_olah!C378</f>
        <v>MUARA BADAK</v>
      </c>
      <c r="E5421" s="231" t="str">
        <f>data_olah!D378</f>
        <v>SALIKI</v>
      </c>
      <c r="F5421" s="232" t="str">
        <f>data_olah!F378</f>
        <v>-0.4021493935520776</v>
      </c>
      <c r="G5421" s="232" t="str">
        <f>data_olah!G378</f>
        <v>117.42212947369651</v>
      </c>
      <c r="H5421" s="231" t="str">
        <f>data_olah!H378</f>
        <v>TELKOMSEL</v>
      </c>
      <c r="I5421" s="231" t="str">
        <f>data_olah!I378</f>
        <v>INDIHOME</v>
      </c>
      <c r="J5421" s="231" t="str">
        <f>data_olah!J378</f>
        <v>TERPASANG</v>
      </c>
      <c r="K5421" s="231" t="str">
        <f>data_olah!S378</f>
        <v/>
      </c>
      <c r="L5421" s="231" t="str">
        <f>data_olah!U378</f>
        <v>KURANG OPTIMAL</v>
      </c>
    </row>
    <row r="5422">
      <c r="A5422" s="230">
        <v>2025.0</v>
      </c>
      <c r="B5422" s="230" t="s">
        <v>3601</v>
      </c>
      <c r="C5422" s="231" t="str">
        <f>data_olah!B379</f>
        <v>KUTAI KARTANEGARA</v>
      </c>
      <c r="D5422" s="231" t="str">
        <f>data_olah!C379</f>
        <v>MUARA BADAK</v>
      </c>
      <c r="E5422" s="231" t="str">
        <f>data_olah!D379</f>
        <v>SALOK PALAI</v>
      </c>
      <c r="F5422" s="232" t="str">
        <f>data_olah!F379</f>
        <v>-0.3800644779099306</v>
      </c>
      <c r="G5422" s="232" t="str">
        <f>data_olah!G379</f>
        <v>117.4318818118037</v>
      </c>
      <c r="H5422" s="231" t="str">
        <f>data_olah!H379</f>
        <v>TELKOMSAT</v>
      </c>
      <c r="I5422" s="231" t="str">
        <f>data_olah!I379</f>
        <v>STARLINK</v>
      </c>
      <c r="J5422" s="231" t="str">
        <f>data_olah!J379</f>
        <v>TERPASANG</v>
      </c>
      <c r="K5422" s="231" t="str">
        <f>data_olah!S379</f>
        <v>TIDAK AKTIF</v>
      </c>
      <c r="L5422" s="231" t="str">
        <f>data_olah!U379</f>
        <v>TIDAK OPTIMAL</v>
      </c>
    </row>
    <row r="5423">
      <c r="A5423" s="230">
        <v>2025.0</v>
      </c>
      <c r="B5423" s="230" t="s">
        <v>3601</v>
      </c>
      <c r="C5423" s="231" t="str">
        <f>data_olah!B380</f>
        <v>KUTAI KARTANEGARA</v>
      </c>
      <c r="D5423" s="231" t="str">
        <f>data_olah!C380</f>
        <v>MUARA BADAK</v>
      </c>
      <c r="E5423" s="231" t="str">
        <f>data_olah!D380</f>
        <v>MUARA BADAK ULU</v>
      </c>
      <c r="F5423" s="232" t="str">
        <f>data_olah!F380</f>
        <v>-0.3522726282018181</v>
      </c>
      <c r="G5423" s="232" t="str">
        <f>data_olah!G380</f>
        <v>117.43570694248712</v>
      </c>
      <c r="H5423" s="231" t="str">
        <f>data_olah!H380</f>
        <v>TELKOMSEL</v>
      </c>
      <c r="I5423" s="231" t="str">
        <f>data_olah!I380</f>
        <v>INDIHOME</v>
      </c>
      <c r="J5423" s="231" t="str">
        <f>data_olah!J380</f>
        <v>TERPASANG</v>
      </c>
      <c r="K5423" s="231" t="str">
        <f>data_olah!S380</f>
        <v/>
      </c>
      <c r="L5423" s="231" t="str">
        <f>data_olah!U380</f>
        <v>TIDAK OPTIMAL</v>
      </c>
    </row>
    <row r="5424">
      <c r="A5424" s="230">
        <v>2025.0</v>
      </c>
      <c r="B5424" s="230" t="s">
        <v>3601</v>
      </c>
      <c r="C5424" s="231" t="str">
        <f>data_olah!B381</f>
        <v>KUTAI KARTANEGARA</v>
      </c>
      <c r="D5424" s="231" t="str">
        <f>data_olah!C381</f>
        <v>MUARA BADAK</v>
      </c>
      <c r="E5424" s="231" t="str">
        <f>data_olah!D381</f>
        <v>MUARA BADAK ILIR</v>
      </c>
      <c r="F5424" s="232" t="str">
        <f>data_olah!F381</f>
        <v>-0.34862067434489796</v>
      </c>
      <c r="G5424" s="232" t="str">
        <f>data_olah!G381</f>
        <v>117.4372745361003</v>
      </c>
      <c r="H5424" s="231" t="str">
        <f>data_olah!H381</f>
        <v>TELKOMSEL</v>
      </c>
      <c r="I5424" s="231" t="str">
        <f>data_olah!I381</f>
        <v>INDIHOME</v>
      </c>
      <c r="J5424" s="231" t="str">
        <f>data_olah!J381</f>
        <v>TERPASANG</v>
      </c>
      <c r="K5424" s="231" t="str">
        <f>data_olah!S381</f>
        <v/>
      </c>
      <c r="L5424" s="231" t="str">
        <f>data_olah!U381</f>
        <v>KURANG OPTIMAL</v>
      </c>
    </row>
    <row r="5425">
      <c r="A5425" s="230">
        <v>2025.0</v>
      </c>
      <c r="B5425" s="230" t="s">
        <v>3601</v>
      </c>
      <c r="C5425" s="231" t="str">
        <f>data_olah!B382</f>
        <v>KUTAI KARTANEGARA</v>
      </c>
      <c r="D5425" s="231" t="str">
        <f>data_olah!C382</f>
        <v>MUARA BADAK</v>
      </c>
      <c r="E5425" s="231" t="str">
        <f>data_olah!D382</f>
        <v>TANJUNG LIMAU</v>
      </c>
      <c r="F5425" s="232" t="str">
        <f>data_olah!F382</f>
        <v>-0.30099547065581994</v>
      </c>
      <c r="G5425" s="232" t="str">
        <f>data_olah!G382</f>
        <v>117.44204757471898</v>
      </c>
      <c r="H5425" s="231" t="str">
        <f>data_olah!H382</f>
        <v>TELKOMSEL</v>
      </c>
      <c r="I5425" s="231" t="str">
        <f>data_olah!I382</f>
        <v>INDIHOME</v>
      </c>
      <c r="J5425" s="231" t="str">
        <f>data_olah!J382</f>
        <v>TERPASANG</v>
      </c>
      <c r="K5425" s="231" t="str">
        <f>data_olah!S382</f>
        <v/>
      </c>
      <c r="L5425" s="231" t="str">
        <f>data_olah!U382</f>
        <v>TIDAK OPTIMAL</v>
      </c>
    </row>
    <row r="5426">
      <c r="A5426" s="230">
        <v>2025.0</v>
      </c>
      <c r="B5426" s="230" t="s">
        <v>3601</v>
      </c>
      <c r="C5426" s="231" t="str">
        <f>data_olah!B383</f>
        <v>KUTAI KARTANEGARA</v>
      </c>
      <c r="D5426" s="231" t="str">
        <f>data_olah!C383</f>
        <v>MUARA BADAK</v>
      </c>
      <c r="E5426" s="231" t="str">
        <f>data_olah!D383</f>
        <v>TANAH DATAR</v>
      </c>
      <c r="F5426" s="232" t="str">
        <f>data_olah!F383</f>
        <v>-0.33920559786536747</v>
      </c>
      <c r="G5426" s="232" t="str">
        <f>data_olah!G383</f>
        <v>117.28366706019818</v>
      </c>
      <c r="H5426" s="231" t="str">
        <f>data_olah!H383</f>
        <v>TELKOMSEL</v>
      </c>
      <c r="I5426" s="231" t="str">
        <f>data_olah!I383</f>
        <v>INDIHOME</v>
      </c>
      <c r="J5426" s="231" t="str">
        <f>data_olah!J383</f>
        <v>TERPASANG</v>
      </c>
      <c r="K5426" s="231" t="str">
        <f>data_olah!S383</f>
        <v/>
      </c>
      <c r="L5426" s="231" t="str">
        <f>data_olah!U383</f>
        <v>TIDAK OPTIMAL</v>
      </c>
    </row>
    <row r="5427">
      <c r="A5427" s="230">
        <v>2025.0</v>
      </c>
      <c r="B5427" s="230" t="s">
        <v>3601</v>
      </c>
      <c r="C5427" s="231" t="str">
        <f>data_olah!B384</f>
        <v>KUTAI KARTANEGARA</v>
      </c>
      <c r="D5427" s="231" t="str">
        <f>data_olah!C384</f>
        <v>MUARA BADAK</v>
      </c>
      <c r="E5427" s="231" t="str">
        <f>data_olah!D384</f>
        <v>BADAK BARU</v>
      </c>
      <c r="F5427" s="232" t="str">
        <f>data_olah!F384</f>
        <v>-0.3233383042232851</v>
      </c>
      <c r="G5427" s="232" t="str">
        <f>data_olah!G384</f>
        <v>117.42089050540963</v>
      </c>
      <c r="H5427" s="231" t="str">
        <f>data_olah!H384</f>
        <v>TELKOM</v>
      </c>
      <c r="I5427" s="231" t="str">
        <f>data_olah!I384</f>
        <v>WMS</v>
      </c>
      <c r="J5427" s="231" t="str">
        <f>data_olah!J384</f>
        <v>TERPASANG</v>
      </c>
      <c r="K5427" s="231" t="str">
        <f>data_olah!S384</f>
        <v>TIDAK AKTIF</v>
      </c>
      <c r="L5427" s="231" t="str">
        <f>data_olah!U384</f>
        <v>KURANG OPTIMAL</v>
      </c>
    </row>
    <row r="5428">
      <c r="A5428" s="230">
        <v>2025.0</v>
      </c>
      <c r="B5428" s="230" t="s">
        <v>3601</v>
      </c>
      <c r="C5428" s="231" t="str">
        <f>data_olah!B385</f>
        <v>KUTAI KARTANEGARA</v>
      </c>
      <c r="D5428" s="231" t="str">
        <f>data_olah!C385</f>
        <v>MUARA BADAK</v>
      </c>
      <c r="E5428" s="231" t="str">
        <f>data_olah!D385</f>
        <v>SUKA DAMAI</v>
      </c>
      <c r="F5428" s="232" t="str">
        <f>data_olah!F385</f>
        <v>-6.554409054190663</v>
      </c>
      <c r="G5428" s="232" t="str">
        <f>data_olah!G385</f>
        <v>107.05646757503189</v>
      </c>
      <c r="H5428" s="231" t="str">
        <f>data_olah!H385</f>
        <v/>
      </c>
      <c r="I5428" s="231" t="str">
        <f>data_olah!I385</f>
        <v/>
      </c>
      <c r="J5428" s="231" t="str">
        <f>data_olah!J385</f>
        <v/>
      </c>
      <c r="K5428" s="231" t="str">
        <f>data_olah!S385</f>
        <v>BELUM TERPASANG</v>
      </c>
      <c r="L5428" s="231" t="str">
        <f>data_olah!U385</f>
        <v>BELUM TERPASANG</v>
      </c>
    </row>
    <row r="5429">
      <c r="A5429" s="230">
        <v>2025.0</v>
      </c>
      <c r="B5429" s="230" t="s">
        <v>3601</v>
      </c>
      <c r="C5429" s="231" t="str">
        <f>data_olah!B386</f>
        <v>KUTAI KARTANEGARA</v>
      </c>
      <c r="D5429" s="231" t="str">
        <f>data_olah!C386</f>
        <v>MUARA BADAK</v>
      </c>
      <c r="E5429" s="231" t="str">
        <f>data_olah!D386</f>
        <v>BADAK MEKAR</v>
      </c>
      <c r="F5429" s="232" t="str">
        <f>data_olah!F386</f>
        <v>-0.25065892130153294</v>
      </c>
      <c r="G5429" s="232" t="str">
        <f>data_olah!G386</f>
        <v>117.264986551445</v>
      </c>
      <c r="H5429" s="231" t="str">
        <f>data_olah!H386</f>
        <v>TELKOM</v>
      </c>
      <c r="I5429" s="231" t="str">
        <f>data_olah!I386</f>
        <v>WMS</v>
      </c>
      <c r="J5429" s="231" t="str">
        <f>data_olah!J386</f>
        <v>TERPASANG</v>
      </c>
      <c r="K5429" s="231" t="str">
        <f>data_olah!S386</f>
        <v>&lt;= 10GB</v>
      </c>
      <c r="L5429" s="231" t="str">
        <f>data_olah!U386</f>
        <v>TIDAK OPTIMAL</v>
      </c>
    </row>
    <row r="5430">
      <c r="A5430" s="230">
        <v>2025.0</v>
      </c>
      <c r="B5430" s="230" t="s">
        <v>3601</v>
      </c>
      <c r="C5430" s="231" t="str">
        <f>data_olah!B387</f>
        <v>KUTAI KARTANEGARA</v>
      </c>
      <c r="D5430" s="231" t="str">
        <f>data_olah!C387</f>
        <v>MUARA BADAK</v>
      </c>
      <c r="E5430" s="231" t="str">
        <f>data_olah!D387</f>
        <v>GAS ALAM BADAK I</v>
      </c>
      <c r="F5430" s="232" t="str">
        <f>data_olah!F387</f>
        <v>-0.3231900687149154</v>
      </c>
      <c r="G5430" s="232" t="str">
        <f>data_olah!G387</f>
        <v>117.4351351908887</v>
      </c>
      <c r="H5430" s="231" t="str">
        <f>data_olah!H387</f>
        <v/>
      </c>
      <c r="I5430" s="231" t="str">
        <f>data_olah!I387</f>
        <v/>
      </c>
      <c r="J5430" s="231" t="str">
        <f>data_olah!J387</f>
        <v/>
      </c>
      <c r="K5430" s="231" t="str">
        <f>data_olah!S387</f>
        <v>BELUM TERPASANG</v>
      </c>
      <c r="L5430" s="231" t="str">
        <f>data_olah!U387</f>
        <v>BELUM TERPASANG</v>
      </c>
    </row>
    <row r="5431">
      <c r="A5431" s="230">
        <v>2025.0</v>
      </c>
      <c r="B5431" s="230" t="s">
        <v>3601</v>
      </c>
      <c r="C5431" s="231" t="str">
        <f>data_olah!B388</f>
        <v>KUTAI KARTANEGARA</v>
      </c>
      <c r="D5431" s="231" t="str">
        <f>data_olah!C388</f>
        <v>MUARA BADAK</v>
      </c>
      <c r="E5431" s="231" t="str">
        <f>data_olah!D388</f>
        <v>BATU-BATU</v>
      </c>
      <c r="F5431" s="232" t="str">
        <f>data_olah!F388</f>
        <v>-0.324442860306111</v>
      </c>
      <c r="G5431" s="232" t="str">
        <f>data_olah!G388</f>
        <v>117.37100555195698</v>
      </c>
      <c r="H5431" s="231" t="str">
        <f>data_olah!H388</f>
        <v>TELKOMSEL</v>
      </c>
      <c r="I5431" s="231" t="str">
        <f>data_olah!I388</f>
        <v>INDIHOME</v>
      </c>
      <c r="J5431" s="231" t="str">
        <f>data_olah!J388</f>
        <v>TERPASANG</v>
      </c>
      <c r="K5431" s="231" t="str">
        <f>data_olah!S388</f>
        <v/>
      </c>
      <c r="L5431" s="231" t="str">
        <f>data_olah!U388</f>
        <v>KURANG OPTIMAL</v>
      </c>
    </row>
    <row r="5432">
      <c r="A5432" s="230">
        <v>2025.0</v>
      </c>
      <c r="B5432" s="230" t="s">
        <v>3601</v>
      </c>
      <c r="C5432" s="231" t="str">
        <f>data_olah!B389</f>
        <v>KUTAI KARTANEGARA</v>
      </c>
      <c r="D5432" s="231" t="str">
        <f>data_olah!C389</f>
        <v>MUARA BADAK</v>
      </c>
      <c r="E5432" s="231" t="str">
        <f>data_olah!D389</f>
        <v>SALLO CELA</v>
      </c>
      <c r="F5432" s="232" t="str">
        <f>data_olah!F389</f>
        <v>-0.24342182688326575</v>
      </c>
      <c r="G5432" s="232" t="str">
        <f>data_olah!G389</f>
        <v>117.34776853609972</v>
      </c>
      <c r="H5432" s="231" t="str">
        <f>data_olah!H389</f>
        <v>TELKOMSAT</v>
      </c>
      <c r="I5432" s="231" t="str">
        <f>data_olah!I389</f>
        <v>STARLINK</v>
      </c>
      <c r="J5432" s="231" t="str">
        <f>data_olah!J389</f>
        <v>TERPASANG</v>
      </c>
      <c r="K5432" s="231" t="str">
        <f>data_olah!S389</f>
        <v>&lt;= 200GB</v>
      </c>
      <c r="L5432" s="231" t="str">
        <f>data_olah!U389</f>
        <v>KURANG OPTIMAL</v>
      </c>
    </row>
    <row r="5433">
      <c r="A5433" s="230">
        <v>2025.0</v>
      </c>
      <c r="B5433" s="230" t="s">
        <v>3601</v>
      </c>
      <c r="C5433" s="231" t="str">
        <f>data_olah!B390</f>
        <v>KUTAI KARTANEGARA</v>
      </c>
      <c r="D5433" s="231" t="str">
        <f>data_olah!C390</f>
        <v>MUARA BADAK</v>
      </c>
      <c r="E5433" s="231" t="str">
        <f>data_olah!D390</f>
        <v>SUNGAI BAWANG</v>
      </c>
      <c r="F5433" s="232" t="str">
        <f>data_olah!F390</f>
        <v>-0.3494611861755719</v>
      </c>
      <c r="G5433" s="232" t="str">
        <f>data_olah!G390</f>
        <v>117.24810245874181</v>
      </c>
      <c r="H5433" s="231" t="str">
        <f>data_olah!H390</f>
        <v>TELKOMSAT</v>
      </c>
      <c r="I5433" s="231" t="str">
        <f>data_olah!I390</f>
        <v>STARLINK</v>
      </c>
      <c r="J5433" s="231" t="str">
        <f>data_olah!J390</f>
        <v>TERPASANG</v>
      </c>
      <c r="K5433" s="231" t="str">
        <f>data_olah!S390</f>
        <v>&lt;= 50GB</v>
      </c>
      <c r="L5433" s="231" t="str">
        <f>data_olah!U390</f>
        <v>TIDAK OPTIMAL</v>
      </c>
    </row>
    <row r="5434">
      <c r="A5434" s="230">
        <v>2025.0</v>
      </c>
      <c r="B5434" s="230" t="s">
        <v>3601</v>
      </c>
      <c r="C5434" s="231" t="str">
        <f>data_olah!B391</f>
        <v>KUTAI KARTANEGARA</v>
      </c>
      <c r="D5434" s="231" t="str">
        <f>data_olah!C391</f>
        <v>MUARA KAMAN</v>
      </c>
      <c r="E5434" s="231" t="str">
        <f>data_olah!D391</f>
        <v>MUARA KAMAN ILIR</v>
      </c>
      <c r="F5434" s="232" t="str">
        <f>data_olah!F391</f>
        <v>-0.1595630608371207</v>
      </c>
      <c r="G5434" s="232" t="str">
        <f>data_olah!G391</f>
        <v>116.72513965886151</v>
      </c>
      <c r="H5434" s="231" t="str">
        <f>data_olah!H391</f>
        <v>TELKOMSEL</v>
      </c>
      <c r="I5434" s="231" t="str">
        <f>data_olah!I391</f>
        <v>INDIHOME</v>
      </c>
      <c r="J5434" s="231" t="str">
        <f>data_olah!J391</f>
        <v>TERPASANG</v>
      </c>
      <c r="K5434" s="231" t="str">
        <f>data_olah!S391</f>
        <v/>
      </c>
      <c r="L5434" s="231" t="str">
        <f>data_olah!U391</f>
        <v>KURANG OPTIMAL</v>
      </c>
    </row>
    <row r="5435">
      <c r="A5435" s="230">
        <v>2025.0</v>
      </c>
      <c r="B5435" s="230" t="s">
        <v>3601</v>
      </c>
      <c r="C5435" s="231" t="str">
        <f>data_olah!B392</f>
        <v>KUTAI KARTANEGARA</v>
      </c>
      <c r="D5435" s="231" t="str">
        <f>data_olah!C392</f>
        <v>MUARA KAMAN</v>
      </c>
      <c r="E5435" s="231" t="str">
        <f>data_olah!D392</f>
        <v>RANTAU HEMPANG</v>
      </c>
      <c r="F5435" s="232" t="str">
        <f>data_olah!F392</f>
        <v>-0.21763989234627018</v>
      </c>
      <c r="G5435" s="232" t="str">
        <f>data_olah!G392</f>
        <v>116.78594417347081</v>
      </c>
      <c r="H5435" s="231" t="str">
        <f>data_olah!H392</f>
        <v>TELKOMSEL</v>
      </c>
      <c r="I5435" s="231" t="str">
        <f>data_olah!I392</f>
        <v>ORBIT</v>
      </c>
      <c r="J5435" s="231" t="str">
        <f>data_olah!J392</f>
        <v>TERPASANG</v>
      </c>
      <c r="K5435" s="231" t="str">
        <f>data_olah!S392</f>
        <v>TIDAK TERDETEKSI</v>
      </c>
      <c r="L5435" s="231" t="str">
        <f>data_olah!U392</f>
        <v>TIDAK TERDETEKSI</v>
      </c>
    </row>
    <row r="5436">
      <c r="A5436" s="230">
        <v>2025.0</v>
      </c>
      <c r="B5436" s="230" t="s">
        <v>3601</v>
      </c>
      <c r="C5436" s="231" t="str">
        <f>data_olah!B393</f>
        <v>KUTAI KARTANEGARA</v>
      </c>
      <c r="D5436" s="231" t="str">
        <f>data_olah!C393</f>
        <v>MUARA KAMAN</v>
      </c>
      <c r="E5436" s="231" t="str">
        <f>data_olah!D393</f>
        <v>TERATAK</v>
      </c>
      <c r="F5436" s="232" t="str">
        <f>data_olah!F393</f>
        <v>-0.29369091305146844</v>
      </c>
      <c r="G5436" s="232" t="str">
        <f>data_olah!G393</f>
        <v>116.83654155175822</v>
      </c>
      <c r="H5436" s="231" t="str">
        <f>data_olah!H393</f>
        <v>TELKOM</v>
      </c>
      <c r="I5436" s="231" t="str">
        <f>data_olah!I393</f>
        <v>WMS</v>
      </c>
      <c r="J5436" s="231" t="str">
        <f>data_olah!J393</f>
        <v>TERPASANG</v>
      </c>
      <c r="K5436" s="231" t="str">
        <f>data_olah!S393</f>
        <v>TIDAK AKTIF</v>
      </c>
      <c r="L5436" s="231" t="str">
        <f>data_olah!U393</f>
        <v>KURANG OPTIMAL</v>
      </c>
    </row>
    <row r="5437">
      <c r="A5437" s="230">
        <v>2025.0</v>
      </c>
      <c r="B5437" s="230" t="s">
        <v>3601</v>
      </c>
      <c r="C5437" s="231" t="str">
        <f>data_olah!B394</f>
        <v>KUTAI KARTANEGARA</v>
      </c>
      <c r="D5437" s="231" t="str">
        <f>data_olah!C394</f>
        <v>MUARA KAMAN</v>
      </c>
      <c r="E5437" s="231" t="str">
        <f>data_olah!D394</f>
        <v>BENUA PUHUN</v>
      </c>
      <c r="F5437" s="232" t="str">
        <f>data_olah!F394</f>
        <v>-0.27051111381529047</v>
      </c>
      <c r="G5437" s="232" t="str">
        <f>data_olah!G394</f>
        <v>116.8401891698855</v>
      </c>
      <c r="H5437" s="231" t="str">
        <f>data_olah!H394</f>
        <v>TELKOMSEL</v>
      </c>
      <c r="I5437" s="231" t="str">
        <f>data_olah!I394</f>
        <v>INDIHOME</v>
      </c>
      <c r="J5437" s="231" t="str">
        <f>data_olah!J394</f>
        <v>TERPASANG</v>
      </c>
      <c r="K5437" s="231" t="str">
        <f>data_olah!S394</f>
        <v/>
      </c>
      <c r="L5437" s="231" t="str">
        <f>data_olah!U394</f>
        <v>KURANG OPTIMAL</v>
      </c>
    </row>
    <row r="5438">
      <c r="A5438" s="230">
        <v>2025.0</v>
      </c>
      <c r="B5438" s="230" t="s">
        <v>3601</v>
      </c>
      <c r="C5438" s="231" t="str">
        <f>data_olah!B395</f>
        <v>KUTAI KARTANEGARA</v>
      </c>
      <c r="D5438" s="231" t="str">
        <f>data_olah!C395</f>
        <v>MUARA KAMAN</v>
      </c>
      <c r="E5438" s="231" t="str">
        <f>data_olah!D395</f>
        <v>MUARA KAMAN ULU</v>
      </c>
      <c r="F5438" s="232" t="str">
        <f>data_olah!F395</f>
        <v>-0.1469163152058791</v>
      </c>
      <c r="G5438" s="232" t="str">
        <f>data_olah!G395</f>
        <v>116.73253810540882</v>
      </c>
      <c r="H5438" s="231" t="str">
        <f>data_olah!H395</f>
        <v>TELKOM</v>
      </c>
      <c r="I5438" s="231" t="str">
        <f>data_olah!I395</f>
        <v>WMS</v>
      </c>
      <c r="J5438" s="231" t="str">
        <f>data_olah!J395</f>
        <v>TERPASANG</v>
      </c>
      <c r="K5438" s="231" t="str">
        <f>data_olah!S395</f>
        <v>TIDAK AKTIF</v>
      </c>
      <c r="L5438" s="231" t="str">
        <f>data_olah!U395</f>
        <v>KURANG OPTIMAL</v>
      </c>
    </row>
    <row r="5439">
      <c r="A5439" s="230">
        <v>2025.0</v>
      </c>
      <c r="B5439" s="230" t="s">
        <v>3601</v>
      </c>
      <c r="C5439" s="231" t="str">
        <f>data_olah!B396</f>
        <v>KUTAI KARTANEGARA</v>
      </c>
      <c r="D5439" s="231" t="str">
        <f>data_olah!C396</f>
        <v>MUARA KAMAN</v>
      </c>
      <c r="E5439" s="231" t="str">
        <f>data_olah!D396</f>
        <v>SABINTULUNG</v>
      </c>
      <c r="F5439" s="232" t="str">
        <f>data_olah!F396</f>
        <v>-0.06902716937555746</v>
      </c>
      <c r="G5439" s="232" t="str">
        <f>data_olah!G396</f>
        <v>116.7797440099424</v>
      </c>
      <c r="H5439" s="231" t="str">
        <f>data_olah!H396</f>
        <v>TELKOM</v>
      </c>
      <c r="I5439" s="231" t="str">
        <f>data_olah!I396</f>
        <v>Astinet</v>
      </c>
      <c r="J5439" s="231" t="str">
        <f>data_olah!J396</f>
        <v>TERPASANG</v>
      </c>
      <c r="K5439" s="231" t="str">
        <f>data_olah!S396</f>
        <v>TIDAK AKTIF</v>
      </c>
      <c r="L5439" s="231" t="str">
        <f>data_olah!U396</f>
        <v>TIDAK TERDETEKSI</v>
      </c>
    </row>
    <row r="5440">
      <c r="A5440" s="230">
        <v>2025.0</v>
      </c>
      <c r="B5440" s="230" t="s">
        <v>3601</v>
      </c>
      <c r="C5440" s="231" t="str">
        <f>data_olah!B397</f>
        <v>KUTAI KARTANEGARA</v>
      </c>
      <c r="D5440" s="231" t="str">
        <f>data_olah!C397</f>
        <v>MUARA KAMAN</v>
      </c>
      <c r="E5440" s="231" t="str">
        <f>data_olah!D397</f>
        <v>MUARA SIRAN</v>
      </c>
      <c r="F5440" s="232" t="str">
        <f>data_olah!F397</f>
        <v>-0.13150844758935942</v>
      </c>
      <c r="G5440" s="232" t="str">
        <f>data_olah!G397</f>
        <v>116.64237663661086</v>
      </c>
      <c r="H5440" s="231" t="str">
        <f>data_olah!H397</f>
        <v>TELKOMSAT</v>
      </c>
      <c r="I5440" s="231" t="str">
        <f>data_olah!I397</f>
        <v>STARLINK</v>
      </c>
      <c r="J5440" s="231" t="str">
        <f>data_olah!J397</f>
        <v>TERPASANG</v>
      </c>
      <c r="K5440" s="231" t="str">
        <f>data_olah!S397</f>
        <v>&lt;=1000GB</v>
      </c>
      <c r="L5440" s="231" t="str">
        <f>data_olah!U397</f>
        <v>SANGAT OPTIMAL</v>
      </c>
    </row>
    <row r="5441">
      <c r="A5441" s="230">
        <v>2025.0</v>
      </c>
      <c r="B5441" s="230" t="s">
        <v>3601</v>
      </c>
      <c r="C5441" s="231" t="str">
        <f>data_olah!B398</f>
        <v>KUTAI KARTANEGARA</v>
      </c>
      <c r="D5441" s="231" t="str">
        <f>data_olah!C398</f>
        <v>MUARA KAMAN</v>
      </c>
      <c r="E5441" s="231" t="str">
        <f>data_olah!D398</f>
        <v>TUNJUNGAN</v>
      </c>
      <c r="F5441" s="232" t="str">
        <f>data_olah!F398</f>
        <v>-0.020087579217427848</v>
      </c>
      <c r="G5441" s="232" t="str">
        <f>data_olah!G398</f>
        <v>116.76437085277156</v>
      </c>
      <c r="H5441" s="231" t="str">
        <f>data_olah!H398</f>
        <v>TELKOMSAT</v>
      </c>
      <c r="I5441" s="231" t="str">
        <f>data_olah!I398</f>
        <v>STARLINK</v>
      </c>
      <c r="J5441" s="231" t="str">
        <f>data_olah!J398</f>
        <v>TERPASANG</v>
      </c>
      <c r="K5441" s="231" t="str">
        <f>data_olah!S398</f>
        <v>&lt;= 50GB</v>
      </c>
      <c r="L5441" s="231" t="str">
        <f>data_olah!U398</f>
        <v>TIDAK OPTIMAL</v>
      </c>
    </row>
    <row r="5442">
      <c r="A5442" s="230">
        <v>2025.0</v>
      </c>
      <c r="B5442" s="230" t="s">
        <v>3601</v>
      </c>
      <c r="C5442" s="231" t="str">
        <f>data_olah!B399</f>
        <v>KUTAI KARTANEGARA</v>
      </c>
      <c r="D5442" s="231" t="str">
        <f>data_olah!C399</f>
        <v>MUARA KAMAN</v>
      </c>
      <c r="E5442" s="231" t="str">
        <f>data_olah!D399</f>
        <v>SEDULANG</v>
      </c>
      <c r="F5442" s="232" t="str">
        <f>data_olah!F399</f>
        <v>0.12743631128771196</v>
      </c>
      <c r="G5442" s="232" t="str">
        <f>data_olah!G399</f>
        <v>116.81512972228872</v>
      </c>
      <c r="H5442" s="231" t="str">
        <f>data_olah!H399</f>
        <v>TELKOMSAT</v>
      </c>
      <c r="I5442" s="231" t="str">
        <f>data_olah!I399</f>
        <v>STARLINK</v>
      </c>
      <c r="J5442" s="231" t="str">
        <f>data_olah!J399</f>
        <v>TERPASANG</v>
      </c>
      <c r="K5442" s="231" t="str">
        <f>data_olah!S399</f>
        <v>&lt;=1000GB</v>
      </c>
      <c r="L5442" s="231" t="str">
        <f>data_olah!U399</f>
        <v>SANGAT OPTIMAL</v>
      </c>
    </row>
    <row r="5443">
      <c r="A5443" s="230">
        <v>2025.0</v>
      </c>
      <c r="B5443" s="230" t="s">
        <v>3601</v>
      </c>
      <c r="C5443" s="231" t="str">
        <f>data_olah!B400</f>
        <v>KUTAI KARTANEGARA</v>
      </c>
      <c r="D5443" s="231" t="str">
        <f>data_olah!C400</f>
        <v>MUARA KAMAN</v>
      </c>
      <c r="E5443" s="231" t="str">
        <f>data_olah!D400</f>
        <v>MENAMANG KIRI</v>
      </c>
      <c r="F5443" s="232" t="str">
        <f>data_olah!F400</f>
        <v>0.25897533924891825</v>
      </c>
      <c r="G5443" s="232" t="str">
        <f>data_olah!G400</f>
        <v>116.92061272515853</v>
      </c>
      <c r="H5443" s="231" t="str">
        <f>data_olah!H400</f>
        <v>TELKOMSAT</v>
      </c>
      <c r="I5443" s="231" t="str">
        <f>data_olah!I400</f>
        <v>STARLINK</v>
      </c>
      <c r="J5443" s="231" t="str">
        <f>data_olah!J400</f>
        <v>TERPASANG</v>
      </c>
      <c r="K5443" s="231" t="str">
        <f>data_olah!S400</f>
        <v>&lt;= 50GB</v>
      </c>
      <c r="L5443" s="231" t="str">
        <f>data_olah!U400</f>
        <v>TIDAK OPTIMAL</v>
      </c>
    </row>
    <row r="5444">
      <c r="A5444" s="230">
        <v>2025.0</v>
      </c>
      <c r="B5444" s="230" t="s">
        <v>3601</v>
      </c>
      <c r="C5444" s="231" t="str">
        <f>data_olah!B401</f>
        <v>KUTAI KARTANEGARA</v>
      </c>
      <c r="D5444" s="231" t="str">
        <f>data_olah!C401</f>
        <v>MUARA KAMAN</v>
      </c>
      <c r="E5444" s="231" t="str">
        <f>data_olah!D401</f>
        <v>MENAMANG KANAN</v>
      </c>
      <c r="F5444" s="232" t="str">
        <f>data_olah!F401</f>
        <v>0.23082313130620596</v>
      </c>
      <c r="G5444" s="232" t="str">
        <f>data_olah!G401</f>
        <v>116.96352806970069</v>
      </c>
      <c r="H5444" s="231" t="str">
        <f>data_olah!H401</f>
        <v>TELKOMSAT</v>
      </c>
      <c r="I5444" s="231" t="str">
        <f>data_olah!I401</f>
        <v>STARLINK</v>
      </c>
      <c r="J5444" s="231" t="str">
        <f>data_olah!J401</f>
        <v>TERPASANG</v>
      </c>
      <c r="K5444" s="231" t="str">
        <f>data_olah!S401</f>
        <v>&lt;= 500GB</v>
      </c>
      <c r="L5444" s="231" t="str">
        <f>data_olah!U401</f>
        <v>SANGAT OPTIMAL</v>
      </c>
    </row>
    <row r="5445">
      <c r="A5445" s="230">
        <v>2025.0</v>
      </c>
      <c r="B5445" s="230" t="s">
        <v>3601</v>
      </c>
      <c r="C5445" s="231" t="str">
        <f>data_olah!B402</f>
        <v>KUTAI KARTANEGARA</v>
      </c>
      <c r="D5445" s="231" t="str">
        <f>data_olah!C402</f>
        <v>MUARA KAMAN</v>
      </c>
      <c r="E5445" s="231" t="str">
        <f>data_olah!D402</f>
        <v>SIDOMUKTI</v>
      </c>
      <c r="F5445" s="232" t="str">
        <f>data_olah!F402</f>
        <v>-0.1489470290856255</v>
      </c>
      <c r="G5445" s="232" t="str">
        <f>data_olah!G402</f>
        <v>116.9228582671105</v>
      </c>
      <c r="H5445" s="231" t="str">
        <f>data_olah!H402</f>
        <v>TELKOMSEL</v>
      </c>
      <c r="I5445" s="231" t="str">
        <f>data_olah!I402</f>
        <v>INDIHOME</v>
      </c>
      <c r="J5445" s="231" t="str">
        <f>data_olah!J402</f>
        <v>TERPASANG</v>
      </c>
      <c r="K5445" s="231" t="str">
        <f>data_olah!S402</f>
        <v/>
      </c>
      <c r="L5445" s="231" t="str">
        <f>data_olah!U402</f>
        <v>TIDAK OPTIMAL</v>
      </c>
    </row>
    <row r="5446">
      <c r="A5446" s="230">
        <v>2025.0</v>
      </c>
      <c r="B5446" s="230" t="s">
        <v>3601</v>
      </c>
      <c r="C5446" s="231" t="str">
        <f>data_olah!B403</f>
        <v>KUTAI KARTANEGARA</v>
      </c>
      <c r="D5446" s="231" t="str">
        <f>data_olah!C403</f>
        <v>MUARA KAMAN</v>
      </c>
      <c r="E5446" s="231" t="str">
        <f>data_olah!D403</f>
        <v>PANCA JAYA</v>
      </c>
      <c r="F5446" s="232" t="str">
        <f>data_olah!F403</f>
        <v>-0.167890765676205</v>
      </c>
      <c r="G5446" s="232" t="str">
        <f>data_olah!G403</f>
        <v>116.90806160003828</v>
      </c>
      <c r="H5446" s="231" t="str">
        <f>data_olah!H403</f>
        <v>TELKOM</v>
      </c>
      <c r="I5446" s="231" t="str">
        <f>data_olah!I403</f>
        <v>WMS</v>
      </c>
      <c r="J5446" s="231" t="str">
        <f>data_olah!J403</f>
        <v>TERPASANG</v>
      </c>
      <c r="K5446" s="231" t="str">
        <f>data_olah!S403</f>
        <v>&gt; 200GB</v>
      </c>
      <c r="L5446" s="231" t="str">
        <f>data_olah!U403</f>
        <v>KURANG OPTIMAL</v>
      </c>
    </row>
    <row r="5447">
      <c r="A5447" s="230">
        <v>2025.0</v>
      </c>
      <c r="B5447" s="230" t="s">
        <v>3601</v>
      </c>
      <c r="C5447" s="231" t="str">
        <f>data_olah!B404</f>
        <v>KUTAI KARTANEGARA</v>
      </c>
      <c r="D5447" s="231" t="str">
        <f>data_olah!C404</f>
        <v>MUARA KAMAN</v>
      </c>
      <c r="E5447" s="231" t="str">
        <f>data_olah!D404</f>
        <v>BUNGA JADI</v>
      </c>
      <c r="F5447" s="232" t="str">
        <f>data_olah!F404</f>
        <v>-0.19107420056370278</v>
      </c>
      <c r="G5447" s="232" t="str">
        <f>data_olah!G404</f>
        <v>116.88288435144479</v>
      </c>
      <c r="H5447" s="231" t="str">
        <f>data_olah!H404</f>
        <v>TELKOM</v>
      </c>
      <c r="I5447" s="231" t="str">
        <f>data_olah!I404</f>
        <v>WMS</v>
      </c>
      <c r="J5447" s="231" t="str">
        <f>data_olah!J404</f>
        <v>TERPASANG</v>
      </c>
      <c r="K5447" s="231" t="str">
        <f>data_olah!S404</f>
        <v>&gt; 200GB</v>
      </c>
      <c r="L5447" s="231" t="str">
        <f>data_olah!U404</f>
        <v>KURANG OPTIMAL</v>
      </c>
    </row>
    <row r="5448">
      <c r="A5448" s="230">
        <v>2025.0</v>
      </c>
      <c r="B5448" s="230" t="s">
        <v>3601</v>
      </c>
      <c r="C5448" s="231" t="str">
        <f>data_olah!B405</f>
        <v>KUTAI KARTANEGARA</v>
      </c>
      <c r="D5448" s="231" t="str">
        <f>data_olah!C405</f>
        <v>MUARA KAMAN</v>
      </c>
      <c r="E5448" s="231" t="str">
        <f>data_olah!D405</f>
        <v>KUPANG BARU</v>
      </c>
      <c r="F5448" s="232" t="str">
        <f>data_olah!F405</f>
        <v>0.1652809677630113</v>
      </c>
      <c r="G5448" s="232" t="str">
        <f>data_olah!G405</f>
        <v>116.86650366288657</v>
      </c>
      <c r="H5448" s="231" t="str">
        <f>data_olah!H405</f>
        <v>TELKOMSAT</v>
      </c>
      <c r="I5448" s="231" t="str">
        <f>data_olah!I405</f>
        <v>STARLINK</v>
      </c>
      <c r="J5448" s="231" t="str">
        <f>data_olah!J405</f>
        <v>TERPASANG</v>
      </c>
      <c r="K5448" s="231" t="str">
        <f>data_olah!S405</f>
        <v>&lt;= 500GB</v>
      </c>
      <c r="L5448" s="231" t="str">
        <f>data_olah!U405</f>
        <v>OPTIMAL</v>
      </c>
    </row>
    <row r="5449">
      <c r="A5449" s="230">
        <v>2025.0</v>
      </c>
      <c r="B5449" s="230" t="s">
        <v>3601</v>
      </c>
      <c r="C5449" s="231" t="str">
        <f>data_olah!B406</f>
        <v>KUTAI KARTANEGARA</v>
      </c>
      <c r="D5449" s="231" t="str">
        <f>data_olah!C406</f>
        <v>MUARA KAMAN</v>
      </c>
      <c r="E5449" s="231" t="str">
        <f>data_olah!D406</f>
        <v>LEBAHO ULAQ</v>
      </c>
      <c r="F5449" s="232" t="str">
        <f>data_olah!F406</f>
        <v>-0.3681687344023378</v>
      </c>
      <c r="G5449" s="232" t="str">
        <f>data_olah!G406</f>
        <v>116.75011662444737</v>
      </c>
      <c r="H5449" s="231" t="str">
        <f>data_olah!H406</f>
        <v>TELKOMSEL</v>
      </c>
      <c r="I5449" s="231" t="str">
        <f>data_olah!I406</f>
        <v>INDIHOME</v>
      </c>
      <c r="J5449" s="231" t="str">
        <f>data_olah!J406</f>
        <v>TERPASANG</v>
      </c>
      <c r="K5449" s="231" t="str">
        <f>data_olah!S406</f>
        <v/>
      </c>
      <c r="L5449" s="231" t="str">
        <f>data_olah!U406</f>
        <v>KURANG OPTIMAL</v>
      </c>
    </row>
    <row r="5450">
      <c r="A5450" s="230">
        <v>2025.0</v>
      </c>
      <c r="B5450" s="230" t="s">
        <v>3601</v>
      </c>
      <c r="C5450" s="231" t="str">
        <f>data_olah!B407</f>
        <v>KUTAI KARTANEGARA</v>
      </c>
      <c r="D5450" s="231" t="str">
        <f>data_olah!C407</f>
        <v>MUARA KAMAN</v>
      </c>
      <c r="E5450" s="231" t="str">
        <f>data_olah!D407</f>
        <v>BUKIT JERING</v>
      </c>
      <c r="F5450" s="232" t="str">
        <f>data_olah!F407</f>
        <v>-0.1838983248429703</v>
      </c>
      <c r="G5450" s="232" t="str">
        <f>data_olah!G407</f>
        <v>116.6655361222889</v>
      </c>
      <c r="H5450" s="231" t="str">
        <f>data_olah!H407</f>
        <v>TELKOMSAT</v>
      </c>
      <c r="I5450" s="231" t="str">
        <f>data_olah!I407</f>
        <v>STARLINK</v>
      </c>
      <c r="J5450" s="231" t="str">
        <f>data_olah!J407</f>
        <v>TERPASANG</v>
      </c>
      <c r="K5450" s="231" t="str">
        <f>data_olah!S407</f>
        <v>&lt;= 150GB</v>
      </c>
      <c r="L5450" s="231" t="str">
        <f>data_olah!U407</f>
        <v>TIDAK OPTIMAL</v>
      </c>
    </row>
    <row r="5451">
      <c r="A5451" s="230">
        <v>2025.0</v>
      </c>
      <c r="B5451" s="230" t="s">
        <v>3601</v>
      </c>
      <c r="C5451" s="231" t="str">
        <f>data_olah!B408</f>
        <v>KUTAI KARTANEGARA</v>
      </c>
      <c r="D5451" s="231" t="str">
        <f>data_olah!C408</f>
        <v>MUARA KAMAN</v>
      </c>
      <c r="E5451" s="231" t="str">
        <f>data_olah!D408</f>
        <v>LIANG BUAYA</v>
      </c>
      <c r="F5451" s="232" t="str">
        <f>data_olah!F408</f>
        <v>0.09540005831099001</v>
      </c>
      <c r="G5451" s="232" t="str">
        <f>data_olah!G408</f>
        <v>116.76149398213502</v>
      </c>
      <c r="H5451" s="231" t="str">
        <f>data_olah!H408</f>
        <v>TELKOMSAT</v>
      </c>
      <c r="I5451" s="231" t="str">
        <f>data_olah!I408</f>
        <v>STARLINK</v>
      </c>
      <c r="J5451" s="231" t="str">
        <f>data_olah!J408</f>
        <v>TERPASANG</v>
      </c>
      <c r="K5451" s="231" t="str">
        <f>data_olah!S408</f>
        <v>&lt;= 500GB</v>
      </c>
      <c r="L5451" s="231" t="str">
        <f>data_olah!U408</f>
        <v>SANGAT OPTIMAL</v>
      </c>
    </row>
    <row r="5452">
      <c r="A5452" s="230">
        <v>2025.0</v>
      </c>
      <c r="B5452" s="230" t="s">
        <v>3601</v>
      </c>
      <c r="C5452" s="231" t="str">
        <f>data_olah!B409</f>
        <v>KUTAI KARTANEGARA</v>
      </c>
      <c r="D5452" s="231" t="str">
        <f>data_olah!C409</f>
        <v>MUARA KAMAN</v>
      </c>
      <c r="E5452" s="231" t="str">
        <f>data_olah!D409</f>
        <v>PUAN CEPAK</v>
      </c>
      <c r="F5452" s="232" t="str">
        <f>data_olah!F409</f>
        <v>-0.05283948459087741</v>
      </c>
      <c r="G5452" s="232" t="str">
        <f>data_olah!G409</f>
        <v>116.90450595195604</v>
      </c>
      <c r="H5452" s="231" t="str">
        <f>data_olah!H409</f>
        <v>TELKOMSEL</v>
      </c>
      <c r="I5452" s="231" t="str">
        <f>data_olah!I409</f>
        <v>ORBIT</v>
      </c>
      <c r="J5452" s="231" t="str">
        <f>data_olah!J409</f>
        <v>TERPASANG</v>
      </c>
      <c r="K5452" s="231" t="str">
        <f>data_olah!S409</f>
        <v>TIDAK TERDETEKSI</v>
      </c>
      <c r="L5452" s="231" t="str">
        <f>data_olah!U409</f>
        <v>TIDAK TERDETEKSI</v>
      </c>
    </row>
    <row r="5453">
      <c r="A5453" s="230">
        <v>2025.0</v>
      </c>
      <c r="B5453" s="230" t="s">
        <v>3601</v>
      </c>
      <c r="C5453" s="231" t="str">
        <f>data_olah!B410</f>
        <v>KUTAI KARTANEGARA</v>
      </c>
      <c r="D5453" s="231" t="str">
        <f>data_olah!C410</f>
        <v>MUARA KAMAN</v>
      </c>
      <c r="E5453" s="231" t="str">
        <f>data_olah!D410</f>
        <v>CIPARI MAKMUR</v>
      </c>
      <c r="F5453" s="232" t="str">
        <f>data_olah!F410</f>
        <v>-0.16176544739713597</v>
      </c>
      <c r="G5453" s="232" t="str">
        <f>data_olah!G410</f>
        <v>116.92782640950134</v>
      </c>
      <c r="H5453" s="231" t="str">
        <f>data_olah!H410</f>
        <v>TELKOM</v>
      </c>
      <c r="I5453" s="231" t="str">
        <f>data_olah!I410</f>
        <v>WMS</v>
      </c>
      <c r="J5453" s="231" t="str">
        <f>data_olah!J410</f>
        <v>TERPASANG</v>
      </c>
      <c r="K5453" s="231" t="str">
        <f>data_olah!S410</f>
        <v>&lt;= 200GB</v>
      </c>
      <c r="L5453" s="231" t="str">
        <f>data_olah!U410</f>
        <v>KURANG OPTIMAL</v>
      </c>
    </row>
    <row r="5454">
      <c r="A5454" s="230">
        <v>2025.0</v>
      </c>
      <c r="B5454" s="230" t="s">
        <v>3601</v>
      </c>
      <c r="C5454" s="231" t="str">
        <f>data_olah!B411</f>
        <v>KUTAI KARTANEGARA</v>
      </c>
      <c r="D5454" s="231" t="str">
        <f>data_olah!C411</f>
        <v>MUARA MUNTAI</v>
      </c>
      <c r="E5454" s="231" t="str">
        <f>data_olah!D411</f>
        <v>PERIAN</v>
      </c>
      <c r="F5454" s="232" t="str">
        <f>data_olah!F411</f>
        <v>-0.5309299276062301</v>
      </c>
      <c r="G5454" s="232" t="str">
        <f>data_olah!G411</f>
        <v>116.41870795669251</v>
      </c>
      <c r="H5454" s="231" t="str">
        <f>data_olah!H411</f>
        <v>TELKOM</v>
      </c>
      <c r="I5454" s="231" t="str">
        <f>data_olah!I411</f>
        <v>Astinet</v>
      </c>
      <c r="J5454" s="231" t="str">
        <f>data_olah!J411</f>
        <v>TERPASANG</v>
      </c>
      <c r="K5454" s="231" t="str">
        <f>data_olah!S411</f>
        <v>TIDAK AKTIF</v>
      </c>
      <c r="L5454" s="231" t="str">
        <f>data_olah!U411</f>
        <v>TIDAK TERDETEKSI</v>
      </c>
    </row>
    <row r="5455">
      <c r="A5455" s="230">
        <v>2025.0</v>
      </c>
      <c r="B5455" s="230" t="s">
        <v>3601</v>
      </c>
      <c r="C5455" s="231" t="str">
        <f>data_olah!B412</f>
        <v>KUTAI KARTANEGARA</v>
      </c>
      <c r="D5455" s="231" t="str">
        <f>data_olah!C412</f>
        <v>MUARA MUNTAI</v>
      </c>
      <c r="E5455" s="231" t="str">
        <f>data_olah!D412</f>
        <v>MUARA LEKA</v>
      </c>
      <c r="F5455" s="232" t="str">
        <f>data_olah!F412</f>
        <v>-0.508496973802094</v>
      </c>
      <c r="G5455" s="232" t="str">
        <f>data_olah!G412</f>
        <v>116.42915676812657</v>
      </c>
      <c r="H5455" s="231" t="str">
        <f>data_olah!H412</f>
        <v>TELKOM</v>
      </c>
      <c r="I5455" s="231" t="str">
        <f>data_olah!I412</f>
        <v>WMS</v>
      </c>
      <c r="J5455" s="231" t="str">
        <f>data_olah!J412</f>
        <v>TERPASANG</v>
      </c>
      <c r="K5455" s="231" t="str">
        <f>data_olah!S412</f>
        <v>&lt;= 100GB</v>
      </c>
      <c r="L5455" s="231" t="str">
        <f>data_olah!U412</f>
        <v>TIDAK OPTIMAL</v>
      </c>
    </row>
    <row r="5456">
      <c r="A5456" s="230">
        <v>2025.0</v>
      </c>
      <c r="B5456" s="230" t="s">
        <v>3601</v>
      </c>
      <c r="C5456" s="231" t="str">
        <f>data_olah!B413</f>
        <v>KUTAI KARTANEGARA</v>
      </c>
      <c r="D5456" s="231" t="str">
        <f>data_olah!C413</f>
        <v>MUARA MUNTAI</v>
      </c>
      <c r="E5456" s="231" t="str">
        <f>data_olah!D413</f>
        <v>MUARA ALOH</v>
      </c>
      <c r="F5456" s="232" t="str">
        <f>data_olah!F413</f>
        <v>-0.42891169471981183</v>
      </c>
      <c r="G5456" s="232" t="str">
        <f>data_olah!G413</f>
        <v>116.34090137297355</v>
      </c>
      <c r="H5456" s="231" t="str">
        <f>data_olah!H413</f>
        <v>TELKOMSAT</v>
      </c>
      <c r="I5456" s="231" t="str">
        <f>data_olah!I413</f>
        <v>STARLINK</v>
      </c>
      <c r="J5456" s="231" t="str">
        <f>data_olah!J413</f>
        <v>TERPASANG</v>
      </c>
      <c r="K5456" s="231" t="str">
        <f>data_olah!S413</f>
        <v>&lt;= 100GB</v>
      </c>
      <c r="L5456" s="231" t="str">
        <f>data_olah!U413</f>
        <v>TIDAK OPTIMAL</v>
      </c>
    </row>
    <row r="5457">
      <c r="A5457" s="230">
        <v>2025.0</v>
      </c>
      <c r="B5457" s="230" t="s">
        <v>3601</v>
      </c>
      <c r="C5457" s="231" t="str">
        <f>data_olah!B414</f>
        <v>KUTAI KARTANEGARA</v>
      </c>
      <c r="D5457" s="231" t="str">
        <f>data_olah!C414</f>
        <v>MUARA MUNTAI</v>
      </c>
      <c r="E5457" s="231" t="str">
        <f>data_olah!D414</f>
        <v>JANTUR</v>
      </c>
      <c r="F5457" s="232" t="str">
        <f>data_olah!F414</f>
        <v>-0.41203894392202095</v>
      </c>
      <c r="G5457" s="232" t="str">
        <f>data_olah!G414</f>
        <v>116.29032028247123</v>
      </c>
      <c r="H5457" s="231" t="str">
        <f>data_olah!H414</f>
        <v>TELKOMSEL</v>
      </c>
      <c r="I5457" s="231" t="str">
        <f>data_olah!I414</f>
        <v>ORBIT</v>
      </c>
      <c r="J5457" s="231" t="str">
        <f>data_olah!J414</f>
        <v>TERPASANG</v>
      </c>
      <c r="K5457" s="231" t="str">
        <f>data_olah!S414</f>
        <v>TIDAK TERDETEKSI</v>
      </c>
      <c r="L5457" s="231" t="str">
        <f>data_olah!U414</f>
        <v>TIDAK TERDETEKSI</v>
      </c>
    </row>
    <row r="5458">
      <c r="A5458" s="230">
        <v>2025.0</v>
      </c>
      <c r="B5458" s="230" t="s">
        <v>3601</v>
      </c>
      <c r="C5458" s="231" t="str">
        <f>data_olah!B415</f>
        <v>KUTAI KARTANEGARA</v>
      </c>
      <c r="D5458" s="231" t="str">
        <f>data_olah!C415</f>
        <v>MUARA MUNTAI</v>
      </c>
      <c r="E5458" s="231" t="str">
        <f>data_olah!D415</f>
        <v>BATUQ</v>
      </c>
      <c r="F5458" s="232" t="str">
        <f>data_olah!F415</f>
        <v>-0.3528541166023317</v>
      </c>
      <c r="G5458" s="232" t="str">
        <f>data_olah!G415</f>
        <v>116.32893111538442</v>
      </c>
      <c r="H5458" s="231" t="str">
        <f>data_olah!H415</f>
        <v>TELKOMSEL</v>
      </c>
      <c r="I5458" s="231" t="str">
        <f>data_olah!I415</f>
        <v>ORBIT</v>
      </c>
      <c r="J5458" s="231" t="str">
        <f>data_olah!J415</f>
        <v>TERPASANG</v>
      </c>
      <c r="K5458" s="231" t="str">
        <f>data_olah!S415</f>
        <v>TIDAK TERDETEKSI</v>
      </c>
      <c r="L5458" s="231" t="str">
        <f>data_olah!U415</f>
        <v>TIDAK TERDETEKSI</v>
      </c>
    </row>
    <row r="5459">
      <c r="A5459" s="230">
        <v>2025.0</v>
      </c>
      <c r="B5459" s="230" t="s">
        <v>3601</v>
      </c>
      <c r="C5459" s="231" t="str">
        <f>data_olah!B416</f>
        <v>KUTAI KARTANEGARA</v>
      </c>
      <c r="D5459" s="231" t="str">
        <f>data_olah!C416</f>
        <v>MUARA MUNTAI</v>
      </c>
      <c r="E5459" s="231" t="str">
        <f>data_olah!D416</f>
        <v>REBAQ RINDING</v>
      </c>
      <c r="F5459" s="232" t="str">
        <f>data_olah!F416</f>
        <v>-0.3477297982477831</v>
      </c>
      <c r="G5459" s="232" t="str">
        <f>data_olah!G416</f>
        <v>116.38351732438447</v>
      </c>
      <c r="H5459" s="231" t="str">
        <f>data_olah!H416</f>
        <v>TELKOMSAT</v>
      </c>
      <c r="I5459" s="231" t="str">
        <f>data_olah!I416</f>
        <v>STARLINK</v>
      </c>
      <c r="J5459" s="231" t="str">
        <f>data_olah!J416</f>
        <v>TERPASANG</v>
      </c>
      <c r="K5459" s="231" t="str">
        <f>data_olah!S416</f>
        <v>&lt;= 500GB</v>
      </c>
      <c r="L5459" s="231" t="str">
        <f>data_olah!U416</f>
        <v>OPTIMAL</v>
      </c>
    </row>
    <row r="5460">
      <c r="A5460" s="230">
        <v>2025.0</v>
      </c>
      <c r="B5460" s="230" t="s">
        <v>3601</v>
      </c>
      <c r="C5460" s="231" t="str">
        <f>data_olah!B417</f>
        <v>KUTAI KARTANEGARA</v>
      </c>
      <c r="D5460" s="231" t="str">
        <f>data_olah!C417</f>
        <v>MUARA MUNTAI</v>
      </c>
      <c r="E5460" s="231" t="str">
        <f>data_olah!D417</f>
        <v>MUARA MUNTAI ULU</v>
      </c>
      <c r="F5460" s="232" t="str">
        <f>data_olah!F417</f>
        <v>-0.3471875947849973</v>
      </c>
      <c r="G5460" s="232" t="str">
        <f>data_olah!G417</f>
        <v>116.39024322710372</v>
      </c>
      <c r="H5460" s="231" t="str">
        <f>data_olah!H417</f>
        <v>TELKOMSEL</v>
      </c>
      <c r="I5460" s="231" t="str">
        <f>data_olah!I417</f>
        <v>ORBIT</v>
      </c>
      <c r="J5460" s="231" t="str">
        <f>data_olah!J417</f>
        <v>TERPASANG</v>
      </c>
      <c r="K5460" s="231" t="str">
        <f>data_olah!S417</f>
        <v>TIDAK TERDETEKSI</v>
      </c>
      <c r="L5460" s="231" t="str">
        <f>data_olah!U417</f>
        <v>TIDAK TERDETEKSI</v>
      </c>
    </row>
    <row r="5461">
      <c r="A5461" s="230">
        <v>2025.0</v>
      </c>
      <c r="B5461" s="230" t="s">
        <v>3601</v>
      </c>
      <c r="C5461" s="231" t="str">
        <f>data_olah!B418</f>
        <v>KUTAI KARTANEGARA</v>
      </c>
      <c r="D5461" s="231" t="str">
        <f>data_olah!C418</f>
        <v>MUARA MUNTAI</v>
      </c>
      <c r="E5461" s="231" t="str">
        <f>data_olah!D418</f>
        <v>MUARA MUNTAI ILIR</v>
      </c>
      <c r="F5461" s="232" t="str">
        <f>data_olah!F418</f>
        <v>-0.3564571341923359</v>
      </c>
      <c r="G5461" s="232" t="str">
        <f>data_olah!G418</f>
        <v>116.39642303682186</v>
      </c>
      <c r="H5461" s="231" t="str">
        <f>data_olah!H418</f>
        <v>TELKOMSEL</v>
      </c>
      <c r="I5461" s="231" t="str">
        <f>data_olah!I418</f>
        <v>ORBIT</v>
      </c>
      <c r="J5461" s="231" t="str">
        <f>data_olah!J418</f>
        <v>TERPASANG</v>
      </c>
      <c r="K5461" s="231" t="str">
        <f>data_olah!S418</f>
        <v>TIDAK TERDETEKSI</v>
      </c>
      <c r="L5461" s="231" t="str">
        <f>data_olah!U418</f>
        <v>TIDAK TERDETEKSI</v>
      </c>
    </row>
    <row r="5462">
      <c r="A5462" s="230">
        <v>2025.0</v>
      </c>
      <c r="B5462" s="230" t="s">
        <v>3601</v>
      </c>
      <c r="C5462" s="231" t="str">
        <f>data_olah!B419</f>
        <v>KUTAI KARTANEGARA</v>
      </c>
      <c r="D5462" s="231" t="str">
        <f>data_olah!C419</f>
        <v>MUARA MUNTAI</v>
      </c>
      <c r="E5462" s="231" t="str">
        <f>data_olah!D419</f>
        <v>KAYU BATU</v>
      </c>
      <c r="F5462" s="232" t="str">
        <f>data_olah!F419</f>
        <v>-0.3548884619814764</v>
      </c>
      <c r="G5462" s="232" t="str">
        <f>data_olah!G419</f>
        <v>116.40178790003922</v>
      </c>
      <c r="H5462" s="231" t="str">
        <f>data_olah!H419</f>
        <v>TELKOMSEL</v>
      </c>
      <c r="I5462" s="231" t="str">
        <f>data_olah!I419</f>
        <v>ORBIT</v>
      </c>
      <c r="J5462" s="231" t="str">
        <f>data_olah!J419</f>
        <v>TERPASANG</v>
      </c>
      <c r="K5462" s="231" t="str">
        <f>data_olah!S419</f>
        <v>TIDAK TERDETEKSI</v>
      </c>
      <c r="L5462" s="231" t="str">
        <f>data_olah!U419</f>
        <v>TIDAK TERDETEKSI</v>
      </c>
    </row>
    <row r="5463">
      <c r="A5463" s="230">
        <v>2025.0</v>
      </c>
      <c r="B5463" s="230" t="s">
        <v>3601</v>
      </c>
      <c r="C5463" s="231" t="str">
        <f>data_olah!B420</f>
        <v>KUTAI KARTANEGARA</v>
      </c>
      <c r="D5463" s="231" t="str">
        <f>data_olah!C420</f>
        <v>MUARA MUNTAI</v>
      </c>
      <c r="E5463" s="231" t="str">
        <f>data_olah!D420</f>
        <v>JANTUR SELATAN</v>
      </c>
      <c r="F5463" s="232" t="str">
        <f>data_olah!F420</f>
        <v>-0.4127682737781303</v>
      </c>
      <c r="G5463" s="232" t="str">
        <f>data_olah!G420</f>
        <v>116.28062136892292</v>
      </c>
      <c r="H5463" s="231" t="str">
        <f>data_olah!H420</f>
        <v>TELKOMSAT</v>
      </c>
      <c r="I5463" s="231" t="str">
        <f>data_olah!I420</f>
        <v>STARLINK</v>
      </c>
      <c r="J5463" s="231" t="str">
        <f>data_olah!J420</f>
        <v>TERPASANG</v>
      </c>
      <c r="K5463" s="231" t="str">
        <f>data_olah!S420</f>
        <v>&lt;=1000GB</v>
      </c>
      <c r="L5463" s="231" t="str">
        <f>data_olah!U420</f>
        <v>SANGAT OPTIMAL</v>
      </c>
    </row>
    <row r="5464">
      <c r="A5464" s="230">
        <v>2025.0</v>
      </c>
      <c r="B5464" s="230" t="s">
        <v>3601</v>
      </c>
      <c r="C5464" s="231" t="str">
        <f>data_olah!B421</f>
        <v>KUTAI KARTANEGARA</v>
      </c>
      <c r="D5464" s="231" t="str">
        <f>data_olah!C421</f>
        <v>MUARA MUNTAI</v>
      </c>
      <c r="E5464" s="231" t="str">
        <f>data_olah!D421</f>
        <v>TANJUNG BATUQ HARAPAN</v>
      </c>
      <c r="F5464" s="232" t="str">
        <f>data_olah!F421</f>
        <v>-0.336541519353223</v>
      </c>
      <c r="G5464" s="232" t="str">
        <f>data_olah!G421</f>
        <v>116.32289382228961</v>
      </c>
      <c r="H5464" s="231" t="str">
        <f>data_olah!H421</f>
        <v>TELKOMSAT</v>
      </c>
      <c r="I5464" s="231" t="str">
        <f>data_olah!I421</f>
        <v>STARLINK</v>
      </c>
      <c r="J5464" s="231" t="str">
        <f>data_olah!J421</f>
        <v>TERPASANG</v>
      </c>
      <c r="K5464" s="231" t="str">
        <f>data_olah!S421</f>
        <v>&lt;= 100GB</v>
      </c>
      <c r="L5464" s="231" t="str">
        <f>data_olah!U421</f>
        <v>TIDAK OPTIMAL</v>
      </c>
    </row>
    <row r="5465">
      <c r="A5465" s="230">
        <v>2025.0</v>
      </c>
      <c r="B5465" s="230" t="s">
        <v>3601</v>
      </c>
      <c r="C5465" s="231" t="str">
        <f>data_olah!B422</f>
        <v>KUTAI KARTANEGARA</v>
      </c>
      <c r="D5465" s="231" t="str">
        <f>data_olah!C422</f>
        <v>MUARA MUNTAI</v>
      </c>
      <c r="E5465" s="231" t="str">
        <f>data_olah!D422</f>
        <v>PULAU HARAPAN</v>
      </c>
      <c r="F5465" s="232" t="str">
        <f>data_olah!F422</f>
        <v>-0.3551457128900903</v>
      </c>
      <c r="G5465" s="232" t="str">
        <f>data_olah!G422</f>
        <v>116.38498693137723</v>
      </c>
      <c r="H5465" s="231" t="str">
        <f>data_olah!H422</f>
        <v>TELKOMSEL</v>
      </c>
      <c r="I5465" s="231" t="str">
        <f>data_olah!I422</f>
        <v>ORBIT</v>
      </c>
      <c r="J5465" s="231" t="str">
        <f>data_olah!J422</f>
        <v>TERPASANG</v>
      </c>
      <c r="K5465" s="231" t="str">
        <f>data_olah!S422</f>
        <v>TIDAK TERDETEKSI</v>
      </c>
      <c r="L5465" s="231" t="str">
        <f>data_olah!U422</f>
        <v>TIDAK TERDETEKSI</v>
      </c>
    </row>
    <row r="5466">
      <c r="A5466" s="230">
        <v>2025.0</v>
      </c>
      <c r="B5466" s="230" t="s">
        <v>3601</v>
      </c>
      <c r="C5466" s="231" t="str">
        <f>data_olah!B423</f>
        <v>KUTAI KARTANEGARA</v>
      </c>
      <c r="D5466" s="231" t="str">
        <f>data_olah!C423</f>
        <v>MUARA MUNTAI</v>
      </c>
      <c r="E5466" s="231" t="str">
        <f>data_olah!D423</f>
        <v>JANTUR BARU</v>
      </c>
      <c r="F5466" s="232" t="str">
        <f>data_olah!F423</f>
        <v>-0.40967844863700714</v>
      </c>
      <c r="G5466" s="232" t="str">
        <f>data_olah!G423</f>
        <v>116.27911933183867</v>
      </c>
      <c r="H5466" s="231" t="str">
        <f>data_olah!H423</f>
        <v>TELKOMSAT</v>
      </c>
      <c r="I5466" s="231" t="str">
        <f>data_olah!I423</f>
        <v>STARLINK</v>
      </c>
      <c r="J5466" s="231" t="str">
        <f>data_olah!J423</f>
        <v>TERPASANG</v>
      </c>
      <c r="K5466" s="231" t="str">
        <f>data_olah!S423</f>
        <v>&lt;= 150GB</v>
      </c>
      <c r="L5466" s="231" t="str">
        <f>data_olah!U423</f>
        <v>KURANG OPTIMAL</v>
      </c>
    </row>
    <row r="5467">
      <c r="A5467" s="230">
        <v>2025.0</v>
      </c>
      <c r="B5467" s="230" t="s">
        <v>3601</v>
      </c>
      <c r="C5467" s="231" t="str">
        <f>data_olah!B424</f>
        <v>KUTAI KARTANEGARA</v>
      </c>
      <c r="D5467" s="231" t="str">
        <f>data_olah!C424</f>
        <v>MUARA WIS</v>
      </c>
      <c r="E5467" s="231" t="str">
        <f>data_olah!D424</f>
        <v>MUARA WIS</v>
      </c>
      <c r="F5467" s="232" t="str">
        <f>data_olah!F424</f>
        <v>-0.2857508882074343</v>
      </c>
      <c r="G5467" s="232" t="str">
        <f>data_olah!G424</f>
        <v>116.52832715680844</v>
      </c>
      <c r="H5467" s="231" t="str">
        <f>data_olah!H424</f>
        <v>TELKOMSEL</v>
      </c>
      <c r="I5467" s="231" t="str">
        <f>data_olah!I424</f>
        <v>INDIHOME</v>
      </c>
      <c r="J5467" s="231" t="str">
        <f>data_olah!J424</f>
        <v>TERPASANG</v>
      </c>
      <c r="K5467" s="231" t="str">
        <f>data_olah!S424</f>
        <v>TIDAK AKTIF</v>
      </c>
      <c r="L5467" s="231" t="str">
        <f>data_olah!U424</f>
        <v>TIDAK AKTIF</v>
      </c>
    </row>
    <row r="5468">
      <c r="A5468" s="230">
        <v>2025.0</v>
      </c>
      <c r="B5468" s="230" t="s">
        <v>3601</v>
      </c>
      <c r="C5468" s="231" t="str">
        <f>data_olah!B425</f>
        <v>KUTAI KARTANEGARA</v>
      </c>
      <c r="D5468" s="231" t="str">
        <f>data_olah!C425</f>
        <v>MUARA WIS</v>
      </c>
      <c r="E5468" s="231" t="str">
        <f>data_olah!D425</f>
        <v>SEBEMBAN</v>
      </c>
      <c r="F5468" s="232" t="str">
        <f>data_olah!F425</f>
        <v>-0.2948629715703827</v>
      </c>
      <c r="G5468" s="232" t="str">
        <f>data_olah!G425</f>
        <v>116.45980698931224</v>
      </c>
      <c r="H5468" s="231" t="str">
        <f>data_olah!H425</f>
        <v>TELKOMSAT</v>
      </c>
      <c r="I5468" s="231" t="str">
        <f>data_olah!I425</f>
        <v>STARLINK</v>
      </c>
      <c r="J5468" s="231" t="str">
        <f>data_olah!J425</f>
        <v>TERPASANG</v>
      </c>
      <c r="K5468" s="231" t="str">
        <f>data_olah!S425</f>
        <v>&lt;= 150GB</v>
      </c>
      <c r="L5468" s="231" t="str">
        <f>data_olah!U425</f>
        <v>KURANG OPTIMAL</v>
      </c>
    </row>
    <row r="5469">
      <c r="A5469" s="230">
        <v>2025.0</v>
      </c>
      <c r="B5469" s="230" t="s">
        <v>3601</v>
      </c>
      <c r="C5469" s="231" t="str">
        <f>data_olah!B426</f>
        <v>KUTAI KARTANEGARA</v>
      </c>
      <c r="D5469" s="231" t="str">
        <f>data_olah!C426</f>
        <v>MUARA WIS</v>
      </c>
      <c r="E5469" s="231" t="str">
        <f>data_olah!D426</f>
        <v>MELINTANG</v>
      </c>
      <c r="F5469" s="232" t="str">
        <f>data_olah!F426</f>
        <v>-0.2838354761828194</v>
      </c>
      <c r="G5469" s="232" t="str">
        <f>data_olah!G426</f>
        <v>116.40782853777065</v>
      </c>
      <c r="H5469" s="231" t="str">
        <f>data_olah!H426</f>
        <v>TELKOMSAT</v>
      </c>
      <c r="I5469" s="231" t="str">
        <f>data_olah!I426</f>
        <v>STARLINK</v>
      </c>
      <c r="J5469" s="231" t="str">
        <f>data_olah!J426</f>
        <v>TERPASANG</v>
      </c>
      <c r="K5469" s="231" t="str">
        <f>data_olah!S426</f>
        <v>&lt;=1000GB</v>
      </c>
      <c r="L5469" s="231" t="str">
        <f>data_olah!U426</f>
        <v>SANGAT OPTIMAL</v>
      </c>
    </row>
    <row r="5470">
      <c r="A5470" s="230">
        <v>2025.0</v>
      </c>
      <c r="B5470" s="230" t="s">
        <v>3601</v>
      </c>
      <c r="C5470" s="231" t="str">
        <f>data_olah!B427</f>
        <v>KUTAI KARTANEGARA</v>
      </c>
      <c r="D5470" s="231" t="str">
        <f>data_olah!C427</f>
        <v>MUARA WIS</v>
      </c>
      <c r="E5470" s="231" t="str">
        <f>data_olah!D427</f>
        <v>ENGGELAM</v>
      </c>
      <c r="F5470" s="232" t="str">
        <f>data_olah!F427</f>
        <v>-0.027222533678583353</v>
      </c>
      <c r="G5470" s="232" t="str">
        <f>data_olah!G427</f>
        <v>116.08653323499841</v>
      </c>
      <c r="H5470" s="231" t="str">
        <f>data_olah!H427</f>
        <v>TELKOMSAT</v>
      </c>
      <c r="I5470" s="231" t="str">
        <f>data_olah!I427</f>
        <v>STARLINK</v>
      </c>
      <c r="J5470" s="231" t="str">
        <f>data_olah!J427</f>
        <v>TERPASANG</v>
      </c>
      <c r="K5470" s="231" t="str">
        <f>data_olah!S427</f>
        <v>&lt;=1000GB</v>
      </c>
      <c r="L5470" s="231" t="str">
        <f>data_olah!U427</f>
        <v>SANGAT OPTIMAL</v>
      </c>
    </row>
    <row r="5471">
      <c r="A5471" s="230">
        <v>2025.0</v>
      </c>
      <c r="B5471" s="230" t="s">
        <v>3601</v>
      </c>
      <c r="C5471" s="231" t="str">
        <f>data_olah!B428</f>
        <v>KUTAI KARTANEGARA</v>
      </c>
      <c r="D5471" s="231" t="str">
        <f>data_olah!C428</f>
        <v>MUARA WIS</v>
      </c>
      <c r="E5471" s="231" t="str">
        <f>data_olah!D428</f>
        <v>LEBAK MANTAN</v>
      </c>
      <c r="F5471" s="232" t="str">
        <f>data_olah!F428</f>
        <v>-0.42450865728765474</v>
      </c>
      <c r="G5471" s="232" t="str">
        <f>data_olah!G428</f>
        <v>116.50444183787685</v>
      </c>
      <c r="H5471" s="231" t="str">
        <f>data_olah!H428</f>
        <v>TELKOMSEL</v>
      </c>
      <c r="I5471" s="231" t="str">
        <f>data_olah!I428</f>
        <v>ORBIT</v>
      </c>
      <c r="J5471" s="231" t="str">
        <f>data_olah!J428</f>
        <v>TERPASANG</v>
      </c>
      <c r="K5471" s="231" t="str">
        <f>data_olah!S428</f>
        <v>TIDAK TERDETEKSI</v>
      </c>
      <c r="L5471" s="231" t="str">
        <f>data_olah!U428</f>
        <v>TIDAK TERDETEKSI</v>
      </c>
    </row>
    <row r="5472">
      <c r="A5472" s="230">
        <v>2025.0</v>
      </c>
      <c r="B5472" s="230" t="s">
        <v>3601</v>
      </c>
      <c r="C5472" s="231" t="str">
        <f>data_olah!B429</f>
        <v>KUTAI KARTANEGARA</v>
      </c>
      <c r="D5472" s="231" t="str">
        <f>data_olah!C429</f>
        <v>MUARA WIS</v>
      </c>
      <c r="E5472" s="231" t="str">
        <f>data_olah!D429</f>
        <v>LEBAK CILONG</v>
      </c>
      <c r="F5472" s="232" t="str">
        <f>data_olah!F429</f>
        <v>-0.44273030112320416</v>
      </c>
      <c r="G5472" s="232" t="str">
        <f>data_olah!G429</f>
        <v>116.52999029369758</v>
      </c>
      <c r="H5472" s="231" t="str">
        <f>data_olah!H429</f>
        <v>TELKOM</v>
      </c>
      <c r="I5472" s="231" t="str">
        <f>data_olah!I429</f>
        <v>Astinet</v>
      </c>
      <c r="J5472" s="231" t="str">
        <f>data_olah!J429</f>
        <v>TERPASANG</v>
      </c>
      <c r="K5472" s="231" t="str">
        <f>data_olah!S429</f>
        <v>TIDAK AKTIF</v>
      </c>
      <c r="L5472" s="231" t="str">
        <f>data_olah!U429</f>
        <v>TIDAK TERDETEKSI</v>
      </c>
    </row>
    <row r="5473">
      <c r="A5473" s="230">
        <v>2025.0</v>
      </c>
      <c r="B5473" s="230" t="s">
        <v>3601</v>
      </c>
      <c r="C5473" s="231" t="str">
        <f>data_olah!B430</f>
        <v>KUTAI KARTANEGARA</v>
      </c>
      <c r="D5473" s="231" t="str">
        <f>data_olah!C430</f>
        <v>MUARA WIS</v>
      </c>
      <c r="E5473" s="231" t="str">
        <f>data_olah!D430</f>
        <v>MUARA ENGGELAM</v>
      </c>
      <c r="F5473" s="232" t="str">
        <f>data_olah!F430</f>
        <v>-0.24382551002710287</v>
      </c>
      <c r="G5473" s="232" t="str">
        <f>data_olah!G430</f>
        <v>116.33100087781915</v>
      </c>
      <c r="H5473" s="231" t="str">
        <f>data_olah!H430</f>
        <v>TELKOMSAT</v>
      </c>
      <c r="I5473" s="231" t="str">
        <f>data_olah!I430</f>
        <v>STARLINK</v>
      </c>
      <c r="J5473" s="231" t="str">
        <f>data_olah!J430</f>
        <v>TERPASANG</v>
      </c>
      <c r="K5473" s="231" t="str">
        <f>data_olah!S430</f>
        <v>&lt;=1000GB</v>
      </c>
      <c r="L5473" s="231" t="str">
        <f>data_olah!U430</f>
        <v>SANGAT OPTIMAL</v>
      </c>
    </row>
    <row r="5474">
      <c r="A5474" s="230">
        <v>2025.0</v>
      </c>
      <c r="B5474" s="230" t="s">
        <v>3601</v>
      </c>
      <c r="C5474" s="231" t="str">
        <f>data_olah!B431</f>
        <v>KUTAI KARTANEGARA</v>
      </c>
      <c r="D5474" s="231" t="str">
        <f>data_olah!C431</f>
        <v>SAMBOJA</v>
      </c>
      <c r="E5474" s="231" t="str">
        <f>data_olah!D431</f>
        <v>KARYA JAYA</v>
      </c>
      <c r="F5474" s="232" t="str">
        <f>data_olah!F431</f>
        <v>-1.0299745214118254</v>
      </c>
      <c r="G5474" s="232" t="str">
        <f>data_olah!G431</f>
        <v>117.0548760402634</v>
      </c>
      <c r="H5474" s="231" t="str">
        <f>data_olah!H431</f>
        <v>TELKOM</v>
      </c>
      <c r="I5474" s="231" t="str">
        <f>data_olah!I431</f>
        <v>WMS</v>
      </c>
      <c r="J5474" s="231" t="str">
        <f>data_olah!J431</f>
        <v>TERPASANG</v>
      </c>
      <c r="K5474" s="231" t="str">
        <f>data_olah!S431</f>
        <v>&lt;= 100GB</v>
      </c>
      <c r="L5474" s="231" t="str">
        <f>data_olah!U431</f>
        <v>KURANG OPTIMAL</v>
      </c>
    </row>
    <row r="5475">
      <c r="A5475" s="230">
        <v>2025.0</v>
      </c>
      <c r="B5475" s="230" t="s">
        <v>3601</v>
      </c>
      <c r="C5475" s="231" t="str">
        <f>data_olah!B432</f>
        <v>KUTAI KARTANEGARA</v>
      </c>
      <c r="D5475" s="231" t="str">
        <f>data_olah!C432</f>
        <v>SAMBOJA</v>
      </c>
      <c r="E5475" s="231" t="str">
        <f>data_olah!D432</f>
        <v>BUKIT RAYA</v>
      </c>
      <c r="F5475" s="232" t="str">
        <f>data_olah!F432</f>
        <v>-0.9768017115954346</v>
      </c>
      <c r="G5475" s="232" t="str">
        <f>data_olah!G432</f>
        <v>117.0557158174407</v>
      </c>
      <c r="H5475" s="231" t="str">
        <f>data_olah!H432</f>
        <v>TELKOM</v>
      </c>
      <c r="I5475" s="231" t="str">
        <f>data_olah!I432</f>
        <v>WMS</v>
      </c>
      <c r="J5475" s="231" t="str">
        <f>data_olah!J432</f>
        <v>TERPASANG</v>
      </c>
      <c r="K5475" s="231" t="str">
        <f>data_olah!S432</f>
        <v>&lt;= 10GB</v>
      </c>
      <c r="L5475" s="231" t="str">
        <f>data_olah!U432</f>
        <v>TIDAK OPTIMAL</v>
      </c>
    </row>
    <row r="5476">
      <c r="A5476" s="230">
        <v>2025.0</v>
      </c>
      <c r="B5476" s="230" t="s">
        <v>3601</v>
      </c>
      <c r="C5476" s="231" t="str">
        <f>data_olah!B433</f>
        <v>KUTAI KARTANEGARA</v>
      </c>
      <c r="D5476" s="231" t="str">
        <f>data_olah!C433</f>
        <v>SAMBOJA</v>
      </c>
      <c r="E5476" s="231" t="str">
        <f>data_olah!D433</f>
        <v>BERINGIN AGUNG</v>
      </c>
      <c r="F5476" s="232" t="str">
        <f>data_olah!F433</f>
        <v>-0.9546301521085434</v>
      </c>
      <c r="G5476" s="232" t="str">
        <f>data_olah!G433</f>
        <v>117.07457519184688</v>
      </c>
      <c r="H5476" s="231" t="str">
        <f>data_olah!H433</f>
        <v>TELKOM</v>
      </c>
      <c r="I5476" s="231" t="str">
        <f>data_olah!I433</f>
        <v>WMS</v>
      </c>
      <c r="J5476" s="231" t="str">
        <f>data_olah!J433</f>
        <v>TERPASANG</v>
      </c>
      <c r="K5476" s="231" t="str">
        <f>data_olah!S433</f>
        <v>&gt; 200GB</v>
      </c>
      <c r="L5476" s="231" t="str">
        <f>data_olah!U433</f>
        <v>KURANG OPTIMAL</v>
      </c>
    </row>
    <row r="5477">
      <c r="A5477" s="230">
        <v>2025.0</v>
      </c>
      <c r="B5477" s="230" t="s">
        <v>3601</v>
      </c>
      <c r="C5477" s="231" t="str">
        <f>data_olah!B434</f>
        <v>KUTAI KARTANEGARA</v>
      </c>
      <c r="D5477" s="231" t="str">
        <f>data_olah!C434</f>
        <v>SAMBOJA BARAT</v>
      </c>
      <c r="E5477" s="231" t="str">
        <f>data_olah!D434</f>
        <v>TANI BHAKTI</v>
      </c>
      <c r="F5477" s="232" t="str">
        <f>data_olah!F434</f>
        <v>-1.0888307444285303</v>
      </c>
      <c r="G5477" s="232" t="str">
        <f>data_olah!G434</f>
        <v>116.95507598317586</v>
      </c>
      <c r="H5477" s="231" t="str">
        <f>data_olah!H434</f>
        <v>TELKOMSEL</v>
      </c>
      <c r="I5477" s="231" t="str">
        <f>data_olah!I434</f>
        <v>INDIHOME</v>
      </c>
      <c r="J5477" s="231" t="str">
        <f>data_olah!J434</f>
        <v>TERPASANG</v>
      </c>
      <c r="K5477" s="231" t="str">
        <f>data_olah!S434</f>
        <v/>
      </c>
      <c r="L5477" s="231" t="str">
        <f>data_olah!U434</f>
        <v>KURANG OPTIMAL</v>
      </c>
    </row>
    <row r="5478">
      <c r="A5478" s="230">
        <v>2025.0</v>
      </c>
      <c r="B5478" s="230" t="s">
        <v>3601</v>
      </c>
      <c r="C5478" s="231" t="str">
        <f>data_olah!B435</f>
        <v>KUTAI KARTANEGARA</v>
      </c>
      <c r="D5478" s="231" t="str">
        <f>data_olah!C435</f>
        <v>SEBULU</v>
      </c>
      <c r="E5478" s="231" t="str">
        <f>data_olah!D435</f>
        <v>SELERONG</v>
      </c>
      <c r="F5478" s="232" t="str">
        <f>data_olah!F435</f>
        <v>-0.32206128686936597</v>
      </c>
      <c r="G5478" s="232" t="str">
        <f>data_olah!G435</f>
        <v>116.81096749645809</v>
      </c>
      <c r="H5478" s="231" t="str">
        <f>data_olah!H435</f>
        <v>TELKOM</v>
      </c>
      <c r="I5478" s="231" t="str">
        <f>data_olah!I435</f>
        <v>WMS</v>
      </c>
      <c r="J5478" s="231" t="str">
        <f>data_olah!J435</f>
        <v>TERPASANG</v>
      </c>
      <c r="K5478" s="231" t="str">
        <f>data_olah!S435</f>
        <v>&lt;= 50GB</v>
      </c>
      <c r="L5478" s="231" t="str">
        <f>data_olah!U435</f>
        <v>TIDAK OPTIMAL</v>
      </c>
    </row>
    <row r="5479">
      <c r="A5479" s="230">
        <v>2025.0</v>
      </c>
      <c r="B5479" s="230" t="s">
        <v>3601</v>
      </c>
      <c r="C5479" s="231" t="str">
        <f>data_olah!B436</f>
        <v>KUTAI KARTANEGARA</v>
      </c>
      <c r="D5479" s="231" t="str">
        <f>data_olah!C436</f>
        <v>SEBULU</v>
      </c>
      <c r="E5479" s="231" t="str">
        <f>data_olah!D436</f>
        <v>TANJUNG HARAPAN</v>
      </c>
      <c r="F5479" s="232" t="str">
        <f>data_olah!F436</f>
        <v>-0.3194059187465963</v>
      </c>
      <c r="G5479" s="232" t="str">
        <f>data_olah!G436</f>
        <v>116.87034123610015</v>
      </c>
      <c r="H5479" s="231" t="str">
        <f>data_olah!H436</f>
        <v>TELKOMSAT</v>
      </c>
      <c r="I5479" s="231" t="str">
        <f>data_olah!I436</f>
        <v>STARLINK</v>
      </c>
      <c r="J5479" s="231" t="str">
        <f>data_olah!J436</f>
        <v>TERPASANG</v>
      </c>
      <c r="K5479" s="231" t="str">
        <f>data_olah!S436</f>
        <v>&lt;= 500GB</v>
      </c>
      <c r="L5479" s="231" t="str">
        <f>data_olah!U436</f>
        <v>OPTIMAL</v>
      </c>
    </row>
    <row r="5480">
      <c r="A5480" s="230">
        <v>2025.0</v>
      </c>
      <c r="B5480" s="230" t="s">
        <v>3601</v>
      </c>
      <c r="C5480" s="231" t="str">
        <f>data_olah!B437</f>
        <v>KUTAI KARTANEGARA</v>
      </c>
      <c r="D5480" s="231" t="str">
        <f>data_olah!C437</f>
        <v>SEBULU</v>
      </c>
      <c r="E5480" s="231" t="str">
        <f>data_olah!D437</f>
        <v>BELORO</v>
      </c>
      <c r="F5480" s="232" t="str">
        <f>data_olah!F437</f>
        <v>-0.31654608647396326</v>
      </c>
      <c r="G5480" s="232" t="str">
        <f>data_olah!G437</f>
        <v>116.92643618162437</v>
      </c>
      <c r="H5480" s="231" t="str">
        <f>data_olah!H437</f>
        <v>TELKOMSEL</v>
      </c>
      <c r="I5480" s="231" t="str">
        <f>data_olah!I437</f>
        <v>INDIHOME</v>
      </c>
      <c r="J5480" s="231" t="str">
        <f>data_olah!J437</f>
        <v>TERPASANG</v>
      </c>
      <c r="K5480" s="231" t="str">
        <f>data_olah!S437</f>
        <v/>
      </c>
      <c r="L5480" s="231" t="str">
        <f>data_olah!U437</f>
        <v>TIDAK OPTIMAL</v>
      </c>
    </row>
    <row r="5481">
      <c r="A5481" s="230">
        <v>2025.0</v>
      </c>
      <c r="B5481" s="230" t="s">
        <v>3601</v>
      </c>
      <c r="C5481" s="231" t="str">
        <f>data_olah!B438</f>
        <v>KUTAI KARTANEGARA</v>
      </c>
      <c r="D5481" s="231" t="str">
        <f>data_olah!C438</f>
        <v>SEBULU</v>
      </c>
      <c r="E5481" s="231" t="str">
        <f>data_olah!D438</f>
        <v>SEBULU ULU</v>
      </c>
      <c r="F5481" s="232" t="str">
        <f>data_olah!F438</f>
        <v>-0.24740899677469502</v>
      </c>
      <c r="G5481" s="232" t="str">
        <f>data_olah!G438</f>
        <v>116.99023538165568</v>
      </c>
      <c r="H5481" s="231" t="str">
        <f>data_olah!H438</f>
        <v>TELKOM</v>
      </c>
      <c r="I5481" s="231" t="str">
        <f>data_olah!I438</f>
        <v>WMS</v>
      </c>
      <c r="J5481" s="231" t="str">
        <f>data_olah!J438</f>
        <v>TERPASANG</v>
      </c>
      <c r="K5481" s="231" t="str">
        <f>data_olah!S438</f>
        <v>TIDAK AKTIF</v>
      </c>
      <c r="L5481" s="231" t="str">
        <f>data_olah!U438</f>
        <v>KURANG OPTIMAL</v>
      </c>
    </row>
    <row r="5482">
      <c r="A5482" s="230">
        <v>2025.0</v>
      </c>
      <c r="B5482" s="230" t="s">
        <v>3601</v>
      </c>
      <c r="C5482" s="231" t="str">
        <f>data_olah!B439</f>
        <v>KUTAI KARTANEGARA</v>
      </c>
      <c r="D5482" s="231" t="str">
        <f>data_olah!C439</f>
        <v>SEBULU</v>
      </c>
      <c r="E5482" s="231" t="str">
        <f>data_olah!D439</f>
        <v>SEBULU ILIR</v>
      </c>
      <c r="F5482" s="232" t="str">
        <f>data_olah!F439</f>
        <v>-0.2614442555721167</v>
      </c>
      <c r="G5482" s="232" t="str">
        <f>data_olah!G439</f>
        <v>117.02112358341377</v>
      </c>
      <c r="H5482" s="231" t="str">
        <f>data_olah!H439</f>
        <v>TELKOMSAT</v>
      </c>
      <c r="I5482" s="231" t="str">
        <f>data_olah!I439</f>
        <v>STARLINK</v>
      </c>
      <c r="J5482" s="231" t="str">
        <f>data_olah!J439</f>
        <v>TERPASANG</v>
      </c>
      <c r="K5482" s="231" t="str">
        <f>data_olah!S439</f>
        <v>&lt;= 500GB</v>
      </c>
      <c r="L5482" s="231" t="str">
        <f>data_olah!U439</f>
        <v>OPTIMAL</v>
      </c>
    </row>
    <row r="5483">
      <c r="A5483" s="230">
        <v>2025.0</v>
      </c>
      <c r="B5483" s="230" t="s">
        <v>3601</v>
      </c>
      <c r="C5483" s="231" t="str">
        <f>data_olah!B440</f>
        <v>KUTAI KARTANEGARA</v>
      </c>
      <c r="D5483" s="231" t="str">
        <f>data_olah!C440</f>
        <v>SEBULU</v>
      </c>
      <c r="E5483" s="231" t="str">
        <f>data_olah!D440</f>
        <v>SEGIHAN</v>
      </c>
      <c r="F5483" s="232" t="str">
        <f>data_olah!F440</f>
        <v>-0.28926358820117914</v>
      </c>
      <c r="G5483" s="232" t="str">
        <f>data_olah!G440</f>
        <v>117.01996298955262</v>
      </c>
      <c r="H5483" s="231" t="str">
        <f>data_olah!H440</f>
        <v>TELKOMSEL</v>
      </c>
      <c r="I5483" s="231" t="str">
        <f>data_olah!I440</f>
        <v>INDIHOME</v>
      </c>
      <c r="J5483" s="231" t="str">
        <f>data_olah!J440</f>
        <v>TERPASANG</v>
      </c>
      <c r="K5483" s="231" t="str">
        <f>data_olah!S440</f>
        <v/>
      </c>
      <c r="L5483" s="231" t="str">
        <f>data_olah!U440</f>
        <v>KURANG OPTIMAL</v>
      </c>
    </row>
    <row r="5484">
      <c r="A5484" s="230">
        <v>2025.0</v>
      </c>
      <c r="B5484" s="230" t="s">
        <v>3601</v>
      </c>
      <c r="C5484" s="231" t="str">
        <f>data_olah!B441</f>
        <v>KUTAI KARTANEGARA</v>
      </c>
      <c r="D5484" s="231" t="str">
        <f>data_olah!C441</f>
        <v>SEBULU</v>
      </c>
      <c r="E5484" s="231" t="str">
        <f>data_olah!D441</f>
        <v>SUMBER SARI</v>
      </c>
      <c r="F5484" s="232" t="str">
        <f>data_olah!F441</f>
        <v>-0.16959816386030993</v>
      </c>
      <c r="G5484" s="232" t="str">
        <f>data_olah!G441</f>
        <v>116.9818109603962</v>
      </c>
      <c r="H5484" s="231" t="str">
        <f>data_olah!H441</f>
        <v>TELKOM</v>
      </c>
      <c r="I5484" s="231" t="str">
        <f>data_olah!I441</f>
        <v>WMS</v>
      </c>
      <c r="J5484" s="231" t="str">
        <f>data_olah!J441</f>
        <v>TERPASANG</v>
      </c>
      <c r="K5484" s="231" t="str">
        <f>data_olah!S441</f>
        <v>&gt; 200GB</v>
      </c>
      <c r="L5484" s="231" t="str">
        <f>data_olah!U441</f>
        <v>KURANG OPTIMAL</v>
      </c>
    </row>
    <row r="5485">
      <c r="A5485" s="230">
        <v>2025.0</v>
      </c>
      <c r="B5485" s="230" t="s">
        <v>3601</v>
      </c>
      <c r="C5485" s="231" t="str">
        <f>data_olah!B442</f>
        <v>KUTAI KARTANEGARA</v>
      </c>
      <c r="D5485" s="231" t="str">
        <f>data_olah!C442</f>
        <v>SEBULU</v>
      </c>
      <c r="E5485" s="231" t="str">
        <f>data_olah!D442</f>
        <v>MANUNGGAL DAYA</v>
      </c>
      <c r="F5485" s="232" t="str">
        <f>data_olah!F442</f>
        <v>-0.15546942407401695</v>
      </c>
      <c r="G5485" s="232" t="str">
        <f>data_olah!G442</f>
        <v>116.95540690386818</v>
      </c>
      <c r="H5485" s="231" t="str">
        <f>data_olah!H442</f>
        <v>TELKOMSEL</v>
      </c>
      <c r="I5485" s="231" t="str">
        <f>data_olah!I442</f>
        <v>INDIHOME</v>
      </c>
      <c r="J5485" s="231" t="str">
        <f>data_olah!J442</f>
        <v>TERPASANG</v>
      </c>
      <c r="K5485" s="231" t="str">
        <f>data_olah!S442</f>
        <v/>
      </c>
      <c r="L5485" s="231" t="str">
        <f>data_olah!U442</f>
        <v>KURANG OPTIMAL</v>
      </c>
    </row>
    <row r="5486">
      <c r="A5486" s="230">
        <v>2025.0</v>
      </c>
      <c r="B5486" s="230" t="s">
        <v>3601</v>
      </c>
      <c r="C5486" s="231" t="str">
        <f>data_olah!B443</f>
        <v>KUTAI KARTANEGARA</v>
      </c>
      <c r="D5486" s="231" t="str">
        <f>data_olah!C443</f>
        <v>SEBULU</v>
      </c>
      <c r="E5486" s="231" t="str">
        <f>data_olah!D443</f>
        <v>GIRI AGUNG</v>
      </c>
      <c r="F5486" s="232" t="str">
        <f>data_olah!F443</f>
        <v>-0.20357136843069457</v>
      </c>
      <c r="G5486" s="232" t="str">
        <f>data_olah!G443</f>
        <v>117.05980608295418</v>
      </c>
      <c r="H5486" s="231" t="str">
        <f>data_olah!H443</f>
        <v>TELKOM</v>
      </c>
      <c r="I5486" s="231" t="str">
        <f>data_olah!I443</f>
        <v>Astinet</v>
      </c>
      <c r="J5486" s="231" t="str">
        <f>data_olah!J443</f>
        <v>TERPASANG</v>
      </c>
      <c r="K5486" s="231" t="str">
        <f>data_olah!S443</f>
        <v>TIDAK AKTIF</v>
      </c>
      <c r="L5486" s="231" t="str">
        <f>data_olah!U443</f>
        <v>TIDAK TERDETEKSI</v>
      </c>
    </row>
    <row r="5487">
      <c r="A5487" s="230">
        <v>2025.0</v>
      </c>
      <c r="B5487" s="230" t="s">
        <v>3601</v>
      </c>
      <c r="C5487" s="231" t="str">
        <f>data_olah!B444</f>
        <v>KUTAI KARTANEGARA</v>
      </c>
      <c r="D5487" s="231" t="str">
        <f>data_olah!C444</f>
        <v>SEBULU</v>
      </c>
      <c r="E5487" s="231" t="str">
        <f>data_olah!D444</f>
        <v>SENONI</v>
      </c>
      <c r="F5487" s="232" t="str">
        <f>data_olah!F444</f>
        <v>-0.32730438473196105</v>
      </c>
      <c r="G5487" s="232" t="str">
        <f>data_olah!G444</f>
        <v>116.83552748481449</v>
      </c>
      <c r="H5487" s="231" t="str">
        <f>data_olah!H444</f>
        <v>TELKOMSEL</v>
      </c>
      <c r="I5487" s="231" t="str">
        <f>data_olah!I444</f>
        <v>INDIHOME</v>
      </c>
      <c r="J5487" s="231" t="str">
        <f>data_olah!J444</f>
        <v>TERPASANG</v>
      </c>
      <c r="K5487" s="231" t="str">
        <f>data_olah!S444</f>
        <v/>
      </c>
      <c r="L5487" s="231" t="str">
        <f>data_olah!U444</f>
        <v>KURANG OPTIMAL</v>
      </c>
    </row>
    <row r="5488">
      <c r="A5488" s="230">
        <v>2025.0</v>
      </c>
      <c r="B5488" s="230" t="s">
        <v>3601</v>
      </c>
      <c r="C5488" s="231" t="str">
        <f>data_olah!B445</f>
        <v>KUTAI KARTANEGARA</v>
      </c>
      <c r="D5488" s="231" t="str">
        <f>data_olah!C445</f>
        <v>SEBULU</v>
      </c>
      <c r="E5488" s="231" t="str">
        <f>data_olah!D445</f>
        <v>SEBULU MODEREN</v>
      </c>
      <c r="F5488" s="232" t="str">
        <f>data_olah!F445</f>
        <v>-0.2884964845922901</v>
      </c>
      <c r="G5488" s="232" t="str">
        <f>data_olah!G445</f>
        <v>116.9843134450515</v>
      </c>
      <c r="H5488" s="231" t="str">
        <f>data_olah!H445</f>
        <v>TELKOMSEL</v>
      </c>
      <c r="I5488" s="231" t="str">
        <f>data_olah!I445</f>
        <v>INDIHOME</v>
      </c>
      <c r="J5488" s="231" t="str">
        <f>data_olah!J445</f>
        <v>TERPASANG</v>
      </c>
      <c r="K5488" s="231" t="str">
        <f>data_olah!S445</f>
        <v/>
      </c>
      <c r="L5488" s="231" t="str">
        <f>data_olah!U445</f>
        <v>TIDAK OPTIMAL</v>
      </c>
    </row>
    <row r="5489">
      <c r="A5489" s="230">
        <v>2025.0</v>
      </c>
      <c r="B5489" s="230" t="s">
        <v>3601</v>
      </c>
      <c r="C5489" s="231" t="str">
        <f>data_olah!B446</f>
        <v>KUTAI KARTANEGARA</v>
      </c>
      <c r="D5489" s="231" t="str">
        <f>data_olah!C446</f>
        <v>SEBULU</v>
      </c>
      <c r="E5489" s="231" t="str">
        <f>data_olah!D446</f>
        <v>SANGGULAN</v>
      </c>
      <c r="F5489" s="232" t="str">
        <f>data_olah!F446</f>
        <v>-0.3224047188494352</v>
      </c>
      <c r="G5489" s="232" t="str">
        <f>data_olah!G446</f>
        <v>116.85037938955284</v>
      </c>
      <c r="H5489" s="231" t="str">
        <f>data_olah!H446</f>
        <v>TELKOM</v>
      </c>
      <c r="I5489" s="231" t="str">
        <f>data_olah!I446</f>
        <v>Astinet</v>
      </c>
      <c r="J5489" s="231" t="str">
        <f>data_olah!J446</f>
        <v>TERPASANG</v>
      </c>
      <c r="K5489" s="231" t="str">
        <f>data_olah!S446</f>
        <v>TIDAK AKTIF</v>
      </c>
      <c r="L5489" s="231" t="str">
        <f>data_olah!U446</f>
        <v>TIDAK TERDETEKSI</v>
      </c>
    </row>
    <row r="5490">
      <c r="A5490" s="230">
        <v>2025.0</v>
      </c>
      <c r="B5490" s="230" t="s">
        <v>3601</v>
      </c>
      <c r="C5490" s="231" t="str">
        <f>data_olah!B447</f>
        <v>KUTAI KARTANEGARA</v>
      </c>
      <c r="D5490" s="231" t="str">
        <f>data_olah!C447</f>
        <v>SEBULU</v>
      </c>
      <c r="E5490" s="231" t="str">
        <f>data_olah!D447</f>
        <v>LEKAQ KIDAU</v>
      </c>
      <c r="F5490" s="232" t="str">
        <f>data_olah!F447</f>
        <v>-0.30639324467678225</v>
      </c>
      <c r="G5490" s="232" t="str">
        <f>data_olah!G447</f>
        <v>116.82323232766008</v>
      </c>
      <c r="H5490" s="231" t="str">
        <f>data_olah!H447</f>
        <v>TELKOMSAT</v>
      </c>
      <c r="I5490" s="231" t="str">
        <f>data_olah!I447</f>
        <v>STARLINK</v>
      </c>
      <c r="J5490" s="231" t="str">
        <f>data_olah!J447</f>
        <v>TERPASANG</v>
      </c>
      <c r="K5490" s="231" t="str">
        <f>data_olah!S447</f>
        <v>&lt;= 500GB</v>
      </c>
      <c r="L5490" s="231" t="str">
        <f>data_olah!U447</f>
        <v>OPTIMAL</v>
      </c>
    </row>
    <row r="5491">
      <c r="A5491" s="230">
        <v>2025.0</v>
      </c>
      <c r="B5491" s="230" t="s">
        <v>3601</v>
      </c>
      <c r="C5491" s="231" t="str">
        <f>data_olah!B448</f>
        <v>KUTAI KARTANEGARA</v>
      </c>
      <c r="D5491" s="231" t="str">
        <f>data_olah!C448</f>
        <v>SEBULU</v>
      </c>
      <c r="E5491" s="231" t="str">
        <f>data_olah!D448</f>
        <v>MEKAR JAYA</v>
      </c>
      <c r="F5491" s="232" t="str">
        <f>data_olah!F448</f>
        <v>-0.14907006962817165</v>
      </c>
      <c r="G5491" s="232" t="str">
        <f>data_olah!G448</f>
        <v>116.98069154402778</v>
      </c>
      <c r="H5491" s="231" t="str">
        <f>data_olah!H448</f>
        <v>TELKOM</v>
      </c>
      <c r="I5491" s="231" t="str">
        <f>data_olah!I448</f>
        <v>WMS</v>
      </c>
      <c r="J5491" s="231" t="str">
        <f>data_olah!J448</f>
        <v>TERPASANG</v>
      </c>
      <c r="K5491" s="231" t="str">
        <f>data_olah!S448</f>
        <v>&lt;= 50GB</v>
      </c>
      <c r="L5491" s="231" t="str">
        <f>data_olah!U448</f>
        <v>TIDAK OPTIMAL</v>
      </c>
    </row>
    <row r="5492">
      <c r="A5492" s="230">
        <v>2025.0</v>
      </c>
      <c r="B5492" s="230" t="s">
        <v>3601</v>
      </c>
      <c r="C5492" s="231" t="str">
        <f>data_olah!B449</f>
        <v>KUTAI KARTANEGARA</v>
      </c>
      <c r="D5492" s="231" t="str">
        <f>data_olah!C449</f>
        <v>TABANG</v>
      </c>
      <c r="E5492" s="231" t="str">
        <f>data_olah!D449</f>
        <v>GUNUNG SARI</v>
      </c>
      <c r="F5492" s="232" t="str">
        <f>data_olah!F449</f>
        <v>0.36758780075223796</v>
      </c>
      <c r="G5492" s="232" t="str">
        <f>data_olah!G449</f>
        <v>116.13164515620933</v>
      </c>
      <c r="H5492" s="231" t="str">
        <f>data_olah!H449</f>
        <v>TELKOMSEL</v>
      </c>
      <c r="I5492" s="231" t="str">
        <f>data_olah!I449</f>
        <v>INDIHOME</v>
      </c>
      <c r="J5492" s="231" t="str">
        <f>data_olah!J449</f>
        <v>TERPASANG</v>
      </c>
      <c r="K5492" s="231" t="str">
        <f>data_olah!S449</f>
        <v/>
      </c>
      <c r="L5492" s="231" t="str">
        <f>data_olah!U449</f>
        <v>KURANG OPTIMAL</v>
      </c>
    </row>
    <row r="5493">
      <c r="A5493" s="230">
        <v>2025.0</v>
      </c>
      <c r="B5493" s="230" t="s">
        <v>3601</v>
      </c>
      <c r="C5493" s="231" t="str">
        <f>data_olah!B450</f>
        <v>KUTAI KARTANEGARA</v>
      </c>
      <c r="D5493" s="231" t="str">
        <f>data_olah!C450</f>
        <v>TABANG</v>
      </c>
      <c r="E5493" s="231" t="str">
        <f>data_olah!D450</f>
        <v>LONG LALANG</v>
      </c>
      <c r="F5493" s="232" t="str">
        <f>data_olah!F450</f>
        <v>0.3518166267508144</v>
      </c>
      <c r="G5493" s="232" t="str">
        <f>data_olah!G450</f>
        <v>116.16780374761754</v>
      </c>
      <c r="H5493" s="231" t="str">
        <f>data_olah!H450</f>
        <v>TELKOMSAT</v>
      </c>
      <c r="I5493" s="231" t="str">
        <f>data_olah!I450</f>
        <v>STARLINK</v>
      </c>
      <c r="J5493" s="231" t="str">
        <f>data_olah!J450</f>
        <v>TERPASANG</v>
      </c>
      <c r="K5493" s="231" t="str">
        <f>data_olah!S450</f>
        <v>&lt;= 100GB</v>
      </c>
      <c r="L5493" s="231" t="str">
        <f>data_olah!U450</f>
        <v>KURANG OPTIMAL</v>
      </c>
    </row>
    <row r="5494">
      <c r="A5494" s="230">
        <v>2025.0</v>
      </c>
      <c r="B5494" s="230" t="s">
        <v>3601</v>
      </c>
      <c r="C5494" s="231" t="str">
        <f>data_olah!B451</f>
        <v>KUTAI KARTANEGARA</v>
      </c>
      <c r="D5494" s="231" t="str">
        <f>data_olah!C451</f>
        <v>TABANG</v>
      </c>
      <c r="E5494" s="231" t="str">
        <f>data_olah!D451</f>
        <v>MUARA RITAN</v>
      </c>
      <c r="F5494" s="232" t="str">
        <f>data_olah!F451</f>
        <v>0.392466701753444</v>
      </c>
      <c r="G5494" s="232" t="str">
        <f>data_olah!G451</f>
        <v>116.05186598371063</v>
      </c>
      <c r="H5494" s="231" t="str">
        <f>data_olah!H451</f>
        <v>TELKOMSEL</v>
      </c>
      <c r="I5494" s="231" t="str">
        <f>data_olah!I451</f>
        <v>ORBIT</v>
      </c>
      <c r="J5494" s="231" t="str">
        <f>data_olah!J451</f>
        <v>TERPASANG</v>
      </c>
      <c r="K5494" s="231" t="str">
        <f>data_olah!S451</f>
        <v>TIDAK TERDETEKSI</v>
      </c>
      <c r="L5494" s="231" t="str">
        <f>data_olah!U451</f>
        <v>TIDAK TERDETEKSI</v>
      </c>
    </row>
    <row r="5495">
      <c r="A5495" s="230">
        <v>2025.0</v>
      </c>
      <c r="B5495" s="230" t="s">
        <v>3601</v>
      </c>
      <c r="C5495" s="231" t="str">
        <f>data_olah!B452</f>
        <v>KUTAI KARTANEGARA</v>
      </c>
      <c r="D5495" s="231" t="str">
        <f>data_olah!C452</f>
        <v>TABANG</v>
      </c>
      <c r="E5495" s="231" t="str">
        <f>data_olah!D452</f>
        <v>BULUK SEN</v>
      </c>
      <c r="F5495" s="232" t="str">
        <f>data_olah!F452</f>
        <v>0.44659514068125833</v>
      </c>
      <c r="G5495" s="232" t="str">
        <f>data_olah!G452</f>
        <v>116.06068314796482</v>
      </c>
      <c r="H5495" s="231" t="str">
        <f>data_olah!H452</f>
        <v>TELKOMSAT</v>
      </c>
      <c r="I5495" s="231" t="str">
        <f>data_olah!I452</f>
        <v>STARLINK</v>
      </c>
      <c r="J5495" s="231" t="str">
        <f>data_olah!J452</f>
        <v>TERPASANG</v>
      </c>
      <c r="K5495" s="231" t="str">
        <f>data_olah!S452</f>
        <v>&lt;= 50GB</v>
      </c>
      <c r="L5495" s="231" t="str">
        <f>data_olah!U452</f>
        <v>TIDAK OPTIMAL</v>
      </c>
    </row>
    <row r="5496">
      <c r="A5496" s="230">
        <v>2025.0</v>
      </c>
      <c r="B5496" s="230" t="s">
        <v>3601</v>
      </c>
      <c r="C5496" s="231" t="str">
        <f>data_olah!B453</f>
        <v>KUTAI KARTANEGARA</v>
      </c>
      <c r="D5496" s="231" t="str">
        <f>data_olah!C453</f>
        <v>TABANG</v>
      </c>
      <c r="E5496" s="231" t="str">
        <f>data_olah!D453</f>
        <v>UMAQ DIAN</v>
      </c>
      <c r="F5496" s="232" t="str">
        <f>data_olah!F453</f>
        <v>0.5823591519213868</v>
      </c>
      <c r="G5496" s="232" t="str">
        <f>data_olah!G453</f>
        <v>116.03522070110196</v>
      </c>
      <c r="H5496" s="231" t="str">
        <f>data_olah!H453</f>
        <v>TELKOMSAT</v>
      </c>
      <c r="I5496" s="231" t="str">
        <f>data_olah!I453</f>
        <v>STARLINK</v>
      </c>
      <c r="J5496" s="231" t="str">
        <f>data_olah!J453</f>
        <v>TERPASANG</v>
      </c>
      <c r="K5496" s="231" t="str">
        <f>data_olah!S453</f>
        <v>&lt;=1000GB</v>
      </c>
      <c r="L5496" s="231" t="str">
        <f>data_olah!U453</f>
        <v>SANGAT OPTIMAL</v>
      </c>
    </row>
    <row r="5497">
      <c r="A5497" s="230">
        <v>2025.0</v>
      </c>
      <c r="B5497" s="230" t="s">
        <v>3601</v>
      </c>
      <c r="C5497" s="231" t="str">
        <f>data_olah!B454</f>
        <v>KUTAI KARTANEGARA</v>
      </c>
      <c r="D5497" s="231" t="str">
        <f>data_olah!C454</f>
        <v>TABANG</v>
      </c>
      <c r="E5497" s="231" t="str">
        <f>data_olah!D454</f>
        <v>MUARA PEDOHON</v>
      </c>
      <c r="F5497" s="232" t="str">
        <f>data_olah!F454</f>
        <v>0.5058363515969027</v>
      </c>
      <c r="G5497" s="232" t="str">
        <f>data_olah!G454</f>
        <v>115.9671015158863</v>
      </c>
      <c r="H5497" s="231" t="str">
        <f>data_olah!H454</f>
        <v>TELKOMSAT</v>
      </c>
      <c r="I5497" s="231" t="str">
        <f>data_olah!I454</f>
        <v>STARLINK</v>
      </c>
      <c r="J5497" s="231" t="str">
        <f>data_olah!J454</f>
        <v>TERPASANG</v>
      </c>
      <c r="K5497" s="231" t="str">
        <f>data_olah!S454</f>
        <v>&lt;= 50GB</v>
      </c>
      <c r="L5497" s="231" t="str">
        <f>data_olah!U454</f>
        <v>TIDAK OPTIMAL</v>
      </c>
    </row>
    <row r="5498">
      <c r="A5498" s="230">
        <v>2025.0</v>
      </c>
      <c r="B5498" s="230" t="s">
        <v>3601</v>
      </c>
      <c r="C5498" s="231" t="str">
        <f>data_olah!B455</f>
        <v>KUTAI KARTANEGARA</v>
      </c>
      <c r="D5498" s="231" t="str">
        <f>data_olah!C455</f>
        <v>TABANG</v>
      </c>
      <c r="E5498" s="231" t="str">
        <f>data_olah!D455</f>
        <v>BILA TALANG</v>
      </c>
      <c r="F5498" s="232" t="str">
        <f>data_olah!F455</f>
        <v>0.5649957958306533</v>
      </c>
      <c r="G5498" s="232" t="str">
        <f>data_olah!G455</f>
        <v>116.01066965083464</v>
      </c>
      <c r="H5498" s="231" t="str">
        <f>data_olah!H455</f>
        <v>TELKOMSEL</v>
      </c>
      <c r="I5498" s="231" t="str">
        <f>data_olah!I455</f>
        <v>ORBIT</v>
      </c>
      <c r="J5498" s="231" t="str">
        <f>data_olah!J455</f>
        <v>TERPASANG</v>
      </c>
      <c r="K5498" s="231" t="str">
        <f>data_olah!S455</f>
        <v>TIDAK TERDETEKSI</v>
      </c>
      <c r="L5498" s="231" t="str">
        <f>data_olah!U455</f>
        <v>TIDAK TERDETEKSI</v>
      </c>
    </row>
    <row r="5499">
      <c r="A5499" s="230">
        <v>2025.0</v>
      </c>
      <c r="B5499" s="230" t="s">
        <v>3601</v>
      </c>
      <c r="C5499" s="231" t="str">
        <f>data_olah!B456</f>
        <v>KUTAI KARTANEGARA</v>
      </c>
      <c r="D5499" s="231" t="str">
        <f>data_olah!C456</f>
        <v>TABANG</v>
      </c>
      <c r="E5499" s="231" t="str">
        <f>data_olah!D456</f>
        <v>KAMPUNG BARU</v>
      </c>
      <c r="F5499" s="232" t="str">
        <f>data_olah!F456</f>
        <v>0.5837670973639913</v>
      </c>
      <c r="G5499" s="232" t="str">
        <f>data_olah!G456</f>
        <v>116.0275155741172</v>
      </c>
      <c r="H5499" s="231" t="str">
        <f>data_olah!H456</f>
        <v>TELKOMSAT</v>
      </c>
      <c r="I5499" s="231" t="str">
        <f>data_olah!I456</f>
        <v>STARLINK</v>
      </c>
      <c r="J5499" s="231" t="str">
        <f>data_olah!J456</f>
        <v>TERPASANG</v>
      </c>
      <c r="K5499" s="231" t="str">
        <f>data_olah!S456</f>
        <v>&lt;= 150GB</v>
      </c>
      <c r="L5499" s="231" t="str">
        <f>data_olah!U456</f>
        <v>TIDAK OPTIMAL</v>
      </c>
    </row>
    <row r="5500">
      <c r="A5500" s="230">
        <v>2025.0</v>
      </c>
      <c r="B5500" s="230" t="s">
        <v>3601</v>
      </c>
      <c r="C5500" s="231" t="str">
        <f>data_olah!B457</f>
        <v>KUTAI KARTANEGARA</v>
      </c>
      <c r="D5500" s="231" t="str">
        <f>data_olah!C457</f>
        <v>TABANG</v>
      </c>
      <c r="E5500" s="231" t="str">
        <f>data_olah!D457</f>
        <v>UMAQ TUKUNG</v>
      </c>
      <c r="F5500" s="232" t="str">
        <f>data_olah!F457</f>
        <v>0.5884369392419319</v>
      </c>
      <c r="G5500" s="232" t="str">
        <f>data_olah!G457</f>
        <v>116.03127132036185</v>
      </c>
      <c r="H5500" s="231" t="str">
        <f>data_olah!H457</f>
        <v>TELKOMSAT</v>
      </c>
      <c r="I5500" s="231" t="str">
        <f>data_olah!I457</f>
        <v>STARLINK</v>
      </c>
      <c r="J5500" s="231" t="str">
        <f>data_olah!J457</f>
        <v>TERPASANG</v>
      </c>
      <c r="K5500" s="231" t="str">
        <f>data_olah!S457</f>
        <v>&lt;=1000GB</v>
      </c>
      <c r="L5500" s="231" t="str">
        <f>data_olah!U457</f>
        <v>SANGAT OPTIMAL</v>
      </c>
    </row>
    <row r="5501">
      <c r="A5501" s="230">
        <v>2025.0</v>
      </c>
      <c r="B5501" s="230" t="s">
        <v>3601</v>
      </c>
      <c r="C5501" s="231" t="str">
        <f>data_olah!B458</f>
        <v>KUTAI KARTANEGARA</v>
      </c>
      <c r="D5501" s="231" t="str">
        <f>data_olah!C458</f>
        <v>TABANG</v>
      </c>
      <c r="E5501" s="231" t="str">
        <f>data_olah!D458</f>
        <v>SIDOMULYO</v>
      </c>
      <c r="F5501" s="232" t="str">
        <f>data_olah!F458</f>
        <v>0.5727677635230305</v>
      </c>
      <c r="G5501" s="232" t="str">
        <f>data_olah!G458</f>
        <v>116.01944282623566</v>
      </c>
      <c r="H5501" s="231" t="str">
        <f>data_olah!H458</f>
        <v/>
      </c>
      <c r="I5501" s="231" t="str">
        <f>data_olah!I458</f>
        <v/>
      </c>
      <c r="J5501" s="231" t="str">
        <f>data_olah!J458</f>
        <v/>
      </c>
      <c r="K5501" s="231" t="str">
        <f>data_olah!S458</f>
        <v>BELUM TERPASANG</v>
      </c>
      <c r="L5501" s="231" t="str">
        <f>data_olah!U458</f>
        <v>BELUM TERPASANG</v>
      </c>
    </row>
    <row r="5502">
      <c r="A5502" s="230">
        <v>2025.0</v>
      </c>
      <c r="B5502" s="230" t="s">
        <v>3601</v>
      </c>
      <c r="C5502" s="231" t="str">
        <f>data_olah!B459</f>
        <v>KUTAI KARTANEGARA</v>
      </c>
      <c r="D5502" s="231" t="str">
        <f>data_olah!C459</f>
        <v>TABANG</v>
      </c>
      <c r="E5502" s="231" t="str">
        <f>data_olah!D459</f>
        <v>UMAQ BEKUAY</v>
      </c>
      <c r="F5502" s="232" t="str">
        <f>data_olah!F459</f>
        <v>0.5696348583065532</v>
      </c>
      <c r="G5502" s="232" t="str">
        <f>data_olah!G459</f>
        <v>116.00948430759813</v>
      </c>
      <c r="H5502" s="231" t="str">
        <f>data_olah!H459</f>
        <v>TELKOMSEL</v>
      </c>
      <c r="I5502" s="231" t="str">
        <f>data_olah!I459</f>
        <v>ORBIT</v>
      </c>
      <c r="J5502" s="231" t="str">
        <f>data_olah!J459</f>
        <v>TERPASANG</v>
      </c>
      <c r="K5502" s="231" t="str">
        <f>data_olah!S459</f>
        <v>TIDAK TERDETEKSI</v>
      </c>
      <c r="L5502" s="231" t="str">
        <f>data_olah!U459</f>
        <v>TIDAK TERDETEKSI</v>
      </c>
    </row>
    <row r="5503">
      <c r="A5503" s="230">
        <v>2025.0</v>
      </c>
      <c r="B5503" s="230" t="s">
        <v>3601</v>
      </c>
      <c r="C5503" s="231" t="str">
        <f>data_olah!B460</f>
        <v>KUTAI KARTANEGARA</v>
      </c>
      <c r="D5503" s="231" t="str">
        <f>data_olah!C460</f>
        <v>TABANG</v>
      </c>
      <c r="E5503" s="231" t="str">
        <f>data_olah!D460</f>
        <v>TABANG LAMA</v>
      </c>
      <c r="F5503" s="232" t="str">
        <f>data_olah!F460</f>
        <v>0.5631643813230952</v>
      </c>
      <c r="G5503" s="232" t="str">
        <f>data_olah!G460</f>
        <v>116.02666727853531</v>
      </c>
      <c r="H5503" s="231" t="str">
        <f>data_olah!H460</f>
        <v>TELKOMSEL</v>
      </c>
      <c r="I5503" s="231" t="str">
        <f>data_olah!I460</f>
        <v>ORBIT</v>
      </c>
      <c r="J5503" s="231" t="str">
        <f>data_olah!J460</f>
        <v>TERPASANG</v>
      </c>
      <c r="K5503" s="231" t="str">
        <f>data_olah!S460</f>
        <v>TIDAK TERDETEKSI</v>
      </c>
      <c r="L5503" s="231" t="str">
        <f>data_olah!U460</f>
        <v>TIDAK TERDETEKSI</v>
      </c>
    </row>
    <row r="5504">
      <c r="A5504" s="230">
        <v>2025.0</v>
      </c>
      <c r="B5504" s="230" t="s">
        <v>3601</v>
      </c>
      <c r="C5504" s="231" t="str">
        <f>data_olah!B461</f>
        <v>KUTAI KARTANEGARA</v>
      </c>
      <c r="D5504" s="231" t="str">
        <f>data_olah!C461</f>
        <v>TABANG</v>
      </c>
      <c r="E5504" s="231" t="str">
        <f>data_olah!D461</f>
        <v>MUARA TIQ</v>
      </c>
      <c r="F5504" s="232" t="str">
        <f>data_olah!F461</f>
        <v>0.5851911952789394</v>
      </c>
      <c r="G5504" s="232" t="str">
        <f>data_olah!G461</f>
        <v>115.9805648262356</v>
      </c>
      <c r="H5504" s="231" t="str">
        <f>data_olah!H461</f>
        <v>TELKOMSEL</v>
      </c>
      <c r="I5504" s="231" t="str">
        <f>data_olah!I461</f>
        <v>ORBIT</v>
      </c>
      <c r="J5504" s="231" t="str">
        <f>data_olah!J461</f>
        <v>TERPASANG</v>
      </c>
      <c r="K5504" s="231" t="str">
        <f>data_olah!S461</f>
        <v>TIDAK TERDETEKSI</v>
      </c>
      <c r="L5504" s="231" t="str">
        <f>data_olah!U461</f>
        <v>TIDAK TERDETEKSI</v>
      </c>
    </row>
    <row r="5505">
      <c r="A5505" s="230">
        <v>2025.0</v>
      </c>
      <c r="B5505" s="230" t="s">
        <v>3601</v>
      </c>
      <c r="C5505" s="231" t="str">
        <f>data_olah!B462</f>
        <v>KUTAI KARTANEGARA</v>
      </c>
      <c r="D5505" s="231" t="str">
        <f>data_olah!C462</f>
        <v>TABANG</v>
      </c>
      <c r="E5505" s="231" t="str">
        <f>data_olah!D462</f>
        <v>MUARA SALUNG</v>
      </c>
      <c r="F5505" s="232" t="str">
        <f>data_olah!F462</f>
        <v>0.8040383101912678</v>
      </c>
      <c r="G5505" s="232" t="str">
        <f>data_olah!G462</f>
        <v>115.63803329591457</v>
      </c>
      <c r="H5505" s="231" t="str">
        <f>data_olah!H462</f>
        <v>TELKOMSAT</v>
      </c>
      <c r="I5505" s="231" t="str">
        <f>data_olah!I462</f>
        <v>STARLINK</v>
      </c>
      <c r="J5505" s="231" t="str">
        <f>data_olah!J462</f>
        <v>TERPASANG</v>
      </c>
      <c r="K5505" s="231" t="str">
        <f>data_olah!S462</f>
        <v>&lt;=1000GB</v>
      </c>
      <c r="L5505" s="231" t="str">
        <f>data_olah!U462</f>
        <v>SANGAT OPTIMAL</v>
      </c>
    </row>
    <row r="5506">
      <c r="A5506" s="230">
        <v>2025.0</v>
      </c>
      <c r="B5506" s="230" t="s">
        <v>3601</v>
      </c>
      <c r="C5506" s="231" t="str">
        <f>data_olah!B463</f>
        <v>KUTAI KARTANEGARA</v>
      </c>
      <c r="D5506" s="231" t="str">
        <f>data_olah!C463</f>
        <v>TABANG</v>
      </c>
      <c r="E5506" s="231" t="str">
        <f>data_olah!D463</f>
        <v>MUARA KEBAQ</v>
      </c>
      <c r="F5506" s="232" t="str">
        <f>data_olah!F463</f>
        <v>0.9376235004476032</v>
      </c>
      <c r="G5506" s="232" t="str">
        <f>data_olah!G463</f>
        <v>115.59230678020565</v>
      </c>
      <c r="H5506" s="231" t="str">
        <f>data_olah!H463</f>
        <v>TELKOMSAT</v>
      </c>
      <c r="I5506" s="231" t="str">
        <f>data_olah!I463</f>
        <v>STARLINK</v>
      </c>
      <c r="J5506" s="231" t="str">
        <f>data_olah!J463</f>
        <v>TERPASANG</v>
      </c>
      <c r="K5506" s="231" t="str">
        <f>data_olah!S463</f>
        <v>&lt;=1000GB</v>
      </c>
      <c r="L5506" s="231" t="str">
        <f>data_olah!U463</f>
        <v>SANGAT OPTIMAL</v>
      </c>
    </row>
    <row r="5507">
      <c r="A5507" s="230">
        <v>2025.0</v>
      </c>
      <c r="B5507" s="230" t="s">
        <v>3601</v>
      </c>
      <c r="C5507" s="231" t="str">
        <f>data_olah!B464</f>
        <v>KUTAI KARTANEGARA</v>
      </c>
      <c r="D5507" s="231" t="str">
        <f>data_olah!C464</f>
        <v>TABANG</v>
      </c>
      <c r="E5507" s="231" t="str">
        <f>data_olah!D464</f>
        <v>MUARA BELINAU</v>
      </c>
      <c r="F5507" s="232" t="str">
        <f>data_olah!F464</f>
        <v>1.1593826517058607</v>
      </c>
      <c r="G5507" s="232" t="str">
        <f>data_olah!G464</f>
        <v>115.94742196856457</v>
      </c>
      <c r="H5507" s="231" t="str">
        <f>data_olah!H464</f>
        <v>TELKOMSAT</v>
      </c>
      <c r="I5507" s="231" t="str">
        <f>data_olah!I464</f>
        <v>STARLINK</v>
      </c>
      <c r="J5507" s="231" t="str">
        <f>data_olah!J464</f>
        <v>TERPASANG</v>
      </c>
      <c r="K5507" s="231" t="str">
        <f>data_olah!S464</f>
        <v>&lt;= 100GB</v>
      </c>
      <c r="L5507" s="231" t="str">
        <f>data_olah!U464</f>
        <v>OPTIMAL</v>
      </c>
    </row>
    <row r="5508">
      <c r="A5508" s="230">
        <v>2025.0</v>
      </c>
      <c r="B5508" s="230" t="s">
        <v>3601</v>
      </c>
      <c r="C5508" s="231" t="str">
        <f>data_olah!B465</f>
        <v>KUTAI KARTANEGARA</v>
      </c>
      <c r="D5508" s="231" t="str">
        <f>data_olah!C465</f>
        <v>TABANG</v>
      </c>
      <c r="E5508" s="231" t="str">
        <f>data_olah!D465</f>
        <v>MUARA TUBOQ</v>
      </c>
      <c r="F5508" s="232" t="str">
        <f>data_olah!F465</f>
        <v>0.5868346012506974</v>
      </c>
      <c r="G5508" s="232" t="str">
        <f>data_olah!G465</f>
        <v>115.97630329316378</v>
      </c>
      <c r="H5508" s="231" t="str">
        <f>data_olah!H465</f>
        <v>TELKOMSEL</v>
      </c>
      <c r="I5508" s="231" t="str">
        <f>data_olah!I465</f>
        <v>ORBIT</v>
      </c>
      <c r="J5508" s="231" t="str">
        <f>data_olah!J465</f>
        <v>TERPASANG</v>
      </c>
      <c r="K5508" s="231" t="str">
        <f>data_olah!S465</f>
        <v>TIDAK TERDETEKSI</v>
      </c>
      <c r="L5508" s="231" t="str">
        <f>data_olah!U465</f>
        <v>TIDAK TERDETEKSI</v>
      </c>
    </row>
    <row r="5509">
      <c r="A5509" s="230">
        <v>2025.0</v>
      </c>
      <c r="B5509" s="230" t="s">
        <v>3601</v>
      </c>
      <c r="C5509" s="231" t="str">
        <f>data_olah!B466</f>
        <v>KUTAI KARTANEGARA</v>
      </c>
      <c r="D5509" s="231" t="str">
        <f>data_olah!C466</f>
        <v>TABANG</v>
      </c>
      <c r="E5509" s="231" t="str">
        <f>data_olah!D466</f>
        <v>RITAN BARU</v>
      </c>
      <c r="F5509" s="232" t="str">
        <f>data_olah!F466</f>
        <v>0.39040049982240504</v>
      </c>
      <c r="G5509" s="232" t="str">
        <f>data_olah!G466</f>
        <v>116.05443858020529</v>
      </c>
      <c r="H5509" s="231" t="str">
        <f>data_olah!H466</f>
        <v>TELKOMSAT</v>
      </c>
      <c r="I5509" s="231" t="str">
        <f>data_olah!I466</f>
        <v>STARLINK</v>
      </c>
      <c r="J5509" s="231" t="str">
        <f>data_olah!J466</f>
        <v>TERPASANG</v>
      </c>
      <c r="K5509" s="231" t="str">
        <f>data_olah!S466</f>
        <v>&lt;= 100GB</v>
      </c>
      <c r="L5509" s="231" t="str">
        <f>data_olah!U466</f>
        <v>TIDAK OPTIMAL</v>
      </c>
    </row>
    <row r="5510">
      <c r="A5510" s="230">
        <v>2025.0</v>
      </c>
      <c r="B5510" s="230" t="s">
        <v>3601</v>
      </c>
      <c r="C5510" s="231" t="str">
        <f>data_olah!B467</f>
        <v>KUTAI KARTANEGARA</v>
      </c>
      <c r="D5510" s="231" t="str">
        <f>data_olah!C467</f>
        <v>TABANG</v>
      </c>
      <c r="E5510" s="231" t="str">
        <f>data_olah!D467</f>
        <v>TUKUNG RITAN</v>
      </c>
      <c r="F5510" s="232" t="str">
        <f>data_olah!F467</f>
        <v>0.3836810743381145</v>
      </c>
      <c r="G5510" s="232" t="str">
        <f>data_olah!G467</f>
        <v>116.05963797585214</v>
      </c>
      <c r="H5510" s="231" t="str">
        <f>data_olah!H467</f>
        <v>TELKOMSEL</v>
      </c>
      <c r="I5510" s="231" t="str">
        <f>data_olah!I467</f>
        <v>ORBIT</v>
      </c>
      <c r="J5510" s="231" t="str">
        <f>data_olah!J467</f>
        <v>TERPASANG</v>
      </c>
      <c r="K5510" s="231" t="str">
        <f>data_olah!S467</f>
        <v>TIDAK TERDETEKSI</v>
      </c>
      <c r="L5510" s="231" t="str">
        <f>data_olah!U467</f>
        <v>TIDAK TERDETEKSI</v>
      </c>
    </row>
    <row r="5511">
      <c r="A5511" s="230">
        <v>2025.0</v>
      </c>
      <c r="B5511" s="230" t="s">
        <v>3601</v>
      </c>
      <c r="C5511" s="231" t="str">
        <f>data_olah!B468</f>
        <v>KUTAI KARTANEGARA</v>
      </c>
      <c r="D5511" s="231" t="str">
        <f>data_olah!C468</f>
        <v>TENGGARONG</v>
      </c>
      <c r="E5511" s="231" t="str">
        <f>data_olah!D468</f>
        <v>RAPAK LAMBUR</v>
      </c>
      <c r="F5511" s="232" t="str">
        <f>data_olah!F468</f>
        <v>-0.33663589889178014</v>
      </c>
      <c r="G5511" s="232" t="str">
        <f>data_olah!G468</f>
        <v>116.95191114856135</v>
      </c>
      <c r="H5511" s="231" t="str">
        <f>data_olah!H468</f>
        <v>TELKOMSEL</v>
      </c>
      <c r="I5511" s="231" t="str">
        <f>data_olah!I468</f>
        <v>INDIHOME</v>
      </c>
      <c r="J5511" s="231" t="str">
        <f>data_olah!J468</f>
        <v>TERPASANG</v>
      </c>
      <c r="K5511" s="231" t="str">
        <f>data_olah!S468</f>
        <v/>
      </c>
      <c r="L5511" s="231" t="str">
        <f>data_olah!U468</f>
        <v>TIDAK OPTIMAL</v>
      </c>
    </row>
    <row r="5512">
      <c r="A5512" s="230">
        <v>2025.0</v>
      </c>
      <c r="B5512" s="230" t="s">
        <v>3601</v>
      </c>
      <c r="C5512" s="231" t="str">
        <f>data_olah!B469</f>
        <v>KUTAI KARTANEGARA</v>
      </c>
      <c r="D5512" s="231" t="str">
        <f>data_olah!C469</f>
        <v>TENGGARONG</v>
      </c>
      <c r="E5512" s="231" t="str">
        <f>data_olah!D469</f>
        <v>BENDANG RAYA</v>
      </c>
      <c r="F5512" s="232" t="str">
        <f>data_olah!F469</f>
        <v>-0.36856172061022047</v>
      </c>
      <c r="G5512" s="232" t="str">
        <f>data_olah!G469</f>
        <v>116.92560715246886</v>
      </c>
      <c r="H5512" s="231" t="str">
        <f>data_olah!H469</f>
        <v>TELKOMSEL</v>
      </c>
      <c r="I5512" s="231" t="str">
        <f>data_olah!I469</f>
        <v>INDIHOME</v>
      </c>
      <c r="J5512" s="231" t="str">
        <f>data_olah!J469</f>
        <v>TERPASANG</v>
      </c>
      <c r="K5512" s="231" t="str">
        <f>data_olah!S469</f>
        <v/>
      </c>
      <c r="L5512" s="231" t="str">
        <f>data_olah!U469</f>
        <v>TIDAK OPTIMAL</v>
      </c>
    </row>
    <row r="5513">
      <c r="A5513" s="230">
        <v>2025.0</v>
      </c>
      <c r="B5513" s="230" t="s">
        <v>3601</v>
      </c>
      <c r="C5513" s="231" t="str">
        <f>data_olah!B470</f>
        <v>KUTAI KARTANEGARA</v>
      </c>
      <c r="D5513" s="231" t="str">
        <f>data_olah!C470</f>
        <v>TENGGARONG SEBERANG</v>
      </c>
      <c r="E5513" s="231" t="str">
        <f>data_olah!D470</f>
        <v>MANUNGGAL JAYA</v>
      </c>
      <c r="F5513" s="232" t="str">
        <f>data_olah!F470</f>
        <v>-0.3810106422280086</v>
      </c>
      <c r="G5513" s="232" t="str">
        <f>data_olah!G470</f>
        <v>117.11211711089206</v>
      </c>
      <c r="H5513" s="231" t="str">
        <f>data_olah!H470</f>
        <v>TELKOM</v>
      </c>
      <c r="I5513" s="231" t="str">
        <f>data_olah!I470</f>
        <v>WMS</v>
      </c>
      <c r="J5513" s="231" t="str">
        <f>data_olah!J470</f>
        <v>TERPASANG</v>
      </c>
      <c r="K5513" s="231" t="str">
        <f>data_olah!S470</f>
        <v>TIDAK AKTIF</v>
      </c>
      <c r="L5513" s="231" t="str">
        <f>data_olah!U470</f>
        <v>TIDAK OPTIMAL</v>
      </c>
    </row>
    <row r="5514">
      <c r="A5514" s="230">
        <v>2025.0</v>
      </c>
      <c r="B5514" s="230" t="s">
        <v>3601</v>
      </c>
      <c r="C5514" s="231" t="str">
        <f>data_olah!B471</f>
        <v>KUTAI KARTANEGARA</v>
      </c>
      <c r="D5514" s="231" t="str">
        <f>data_olah!C471</f>
        <v>TENGGARONG SEBERANG</v>
      </c>
      <c r="E5514" s="231" t="str">
        <f>data_olah!D471</f>
        <v>BUKIT RAYA</v>
      </c>
      <c r="F5514" s="232" t="str">
        <f>data_olah!F471</f>
        <v>-0.4166513986292626</v>
      </c>
      <c r="G5514" s="232" t="str">
        <f>data_olah!G471</f>
        <v>117.06860766719366</v>
      </c>
      <c r="H5514" s="231" t="str">
        <f>data_olah!H471</f>
        <v>TELKOMSEL</v>
      </c>
      <c r="I5514" s="231" t="str">
        <f>data_olah!I471</f>
        <v>INDIHOME</v>
      </c>
      <c r="J5514" s="231" t="str">
        <f>data_olah!J471</f>
        <v>TERPASANG</v>
      </c>
      <c r="K5514" s="231" t="str">
        <f>data_olah!S471</f>
        <v/>
      </c>
      <c r="L5514" s="231" t="str">
        <f>data_olah!U471</f>
        <v>TIDAK OPTIMAL</v>
      </c>
    </row>
    <row r="5515">
      <c r="A5515" s="230">
        <v>2025.0</v>
      </c>
      <c r="B5515" s="230" t="s">
        <v>3601</v>
      </c>
      <c r="C5515" s="231" t="str">
        <f>data_olah!B472</f>
        <v>KUTAI KARTANEGARA</v>
      </c>
      <c r="D5515" s="231" t="str">
        <f>data_olah!C472</f>
        <v>TENGGARONG SEBERANG</v>
      </c>
      <c r="E5515" s="231" t="str">
        <f>data_olah!D472</f>
        <v>EMBALUT</v>
      </c>
      <c r="F5515" s="232" t="str">
        <f>data_olah!F472</f>
        <v>-0.3371235401605629</v>
      </c>
      <c r="G5515" s="232" t="str">
        <f>data_olah!G472</f>
        <v>117.08467270295287</v>
      </c>
      <c r="H5515" s="231" t="str">
        <f>data_olah!H472</f>
        <v>TELKOM</v>
      </c>
      <c r="I5515" s="231" t="str">
        <f>data_olah!I472</f>
        <v>WMS</v>
      </c>
      <c r="J5515" s="231" t="str">
        <f>data_olah!J472</f>
        <v>TERPASANG</v>
      </c>
      <c r="K5515" s="231" t="str">
        <f>data_olah!S472</f>
        <v>&lt;= 150GB</v>
      </c>
      <c r="L5515" s="231" t="str">
        <f>data_olah!U472</f>
        <v>KURANG OPTIMAL</v>
      </c>
    </row>
    <row r="5516">
      <c r="A5516" s="230">
        <v>2025.0</v>
      </c>
      <c r="B5516" s="230" t="s">
        <v>3601</v>
      </c>
      <c r="C5516" s="231" t="str">
        <f>data_olah!B473</f>
        <v>KUTAI KARTANEGARA</v>
      </c>
      <c r="D5516" s="231" t="str">
        <f>data_olah!C473</f>
        <v>TENGGARONG SEBERANG</v>
      </c>
      <c r="E5516" s="231" t="str">
        <f>data_olah!D473</f>
        <v>BANGUN REJO</v>
      </c>
      <c r="F5516" s="232" t="str">
        <f>data_olah!F473</f>
        <v>-0.3582107036744533</v>
      </c>
      <c r="G5516" s="232" t="str">
        <f>data_olah!G473</f>
        <v>117.11026928174144</v>
      </c>
      <c r="H5516" s="231" t="str">
        <f>data_olah!H473</f>
        <v>TELKOM</v>
      </c>
      <c r="I5516" s="231" t="str">
        <f>data_olah!I473</f>
        <v>WMS</v>
      </c>
      <c r="J5516" s="231" t="str">
        <f>data_olah!J473</f>
        <v>TERPASANG</v>
      </c>
      <c r="K5516" s="231" t="str">
        <f>data_olah!S473</f>
        <v>TIDAK AKTIF</v>
      </c>
      <c r="L5516" s="231" t="str">
        <f>data_olah!U473</f>
        <v>KURANG OPTIMAL</v>
      </c>
    </row>
    <row r="5517">
      <c r="A5517" s="230">
        <v>2025.0</v>
      </c>
      <c r="B5517" s="230" t="s">
        <v>3601</v>
      </c>
      <c r="C5517" s="231" t="str">
        <f>data_olah!B474</f>
        <v>KUTAI KARTANEGARA</v>
      </c>
      <c r="D5517" s="231" t="str">
        <f>data_olah!C474</f>
        <v>TENGGARONG SEBERANG</v>
      </c>
      <c r="E5517" s="231" t="str">
        <f>data_olah!D474</f>
        <v>KERTA BUANA</v>
      </c>
      <c r="F5517" s="232" t="str">
        <f>data_olah!F474</f>
        <v>-0.3109178236353778</v>
      </c>
      <c r="G5517" s="232" t="str">
        <f>data_olah!G474</f>
        <v>117.10557560279412</v>
      </c>
      <c r="H5517" s="231" t="str">
        <f>data_olah!H474</f>
        <v>TELKOM</v>
      </c>
      <c r="I5517" s="231" t="str">
        <f>data_olah!I474</f>
        <v>WMS</v>
      </c>
      <c r="J5517" s="231" t="str">
        <f>data_olah!J474</f>
        <v>TERPASANG</v>
      </c>
      <c r="K5517" s="231" t="str">
        <f>data_olah!S474</f>
        <v>TIDAK AKTIF</v>
      </c>
      <c r="L5517" s="231" t="str">
        <f>data_olah!U474</f>
        <v>KURANG OPTIMAL</v>
      </c>
    </row>
    <row r="5518">
      <c r="A5518" s="230">
        <v>2025.0</v>
      </c>
      <c r="B5518" s="230" t="s">
        <v>3601</v>
      </c>
      <c r="C5518" s="231" t="str">
        <f>data_olah!B475</f>
        <v>KUTAI KARTANEGARA</v>
      </c>
      <c r="D5518" s="231" t="str">
        <f>data_olah!C475</f>
        <v>TENGGARONG SEBERANG</v>
      </c>
      <c r="E5518" s="231" t="str">
        <f>data_olah!D475</f>
        <v>SEPARI</v>
      </c>
      <c r="F5518" s="232" t="str">
        <f>data_olah!F475</f>
        <v>-0.3068913943349938</v>
      </c>
      <c r="G5518" s="232" t="str">
        <f>data_olah!G475</f>
        <v>117.05864943235343</v>
      </c>
      <c r="H5518" s="231" t="str">
        <f>data_olah!H475</f>
        <v>TELKOM</v>
      </c>
      <c r="I5518" s="231" t="str">
        <f>data_olah!I475</f>
        <v>Astinet</v>
      </c>
      <c r="J5518" s="231" t="str">
        <f>data_olah!J475</f>
        <v>TERPASANG</v>
      </c>
      <c r="K5518" s="231" t="str">
        <f>data_olah!S475</f>
        <v>TIDAK AKTIF</v>
      </c>
      <c r="L5518" s="231" t="str">
        <f>data_olah!U475</f>
        <v>TIDAK TERDETEKSI</v>
      </c>
    </row>
    <row r="5519">
      <c r="A5519" s="230">
        <v>2025.0</v>
      </c>
      <c r="B5519" s="230" t="s">
        <v>3601</v>
      </c>
      <c r="C5519" s="231" t="str">
        <f>data_olah!B476</f>
        <v>KUTAI KARTANEGARA</v>
      </c>
      <c r="D5519" s="231" t="str">
        <f>data_olah!C476</f>
        <v>TENGGARONG SEBERANG</v>
      </c>
      <c r="E5519" s="231" t="str">
        <f>data_olah!D476</f>
        <v>BUKIT PARIAMAN</v>
      </c>
      <c r="F5519" s="232" t="str">
        <f>data_olah!F476</f>
        <v>-0.2639331540165677</v>
      </c>
      <c r="G5519" s="232" t="str">
        <f>data_olah!G476</f>
        <v>117.12102279925075</v>
      </c>
      <c r="H5519" s="231" t="str">
        <f>data_olah!H476</f>
        <v>TELKOM</v>
      </c>
      <c r="I5519" s="231" t="str">
        <f>data_olah!I476</f>
        <v>WMS</v>
      </c>
      <c r="J5519" s="231" t="str">
        <f>data_olah!J476</f>
        <v>TERPASANG</v>
      </c>
      <c r="K5519" s="231" t="str">
        <f>data_olah!S476</f>
        <v>&lt;= 10GB</v>
      </c>
      <c r="L5519" s="231" t="str">
        <f>data_olah!U476</f>
        <v>KURANG OPTIMAL</v>
      </c>
    </row>
    <row r="5520">
      <c r="A5520" s="230">
        <v>2025.0</v>
      </c>
      <c r="B5520" s="230" t="s">
        <v>3601</v>
      </c>
      <c r="C5520" s="231" t="str">
        <f>data_olah!B477</f>
        <v>KUTAI KARTANEGARA</v>
      </c>
      <c r="D5520" s="231" t="str">
        <f>data_olah!C477</f>
        <v>TENGGARONG SEBERANG</v>
      </c>
      <c r="E5520" s="231" t="str">
        <f>data_olah!D477</f>
        <v>BHUANA JAYA</v>
      </c>
      <c r="F5520" s="232" t="str">
        <f>data_olah!F477</f>
        <v>-0.24060451932600063</v>
      </c>
      <c r="G5520" s="232" t="str">
        <f>data_olah!G477</f>
        <v>117.13029454122139</v>
      </c>
      <c r="H5520" s="231" t="str">
        <f>data_olah!H477</f>
        <v>TELKOMSEL</v>
      </c>
      <c r="I5520" s="231" t="str">
        <f>data_olah!I477</f>
        <v>INDIHOME</v>
      </c>
      <c r="J5520" s="231" t="str">
        <f>data_olah!J477</f>
        <v>TERPASANG</v>
      </c>
      <c r="K5520" s="231" t="str">
        <f>data_olah!S477</f>
        <v/>
      </c>
      <c r="L5520" s="231" t="str">
        <f>data_olah!U477</f>
        <v>TIDAK OPTIMAL</v>
      </c>
    </row>
    <row r="5521">
      <c r="A5521" s="230">
        <v>2025.0</v>
      </c>
      <c r="B5521" s="230" t="s">
        <v>3601</v>
      </c>
      <c r="C5521" s="231" t="str">
        <f>data_olah!B478</f>
        <v>KUTAI KARTANEGARA</v>
      </c>
      <c r="D5521" s="231" t="str">
        <f>data_olah!C478</f>
        <v>TENGGARONG SEBERANG</v>
      </c>
      <c r="E5521" s="231" t="str">
        <f>data_olah!D478</f>
        <v>MULAWARMAN</v>
      </c>
      <c r="F5521" s="232" t="str">
        <f>data_olah!F478</f>
        <v>-0.18995778470058233</v>
      </c>
      <c r="G5521" s="232" t="str">
        <f>data_olah!G478</f>
        <v>117.14247912809928</v>
      </c>
      <c r="H5521" s="231" t="str">
        <f>data_olah!H478</f>
        <v>TELKOM</v>
      </c>
      <c r="I5521" s="231" t="str">
        <f>data_olah!I478</f>
        <v>Astinet</v>
      </c>
      <c r="J5521" s="231" t="str">
        <f>data_olah!J478</f>
        <v>TERPASANG</v>
      </c>
      <c r="K5521" s="231" t="str">
        <f>data_olah!S478</f>
        <v>TIDAK AKTIF</v>
      </c>
      <c r="L5521" s="231" t="str">
        <f>data_olah!U478</f>
        <v>TIDAK TERDETEKSI</v>
      </c>
    </row>
    <row r="5522">
      <c r="A5522" s="230">
        <v>2025.0</v>
      </c>
      <c r="B5522" s="230" t="s">
        <v>3601</v>
      </c>
      <c r="C5522" s="231" t="str">
        <f>data_olah!B479</f>
        <v>KUTAI KARTANEGARA</v>
      </c>
      <c r="D5522" s="231" t="str">
        <f>data_olah!C479</f>
        <v>TENGGARONG SEBERANG</v>
      </c>
      <c r="E5522" s="231" t="str">
        <f>data_olah!D479</f>
        <v>LOA ULUNG</v>
      </c>
      <c r="F5522" s="232" t="str">
        <f>data_olah!F479</f>
        <v>-0.35799352749585234</v>
      </c>
      <c r="G5522" s="232" t="str">
        <f>data_olah!G479</f>
        <v>117.01104828575836</v>
      </c>
      <c r="H5522" s="231" t="str">
        <f>data_olah!H479</f>
        <v>TELKOMSEL</v>
      </c>
      <c r="I5522" s="231" t="str">
        <f>data_olah!I479</f>
        <v>INDIHOME</v>
      </c>
      <c r="J5522" s="231" t="str">
        <f>data_olah!J479</f>
        <v>TERPASANG</v>
      </c>
      <c r="K5522" s="231" t="str">
        <f>data_olah!S479</f>
        <v/>
      </c>
      <c r="L5522" s="231" t="str">
        <f>data_olah!U479</f>
        <v>KURANG OPTIMAL</v>
      </c>
    </row>
    <row r="5523">
      <c r="A5523" s="230">
        <v>2025.0</v>
      </c>
      <c r="B5523" s="230" t="s">
        <v>3601</v>
      </c>
      <c r="C5523" s="231" t="str">
        <f>data_olah!B480</f>
        <v>KUTAI KARTANEGARA</v>
      </c>
      <c r="D5523" s="231" t="str">
        <f>data_olah!C480</f>
        <v>TENGGARONG SEBERANG</v>
      </c>
      <c r="E5523" s="231" t="str">
        <f>data_olah!D480</f>
        <v>LOA RAYA</v>
      </c>
      <c r="F5523" s="232" t="str">
        <f>data_olah!F480</f>
        <v>-0.3945583994622957</v>
      </c>
      <c r="G5523" s="232" t="str">
        <f>data_olah!G480</f>
        <v>116.99652508205625</v>
      </c>
      <c r="H5523" s="231" t="str">
        <f>data_olah!H480</f>
        <v>TELKOMSEL</v>
      </c>
      <c r="I5523" s="231" t="str">
        <f>data_olah!I480</f>
        <v>INDIHOME</v>
      </c>
      <c r="J5523" s="231" t="str">
        <f>data_olah!J480</f>
        <v>TERPASANG</v>
      </c>
      <c r="K5523" s="231" t="str">
        <f>data_olah!S480</f>
        <v/>
      </c>
      <c r="L5523" s="231" t="str">
        <f>data_olah!U480</f>
        <v>SANGAT OPTIMAL</v>
      </c>
    </row>
    <row r="5524">
      <c r="A5524" s="230">
        <v>2025.0</v>
      </c>
      <c r="B5524" s="230" t="s">
        <v>3601</v>
      </c>
      <c r="C5524" s="231" t="str">
        <f>data_olah!B481</f>
        <v>KUTAI KARTANEGARA</v>
      </c>
      <c r="D5524" s="231" t="str">
        <f>data_olah!C481</f>
        <v>TENGGARONG SEBERANG</v>
      </c>
      <c r="E5524" s="231" t="str">
        <f>data_olah!D481</f>
        <v>PERJIWA</v>
      </c>
      <c r="F5524" s="232" t="str">
        <f>data_olah!F481</f>
        <v>-0.4109181712698583</v>
      </c>
      <c r="G5524" s="232" t="str">
        <f>data_olah!G481</f>
        <v>117.00054461829646</v>
      </c>
      <c r="H5524" s="231" t="str">
        <f>data_olah!H481</f>
        <v>TELKOMSEL</v>
      </c>
      <c r="I5524" s="231" t="str">
        <f>data_olah!I481</f>
        <v>INDIHOME</v>
      </c>
      <c r="J5524" s="231" t="str">
        <f>data_olah!J481</f>
        <v>TERPASANG</v>
      </c>
      <c r="K5524" s="231" t="str">
        <f>data_olah!S481</f>
        <v/>
      </c>
      <c r="L5524" s="231" t="str">
        <f>data_olah!U481</f>
        <v>TIDAK OPTIMAL</v>
      </c>
    </row>
    <row r="5525">
      <c r="A5525" s="230">
        <v>2025.0</v>
      </c>
      <c r="B5525" s="230" t="s">
        <v>3601</v>
      </c>
      <c r="C5525" s="231" t="str">
        <f>data_olah!B482</f>
        <v>KUTAI KARTANEGARA</v>
      </c>
      <c r="D5525" s="231" t="str">
        <f>data_olah!C482</f>
        <v>TENGGARONG SEBERANG</v>
      </c>
      <c r="E5525" s="231" t="str">
        <f>data_olah!D482</f>
        <v>TELUK DALAM</v>
      </c>
      <c r="F5525" s="232" t="str">
        <f>data_olah!F482</f>
        <v>-0.43811414320421616</v>
      </c>
      <c r="G5525" s="232" t="str">
        <f>data_olah!G482</f>
        <v>117.01033596115947</v>
      </c>
      <c r="H5525" s="231" t="str">
        <f>data_olah!H482</f>
        <v>TELKOMSEL</v>
      </c>
      <c r="I5525" s="231" t="str">
        <f>data_olah!I482</f>
        <v>INDIHOME</v>
      </c>
      <c r="J5525" s="231" t="str">
        <f>data_olah!J482</f>
        <v>TERPASANG</v>
      </c>
      <c r="K5525" s="231" t="str">
        <f>data_olah!S482</f>
        <v/>
      </c>
      <c r="L5525" s="231" t="str">
        <f>data_olah!U482</f>
        <v>TIDAK OPTIMAL</v>
      </c>
    </row>
    <row r="5526">
      <c r="A5526" s="230">
        <v>2025.0</v>
      </c>
      <c r="B5526" s="230" t="s">
        <v>3601</v>
      </c>
      <c r="C5526" s="231" t="str">
        <f>data_olah!B483</f>
        <v>KUTAI KARTANEGARA</v>
      </c>
      <c r="D5526" s="231" t="str">
        <f>data_olah!C483</f>
        <v>TENGGARONG SEBERANG</v>
      </c>
      <c r="E5526" s="231" t="str">
        <f>data_olah!D483</f>
        <v>LOA LEPU</v>
      </c>
      <c r="F5526" s="232" t="str">
        <f>data_olah!F483</f>
        <v>-0.4535990986470325</v>
      </c>
      <c r="G5526" s="232" t="str">
        <f>data_olah!G483</f>
        <v>117.02026317872068</v>
      </c>
      <c r="H5526" s="231" t="str">
        <f>data_olah!H483</f>
        <v/>
      </c>
      <c r="I5526" s="231" t="str">
        <f>data_olah!I483</f>
        <v/>
      </c>
      <c r="J5526" s="231" t="str">
        <f>data_olah!J483</f>
        <v/>
      </c>
      <c r="K5526" s="231" t="str">
        <f>data_olah!S483</f>
        <v>BELUM TERPASANG</v>
      </c>
      <c r="L5526" s="231" t="str">
        <f>data_olah!U483</f>
        <v>BELUM TERPASANG</v>
      </c>
    </row>
    <row r="5527">
      <c r="A5527" s="230">
        <v>2025.0</v>
      </c>
      <c r="B5527" s="230" t="s">
        <v>3601</v>
      </c>
      <c r="C5527" s="231" t="str">
        <f>data_olah!B484</f>
        <v>KUTAI KARTANEGARA</v>
      </c>
      <c r="D5527" s="231" t="str">
        <f>data_olah!C484</f>
        <v>TENGGARONG SEBERANG</v>
      </c>
      <c r="E5527" s="231" t="str">
        <f>data_olah!D484</f>
        <v>SUKA MAJU</v>
      </c>
      <c r="F5527" s="232" t="str">
        <f>data_olah!F484</f>
        <v>-0.22650717927559386</v>
      </c>
      <c r="G5527" s="232" t="str">
        <f>data_olah!G484</f>
        <v>117.0791019590544</v>
      </c>
      <c r="H5527" s="231" t="str">
        <f>data_olah!H484</f>
        <v>TELKOM</v>
      </c>
      <c r="I5527" s="231" t="str">
        <f>data_olah!I484</f>
        <v>Astinet</v>
      </c>
      <c r="J5527" s="231" t="str">
        <f>data_olah!J484</f>
        <v>TERPASANG</v>
      </c>
      <c r="K5527" s="231" t="str">
        <f>data_olah!S484</f>
        <v>TIDAK AKTIF</v>
      </c>
      <c r="L5527" s="231" t="str">
        <f>data_olah!U484</f>
        <v>TIDAK TERDETEKSI</v>
      </c>
    </row>
    <row r="5528">
      <c r="A5528" s="230">
        <v>2025.0</v>
      </c>
      <c r="B5528" s="230" t="s">
        <v>3601</v>
      </c>
      <c r="C5528" s="231" t="str">
        <f>data_olah!B485</f>
        <v>KUTAI KARTANEGARA</v>
      </c>
      <c r="D5528" s="231" t="str">
        <f>data_olah!C485</f>
        <v>TENGGARONG SEBERANG</v>
      </c>
      <c r="E5528" s="231" t="str">
        <f>data_olah!D485</f>
        <v>LOA PARI</v>
      </c>
      <c r="F5528" s="232" t="str">
        <f>data_olah!F485</f>
        <v>-0.3798082846171705</v>
      </c>
      <c r="G5528" s="232" t="str">
        <f>data_olah!G485</f>
        <v>116.99347673787696</v>
      </c>
      <c r="H5528" s="231" t="str">
        <f>data_olah!H485</f>
        <v>TELKOMSEL</v>
      </c>
      <c r="I5528" s="231" t="str">
        <f>data_olah!I485</f>
        <v>INDIHOME</v>
      </c>
      <c r="J5528" s="231" t="str">
        <f>data_olah!J485</f>
        <v>TERPASANG</v>
      </c>
      <c r="K5528" s="231" t="str">
        <f>data_olah!S485</f>
        <v/>
      </c>
      <c r="L5528" s="231" t="str">
        <f>data_olah!U485</f>
        <v>KURANG OPTIMAL</v>
      </c>
    </row>
    <row r="5529">
      <c r="A5529" s="230">
        <v>2025.0</v>
      </c>
      <c r="B5529" s="230" t="s">
        <v>3601</v>
      </c>
      <c r="C5529" s="231" t="str">
        <f>data_olah!B486</f>
        <v>KUTAI KARTANEGARA</v>
      </c>
      <c r="D5529" s="231" t="str">
        <f>data_olah!C486</f>
        <v>TENGGARONG SEBERANG</v>
      </c>
      <c r="E5529" s="231" t="str">
        <f>data_olah!D486</f>
        <v>KARANG TUNGGAL</v>
      </c>
      <c r="F5529" s="232" t="str">
        <f>data_olah!F486</f>
        <v>-0.4035708055763041</v>
      </c>
      <c r="G5529" s="232" t="str">
        <f>data_olah!G486</f>
        <v>117.09870951317284</v>
      </c>
      <c r="H5529" s="231" t="str">
        <f>data_olah!H486</f>
        <v>TELKOM</v>
      </c>
      <c r="I5529" s="231" t="str">
        <f>data_olah!I486</f>
        <v>Astinet</v>
      </c>
      <c r="J5529" s="231" t="str">
        <f>data_olah!J486</f>
        <v>TERPASANG</v>
      </c>
      <c r="K5529" s="231" t="str">
        <f>data_olah!S486</f>
        <v>TIDAK AKTIF</v>
      </c>
      <c r="L5529" s="231" t="str">
        <f>data_olah!U486</f>
        <v>TIDAK TERDETEKSI</v>
      </c>
    </row>
    <row r="5530">
      <c r="A5530" s="230">
        <v>2025.0</v>
      </c>
      <c r="B5530" s="230" t="s">
        <v>3601</v>
      </c>
      <c r="C5530" s="231" t="str">
        <f>data_olah!B487</f>
        <v>KUTAI KARTANEGARA</v>
      </c>
      <c r="D5530" s="231" t="str">
        <f>data_olah!C487</f>
        <v>TENGGARONG SEBERANG</v>
      </c>
      <c r="E5530" s="231" t="str">
        <f>data_olah!D487</f>
        <v>TANJUNG BATU</v>
      </c>
      <c r="F5530" s="232" t="str">
        <f>data_olah!F487</f>
        <v>-0.39170378498022523</v>
      </c>
      <c r="G5530" s="232" t="str">
        <f>data_olah!G487</f>
        <v>117.05775770295307</v>
      </c>
      <c r="H5530" s="231" t="str">
        <f>data_olah!H487</f>
        <v>TELKOM</v>
      </c>
      <c r="I5530" s="231" t="str">
        <f>data_olah!I487</f>
        <v>WMS</v>
      </c>
      <c r="J5530" s="231" t="str">
        <f>data_olah!J487</f>
        <v>TERPASANG</v>
      </c>
      <c r="K5530" s="231" t="str">
        <f>data_olah!S487</f>
        <v>TIDAK AKTIF</v>
      </c>
      <c r="L5530" s="231" t="str">
        <f>data_olah!U487</f>
        <v>KURANG OPTIMAL</v>
      </c>
    </row>
    <row r="5531">
      <c r="A5531" s="230">
        <v>2025.0</v>
      </c>
      <c r="B5531" s="230" t="s">
        <v>3601</v>
      </c>
      <c r="C5531" s="231" t="str">
        <f>data_olah!B488</f>
        <v>KUTAI TIMUR</v>
      </c>
      <c r="D5531" s="231" t="str">
        <f>data_olah!C488</f>
        <v>BATU AMPAR</v>
      </c>
      <c r="E5531" s="231" t="str">
        <f>data_olah!D488</f>
        <v>BATU TIMBAU</v>
      </c>
      <c r="F5531" s="232" t="str">
        <f>data_olah!F488</f>
        <v>0.6717653142937406</v>
      </c>
      <c r="G5531" s="232" t="str">
        <f>data_olah!G488</f>
        <v>116.82894042479859</v>
      </c>
      <c r="H5531" s="231" t="str">
        <f>data_olah!H488</f>
        <v>TELKOMSEL</v>
      </c>
      <c r="I5531" s="231" t="str">
        <f>data_olah!I488</f>
        <v>ORBIT</v>
      </c>
      <c r="J5531" s="231" t="str">
        <f>data_olah!J488</f>
        <v>TERPASANG</v>
      </c>
      <c r="K5531" s="231" t="str">
        <f>data_olah!S488</f>
        <v>TIDAK TERDETEKSI</v>
      </c>
      <c r="L5531" s="231" t="str">
        <f>data_olah!U488</f>
        <v>TIDAK TERDETEKSI</v>
      </c>
    </row>
    <row r="5532">
      <c r="A5532" s="230">
        <v>2025.0</v>
      </c>
      <c r="B5532" s="230" t="s">
        <v>3601</v>
      </c>
      <c r="C5532" s="231" t="str">
        <f>data_olah!B489</f>
        <v>KUTAI TIMUR</v>
      </c>
      <c r="D5532" s="231" t="str">
        <f>data_olah!C489</f>
        <v>BATU AMPAR</v>
      </c>
      <c r="E5532" s="231" t="str">
        <f>data_olah!D489</f>
        <v>BENO HARAPAN</v>
      </c>
      <c r="F5532" s="232" t="str">
        <f>data_olah!F489</f>
        <v>0.68060</v>
      </c>
      <c r="G5532" s="232" t="str">
        <f>data_olah!G489</f>
        <v>116.89559</v>
      </c>
      <c r="H5532" s="231" t="str">
        <f>data_olah!H489</f>
        <v>COMTELINDO</v>
      </c>
      <c r="I5532" s="231" t="str">
        <f>data_olah!I489</f>
        <v>WMS</v>
      </c>
      <c r="J5532" s="231" t="str">
        <f>data_olah!J489</f>
        <v>TERPASANG</v>
      </c>
      <c r="K5532" s="231" t="str">
        <f>data_olah!S489</f>
        <v>&lt;= 50GB</v>
      </c>
      <c r="L5532" s="231" t="str">
        <f>data_olah!U489</f>
        <v>TIDAK OPTIMAL</v>
      </c>
    </row>
    <row r="5533">
      <c r="A5533" s="230">
        <v>2025.0</v>
      </c>
      <c r="B5533" s="230" t="s">
        <v>3601</v>
      </c>
      <c r="C5533" s="231" t="str">
        <f>data_olah!B490</f>
        <v>KUTAI TIMUR</v>
      </c>
      <c r="D5533" s="231" t="str">
        <f>data_olah!C490</f>
        <v>BATU AMPAR</v>
      </c>
      <c r="E5533" s="231" t="str">
        <f>data_olah!D490</f>
        <v>MUGI RAHAYU</v>
      </c>
      <c r="F5533" s="232" t="str">
        <f>data_olah!F490</f>
        <v>0.7825214115921425</v>
      </c>
      <c r="G5533" s="232" t="str">
        <f>data_olah!G490</f>
        <v>116.9451714526383</v>
      </c>
      <c r="H5533" s="231" t="str">
        <f>data_olah!H490</f>
        <v>COMTELINDO</v>
      </c>
      <c r="I5533" s="231" t="str">
        <f>data_olah!I490</f>
        <v>WMS</v>
      </c>
      <c r="J5533" s="231" t="str">
        <f>data_olah!J490</f>
        <v>TERPASANG</v>
      </c>
      <c r="K5533" s="231" t="str">
        <f>data_olah!S490</f>
        <v>TIDAK TERDETEKSI</v>
      </c>
      <c r="L5533" s="231" t="str">
        <f>data_olah!U490</f>
        <v>SANGAT OPTIMAL</v>
      </c>
    </row>
    <row r="5534">
      <c r="A5534" s="230">
        <v>2025.0</v>
      </c>
      <c r="B5534" s="230" t="s">
        <v>3601</v>
      </c>
      <c r="C5534" s="231" t="str">
        <f>data_olah!B491</f>
        <v>KUTAI TIMUR</v>
      </c>
      <c r="D5534" s="231" t="str">
        <f>data_olah!C491</f>
        <v>BATU AMPAR</v>
      </c>
      <c r="E5534" s="231" t="str">
        <f>data_olah!D491</f>
        <v>MAWAI INDAH</v>
      </c>
      <c r="F5534" s="232" t="str">
        <f>data_olah!F491</f>
        <v>0.5712275988463508</v>
      </c>
      <c r="G5534" s="232" t="str">
        <f>data_olah!G491</f>
        <v>116.8647128265896</v>
      </c>
      <c r="H5534" s="231" t="str">
        <f>data_olah!H491</f>
        <v>TELKOMSEL</v>
      </c>
      <c r="I5534" s="231" t="str">
        <f>data_olah!I491</f>
        <v>ORBIT</v>
      </c>
      <c r="J5534" s="231" t="str">
        <f>data_olah!J491</f>
        <v>TERPASANG</v>
      </c>
      <c r="K5534" s="231" t="str">
        <f>data_olah!S491</f>
        <v>TIDAK TERDETEKSI</v>
      </c>
      <c r="L5534" s="231" t="str">
        <f>data_olah!U491</f>
        <v>TIDAK TERDETEKSI</v>
      </c>
    </row>
    <row r="5535">
      <c r="A5535" s="230">
        <v>2025.0</v>
      </c>
      <c r="B5535" s="230" t="s">
        <v>3601</v>
      </c>
      <c r="C5535" s="231" t="str">
        <f>data_olah!B492</f>
        <v>KUTAI TIMUR</v>
      </c>
      <c r="D5535" s="231" t="str">
        <f>data_olah!C492</f>
        <v>BATU AMPAR</v>
      </c>
      <c r="E5535" s="231" t="str">
        <f>data_olah!D492</f>
        <v>HIMBA LESTARI</v>
      </c>
      <c r="F5535" s="232" t="str">
        <f>data_olah!F492</f>
        <v>0.6520102549858896</v>
      </c>
      <c r="G5535" s="232" t="str">
        <f>data_olah!G492</f>
        <v>117.01510482339054</v>
      </c>
      <c r="H5535" s="231" t="str">
        <f>data_olah!H492</f>
        <v>COMTELINDO</v>
      </c>
      <c r="I5535" s="231" t="str">
        <f>data_olah!I492</f>
        <v>WMS</v>
      </c>
      <c r="J5535" s="231" t="str">
        <f>data_olah!J492</f>
        <v>TERPASANG</v>
      </c>
      <c r="K5535" s="231" t="str">
        <f>data_olah!S492</f>
        <v>&lt;= 1GB</v>
      </c>
      <c r="L5535" s="231" t="str">
        <f>data_olah!U492</f>
        <v>TIDAK OPTIMAL</v>
      </c>
    </row>
    <row r="5536">
      <c r="A5536" s="230">
        <v>2025.0</v>
      </c>
      <c r="B5536" s="230" t="s">
        <v>3601</v>
      </c>
      <c r="C5536" s="231" t="str">
        <f>data_olah!B493</f>
        <v>KUTAI TIMUR</v>
      </c>
      <c r="D5536" s="231" t="str">
        <f>data_olah!C493</f>
        <v>BATU AMPAR</v>
      </c>
      <c r="E5536" s="231" t="str">
        <f>data_olah!D493</f>
        <v>TELAGA</v>
      </c>
      <c r="F5536" s="232" t="str">
        <f>data_olah!F493</f>
        <v>0.655775</v>
      </c>
      <c r="G5536" s="232" t="str">
        <f>data_olah!G493</f>
        <v>116.829928</v>
      </c>
      <c r="H5536" s="231" t="str">
        <f>data_olah!H493</f>
        <v>BESTCAMP</v>
      </c>
      <c r="I5536" s="231" t="str">
        <f>data_olah!I493</f>
        <v>STARLINK</v>
      </c>
      <c r="J5536" s="231" t="str">
        <f>data_olah!J493</f>
        <v>TERPASANG</v>
      </c>
      <c r="K5536" s="231" t="str">
        <f>data_olah!S493</f>
        <v>&lt;= 1GB</v>
      </c>
      <c r="L5536" s="231" t="str">
        <f>data_olah!U493</f>
        <v>TIDAK OPTIMAL</v>
      </c>
    </row>
    <row r="5537">
      <c r="A5537" s="230">
        <v>2025.0</v>
      </c>
      <c r="B5537" s="230" t="s">
        <v>3601</v>
      </c>
      <c r="C5537" s="231" t="str">
        <f>data_olah!B494</f>
        <v>KUTAI TIMUR</v>
      </c>
      <c r="D5537" s="231" t="str">
        <f>data_olah!C494</f>
        <v>BATU AMPAR</v>
      </c>
      <c r="E5537" s="231" t="str">
        <f>data_olah!D494</f>
        <v>BATU TIMBAU ULU</v>
      </c>
      <c r="F5537" s="232" t="str">
        <f>data_olah!F494</f>
        <v>0.67883</v>
      </c>
      <c r="G5537" s="232" t="str">
        <f>data_olah!G494</f>
        <v>116.82867</v>
      </c>
      <c r="H5537" s="231" t="str">
        <f>data_olah!H494</f>
        <v>TELKOMSEL</v>
      </c>
      <c r="I5537" s="231" t="str">
        <f>data_olah!I494</f>
        <v>ORBIT</v>
      </c>
      <c r="J5537" s="231" t="str">
        <f>data_olah!J494</f>
        <v>TERPASANG</v>
      </c>
      <c r="K5537" s="231" t="str">
        <f>data_olah!S494</f>
        <v>TIDAK TERDETEKSI</v>
      </c>
      <c r="L5537" s="231" t="str">
        <f>data_olah!U494</f>
        <v>TIDAK TERDETEKSI</v>
      </c>
    </row>
    <row r="5538">
      <c r="A5538" s="230">
        <v>2025.0</v>
      </c>
      <c r="B5538" s="230" t="s">
        <v>3601</v>
      </c>
      <c r="C5538" s="231" t="str">
        <f>data_olah!B495</f>
        <v>KUTAI TIMUR</v>
      </c>
      <c r="D5538" s="231" t="str">
        <f>data_olah!C495</f>
        <v>BENGALON</v>
      </c>
      <c r="E5538" s="231" t="str">
        <f>data_olah!D495</f>
        <v>SEPASO</v>
      </c>
      <c r="F5538" s="232" t="str">
        <f>data_olah!F495</f>
        <v>0.7445555</v>
      </c>
      <c r="G5538" s="232" t="str">
        <f>data_olah!G495</f>
        <v>117.5836111</v>
      </c>
      <c r="H5538" s="231" t="str">
        <f>data_olah!H495</f>
        <v>TELKOM</v>
      </c>
      <c r="I5538" s="231" t="str">
        <f>data_olah!I495</f>
        <v>Astinet</v>
      </c>
      <c r="J5538" s="231" t="str">
        <f>data_olah!J495</f>
        <v>TERPASANG</v>
      </c>
      <c r="K5538" s="231" t="str">
        <f>data_olah!S495</f>
        <v>TIDAK AKTIF</v>
      </c>
      <c r="L5538" s="231" t="str">
        <f>data_olah!U495</f>
        <v>TIDAK TERDETEKSI</v>
      </c>
    </row>
    <row r="5539">
      <c r="A5539" s="230">
        <v>2025.0</v>
      </c>
      <c r="B5539" s="230" t="s">
        <v>3601</v>
      </c>
      <c r="C5539" s="231" t="str">
        <f>data_olah!B496</f>
        <v>KUTAI TIMUR</v>
      </c>
      <c r="D5539" s="231" t="str">
        <f>data_olah!C496</f>
        <v>BENGALON</v>
      </c>
      <c r="E5539" s="231" t="str">
        <f>data_olah!D496</f>
        <v>SEKERAT</v>
      </c>
      <c r="F5539" s="232" t="str">
        <f>data_olah!F496</f>
        <v>0.776742</v>
      </c>
      <c r="G5539" s="232" t="str">
        <f>data_olah!G496</f>
        <v>117.769682</v>
      </c>
      <c r="H5539" s="231" t="str">
        <f>data_olah!H496</f>
        <v>TELKOM</v>
      </c>
      <c r="I5539" s="231" t="str">
        <f>data_olah!I496</f>
        <v>Astinet</v>
      </c>
      <c r="J5539" s="231" t="str">
        <f>data_olah!J496</f>
        <v>TERPASANG</v>
      </c>
      <c r="K5539" s="231" t="str">
        <f>data_olah!S496</f>
        <v>TIDAK AKTIF</v>
      </c>
      <c r="L5539" s="231" t="str">
        <f>data_olah!U496</f>
        <v>TIDAK TERDETEKSI</v>
      </c>
    </row>
    <row r="5540">
      <c r="A5540" s="230">
        <v>2025.0</v>
      </c>
      <c r="B5540" s="230" t="s">
        <v>3601</v>
      </c>
      <c r="C5540" s="231" t="str">
        <f>data_olah!B497</f>
        <v>KUTAI TIMUR</v>
      </c>
      <c r="D5540" s="231" t="str">
        <f>data_olah!C497</f>
        <v>BENGALON</v>
      </c>
      <c r="E5540" s="231" t="str">
        <f>data_olah!D497</f>
        <v>KERAITAN</v>
      </c>
      <c r="F5540" s="232" t="str">
        <f>data_olah!F497</f>
        <v>0.83305</v>
      </c>
      <c r="G5540" s="232" t="str">
        <f>data_olah!G497</f>
        <v>117.56609</v>
      </c>
      <c r="H5540" s="231" t="str">
        <f>data_olah!H497</f>
        <v>COMTELINDO</v>
      </c>
      <c r="I5540" s="231" t="str">
        <f>data_olah!I497</f>
        <v>WMS</v>
      </c>
      <c r="J5540" s="231" t="str">
        <f>data_olah!J497</f>
        <v>TERPASANG</v>
      </c>
      <c r="K5540" s="231" t="str">
        <f>data_olah!S497</f>
        <v>&lt;= 1GB</v>
      </c>
      <c r="L5540" s="231" t="str">
        <f>data_olah!U497</f>
        <v>SANGAT OPTIMAL</v>
      </c>
    </row>
    <row r="5541">
      <c r="A5541" s="230">
        <v>2025.0</v>
      </c>
      <c r="B5541" s="230" t="s">
        <v>3601</v>
      </c>
      <c r="C5541" s="231" t="str">
        <f>data_olah!B498</f>
        <v>KUTAI TIMUR</v>
      </c>
      <c r="D5541" s="231" t="str">
        <f>data_olah!C498</f>
        <v>BENGALON</v>
      </c>
      <c r="E5541" s="231" t="str">
        <f>data_olah!D498</f>
        <v>TEPIAN LANGSAT</v>
      </c>
      <c r="F5541" s="232" t="str">
        <f>data_olah!F498</f>
        <v>0.77233</v>
      </c>
      <c r="G5541" s="232" t="str">
        <f>data_olah!G498</f>
        <v>117.45033</v>
      </c>
      <c r="H5541" s="231" t="str">
        <f>data_olah!H498</f>
        <v>COMTELINDO</v>
      </c>
      <c r="I5541" s="231" t="str">
        <f>data_olah!I498</f>
        <v>WMS</v>
      </c>
      <c r="J5541" s="231" t="str">
        <f>data_olah!J498</f>
        <v>TERPASANG</v>
      </c>
      <c r="K5541" s="231" t="str">
        <f>data_olah!S498</f>
        <v>&lt;= 1GB</v>
      </c>
      <c r="L5541" s="231" t="str">
        <f>data_olah!U498</f>
        <v>TIDAK OPTIMAL</v>
      </c>
    </row>
    <row r="5542">
      <c r="A5542" s="230">
        <v>2025.0</v>
      </c>
      <c r="B5542" s="230" t="s">
        <v>3601</v>
      </c>
      <c r="C5542" s="231" t="str">
        <f>data_olah!B499</f>
        <v>KUTAI TIMUR</v>
      </c>
      <c r="D5542" s="231" t="str">
        <f>data_olah!C499</f>
        <v>BENGALON</v>
      </c>
      <c r="E5542" s="231" t="str">
        <f>data_olah!D499</f>
        <v>TEBANGAN LEMBAK</v>
      </c>
      <c r="F5542" s="232" t="str">
        <f>data_olah!F499</f>
        <v>0.810077867448428</v>
      </c>
      <c r="G5542" s="232" t="str">
        <f>data_olah!G499</f>
        <v>117.4828567722489</v>
      </c>
      <c r="H5542" s="231" t="str">
        <f>data_olah!H499</f>
        <v>COMTELINDO</v>
      </c>
      <c r="I5542" s="231" t="str">
        <f>data_olah!I499</f>
        <v>WMS</v>
      </c>
      <c r="J5542" s="231" t="str">
        <f>data_olah!J499</f>
        <v>TERPASANG</v>
      </c>
      <c r="K5542" s="231" t="str">
        <f>data_olah!S499</f>
        <v>&lt;= 1GB</v>
      </c>
      <c r="L5542" s="231" t="str">
        <f>data_olah!U499</f>
        <v>TIDAK OPTIMAL</v>
      </c>
    </row>
    <row r="5543">
      <c r="A5543" s="230">
        <v>2025.0</v>
      </c>
      <c r="B5543" s="230" t="s">
        <v>3601</v>
      </c>
      <c r="C5543" s="231" t="str">
        <f>data_olah!B500</f>
        <v>KUTAI TIMUR</v>
      </c>
      <c r="D5543" s="231" t="str">
        <f>data_olah!C500</f>
        <v>BENGALON</v>
      </c>
      <c r="E5543" s="231" t="str">
        <f>data_olah!D500</f>
        <v>SEPASO TIMUR</v>
      </c>
      <c r="F5543" s="232" t="str">
        <f>data_olah!F500</f>
        <v>0.74270</v>
      </c>
      <c r="G5543" s="232" t="str">
        <f>data_olah!G500</f>
        <v>117.59598</v>
      </c>
      <c r="H5543" s="231" t="str">
        <f>data_olah!H500</f>
        <v>TELKOM</v>
      </c>
      <c r="I5543" s="231" t="str">
        <f>data_olah!I500</f>
        <v>WMS</v>
      </c>
      <c r="J5543" s="231" t="str">
        <f>data_olah!J500</f>
        <v>TERPASANG</v>
      </c>
      <c r="K5543" s="231" t="str">
        <f>data_olah!S500</f>
        <v>&lt;= 100GB</v>
      </c>
      <c r="L5543" s="231" t="str">
        <f>data_olah!U500</f>
        <v>TIDAK OPTIMAL</v>
      </c>
    </row>
    <row r="5544">
      <c r="A5544" s="230">
        <v>2025.0</v>
      </c>
      <c r="B5544" s="230" t="s">
        <v>3601</v>
      </c>
      <c r="C5544" s="231" t="str">
        <f>data_olah!B501</f>
        <v>KUTAI TIMUR</v>
      </c>
      <c r="D5544" s="231" t="str">
        <f>data_olah!C501</f>
        <v>BENGALON</v>
      </c>
      <c r="E5544" s="231" t="str">
        <f>data_olah!D501</f>
        <v>SEPASO SELATAN</v>
      </c>
      <c r="F5544" s="232" t="str">
        <f>data_olah!F501</f>
        <v>0.74195</v>
      </c>
      <c r="G5544" s="232" t="str">
        <f>data_olah!G501</f>
        <v>117.58166</v>
      </c>
      <c r="H5544" s="231" t="str">
        <f>data_olah!H501</f>
        <v>TELKOM</v>
      </c>
      <c r="I5544" s="231" t="str">
        <f>data_olah!I501</f>
        <v>WMS</v>
      </c>
      <c r="J5544" s="231" t="str">
        <f>data_olah!J501</f>
        <v>TERPASANG</v>
      </c>
      <c r="K5544" s="231" t="str">
        <f>data_olah!S501</f>
        <v>&gt; 200GB</v>
      </c>
      <c r="L5544" s="231" t="str">
        <f>data_olah!U501</f>
        <v>KURANG OPTIMAL</v>
      </c>
    </row>
    <row r="5545">
      <c r="A5545" s="230">
        <v>2025.0</v>
      </c>
      <c r="B5545" s="230" t="s">
        <v>3601</v>
      </c>
      <c r="C5545" s="231" t="str">
        <f>data_olah!B502</f>
        <v>KUTAI TIMUR</v>
      </c>
      <c r="D5545" s="231" t="str">
        <f>data_olah!C502</f>
        <v>BENGALON</v>
      </c>
      <c r="E5545" s="231" t="str">
        <f>data_olah!D502</f>
        <v>MUARA BENGALON</v>
      </c>
      <c r="F5545" s="232" t="str">
        <f>data_olah!F502</f>
        <v>0.63185</v>
      </c>
      <c r="G5545" s="232" t="str">
        <f>data_olah!G502</f>
        <v>117.70147</v>
      </c>
      <c r="H5545" s="231" t="str">
        <f>data_olah!H502</f>
        <v>COMTELINDO</v>
      </c>
      <c r="I5545" s="231" t="str">
        <f>data_olah!I502</f>
        <v>WMS</v>
      </c>
      <c r="J5545" s="231" t="str">
        <f>data_olah!J502</f>
        <v>TERPASANG</v>
      </c>
      <c r="K5545" s="231" t="str">
        <f>data_olah!S502</f>
        <v>&gt;1000GB</v>
      </c>
      <c r="L5545" s="231" t="str">
        <f>data_olah!U502</f>
        <v>SANGAT OPTIMAL</v>
      </c>
    </row>
    <row r="5546">
      <c r="A5546" s="230">
        <v>2025.0</v>
      </c>
      <c r="B5546" s="230" t="s">
        <v>3601</v>
      </c>
      <c r="C5546" s="231" t="str">
        <f>data_olah!B503</f>
        <v>KUTAI TIMUR</v>
      </c>
      <c r="D5546" s="231" t="str">
        <f>data_olah!C503</f>
        <v>BENGALON</v>
      </c>
      <c r="E5546" s="231" t="str">
        <f>data_olah!D503</f>
        <v>TEPIAN BARU</v>
      </c>
      <c r="F5546" s="232" t="str">
        <f>data_olah!F503</f>
        <v>0.70860</v>
      </c>
      <c r="G5546" s="232" t="str">
        <f>data_olah!G503</f>
        <v>117.28928</v>
      </c>
      <c r="H5546" s="231" t="str">
        <f>data_olah!H503</f>
        <v>TELKOM</v>
      </c>
      <c r="I5546" s="231" t="str">
        <f>data_olah!I503</f>
        <v>WMS</v>
      </c>
      <c r="J5546" s="231" t="str">
        <f>data_olah!J503</f>
        <v>TERPASANG</v>
      </c>
      <c r="K5546" s="231" t="str">
        <f>data_olah!S503</f>
        <v>TIDAK AKTIF</v>
      </c>
      <c r="L5546" s="231" t="str">
        <f>data_olah!U503</f>
        <v>KURANG OPTIMAL</v>
      </c>
    </row>
    <row r="5547">
      <c r="A5547" s="230">
        <v>2025.0</v>
      </c>
      <c r="B5547" s="230" t="s">
        <v>3601</v>
      </c>
      <c r="C5547" s="231" t="str">
        <f>data_olah!B504</f>
        <v>KUTAI TIMUR</v>
      </c>
      <c r="D5547" s="231" t="str">
        <f>data_olah!C504</f>
        <v>BENGALON</v>
      </c>
      <c r="E5547" s="231" t="str">
        <f>data_olah!D504</f>
        <v>TEPIAN INDAH</v>
      </c>
      <c r="F5547" s="232" t="str">
        <f>data_olah!F504</f>
        <v>0.67063</v>
      </c>
      <c r="G5547" s="232" t="str">
        <f>data_olah!G504</f>
        <v>117.30697</v>
      </c>
      <c r="H5547" s="231" t="str">
        <f>data_olah!H504</f>
        <v>COMTELINDO</v>
      </c>
      <c r="I5547" s="231" t="str">
        <f>data_olah!I504</f>
        <v>WMS</v>
      </c>
      <c r="J5547" s="231" t="str">
        <f>data_olah!J504</f>
        <v>TERPASANG</v>
      </c>
      <c r="K5547" s="231" t="str">
        <f>data_olah!S504</f>
        <v>&lt;= 10GB</v>
      </c>
      <c r="L5547" s="231" t="str">
        <f>data_olah!U504</f>
        <v>KURANG OPTIMAL</v>
      </c>
    </row>
    <row r="5548">
      <c r="A5548" s="230">
        <v>2025.0</v>
      </c>
      <c r="B5548" s="230" t="s">
        <v>3601</v>
      </c>
      <c r="C5548" s="231" t="str">
        <f>data_olah!B505</f>
        <v>KUTAI TIMUR</v>
      </c>
      <c r="D5548" s="231" t="str">
        <f>data_olah!C505</f>
        <v>BENGALON</v>
      </c>
      <c r="E5548" s="231" t="str">
        <f>data_olah!D505</f>
        <v>SEPASO BARAT</v>
      </c>
      <c r="F5548" s="232" t="str">
        <f>data_olah!F505</f>
        <v>0.758745</v>
      </c>
      <c r="G5548" s="232" t="str">
        <f>data_olah!G505</f>
        <v>117.55654</v>
      </c>
      <c r="H5548" s="231" t="str">
        <f>data_olah!H505</f>
        <v>TELKOM</v>
      </c>
      <c r="I5548" s="231" t="str">
        <f>data_olah!I505</f>
        <v>WMS</v>
      </c>
      <c r="J5548" s="231" t="str">
        <f>data_olah!J505</f>
        <v>TERPASANG</v>
      </c>
      <c r="K5548" s="231" t="str">
        <f>data_olah!S505</f>
        <v>&gt; 200GB</v>
      </c>
      <c r="L5548" s="231" t="str">
        <f>data_olah!U505</f>
        <v>KURANG OPTIMAL</v>
      </c>
    </row>
    <row r="5549">
      <c r="A5549" s="230">
        <v>2025.0</v>
      </c>
      <c r="B5549" s="230" t="s">
        <v>3601</v>
      </c>
      <c r="C5549" s="231" t="str">
        <f>data_olah!B506</f>
        <v>KUTAI TIMUR</v>
      </c>
      <c r="D5549" s="231" t="str">
        <f>data_olah!C506</f>
        <v>BUSANG</v>
      </c>
      <c r="E5549" s="231" t="str">
        <f>data_olah!D506</f>
        <v>LONG BENTUQ</v>
      </c>
      <c r="F5549" s="232" t="str">
        <f>data_olah!F506</f>
        <v>0.72911</v>
      </c>
      <c r="G5549" s="232" t="str">
        <f>data_olah!G506</f>
        <v>116.62992</v>
      </c>
      <c r="H5549" s="231" t="str">
        <f>data_olah!H506</f>
        <v>COMTELINDO</v>
      </c>
      <c r="I5549" s="231" t="str">
        <f>data_olah!I506</f>
        <v>WMS</v>
      </c>
      <c r="J5549" s="231" t="str">
        <f>data_olah!J506</f>
        <v>TERPASANG</v>
      </c>
      <c r="K5549" s="231" t="str">
        <f>data_olah!S506</f>
        <v>&lt;= 50GB</v>
      </c>
      <c r="L5549" s="231" t="str">
        <f>data_olah!U506</f>
        <v>TIDAK OPTIMAL</v>
      </c>
    </row>
    <row r="5550">
      <c r="A5550" s="230">
        <v>2025.0</v>
      </c>
      <c r="B5550" s="230" t="s">
        <v>3601</v>
      </c>
      <c r="C5550" s="231" t="str">
        <f>data_olah!B507</f>
        <v>KUTAI TIMUR</v>
      </c>
      <c r="D5550" s="231" t="str">
        <f>data_olah!C507</f>
        <v>BUSANG</v>
      </c>
      <c r="E5550" s="231" t="str">
        <f>data_olah!D507</f>
        <v>LONG PEJENG</v>
      </c>
      <c r="F5550" s="232" t="str">
        <f>data_olah!F507</f>
        <v>0.798364</v>
      </c>
      <c r="G5550" s="232" t="str">
        <f>data_olah!G507</f>
        <v>116.564429</v>
      </c>
      <c r="H5550" s="231" t="str">
        <f>data_olah!H507</f>
        <v>BESTCAMP</v>
      </c>
      <c r="I5550" s="231" t="str">
        <f>data_olah!I507</f>
        <v>STARLINK</v>
      </c>
      <c r="J5550" s="231" t="str">
        <f>data_olah!J507</f>
        <v>TERPASANG</v>
      </c>
      <c r="K5550" s="231" t="str">
        <f>data_olah!S507</f>
        <v>&lt;=1000GB</v>
      </c>
      <c r="L5550" s="231" t="str">
        <f>data_olah!U507</f>
        <v>OPTIMAL</v>
      </c>
    </row>
    <row r="5551">
      <c r="A5551" s="230">
        <v>2025.0</v>
      </c>
      <c r="B5551" s="230" t="s">
        <v>3601</v>
      </c>
      <c r="C5551" s="231" t="str">
        <f>data_olah!B508</f>
        <v>KUTAI TIMUR</v>
      </c>
      <c r="D5551" s="231" t="str">
        <f>data_olah!C508</f>
        <v>BUSANG</v>
      </c>
      <c r="E5551" s="231" t="str">
        <f>data_olah!D508</f>
        <v>LONG LEES</v>
      </c>
      <c r="F5551" s="232" t="str">
        <f>data_olah!F508</f>
        <v>0.81746</v>
      </c>
      <c r="G5551" s="232" t="str">
        <f>data_olah!G508</f>
        <v>116.56127</v>
      </c>
      <c r="H5551" s="231" t="str">
        <f>data_olah!H508</f>
        <v>TELKOMSEL</v>
      </c>
      <c r="I5551" s="231" t="str">
        <f>data_olah!I508</f>
        <v>ORBIT</v>
      </c>
      <c r="J5551" s="231" t="str">
        <f>data_olah!J508</f>
        <v>TERPASANG</v>
      </c>
      <c r="K5551" s="231" t="str">
        <f>data_olah!S508</f>
        <v>TIDAK TERDETEKSI</v>
      </c>
      <c r="L5551" s="231" t="str">
        <f>data_olah!U508</f>
        <v>TIDAK TERDETEKSI</v>
      </c>
    </row>
    <row r="5552">
      <c r="A5552" s="230">
        <v>2025.0</v>
      </c>
      <c r="B5552" s="230" t="s">
        <v>3601</v>
      </c>
      <c r="C5552" s="231" t="str">
        <f>data_olah!B509</f>
        <v>KUTAI TIMUR</v>
      </c>
      <c r="D5552" s="231" t="str">
        <f>data_olah!C509</f>
        <v>BUSANG</v>
      </c>
      <c r="E5552" s="231" t="str">
        <f>data_olah!D509</f>
        <v>MEKAR BARU</v>
      </c>
      <c r="F5552" s="232" t="str">
        <f>data_olah!F509</f>
        <v>0.77187</v>
      </c>
      <c r="G5552" s="232" t="str">
        <f>data_olah!G509</f>
        <v>116.39433</v>
      </c>
      <c r="H5552" s="231" t="str">
        <f>data_olah!H509</f>
        <v>COMTELINDO</v>
      </c>
      <c r="I5552" s="231" t="str">
        <f>data_olah!I509</f>
        <v>WMS</v>
      </c>
      <c r="J5552" s="231" t="str">
        <f>data_olah!J509</f>
        <v>TERPASANG</v>
      </c>
      <c r="K5552" s="231" t="str">
        <f>data_olah!S509</f>
        <v>&lt;= 100GB</v>
      </c>
      <c r="L5552" s="231" t="str">
        <f>data_olah!U509</f>
        <v>SANGAT OPTIMAL</v>
      </c>
    </row>
    <row r="5553">
      <c r="A5553" s="230">
        <v>2025.0</v>
      </c>
      <c r="B5553" s="230" t="s">
        <v>3601</v>
      </c>
      <c r="C5553" s="231" t="str">
        <f>data_olah!B510</f>
        <v>KUTAI TIMUR</v>
      </c>
      <c r="D5553" s="231" t="str">
        <f>data_olah!C510</f>
        <v>BUSANG</v>
      </c>
      <c r="E5553" s="231" t="str">
        <f>data_olah!D510</f>
        <v>RANTAU SENTOSA</v>
      </c>
      <c r="F5553" s="232" t="str">
        <f>data_olah!F510</f>
        <v>0.44360</v>
      </c>
      <c r="G5553" s="232" t="str">
        <f>data_olah!G510</f>
        <v>116.37250</v>
      </c>
      <c r="H5553" s="231" t="str">
        <f>data_olah!H510</f>
        <v>COMTELINDO</v>
      </c>
      <c r="I5553" s="231" t="str">
        <f>data_olah!I510</f>
        <v>WMS</v>
      </c>
      <c r="J5553" s="231" t="str">
        <f>data_olah!J510</f>
        <v>TERPASANG</v>
      </c>
      <c r="K5553" s="231" t="str">
        <f>data_olah!S510</f>
        <v>&lt;= 200GB</v>
      </c>
      <c r="L5553" s="231" t="str">
        <f>data_olah!U510</f>
        <v>KURANG OPTIMAL</v>
      </c>
    </row>
    <row r="5554">
      <c r="A5554" s="230">
        <v>2025.0</v>
      </c>
      <c r="B5554" s="230" t="s">
        <v>3601</v>
      </c>
      <c r="C5554" s="231" t="str">
        <f>data_olah!B511</f>
        <v>KUTAI TIMUR</v>
      </c>
      <c r="D5554" s="231" t="str">
        <f>data_olah!C511</f>
        <v>BUSANG</v>
      </c>
      <c r="E5554" s="231" t="str">
        <f>data_olah!D511</f>
        <v>LONG NYELONG</v>
      </c>
      <c r="F5554" s="232" t="str">
        <f>data_olah!F511</f>
        <v>0.82762</v>
      </c>
      <c r="G5554" s="232" t="str">
        <f>data_olah!G511</f>
        <v>116.55347</v>
      </c>
      <c r="H5554" s="231" t="str">
        <f>data_olah!H511</f>
        <v>COMTELINDO</v>
      </c>
      <c r="I5554" s="231" t="str">
        <f>data_olah!I511</f>
        <v>WMS</v>
      </c>
      <c r="J5554" s="231" t="str">
        <f>data_olah!J511</f>
        <v>TERPASANG</v>
      </c>
      <c r="K5554" s="231" t="str">
        <f>data_olah!S511</f>
        <v>&lt;= 1GB</v>
      </c>
      <c r="L5554" s="231" t="str">
        <f>data_olah!U511</f>
        <v>TIDAK OPTIMAL</v>
      </c>
    </row>
    <row r="5555">
      <c r="A5555" s="230">
        <v>2025.0</v>
      </c>
      <c r="B5555" s="230" t="s">
        <v>3601</v>
      </c>
      <c r="C5555" s="231" t="str">
        <f>data_olah!B512</f>
        <v>KUTAI TIMUR</v>
      </c>
      <c r="D5555" s="231" t="str">
        <f>data_olah!C512</f>
        <v>KALIORANG</v>
      </c>
      <c r="E5555" s="231" t="str">
        <f>data_olah!D512</f>
        <v>KALIORANG</v>
      </c>
      <c r="F5555" s="232" t="str">
        <f>data_olah!F512</f>
        <v>0.835946</v>
      </c>
      <c r="G5555" s="232" t="str">
        <f>data_olah!G512</f>
        <v>117.882848</v>
      </c>
      <c r="H5555" s="231" t="str">
        <f>data_olah!H512</f>
        <v>TELKOM</v>
      </c>
      <c r="I5555" s="231" t="str">
        <f>data_olah!I512</f>
        <v>Astinet</v>
      </c>
      <c r="J5555" s="231" t="str">
        <f>data_olah!J512</f>
        <v>TERPASANG</v>
      </c>
      <c r="K5555" s="231" t="str">
        <f>data_olah!S512</f>
        <v>TIDAK AKTIF</v>
      </c>
      <c r="L5555" s="231" t="str">
        <f>data_olah!U512</f>
        <v>TIDAK TERDETEKSI</v>
      </c>
    </row>
    <row r="5556">
      <c r="A5556" s="230">
        <v>2025.0</v>
      </c>
      <c r="B5556" s="230" t="s">
        <v>3601</v>
      </c>
      <c r="C5556" s="231" t="str">
        <f>data_olah!B513</f>
        <v>KUTAI TIMUR</v>
      </c>
      <c r="D5556" s="231" t="str">
        <f>data_olah!C513</f>
        <v>KALIORANG</v>
      </c>
      <c r="E5556" s="231" t="str">
        <f>data_olah!D513</f>
        <v>BUKIT MAKMUR</v>
      </c>
      <c r="F5556" s="232" t="str">
        <f>data_olah!F513</f>
        <v>0.899583</v>
      </c>
      <c r="G5556" s="232" t="str">
        <f>data_olah!G513</f>
        <v>117.838417</v>
      </c>
      <c r="H5556" s="231" t="str">
        <f>data_olah!H513</f>
        <v>BESTCAMP</v>
      </c>
      <c r="I5556" s="231" t="str">
        <f>data_olah!I513</f>
        <v>STARLINK</v>
      </c>
      <c r="J5556" s="231" t="str">
        <f>data_olah!J513</f>
        <v>TERPASANG</v>
      </c>
      <c r="K5556" s="231" t="str">
        <f>data_olah!S513</f>
        <v>TIDAK AKTIF</v>
      </c>
      <c r="L5556" s="231" t="str">
        <f>data_olah!U513</f>
        <v>TIDAK OPTIMAL</v>
      </c>
    </row>
    <row r="5557">
      <c r="A5557" s="230">
        <v>2025.0</v>
      </c>
      <c r="B5557" s="230" t="s">
        <v>3601</v>
      </c>
      <c r="C5557" s="231" t="str">
        <f>data_olah!B514</f>
        <v>KUTAI TIMUR</v>
      </c>
      <c r="D5557" s="231" t="str">
        <f>data_olah!C514</f>
        <v>KALIORANG</v>
      </c>
      <c r="E5557" s="231" t="str">
        <f>data_olah!D514</f>
        <v>BUKIT HARAPAN</v>
      </c>
      <c r="F5557" s="232" t="str">
        <f>data_olah!F514</f>
        <v>0.87704</v>
      </c>
      <c r="G5557" s="232" t="str">
        <f>data_olah!G514</f>
        <v>117.84234</v>
      </c>
      <c r="H5557" s="231" t="str">
        <f>data_olah!H514</f>
        <v>TELKOM</v>
      </c>
      <c r="I5557" s="231" t="str">
        <f>data_olah!I514</f>
        <v>WMS</v>
      </c>
      <c r="J5557" s="231" t="str">
        <f>data_olah!J514</f>
        <v>TERPASANG</v>
      </c>
      <c r="K5557" s="231" t="str">
        <f>data_olah!S514</f>
        <v>&lt;= 100GB</v>
      </c>
      <c r="L5557" s="231" t="str">
        <f>data_olah!U514</f>
        <v>KURANG OPTIMAL</v>
      </c>
    </row>
    <row r="5558">
      <c r="A5558" s="230">
        <v>2025.0</v>
      </c>
      <c r="B5558" s="230" t="s">
        <v>3601</v>
      </c>
      <c r="C5558" s="231" t="str">
        <f>data_olah!B515</f>
        <v>KUTAI TIMUR</v>
      </c>
      <c r="D5558" s="231" t="str">
        <f>data_olah!C515</f>
        <v>KALIORANG</v>
      </c>
      <c r="E5558" s="231" t="str">
        <f>data_olah!D515</f>
        <v>CITRA MANUNGGAL JAYA</v>
      </c>
      <c r="F5558" s="232" t="str">
        <f>data_olah!F515</f>
        <v>0.83616</v>
      </c>
      <c r="G5558" s="232" t="str">
        <f>data_olah!G515</f>
        <v>117.83878</v>
      </c>
      <c r="H5558" s="231" t="str">
        <f>data_olah!H515</f>
        <v>PSN</v>
      </c>
      <c r="I5558" s="231" t="str">
        <f>data_olah!I515</f>
        <v>VSAT</v>
      </c>
      <c r="J5558" s="231" t="str">
        <f>data_olah!J515</f>
        <v>TERPASANG</v>
      </c>
      <c r="K5558" s="231" t="str">
        <f>data_olah!S515</f>
        <v>&lt;= 10GB</v>
      </c>
      <c r="L5558" s="231" t="str">
        <f>data_olah!U515</f>
        <v>TIDAK OPTIMAL</v>
      </c>
    </row>
    <row r="5559">
      <c r="A5559" s="230">
        <v>2025.0</v>
      </c>
      <c r="B5559" s="230" t="s">
        <v>3601</v>
      </c>
      <c r="C5559" s="231" t="str">
        <f>data_olah!B516</f>
        <v>KUTAI TIMUR</v>
      </c>
      <c r="D5559" s="231" t="str">
        <f>data_olah!C516</f>
        <v>KALIORANG</v>
      </c>
      <c r="E5559" s="231" t="str">
        <f>data_olah!D516</f>
        <v>BANGUN JAYA</v>
      </c>
      <c r="F5559" s="232" t="str">
        <f>data_olah!F516</f>
        <v>0.87246</v>
      </c>
      <c r="G5559" s="232" t="str">
        <f>data_olah!G516</f>
        <v>117.86630</v>
      </c>
      <c r="H5559" s="231" t="str">
        <f>data_olah!H516</f>
        <v>TELKOM</v>
      </c>
      <c r="I5559" s="231" t="str">
        <f>data_olah!I516</f>
        <v>WMS</v>
      </c>
      <c r="J5559" s="231" t="str">
        <f>data_olah!J516</f>
        <v>TERPASANG</v>
      </c>
      <c r="K5559" s="231" t="str">
        <f>data_olah!S516</f>
        <v>&gt; 200GB</v>
      </c>
      <c r="L5559" s="231" t="str">
        <f>data_olah!U516</f>
        <v>KURANG OPTIMAL</v>
      </c>
    </row>
    <row r="5560">
      <c r="A5560" s="230">
        <v>2025.0</v>
      </c>
      <c r="B5560" s="230" t="s">
        <v>3601</v>
      </c>
      <c r="C5560" s="231" t="str">
        <f>data_olah!B517</f>
        <v>KUTAI TIMUR</v>
      </c>
      <c r="D5560" s="231" t="str">
        <f>data_olah!C517</f>
        <v>KALIORANG</v>
      </c>
      <c r="E5560" s="231" t="str">
        <f>data_olah!D517</f>
        <v>BUMI SEJAHTERA</v>
      </c>
      <c r="F5560" s="232" t="str">
        <f>data_olah!F517</f>
        <v>0.90155</v>
      </c>
      <c r="G5560" s="232" t="str">
        <f>data_olah!G517</f>
        <v>117.90481</v>
      </c>
      <c r="H5560" s="231" t="str">
        <f>data_olah!H517</f>
        <v>TELKOMSEL</v>
      </c>
      <c r="I5560" s="231" t="str">
        <f>data_olah!I517</f>
        <v>ORBIT</v>
      </c>
      <c r="J5560" s="231" t="str">
        <f>data_olah!J517</f>
        <v>TERPASANG</v>
      </c>
      <c r="K5560" s="231" t="str">
        <f>data_olah!S517</f>
        <v>TIDAK TERDETEKSI</v>
      </c>
      <c r="L5560" s="231" t="str">
        <f>data_olah!U517</f>
        <v>TIDAK TERDETEKSI</v>
      </c>
    </row>
    <row r="5561">
      <c r="A5561" s="230">
        <v>2025.0</v>
      </c>
      <c r="B5561" s="230" t="s">
        <v>3601</v>
      </c>
      <c r="C5561" s="231" t="str">
        <f>data_olah!B518</f>
        <v>KUTAI TIMUR</v>
      </c>
      <c r="D5561" s="231" t="str">
        <f>data_olah!C518</f>
        <v>KALIORANG</v>
      </c>
      <c r="E5561" s="231" t="str">
        <f>data_olah!D518</f>
        <v>SELANGKAU</v>
      </c>
      <c r="F5561" s="232" t="str">
        <f>data_olah!F518</f>
        <v>0.83904</v>
      </c>
      <c r="G5561" s="232" t="str">
        <f>data_olah!G518</f>
        <v>117.85360</v>
      </c>
      <c r="H5561" s="231" t="str">
        <f>data_olah!H518</f>
        <v>TELKOM</v>
      </c>
      <c r="I5561" s="231" t="str">
        <f>data_olah!I518</f>
        <v>WMS</v>
      </c>
      <c r="J5561" s="231" t="str">
        <f>data_olah!J518</f>
        <v>TERPASANG</v>
      </c>
      <c r="K5561" s="231" t="str">
        <f>data_olah!S518</f>
        <v>TIDAK AKTIF</v>
      </c>
      <c r="L5561" s="231" t="str">
        <f>data_olah!U518</f>
        <v>KURANG OPTIMAL</v>
      </c>
    </row>
    <row r="5562">
      <c r="A5562" s="230">
        <v>2025.0</v>
      </c>
      <c r="B5562" s="230" t="s">
        <v>3601</v>
      </c>
      <c r="C5562" s="231" t="str">
        <f>data_olah!B519</f>
        <v>KUTAI TIMUR</v>
      </c>
      <c r="D5562" s="231" t="str">
        <f>data_olah!C519</f>
        <v>KARANGAN</v>
      </c>
      <c r="E5562" s="231" t="str">
        <f>data_olah!D519</f>
        <v>KARANGAN DALAM</v>
      </c>
      <c r="F5562" s="232" t="str">
        <f>data_olah!F519</f>
        <v>1.35238</v>
      </c>
      <c r="G5562" s="232" t="str">
        <f>data_olah!G519</f>
        <v>117.65724</v>
      </c>
      <c r="H5562" s="231" t="str">
        <f>data_olah!H519</f>
        <v>TELKOM</v>
      </c>
      <c r="I5562" s="231" t="str">
        <f>data_olah!I519</f>
        <v>WMS</v>
      </c>
      <c r="J5562" s="231" t="str">
        <f>data_olah!J519</f>
        <v>TERPASANG</v>
      </c>
      <c r="K5562" s="231" t="str">
        <f>data_olah!S519</f>
        <v>&lt;= 150GB</v>
      </c>
      <c r="L5562" s="231" t="str">
        <f>data_olah!U519</f>
        <v>KURANG OPTIMAL</v>
      </c>
    </row>
    <row r="5563">
      <c r="A5563" s="230">
        <v>2025.0</v>
      </c>
      <c r="B5563" s="230" t="s">
        <v>3601</v>
      </c>
      <c r="C5563" s="231" t="str">
        <f>data_olah!B520</f>
        <v>KUTAI TIMUR</v>
      </c>
      <c r="D5563" s="231" t="str">
        <f>data_olah!C520</f>
        <v>KARANGAN</v>
      </c>
      <c r="E5563" s="231" t="str">
        <f>data_olah!D520</f>
        <v>BATU LEPOQ</v>
      </c>
      <c r="F5563" s="232" t="str">
        <f>data_olah!F520</f>
        <v>1.352556</v>
      </c>
      <c r="G5563" s="232" t="str">
        <f>data_olah!G520</f>
        <v>117.707667</v>
      </c>
      <c r="H5563" s="231" t="str">
        <f>data_olah!H520</f>
        <v>BESTCAMP</v>
      </c>
      <c r="I5563" s="231" t="str">
        <f>data_olah!I520</f>
        <v>STARLINK</v>
      </c>
      <c r="J5563" s="231" t="str">
        <f>data_olah!J520</f>
        <v>TERPASANG</v>
      </c>
      <c r="K5563" s="231" t="str">
        <f>data_olah!S520</f>
        <v>&lt;= 50GB</v>
      </c>
      <c r="L5563" s="231" t="str">
        <f>data_olah!U520</f>
        <v>TIDAK OPTIMAL</v>
      </c>
    </row>
    <row r="5564">
      <c r="A5564" s="230">
        <v>2025.0</v>
      </c>
      <c r="B5564" s="230" t="s">
        <v>3601</v>
      </c>
      <c r="C5564" s="231" t="str">
        <f>data_olah!B521</f>
        <v>KUTAI TIMUR</v>
      </c>
      <c r="D5564" s="231" t="str">
        <f>data_olah!C521</f>
        <v>KARANGAN</v>
      </c>
      <c r="E5564" s="231" t="str">
        <f>data_olah!D521</f>
        <v>PENGADAN</v>
      </c>
      <c r="F5564" s="232" t="str">
        <f>data_olah!F521</f>
        <v>1.2500038687140118</v>
      </c>
      <c r="G5564" s="232" t="str">
        <f>data_olah!G521</f>
        <v>117.75459533172634</v>
      </c>
      <c r="H5564" s="231" t="str">
        <f>data_olah!H521</f>
        <v>TELKOMSEL</v>
      </c>
      <c r="I5564" s="231" t="str">
        <f>data_olah!I521</f>
        <v>INDIHOME</v>
      </c>
      <c r="J5564" s="231" t="str">
        <f>data_olah!J521</f>
        <v>TERPASANG</v>
      </c>
      <c r="K5564" s="231" t="str">
        <f>data_olah!S521</f>
        <v/>
      </c>
      <c r="L5564" s="231" t="str">
        <f>data_olah!U521</f>
        <v>KURANG OPTIMAL</v>
      </c>
    </row>
    <row r="5565">
      <c r="A5565" s="230">
        <v>2025.0</v>
      </c>
      <c r="B5565" s="230" t="s">
        <v>3601</v>
      </c>
      <c r="C5565" s="231" t="str">
        <f>data_olah!B522</f>
        <v>KUTAI TIMUR</v>
      </c>
      <c r="D5565" s="231" t="str">
        <f>data_olah!C522</f>
        <v>KARANGAN</v>
      </c>
      <c r="E5565" s="231" t="str">
        <f>data_olah!D522</f>
        <v>BAAY</v>
      </c>
      <c r="F5565" s="232" t="str">
        <f>data_olah!F522</f>
        <v>1.13372</v>
      </c>
      <c r="G5565" s="232" t="str">
        <f>data_olah!G522</f>
        <v>117.50635</v>
      </c>
      <c r="H5565" s="231" t="str">
        <f>data_olah!H522</f>
        <v>TELKOMSEL</v>
      </c>
      <c r="I5565" s="231" t="str">
        <f>data_olah!I522</f>
        <v>ORBIT</v>
      </c>
      <c r="J5565" s="231" t="str">
        <f>data_olah!J522</f>
        <v>TERPASANG</v>
      </c>
      <c r="K5565" s="231" t="str">
        <f>data_olah!S522</f>
        <v>TIDAK TERDETEKSI</v>
      </c>
      <c r="L5565" s="231" t="str">
        <f>data_olah!U522</f>
        <v>TIDAK TERDETEKSI</v>
      </c>
    </row>
    <row r="5566">
      <c r="A5566" s="230">
        <v>2025.0</v>
      </c>
      <c r="B5566" s="230" t="s">
        <v>3601</v>
      </c>
      <c r="C5566" s="231" t="str">
        <f>data_olah!B523</f>
        <v>KUTAI TIMUR</v>
      </c>
      <c r="D5566" s="231" t="str">
        <f>data_olah!C523</f>
        <v>KARANGAN</v>
      </c>
      <c r="E5566" s="231" t="str">
        <f>data_olah!D523</f>
        <v>MUKTI LESTARI</v>
      </c>
      <c r="F5566" s="232" t="str">
        <f>data_olah!F523</f>
        <v>1.22405</v>
      </c>
      <c r="G5566" s="232" t="str">
        <f>data_olah!G523</f>
        <v>117.44599</v>
      </c>
      <c r="H5566" s="231" t="str">
        <f>data_olah!H523</f>
        <v>TELKOMSEL</v>
      </c>
      <c r="I5566" s="231" t="str">
        <f>data_olah!I523</f>
        <v>ORBIT</v>
      </c>
      <c r="J5566" s="231" t="str">
        <f>data_olah!J523</f>
        <v>TERPASANG</v>
      </c>
      <c r="K5566" s="231" t="str">
        <f>data_olah!S523</f>
        <v>TIDAK TERDETEKSI</v>
      </c>
      <c r="L5566" s="231" t="str">
        <f>data_olah!U523</f>
        <v>TIDAK TERDETEKSI</v>
      </c>
    </row>
    <row r="5567">
      <c r="A5567" s="230">
        <v>2025.0</v>
      </c>
      <c r="B5567" s="230" t="s">
        <v>3601</v>
      </c>
      <c r="C5567" s="231" t="str">
        <f>data_olah!B524</f>
        <v>KUTAI TIMUR</v>
      </c>
      <c r="D5567" s="231" t="str">
        <f>data_olah!C524</f>
        <v>KARANGAN</v>
      </c>
      <c r="E5567" s="231" t="str">
        <f>data_olah!D524</f>
        <v>KARANGAN SEBERANG</v>
      </c>
      <c r="F5567" s="232" t="str">
        <f>data_olah!F524</f>
        <v>1.2056</v>
      </c>
      <c r="G5567" s="232" t="str">
        <f>data_olah!G524</f>
        <v>117.3942</v>
      </c>
      <c r="H5567" s="231" t="str">
        <f>data_olah!H524</f>
        <v>TELKOM</v>
      </c>
      <c r="I5567" s="231" t="str">
        <f>data_olah!I524</f>
        <v>WMS</v>
      </c>
      <c r="J5567" s="231" t="str">
        <f>data_olah!J524</f>
        <v>TERPASANG</v>
      </c>
      <c r="K5567" s="231" t="str">
        <f>data_olah!S524</f>
        <v>&lt;= 10GB</v>
      </c>
      <c r="L5567" s="231" t="str">
        <f>data_olah!U524</f>
        <v>TIDAK OPTIMAL</v>
      </c>
    </row>
    <row r="5568">
      <c r="A5568" s="230">
        <v>2025.0</v>
      </c>
      <c r="B5568" s="230" t="s">
        <v>3601</v>
      </c>
      <c r="C5568" s="231" t="str">
        <f>data_olah!B525</f>
        <v>KUTAI TIMUR</v>
      </c>
      <c r="D5568" s="231" t="str">
        <f>data_olah!C525</f>
        <v>KARANGAN</v>
      </c>
      <c r="E5568" s="231" t="str">
        <f>data_olah!D525</f>
        <v>KARANGAN HILIR</v>
      </c>
      <c r="F5568" s="232" t="str">
        <f>data_olah!F525</f>
        <v>1.35794</v>
      </c>
      <c r="G5568" s="232" t="str">
        <f>data_olah!G525</f>
        <v>117.65905</v>
      </c>
      <c r="H5568" s="231" t="str">
        <f>data_olah!H525</f>
        <v>TELKOM</v>
      </c>
      <c r="I5568" s="231" t="str">
        <f>data_olah!I525</f>
        <v>WMS</v>
      </c>
      <c r="J5568" s="231" t="str">
        <f>data_olah!J525</f>
        <v>TERPASANG</v>
      </c>
      <c r="K5568" s="231" t="str">
        <f>data_olah!S525</f>
        <v>TIDAK AKTIF</v>
      </c>
      <c r="L5568" s="231" t="str">
        <f>data_olah!U525</f>
        <v>KURANG OPTIMAL</v>
      </c>
    </row>
    <row r="5569">
      <c r="A5569" s="230">
        <v>2025.0</v>
      </c>
      <c r="B5569" s="230" t="s">
        <v>3601</v>
      </c>
      <c r="C5569" s="231" t="str">
        <f>data_olah!B526</f>
        <v>KUTAI TIMUR</v>
      </c>
      <c r="D5569" s="231" t="str">
        <f>data_olah!C526</f>
        <v>KAUBUN</v>
      </c>
      <c r="E5569" s="231" t="str">
        <f>data_olah!D526</f>
        <v>BUMI ETAM</v>
      </c>
      <c r="F5569" s="232" t="str">
        <f>data_olah!F526</f>
        <v>1.081484</v>
      </c>
      <c r="G5569" s="232" t="str">
        <f>data_olah!G526</f>
        <v>117.857100</v>
      </c>
      <c r="H5569" s="231" t="str">
        <f>data_olah!H526</f>
        <v>TELKOM</v>
      </c>
      <c r="I5569" s="231" t="str">
        <f>data_olah!I526</f>
        <v>Astinet</v>
      </c>
      <c r="J5569" s="231" t="str">
        <f>data_olah!J526</f>
        <v>TERPASANG</v>
      </c>
      <c r="K5569" s="231" t="str">
        <f>data_olah!S526</f>
        <v>TIDAK AKTIF</v>
      </c>
      <c r="L5569" s="231" t="str">
        <f>data_olah!U526</f>
        <v>TIDAK TERDETEKSI</v>
      </c>
    </row>
    <row r="5570">
      <c r="A5570" s="230">
        <v>2025.0</v>
      </c>
      <c r="B5570" s="230" t="s">
        <v>3601</v>
      </c>
      <c r="C5570" s="231" t="str">
        <f>data_olah!B527</f>
        <v>KUTAI TIMUR</v>
      </c>
      <c r="D5570" s="231" t="str">
        <f>data_olah!C527</f>
        <v>KAUBUN</v>
      </c>
      <c r="E5570" s="231" t="str">
        <f>data_olah!D527</f>
        <v>BUMI RAPAK</v>
      </c>
      <c r="F5570" s="232" t="str">
        <f>data_olah!F527</f>
        <v>1.04649</v>
      </c>
      <c r="G5570" s="232" t="str">
        <f>data_olah!G527</f>
        <v>117.85916</v>
      </c>
      <c r="H5570" s="231" t="str">
        <f>data_olah!H527</f>
        <v>TELKOM</v>
      </c>
      <c r="I5570" s="231" t="str">
        <f>data_olah!I527</f>
        <v>WMS</v>
      </c>
      <c r="J5570" s="231" t="str">
        <f>data_olah!J527</f>
        <v>TERPASANG</v>
      </c>
      <c r="K5570" s="231" t="str">
        <f>data_olah!S527</f>
        <v>TIDAK AKTIF</v>
      </c>
      <c r="L5570" s="231" t="str">
        <f>data_olah!U527</f>
        <v>TIDAK AKTIF</v>
      </c>
    </row>
    <row r="5571">
      <c r="A5571" s="230">
        <v>2025.0</v>
      </c>
      <c r="B5571" s="230" t="s">
        <v>3601</v>
      </c>
      <c r="C5571" s="231" t="str">
        <f>data_olah!B528</f>
        <v>KUTAI TIMUR</v>
      </c>
      <c r="D5571" s="231" t="str">
        <f>data_olah!C528</f>
        <v>KAUBUN</v>
      </c>
      <c r="E5571" s="231" t="str">
        <f>data_olah!D528</f>
        <v>BUMI JAYA</v>
      </c>
      <c r="F5571" s="232" t="str">
        <f>data_olah!F528</f>
        <v>1.0204870864260822</v>
      </c>
      <c r="G5571" s="232" t="str">
        <f>data_olah!G528</f>
        <v>117.84694210576043</v>
      </c>
      <c r="H5571" s="231" t="str">
        <f>data_olah!H528</f>
        <v>COMTELINDO</v>
      </c>
      <c r="I5571" s="231" t="str">
        <f>data_olah!I528</f>
        <v>WMS</v>
      </c>
      <c r="J5571" s="231" t="str">
        <f>data_olah!J528</f>
        <v>TERPASANG</v>
      </c>
      <c r="K5571" s="231" t="str">
        <f>data_olah!S528</f>
        <v>&lt;= 50GB</v>
      </c>
      <c r="L5571" s="231" t="str">
        <f>data_olah!U528</f>
        <v>TIDAK OPTIMAL</v>
      </c>
    </row>
    <row r="5572">
      <c r="A5572" s="230">
        <v>2025.0</v>
      </c>
      <c r="B5572" s="230" t="s">
        <v>3601</v>
      </c>
      <c r="C5572" s="231" t="str">
        <f>data_olah!B529</f>
        <v>KUTAI TIMUR</v>
      </c>
      <c r="D5572" s="231" t="str">
        <f>data_olah!C529</f>
        <v>KAUBUN</v>
      </c>
      <c r="E5572" s="231" t="str">
        <f>data_olah!D529</f>
        <v>CIPTA GRAHA</v>
      </c>
      <c r="F5572" s="232" t="str">
        <f>data_olah!F529</f>
        <v>0.99840</v>
      </c>
      <c r="G5572" s="232" t="str">
        <f>data_olah!G529</f>
        <v>117.88290</v>
      </c>
      <c r="H5572" s="231" t="str">
        <f>data_olah!H529</f>
        <v>TELKOMSEL</v>
      </c>
      <c r="I5572" s="231" t="str">
        <f>data_olah!I529</f>
        <v>ORBIT</v>
      </c>
      <c r="J5572" s="231" t="str">
        <f>data_olah!J529</f>
        <v>TERPASANG</v>
      </c>
      <c r="K5572" s="231" t="str">
        <f>data_olah!S529</f>
        <v>TIDAK TERDETEKSI</v>
      </c>
      <c r="L5572" s="231" t="str">
        <f>data_olah!U529</f>
        <v>TIDAK TERDETEKSI</v>
      </c>
    </row>
    <row r="5573">
      <c r="A5573" s="230">
        <v>2025.0</v>
      </c>
      <c r="B5573" s="230" t="s">
        <v>3601</v>
      </c>
      <c r="C5573" s="231" t="str">
        <f>data_olah!B530</f>
        <v>KUTAI TIMUR</v>
      </c>
      <c r="D5573" s="231" t="str">
        <f>data_olah!C530</f>
        <v>KAUBUN</v>
      </c>
      <c r="E5573" s="231" t="str">
        <f>data_olah!D530</f>
        <v>KADUNGAN JAYA</v>
      </c>
      <c r="F5573" s="232" t="str">
        <f>data_olah!F530</f>
        <v>1.187319</v>
      </c>
      <c r="G5573" s="232" t="str">
        <f>data_olah!G530</f>
        <v>117.833756</v>
      </c>
      <c r="H5573" s="231" t="str">
        <f>data_olah!H530</f>
        <v>BESTCAMP</v>
      </c>
      <c r="I5573" s="231" t="str">
        <f>data_olah!I530</f>
        <v>STARLINK</v>
      </c>
      <c r="J5573" s="231" t="str">
        <f>data_olah!J530</f>
        <v>TERPASANG</v>
      </c>
      <c r="K5573" s="231" t="str">
        <f>data_olah!S530</f>
        <v>&lt;= 100GB</v>
      </c>
      <c r="L5573" s="231" t="str">
        <f>data_olah!U530</f>
        <v>KURANG OPTIMAL</v>
      </c>
    </row>
    <row r="5574">
      <c r="A5574" s="230">
        <v>2025.0</v>
      </c>
      <c r="B5574" s="230" t="s">
        <v>3601</v>
      </c>
      <c r="C5574" s="231" t="str">
        <f>data_olah!B531</f>
        <v>KUTAI TIMUR</v>
      </c>
      <c r="D5574" s="231" t="str">
        <f>data_olah!C531</f>
        <v>KAUBUN</v>
      </c>
      <c r="E5574" s="231" t="str">
        <f>data_olah!D531</f>
        <v>PENGADAN BARU</v>
      </c>
      <c r="F5574" s="232" t="str">
        <f>data_olah!F531</f>
        <v>1.2012102159739906</v>
      </c>
      <c r="G5574" s="232" t="str">
        <f>data_olah!G531</f>
        <v>117.81307696274538</v>
      </c>
      <c r="H5574" s="231" t="str">
        <f>data_olah!H531</f>
        <v>TELKOMSEL</v>
      </c>
      <c r="I5574" s="231" t="str">
        <f>data_olah!I531</f>
        <v>ORBIT</v>
      </c>
      <c r="J5574" s="231" t="str">
        <f>data_olah!J531</f>
        <v>TERPASANG</v>
      </c>
      <c r="K5574" s="231" t="str">
        <f>data_olah!S531</f>
        <v>TIDAK TERDETEKSI</v>
      </c>
      <c r="L5574" s="231" t="str">
        <f>data_olah!U531</f>
        <v>TIDAK TERDETEKSI</v>
      </c>
    </row>
    <row r="5575">
      <c r="A5575" s="230">
        <v>2025.0</v>
      </c>
      <c r="B5575" s="230" t="s">
        <v>3601</v>
      </c>
      <c r="C5575" s="231" t="str">
        <f>data_olah!B532</f>
        <v>KUTAI TIMUR</v>
      </c>
      <c r="D5575" s="231" t="str">
        <f>data_olah!C532</f>
        <v>KAUBUN</v>
      </c>
      <c r="E5575" s="231" t="str">
        <f>data_olah!D532</f>
        <v>MATA AIR</v>
      </c>
      <c r="F5575" s="232" t="str">
        <f>data_olah!F532</f>
        <v>1.078414</v>
      </c>
      <c r="G5575" s="232" t="str">
        <f>data_olah!G532</f>
        <v>117.792550</v>
      </c>
      <c r="H5575" s="231" t="str">
        <f>data_olah!H532</f>
        <v>BESTCAMP</v>
      </c>
      <c r="I5575" s="231" t="str">
        <f>data_olah!I532</f>
        <v>STARLINK</v>
      </c>
      <c r="J5575" s="231" t="str">
        <f>data_olah!J532</f>
        <v>TERPASANG</v>
      </c>
      <c r="K5575" s="231" t="str">
        <f>data_olah!S532</f>
        <v>&lt;= 50GB</v>
      </c>
      <c r="L5575" s="231" t="str">
        <f>data_olah!U532</f>
        <v>TIDAK OPTIMAL</v>
      </c>
    </row>
    <row r="5576">
      <c r="A5576" s="230">
        <v>2025.0</v>
      </c>
      <c r="B5576" s="230" t="s">
        <v>3601</v>
      </c>
      <c r="C5576" s="231" t="str">
        <f>data_olah!B533</f>
        <v>KUTAI TIMUR</v>
      </c>
      <c r="D5576" s="231" t="str">
        <f>data_olah!C533</f>
        <v>KAUBUN</v>
      </c>
      <c r="E5576" s="231" t="str">
        <f>data_olah!D533</f>
        <v>BUKIT PERMATA</v>
      </c>
      <c r="F5576" s="232" t="str">
        <f>data_olah!F533</f>
        <v>1.083174</v>
      </c>
      <c r="G5576" s="232" t="str">
        <f>data_olah!G533</f>
        <v>117.762610</v>
      </c>
      <c r="H5576" s="231" t="str">
        <f>data_olah!H533</f>
        <v>BESTCAMP</v>
      </c>
      <c r="I5576" s="231" t="str">
        <f>data_olah!I533</f>
        <v>STARLINK</v>
      </c>
      <c r="J5576" s="231" t="str">
        <f>data_olah!J533</f>
        <v>TERPASANG</v>
      </c>
      <c r="K5576" s="231" t="str">
        <f>data_olah!S533</f>
        <v>&lt;= 10GB</v>
      </c>
      <c r="L5576" s="231" t="str">
        <f>data_olah!U533</f>
        <v>TIDAK OPTIMAL</v>
      </c>
    </row>
    <row r="5577">
      <c r="A5577" s="230">
        <v>2025.0</v>
      </c>
      <c r="B5577" s="230" t="s">
        <v>3601</v>
      </c>
      <c r="C5577" s="231" t="str">
        <f>data_olah!B534</f>
        <v>KUTAI TIMUR</v>
      </c>
      <c r="D5577" s="231" t="str">
        <f>data_olah!C534</f>
        <v>KOMBENG</v>
      </c>
      <c r="E5577" s="231" t="str">
        <f>data_olah!D534</f>
        <v>MAKMUR JAYA</v>
      </c>
      <c r="F5577" s="232" t="str">
        <f>data_olah!F534</f>
        <v>1.11614</v>
      </c>
      <c r="G5577" s="232" t="str">
        <f>data_olah!G534</f>
        <v>116.93355</v>
      </c>
      <c r="H5577" s="231" t="str">
        <f>data_olah!H534</f>
        <v>COMTELINDO</v>
      </c>
      <c r="I5577" s="231" t="str">
        <f>data_olah!I534</f>
        <v>WMS</v>
      </c>
      <c r="J5577" s="231" t="str">
        <f>data_olah!J534</f>
        <v>TERPASANG</v>
      </c>
      <c r="K5577" s="231" t="str">
        <f>data_olah!S534</f>
        <v>&lt;= 500GB</v>
      </c>
      <c r="L5577" s="231" t="str">
        <f>data_olah!U534</f>
        <v>OPTIMAL</v>
      </c>
    </row>
    <row r="5578">
      <c r="A5578" s="230">
        <v>2025.0</v>
      </c>
      <c r="B5578" s="230" t="s">
        <v>3601</v>
      </c>
      <c r="C5578" s="231" t="str">
        <f>data_olah!B535</f>
        <v>KUTAI TIMUR</v>
      </c>
      <c r="D5578" s="231" t="str">
        <f>data_olah!C535</f>
        <v>KOMBENG</v>
      </c>
      <c r="E5578" s="231" t="str">
        <f>data_olah!D535</f>
        <v>MARGA MULYA</v>
      </c>
      <c r="F5578" s="232" t="str">
        <f>data_olah!F535</f>
        <v>1.08634</v>
      </c>
      <c r="G5578" s="232" t="str">
        <f>data_olah!G535</f>
        <v>116.92062</v>
      </c>
      <c r="H5578" s="231" t="str">
        <f>data_olah!H535</f>
        <v>TELKOMSEL</v>
      </c>
      <c r="I5578" s="231" t="str">
        <f>data_olah!I535</f>
        <v>INDIHOME</v>
      </c>
      <c r="J5578" s="231" t="str">
        <f>data_olah!J535</f>
        <v>TERPASANG</v>
      </c>
      <c r="K5578" s="231" t="str">
        <f>data_olah!S535</f>
        <v/>
      </c>
      <c r="L5578" s="231" t="str">
        <f>data_olah!U535</f>
        <v>KURANG OPTIMAL</v>
      </c>
    </row>
    <row r="5579">
      <c r="A5579" s="230">
        <v>2025.0</v>
      </c>
      <c r="B5579" s="230" t="s">
        <v>3601</v>
      </c>
      <c r="C5579" s="231" t="str">
        <f>data_olah!B536</f>
        <v>KUTAI TIMUR</v>
      </c>
      <c r="D5579" s="231" t="str">
        <f>data_olah!C536</f>
        <v>KOMBENG</v>
      </c>
      <c r="E5579" s="231" t="str">
        <f>data_olah!D536</f>
        <v>SUKAMAJU</v>
      </c>
      <c r="F5579" s="232" t="str">
        <f>data_olah!F536</f>
        <v>1.08943</v>
      </c>
      <c r="G5579" s="232" t="str">
        <f>data_olah!G536</f>
        <v>116.96089</v>
      </c>
      <c r="H5579" s="231" t="str">
        <f>data_olah!H536</f>
        <v>TELKOMSEL</v>
      </c>
      <c r="I5579" s="231" t="str">
        <f>data_olah!I536</f>
        <v>INDIHOME</v>
      </c>
      <c r="J5579" s="231" t="str">
        <f>data_olah!J536</f>
        <v>TERPASANG</v>
      </c>
      <c r="K5579" s="231" t="str">
        <f>data_olah!S536</f>
        <v/>
      </c>
      <c r="L5579" s="231" t="str">
        <f>data_olah!U536</f>
        <v>TIDAK OPTIMAL</v>
      </c>
    </row>
    <row r="5580">
      <c r="A5580" s="230">
        <v>2025.0</v>
      </c>
      <c r="B5580" s="230" t="s">
        <v>3601</v>
      </c>
      <c r="C5580" s="231" t="str">
        <f>data_olah!B537</f>
        <v>KUTAI TIMUR</v>
      </c>
      <c r="D5580" s="231" t="str">
        <f>data_olah!C537</f>
        <v>KOMBENG</v>
      </c>
      <c r="E5580" s="231" t="str">
        <f>data_olah!D537</f>
        <v>SIDOMULYO</v>
      </c>
      <c r="F5580" s="232" t="str">
        <f>data_olah!F537</f>
        <v>1.06166</v>
      </c>
      <c r="G5580" s="232" t="str">
        <f>data_olah!G537</f>
        <v>116.93613</v>
      </c>
      <c r="H5580" s="231" t="str">
        <f>data_olah!H537</f>
        <v>PSN</v>
      </c>
      <c r="I5580" s="231" t="str">
        <f>data_olah!I537</f>
        <v>VSAT</v>
      </c>
      <c r="J5580" s="231" t="str">
        <f>data_olah!J537</f>
        <v>TERPASANG</v>
      </c>
      <c r="K5580" s="231" t="str">
        <f>data_olah!S537</f>
        <v>&lt;= 50GB</v>
      </c>
      <c r="L5580" s="231" t="str">
        <f>data_olah!U537</f>
        <v>TIDAK OPTIMAL</v>
      </c>
    </row>
    <row r="5581">
      <c r="A5581" s="230">
        <v>2025.0</v>
      </c>
      <c r="B5581" s="230" t="s">
        <v>3601</v>
      </c>
      <c r="C5581" s="231" t="str">
        <f>data_olah!B538</f>
        <v>KUTAI TIMUR</v>
      </c>
      <c r="D5581" s="231" t="str">
        <f>data_olah!C538</f>
        <v>KOMBENG</v>
      </c>
      <c r="E5581" s="231" t="str">
        <f>data_olah!D538</f>
        <v>SRI PANTUN</v>
      </c>
      <c r="F5581" s="232" t="str">
        <f>data_olah!F538</f>
        <v>1.05620</v>
      </c>
      <c r="G5581" s="232" t="str">
        <f>data_olah!G538</f>
        <v>116.96560</v>
      </c>
      <c r="H5581" s="231" t="str">
        <f>data_olah!H538</f>
        <v>TELKOMSEL</v>
      </c>
      <c r="I5581" s="231" t="str">
        <f>data_olah!I538</f>
        <v>ORBIT</v>
      </c>
      <c r="J5581" s="231" t="str">
        <f>data_olah!J538</f>
        <v>TERPASANG</v>
      </c>
      <c r="K5581" s="231" t="str">
        <f>data_olah!S538</f>
        <v>TIDAK TERDETEKSI</v>
      </c>
      <c r="L5581" s="231" t="str">
        <f>data_olah!U538</f>
        <v>TIDAK TERDETEKSI</v>
      </c>
    </row>
    <row r="5582">
      <c r="A5582" s="230">
        <v>2025.0</v>
      </c>
      <c r="B5582" s="230" t="s">
        <v>3601</v>
      </c>
      <c r="C5582" s="231" t="str">
        <f>data_olah!B539</f>
        <v>KUTAI TIMUR</v>
      </c>
      <c r="D5582" s="231" t="str">
        <f>data_olah!C539</f>
        <v>KOMBENG</v>
      </c>
      <c r="E5582" s="231" t="str">
        <f>data_olah!D539</f>
        <v>KOMBENG INDAH</v>
      </c>
      <c r="F5582" s="232" t="str">
        <f>data_olah!F539</f>
        <v>1.05440</v>
      </c>
      <c r="G5582" s="232" t="str">
        <f>data_olah!G539</f>
        <v>116.99701</v>
      </c>
      <c r="H5582" s="231" t="str">
        <f>data_olah!H539</f>
        <v>TELKOMSEL</v>
      </c>
      <c r="I5582" s="231" t="str">
        <f>data_olah!I539</f>
        <v>ORBIT</v>
      </c>
      <c r="J5582" s="231" t="str">
        <f>data_olah!J539</f>
        <v>TERPASANG</v>
      </c>
      <c r="K5582" s="231" t="str">
        <f>data_olah!S539</f>
        <v>TIDAK TERDETEKSI</v>
      </c>
      <c r="L5582" s="231" t="str">
        <f>data_olah!U539</f>
        <v>TIDAK TERDETEKSI</v>
      </c>
    </row>
    <row r="5583">
      <c r="A5583" s="230">
        <v>2025.0</v>
      </c>
      <c r="B5583" s="230" t="s">
        <v>3601</v>
      </c>
      <c r="C5583" s="231" t="str">
        <f>data_olah!B540</f>
        <v>KUTAI TIMUR</v>
      </c>
      <c r="D5583" s="231" t="str">
        <f>data_olah!C540</f>
        <v>KOMBENG</v>
      </c>
      <c r="E5583" s="231" t="str">
        <f>data_olah!D540</f>
        <v>MIAU BARU</v>
      </c>
      <c r="F5583" s="232" t="str">
        <f>data_olah!F540</f>
        <v>1.1963888</v>
      </c>
      <c r="G5583" s="232" t="str">
        <f>data_olah!G540</f>
        <v>116.9433333</v>
      </c>
      <c r="H5583" s="231" t="str">
        <f>data_olah!H540</f>
        <v>TELKOM</v>
      </c>
      <c r="I5583" s="231" t="str">
        <f>data_olah!I540</f>
        <v>Astinet</v>
      </c>
      <c r="J5583" s="231" t="str">
        <f>data_olah!J540</f>
        <v>TERPASANG</v>
      </c>
      <c r="K5583" s="231" t="str">
        <f>data_olah!S540</f>
        <v>TIDAK AKTIF</v>
      </c>
      <c r="L5583" s="231" t="str">
        <f>data_olah!U540</f>
        <v>TIDAK TERDETEKSI</v>
      </c>
    </row>
    <row r="5584">
      <c r="A5584" s="230">
        <v>2025.0</v>
      </c>
      <c r="B5584" s="230" t="s">
        <v>3601</v>
      </c>
      <c r="C5584" s="231" t="str">
        <f>data_olah!B541</f>
        <v>KUTAI TIMUR</v>
      </c>
      <c r="D5584" s="231" t="str">
        <f>data_olah!C541</f>
        <v>LONG MESANGAT</v>
      </c>
      <c r="E5584" s="231" t="str">
        <f>data_olah!D541</f>
        <v>SIKA MAKMUR</v>
      </c>
      <c r="F5584" s="232" t="str">
        <f>data_olah!F541</f>
        <v>0.66648</v>
      </c>
      <c r="G5584" s="232" t="str">
        <f>data_olah!G541</f>
        <v>116.69685</v>
      </c>
      <c r="H5584" s="231" t="str">
        <f>data_olah!H541</f>
        <v>COMTELINDO</v>
      </c>
      <c r="I5584" s="231" t="str">
        <f>data_olah!I541</f>
        <v>WMS</v>
      </c>
      <c r="J5584" s="231" t="str">
        <f>data_olah!J541</f>
        <v>TERPASANG</v>
      </c>
      <c r="K5584" s="231" t="str">
        <f>data_olah!S541</f>
        <v>&lt;= 150GB</v>
      </c>
      <c r="L5584" s="231" t="str">
        <f>data_olah!U541</f>
        <v>KURANG OPTIMAL</v>
      </c>
    </row>
    <row r="5585">
      <c r="A5585" s="230">
        <v>2025.0</v>
      </c>
      <c r="B5585" s="230" t="s">
        <v>3601</v>
      </c>
      <c r="C5585" s="231" t="str">
        <f>data_olah!B542</f>
        <v>KUTAI TIMUR</v>
      </c>
      <c r="D5585" s="231" t="str">
        <f>data_olah!C542</f>
        <v>LONG MESANGAT</v>
      </c>
      <c r="E5585" s="231" t="str">
        <f>data_olah!D542</f>
        <v>SEGOY MAKMUR</v>
      </c>
      <c r="F5585" s="232" t="str">
        <f>data_olah!F542</f>
        <v>0.63700</v>
      </c>
      <c r="G5585" s="232" t="str">
        <f>data_olah!G542</f>
        <v>116.69302</v>
      </c>
      <c r="H5585" s="231" t="str">
        <f>data_olah!H542</f>
        <v>TELKOMSEL</v>
      </c>
      <c r="I5585" s="231" t="str">
        <f>data_olah!I542</f>
        <v>ORBIT</v>
      </c>
      <c r="J5585" s="231" t="str">
        <f>data_olah!J542</f>
        <v>TERPASANG</v>
      </c>
      <c r="K5585" s="231" t="str">
        <f>data_olah!S542</f>
        <v>TIDAK TERDETEKSI</v>
      </c>
      <c r="L5585" s="231" t="str">
        <f>data_olah!U542</f>
        <v>TIDAK TERDETEKSI</v>
      </c>
    </row>
    <row r="5586">
      <c r="A5586" s="230">
        <v>2025.0</v>
      </c>
      <c r="B5586" s="230" t="s">
        <v>3601</v>
      </c>
      <c r="C5586" s="231" t="str">
        <f>data_olah!B543</f>
        <v>KUTAI TIMUR</v>
      </c>
      <c r="D5586" s="231" t="str">
        <f>data_olah!C543</f>
        <v>LONG MESANGAT</v>
      </c>
      <c r="E5586" s="231" t="str">
        <f>data_olah!D543</f>
        <v>MUKTI UTAMA</v>
      </c>
      <c r="F5586" s="232" t="str">
        <f>data_olah!F543</f>
        <v>0.58834</v>
      </c>
      <c r="G5586" s="232" t="str">
        <f>data_olah!G543</f>
        <v>116.70649</v>
      </c>
      <c r="H5586" s="231" t="str">
        <f>data_olah!H543</f>
        <v>TELKOMSEL</v>
      </c>
      <c r="I5586" s="231" t="str">
        <f>data_olah!I543</f>
        <v>ORBIT</v>
      </c>
      <c r="J5586" s="231" t="str">
        <f>data_olah!J543</f>
        <v>TERPASANG</v>
      </c>
      <c r="K5586" s="231" t="str">
        <f>data_olah!S543</f>
        <v>TIDAK TERDETEKSI</v>
      </c>
      <c r="L5586" s="231" t="str">
        <f>data_olah!U543</f>
        <v>TIDAK TERDETEKSI</v>
      </c>
    </row>
    <row r="5587">
      <c r="A5587" s="230">
        <v>2025.0</v>
      </c>
      <c r="B5587" s="230" t="s">
        <v>3601</v>
      </c>
      <c r="C5587" s="231" t="str">
        <f>data_olah!B544</f>
        <v>KUTAI TIMUR</v>
      </c>
      <c r="D5587" s="231" t="str">
        <f>data_olah!C544</f>
        <v>LONG MESANGAT</v>
      </c>
      <c r="E5587" s="231" t="str">
        <f>data_olah!D544</f>
        <v>SUMBER SARI</v>
      </c>
      <c r="F5587" s="232" t="str">
        <f>data_olah!F544</f>
        <v>0.575363</v>
      </c>
      <c r="G5587" s="232" t="str">
        <f>data_olah!G544</f>
        <v>116.715312</v>
      </c>
      <c r="H5587" s="231" t="str">
        <f>data_olah!H544</f>
        <v>BESTCAMP</v>
      </c>
      <c r="I5587" s="231" t="str">
        <f>data_olah!I544</f>
        <v>STARLINK</v>
      </c>
      <c r="J5587" s="231" t="str">
        <f>data_olah!J544</f>
        <v>TERPASANG</v>
      </c>
      <c r="K5587" s="231" t="str">
        <f>data_olah!S544</f>
        <v>&lt;= 500GB</v>
      </c>
      <c r="L5587" s="231" t="str">
        <f>data_olah!U544</f>
        <v>OPTIMAL</v>
      </c>
    </row>
    <row r="5588">
      <c r="A5588" s="230">
        <v>2025.0</v>
      </c>
      <c r="B5588" s="230" t="s">
        <v>3601</v>
      </c>
      <c r="C5588" s="231" t="str">
        <f>data_olah!B545</f>
        <v>KUTAI TIMUR</v>
      </c>
      <c r="D5588" s="231" t="str">
        <f>data_olah!C545</f>
        <v>LONG MESANGAT</v>
      </c>
      <c r="E5588" s="231" t="str">
        <f>data_olah!D545</f>
        <v>MELAN</v>
      </c>
      <c r="F5588" s="232" t="str">
        <f>data_olah!F545</f>
        <v>0.66917</v>
      </c>
      <c r="G5588" s="232" t="str">
        <f>data_olah!G545</f>
        <v>116.64420</v>
      </c>
      <c r="H5588" s="231" t="str">
        <f>data_olah!H545</f>
        <v>COMTELINDO</v>
      </c>
      <c r="I5588" s="231" t="str">
        <f>data_olah!I545</f>
        <v>WMS</v>
      </c>
      <c r="J5588" s="231" t="str">
        <f>data_olah!J545</f>
        <v>TERPASANG</v>
      </c>
      <c r="K5588" s="231" t="str">
        <f>data_olah!S545</f>
        <v>&lt;= 200GB</v>
      </c>
      <c r="L5588" s="231" t="str">
        <f>data_olah!U545</f>
        <v>KURANG OPTIMAL</v>
      </c>
    </row>
    <row r="5589">
      <c r="A5589" s="230">
        <v>2025.0</v>
      </c>
      <c r="B5589" s="230" t="s">
        <v>3601</v>
      </c>
      <c r="C5589" s="231" t="str">
        <f>data_olah!B546</f>
        <v>KUTAI TIMUR</v>
      </c>
      <c r="D5589" s="231" t="str">
        <f>data_olah!C546</f>
        <v>LONG MESANGAT</v>
      </c>
      <c r="E5589" s="231" t="str">
        <f>data_olah!D546</f>
        <v>TANAH ABANG</v>
      </c>
      <c r="F5589" s="232" t="str">
        <f>data_olah!F546</f>
        <v>0.55581</v>
      </c>
      <c r="G5589" s="232" t="str">
        <f>data_olah!G546</f>
        <v>116.73239</v>
      </c>
      <c r="H5589" s="231" t="str">
        <f>data_olah!H546</f>
        <v>COMTELINDO</v>
      </c>
      <c r="I5589" s="231" t="str">
        <f>data_olah!I546</f>
        <v>WMS</v>
      </c>
      <c r="J5589" s="231" t="str">
        <f>data_olah!J546</f>
        <v>TERPASANG</v>
      </c>
      <c r="K5589" s="231" t="str">
        <f>data_olah!S546</f>
        <v>&lt;=1000GB</v>
      </c>
      <c r="L5589" s="231" t="str">
        <f>data_olah!U546</f>
        <v>SANGAT OPTIMAL</v>
      </c>
    </row>
    <row r="5590">
      <c r="A5590" s="230">
        <v>2025.0</v>
      </c>
      <c r="B5590" s="230" t="s">
        <v>3601</v>
      </c>
      <c r="C5590" s="231" t="str">
        <f>data_olah!B547</f>
        <v>KUTAI TIMUR</v>
      </c>
      <c r="D5590" s="231" t="str">
        <f>data_olah!C547</f>
        <v>LONG MESANGAT</v>
      </c>
      <c r="E5590" s="231" t="str">
        <f>data_olah!D547</f>
        <v>SUMBER AGUNG</v>
      </c>
      <c r="F5590" s="232" t="str">
        <f>data_olah!F547</f>
        <v>0.556299</v>
      </c>
      <c r="G5590" s="232" t="str">
        <f>data_olah!G547</f>
        <v>116.754309</v>
      </c>
      <c r="H5590" s="231" t="str">
        <f>data_olah!H547</f>
        <v>BESTCAMP</v>
      </c>
      <c r="I5590" s="231" t="str">
        <f>data_olah!I547</f>
        <v>STARLINK</v>
      </c>
      <c r="J5590" s="231" t="str">
        <f>data_olah!J547</f>
        <v>TERPASANG</v>
      </c>
      <c r="K5590" s="231" t="str">
        <f>data_olah!S547</f>
        <v>&lt;= 500GB</v>
      </c>
      <c r="L5590" s="231" t="str">
        <f>data_olah!U547</f>
        <v>KURANG OPTIMAL</v>
      </c>
    </row>
    <row r="5591">
      <c r="A5591" s="230">
        <v>2025.0</v>
      </c>
      <c r="B5591" s="230" t="s">
        <v>3601</v>
      </c>
      <c r="C5591" s="231" t="str">
        <f>data_olah!B548</f>
        <v>KUTAI TIMUR</v>
      </c>
      <c r="D5591" s="231" t="str">
        <f>data_olah!C548</f>
        <v>MUARA ANCALONG</v>
      </c>
      <c r="E5591" s="231" t="str">
        <f>data_olah!D548</f>
        <v>SENYIUR</v>
      </c>
      <c r="F5591" s="232" t="str">
        <f>data_olah!F548</f>
        <v>0.31120177080363265</v>
      </c>
      <c r="G5591" s="232" t="str">
        <f>data_olah!G548</f>
        <v>116.6230567860258</v>
      </c>
      <c r="H5591" s="231" t="str">
        <f>data_olah!H548</f>
        <v>TELKOMSEL</v>
      </c>
      <c r="I5591" s="231" t="str">
        <f>data_olah!I548</f>
        <v>ORBIT</v>
      </c>
      <c r="J5591" s="231" t="str">
        <f>data_olah!J548</f>
        <v>TERPASANG</v>
      </c>
      <c r="K5591" s="231" t="str">
        <f>data_olah!S548</f>
        <v>TIDAK TERDETEKSI</v>
      </c>
      <c r="L5591" s="231" t="str">
        <f>data_olah!U548</f>
        <v>TIDAK TERDETEKSI</v>
      </c>
    </row>
    <row r="5592">
      <c r="A5592" s="230">
        <v>2025.0</v>
      </c>
      <c r="B5592" s="230" t="s">
        <v>3601</v>
      </c>
      <c r="C5592" s="231" t="str">
        <f>data_olah!B549</f>
        <v>KUTAI TIMUR</v>
      </c>
      <c r="D5592" s="231" t="str">
        <f>data_olah!C549</f>
        <v>MUARA ANCALONG</v>
      </c>
      <c r="E5592" s="231" t="str">
        <f>data_olah!D549</f>
        <v>KELINJAU ILIR</v>
      </c>
      <c r="F5592" s="232" t="str">
        <f>data_olah!F549</f>
        <v>0.42693</v>
      </c>
      <c r="G5592" s="232" t="str">
        <f>data_olah!G549</f>
        <v>116.68004</v>
      </c>
      <c r="H5592" s="231" t="str">
        <f>data_olah!H549</f>
        <v>TELKOMSEL</v>
      </c>
      <c r="I5592" s="231" t="str">
        <f>data_olah!I549</f>
        <v>ORBIT</v>
      </c>
      <c r="J5592" s="231" t="str">
        <f>data_olah!J549</f>
        <v>TERPASANG</v>
      </c>
      <c r="K5592" s="231" t="str">
        <f>data_olah!S549</f>
        <v>TIDAK TERDETEKSI</v>
      </c>
      <c r="L5592" s="231" t="str">
        <f>data_olah!U549</f>
        <v>TIDAK TERDETEKSI</v>
      </c>
    </row>
    <row r="5593">
      <c r="A5593" s="230">
        <v>2025.0</v>
      </c>
      <c r="B5593" s="230" t="s">
        <v>3601</v>
      </c>
      <c r="C5593" s="231" t="str">
        <f>data_olah!B550</f>
        <v>KUTAI TIMUR</v>
      </c>
      <c r="D5593" s="231" t="str">
        <f>data_olah!C550</f>
        <v>MUARA ANCALONG</v>
      </c>
      <c r="E5593" s="231" t="str">
        <f>data_olah!D550</f>
        <v>KELINJAU ULU</v>
      </c>
      <c r="F5593" s="232" t="str">
        <f>data_olah!F550</f>
        <v>0.44224</v>
      </c>
      <c r="G5593" s="232" t="str">
        <f>data_olah!G550</f>
        <v>116.675001</v>
      </c>
      <c r="H5593" s="231" t="str">
        <f>data_olah!H550</f>
        <v>TELKOMSEL</v>
      </c>
      <c r="I5593" s="231" t="str">
        <f>data_olah!I550</f>
        <v>ORBIT</v>
      </c>
      <c r="J5593" s="231" t="str">
        <f>data_olah!J550</f>
        <v>TERPASANG</v>
      </c>
      <c r="K5593" s="231" t="str">
        <f>data_olah!S550</f>
        <v>TIDAK TERDETEKSI</v>
      </c>
      <c r="L5593" s="231" t="str">
        <f>data_olah!U550</f>
        <v>TIDAK TERDETEKSI</v>
      </c>
    </row>
    <row r="5594">
      <c r="A5594" s="230">
        <v>2025.0</v>
      </c>
      <c r="B5594" s="230" t="s">
        <v>3601</v>
      </c>
      <c r="C5594" s="231" t="str">
        <f>data_olah!B551</f>
        <v>KUTAI TIMUR</v>
      </c>
      <c r="D5594" s="231" t="str">
        <f>data_olah!C551</f>
        <v>MUARA ANCALONG</v>
      </c>
      <c r="E5594" s="231" t="str">
        <f>data_olah!D551</f>
        <v>LONG NAH</v>
      </c>
      <c r="F5594" s="232" t="str">
        <f>data_olah!F551</f>
        <v>0.614306</v>
      </c>
      <c r="G5594" s="232" t="str">
        <f>data_olah!G551</f>
        <v>116.656217</v>
      </c>
      <c r="H5594" s="231" t="str">
        <f>data_olah!H551</f>
        <v>TELKOMSEL</v>
      </c>
      <c r="I5594" s="231" t="str">
        <f>data_olah!I551</f>
        <v>ORBIT</v>
      </c>
      <c r="J5594" s="231" t="str">
        <f>data_olah!J551</f>
        <v>TERPASANG</v>
      </c>
      <c r="K5594" s="231" t="str">
        <f>data_olah!S551</f>
        <v>TIDAK TERDETEKSI</v>
      </c>
      <c r="L5594" s="231" t="str">
        <f>data_olah!U551</f>
        <v>TIDAK TERDETEKSI</v>
      </c>
    </row>
    <row r="5595">
      <c r="A5595" s="230">
        <v>2025.0</v>
      </c>
      <c r="B5595" s="230" t="s">
        <v>3601</v>
      </c>
      <c r="C5595" s="231" t="str">
        <f>data_olah!B552</f>
        <v>KUTAI TIMUR</v>
      </c>
      <c r="D5595" s="231" t="str">
        <f>data_olah!C552</f>
        <v>MUARA ANCALONG</v>
      </c>
      <c r="E5595" s="231" t="str">
        <f>data_olah!D552</f>
        <v>LONG TESAK</v>
      </c>
      <c r="F5595" s="232" t="str">
        <f>data_olah!F552</f>
        <v>0.40498</v>
      </c>
      <c r="G5595" s="232" t="str">
        <f>data_olah!G552</f>
        <v>116.37417</v>
      </c>
      <c r="H5595" s="231" t="str">
        <f>data_olah!H552</f>
        <v>COMTELINDO</v>
      </c>
      <c r="I5595" s="231" t="str">
        <f>data_olah!I552</f>
        <v>WMS</v>
      </c>
      <c r="J5595" s="231" t="str">
        <f>data_olah!J552</f>
        <v>TERPASANG</v>
      </c>
      <c r="K5595" s="231" t="str">
        <f>data_olah!S552</f>
        <v>&lt;= 500GB</v>
      </c>
      <c r="L5595" s="231" t="str">
        <f>data_olah!U552</f>
        <v>OPTIMAL</v>
      </c>
    </row>
    <row r="5596">
      <c r="A5596" s="230">
        <v>2025.0</v>
      </c>
      <c r="B5596" s="230" t="s">
        <v>3601</v>
      </c>
      <c r="C5596" s="231" t="str">
        <f>data_olah!B553</f>
        <v>KUTAI TIMUR</v>
      </c>
      <c r="D5596" s="231" t="str">
        <f>data_olah!C553</f>
        <v>MUARA ANCALONG</v>
      </c>
      <c r="E5596" s="231" t="str">
        <f>data_olah!D553</f>
        <v>GEMAR BARU</v>
      </c>
      <c r="F5596" s="232" t="str">
        <f>data_olah!F553</f>
        <v>0.642913</v>
      </c>
      <c r="G5596" s="232" t="str">
        <f>data_olah!G553</f>
        <v>116.639152</v>
      </c>
      <c r="H5596" s="231" t="str">
        <f>data_olah!H553</f>
        <v>BESTCAMP</v>
      </c>
      <c r="I5596" s="231" t="str">
        <f>data_olah!I553</f>
        <v>STARLINK</v>
      </c>
      <c r="J5596" s="231" t="str">
        <f>data_olah!J553</f>
        <v>TERPASANG</v>
      </c>
      <c r="K5596" s="231" t="str">
        <f>data_olah!S553</f>
        <v>&lt;= 50GB</v>
      </c>
      <c r="L5596" s="231" t="str">
        <f>data_olah!U553</f>
        <v>TIDAK OPTIMAL</v>
      </c>
    </row>
    <row r="5597">
      <c r="A5597" s="230">
        <v>2025.0</v>
      </c>
      <c r="B5597" s="230" t="s">
        <v>3601</v>
      </c>
      <c r="C5597" s="231" t="str">
        <f>data_olah!B554</f>
        <v>KUTAI TIMUR</v>
      </c>
      <c r="D5597" s="231" t="str">
        <f>data_olah!C554</f>
        <v>MUARA ANCALONG</v>
      </c>
      <c r="E5597" s="231" t="str">
        <f>data_olah!D554</f>
        <v>LONG POQ BARU</v>
      </c>
      <c r="F5597" s="232" t="str">
        <f>data_olah!F554</f>
        <v>0.44368</v>
      </c>
      <c r="G5597" s="232" t="str">
        <f>data_olah!G554</f>
        <v>116.75213</v>
      </c>
      <c r="H5597" s="231" t="str">
        <f>data_olah!H554</f>
        <v>COMTELINDO</v>
      </c>
      <c r="I5597" s="231" t="str">
        <f>data_olah!I554</f>
        <v>WMS</v>
      </c>
      <c r="J5597" s="231" t="str">
        <f>data_olah!J554</f>
        <v>TERPASANG</v>
      </c>
      <c r="K5597" s="231" t="str">
        <f>data_olah!S554</f>
        <v>&lt;= 100GB</v>
      </c>
      <c r="L5597" s="231" t="str">
        <f>data_olah!U554</f>
        <v>TIDAK OPTIMAL</v>
      </c>
    </row>
    <row r="5598">
      <c r="A5598" s="230">
        <v>2025.0</v>
      </c>
      <c r="B5598" s="230" t="s">
        <v>3601</v>
      </c>
      <c r="C5598" s="231" t="str">
        <f>data_olah!B555</f>
        <v>KUTAI TIMUR</v>
      </c>
      <c r="D5598" s="231" t="str">
        <f>data_olah!C555</f>
        <v>MUARA ANCALONG</v>
      </c>
      <c r="E5598" s="231" t="str">
        <f>data_olah!D555</f>
        <v>MUARA DUN</v>
      </c>
      <c r="F5598" s="232" t="str">
        <f>data_olah!F555</f>
        <v>0.638054</v>
      </c>
      <c r="G5598" s="232" t="str">
        <f>data_olah!G555</f>
        <v>116.648574</v>
      </c>
      <c r="H5598" s="231" t="str">
        <f>data_olah!H555</f>
        <v>BESTCAMP</v>
      </c>
      <c r="I5598" s="231" t="str">
        <f>data_olah!I555</f>
        <v>STARLINK</v>
      </c>
      <c r="J5598" s="231" t="str">
        <f>data_olah!J555</f>
        <v>TERPASANG</v>
      </c>
      <c r="K5598" s="231" t="str">
        <f>data_olah!S555</f>
        <v>&lt;= 100GB</v>
      </c>
      <c r="L5598" s="231" t="str">
        <f>data_olah!U555</f>
        <v>TIDAK OPTIMAL</v>
      </c>
    </row>
    <row r="5599">
      <c r="A5599" s="230">
        <v>2025.0</v>
      </c>
      <c r="B5599" s="230" t="s">
        <v>3601</v>
      </c>
      <c r="C5599" s="231" t="str">
        <f>data_olah!B556</f>
        <v>KUTAI TIMUR</v>
      </c>
      <c r="D5599" s="231" t="str">
        <f>data_olah!C556</f>
        <v>MUARA ANCALONG</v>
      </c>
      <c r="E5599" s="231" t="str">
        <f>data_olah!D556</f>
        <v>TELUK BARU</v>
      </c>
      <c r="F5599" s="232" t="str">
        <f>data_olah!F556</f>
        <v>0.61052</v>
      </c>
      <c r="G5599" s="232" t="str">
        <f>data_olah!G556</f>
        <v>116.66485</v>
      </c>
      <c r="H5599" s="231" t="str">
        <f>data_olah!H556</f>
        <v>COMTELINDO</v>
      </c>
      <c r="I5599" s="231" t="str">
        <f>data_olah!I556</f>
        <v>WMS</v>
      </c>
      <c r="J5599" s="231" t="str">
        <f>data_olah!J556</f>
        <v>TERPASANG</v>
      </c>
      <c r="K5599" s="231" t="str">
        <f>data_olah!S556</f>
        <v>&gt;1000GB</v>
      </c>
      <c r="L5599" s="231" t="str">
        <f>data_olah!U556</f>
        <v>SANGAT OPTIMAL</v>
      </c>
    </row>
    <row r="5600">
      <c r="A5600" s="230">
        <v>2025.0</v>
      </c>
      <c r="B5600" s="230" t="s">
        <v>3601</v>
      </c>
      <c r="C5600" s="231" t="str">
        <f>data_olah!B557</f>
        <v>KUTAI TIMUR</v>
      </c>
      <c r="D5600" s="231" t="str">
        <f>data_olah!C557</f>
        <v>MUARA BENGKAL</v>
      </c>
      <c r="E5600" s="231" t="str">
        <f>data_olah!D557</f>
        <v>SENAMBAH</v>
      </c>
      <c r="F5600" s="232" t="str">
        <f>data_olah!F557</f>
        <v>0.31350</v>
      </c>
      <c r="G5600" s="232" t="str">
        <f>data_olah!G557</f>
        <v>116.76934</v>
      </c>
      <c r="H5600" s="231" t="str">
        <f>data_olah!H557</f>
        <v>TELKOMSEL</v>
      </c>
      <c r="I5600" s="231" t="str">
        <f>data_olah!I557</f>
        <v>ORBIT</v>
      </c>
      <c r="J5600" s="231" t="str">
        <f>data_olah!J557</f>
        <v>TERPASANG</v>
      </c>
      <c r="K5600" s="231" t="str">
        <f>data_olah!S557</f>
        <v>TIDAK TERDETEKSI</v>
      </c>
      <c r="L5600" s="231" t="str">
        <f>data_olah!U557</f>
        <v>TIDAK TERDETEKSI</v>
      </c>
    </row>
    <row r="5601">
      <c r="A5601" s="230">
        <v>2025.0</v>
      </c>
      <c r="B5601" s="230" t="s">
        <v>3601</v>
      </c>
      <c r="C5601" s="231" t="str">
        <f>data_olah!B558</f>
        <v>KUTAI TIMUR</v>
      </c>
      <c r="D5601" s="231" t="str">
        <f>data_olah!C558</f>
        <v>MUARA BENGKAL</v>
      </c>
      <c r="E5601" s="231" t="str">
        <f>data_olah!D558</f>
        <v>NGAYAU</v>
      </c>
      <c r="F5601" s="232" t="str">
        <f>data_olah!F558</f>
        <v>0.41771</v>
      </c>
      <c r="G5601" s="232" t="str">
        <f>data_olah!G558</f>
        <v>116.70731</v>
      </c>
      <c r="H5601" s="231" t="str">
        <f>data_olah!H558</f>
        <v>COMTELINDO</v>
      </c>
      <c r="I5601" s="231" t="str">
        <f>data_olah!I558</f>
        <v>WMS</v>
      </c>
      <c r="J5601" s="231" t="str">
        <f>data_olah!J558</f>
        <v>TERPASANG</v>
      </c>
      <c r="K5601" s="231" t="str">
        <f>data_olah!S558</f>
        <v>&gt;1000GB</v>
      </c>
      <c r="L5601" s="231" t="str">
        <f>data_olah!U558</f>
        <v>SANGAT OPTIMAL</v>
      </c>
    </row>
    <row r="5602">
      <c r="A5602" s="230">
        <v>2025.0</v>
      </c>
      <c r="B5602" s="230" t="s">
        <v>3601</v>
      </c>
      <c r="C5602" s="231" t="str">
        <f>data_olah!B559</f>
        <v>KUTAI TIMUR</v>
      </c>
      <c r="D5602" s="231" t="str">
        <f>data_olah!C559</f>
        <v>MUARA BENGKAL</v>
      </c>
      <c r="E5602" s="231" t="str">
        <f>data_olah!D559</f>
        <v>MUARA BENGKAL ILIR</v>
      </c>
      <c r="F5602" s="232" t="str">
        <f>data_olah!F559</f>
        <v>0.4324243659525176</v>
      </c>
      <c r="G5602" s="232" t="str">
        <f>data_olah!G559</f>
        <v>116.71380182958032</v>
      </c>
      <c r="H5602" s="231" t="str">
        <f>data_olah!H559</f>
        <v>COMTELINDO</v>
      </c>
      <c r="I5602" s="231" t="str">
        <f>data_olah!I559</f>
        <v>WMS</v>
      </c>
      <c r="J5602" s="231" t="str">
        <f>data_olah!J559</f>
        <v>TERPASANG</v>
      </c>
      <c r="K5602" s="231" t="str">
        <f>data_olah!S559</f>
        <v>&lt;= 500GB</v>
      </c>
      <c r="L5602" s="231" t="str">
        <f>data_olah!U559</f>
        <v>OPTIMAL</v>
      </c>
    </row>
    <row r="5603">
      <c r="A5603" s="230">
        <v>2025.0</v>
      </c>
      <c r="B5603" s="230" t="s">
        <v>3601</v>
      </c>
      <c r="C5603" s="231" t="str">
        <f>data_olah!B560</f>
        <v>KUTAI TIMUR</v>
      </c>
      <c r="D5603" s="231" t="str">
        <f>data_olah!C560</f>
        <v>MUARA BENGKAL</v>
      </c>
      <c r="E5603" s="231" t="str">
        <f>data_olah!D560</f>
        <v>MUARA BENGKAL ULU</v>
      </c>
      <c r="F5603" s="232" t="str">
        <f>data_olah!F560</f>
        <v>0.43645</v>
      </c>
      <c r="G5603" s="232" t="str">
        <f>data_olah!G560</f>
        <v>116.71687</v>
      </c>
      <c r="H5603" s="231" t="str">
        <f>data_olah!H560</f>
        <v>COMTELINDO</v>
      </c>
      <c r="I5603" s="231" t="str">
        <f>data_olah!I560</f>
        <v>WMS</v>
      </c>
      <c r="J5603" s="231" t="str">
        <f>data_olah!J560</f>
        <v>TERPASANG</v>
      </c>
      <c r="K5603" s="231" t="str">
        <f>data_olah!S560</f>
        <v>&lt;=1000GB</v>
      </c>
      <c r="L5603" s="231" t="str">
        <f>data_olah!U560</f>
        <v>SANGAT OPTIMAL</v>
      </c>
    </row>
    <row r="5604">
      <c r="A5604" s="230">
        <v>2025.0</v>
      </c>
      <c r="B5604" s="230" t="s">
        <v>3601</v>
      </c>
      <c r="C5604" s="231" t="str">
        <f>data_olah!B561</f>
        <v>KUTAI TIMUR</v>
      </c>
      <c r="D5604" s="231" t="str">
        <f>data_olah!C561</f>
        <v>MUARA BENGKAL</v>
      </c>
      <c r="E5604" s="231" t="str">
        <f>data_olah!D561</f>
        <v>BENUA BARU</v>
      </c>
      <c r="F5604" s="232" t="str">
        <f>data_olah!F561</f>
        <v>0.990825</v>
      </c>
      <c r="G5604" s="232" t="str">
        <f>data_olah!G561</f>
        <v>117.978271</v>
      </c>
      <c r="H5604" s="231" t="str">
        <f>data_olah!H561</f>
        <v>TELKOM</v>
      </c>
      <c r="I5604" s="231" t="str">
        <f>data_olah!I561</f>
        <v>Astinet</v>
      </c>
      <c r="J5604" s="231" t="str">
        <f>data_olah!J561</f>
        <v/>
      </c>
      <c r="K5604" s="231" t="str">
        <f>data_olah!S561</f>
        <v>TIDAK AKTIF</v>
      </c>
      <c r="L5604" s="231" t="str">
        <f>data_olah!U561</f>
        <v>TIDAK TERDETEKSI</v>
      </c>
    </row>
    <row r="5605">
      <c r="A5605" s="230">
        <v>2025.0</v>
      </c>
      <c r="B5605" s="230" t="s">
        <v>3601</v>
      </c>
      <c r="C5605" s="231" t="str">
        <f>data_olah!B562</f>
        <v>KUTAI TIMUR</v>
      </c>
      <c r="D5605" s="231" t="str">
        <f>data_olah!C562</f>
        <v>MUARA BENGKAL</v>
      </c>
      <c r="E5605" s="231" t="str">
        <f>data_olah!D562</f>
        <v>MULUPAN</v>
      </c>
      <c r="F5605" s="232" t="str">
        <f>data_olah!F562</f>
        <v>0.231584</v>
      </c>
      <c r="G5605" s="232" t="str">
        <f>data_olah!G562</f>
        <v>116.783180</v>
      </c>
      <c r="H5605" s="231" t="str">
        <f>data_olah!H562</f>
        <v>BESTCAMP</v>
      </c>
      <c r="I5605" s="231" t="str">
        <f>data_olah!I562</f>
        <v>STARLINK</v>
      </c>
      <c r="J5605" s="231" t="str">
        <f>data_olah!J562</f>
        <v>TERPASANG</v>
      </c>
      <c r="K5605" s="231" t="str">
        <f>data_olah!S562</f>
        <v>TIDAK AKTIF</v>
      </c>
      <c r="L5605" s="231" t="str">
        <f>data_olah!U562</f>
        <v>TIDAK OPTIMAL</v>
      </c>
    </row>
    <row r="5606">
      <c r="A5606" s="230">
        <v>2025.0</v>
      </c>
      <c r="B5606" s="230" t="s">
        <v>3601</v>
      </c>
      <c r="C5606" s="231" t="str">
        <f>data_olah!B563</f>
        <v>KUTAI TIMUR</v>
      </c>
      <c r="D5606" s="231" t="str">
        <f>data_olah!C563</f>
        <v>MUARA BENGKAL</v>
      </c>
      <c r="E5606" s="231" t="str">
        <f>data_olah!D563</f>
        <v>BATU BALAI</v>
      </c>
      <c r="F5606" s="232" t="str">
        <f>data_olah!F563</f>
        <v>0.52719</v>
      </c>
      <c r="G5606" s="232" t="str">
        <f>data_olah!G563</f>
        <v>116.78738</v>
      </c>
      <c r="H5606" s="231" t="str">
        <f>data_olah!H563</f>
        <v>COMTELINDO</v>
      </c>
      <c r="I5606" s="231" t="str">
        <f>data_olah!I563</f>
        <v>WMS</v>
      </c>
      <c r="J5606" s="231" t="str">
        <f>data_olah!J563</f>
        <v>TERPASANG</v>
      </c>
      <c r="K5606" s="231" t="str">
        <f>data_olah!S563</f>
        <v>&lt;= 150GB</v>
      </c>
      <c r="L5606" s="231" t="str">
        <f>data_olah!U563</f>
        <v>KURANG OPTIMAL</v>
      </c>
    </row>
    <row r="5607">
      <c r="A5607" s="230">
        <v>2025.0</v>
      </c>
      <c r="B5607" s="230" t="s">
        <v>3601</v>
      </c>
      <c r="C5607" s="231" t="str">
        <f>data_olah!B564</f>
        <v>KUTAI TIMUR</v>
      </c>
      <c r="D5607" s="231" t="str">
        <f>data_olah!C564</f>
        <v>MUARA WAHAU</v>
      </c>
      <c r="E5607" s="231" t="str">
        <f>data_olah!D564</f>
        <v>JAK LUAY</v>
      </c>
      <c r="F5607" s="232" t="str">
        <f>data_olah!F564</f>
        <v>1.014172853212281</v>
      </c>
      <c r="G5607" s="232" t="str">
        <f>data_olah!G564</f>
        <v>116.86643713538332</v>
      </c>
      <c r="H5607" s="231" t="str">
        <f>data_olah!H564</f>
        <v>COMTELINDO</v>
      </c>
      <c r="I5607" s="231" t="str">
        <f>data_olah!I564</f>
        <v>WMS</v>
      </c>
      <c r="J5607" s="231" t="str">
        <f>data_olah!J564</f>
        <v>TERPASANG</v>
      </c>
      <c r="K5607" s="231" t="str">
        <f>data_olah!S564</f>
        <v>&lt;= 500GB</v>
      </c>
      <c r="L5607" s="231" t="str">
        <f>data_olah!U564</f>
        <v>OPTIMAL</v>
      </c>
    </row>
    <row r="5608">
      <c r="A5608" s="230">
        <v>2025.0</v>
      </c>
      <c r="B5608" s="230" t="s">
        <v>3601</v>
      </c>
      <c r="C5608" s="231" t="str">
        <f>data_olah!B565</f>
        <v>KUTAI TIMUR</v>
      </c>
      <c r="D5608" s="231" t="str">
        <f>data_olah!C565</f>
        <v>MUARA WAHAU</v>
      </c>
      <c r="E5608" s="231" t="str">
        <f>data_olah!D565</f>
        <v>NEHES LIAH BING</v>
      </c>
      <c r="F5608" s="232" t="str">
        <f>data_olah!F565</f>
        <v>1.04998</v>
      </c>
      <c r="G5608" s="232" t="str">
        <f>data_olah!G565</f>
        <v>116.8614</v>
      </c>
      <c r="H5608" s="231" t="str">
        <f>data_olah!H565</f>
        <v>TELKOMSEL</v>
      </c>
      <c r="I5608" s="231" t="str">
        <f>data_olah!I565</f>
        <v>INDIHOME</v>
      </c>
      <c r="J5608" s="231" t="str">
        <f>data_olah!J565</f>
        <v>TERPASANG</v>
      </c>
      <c r="K5608" s="231" t="str">
        <f>data_olah!S565</f>
        <v/>
      </c>
      <c r="L5608" s="231" t="str">
        <f>data_olah!U565</f>
        <v>TIDAK OPTIMAL</v>
      </c>
    </row>
    <row r="5609">
      <c r="A5609" s="230">
        <v>2025.0</v>
      </c>
      <c r="B5609" s="230" t="s">
        <v>3601</v>
      </c>
      <c r="C5609" s="231" t="str">
        <f>data_olah!B566</f>
        <v>KUTAI TIMUR</v>
      </c>
      <c r="D5609" s="231" t="str">
        <f>data_olah!C566</f>
        <v>MUARA WAHAU</v>
      </c>
      <c r="E5609" s="231" t="str">
        <f>data_olah!D566</f>
        <v>MUARA WAHAU</v>
      </c>
      <c r="F5609" s="232" t="str">
        <f>data_olah!F566</f>
        <v>1.057534</v>
      </c>
      <c r="G5609" s="232" t="str">
        <f>data_olah!G566</f>
        <v>116.834049</v>
      </c>
      <c r="H5609" s="231" t="str">
        <f>data_olah!H566</f>
        <v>TELKOM</v>
      </c>
      <c r="I5609" s="231" t="str">
        <f>data_olah!I566</f>
        <v>Astinet</v>
      </c>
      <c r="J5609" s="231" t="str">
        <f>data_olah!J566</f>
        <v>TERPASANG</v>
      </c>
      <c r="K5609" s="231" t="str">
        <f>data_olah!S566</f>
        <v>TIDAK AKTIF</v>
      </c>
      <c r="L5609" s="231" t="str">
        <f>data_olah!U566</f>
        <v>TIDAK TERDETEKSI</v>
      </c>
    </row>
    <row r="5610">
      <c r="A5610" s="230">
        <v>2025.0</v>
      </c>
      <c r="B5610" s="230" t="s">
        <v>3601</v>
      </c>
      <c r="C5610" s="231" t="str">
        <f>data_olah!B567</f>
        <v>KUTAI TIMUR</v>
      </c>
      <c r="D5610" s="231" t="str">
        <f>data_olah!C567</f>
        <v>MUARA WAHAU</v>
      </c>
      <c r="E5610" s="231" t="str">
        <f>data_olah!D567</f>
        <v>DEA BEQ</v>
      </c>
      <c r="F5610" s="232" t="str">
        <f>data_olah!F567</f>
        <v>1.0438752190830851</v>
      </c>
      <c r="G5610" s="232" t="str">
        <f>data_olah!G567</f>
        <v>116.8143919213626</v>
      </c>
      <c r="H5610" s="231" t="str">
        <f>data_olah!H567</f>
        <v>TELKOMSEL</v>
      </c>
      <c r="I5610" s="231" t="str">
        <f>data_olah!I567</f>
        <v>INDIHOME</v>
      </c>
      <c r="J5610" s="231" t="str">
        <f>data_olah!J567</f>
        <v>TERPASANG</v>
      </c>
      <c r="K5610" s="231" t="str">
        <f>data_olah!S567</f>
        <v/>
      </c>
      <c r="L5610" s="231" t="str">
        <f>data_olah!U567</f>
        <v>KURANG OPTIMAL</v>
      </c>
    </row>
    <row r="5611">
      <c r="A5611" s="230">
        <v>2025.0</v>
      </c>
      <c r="B5611" s="230" t="s">
        <v>3601</v>
      </c>
      <c r="C5611" s="231" t="str">
        <f>data_olah!B568</f>
        <v>KUTAI TIMUR</v>
      </c>
      <c r="D5611" s="231" t="str">
        <f>data_olah!C568</f>
        <v>MUARA WAHAU</v>
      </c>
      <c r="E5611" s="231" t="str">
        <f>data_olah!D568</f>
        <v>DIAQ LAY</v>
      </c>
      <c r="F5611" s="232" t="str">
        <f>data_olah!F568</f>
        <v>1.06124</v>
      </c>
      <c r="G5611" s="232" t="str">
        <f>data_olah!G568</f>
        <v>116.78977</v>
      </c>
      <c r="H5611" s="231" t="str">
        <f>data_olah!H568</f>
        <v>TELKOMSEL</v>
      </c>
      <c r="I5611" s="231" t="str">
        <f>data_olah!I568</f>
        <v>ORBIT</v>
      </c>
      <c r="J5611" s="231" t="str">
        <f>data_olah!J568</f>
        <v>TERPASANG</v>
      </c>
      <c r="K5611" s="231" t="str">
        <f>data_olah!S568</f>
        <v>TIDAK TERDETEKSI</v>
      </c>
      <c r="L5611" s="231" t="str">
        <f>data_olah!U568</f>
        <v>TIDAK TERDETEKSI</v>
      </c>
    </row>
    <row r="5612">
      <c r="A5612" s="230">
        <v>2025.0</v>
      </c>
      <c r="B5612" s="230" t="s">
        <v>3601</v>
      </c>
      <c r="C5612" s="231" t="str">
        <f>data_olah!B569</f>
        <v>KUTAI TIMUR</v>
      </c>
      <c r="D5612" s="231" t="str">
        <f>data_olah!C569</f>
        <v>MUARA WAHAU</v>
      </c>
      <c r="E5612" s="231" t="str">
        <f>data_olah!D569</f>
        <v>BENHES</v>
      </c>
      <c r="F5612" s="232" t="str">
        <f>data_olah!F569</f>
        <v>1.07699</v>
      </c>
      <c r="G5612" s="232" t="str">
        <f>data_olah!G569</f>
        <v>116.76584</v>
      </c>
      <c r="H5612" s="231" t="str">
        <f>data_olah!H569</f>
        <v>COMTELINDO</v>
      </c>
      <c r="I5612" s="231" t="str">
        <f>data_olah!I569</f>
        <v>WMS</v>
      </c>
      <c r="J5612" s="231" t="str">
        <f>data_olah!J569</f>
        <v>TERPASANG</v>
      </c>
      <c r="K5612" s="231" t="str">
        <f>data_olah!S569</f>
        <v>&lt;= 500GB</v>
      </c>
      <c r="L5612" s="231" t="str">
        <f>data_olah!U569</f>
        <v>OPTIMAL</v>
      </c>
    </row>
    <row r="5613">
      <c r="A5613" s="230">
        <v>2025.0</v>
      </c>
      <c r="B5613" s="230" t="s">
        <v>3601</v>
      </c>
      <c r="C5613" s="231" t="str">
        <f>data_olah!B570</f>
        <v>KUTAI TIMUR</v>
      </c>
      <c r="D5613" s="231" t="str">
        <f>data_olah!C570</f>
        <v>MUARA WAHAU</v>
      </c>
      <c r="E5613" s="231" t="str">
        <f>data_olah!D570</f>
        <v>WANASARI</v>
      </c>
      <c r="F5613" s="232" t="str">
        <f>data_olah!F570</f>
        <v>1.09033</v>
      </c>
      <c r="G5613" s="232" t="str">
        <f>data_olah!G570</f>
        <v>116.89850</v>
      </c>
      <c r="H5613" s="231" t="str">
        <f>data_olah!H570</f>
        <v>TELKOMSEL</v>
      </c>
      <c r="I5613" s="231" t="str">
        <f>data_olah!I570</f>
        <v>INDIHOME</v>
      </c>
      <c r="J5613" s="231" t="str">
        <f>data_olah!J570</f>
        <v>TERPASANG</v>
      </c>
      <c r="K5613" s="231" t="str">
        <f>data_olah!S570</f>
        <v/>
      </c>
      <c r="L5613" s="231" t="str">
        <f>data_olah!U570</f>
        <v>TIDAK OPTIMAL</v>
      </c>
    </row>
    <row r="5614">
      <c r="A5614" s="230">
        <v>2025.0</v>
      </c>
      <c r="B5614" s="230" t="s">
        <v>3601</v>
      </c>
      <c r="C5614" s="231" t="str">
        <f>data_olah!B571</f>
        <v>KUTAI TIMUR</v>
      </c>
      <c r="D5614" s="231" t="str">
        <f>data_olah!C571</f>
        <v>MUARA WAHAU</v>
      </c>
      <c r="E5614" s="231" t="str">
        <f>data_olah!D571</f>
        <v>WAHAU BARU</v>
      </c>
      <c r="F5614" s="232" t="str">
        <f>data_olah!F571</f>
        <v>1.07445</v>
      </c>
      <c r="G5614" s="232" t="str">
        <f>data_olah!G571</f>
        <v>116.85572</v>
      </c>
      <c r="H5614" s="231" t="str">
        <f>data_olah!H571</f>
        <v>TELKOM</v>
      </c>
      <c r="I5614" s="231" t="str">
        <f>data_olah!I571</f>
        <v>WMS</v>
      </c>
      <c r="J5614" s="231" t="str">
        <f>data_olah!J571</f>
        <v>TERPASANG</v>
      </c>
      <c r="K5614" s="231" t="str">
        <f>data_olah!S571</f>
        <v>&lt;= 10GB</v>
      </c>
      <c r="L5614" s="231" t="str">
        <f>data_olah!U571</f>
        <v>TIDAK OPTIMAL</v>
      </c>
    </row>
    <row r="5615">
      <c r="A5615" s="230">
        <v>2025.0</v>
      </c>
      <c r="B5615" s="230" t="s">
        <v>3601</v>
      </c>
      <c r="C5615" s="231" t="str">
        <f>data_olah!B572</f>
        <v>KUTAI TIMUR</v>
      </c>
      <c r="D5615" s="231" t="str">
        <f>data_olah!C572</f>
        <v>MUARA WAHAU</v>
      </c>
      <c r="E5615" s="231" t="str">
        <f>data_olah!D572</f>
        <v>KARYA BHAKTI</v>
      </c>
      <c r="F5615" s="232" t="str">
        <f>data_olah!F572</f>
        <v>1.0566343181474505</v>
      </c>
      <c r="G5615" s="232" t="str">
        <f>data_olah!G572</f>
        <v>116.91267800980528</v>
      </c>
      <c r="H5615" s="231" t="str">
        <f>data_olah!H572</f>
        <v/>
      </c>
      <c r="I5615" s="231" t="str">
        <f>data_olah!I572</f>
        <v/>
      </c>
      <c r="J5615" s="231" t="str">
        <f>data_olah!J572</f>
        <v/>
      </c>
      <c r="K5615" s="231" t="str">
        <f>data_olah!S572</f>
        <v>BELUM TERPASANG</v>
      </c>
      <c r="L5615" s="231" t="str">
        <f>data_olah!U572</f>
        <v>BELUM TERPASANG</v>
      </c>
    </row>
    <row r="5616">
      <c r="A5616" s="230">
        <v>2025.0</v>
      </c>
      <c r="B5616" s="230" t="s">
        <v>3601</v>
      </c>
      <c r="C5616" s="231" t="str">
        <f>data_olah!B573</f>
        <v>KUTAI TIMUR</v>
      </c>
      <c r="D5616" s="231" t="str">
        <f>data_olah!C573</f>
        <v>MUARA WAHAU</v>
      </c>
      <c r="E5616" s="231" t="str">
        <f>data_olah!D573</f>
        <v>LONG WEHEA</v>
      </c>
      <c r="F5616" s="232" t="str">
        <f>data_olah!F573</f>
        <v>1.035685</v>
      </c>
      <c r="G5616" s="232" t="str">
        <f>data_olah!G573</f>
        <v>116.853860</v>
      </c>
      <c r="H5616" s="231" t="str">
        <f>data_olah!H573</f>
        <v>BESTCAMP</v>
      </c>
      <c r="I5616" s="231" t="str">
        <f>data_olah!I573</f>
        <v>STARLINK</v>
      </c>
      <c r="J5616" s="231" t="str">
        <f>data_olah!J573</f>
        <v>TERPASANG</v>
      </c>
      <c r="K5616" s="231" t="str">
        <f>data_olah!S573</f>
        <v>&lt;= 500GB</v>
      </c>
      <c r="L5616" s="231" t="str">
        <f>data_olah!U573</f>
        <v>OPTIMAL</v>
      </c>
    </row>
    <row r="5617">
      <c r="A5617" s="230">
        <v>2025.0</v>
      </c>
      <c r="B5617" s="230" t="s">
        <v>3601</v>
      </c>
      <c r="C5617" s="231" t="str">
        <f>data_olah!B574</f>
        <v>KUTAI TIMUR</v>
      </c>
      <c r="D5617" s="231" t="str">
        <f>data_olah!C574</f>
        <v>RANTAU PULUNG</v>
      </c>
      <c r="E5617" s="231" t="str">
        <f>data_olah!D574</f>
        <v>MUKTI JAYA</v>
      </c>
      <c r="F5617" s="232" t="str">
        <f>data_olah!F574</f>
        <v>0.59220</v>
      </c>
      <c r="G5617" s="232" t="str">
        <f>data_olah!G574</f>
        <v>117.30187</v>
      </c>
      <c r="H5617" s="231" t="str">
        <f>data_olah!H574</f>
        <v>TELKOM</v>
      </c>
      <c r="I5617" s="231" t="str">
        <f>data_olah!I574</f>
        <v>WMS</v>
      </c>
      <c r="J5617" s="231" t="str">
        <f>data_olah!J574</f>
        <v>TERPASANG</v>
      </c>
      <c r="K5617" s="231" t="str">
        <f>data_olah!S574</f>
        <v>&lt;= 150GB</v>
      </c>
      <c r="L5617" s="231" t="str">
        <f>data_olah!U574</f>
        <v>KURANG OPTIMAL</v>
      </c>
    </row>
    <row r="5618">
      <c r="A5618" s="230">
        <v>2025.0</v>
      </c>
      <c r="B5618" s="230" t="s">
        <v>3601</v>
      </c>
      <c r="C5618" s="231" t="str">
        <f>data_olah!B575</f>
        <v>KUTAI TIMUR</v>
      </c>
      <c r="D5618" s="231" t="str">
        <f>data_olah!C575</f>
        <v>RANTAU PULUNG</v>
      </c>
      <c r="E5618" s="231" t="str">
        <f>data_olah!D575</f>
        <v>PULUNG SARI</v>
      </c>
      <c r="F5618" s="232" t="str">
        <f>data_olah!F575</f>
        <v>0.6316171045560849</v>
      </c>
      <c r="G5618" s="232" t="str">
        <f>data_olah!G575</f>
        <v>117.29872503378337</v>
      </c>
      <c r="H5618" s="231" t="str">
        <f>data_olah!H575</f>
        <v>TELKOM</v>
      </c>
      <c r="I5618" s="231" t="str">
        <f>data_olah!I575</f>
        <v>WMS</v>
      </c>
      <c r="J5618" s="231" t="str">
        <f>data_olah!J575</f>
        <v>TERPASANG</v>
      </c>
      <c r="K5618" s="231" t="str">
        <f>data_olah!S575</f>
        <v>&gt; 200GB</v>
      </c>
      <c r="L5618" s="231" t="str">
        <f>data_olah!U575</f>
        <v>KURANG OPTIMAL</v>
      </c>
    </row>
    <row r="5619">
      <c r="A5619" s="230">
        <v>2025.0</v>
      </c>
      <c r="B5619" s="230" t="s">
        <v>3601</v>
      </c>
      <c r="C5619" s="231" t="str">
        <f>data_olah!B576</f>
        <v>KUTAI TIMUR</v>
      </c>
      <c r="D5619" s="231" t="str">
        <f>data_olah!C576</f>
        <v>RANTAU PULUNG</v>
      </c>
      <c r="E5619" s="231" t="str">
        <f>data_olah!D576</f>
        <v>MARGO MULYO</v>
      </c>
      <c r="F5619" s="232" t="str">
        <f>data_olah!F576</f>
        <v>0.591581</v>
      </c>
      <c r="G5619" s="232" t="str">
        <f>data_olah!G576</f>
        <v>117.303933</v>
      </c>
      <c r="H5619" s="231" t="str">
        <f>data_olah!H576</f>
        <v>TELKOM</v>
      </c>
      <c r="I5619" s="231" t="str">
        <f>data_olah!I576</f>
        <v>Astinet</v>
      </c>
      <c r="J5619" s="231" t="str">
        <f>data_olah!J576</f>
        <v>TERPASANG</v>
      </c>
      <c r="K5619" s="231" t="str">
        <f>data_olah!S576</f>
        <v>TIDAK AKTIF</v>
      </c>
      <c r="L5619" s="231" t="str">
        <f>data_olah!U576</f>
        <v>TIDAK TERDETEKSI</v>
      </c>
    </row>
    <row r="5620">
      <c r="A5620" s="230">
        <v>2025.0</v>
      </c>
      <c r="B5620" s="230" t="s">
        <v>3601</v>
      </c>
      <c r="C5620" s="231" t="str">
        <f>data_olah!B577</f>
        <v>KUTAI TIMUR</v>
      </c>
      <c r="D5620" s="231" t="str">
        <f>data_olah!C577</f>
        <v>RANTAU PULUNG</v>
      </c>
      <c r="E5620" s="231" t="str">
        <f>data_olah!D577</f>
        <v>RANTAU MAKMUR</v>
      </c>
      <c r="F5620" s="232" t="str">
        <f>data_olah!F577</f>
        <v>0.57738</v>
      </c>
      <c r="G5620" s="232" t="str">
        <f>data_olah!G577</f>
        <v>117.28246</v>
      </c>
      <c r="H5620" s="231" t="str">
        <f>data_olah!H577</f>
        <v>TELKOM</v>
      </c>
      <c r="I5620" s="231" t="str">
        <f>data_olah!I577</f>
        <v>WMS</v>
      </c>
      <c r="J5620" s="231" t="str">
        <f>data_olah!J577</f>
        <v>TERPASANG</v>
      </c>
      <c r="K5620" s="231" t="str">
        <f>data_olah!S577</f>
        <v>&lt;= 150GB</v>
      </c>
      <c r="L5620" s="231" t="str">
        <f>data_olah!U577</f>
        <v>KURANG OPTIMAL</v>
      </c>
    </row>
    <row r="5621">
      <c r="A5621" s="230">
        <v>2025.0</v>
      </c>
      <c r="B5621" s="230" t="s">
        <v>3601</v>
      </c>
      <c r="C5621" s="231" t="str">
        <f>data_olah!B578</f>
        <v>KUTAI TIMUR</v>
      </c>
      <c r="D5621" s="231" t="str">
        <f>data_olah!C578</f>
        <v>RANTAU PULUNG</v>
      </c>
      <c r="E5621" s="231" t="str">
        <f>data_olah!D578</f>
        <v>MANUNGGAL JAYA</v>
      </c>
      <c r="F5621" s="232" t="str">
        <f>data_olah!F578</f>
        <v>0.6524395767974571</v>
      </c>
      <c r="G5621" s="232" t="str">
        <f>data_olah!G578</f>
        <v>117.26290353857888</v>
      </c>
      <c r="H5621" s="231" t="str">
        <f>data_olah!H578</f>
        <v>TELKOM</v>
      </c>
      <c r="I5621" s="231" t="str">
        <f>data_olah!I578</f>
        <v>WMS</v>
      </c>
      <c r="J5621" s="231" t="str">
        <f>data_olah!J578</f>
        <v>TERPASANG</v>
      </c>
      <c r="K5621" s="231" t="str">
        <f>data_olah!S578</f>
        <v>&gt; 200GB</v>
      </c>
      <c r="L5621" s="231" t="str">
        <f>data_olah!U578</f>
        <v>KURANG OPTIMAL</v>
      </c>
    </row>
    <row r="5622">
      <c r="A5622" s="230">
        <v>2025.0</v>
      </c>
      <c r="B5622" s="230" t="s">
        <v>3601</v>
      </c>
      <c r="C5622" s="231" t="str">
        <f>data_olah!B579</f>
        <v>KUTAI TIMUR</v>
      </c>
      <c r="D5622" s="231" t="str">
        <f>data_olah!C579</f>
        <v>RANTAU PULUNG</v>
      </c>
      <c r="E5622" s="231" t="str">
        <f>data_olah!D579</f>
        <v>TANJUNG LABU</v>
      </c>
      <c r="F5622" s="232" t="str">
        <f>data_olah!F579</f>
        <v>0.61725</v>
      </c>
      <c r="G5622" s="232" t="str">
        <f>data_olah!G579</f>
        <v>117.23314</v>
      </c>
      <c r="H5622" s="231" t="str">
        <f>data_olah!H579</f>
        <v>TELKOMSEL</v>
      </c>
      <c r="I5622" s="231" t="str">
        <f>data_olah!I579</f>
        <v>ORBIT</v>
      </c>
      <c r="J5622" s="231" t="str">
        <f>data_olah!J579</f>
        <v>TERPASANG</v>
      </c>
      <c r="K5622" s="231" t="str">
        <f>data_olah!S579</f>
        <v>TIDAK TERDETEKSI</v>
      </c>
      <c r="L5622" s="231" t="str">
        <f>data_olah!U579</f>
        <v>TIDAK TERDETEKSI</v>
      </c>
    </row>
    <row r="5623">
      <c r="A5623" s="230">
        <v>2025.0</v>
      </c>
      <c r="B5623" s="230" t="s">
        <v>3601</v>
      </c>
      <c r="C5623" s="231" t="str">
        <f>data_olah!B580</f>
        <v>KUTAI TIMUR</v>
      </c>
      <c r="D5623" s="231" t="str">
        <f>data_olah!C580</f>
        <v>RANTAU PULUNG</v>
      </c>
      <c r="E5623" s="231" t="str">
        <f>data_olah!D580</f>
        <v>KEBON AGUNG</v>
      </c>
      <c r="F5623" s="232" t="str">
        <f>data_olah!F580</f>
        <v>0.61125</v>
      </c>
      <c r="G5623" s="232" t="str">
        <f>data_olah!G580</f>
        <v>117.27988</v>
      </c>
      <c r="H5623" s="231" t="str">
        <f>data_olah!H580</f>
        <v>TELKOM</v>
      </c>
      <c r="I5623" s="231" t="str">
        <f>data_olah!I580</f>
        <v>WMS</v>
      </c>
      <c r="J5623" s="231" t="str">
        <f>data_olah!J580</f>
        <v>TERPASANG</v>
      </c>
      <c r="K5623" s="231" t="str">
        <f>data_olah!S580</f>
        <v>&gt; 200GB</v>
      </c>
      <c r="L5623" s="231" t="str">
        <f>data_olah!U580</f>
        <v>KURANG OPTIMAL</v>
      </c>
    </row>
    <row r="5624">
      <c r="A5624" s="230">
        <v>2025.0</v>
      </c>
      <c r="B5624" s="230" t="s">
        <v>3601</v>
      </c>
      <c r="C5624" s="231" t="str">
        <f>data_olah!B581</f>
        <v>KUTAI TIMUR</v>
      </c>
      <c r="D5624" s="231" t="str">
        <f>data_olah!C581</f>
        <v>RANTAU PULUNG</v>
      </c>
      <c r="E5624" s="231" t="str">
        <f>data_olah!D581</f>
        <v>TEPIAN MAKMUR</v>
      </c>
      <c r="F5624" s="232" t="str">
        <f>data_olah!F581</f>
        <v>0.68518</v>
      </c>
      <c r="G5624" s="232" t="str">
        <f>data_olah!G581</f>
        <v>117.26051</v>
      </c>
      <c r="H5624" s="231" t="str">
        <f>data_olah!H581</f>
        <v>COMTELINDO</v>
      </c>
      <c r="I5624" s="231" t="str">
        <f>data_olah!I581</f>
        <v>WMS</v>
      </c>
      <c r="J5624" s="231" t="str">
        <f>data_olah!J581</f>
        <v>TERPASANG</v>
      </c>
      <c r="K5624" s="231" t="str">
        <f>data_olah!S581</f>
        <v>&lt;= 10GB</v>
      </c>
      <c r="L5624" s="231" t="str">
        <f>data_olah!U581</f>
        <v>TIDAK OPTIMAL</v>
      </c>
    </row>
    <row r="5625">
      <c r="A5625" s="230">
        <v>2025.0</v>
      </c>
      <c r="B5625" s="230" t="s">
        <v>3601</v>
      </c>
      <c r="C5625" s="231" t="str">
        <f>data_olah!B582</f>
        <v>KUTAI TIMUR</v>
      </c>
      <c r="D5625" s="231" t="str">
        <f>data_olah!C582</f>
        <v>RANTAU PULUNG</v>
      </c>
      <c r="E5625" s="231" t="str">
        <f>data_olah!D582</f>
        <v>MASALAP RAYA</v>
      </c>
      <c r="F5625" s="232" t="str">
        <f>data_olah!F582</f>
        <v>0.589169</v>
      </c>
      <c r="G5625" s="232" t="str">
        <f>data_olah!G582</f>
        <v>117.299726</v>
      </c>
      <c r="H5625" s="231" t="str">
        <f>data_olah!H582</f>
        <v>BESTCAMP</v>
      </c>
      <c r="I5625" s="231" t="str">
        <f>data_olah!I582</f>
        <v>STARLINK</v>
      </c>
      <c r="J5625" s="231" t="str">
        <f>data_olah!J582</f>
        <v>TERPASANG</v>
      </c>
      <c r="K5625" s="231" t="str">
        <f>data_olah!S582</f>
        <v>&lt;=1000GB</v>
      </c>
      <c r="L5625" s="231" t="str">
        <f>data_olah!U582</f>
        <v>SANGAT OPTIMAL</v>
      </c>
    </row>
    <row r="5626">
      <c r="A5626" s="230">
        <v>2025.0</v>
      </c>
      <c r="B5626" s="230" t="s">
        <v>3601</v>
      </c>
      <c r="C5626" s="231" t="str">
        <f>data_olah!B583</f>
        <v>KUTAI TIMUR</v>
      </c>
      <c r="D5626" s="231" t="str">
        <f>data_olah!C583</f>
        <v>SANDARAN</v>
      </c>
      <c r="E5626" s="231" t="str">
        <f>data_olah!D583</f>
        <v>SANDARAN</v>
      </c>
      <c r="F5626" s="232" t="str">
        <f>data_olah!F583</f>
        <v>0.8805834064174461</v>
      </c>
      <c r="G5626" s="232" t="str">
        <f>data_olah!G583</f>
        <v>118.86650095320019</v>
      </c>
      <c r="H5626" s="231" t="str">
        <f>data_olah!H583</f>
        <v>COMTELINDO</v>
      </c>
      <c r="I5626" s="231" t="str">
        <f>data_olah!I583</f>
        <v>WMS</v>
      </c>
      <c r="J5626" s="231" t="str">
        <f>data_olah!J583</f>
        <v>TERPASANG</v>
      </c>
      <c r="K5626" s="231" t="str">
        <f>data_olah!S583</f>
        <v>TIDAK AKTIF</v>
      </c>
      <c r="L5626" s="231" t="str">
        <f>data_olah!U583</f>
        <v>TIDAK TERDETEKSI</v>
      </c>
    </row>
    <row r="5627">
      <c r="A5627" s="230">
        <v>2025.0</v>
      </c>
      <c r="B5627" s="230" t="s">
        <v>3601</v>
      </c>
      <c r="C5627" s="231" t="str">
        <f>data_olah!B584</f>
        <v>KUTAI TIMUR</v>
      </c>
      <c r="D5627" s="231" t="str">
        <f>data_olah!C584</f>
        <v>SANDARAN</v>
      </c>
      <c r="E5627" s="231" t="str">
        <f>data_olah!D584</f>
        <v>MANUBAR</v>
      </c>
      <c r="F5627" s="232" t="str">
        <f>data_olah!F584</f>
        <v>0.82404</v>
      </c>
      <c r="G5627" s="232" t="str">
        <f>data_olah!G584</f>
        <v>118.50123</v>
      </c>
      <c r="H5627" s="231" t="str">
        <f>data_olah!H584</f>
        <v>COMTELINDO</v>
      </c>
      <c r="I5627" s="231" t="str">
        <f>data_olah!I584</f>
        <v>WMS</v>
      </c>
      <c r="J5627" s="231" t="str">
        <f>data_olah!J584</f>
        <v>TERPASANG</v>
      </c>
      <c r="K5627" s="231" t="str">
        <f>data_olah!S584</f>
        <v>&lt;= 500GB</v>
      </c>
      <c r="L5627" s="231" t="str">
        <f>data_olah!U584</f>
        <v>OPTIMAL</v>
      </c>
    </row>
    <row r="5628">
      <c r="A5628" s="230">
        <v>2025.0</v>
      </c>
      <c r="B5628" s="230" t="s">
        <v>3601</v>
      </c>
      <c r="C5628" s="231" t="str">
        <f>data_olah!B585</f>
        <v>KUTAI TIMUR</v>
      </c>
      <c r="D5628" s="231" t="str">
        <f>data_olah!C585</f>
        <v>SANDARAN</v>
      </c>
      <c r="E5628" s="231" t="str">
        <f>data_olah!D585</f>
        <v>TADOAN</v>
      </c>
      <c r="F5628" s="232" t="str">
        <f>data_olah!F585</f>
        <v>0.99040</v>
      </c>
      <c r="G5628" s="232" t="str">
        <f>data_olah!G585</f>
        <v>118.54760</v>
      </c>
      <c r="H5628" s="231" t="str">
        <f>data_olah!H585</f>
        <v>COMTELINDO</v>
      </c>
      <c r="I5628" s="231" t="str">
        <f>data_olah!I585</f>
        <v>WMS</v>
      </c>
      <c r="J5628" s="231" t="str">
        <f>data_olah!J585</f>
        <v>TERPASANG</v>
      </c>
      <c r="K5628" s="231" t="str">
        <f>data_olah!S585</f>
        <v>&lt;= 1GB</v>
      </c>
      <c r="L5628" s="231" t="str">
        <f>data_olah!U585</f>
        <v>TIDAK OPTIMAL</v>
      </c>
    </row>
    <row r="5629">
      <c r="A5629" s="230">
        <v>2025.0</v>
      </c>
      <c r="B5629" s="230" t="s">
        <v>3601</v>
      </c>
      <c r="C5629" s="231" t="str">
        <f>data_olah!B586</f>
        <v>KUTAI TIMUR</v>
      </c>
      <c r="D5629" s="231" t="str">
        <f>data_olah!C586</f>
        <v>SANDARAN</v>
      </c>
      <c r="E5629" s="231" t="str">
        <f>data_olah!D586</f>
        <v>MARUKANGAN</v>
      </c>
      <c r="F5629" s="232" t="str">
        <f>data_olah!F586</f>
        <v>0.830804097082231</v>
      </c>
      <c r="G5629" s="232" t="str">
        <f>data_olah!G586</f>
        <v>118.3429614056988</v>
      </c>
      <c r="H5629" s="231" t="str">
        <f>data_olah!H586</f>
        <v>COMTELINDO</v>
      </c>
      <c r="I5629" s="231" t="str">
        <f>data_olah!I586</f>
        <v>WMS</v>
      </c>
      <c r="J5629" s="231" t="str">
        <f>data_olah!J586</f>
        <v>TERPASANG</v>
      </c>
      <c r="K5629" s="231" t="str">
        <f>data_olah!S586</f>
        <v>TIDAK TERDETEKSI</v>
      </c>
      <c r="L5629" s="231" t="str">
        <f>data_olah!U586</f>
        <v>SANGAT OPTIMAL</v>
      </c>
    </row>
    <row r="5630">
      <c r="A5630" s="230">
        <v>2025.0</v>
      </c>
      <c r="B5630" s="230" t="s">
        <v>3601</v>
      </c>
      <c r="C5630" s="231" t="str">
        <f>data_olah!B587</f>
        <v>KUTAI TIMUR</v>
      </c>
      <c r="D5630" s="231" t="str">
        <f>data_olah!C587</f>
        <v>SANDARAN</v>
      </c>
      <c r="E5630" s="231" t="str">
        <f>data_olah!D587</f>
        <v>SUSUK LUAR</v>
      </c>
      <c r="F5630" s="232" t="str">
        <f>data_olah!F587</f>
        <v>0.876281</v>
      </c>
      <c r="G5630" s="232" t="str">
        <f>data_olah!G587</f>
        <v>118.199109</v>
      </c>
      <c r="H5630" s="231" t="str">
        <f>data_olah!H587</f>
        <v>BESTCAMP</v>
      </c>
      <c r="I5630" s="231" t="str">
        <f>data_olah!I587</f>
        <v>STARLINK</v>
      </c>
      <c r="J5630" s="231" t="str">
        <f>data_olah!J587</f>
        <v>TERPASANG</v>
      </c>
      <c r="K5630" s="231" t="str">
        <f>data_olah!S587</f>
        <v>TIDAK AKTIF</v>
      </c>
      <c r="L5630" s="231" t="str">
        <f>data_olah!U587</f>
        <v>TIDAK OPTIMAL</v>
      </c>
    </row>
    <row r="5631">
      <c r="A5631" s="230">
        <v>2025.0</v>
      </c>
      <c r="B5631" s="230" t="s">
        <v>3601</v>
      </c>
      <c r="C5631" s="231" t="str">
        <f>data_olah!B588</f>
        <v>KUTAI TIMUR</v>
      </c>
      <c r="D5631" s="231" t="str">
        <f>data_olah!C588</f>
        <v>SANDARAN</v>
      </c>
      <c r="E5631" s="231" t="str">
        <f>data_olah!D588</f>
        <v>SUSUK DALAM</v>
      </c>
      <c r="F5631" s="232" t="str">
        <f>data_olah!F588</f>
        <v>0.916763</v>
      </c>
      <c r="G5631" s="232" t="str">
        <f>data_olah!G588</f>
        <v>118.215995</v>
      </c>
      <c r="H5631" s="231" t="str">
        <f>data_olah!H588</f>
        <v>BESTCAMP</v>
      </c>
      <c r="I5631" s="231" t="str">
        <f>data_olah!I588</f>
        <v>STARLINK</v>
      </c>
      <c r="J5631" s="231" t="str">
        <f>data_olah!J588</f>
        <v>TERPASANG</v>
      </c>
      <c r="K5631" s="231" t="str">
        <f>data_olah!S588</f>
        <v>TIDAK AKTIF</v>
      </c>
      <c r="L5631" s="231" t="str">
        <f>data_olah!U588</f>
        <v>TIDAK OPTIMAL</v>
      </c>
    </row>
    <row r="5632">
      <c r="A5632" s="230">
        <v>2025.0</v>
      </c>
      <c r="B5632" s="230" t="s">
        <v>3601</v>
      </c>
      <c r="C5632" s="231" t="str">
        <f>data_olah!B589</f>
        <v>KUTAI TIMUR</v>
      </c>
      <c r="D5632" s="231" t="str">
        <f>data_olah!C589</f>
        <v>SANDARAN</v>
      </c>
      <c r="E5632" s="231" t="str">
        <f>data_olah!D589</f>
        <v>TANJUNG MANGKALIAT</v>
      </c>
      <c r="F5632" s="232" t="str">
        <f>data_olah!F589</f>
        <v>1.15436</v>
      </c>
      <c r="G5632" s="232" t="str">
        <f>data_olah!G589</f>
        <v>118.57598</v>
      </c>
      <c r="H5632" s="231" t="str">
        <f>data_olah!H589</f>
        <v>COMTELINDO</v>
      </c>
      <c r="I5632" s="231" t="str">
        <f>data_olah!I589</f>
        <v>WMS</v>
      </c>
      <c r="J5632" s="231" t="str">
        <f>data_olah!J589</f>
        <v>TERPASANG</v>
      </c>
      <c r="K5632" s="231" t="str">
        <f>data_olah!S589</f>
        <v>&lt;= 500GB</v>
      </c>
      <c r="L5632" s="231" t="str">
        <f>data_olah!U589</f>
        <v>OPTIMAL</v>
      </c>
    </row>
    <row r="5633">
      <c r="A5633" s="230">
        <v>2025.0</v>
      </c>
      <c r="B5633" s="230" t="s">
        <v>3601</v>
      </c>
      <c r="C5633" s="231" t="str">
        <f>data_olah!B590</f>
        <v>KUTAI TIMUR</v>
      </c>
      <c r="D5633" s="231" t="str">
        <f>data_olah!C590</f>
        <v>SANDARAN</v>
      </c>
      <c r="E5633" s="231" t="str">
        <f>data_olah!D590</f>
        <v>MANUBAR DALAM</v>
      </c>
      <c r="F5633" s="232" t="str">
        <f>data_olah!F590</f>
        <v>0.9627</v>
      </c>
      <c r="G5633" s="232" t="str">
        <f>data_olah!G590</f>
        <v>118.46210</v>
      </c>
      <c r="H5633" s="231" t="str">
        <f>data_olah!H590</f>
        <v>COMTELINDO</v>
      </c>
      <c r="I5633" s="231" t="str">
        <f>data_olah!I590</f>
        <v>WMS</v>
      </c>
      <c r="J5633" s="231" t="str">
        <f>data_olah!J590</f>
        <v>TERPASANG</v>
      </c>
      <c r="K5633" s="231" t="str">
        <f>data_olah!S590</f>
        <v>&lt;= 10GB</v>
      </c>
      <c r="L5633" s="231" t="str">
        <f>data_olah!U590</f>
        <v>TIDAK OPTIMAL</v>
      </c>
    </row>
    <row r="5634">
      <c r="A5634" s="230">
        <v>2025.0</v>
      </c>
      <c r="B5634" s="230" t="s">
        <v>3601</v>
      </c>
      <c r="C5634" s="231" t="str">
        <f>data_olah!B591</f>
        <v>KUTAI TIMUR</v>
      </c>
      <c r="D5634" s="231" t="str">
        <f>data_olah!C591</f>
        <v>SANDARAN</v>
      </c>
      <c r="E5634" s="231" t="str">
        <f>data_olah!D591</f>
        <v>SUSUK TENGAH</v>
      </c>
      <c r="F5634" s="232" t="str">
        <f>data_olah!F591</f>
        <v>0.90367</v>
      </c>
      <c r="G5634" s="232" t="str">
        <f>data_olah!G591</f>
        <v>118.20514</v>
      </c>
      <c r="H5634" s="231" t="str">
        <f>data_olah!H591</f>
        <v>TELKOMSEL</v>
      </c>
      <c r="I5634" s="231" t="str">
        <f>data_olah!I591</f>
        <v>ORBIT</v>
      </c>
      <c r="J5634" s="231" t="str">
        <f>data_olah!J591</f>
        <v>TERPASANG</v>
      </c>
      <c r="K5634" s="231" t="str">
        <f>data_olah!S591</f>
        <v>TIDAK TERDETEKSI</v>
      </c>
      <c r="L5634" s="231" t="str">
        <f>data_olah!U591</f>
        <v>TIDAK TERDETEKSI</v>
      </c>
    </row>
    <row r="5635">
      <c r="A5635" s="230">
        <v>2025.0</v>
      </c>
      <c r="B5635" s="230" t="s">
        <v>3601</v>
      </c>
      <c r="C5635" s="231" t="str">
        <f>data_olah!B592</f>
        <v>KUTAI TIMUR</v>
      </c>
      <c r="D5635" s="231" t="str">
        <f>data_olah!C592</f>
        <v>SANGATTA SELATAN</v>
      </c>
      <c r="E5635" s="231" t="str">
        <f>data_olah!D592</f>
        <v>SANGATTA SELATAN</v>
      </c>
      <c r="F5635" s="232" t="str">
        <f>data_olah!F592</f>
        <v>0.4822475786968737</v>
      </c>
      <c r="G5635" s="232" t="str">
        <f>data_olah!G592</f>
        <v>117.52927659255394</v>
      </c>
      <c r="H5635" s="231" t="str">
        <f>data_olah!H592</f>
        <v>TELKOMSEL</v>
      </c>
      <c r="I5635" s="231" t="str">
        <f>data_olah!I592</f>
        <v>INDIHOME</v>
      </c>
      <c r="J5635" s="231" t="str">
        <f>data_olah!J592</f>
        <v>TERPASANG</v>
      </c>
      <c r="K5635" s="231" t="str">
        <f>data_olah!S592</f>
        <v/>
      </c>
      <c r="L5635" s="231" t="str">
        <f>data_olah!U592</f>
        <v>KURANG OPTIMAL</v>
      </c>
    </row>
    <row r="5636">
      <c r="A5636" s="230">
        <v>2025.0</v>
      </c>
      <c r="B5636" s="230" t="s">
        <v>3601</v>
      </c>
      <c r="C5636" s="231" t="str">
        <f>data_olah!B593</f>
        <v>KUTAI TIMUR</v>
      </c>
      <c r="D5636" s="231" t="str">
        <f>data_olah!C593</f>
        <v>SANGATTA SELATAN</v>
      </c>
      <c r="E5636" s="231" t="str">
        <f>data_olah!D593</f>
        <v>SANGKIMA</v>
      </c>
      <c r="F5636" s="232" t="str">
        <f>data_olah!F593</f>
        <v>0.3809798666455431</v>
      </c>
      <c r="G5636" s="232" t="str">
        <f>data_olah!G593</f>
        <v>117.51393579901801</v>
      </c>
      <c r="H5636" s="231" t="str">
        <f>data_olah!H593</f>
        <v>TELKOMSEL</v>
      </c>
      <c r="I5636" s="231" t="str">
        <f>data_olah!I593</f>
        <v>INDIHOME</v>
      </c>
      <c r="J5636" s="231" t="str">
        <f>data_olah!J593</f>
        <v>TERPASANG</v>
      </c>
      <c r="K5636" s="231" t="str">
        <f>data_olah!S593</f>
        <v/>
      </c>
      <c r="L5636" s="231" t="str">
        <f>data_olah!U593</f>
        <v>TIDAK OPTIMAL</v>
      </c>
    </row>
    <row r="5637">
      <c r="A5637" s="230">
        <v>2025.0</v>
      </c>
      <c r="B5637" s="230" t="s">
        <v>3601</v>
      </c>
      <c r="C5637" s="231" t="str">
        <f>data_olah!B594</f>
        <v>KUTAI TIMUR</v>
      </c>
      <c r="D5637" s="231" t="str">
        <f>data_olah!C594</f>
        <v>SANGATTA SELATAN</v>
      </c>
      <c r="E5637" s="231" t="str">
        <f>data_olah!D594</f>
        <v>TELUK SINGKAMA</v>
      </c>
      <c r="F5637" s="232" t="str">
        <f>data_olah!F594</f>
        <v>0.3345110005321498</v>
      </c>
      <c r="G5637" s="232" t="str">
        <f>data_olah!G594</f>
        <v>117.48208609672307</v>
      </c>
      <c r="H5637" s="231" t="str">
        <f>data_olah!H594</f>
        <v>ICON+</v>
      </c>
      <c r="I5637" s="231" t="str">
        <f>data_olah!I594</f>
        <v> Broadband + I-WIN</v>
      </c>
      <c r="J5637" s="231" t="str">
        <f>data_olah!J594</f>
        <v>TERPASANG</v>
      </c>
      <c r="K5637" s="231" t="str">
        <f>data_olah!S594</f>
        <v>&lt;= 200GB</v>
      </c>
      <c r="L5637" s="231" t="str">
        <f>data_olah!U594</f>
        <v>KURANG OPTIMAL</v>
      </c>
    </row>
    <row r="5638">
      <c r="A5638" s="230">
        <v>2025.0</v>
      </c>
      <c r="B5638" s="230" t="s">
        <v>3601</v>
      </c>
      <c r="C5638" s="231" t="str">
        <f>data_olah!B595</f>
        <v>KUTAI TIMUR</v>
      </c>
      <c r="D5638" s="231" t="str">
        <f>data_olah!C595</f>
        <v>SANGATTA UTARA</v>
      </c>
      <c r="E5638" s="231" t="str">
        <f>data_olah!D595</f>
        <v>SANGATTA UTARA</v>
      </c>
      <c r="F5638" s="232" t="str">
        <f>data_olah!F595</f>
        <v>0.4891828928396726</v>
      </c>
      <c r="G5638" s="232" t="str">
        <f>data_olah!G595</f>
        <v>117.53085185770624</v>
      </c>
      <c r="H5638" s="231" t="str">
        <f>data_olah!H595</f>
        <v>TELKOMSEL</v>
      </c>
      <c r="I5638" s="231" t="str">
        <f>data_olah!I595</f>
        <v>INDIHOME</v>
      </c>
      <c r="J5638" s="231" t="str">
        <f>data_olah!J595</f>
        <v>TERPASANG</v>
      </c>
      <c r="K5638" s="231" t="str">
        <f>data_olah!S595</f>
        <v/>
      </c>
      <c r="L5638" s="231" t="str">
        <f>data_olah!U595</f>
        <v>TIDAK OPTIMAL</v>
      </c>
    </row>
    <row r="5639">
      <c r="A5639" s="230">
        <v>2025.0</v>
      </c>
      <c r="B5639" s="230" t="s">
        <v>3601</v>
      </c>
      <c r="C5639" s="231" t="str">
        <f>data_olah!B596</f>
        <v>KUTAI TIMUR</v>
      </c>
      <c r="D5639" s="231" t="str">
        <f>data_olah!C596</f>
        <v>SANGATTA UTARA</v>
      </c>
      <c r="E5639" s="231" t="str">
        <f>data_olah!D596</f>
        <v>SINGA GEMBARA</v>
      </c>
      <c r="F5639" s="232" t="str">
        <f>data_olah!F596</f>
        <v>0.54296</v>
      </c>
      <c r="G5639" s="232" t="str">
        <f>data_olah!G596</f>
        <v>117.53167</v>
      </c>
      <c r="H5639" s="231" t="str">
        <f>data_olah!H596</f>
        <v>TELKOMSEL</v>
      </c>
      <c r="I5639" s="231" t="str">
        <f>data_olah!I596</f>
        <v>INDIHOME</v>
      </c>
      <c r="J5639" s="231" t="str">
        <f>data_olah!J596</f>
        <v>TERPASANG</v>
      </c>
      <c r="K5639" s="231" t="str">
        <f>data_olah!S596</f>
        <v/>
      </c>
      <c r="L5639" s="231" t="str">
        <f>data_olah!U596</f>
        <v>KURANG OPTIMAL</v>
      </c>
    </row>
    <row r="5640">
      <c r="A5640" s="230">
        <v>2025.0</v>
      </c>
      <c r="B5640" s="230" t="s">
        <v>3601</v>
      </c>
      <c r="C5640" s="231" t="str">
        <f>data_olah!B597</f>
        <v>KUTAI TIMUR</v>
      </c>
      <c r="D5640" s="231" t="str">
        <f>data_olah!C597</f>
        <v>SANGATTA UTARA</v>
      </c>
      <c r="E5640" s="231" t="str">
        <f>data_olah!D597</f>
        <v>SWARGA BARA</v>
      </c>
      <c r="F5640" s="232" t="str">
        <f>data_olah!F597</f>
        <v>0.531040865646156</v>
      </c>
      <c r="G5640" s="232" t="str">
        <f>data_olah!G597</f>
        <v>117.48705660102955</v>
      </c>
      <c r="H5640" s="231" t="str">
        <f>data_olah!H597</f>
        <v>TELKOMSEL</v>
      </c>
      <c r="I5640" s="231" t="str">
        <f>data_olah!I597</f>
        <v>INDIHOME</v>
      </c>
      <c r="J5640" s="231" t="str">
        <f>data_olah!J597</f>
        <v>TERPASANG</v>
      </c>
      <c r="K5640" s="231" t="str">
        <f>data_olah!S597</f>
        <v/>
      </c>
      <c r="L5640" s="231" t="str">
        <f>data_olah!U597</f>
        <v>KURANG OPTIMAL</v>
      </c>
    </row>
    <row r="5641">
      <c r="A5641" s="230">
        <v>2025.0</v>
      </c>
      <c r="B5641" s="230" t="s">
        <v>3601</v>
      </c>
      <c r="C5641" s="231" t="str">
        <f>data_olah!B598</f>
        <v>KUTAI TIMUR</v>
      </c>
      <c r="D5641" s="231" t="str">
        <f>data_olah!C598</f>
        <v>SANGKULIRANG</v>
      </c>
      <c r="E5641" s="231" t="str">
        <f>data_olah!D598</f>
        <v>KERAYAAN</v>
      </c>
      <c r="F5641" s="232" t="str">
        <f>data_olah!F598</f>
        <v>0.83470</v>
      </c>
      <c r="G5641" s="232" t="str">
        <f>data_olah!G598</f>
        <v>118.02350</v>
      </c>
      <c r="H5641" s="231" t="str">
        <f>data_olah!H598</f>
        <v>COMTELINDO</v>
      </c>
      <c r="I5641" s="231" t="str">
        <f>data_olah!I598</f>
        <v>WMS</v>
      </c>
      <c r="J5641" s="231" t="str">
        <f>data_olah!J598</f>
        <v>TERPASANG</v>
      </c>
      <c r="K5641" s="231" t="str">
        <f>data_olah!S598</f>
        <v>&lt;= 500GB</v>
      </c>
      <c r="L5641" s="231" t="str">
        <f>data_olah!U598</f>
        <v>OPTIMAL</v>
      </c>
    </row>
    <row r="5642">
      <c r="A5642" s="230">
        <v>2025.0</v>
      </c>
      <c r="B5642" s="230" t="s">
        <v>3601</v>
      </c>
      <c r="C5642" s="231" t="str">
        <f>data_olah!B599</f>
        <v>KUTAI TIMUR</v>
      </c>
      <c r="D5642" s="231" t="str">
        <f>data_olah!C599</f>
        <v>SANGKULIRANG</v>
      </c>
      <c r="E5642" s="231" t="str">
        <f>data_olah!D599</f>
        <v>TANJUNG MANIS</v>
      </c>
      <c r="F5642" s="232" t="str">
        <f>data_olah!F599</f>
        <v>0.90847</v>
      </c>
      <c r="G5642" s="232" t="str">
        <f>data_olah!G599</f>
        <v>118.06938</v>
      </c>
      <c r="H5642" s="231" t="str">
        <f>data_olah!H599</f>
        <v>COMTELINDO</v>
      </c>
      <c r="I5642" s="231" t="str">
        <f>data_olah!I599</f>
        <v>WMS</v>
      </c>
      <c r="J5642" s="231" t="str">
        <f>data_olah!J599</f>
        <v>TERPASANG</v>
      </c>
      <c r="K5642" s="231" t="str">
        <f>data_olah!S599</f>
        <v>&lt;= 1GB</v>
      </c>
      <c r="L5642" s="231" t="str">
        <f>data_olah!U599</f>
        <v>TIDAK OPTIMAL</v>
      </c>
    </row>
    <row r="5643">
      <c r="A5643" s="230">
        <v>2025.0</v>
      </c>
      <c r="B5643" s="230" t="s">
        <v>3601</v>
      </c>
      <c r="C5643" s="231" t="str">
        <f>data_olah!B600</f>
        <v>KUTAI TIMUR</v>
      </c>
      <c r="D5643" s="231" t="str">
        <f>data_olah!C600</f>
        <v>SANGKULIRANG</v>
      </c>
      <c r="E5643" s="231" t="str">
        <f>data_olah!D600</f>
        <v>PERIDAN</v>
      </c>
      <c r="F5643" s="232" t="str">
        <f>data_olah!F600</f>
        <v>0.998296</v>
      </c>
      <c r="G5643" s="232" t="str">
        <f>data_olah!G600</f>
        <v>118.005121</v>
      </c>
      <c r="H5643" s="231" t="str">
        <f>data_olah!H600</f>
        <v>BESTCAMP</v>
      </c>
      <c r="I5643" s="231" t="str">
        <f>data_olah!I600</f>
        <v>STARLINK</v>
      </c>
      <c r="J5643" s="231" t="str">
        <f>data_olah!J600</f>
        <v>TERPASANG</v>
      </c>
      <c r="K5643" s="231" t="str">
        <f>data_olah!S600</f>
        <v>TIDAK AKTIF</v>
      </c>
      <c r="L5643" s="231" t="str">
        <f>data_olah!U600</f>
        <v>KURANG OPTIMAL</v>
      </c>
    </row>
    <row r="5644">
      <c r="A5644" s="230">
        <v>2025.0</v>
      </c>
      <c r="B5644" s="230" t="s">
        <v>3601</v>
      </c>
      <c r="C5644" s="231" t="str">
        <f>data_olah!B601</f>
        <v>KUTAI TIMUR</v>
      </c>
      <c r="D5644" s="231" t="str">
        <f>data_olah!C601</f>
        <v>SANGKULIRANG</v>
      </c>
      <c r="E5644" s="231" t="str">
        <f>data_olah!D601</f>
        <v>SAKA</v>
      </c>
      <c r="F5644" s="232" t="str">
        <f>data_olah!F601</f>
        <v>1.04559</v>
      </c>
      <c r="G5644" s="232" t="str">
        <f>data_olah!G601</f>
        <v>117.99941</v>
      </c>
      <c r="H5644" s="231" t="str">
        <f>data_olah!H601</f>
        <v>TELKOMSEL</v>
      </c>
      <c r="I5644" s="231" t="str">
        <f>data_olah!I601</f>
        <v>ORBIT</v>
      </c>
      <c r="J5644" s="231" t="str">
        <f>data_olah!J601</f>
        <v>TERPASANG</v>
      </c>
      <c r="K5644" s="231" t="str">
        <f>data_olah!S601</f>
        <v>TIDAK TERDETEKSI</v>
      </c>
      <c r="L5644" s="231" t="str">
        <f>data_olah!U601</f>
        <v>TIDAK TERDETEKSI</v>
      </c>
    </row>
    <row r="5645">
      <c r="A5645" s="230">
        <v>2025.0</v>
      </c>
      <c r="B5645" s="230" t="s">
        <v>3601</v>
      </c>
      <c r="C5645" s="231" t="str">
        <f>data_olah!B602</f>
        <v>KUTAI TIMUR</v>
      </c>
      <c r="D5645" s="231" t="str">
        <f>data_olah!C602</f>
        <v>SANGKULIRANG</v>
      </c>
      <c r="E5645" s="231" t="str">
        <f>data_olah!D602</f>
        <v>MANDU DALAM</v>
      </c>
      <c r="F5645" s="232" t="str">
        <f>data_olah!F602</f>
        <v>1.099316</v>
      </c>
      <c r="G5645" s="232" t="str">
        <f>data_olah!G602</f>
        <v>18.0016546</v>
      </c>
      <c r="H5645" s="231" t="str">
        <f>data_olah!H602</f>
        <v>BESTCAMP</v>
      </c>
      <c r="I5645" s="231" t="str">
        <f>data_olah!I602</f>
        <v>STARLINK</v>
      </c>
      <c r="J5645" s="231" t="str">
        <f>data_olah!J602</f>
        <v>TERPASANG</v>
      </c>
      <c r="K5645" s="231" t="str">
        <f>data_olah!S602</f>
        <v>&lt;= 200GB</v>
      </c>
      <c r="L5645" s="231" t="str">
        <f>data_olah!U602</f>
        <v>OPTIMAL</v>
      </c>
    </row>
    <row r="5646">
      <c r="A5646" s="230">
        <v>2025.0</v>
      </c>
      <c r="B5646" s="230" t="s">
        <v>3601</v>
      </c>
      <c r="C5646" s="231" t="str">
        <f>data_olah!B603</f>
        <v>KUTAI TIMUR</v>
      </c>
      <c r="D5646" s="231" t="str">
        <f>data_olah!C603</f>
        <v>SANGKULIRANG</v>
      </c>
      <c r="E5646" s="231" t="str">
        <f>data_olah!D603</f>
        <v>BENUA BARU ILIR</v>
      </c>
      <c r="F5646" s="232" t="str">
        <f>data_olah!F603</f>
        <v>0.98680</v>
      </c>
      <c r="G5646" s="232" t="str">
        <f>data_olah!G603</f>
        <v>117.98496</v>
      </c>
      <c r="H5646" s="231" t="str">
        <f>data_olah!H603</f>
        <v>TELKOM</v>
      </c>
      <c r="I5646" s="231" t="str">
        <f>data_olah!I603</f>
        <v>WMS</v>
      </c>
      <c r="J5646" s="231" t="str">
        <f>data_olah!J603</f>
        <v>TERPASANG</v>
      </c>
      <c r="K5646" s="231" t="str">
        <f>data_olah!S603</f>
        <v>&gt; 200GB</v>
      </c>
      <c r="L5646" s="231" t="str">
        <f>data_olah!U603</f>
        <v>KURANG OPTIMAL</v>
      </c>
    </row>
    <row r="5647">
      <c r="A5647" s="230">
        <v>2025.0</v>
      </c>
      <c r="B5647" s="230" t="s">
        <v>3601</v>
      </c>
      <c r="C5647" s="231" t="str">
        <f>data_olah!B604</f>
        <v>KUTAI TIMUR</v>
      </c>
      <c r="D5647" s="231" t="str">
        <f>data_olah!C604</f>
        <v>SANGKULIRANG</v>
      </c>
      <c r="E5647" s="231" t="str">
        <f>data_olah!D604</f>
        <v>SEMPAYAU</v>
      </c>
      <c r="F5647" s="232" t="str">
        <f>data_olah!F604</f>
        <v>1.15346</v>
      </c>
      <c r="G5647" s="232" t="str">
        <f>data_olah!G604</f>
        <v>117.85389</v>
      </c>
      <c r="H5647" s="231" t="str">
        <f>data_olah!H604</f>
        <v>TELKOMSEL</v>
      </c>
      <c r="I5647" s="231" t="str">
        <f>data_olah!I604</f>
        <v>ORBIT</v>
      </c>
      <c r="J5647" s="231" t="str">
        <f>data_olah!J604</f>
        <v>TERPASANG</v>
      </c>
      <c r="K5647" s="231" t="str">
        <f>data_olah!S604</f>
        <v>TIDAK TERDETEKSI</v>
      </c>
      <c r="L5647" s="231" t="str">
        <f>data_olah!U604</f>
        <v>TIDAK TERDETEKSI</v>
      </c>
    </row>
    <row r="5648">
      <c r="A5648" s="230">
        <v>2025.0</v>
      </c>
      <c r="B5648" s="230" t="s">
        <v>3601</v>
      </c>
      <c r="C5648" s="231" t="str">
        <f>data_olah!B605</f>
        <v>KUTAI TIMUR</v>
      </c>
      <c r="D5648" s="231" t="str">
        <f>data_olah!C605</f>
        <v>SANGKULIRANG</v>
      </c>
      <c r="E5648" s="231" t="str">
        <f>data_olah!D605</f>
        <v>PELAWAN</v>
      </c>
      <c r="F5648" s="232" t="str">
        <f>data_olah!F605</f>
        <v>1.19753</v>
      </c>
      <c r="G5648" s="232" t="str">
        <f>data_olah!G605</f>
        <v>117.88057</v>
      </c>
      <c r="H5648" s="231" t="str">
        <f>data_olah!H605</f>
        <v>COMTELINDO</v>
      </c>
      <c r="I5648" s="231" t="str">
        <f>data_olah!I605</f>
        <v>WMS</v>
      </c>
      <c r="J5648" s="231" t="str">
        <f>data_olah!J605</f>
        <v>TERPASANG</v>
      </c>
      <c r="K5648" s="231" t="str">
        <f>data_olah!S605</f>
        <v>&lt;= 1GB</v>
      </c>
      <c r="L5648" s="231" t="str">
        <f>data_olah!U605</f>
        <v>TIDAK OPTIMAL</v>
      </c>
    </row>
    <row r="5649">
      <c r="A5649" s="230">
        <v>2025.0</v>
      </c>
      <c r="B5649" s="230" t="s">
        <v>3601</v>
      </c>
      <c r="C5649" s="231" t="str">
        <f>data_olah!B606</f>
        <v>KUTAI TIMUR</v>
      </c>
      <c r="D5649" s="231" t="str">
        <f>data_olah!C606</f>
        <v>SANGKULIRANG</v>
      </c>
      <c r="E5649" s="231" t="str">
        <f>data_olah!D606</f>
        <v>TEPIAN TERAP</v>
      </c>
      <c r="F5649" s="232" t="str">
        <f>data_olah!F606</f>
        <v>1.215870</v>
      </c>
      <c r="G5649" s="232" t="str">
        <f>data_olah!G606</f>
        <v>117.908159</v>
      </c>
      <c r="H5649" s="231" t="str">
        <f>data_olah!H606</f>
        <v>BESTCAMP</v>
      </c>
      <c r="I5649" s="231" t="str">
        <f>data_olah!I606</f>
        <v>STARLINK</v>
      </c>
      <c r="J5649" s="231" t="str">
        <f>data_olah!J606</f>
        <v>TERPASANG</v>
      </c>
      <c r="K5649" s="231" t="str">
        <f>data_olah!S606</f>
        <v>&lt;=1000GB</v>
      </c>
      <c r="L5649" s="231" t="str">
        <f>data_olah!U606</f>
        <v>SANGAT OPTIMAL</v>
      </c>
    </row>
    <row r="5650">
      <c r="A5650" s="230">
        <v>2025.0</v>
      </c>
      <c r="B5650" s="230" t="s">
        <v>3601</v>
      </c>
      <c r="C5650" s="231" t="str">
        <f>data_olah!B607</f>
        <v>KUTAI TIMUR</v>
      </c>
      <c r="D5650" s="231" t="str">
        <f>data_olah!C607</f>
        <v>SANGKULIRANG</v>
      </c>
      <c r="E5650" s="231" t="str">
        <f>data_olah!D607</f>
        <v>MALOY</v>
      </c>
      <c r="F5650" s="232" t="str">
        <f>data_olah!F607</f>
        <v>0.91740</v>
      </c>
      <c r="G5650" s="232" t="str">
        <f>data_olah!G607</f>
        <v>117.98341</v>
      </c>
      <c r="H5650" s="231" t="str">
        <f>data_olah!H607</f>
        <v>TELKOMSEL</v>
      </c>
      <c r="I5650" s="231" t="str">
        <f>data_olah!I607</f>
        <v>ORBIT</v>
      </c>
      <c r="J5650" s="231" t="str">
        <f>data_olah!J607</f>
        <v>TERPASANG</v>
      </c>
      <c r="K5650" s="231" t="str">
        <f>data_olah!S607</f>
        <v>TIDAK TERDETEKSI</v>
      </c>
      <c r="L5650" s="231" t="str">
        <f>data_olah!U607</f>
        <v>TIDAK TERDETEKSI</v>
      </c>
    </row>
    <row r="5651">
      <c r="A5651" s="230">
        <v>2025.0</v>
      </c>
      <c r="B5651" s="230" t="s">
        <v>3601</v>
      </c>
      <c r="C5651" s="231" t="str">
        <f>data_olah!B608</f>
        <v>KUTAI TIMUR</v>
      </c>
      <c r="D5651" s="231" t="str">
        <f>data_olah!C608</f>
        <v>SANGKULIRANG</v>
      </c>
      <c r="E5651" s="231" t="str">
        <f>data_olah!D608</f>
        <v>BENUA BARU ULU</v>
      </c>
      <c r="F5651" s="232" t="str">
        <f>data_olah!F608</f>
        <v>0.99217</v>
      </c>
      <c r="G5651" s="232" t="str">
        <f>data_olah!G608</f>
        <v>117.97783</v>
      </c>
      <c r="H5651" s="231" t="str">
        <f>data_olah!H608</f>
        <v>TELKOM</v>
      </c>
      <c r="I5651" s="231" t="str">
        <f>data_olah!I608</f>
        <v>WMS</v>
      </c>
      <c r="J5651" s="231" t="str">
        <f>data_olah!J608</f>
        <v>TERPASANG</v>
      </c>
      <c r="K5651" s="231" t="str">
        <f>data_olah!S608</f>
        <v>&gt; 200GB</v>
      </c>
      <c r="L5651" s="231" t="str">
        <f>data_olah!U608</f>
        <v>KURANG OPTIMAL</v>
      </c>
    </row>
    <row r="5652">
      <c r="A5652" s="230">
        <v>2025.0</v>
      </c>
      <c r="B5652" s="230" t="s">
        <v>3601</v>
      </c>
      <c r="C5652" s="231" t="str">
        <f>data_olah!B609</f>
        <v>KUTAI TIMUR</v>
      </c>
      <c r="D5652" s="231" t="str">
        <f>data_olah!C609</f>
        <v>SANGKULIRANG</v>
      </c>
      <c r="E5652" s="231" t="str">
        <f>data_olah!D609</f>
        <v>KOLEK</v>
      </c>
      <c r="F5652" s="232" t="str">
        <f>data_olah!F609</f>
        <v>0.99835</v>
      </c>
      <c r="G5652" s="232" t="str">
        <f>data_olah!G609</f>
        <v>117.92429</v>
      </c>
      <c r="H5652" s="231" t="str">
        <f>data_olah!H609</f>
        <v>COMTELINDO</v>
      </c>
      <c r="I5652" s="231" t="str">
        <f>data_olah!I609</f>
        <v>WMS</v>
      </c>
      <c r="J5652" s="231" t="str">
        <f>data_olah!J609</f>
        <v>TERPASANG</v>
      </c>
      <c r="K5652" s="231" t="str">
        <f>data_olah!S609</f>
        <v>&lt;= 500GB</v>
      </c>
      <c r="L5652" s="231" t="str">
        <f>data_olah!U609</f>
        <v>OPTIMAL</v>
      </c>
    </row>
    <row r="5653">
      <c r="A5653" s="230">
        <v>2025.0</v>
      </c>
      <c r="B5653" s="230" t="s">
        <v>3601</v>
      </c>
      <c r="C5653" s="231" t="str">
        <f>data_olah!B610</f>
        <v>KUTAI TIMUR</v>
      </c>
      <c r="D5653" s="231" t="str">
        <f>data_olah!C610</f>
        <v>SANGKULIRANG</v>
      </c>
      <c r="E5653" s="231" t="str">
        <f>data_olah!D610</f>
        <v>PULAU MIANG</v>
      </c>
      <c r="F5653" s="232" t="str">
        <f>data_olah!F610</f>
        <v>0.74345</v>
      </c>
      <c r="G5653" s="232" t="str">
        <f>data_olah!G610</f>
        <v>118.01397</v>
      </c>
      <c r="H5653" s="231" t="str">
        <f>data_olah!H610</f>
        <v>COMTELINDO</v>
      </c>
      <c r="I5653" s="231" t="str">
        <f>data_olah!I610</f>
        <v>WMS</v>
      </c>
      <c r="J5653" s="231" t="str">
        <f>data_olah!J610</f>
        <v>TERPASANG</v>
      </c>
      <c r="K5653" s="231" t="str">
        <f>data_olah!S610</f>
        <v>&lt;= 1GB</v>
      </c>
      <c r="L5653" s="231" t="str">
        <f>data_olah!U610</f>
        <v>TIDAK OPTIMAL</v>
      </c>
    </row>
    <row r="5654">
      <c r="A5654" s="230">
        <v>2025.0</v>
      </c>
      <c r="B5654" s="230" t="s">
        <v>3601</v>
      </c>
      <c r="C5654" s="231" t="str">
        <f>data_olah!B611</f>
        <v>KUTAI TIMUR</v>
      </c>
      <c r="D5654" s="231" t="str">
        <f>data_olah!C611</f>
        <v>SANGKULIRANG</v>
      </c>
      <c r="E5654" s="231" t="str">
        <f>data_olah!D611</f>
        <v>PERUPUK</v>
      </c>
      <c r="F5654" s="232" t="str">
        <f>data_olah!F611</f>
        <v>0.90012</v>
      </c>
      <c r="G5654" s="232" t="str">
        <f>data_olah!G611</f>
        <v>118.11824</v>
      </c>
      <c r="H5654" s="231" t="str">
        <f>data_olah!H611</f>
        <v>COMTELINDO</v>
      </c>
      <c r="I5654" s="231" t="str">
        <f>data_olah!I611</f>
        <v>WMS</v>
      </c>
      <c r="J5654" s="231" t="str">
        <f>data_olah!J611</f>
        <v>TERPASANG</v>
      </c>
      <c r="K5654" s="231" t="str">
        <f>data_olah!S611</f>
        <v>&lt;= 1GB</v>
      </c>
      <c r="L5654" s="231" t="str">
        <f>data_olah!U611</f>
        <v>TIDAK OPTIMAL</v>
      </c>
    </row>
    <row r="5655">
      <c r="A5655" s="230">
        <v>2025.0</v>
      </c>
      <c r="B5655" s="230" t="s">
        <v>3601</v>
      </c>
      <c r="C5655" s="231" t="str">
        <f>data_olah!B612</f>
        <v>KUTAI TIMUR</v>
      </c>
      <c r="D5655" s="231" t="str">
        <f>data_olah!C612</f>
        <v>SANGKULIRANG</v>
      </c>
      <c r="E5655" s="231" t="str">
        <f>data_olah!D612</f>
        <v>MANDU PANTAI SEJAHTERA</v>
      </c>
      <c r="F5655" s="232" t="str">
        <f>data_olah!F612</f>
        <v>1.11815</v>
      </c>
      <c r="G5655" s="232" t="str">
        <f>data_olah!G612</f>
        <v>117.96305</v>
      </c>
      <c r="H5655" s="231" t="str">
        <f>data_olah!H612</f>
        <v>TELKOMSEL</v>
      </c>
      <c r="I5655" s="231" t="str">
        <f>data_olah!I612</f>
        <v>ORBIT</v>
      </c>
      <c r="J5655" s="231" t="str">
        <f>data_olah!J612</f>
        <v>TERPASANG</v>
      </c>
      <c r="K5655" s="231" t="str">
        <f>data_olah!S612</f>
        <v>TIDAK TERDETEKSI</v>
      </c>
      <c r="L5655" s="231" t="str">
        <f>data_olah!U612</f>
        <v>TIDAK TERDETEKSI</v>
      </c>
    </row>
    <row r="5656">
      <c r="A5656" s="230">
        <v>2025.0</v>
      </c>
      <c r="B5656" s="230" t="s">
        <v>3601</v>
      </c>
      <c r="C5656" s="231" t="str">
        <f>data_olah!B613</f>
        <v>KUTAI TIMUR</v>
      </c>
      <c r="D5656" s="231" t="str">
        <f>data_olah!C613</f>
        <v>TELEN</v>
      </c>
      <c r="E5656" s="231" t="str">
        <f>data_olah!D613</f>
        <v>MARAH HALOQ</v>
      </c>
      <c r="F5656" s="232" t="str">
        <f>data_olah!F613</f>
        <v>0.84170</v>
      </c>
      <c r="G5656" s="232" t="str">
        <f>data_olah!G613</f>
        <v>116.80987</v>
      </c>
      <c r="H5656" s="231" t="str">
        <f>data_olah!H613</f>
        <v>TELKOMSEL</v>
      </c>
      <c r="I5656" s="231" t="str">
        <f>data_olah!I613</f>
        <v>ORBIT</v>
      </c>
      <c r="J5656" s="231" t="str">
        <f>data_olah!J613</f>
        <v>TERPASANG</v>
      </c>
      <c r="K5656" s="231" t="str">
        <f>data_olah!S613</f>
        <v>TIDAK TERDETEKSI</v>
      </c>
      <c r="L5656" s="231" t="str">
        <f>data_olah!U613</f>
        <v>TIDAK TERDETEKSI</v>
      </c>
    </row>
    <row r="5657">
      <c r="A5657" s="230">
        <v>2025.0</v>
      </c>
      <c r="B5657" s="230" t="s">
        <v>3601</v>
      </c>
      <c r="C5657" s="231" t="str">
        <f>data_olah!B614</f>
        <v>KUTAI TIMUR</v>
      </c>
      <c r="D5657" s="231" t="str">
        <f>data_olah!C614</f>
        <v>TELEN</v>
      </c>
      <c r="E5657" s="231" t="str">
        <f>data_olah!D614</f>
        <v>LUNG MELAH</v>
      </c>
      <c r="F5657" s="232" t="str">
        <f>data_olah!F614</f>
        <v>0.84361</v>
      </c>
      <c r="G5657" s="232" t="str">
        <f>data_olah!G614</f>
        <v>116.80545</v>
      </c>
      <c r="H5657" s="231" t="str">
        <f>data_olah!H614</f>
        <v>TELKOMSEL</v>
      </c>
      <c r="I5657" s="231" t="str">
        <f>data_olah!I614</f>
        <v>ORBIT</v>
      </c>
      <c r="J5657" s="231" t="str">
        <f>data_olah!J614</f>
        <v>TERPASANG</v>
      </c>
      <c r="K5657" s="231" t="str">
        <f>data_olah!S614</f>
        <v>TIDAK TERDETEKSI</v>
      </c>
      <c r="L5657" s="231" t="str">
        <f>data_olah!U614</f>
        <v>TIDAK TERDETEKSI</v>
      </c>
    </row>
    <row r="5658">
      <c r="A5658" s="230">
        <v>2025.0</v>
      </c>
      <c r="B5658" s="230" t="s">
        <v>3601</v>
      </c>
      <c r="C5658" s="231" t="str">
        <f>data_olah!B615</f>
        <v>KUTAI TIMUR</v>
      </c>
      <c r="D5658" s="231" t="str">
        <f>data_olah!C615</f>
        <v>TELEN</v>
      </c>
      <c r="E5658" s="231" t="str">
        <f>data_olah!D615</f>
        <v>JUK AYAQ</v>
      </c>
      <c r="F5658" s="232" t="str">
        <f>data_olah!F615</f>
        <v>0.88163</v>
      </c>
      <c r="G5658" s="232" t="str">
        <f>data_olah!G615</f>
        <v>116.86563</v>
      </c>
      <c r="H5658" s="231" t="str">
        <f>data_olah!H615</f>
        <v>TELKOMSEL</v>
      </c>
      <c r="I5658" s="231" t="str">
        <f>data_olah!I615</f>
        <v>ORBIT</v>
      </c>
      <c r="J5658" s="231" t="str">
        <f>data_olah!J615</f>
        <v>TERPASANG</v>
      </c>
      <c r="K5658" s="231" t="str">
        <f>data_olah!S615</f>
        <v>TIDAK TERDETEKSI</v>
      </c>
      <c r="L5658" s="231" t="str">
        <f>data_olah!U615</f>
        <v>TIDAK TERDETEKSI</v>
      </c>
    </row>
    <row r="5659">
      <c r="A5659" s="230">
        <v>2025.0</v>
      </c>
      <c r="B5659" s="230" t="s">
        <v>3601</v>
      </c>
      <c r="C5659" s="231" t="str">
        <f>data_olah!B616</f>
        <v>KUTAI TIMUR</v>
      </c>
      <c r="D5659" s="231" t="str">
        <f>data_olah!C616</f>
        <v>TELEN</v>
      </c>
      <c r="E5659" s="231" t="str">
        <f>data_olah!D616</f>
        <v>LONG SEGAR</v>
      </c>
      <c r="F5659" s="232" t="str">
        <f>data_olah!F616</f>
        <v>0.79591</v>
      </c>
      <c r="G5659" s="232" t="str">
        <f>data_olah!G616</f>
        <v>116.82186</v>
      </c>
      <c r="H5659" s="231" t="str">
        <f>data_olah!H616</f>
        <v>TELKOMSEL</v>
      </c>
      <c r="I5659" s="231" t="str">
        <f>data_olah!I616</f>
        <v>ORBIT</v>
      </c>
      <c r="J5659" s="231" t="str">
        <f>data_olah!J616</f>
        <v>TERPASANG</v>
      </c>
      <c r="K5659" s="231" t="str">
        <f>data_olah!S616</f>
        <v>TIDAK TERDETEKSI</v>
      </c>
      <c r="L5659" s="231" t="str">
        <f>data_olah!U616</f>
        <v>TIDAK TERDETEKSI</v>
      </c>
    </row>
    <row r="5660">
      <c r="A5660" s="230">
        <v>2025.0</v>
      </c>
      <c r="B5660" s="230" t="s">
        <v>3601</v>
      </c>
      <c r="C5660" s="231" t="str">
        <f>data_olah!B617</f>
        <v>KUTAI TIMUR</v>
      </c>
      <c r="D5660" s="231" t="str">
        <f>data_olah!C617</f>
        <v>TELEN</v>
      </c>
      <c r="E5660" s="231" t="str">
        <f>data_olah!D617</f>
        <v>LONG NORAN</v>
      </c>
      <c r="F5660" s="232" t="str">
        <f>data_olah!F617</f>
        <v>0.83871</v>
      </c>
      <c r="G5660" s="232" t="str">
        <f>data_olah!G617</f>
        <v>116.47984</v>
      </c>
      <c r="H5660" s="231" t="str">
        <f>data_olah!H617</f>
        <v>COMTELINDO</v>
      </c>
      <c r="I5660" s="231" t="str">
        <f>data_olah!I617</f>
        <v>WMS</v>
      </c>
      <c r="J5660" s="231" t="str">
        <f>data_olah!J617</f>
        <v>TERPASANG</v>
      </c>
      <c r="K5660" s="231" t="str">
        <f>data_olah!S617</f>
        <v>&lt;= 1GB</v>
      </c>
      <c r="L5660" s="231" t="str">
        <f>data_olah!U617</f>
        <v>TIDAK OPTIMAL</v>
      </c>
    </row>
    <row r="5661">
      <c r="A5661" s="230">
        <v>2025.0</v>
      </c>
      <c r="B5661" s="230" t="s">
        <v>3601</v>
      </c>
      <c r="C5661" s="231" t="str">
        <f>data_olah!B618</f>
        <v>KUTAI TIMUR</v>
      </c>
      <c r="D5661" s="231" t="str">
        <f>data_olah!C618</f>
        <v>TELEN</v>
      </c>
      <c r="E5661" s="231" t="str">
        <f>data_olah!D618</f>
        <v>MUARA PANTUN</v>
      </c>
      <c r="F5661" s="232" t="str">
        <f>data_olah!F618</f>
        <v>0.84359</v>
      </c>
      <c r="G5661" s="232" t="str">
        <f>data_olah!G618</f>
        <v>116.86994</v>
      </c>
      <c r="H5661" s="231" t="str">
        <f>data_olah!H618</f>
        <v>TELKOMSEL</v>
      </c>
      <c r="I5661" s="231" t="str">
        <f>data_olah!I618</f>
        <v>ORBIT</v>
      </c>
      <c r="J5661" s="231" t="str">
        <f>data_olah!J618</f>
        <v>TERPASANG</v>
      </c>
      <c r="K5661" s="231" t="str">
        <f>data_olah!S618</f>
        <v>TIDAK TERDETEKSI</v>
      </c>
      <c r="L5661" s="231" t="str">
        <f>data_olah!U618</f>
        <v>TIDAK TERDETEKSI</v>
      </c>
    </row>
    <row r="5662">
      <c r="A5662" s="230">
        <v>2025.0</v>
      </c>
      <c r="B5662" s="230" t="s">
        <v>3601</v>
      </c>
      <c r="C5662" s="231" t="str">
        <f>data_olah!B619</f>
        <v>KUTAI TIMUR</v>
      </c>
      <c r="D5662" s="231" t="str">
        <f>data_olah!C619</f>
        <v>TELEN</v>
      </c>
      <c r="E5662" s="231" t="str">
        <f>data_olah!D619</f>
        <v>RANTAU PANJANG</v>
      </c>
      <c r="F5662" s="232" t="str">
        <f>data_olah!F619</f>
        <v>0.943423</v>
      </c>
      <c r="G5662" s="232" t="str">
        <f>data_olah!G619</f>
        <v>116.855420</v>
      </c>
      <c r="H5662" s="231" t="str">
        <f>data_olah!H619</f>
        <v>BESTCAMP</v>
      </c>
      <c r="I5662" s="231" t="str">
        <f>data_olah!I619</f>
        <v>STARLINK</v>
      </c>
      <c r="J5662" s="231" t="str">
        <f>data_olah!J619</f>
        <v>TERPASANG</v>
      </c>
      <c r="K5662" s="231" t="str">
        <f>data_olah!S619</f>
        <v>&lt;= 50GB</v>
      </c>
      <c r="L5662" s="231" t="str">
        <f>data_olah!U619</f>
        <v>TIDAK OPTIMAL</v>
      </c>
    </row>
    <row r="5663">
      <c r="A5663" s="230">
        <v>2025.0</v>
      </c>
      <c r="B5663" s="230" t="s">
        <v>3601</v>
      </c>
      <c r="C5663" s="231" t="str">
        <f>data_olah!B620</f>
        <v>KUTAI TIMUR</v>
      </c>
      <c r="D5663" s="231" t="str">
        <f>data_olah!C620</f>
        <v>TELEN</v>
      </c>
      <c r="E5663" s="231" t="str">
        <f>data_olah!D620</f>
        <v>KERNYANYAN</v>
      </c>
      <c r="F5663" s="232" t="str">
        <f>data_olah!F620</f>
        <v>0.79638</v>
      </c>
      <c r="G5663" s="232" t="str">
        <f>data_olah!G620</f>
        <v>116.82386</v>
      </c>
      <c r="H5663" s="231" t="str">
        <f>data_olah!H620</f>
        <v>TELKOMSEL</v>
      </c>
      <c r="I5663" s="231" t="str">
        <f>data_olah!I620</f>
        <v>ORBIT</v>
      </c>
      <c r="J5663" s="231" t="str">
        <f>data_olah!J620</f>
        <v>TERPASANG</v>
      </c>
      <c r="K5663" s="231" t="str">
        <f>data_olah!S620</f>
        <v>TIDAK TERDETEKSI</v>
      </c>
      <c r="L5663" s="231" t="str">
        <f>data_olah!U620</f>
        <v>TIDAK TERDETEKSI</v>
      </c>
    </row>
    <row r="5664">
      <c r="A5664" s="230">
        <v>2025.0</v>
      </c>
      <c r="B5664" s="230" t="s">
        <v>3601</v>
      </c>
      <c r="C5664" s="231" t="str">
        <f>data_olah!B621</f>
        <v>KUTAI TIMUR</v>
      </c>
      <c r="D5664" s="231" t="str">
        <f>data_olah!C621</f>
        <v>TELUK PANDAN</v>
      </c>
      <c r="E5664" s="231" t="str">
        <f>data_olah!D621</f>
        <v>TELUK PANDAN</v>
      </c>
      <c r="F5664" s="232" t="str">
        <f>data_olah!F621</f>
        <v>0.24890</v>
      </c>
      <c r="G5664" s="232" t="str">
        <f>data_olah!G621</f>
        <v>117.49380</v>
      </c>
      <c r="H5664" s="231" t="str">
        <f>data_olah!H621</f>
        <v>TELKOM</v>
      </c>
      <c r="I5664" s="231" t="str">
        <f>data_olah!I621</f>
        <v>WMS</v>
      </c>
      <c r="J5664" s="231" t="str">
        <f>data_olah!J621</f>
        <v>TERPASANG</v>
      </c>
      <c r="K5664" s="231" t="str">
        <f>data_olah!S621</f>
        <v>&gt; 200GB</v>
      </c>
      <c r="L5664" s="231" t="str">
        <f>data_olah!U621</f>
        <v>KURANG OPTIMAL</v>
      </c>
    </row>
    <row r="5665">
      <c r="A5665" s="230">
        <v>2025.0</v>
      </c>
      <c r="B5665" s="230" t="s">
        <v>3601</v>
      </c>
      <c r="C5665" s="231" t="str">
        <f>data_olah!B622</f>
        <v>KUTAI TIMUR</v>
      </c>
      <c r="D5665" s="231" t="str">
        <f>data_olah!C622</f>
        <v>TELUK PANDAN</v>
      </c>
      <c r="E5665" s="231" t="str">
        <f>data_olah!D622</f>
        <v>SUKA RAHMAT</v>
      </c>
      <c r="F5665" s="232" t="str">
        <f>data_olah!F622</f>
        <v>0.15150</v>
      </c>
      <c r="G5665" s="232" t="str">
        <f>data_olah!G622</f>
        <v>117.42982</v>
      </c>
      <c r="H5665" s="231" t="str">
        <f>data_olah!H622</f>
        <v>TELKOMSEL</v>
      </c>
      <c r="I5665" s="231" t="str">
        <f>data_olah!I622</f>
        <v>INDIHOME</v>
      </c>
      <c r="J5665" s="231" t="str">
        <f>data_olah!J622</f>
        <v>TERPASANG</v>
      </c>
      <c r="K5665" s="231" t="str">
        <f>data_olah!S622</f>
        <v/>
      </c>
      <c r="L5665" s="231" t="str">
        <f>data_olah!U622</f>
        <v>KURANG OPTIMAL</v>
      </c>
    </row>
    <row r="5666">
      <c r="A5666" s="230">
        <v>2025.0</v>
      </c>
      <c r="B5666" s="230" t="s">
        <v>3601</v>
      </c>
      <c r="C5666" s="231" t="str">
        <f>data_olah!B623</f>
        <v>KUTAI TIMUR</v>
      </c>
      <c r="D5666" s="231" t="str">
        <f>data_olah!C623</f>
        <v>TELUK PANDAN</v>
      </c>
      <c r="E5666" s="231" t="str">
        <f>data_olah!D623</f>
        <v>SUKA DAMAI</v>
      </c>
      <c r="F5666" s="232" t="str">
        <f>data_olah!F623</f>
        <v>0.54358</v>
      </c>
      <c r="G5666" s="232" t="str">
        <f>data_olah!G623</f>
        <v>117.11014</v>
      </c>
      <c r="H5666" s="231" t="str">
        <f>data_olah!H623</f>
        <v/>
      </c>
      <c r="I5666" s="231" t="str">
        <f>data_olah!I623</f>
        <v/>
      </c>
      <c r="J5666" s="231" t="str">
        <f>data_olah!J623</f>
        <v/>
      </c>
      <c r="K5666" s="231" t="str">
        <f>data_olah!S623</f>
        <v>BELUM TERPASANG</v>
      </c>
      <c r="L5666" s="231" t="str">
        <f>data_olah!U623</f>
        <v>BELUM TERPASANG</v>
      </c>
    </row>
    <row r="5667">
      <c r="A5667" s="230">
        <v>2025.0</v>
      </c>
      <c r="B5667" s="230" t="s">
        <v>3601</v>
      </c>
      <c r="C5667" s="231" t="str">
        <f>data_olah!B624</f>
        <v>KUTAI TIMUR</v>
      </c>
      <c r="D5667" s="231" t="str">
        <f>data_olah!C624</f>
        <v>TELUK PANDAN</v>
      </c>
      <c r="E5667" s="231" t="str">
        <f>data_olah!D624</f>
        <v>KANDOLO</v>
      </c>
      <c r="F5667" s="232" t="str">
        <f>data_olah!F624</f>
        <v>0.30744</v>
      </c>
      <c r="G5667" s="232" t="str">
        <f>data_olah!G624</f>
        <v>117.47342</v>
      </c>
      <c r="H5667" s="231" t="str">
        <f>data_olah!H624</f>
        <v>ICON+</v>
      </c>
      <c r="I5667" s="231" t="str">
        <f>data_olah!I624</f>
        <v> Broadband + I-WIN</v>
      </c>
      <c r="J5667" s="231" t="str">
        <f>data_olah!J624</f>
        <v>TERPASANG</v>
      </c>
      <c r="K5667" s="231" t="str">
        <f>data_olah!S624</f>
        <v>&lt;= 200GB</v>
      </c>
      <c r="L5667" s="231" t="str">
        <f>data_olah!U624</f>
        <v>KURANG OPTIMAL</v>
      </c>
    </row>
    <row r="5668">
      <c r="A5668" s="230">
        <v>2025.0</v>
      </c>
      <c r="B5668" s="230" t="s">
        <v>3601</v>
      </c>
      <c r="C5668" s="231" t="str">
        <f>data_olah!B625</f>
        <v>KUTAI TIMUR</v>
      </c>
      <c r="D5668" s="231" t="str">
        <f>data_olah!C625</f>
        <v>TELUK PANDAN</v>
      </c>
      <c r="E5668" s="231" t="str">
        <f>data_olah!D625</f>
        <v>DANAU REDAN</v>
      </c>
      <c r="F5668" s="232" t="str">
        <f>data_olah!F625</f>
        <v>0.238112</v>
      </c>
      <c r="G5668" s="232" t="str">
        <f>data_olah!G625</f>
        <v>117.214261</v>
      </c>
      <c r="H5668" s="231" t="str">
        <f>data_olah!H625</f>
        <v>ICON+</v>
      </c>
      <c r="I5668" s="231" t="str">
        <f>data_olah!I625</f>
        <v> Broadband + I-WIN</v>
      </c>
      <c r="J5668" s="231" t="str">
        <f>data_olah!J625</f>
        <v>TERPASANG</v>
      </c>
      <c r="K5668" s="231" t="str">
        <f>data_olah!S625</f>
        <v>&lt;= 200GB</v>
      </c>
      <c r="L5668" s="231" t="str">
        <f>data_olah!U625</f>
        <v>KURANG OPTIMAL</v>
      </c>
    </row>
    <row r="5669">
      <c r="A5669" s="230">
        <v>2025.0</v>
      </c>
      <c r="B5669" s="230" t="s">
        <v>3601</v>
      </c>
      <c r="C5669" s="231" t="str">
        <f>data_olah!B626</f>
        <v>KUTAI TIMUR</v>
      </c>
      <c r="D5669" s="231" t="str">
        <f>data_olah!C626</f>
        <v>TELUK PANDAN</v>
      </c>
      <c r="E5669" s="231" t="str">
        <f>data_olah!D626</f>
        <v>MARTADINATA</v>
      </c>
      <c r="F5669" s="232" t="str">
        <f>data_olah!F626</f>
        <v>0.11105</v>
      </c>
      <c r="G5669" s="232" t="str">
        <f>data_olah!G626</f>
        <v>117.26460</v>
      </c>
      <c r="H5669" s="231" t="str">
        <f>data_olah!H626</f>
        <v>ICON+</v>
      </c>
      <c r="I5669" s="231" t="str">
        <f>data_olah!I626</f>
        <v> Broadband + I-WIN</v>
      </c>
      <c r="J5669" s="231" t="str">
        <f>data_olah!J626</f>
        <v>TERPASANG</v>
      </c>
      <c r="K5669" s="231" t="str">
        <f>data_olah!S626</f>
        <v>&lt;= 200GB</v>
      </c>
      <c r="L5669" s="231" t="str">
        <f>data_olah!U626</f>
        <v>KURANG OPTIMAL</v>
      </c>
    </row>
    <row r="5670">
      <c r="A5670" s="230">
        <v>2025.0</v>
      </c>
      <c r="B5670" s="230" t="s">
        <v>3601</v>
      </c>
      <c r="C5670" s="231" t="str">
        <f>data_olah!B627</f>
        <v>MAHAKAM ULU</v>
      </c>
      <c r="D5670" s="231" t="str">
        <f>data_olah!C627</f>
        <v>LAHAM</v>
      </c>
      <c r="E5670" s="231" t="str">
        <f>data_olah!D627</f>
        <v>LAHAM</v>
      </c>
      <c r="F5670" s="232" t="str">
        <f>data_olah!F627</f>
        <v>0.4319546116882702</v>
      </c>
      <c r="G5670" s="232" t="str">
        <f>data_olah!G627</f>
        <v>115.48520118566036</v>
      </c>
      <c r="H5670" s="231" t="str">
        <f>data_olah!H627</f>
        <v>TELKOMSAT</v>
      </c>
      <c r="I5670" s="231" t="str">
        <f>data_olah!I627</f>
        <v>STARLINK</v>
      </c>
      <c r="J5670" s="231" t="str">
        <f>data_olah!J627</f>
        <v>TERPASANG</v>
      </c>
      <c r="K5670" s="231" t="str">
        <f>data_olah!S627</f>
        <v>&lt;=1000GB</v>
      </c>
      <c r="L5670" s="231" t="str">
        <f>data_olah!U627</f>
        <v>SANGAT OPTIMAL</v>
      </c>
    </row>
    <row r="5671">
      <c r="A5671" s="230">
        <v>2025.0</v>
      </c>
      <c r="B5671" s="230" t="s">
        <v>3601</v>
      </c>
      <c r="C5671" s="231" t="str">
        <f>data_olah!B628</f>
        <v>MAHAKAM ULU</v>
      </c>
      <c r="D5671" s="231" t="str">
        <f>data_olah!C628</f>
        <v>LAHAM</v>
      </c>
      <c r="E5671" s="231" t="str">
        <f>data_olah!D628</f>
        <v>LONG GELAWANG</v>
      </c>
      <c r="F5671" s="232" t="str">
        <f>data_olah!F628</f>
        <v>0.17749121837203038</v>
      </c>
      <c r="G5671" s="232" t="str">
        <f>data_olah!G628</f>
        <v>115.29390628777142</v>
      </c>
      <c r="H5671" s="231" t="str">
        <f>data_olah!H628</f>
        <v>TELKOMSAT</v>
      </c>
      <c r="I5671" s="231" t="str">
        <f>data_olah!I628</f>
        <v>STARLINK</v>
      </c>
      <c r="J5671" s="231" t="str">
        <f>data_olah!J628</f>
        <v>TERPASANG</v>
      </c>
      <c r="K5671" s="231" t="str">
        <f>data_olah!S628</f>
        <v>TIDAK AKTIF</v>
      </c>
      <c r="L5671" s="231" t="str">
        <f>data_olah!U628</f>
        <v>TIDAK OPTIMAL</v>
      </c>
    </row>
    <row r="5672">
      <c r="A5672" s="230">
        <v>2025.0</v>
      </c>
      <c r="B5672" s="230" t="s">
        <v>3601</v>
      </c>
      <c r="C5672" s="231" t="str">
        <f>data_olah!B629</f>
        <v>MAHAKAM ULU</v>
      </c>
      <c r="D5672" s="231" t="str">
        <f>data_olah!C629</f>
        <v>LAHAM</v>
      </c>
      <c r="E5672" s="231" t="str">
        <f>data_olah!D629</f>
        <v>MUARA RATAH</v>
      </c>
      <c r="F5672" s="232" t="str">
        <f>data_olah!F629</f>
        <v>0.36429876091870445</v>
      </c>
      <c r="G5672" s="232" t="str">
        <f>data_olah!G629</f>
        <v>115.39808728147491</v>
      </c>
      <c r="H5672" s="231" t="str">
        <f>data_olah!H629</f>
        <v>TELKOMSEL</v>
      </c>
      <c r="I5672" s="231" t="str">
        <f>data_olah!I629</f>
        <v>ORBIT</v>
      </c>
      <c r="J5672" s="231" t="str">
        <f>data_olah!J629</f>
        <v>TERPASANG</v>
      </c>
      <c r="K5672" s="231" t="str">
        <f>data_olah!S629</f>
        <v>TIDAK TERDETEKSI</v>
      </c>
      <c r="L5672" s="231" t="str">
        <f>data_olah!U629</f>
        <v>TIDAK TERDETEKSI</v>
      </c>
    </row>
    <row r="5673">
      <c r="A5673" s="230">
        <v>2025.0</v>
      </c>
      <c r="B5673" s="230" t="s">
        <v>3601</v>
      </c>
      <c r="C5673" s="231" t="str">
        <f>data_olah!B630</f>
        <v>MAHAKAM ULU</v>
      </c>
      <c r="D5673" s="231" t="str">
        <f>data_olah!C630</f>
        <v>LAHAM</v>
      </c>
      <c r="E5673" s="231" t="str">
        <f>data_olah!D630</f>
        <v>DANUM PAROY</v>
      </c>
      <c r="F5673" s="232" t="str">
        <f>data_olah!F630</f>
        <v>0.21964979714424787</v>
      </c>
      <c r="G5673" s="232" t="str">
        <f>data_olah!G630</f>
        <v>115.21259913792044</v>
      </c>
      <c r="H5673" s="231" t="str">
        <f>data_olah!H630</f>
        <v>BESTCAMP</v>
      </c>
      <c r="I5673" s="231" t="str">
        <f>data_olah!I630</f>
        <v>STARLINK</v>
      </c>
      <c r="J5673" s="231" t="str">
        <f>data_olah!J630</f>
        <v>TERPASANG</v>
      </c>
      <c r="K5673" s="231" t="str">
        <f>data_olah!S630</f>
        <v>&lt;= 10GB</v>
      </c>
      <c r="L5673" s="231" t="str">
        <f>data_olah!U630</f>
        <v>TIDAK OPTIMAL</v>
      </c>
    </row>
    <row r="5674">
      <c r="A5674" s="230">
        <v>2025.0</v>
      </c>
      <c r="B5674" s="230" t="s">
        <v>3601</v>
      </c>
      <c r="C5674" s="231" t="str">
        <f>data_olah!B631</f>
        <v>MAHAKAM ULU</v>
      </c>
      <c r="D5674" s="231" t="str">
        <f>data_olah!C631</f>
        <v>LAHAM</v>
      </c>
      <c r="E5674" s="231" t="str">
        <f>data_olah!D631</f>
        <v>NYARIBUNGAN</v>
      </c>
      <c r="F5674" s="232" t="str">
        <f>data_olah!F631</f>
        <v>0.03376778454193736</v>
      </c>
      <c r="G5674" s="232" t="str">
        <f>data_olah!G631</f>
        <v>115.04659909986971</v>
      </c>
      <c r="H5674" s="231" t="str">
        <f>data_olah!H631</f>
        <v>BESTCAMP</v>
      </c>
      <c r="I5674" s="231" t="str">
        <f>data_olah!I631</f>
        <v>STARLINK</v>
      </c>
      <c r="J5674" s="231" t="str">
        <f>data_olah!J631</f>
        <v>TERPASANG</v>
      </c>
      <c r="K5674" s="231" t="str">
        <f>data_olah!S631</f>
        <v>&lt;=1000GB</v>
      </c>
      <c r="L5674" s="231" t="str">
        <f>data_olah!U631</f>
        <v>SANGAT OPTIMAL</v>
      </c>
    </row>
    <row r="5675">
      <c r="A5675" s="230">
        <v>2025.0</v>
      </c>
      <c r="B5675" s="230" t="s">
        <v>3601</v>
      </c>
      <c r="C5675" s="231" t="str">
        <f>data_olah!B632</f>
        <v>MAHAKAM ULU</v>
      </c>
      <c r="D5675" s="231" t="str">
        <f>data_olah!C632</f>
        <v>LONG APARI</v>
      </c>
      <c r="E5675" s="231" t="str">
        <f>data_olah!D632</f>
        <v>LONG PENANEH I</v>
      </c>
      <c r="F5675" s="232" t="str">
        <f>data_olah!F632</f>
        <v>0.7990085964328076</v>
      </c>
      <c r="G5675" s="232" t="str">
        <f>data_olah!G632</f>
        <v>114.29910406119268</v>
      </c>
      <c r="H5675" s="231" t="str">
        <f>data_olah!H632</f>
        <v>BESTCAMP</v>
      </c>
      <c r="I5675" s="231" t="str">
        <f>data_olah!I632</f>
        <v>STARLINK</v>
      </c>
      <c r="J5675" s="231" t="str">
        <f>data_olah!J632</f>
        <v>TERPASANG</v>
      </c>
      <c r="K5675" s="231" t="str">
        <f>data_olah!S632</f>
        <v>&lt;= 150GB</v>
      </c>
      <c r="L5675" s="231" t="str">
        <f>data_olah!U632</f>
        <v>KURANG OPTIMAL</v>
      </c>
    </row>
    <row r="5676">
      <c r="A5676" s="230">
        <v>2025.0</v>
      </c>
      <c r="B5676" s="230" t="s">
        <v>3601</v>
      </c>
      <c r="C5676" s="231" t="str">
        <f>data_olah!B633</f>
        <v>MAHAKAM ULU</v>
      </c>
      <c r="D5676" s="231" t="str">
        <f>data_olah!C633</f>
        <v>LONG APARI</v>
      </c>
      <c r="E5676" s="231" t="str">
        <f>data_olah!D633</f>
        <v>LONG KERIOQ</v>
      </c>
      <c r="F5676" s="232" t="str">
        <f>data_olah!F633</f>
        <v>1.3142869973461442</v>
      </c>
      <c r="G5676" s="232" t="str">
        <f>data_olah!G633</f>
        <v>114.42920407100142</v>
      </c>
      <c r="H5676" s="231" t="str">
        <f>data_olah!H633</f>
        <v>BESTCAMP</v>
      </c>
      <c r="I5676" s="231" t="str">
        <f>data_olah!I633</f>
        <v>STARLINK</v>
      </c>
      <c r="J5676" s="231" t="str">
        <f>data_olah!J633</f>
        <v>TERPASANG</v>
      </c>
      <c r="K5676" s="231" t="str">
        <f>data_olah!S633</f>
        <v>&lt;= 10GB</v>
      </c>
      <c r="L5676" s="231" t="str">
        <f>data_olah!U633</f>
        <v>TIDAK OPTIMAL</v>
      </c>
    </row>
    <row r="5677">
      <c r="A5677" s="230">
        <v>2025.0</v>
      </c>
      <c r="B5677" s="230" t="s">
        <v>3601</v>
      </c>
      <c r="C5677" s="231" t="str">
        <f>data_olah!B634</f>
        <v>MAHAKAM ULU</v>
      </c>
      <c r="D5677" s="231" t="str">
        <f>data_olah!C634</f>
        <v>LONG APARI</v>
      </c>
      <c r="E5677" s="231" t="str">
        <f>data_olah!D634</f>
        <v>LONG PENANEH II</v>
      </c>
      <c r="F5677" s="232" t="str">
        <f>data_olah!F634</f>
        <v>0.7685110678077705</v>
      </c>
      <c r="G5677" s="232" t="str">
        <f>data_olah!G634</f>
        <v>114.28079747249842</v>
      </c>
      <c r="H5677" s="231" t="str">
        <f>data_olah!H634</f>
        <v>BESTCAMP</v>
      </c>
      <c r="I5677" s="231" t="str">
        <f>data_olah!I634</f>
        <v>STARLINK</v>
      </c>
      <c r="J5677" s="231" t="str">
        <f>data_olah!J634</f>
        <v>TERPASANG</v>
      </c>
      <c r="K5677" s="231" t="str">
        <f>data_olah!S634</f>
        <v>&lt;= 150GB</v>
      </c>
      <c r="L5677" s="231" t="str">
        <f>data_olah!U634</f>
        <v>KURANG OPTIMAL</v>
      </c>
    </row>
    <row r="5678">
      <c r="A5678" s="230">
        <v>2025.0</v>
      </c>
      <c r="B5678" s="230" t="s">
        <v>3601</v>
      </c>
      <c r="C5678" s="231" t="str">
        <f>data_olah!B635</f>
        <v>MAHAKAM ULU</v>
      </c>
      <c r="D5678" s="231" t="str">
        <f>data_olah!C635</f>
        <v>LONG APARI</v>
      </c>
      <c r="E5678" s="231" t="str">
        <f>data_olah!D635</f>
        <v>TIONG OHANG</v>
      </c>
      <c r="F5678" s="232" t="str">
        <f>data_olah!F635</f>
        <v>0.6455957530969384</v>
      </c>
      <c r="G5678" s="232" t="str">
        <f>data_olah!G635</f>
        <v>114.34435552331485</v>
      </c>
      <c r="H5678" s="231" t="str">
        <f>data_olah!H635</f>
        <v>BESTCAMP</v>
      </c>
      <c r="I5678" s="231" t="str">
        <f>data_olah!I635</f>
        <v>STARLINK</v>
      </c>
      <c r="J5678" s="231" t="str">
        <f>data_olah!J635</f>
        <v>TERPASANG</v>
      </c>
      <c r="K5678" s="231" t="str">
        <f>data_olah!S635</f>
        <v>&lt;= 50GB</v>
      </c>
      <c r="L5678" s="231" t="str">
        <f>data_olah!U635</f>
        <v>TIDAK OPTIMAL</v>
      </c>
    </row>
    <row r="5679">
      <c r="A5679" s="230">
        <v>2025.0</v>
      </c>
      <c r="B5679" s="230" t="s">
        <v>3601</v>
      </c>
      <c r="C5679" s="231" t="str">
        <f>data_olah!B636</f>
        <v>MAHAKAM ULU</v>
      </c>
      <c r="D5679" s="231" t="str">
        <f>data_olah!C636</f>
        <v>LONG APARI</v>
      </c>
      <c r="E5679" s="231" t="str">
        <f>data_olah!D636</f>
        <v>LONG PENANEH III</v>
      </c>
      <c r="F5679" s="232" t="str">
        <f>data_olah!F636</f>
        <v>0.7997987321444381</v>
      </c>
      <c r="G5679" s="232" t="str">
        <f>data_olah!G636</f>
        <v>114.25093367850442</v>
      </c>
      <c r="H5679" s="231" t="str">
        <f>data_olah!H636</f>
        <v>BESTCAMP</v>
      </c>
      <c r="I5679" s="231" t="str">
        <f>data_olah!I636</f>
        <v>STARLINK</v>
      </c>
      <c r="J5679" s="231" t="str">
        <f>data_olah!J636</f>
        <v>TERPASANG</v>
      </c>
      <c r="K5679" s="231" t="str">
        <f>data_olah!S636</f>
        <v>&lt;= 10GB</v>
      </c>
      <c r="L5679" s="231" t="str">
        <f>data_olah!U636</f>
        <v>TIDAK OPTIMAL</v>
      </c>
    </row>
    <row r="5680">
      <c r="A5680" s="230">
        <v>2025.0</v>
      </c>
      <c r="B5680" s="230" t="s">
        <v>3601</v>
      </c>
      <c r="C5680" s="231" t="str">
        <f>data_olah!B637</f>
        <v>MAHAKAM ULU</v>
      </c>
      <c r="D5680" s="231" t="str">
        <f>data_olah!C637</f>
        <v>LONG APARI</v>
      </c>
      <c r="E5680" s="231" t="str">
        <f>data_olah!D637</f>
        <v>TIONG BU'U</v>
      </c>
      <c r="F5680" s="232" t="str">
        <f>data_olah!F637</f>
        <v>0.7754182278161786</v>
      </c>
      <c r="G5680" s="232" t="str">
        <f>data_olah!G637</f>
        <v>114.30737471052613</v>
      </c>
      <c r="H5680" s="231" t="str">
        <f>data_olah!H637</f>
        <v>BESTCAMP</v>
      </c>
      <c r="I5680" s="231" t="str">
        <f>data_olah!I637</f>
        <v>STARLINK</v>
      </c>
      <c r="J5680" s="231" t="str">
        <f>data_olah!J637</f>
        <v>TERPASANG</v>
      </c>
      <c r="K5680" s="231" t="str">
        <f>data_olah!S637</f>
        <v>&lt;= 150GB</v>
      </c>
      <c r="L5680" s="231" t="str">
        <f>data_olah!U637</f>
        <v>KURANG OPTIMAL</v>
      </c>
    </row>
    <row r="5681">
      <c r="A5681" s="230">
        <v>2025.0</v>
      </c>
      <c r="B5681" s="230" t="s">
        <v>3601</v>
      </c>
      <c r="C5681" s="231" t="str">
        <f>data_olah!B638</f>
        <v>MAHAKAM ULU</v>
      </c>
      <c r="D5681" s="231" t="str">
        <f>data_olah!C638</f>
        <v>LONG APARI</v>
      </c>
      <c r="E5681" s="231" t="str">
        <f>data_olah!D638</f>
        <v>NAHA BUAN</v>
      </c>
      <c r="F5681" s="232" t="str">
        <f>data_olah!F638</f>
        <v>0.7585877748454742</v>
      </c>
      <c r="G5681" s="232" t="str">
        <f>data_olah!G638</f>
        <v>114.36981489780264</v>
      </c>
      <c r="H5681" s="231" t="str">
        <f>data_olah!H638</f>
        <v>BESTCAMP</v>
      </c>
      <c r="I5681" s="231" t="str">
        <f>data_olah!I638</f>
        <v>STARLINK</v>
      </c>
      <c r="J5681" s="231" t="str">
        <f>data_olah!J638</f>
        <v>TERPASANG</v>
      </c>
      <c r="K5681" s="231" t="str">
        <f>data_olah!S638</f>
        <v>&lt;= 50GB</v>
      </c>
      <c r="L5681" s="231" t="str">
        <f>data_olah!U638</f>
        <v>TIDAK OPTIMAL</v>
      </c>
    </row>
    <row r="5682">
      <c r="A5682" s="230">
        <v>2025.0</v>
      </c>
      <c r="B5682" s="230" t="s">
        <v>3601</v>
      </c>
      <c r="C5682" s="231" t="str">
        <f>data_olah!B639</f>
        <v>MAHAKAM ULU</v>
      </c>
      <c r="D5682" s="231" t="str">
        <f>data_olah!C639</f>
        <v>LONG APARI</v>
      </c>
      <c r="E5682" s="231" t="str">
        <f>data_olah!D639</f>
        <v>NAHA TIFAB</v>
      </c>
      <c r="F5682" s="232" t="str">
        <f>data_olah!F639</f>
        <v>0.8421309899262832</v>
      </c>
      <c r="G5682" s="232" t="str">
        <f>data_olah!G639</f>
        <v>114.06094589733875</v>
      </c>
      <c r="H5682" s="231" t="str">
        <f>data_olah!H639</f>
        <v>BESTCAMP</v>
      </c>
      <c r="I5682" s="231" t="str">
        <f>data_olah!I639</f>
        <v>STARLINK</v>
      </c>
      <c r="J5682" s="231" t="str">
        <f>data_olah!J639</f>
        <v>TERPASANG</v>
      </c>
      <c r="K5682" s="231" t="str">
        <f>data_olah!S639</f>
        <v>&lt;= 200GB</v>
      </c>
      <c r="L5682" s="231" t="str">
        <f>data_olah!U639</f>
        <v>KURANG OPTIMAL</v>
      </c>
    </row>
    <row r="5683">
      <c r="A5683" s="230">
        <v>2025.0</v>
      </c>
      <c r="B5683" s="230" t="s">
        <v>3601</v>
      </c>
      <c r="C5683" s="231" t="str">
        <f>data_olah!B640</f>
        <v>MAHAKAM ULU</v>
      </c>
      <c r="D5683" s="231" t="str">
        <f>data_olah!C640</f>
        <v>LONG APARI</v>
      </c>
      <c r="E5683" s="231" t="str">
        <f>data_olah!D640</f>
        <v>NAHA SILAT</v>
      </c>
      <c r="F5683" s="232" t="str">
        <f>data_olah!F640</f>
        <v>0.7945139506701285</v>
      </c>
      <c r="G5683" s="232" t="str">
        <f>data_olah!G640</f>
        <v>114.13714197192351</v>
      </c>
      <c r="H5683" s="231" t="str">
        <f>data_olah!H640</f>
        <v>BESTCAMP</v>
      </c>
      <c r="I5683" s="231" t="str">
        <f>data_olah!I640</f>
        <v>STARLINK</v>
      </c>
      <c r="J5683" s="231" t="str">
        <f>data_olah!J640</f>
        <v>TERPASANG</v>
      </c>
      <c r="K5683" s="231" t="str">
        <f>data_olah!S640</f>
        <v>&lt;= 50GB</v>
      </c>
      <c r="L5683" s="231" t="str">
        <f>data_olah!U640</f>
        <v>TIDAK OPTIMAL</v>
      </c>
    </row>
    <row r="5684">
      <c r="A5684" s="230">
        <v>2025.0</v>
      </c>
      <c r="B5684" s="230" t="s">
        <v>3601</v>
      </c>
      <c r="C5684" s="231" t="str">
        <f>data_olah!B641</f>
        <v>MAHAKAM ULU</v>
      </c>
      <c r="D5684" s="231" t="str">
        <f>data_olah!C641</f>
        <v>LONG APARI</v>
      </c>
      <c r="E5684" s="231" t="str">
        <f>data_olah!D641</f>
        <v>LONG APARI</v>
      </c>
      <c r="F5684" s="232" t="str">
        <f>data_olah!F641</f>
        <v>0.9209642765488125</v>
      </c>
      <c r="G5684" s="232" t="str">
        <f>data_olah!G641</f>
        <v>114.08155933257783</v>
      </c>
      <c r="H5684" s="231" t="str">
        <f>data_olah!H641</f>
        <v>BESTCAMP</v>
      </c>
      <c r="I5684" s="231" t="str">
        <f>data_olah!I641</f>
        <v>STARLINK</v>
      </c>
      <c r="J5684" s="231" t="str">
        <f>data_olah!J641</f>
        <v>TERPASANG</v>
      </c>
      <c r="K5684" s="231" t="str">
        <f>data_olah!S641</f>
        <v>&lt;= 500GB</v>
      </c>
      <c r="L5684" s="231" t="str">
        <f>data_olah!U641</f>
        <v>OPTIMAL</v>
      </c>
    </row>
    <row r="5685">
      <c r="A5685" s="230">
        <v>2025.0</v>
      </c>
      <c r="B5685" s="230" t="s">
        <v>3601</v>
      </c>
      <c r="C5685" s="231" t="str">
        <f>data_olah!B642</f>
        <v>MAHAKAM ULU</v>
      </c>
      <c r="D5685" s="231" t="str">
        <f>data_olah!C642</f>
        <v>LONG BAGUN</v>
      </c>
      <c r="E5685" s="231" t="str">
        <f>data_olah!D642</f>
        <v>LONG HURAI</v>
      </c>
      <c r="F5685" s="232" t="str">
        <f>data_olah!F642</f>
        <v>0.37249814319957086</v>
      </c>
      <c r="G5685" s="232" t="str">
        <f>data_olah!G642</f>
        <v>115.43506189496817</v>
      </c>
      <c r="H5685" s="231" t="str">
        <f>data_olah!H642</f>
        <v>BESTCAMP</v>
      </c>
      <c r="I5685" s="231" t="str">
        <f>data_olah!I642</f>
        <v>STARLINK</v>
      </c>
      <c r="J5685" s="231" t="str">
        <f>data_olah!J642</f>
        <v>TERPASANG</v>
      </c>
      <c r="K5685" s="231" t="str">
        <f>data_olah!S642</f>
        <v>&lt;= 50GB</v>
      </c>
      <c r="L5685" s="231" t="str">
        <f>data_olah!U642</f>
        <v>TIDAK OPTIMAL</v>
      </c>
    </row>
    <row r="5686">
      <c r="A5686" s="230">
        <v>2025.0</v>
      </c>
      <c r="B5686" s="230" t="s">
        <v>3601</v>
      </c>
      <c r="C5686" s="231" t="str">
        <f>data_olah!B643</f>
        <v>MAHAKAM ULU</v>
      </c>
      <c r="D5686" s="231" t="str">
        <f>data_olah!C643</f>
        <v>LONG BAGUN</v>
      </c>
      <c r="E5686" s="231" t="str">
        <f>data_olah!D643</f>
        <v>LONG MELAHAM</v>
      </c>
      <c r="F5686" s="232" t="str">
        <f>data_olah!F643</f>
        <v>0.4493257882115551</v>
      </c>
      <c r="G5686" s="232" t="str">
        <f>data_olah!G643</f>
        <v>115.28086729210017</v>
      </c>
      <c r="H5686" s="231" t="str">
        <f>data_olah!H643</f>
        <v>BESTCAMP</v>
      </c>
      <c r="I5686" s="231" t="str">
        <f>data_olah!I643</f>
        <v>STARLINK</v>
      </c>
      <c r="J5686" s="231" t="str">
        <f>data_olah!J643</f>
        <v>TERPASANG</v>
      </c>
      <c r="K5686" s="231" t="str">
        <f>data_olah!S643</f>
        <v>&lt;= 500GB</v>
      </c>
      <c r="L5686" s="231" t="str">
        <f>data_olah!U643</f>
        <v>OPTIMAL</v>
      </c>
    </row>
    <row r="5687">
      <c r="A5687" s="230">
        <v>2025.0</v>
      </c>
      <c r="B5687" s="230" t="s">
        <v>3601</v>
      </c>
      <c r="C5687" s="231" t="str">
        <f>data_olah!B644</f>
        <v>MAHAKAM ULU</v>
      </c>
      <c r="D5687" s="231" t="str">
        <f>data_olah!C644</f>
        <v>LONG BAGUN</v>
      </c>
      <c r="E5687" s="231" t="str">
        <f>data_olah!D644</f>
        <v>MEMAHAK BESAR</v>
      </c>
      <c r="F5687" s="232" t="str">
        <f>data_olah!F644</f>
        <v>0.45314557414917894</v>
      </c>
      <c r="G5687" s="232" t="str">
        <f>data_olah!G644</f>
        <v>115.40271209070164</v>
      </c>
      <c r="H5687" s="231" t="str">
        <f>data_olah!H644</f>
        <v>BESTCAMP</v>
      </c>
      <c r="I5687" s="231" t="str">
        <f>data_olah!I644</f>
        <v>STARLINK</v>
      </c>
      <c r="J5687" s="231" t="str">
        <f>data_olah!J644</f>
        <v>TERPASANG</v>
      </c>
      <c r="K5687" s="231" t="str">
        <f>data_olah!S644</f>
        <v>&lt;= 150GB</v>
      </c>
      <c r="L5687" s="231" t="str">
        <f>data_olah!U644</f>
        <v>KURANG OPTIMAL</v>
      </c>
    </row>
    <row r="5688">
      <c r="A5688" s="230">
        <v>2025.0</v>
      </c>
      <c r="B5688" s="230" t="s">
        <v>3601</v>
      </c>
      <c r="C5688" s="231" t="str">
        <f>data_olah!B645</f>
        <v>MAHAKAM ULU</v>
      </c>
      <c r="D5688" s="231" t="str">
        <f>data_olah!C645</f>
        <v>LONG BAGUN</v>
      </c>
      <c r="E5688" s="231" t="str">
        <f>data_olah!D645</f>
        <v>MEMAHAK ULU</v>
      </c>
      <c r="F5688" s="232" t="str">
        <f>data_olah!F645</f>
        <v>0.45364546793501753</v>
      </c>
      <c r="G5688" s="232" t="str">
        <f>data_olah!G645</f>
        <v>115.40176023821178</v>
      </c>
      <c r="H5688" s="231" t="str">
        <f>data_olah!H645</f>
        <v>BESTCAMP</v>
      </c>
      <c r="I5688" s="231" t="str">
        <f>data_olah!I645</f>
        <v>STARLINK</v>
      </c>
      <c r="J5688" s="231" t="str">
        <f>data_olah!J645</f>
        <v>TERPASANG</v>
      </c>
      <c r="K5688" s="231" t="str">
        <f>data_olah!S645</f>
        <v>&lt;= 500GB</v>
      </c>
      <c r="L5688" s="231" t="str">
        <f>data_olah!U645</f>
        <v>OPTIMAL</v>
      </c>
    </row>
    <row r="5689">
      <c r="A5689" s="230">
        <v>2025.0</v>
      </c>
      <c r="B5689" s="230" t="s">
        <v>3601</v>
      </c>
      <c r="C5689" s="231" t="str">
        <f>data_olah!B646</f>
        <v>MAHAKAM ULU</v>
      </c>
      <c r="D5689" s="231" t="str">
        <f>data_olah!C646</f>
        <v>LONG BAGUN</v>
      </c>
      <c r="E5689" s="231" t="str">
        <f>data_olah!D646</f>
        <v>BATU MAJANG</v>
      </c>
      <c r="F5689" s="232" t="str">
        <f>data_olah!F646</f>
        <v>0.5522917466167188</v>
      </c>
      <c r="G5689" s="232" t="str">
        <f>data_olah!G646</f>
        <v>115.21755706418571</v>
      </c>
      <c r="H5689" s="231" t="str">
        <f>data_olah!H646</f>
        <v>TELKOMSAT</v>
      </c>
      <c r="I5689" s="231" t="str">
        <f>data_olah!I646</f>
        <v>STARLINK</v>
      </c>
      <c r="J5689" s="231" t="str">
        <f>data_olah!J646</f>
        <v>TERPASANG</v>
      </c>
      <c r="K5689" s="231" t="str">
        <f>data_olah!S646</f>
        <v>&lt;= 500GB</v>
      </c>
      <c r="L5689" s="231" t="str">
        <f>data_olah!U646</f>
        <v>OPTIMAL</v>
      </c>
    </row>
    <row r="5690">
      <c r="A5690" s="230">
        <v>2025.0</v>
      </c>
      <c r="B5690" s="230" t="s">
        <v>3601</v>
      </c>
      <c r="C5690" s="231" t="str">
        <f>data_olah!B647</f>
        <v>MAHAKAM ULU</v>
      </c>
      <c r="D5690" s="231" t="str">
        <f>data_olah!C647</f>
        <v>LONG BAGUN</v>
      </c>
      <c r="E5690" s="231" t="str">
        <f>data_olah!D647</f>
        <v>UJOH BILANG</v>
      </c>
      <c r="F5690" s="232" t="str">
        <f>data_olah!F647</f>
        <v>0.5091393</v>
      </c>
      <c r="G5690" s="232" t="str">
        <f>data_olah!G647</f>
        <v>115.2441</v>
      </c>
      <c r="H5690" s="231" t="str">
        <f>data_olah!H647</f>
        <v>TELKOM</v>
      </c>
      <c r="I5690" s="231" t="str">
        <f>data_olah!I647</f>
        <v>Astinet</v>
      </c>
      <c r="J5690" s="231" t="str">
        <f>data_olah!J647</f>
        <v>TERPASANG</v>
      </c>
      <c r="K5690" s="231" t="str">
        <f>data_olah!S647</f>
        <v>TIDAK AKTIF</v>
      </c>
      <c r="L5690" s="231" t="str">
        <f>data_olah!U647</f>
        <v>TIDAK TERDETEKSI</v>
      </c>
    </row>
    <row r="5691">
      <c r="A5691" s="230">
        <v>2025.0</v>
      </c>
      <c r="B5691" s="230" t="s">
        <v>3601</v>
      </c>
      <c r="C5691" s="231" t="str">
        <f>data_olah!B648</f>
        <v>MAHAKAM ULU</v>
      </c>
      <c r="D5691" s="231" t="str">
        <f>data_olah!C648</f>
        <v>LONG BAGUN</v>
      </c>
      <c r="E5691" s="231" t="str">
        <f>data_olah!D648</f>
        <v>LONG BAGUN ILIR</v>
      </c>
      <c r="F5691" s="232" t="str">
        <f>data_olah!F648</f>
        <v>0.546787</v>
      </c>
      <c r="G5691" s="232" t="str">
        <f>data_olah!G648</f>
        <v>115.209641</v>
      </c>
      <c r="H5691" s="231" t="str">
        <f>data_olah!H648</f>
        <v>TELKOM</v>
      </c>
      <c r="I5691" s="231" t="str">
        <f>data_olah!I648</f>
        <v>Astinet</v>
      </c>
      <c r="J5691" s="231" t="str">
        <f>data_olah!J648</f>
        <v>TERPASANG</v>
      </c>
      <c r="K5691" s="231" t="str">
        <f>data_olah!S648</f>
        <v>TIDAK AKTIF</v>
      </c>
      <c r="L5691" s="231" t="str">
        <f>data_olah!U648</f>
        <v>TIDAK TERDETEKSI</v>
      </c>
    </row>
    <row r="5692">
      <c r="A5692" s="230">
        <v>2025.0</v>
      </c>
      <c r="B5692" s="230" t="s">
        <v>3601</v>
      </c>
      <c r="C5692" s="231" t="str">
        <f>data_olah!B649</f>
        <v>MAHAKAM ULU</v>
      </c>
      <c r="D5692" s="231" t="str">
        <f>data_olah!C649</f>
        <v>LONG BAGUN</v>
      </c>
      <c r="E5692" s="231" t="str">
        <f>data_olah!D649</f>
        <v>LONG BAGUN ULU</v>
      </c>
      <c r="F5692" s="232" t="str">
        <f>data_olah!F649</f>
        <v>0.546823</v>
      </c>
      <c r="G5692" s="232" t="str">
        <f>data_olah!G649</f>
        <v>115.206855</v>
      </c>
      <c r="H5692" s="231" t="str">
        <f>data_olah!H649</f>
        <v>TELKOM</v>
      </c>
      <c r="I5692" s="231" t="str">
        <f>data_olah!I649</f>
        <v>Astinet</v>
      </c>
      <c r="J5692" s="231" t="str">
        <f>data_olah!J649</f>
        <v>TERPASANG</v>
      </c>
      <c r="K5692" s="231" t="str">
        <f>data_olah!S649</f>
        <v>TIDAK AKTIF</v>
      </c>
      <c r="L5692" s="231" t="str">
        <f>data_olah!U649</f>
        <v>TIDAK TERDETEKSI</v>
      </c>
    </row>
    <row r="5693">
      <c r="A5693" s="230">
        <v>2025.0</v>
      </c>
      <c r="B5693" s="230" t="s">
        <v>3601</v>
      </c>
      <c r="C5693" s="231" t="str">
        <f>data_olah!B650</f>
        <v>MAHAKAM ULU</v>
      </c>
      <c r="D5693" s="231" t="str">
        <f>data_olah!C650</f>
        <v>LONG BAGUN</v>
      </c>
      <c r="E5693" s="231" t="str">
        <f>data_olah!D650</f>
        <v>BATOQ KELO</v>
      </c>
      <c r="F5693" s="232" t="str">
        <f>data_olah!F650</f>
        <v>0.7630466684096711</v>
      </c>
      <c r="G5693" s="232" t="str">
        <f>data_olah!G650</f>
        <v>115.01490316985993</v>
      </c>
      <c r="H5693" s="231" t="str">
        <f>data_olah!H650</f>
        <v>TELKOMSAT</v>
      </c>
      <c r="I5693" s="231" t="str">
        <f>data_olah!I650</f>
        <v>STARLINK</v>
      </c>
      <c r="J5693" s="231" t="str">
        <f>data_olah!J650</f>
        <v>TERPASANG</v>
      </c>
      <c r="K5693" s="231" t="str">
        <f>data_olah!S650</f>
        <v>&lt;=1000GB</v>
      </c>
      <c r="L5693" s="231" t="str">
        <f>data_olah!U650</f>
        <v>SANGAT OPTIMAL</v>
      </c>
    </row>
    <row r="5694">
      <c r="A5694" s="230">
        <v>2025.0</v>
      </c>
      <c r="B5694" s="230" t="s">
        <v>3601</v>
      </c>
      <c r="C5694" s="231" t="str">
        <f>data_olah!B651</f>
        <v>MAHAKAM ULU</v>
      </c>
      <c r="D5694" s="231" t="str">
        <f>data_olah!C651</f>
        <v>LONG BAGUN</v>
      </c>
      <c r="E5694" s="231" t="str">
        <f>data_olah!D651</f>
        <v>LONG MERAH</v>
      </c>
      <c r="F5694" s="232" t="str">
        <f>data_olah!F651</f>
        <v>0.3885103607384779</v>
      </c>
      <c r="G5694" s="232" t="str">
        <f>data_olah!G651</f>
        <v>115.42111126038623</v>
      </c>
      <c r="H5694" s="231" t="str">
        <f>data_olah!H651</f>
        <v>BESTCAMP</v>
      </c>
      <c r="I5694" s="231" t="str">
        <f>data_olah!I651</f>
        <v>STARLINK</v>
      </c>
      <c r="J5694" s="231" t="str">
        <f>data_olah!J651</f>
        <v>TERPASANG</v>
      </c>
      <c r="K5694" s="231" t="str">
        <f>data_olah!S651</f>
        <v>&lt;= 150GB</v>
      </c>
      <c r="L5694" s="231" t="str">
        <f>data_olah!U651</f>
        <v>KURANG OPTIMAL</v>
      </c>
    </row>
    <row r="5695">
      <c r="A5695" s="230">
        <v>2025.0</v>
      </c>
      <c r="B5695" s="230" t="s">
        <v>3601</v>
      </c>
      <c r="C5695" s="231" t="str">
        <f>data_olah!B652</f>
        <v>MAHAKAM ULU</v>
      </c>
      <c r="D5695" s="231" t="str">
        <f>data_olah!C652</f>
        <v>LONG BAGUN</v>
      </c>
      <c r="E5695" s="231" t="str">
        <f>data_olah!D652</f>
        <v>RUKUN DAMAI</v>
      </c>
      <c r="F5695" s="232" t="str">
        <f>data_olah!F652</f>
        <v>0.38774357807866283</v>
      </c>
      <c r="G5695" s="232" t="str">
        <f>data_olah!G652</f>
        <v>115.41533984426916</v>
      </c>
      <c r="H5695" s="231" t="str">
        <f>data_olah!H652</f>
        <v>BESTCAMP</v>
      </c>
      <c r="I5695" s="231" t="str">
        <f>data_olah!I652</f>
        <v>STARLINK</v>
      </c>
      <c r="J5695" s="231" t="str">
        <f>data_olah!J652</f>
        <v>TERPASANG</v>
      </c>
      <c r="K5695" s="231" t="str">
        <f>data_olah!S652</f>
        <v>&lt;= 50GB</v>
      </c>
      <c r="L5695" s="231" t="str">
        <f>data_olah!U652</f>
        <v>TIDAK OPTIMAL</v>
      </c>
    </row>
    <row r="5696">
      <c r="A5696" s="230">
        <v>2025.0</v>
      </c>
      <c r="B5696" s="230" t="s">
        <v>3601</v>
      </c>
      <c r="C5696" s="231" t="str">
        <f>data_olah!B653</f>
        <v>MAHAKAM ULU</v>
      </c>
      <c r="D5696" s="231" t="str">
        <f>data_olah!C653</f>
        <v>LONG HUBUNG</v>
      </c>
      <c r="E5696" s="231" t="str">
        <f>data_olah!D653</f>
        <v>LONG HUBUNG</v>
      </c>
      <c r="F5696" s="232" t="str">
        <f>data_olah!F653</f>
        <v>0.26299604316407615</v>
      </c>
      <c r="G5696" s="232" t="str">
        <f>data_olah!G653</f>
        <v>115.43114887093327</v>
      </c>
      <c r="H5696" s="231" t="str">
        <f>data_olah!H653</f>
        <v>TELKOMSEL</v>
      </c>
      <c r="I5696" s="231" t="str">
        <f>data_olah!I653</f>
        <v>ORBIT</v>
      </c>
      <c r="J5696" s="231" t="str">
        <f>data_olah!J653</f>
        <v>TERPASANG</v>
      </c>
      <c r="K5696" s="231" t="str">
        <f>data_olah!S653</f>
        <v>TIDAK TERDETEKSI</v>
      </c>
      <c r="L5696" s="231" t="str">
        <f>data_olah!U653</f>
        <v>TIDAK TERDETEKSI</v>
      </c>
    </row>
    <row r="5697">
      <c r="A5697" s="230">
        <v>2025.0</v>
      </c>
      <c r="B5697" s="230" t="s">
        <v>3601</v>
      </c>
      <c r="C5697" s="231" t="str">
        <f>data_olah!B654</f>
        <v>MAHAKAM ULU</v>
      </c>
      <c r="D5697" s="231" t="str">
        <f>data_olah!C654</f>
        <v>LONG HUBUNG</v>
      </c>
      <c r="E5697" s="231" t="str">
        <f>data_olah!D654</f>
        <v>MEMAHAK TEBOQ</v>
      </c>
      <c r="F5697" s="232" t="str">
        <f>data_olah!F654</f>
        <v>0.15624250031552175</v>
      </c>
      <c r="G5697" s="232" t="str">
        <f>data_olah!G654</f>
        <v>115.51768579384424</v>
      </c>
      <c r="H5697" s="231" t="str">
        <f>data_olah!H654</f>
        <v>BESTCAMP</v>
      </c>
      <c r="I5697" s="231" t="str">
        <f>data_olah!I654</f>
        <v>STARLINK</v>
      </c>
      <c r="J5697" s="231" t="str">
        <f>data_olah!J654</f>
        <v>TERPASANG</v>
      </c>
      <c r="K5697" s="231" t="str">
        <f>data_olah!S654</f>
        <v>&lt;= 50GB</v>
      </c>
      <c r="L5697" s="231" t="str">
        <f>data_olah!U654</f>
        <v>TIDAK OPTIMAL</v>
      </c>
    </row>
    <row r="5698">
      <c r="A5698" s="230">
        <v>2025.0</v>
      </c>
      <c r="B5698" s="230" t="s">
        <v>3601</v>
      </c>
      <c r="C5698" s="231" t="str">
        <f>data_olah!B655</f>
        <v>MAHAKAM ULU</v>
      </c>
      <c r="D5698" s="231" t="str">
        <f>data_olah!C655</f>
        <v>LONG HUBUNG</v>
      </c>
      <c r="E5698" s="231" t="str">
        <f>data_olah!D655</f>
        <v>LUTAN</v>
      </c>
      <c r="F5698" s="232" t="str">
        <f>data_olah!F655</f>
        <v>0.2078276675358411</v>
      </c>
      <c r="G5698" s="232" t="str">
        <f>data_olah!G655</f>
        <v>115.4984592450898</v>
      </c>
      <c r="H5698" s="231" t="str">
        <f>data_olah!H655</f>
        <v>TELKOMSEL</v>
      </c>
      <c r="I5698" s="231" t="str">
        <f>data_olah!I655</f>
        <v>ORBIT</v>
      </c>
      <c r="J5698" s="231" t="str">
        <f>data_olah!J655</f>
        <v>TERPASANG</v>
      </c>
      <c r="K5698" s="231" t="str">
        <f>data_olah!S655</f>
        <v>TIDAK TERDETEKSI</v>
      </c>
      <c r="L5698" s="231" t="str">
        <f>data_olah!U655</f>
        <v>TIDAK TERDETEKSI</v>
      </c>
    </row>
    <row r="5699">
      <c r="A5699" s="230">
        <v>2025.0</v>
      </c>
      <c r="B5699" s="230" t="s">
        <v>3601</v>
      </c>
      <c r="C5699" s="231" t="str">
        <f>data_olah!B656</f>
        <v>MAHAKAM ULU</v>
      </c>
      <c r="D5699" s="231" t="str">
        <f>data_olah!C656</f>
        <v>LONG HUBUNG</v>
      </c>
      <c r="E5699" s="231" t="str">
        <f>data_olah!D656</f>
        <v>MATALIBAQ</v>
      </c>
      <c r="F5699" s="232" t="str">
        <f>data_olah!F656</f>
        <v>0.24521184092832887</v>
      </c>
      <c r="G5699" s="232" t="str">
        <f>data_olah!G656</f>
        <v>115.52329286923936</v>
      </c>
      <c r="H5699" s="231" t="str">
        <f>data_olah!H656</f>
        <v>TELKOMSAT</v>
      </c>
      <c r="I5699" s="231" t="str">
        <f>data_olah!I656</f>
        <v>STARLINK</v>
      </c>
      <c r="J5699" s="231" t="str">
        <f>data_olah!J656</f>
        <v>TERPASANG</v>
      </c>
      <c r="K5699" s="231" t="str">
        <f>data_olah!S656</f>
        <v>&lt;= 100GB</v>
      </c>
      <c r="L5699" s="231" t="str">
        <f>data_olah!U656</f>
        <v>TIDAK OPTIMAL</v>
      </c>
    </row>
    <row r="5700">
      <c r="A5700" s="230">
        <v>2025.0</v>
      </c>
      <c r="B5700" s="230" t="s">
        <v>3601</v>
      </c>
      <c r="C5700" s="231" t="str">
        <f>data_olah!B657</f>
        <v>MAHAKAM ULU</v>
      </c>
      <c r="D5700" s="231" t="str">
        <f>data_olah!C657</f>
        <v>LONG HUBUNG</v>
      </c>
      <c r="E5700" s="231" t="str">
        <f>data_olah!D657</f>
        <v>DATAH BILANG ILIR</v>
      </c>
      <c r="F5700" s="232" t="str">
        <f>data_olah!F657</f>
        <v>0.23115927089031948</v>
      </c>
      <c r="G5700" s="232" t="str">
        <f>data_olah!G657</f>
        <v>115.46085754248939</v>
      </c>
      <c r="H5700" s="231" t="str">
        <f>data_olah!H657</f>
        <v>TELKOMSAT</v>
      </c>
      <c r="I5700" s="231" t="str">
        <f>data_olah!I657</f>
        <v>STARLINK</v>
      </c>
      <c r="J5700" s="231" t="str">
        <f>data_olah!J657</f>
        <v>TERPASANG</v>
      </c>
      <c r="K5700" s="231" t="str">
        <f>data_olah!S657</f>
        <v>&lt;= 150GB</v>
      </c>
      <c r="L5700" s="231" t="str">
        <f>data_olah!U657</f>
        <v>OPTIMAL</v>
      </c>
    </row>
    <row r="5701">
      <c r="A5701" s="230">
        <v>2025.0</v>
      </c>
      <c r="B5701" s="230" t="s">
        <v>3601</v>
      </c>
      <c r="C5701" s="231" t="str">
        <f>data_olah!B658</f>
        <v>MAHAKAM ULU</v>
      </c>
      <c r="D5701" s="231" t="str">
        <f>data_olah!C658</f>
        <v>LONG HUBUNG</v>
      </c>
      <c r="E5701" s="231" t="str">
        <f>data_olah!D658</f>
        <v>DATAH BILANG ULU</v>
      </c>
      <c r="F5701" s="232" t="str">
        <f>data_olah!F658</f>
        <v>0.22994329747117095</v>
      </c>
      <c r="G5701" s="232" t="str">
        <f>data_olah!G658</f>
        <v>115.44877641463277</v>
      </c>
      <c r="H5701" s="231" t="str">
        <f>data_olah!H658</f>
        <v>TELKOMSAT</v>
      </c>
      <c r="I5701" s="231" t="str">
        <f>data_olah!I658</f>
        <v>STARLINK</v>
      </c>
      <c r="J5701" s="231" t="str">
        <f>data_olah!J658</f>
        <v>TERPASANG</v>
      </c>
      <c r="K5701" s="231" t="str">
        <f>data_olah!S658</f>
        <v>&lt;= 500GB</v>
      </c>
      <c r="L5701" s="231" t="str">
        <f>data_olah!U658</f>
        <v>OPTIMAL</v>
      </c>
    </row>
    <row r="5702">
      <c r="A5702" s="230">
        <v>2025.0</v>
      </c>
      <c r="B5702" s="230" t="s">
        <v>3601</v>
      </c>
      <c r="C5702" s="231" t="str">
        <f>data_olah!B659</f>
        <v>MAHAKAM ULU</v>
      </c>
      <c r="D5702" s="231" t="str">
        <f>data_olah!C659</f>
        <v>LONG HUBUNG</v>
      </c>
      <c r="E5702" s="231" t="str">
        <f>data_olah!D659</f>
        <v>TRI PARIQ MAKMUR</v>
      </c>
      <c r="F5702" s="232" t="str">
        <f>data_olah!F659</f>
        <v>0.34226529738537964</v>
      </c>
      <c r="G5702" s="232" t="str">
        <f>data_olah!G659</f>
        <v>115.5786380409977</v>
      </c>
      <c r="H5702" s="231" t="str">
        <f>data_olah!H659</f>
        <v>TELKOMSAT</v>
      </c>
      <c r="I5702" s="231" t="str">
        <f>data_olah!I659</f>
        <v>STARLINK</v>
      </c>
      <c r="J5702" s="231" t="str">
        <f>data_olah!J659</f>
        <v>TERPASANG</v>
      </c>
      <c r="K5702" s="231" t="str">
        <f>data_olah!S659</f>
        <v>&lt;=1000GB</v>
      </c>
      <c r="L5702" s="231" t="str">
        <f>data_olah!U659</f>
        <v>SANGAT OPTIMAL</v>
      </c>
    </row>
    <row r="5703">
      <c r="A5703" s="230">
        <v>2025.0</v>
      </c>
      <c r="B5703" s="230" t="s">
        <v>3601</v>
      </c>
      <c r="C5703" s="231" t="str">
        <f>data_olah!B660</f>
        <v>MAHAKAM ULU</v>
      </c>
      <c r="D5703" s="231" t="str">
        <f>data_olah!C660</f>
        <v>LONG HUBUNG</v>
      </c>
      <c r="E5703" s="231" t="str">
        <f>data_olah!D660</f>
        <v>WANA PARIQ</v>
      </c>
      <c r="F5703" s="232" t="str">
        <f>data_olah!F660</f>
        <v>0.2806914523114102</v>
      </c>
      <c r="G5703" s="232" t="str">
        <f>data_olah!G660</f>
        <v>115.53071688347497</v>
      </c>
      <c r="H5703" s="231" t="str">
        <f>data_olah!H660</f>
        <v>TELKOMSAT</v>
      </c>
      <c r="I5703" s="231" t="str">
        <f>data_olah!I660</f>
        <v>STARLINK</v>
      </c>
      <c r="J5703" s="231" t="str">
        <f>data_olah!J660</f>
        <v>TERPASANG</v>
      </c>
      <c r="K5703" s="231" t="str">
        <f>data_olah!S660</f>
        <v>&lt;= 50GB</v>
      </c>
      <c r="L5703" s="231" t="str">
        <f>data_olah!U660</f>
        <v>TIDAK OPTIMAL</v>
      </c>
    </row>
    <row r="5704">
      <c r="A5704" s="230">
        <v>2025.0</v>
      </c>
      <c r="B5704" s="230" t="s">
        <v>3601</v>
      </c>
      <c r="C5704" s="231" t="str">
        <f>data_olah!B661</f>
        <v>MAHAKAM ULU</v>
      </c>
      <c r="D5704" s="231" t="str">
        <f>data_olah!C661</f>
        <v>LONG HUBUNG</v>
      </c>
      <c r="E5704" s="231" t="str">
        <f>data_olah!D661</f>
        <v>DATAH BILANG BARU</v>
      </c>
      <c r="F5704" s="232" t="str">
        <f>data_olah!F661</f>
        <v>0.23099942499748916</v>
      </c>
      <c r="G5704" s="232" t="str">
        <f>data_olah!G661</f>
        <v>115.45264033071477</v>
      </c>
      <c r="H5704" s="231" t="str">
        <f>data_olah!H661</f>
        <v>TELKOMSAT</v>
      </c>
      <c r="I5704" s="231" t="str">
        <f>data_olah!I661</f>
        <v>STARLINK</v>
      </c>
      <c r="J5704" s="231" t="str">
        <f>data_olah!J661</f>
        <v>TERPASANG</v>
      </c>
      <c r="K5704" s="231" t="str">
        <f>data_olah!S661</f>
        <v>&lt;= 200GB</v>
      </c>
      <c r="L5704" s="231" t="str">
        <f>data_olah!U661</f>
        <v>OPTIMAL</v>
      </c>
    </row>
    <row r="5705">
      <c r="A5705" s="230">
        <v>2025.0</v>
      </c>
      <c r="B5705" s="230" t="s">
        <v>3601</v>
      </c>
      <c r="C5705" s="231" t="str">
        <f>data_olah!B662</f>
        <v>MAHAKAM ULU</v>
      </c>
      <c r="D5705" s="231" t="str">
        <f>data_olah!C662</f>
        <v>LONG HUBUNG</v>
      </c>
      <c r="E5705" s="231" t="str">
        <f>data_olah!D662</f>
        <v>SIRAU</v>
      </c>
      <c r="F5705" s="232" t="str">
        <f>data_olah!F662</f>
        <v>0.1951334348996017</v>
      </c>
      <c r="G5705" s="232" t="str">
        <f>data_olah!G662</f>
        <v>115.51133080772105</v>
      </c>
      <c r="H5705" s="231" t="str">
        <f>data_olah!H662</f>
        <v>TELKOMSEL</v>
      </c>
      <c r="I5705" s="231" t="str">
        <f>data_olah!I662</f>
        <v>ORBIT</v>
      </c>
      <c r="J5705" s="231" t="str">
        <f>data_olah!J662</f>
        <v>TERPASANG</v>
      </c>
      <c r="K5705" s="231" t="str">
        <f>data_olah!S662</f>
        <v>TIDAK TERDETEKSI</v>
      </c>
      <c r="L5705" s="231" t="str">
        <f>data_olah!U662</f>
        <v>TIDAK TERDETEKSI</v>
      </c>
    </row>
    <row r="5706">
      <c r="A5706" s="230">
        <v>2025.0</v>
      </c>
      <c r="B5706" s="230" t="s">
        <v>3601</v>
      </c>
      <c r="C5706" s="231" t="str">
        <f>data_olah!B663</f>
        <v>MAHAKAM ULU</v>
      </c>
      <c r="D5706" s="231" t="str">
        <f>data_olah!C663</f>
        <v>LONG HUBUNG</v>
      </c>
      <c r="E5706" s="231" t="str">
        <f>data_olah!D663</f>
        <v>LONG HUBUNG ULU</v>
      </c>
      <c r="F5706" s="232" t="str">
        <f>data_olah!F663</f>
        <v>0.26523534287805667</v>
      </c>
      <c r="G5706" s="232" t="str">
        <f>data_olah!G663</f>
        <v>115.43596111050879</v>
      </c>
      <c r="H5706" s="231" t="str">
        <f>data_olah!H663</f>
        <v>TELKOMSEL</v>
      </c>
      <c r="I5706" s="231" t="str">
        <f>data_olah!I663</f>
        <v>ORBIT</v>
      </c>
      <c r="J5706" s="231" t="str">
        <f>data_olah!J663</f>
        <v>TERPASANG</v>
      </c>
      <c r="K5706" s="231" t="str">
        <f>data_olah!S663</f>
        <v>TIDAK TERDETEKSI</v>
      </c>
      <c r="L5706" s="231" t="str">
        <f>data_olah!U663</f>
        <v>TIDAK TERDETEKSI</v>
      </c>
    </row>
    <row r="5707">
      <c r="A5707" s="230">
        <v>2025.0</v>
      </c>
      <c r="B5707" s="230" t="s">
        <v>3601</v>
      </c>
      <c r="C5707" s="231" t="str">
        <f>data_olah!B664</f>
        <v>MAHAKAM ULU</v>
      </c>
      <c r="D5707" s="231" t="str">
        <f>data_olah!C664</f>
        <v>LONG PAHANGAI</v>
      </c>
      <c r="E5707" s="231" t="str">
        <f>data_olah!D664</f>
        <v>DELANG KEROHONG</v>
      </c>
      <c r="F5707" s="232" t="str">
        <f>data_olah!F664</f>
        <v>0.7619924415085291</v>
      </c>
      <c r="G5707" s="232" t="str">
        <f>data_olah!G664</f>
        <v>114.45409645543803</v>
      </c>
      <c r="H5707" s="231" t="str">
        <f>data_olah!H664</f>
        <v>BESTCAMP</v>
      </c>
      <c r="I5707" s="231" t="str">
        <f>data_olah!I664</f>
        <v>STARLINK</v>
      </c>
      <c r="J5707" s="231" t="str">
        <f>data_olah!J664</f>
        <v>TERPASANG</v>
      </c>
      <c r="K5707" s="231" t="str">
        <f>data_olah!S664</f>
        <v>&lt;= 500GB</v>
      </c>
      <c r="L5707" s="231" t="str">
        <f>data_olah!U664</f>
        <v>OPTIMAL</v>
      </c>
    </row>
    <row r="5708">
      <c r="A5708" s="230">
        <v>2025.0</v>
      </c>
      <c r="B5708" s="230" t="s">
        <v>3601</v>
      </c>
      <c r="C5708" s="231" t="str">
        <f>data_olah!B665</f>
        <v>MAHAKAM ULU</v>
      </c>
      <c r="D5708" s="231" t="str">
        <f>data_olah!C665</f>
        <v>LONG PAHANGAI</v>
      </c>
      <c r="E5708" s="231" t="str">
        <f>data_olah!D665</f>
        <v>LONG PAKAQ</v>
      </c>
      <c r="F5708" s="232" t="str">
        <f>data_olah!F665</f>
        <v>0.7665196208840832</v>
      </c>
      <c r="G5708" s="232" t="str">
        <f>data_olah!G665</f>
        <v>114.45525524525794</v>
      </c>
      <c r="H5708" s="231" t="str">
        <f>data_olah!H665</f>
        <v>BESTCAMP</v>
      </c>
      <c r="I5708" s="231" t="str">
        <f>data_olah!I665</f>
        <v>STARLINK</v>
      </c>
      <c r="J5708" s="231" t="str">
        <f>data_olah!J665</f>
        <v>TERPASANG</v>
      </c>
      <c r="K5708" s="231" t="str">
        <f>data_olah!S665</f>
        <v>&lt;=1000GB</v>
      </c>
      <c r="L5708" s="231" t="str">
        <f>data_olah!U665</f>
        <v>SANGAT OPTIMAL</v>
      </c>
    </row>
    <row r="5709">
      <c r="A5709" s="230">
        <v>2025.0</v>
      </c>
      <c r="B5709" s="230" t="s">
        <v>3601</v>
      </c>
      <c r="C5709" s="231" t="str">
        <f>data_olah!B666</f>
        <v>MAHAKAM ULU</v>
      </c>
      <c r="D5709" s="231" t="str">
        <f>data_olah!C666</f>
        <v>LONG PAHANGAI</v>
      </c>
      <c r="E5709" s="231" t="str">
        <f>data_olah!D666</f>
        <v>LONG LUNUK</v>
      </c>
      <c r="F5709" s="232" t="str">
        <f>data_olah!F666</f>
        <v>0.7996808225107973</v>
      </c>
      <c r="G5709" s="232" t="str">
        <f>data_olah!G666</f>
        <v>114.53097710280761</v>
      </c>
      <c r="H5709" s="231" t="str">
        <f>data_olah!H666</f>
        <v>BESTCAMP</v>
      </c>
      <c r="I5709" s="231" t="str">
        <f>data_olah!I666</f>
        <v>STARLINK</v>
      </c>
      <c r="J5709" s="231" t="str">
        <f>data_olah!J666</f>
        <v>TERPASANG</v>
      </c>
      <c r="K5709" s="231" t="str">
        <f>data_olah!S666</f>
        <v>&lt;= 100GB</v>
      </c>
      <c r="L5709" s="231" t="str">
        <f>data_olah!U666</f>
        <v>TIDAK OPTIMAL</v>
      </c>
    </row>
    <row r="5710">
      <c r="A5710" s="230">
        <v>2025.0</v>
      </c>
      <c r="B5710" s="230" t="s">
        <v>3601</v>
      </c>
      <c r="C5710" s="231" t="str">
        <f>data_olah!B667</f>
        <v>MAHAKAM ULU</v>
      </c>
      <c r="D5710" s="231" t="str">
        <f>data_olah!C667</f>
        <v>LONG PAHANGAI</v>
      </c>
      <c r="E5710" s="231" t="str">
        <f>data_olah!D667</f>
        <v>LONG ISUN</v>
      </c>
      <c r="F5710" s="232" t="str">
        <f>data_olah!F667</f>
        <v>1.0350681163256714</v>
      </c>
      <c r="G5710" s="232" t="str">
        <f>data_olah!G667</f>
        <v>114.62002152955957</v>
      </c>
      <c r="H5710" s="231" t="str">
        <f>data_olah!H667</f>
        <v>BESTCAMP</v>
      </c>
      <c r="I5710" s="231" t="str">
        <f>data_olah!I667</f>
        <v>STARLINK</v>
      </c>
      <c r="J5710" s="231" t="str">
        <f>data_olah!J667</f>
        <v>TERPASANG</v>
      </c>
      <c r="K5710" s="231" t="str">
        <f>data_olah!S667</f>
        <v>&lt;= 100GB</v>
      </c>
      <c r="L5710" s="231" t="str">
        <f>data_olah!U667</f>
        <v>TIDAK OPTIMAL</v>
      </c>
    </row>
    <row r="5711">
      <c r="A5711" s="230">
        <v>2025.0</v>
      </c>
      <c r="B5711" s="230" t="s">
        <v>3601</v>
      </c>
      <c r="C5711" s="231" t="str">
        <f>data_olah!B668</f>
        <v>MAHAKAM ULU</v>
      </c>
      <c r="D5711" s="231" t="str">
        <f>data_olah!C668</f>
        <v>LONG PAHANGAI</v>
      </c>
      <c r="E5711" s="231" t="str">
        <f>data_olah!D668</f>
        <v>NAHA ARU</v>
      </c>
      <c r="F5711" s="232" t="str">
        <f>data_olah!F668</f>
        <v>0.8638980118394364</v>
      </c>
      <c r="G5711" s="232" t="str">
        <f>data_olah!G668</f>
        <v>114.66120476143294</v>
      </c>
      <c r="H5711" s="231" t="str">
        <f>data_olah!H668</f>
        <v>BESTCAMP</v>
      </c>
      <c r="I5711" s="231" t="str">
        <f>data_olah!I668</f>
        <v>STARLINK</v>
      </c>
      <c r="J5711" s="231" t="str">
        <f>data_olah!J668</f>
        <v>TERPASANG</v>
      </c>
      <c r="K5711" s="231" t="str">
        <f>data_olah!S668</f>
        <v>&lt;= 50GB</v>
      </c>
      <c r="L5711" s="231" t="str">
        <f>data_olah!U668</f>
        <v>TIDAK OPTIMAL</v>
      </c>
    </row>
    <row r="5712">
      <c r="A5712" s="230">
        <v>2025.0</v>
      </c>
      <c r="B5712" s="230" t="s">
        <v>3601</v>
      </c>
      <c r="C5712" s="231" t="str">
        <f>data_olah!B669</f>
        <v>MAHAKAM ULU</v>
      </c>
      <c r="D5712" s="231" t="str">
        <f>data_olah!C669</f>
        <v>LONG PAHANGAI</v>
      </c>
      <c r="E5712" s="231" t="str">
        <f>data_olah!D669</f>
        <v>DATAH NAHA</v>
      </c>
      <c r="F5712" s="232" t="str">
        <f>data_olah!F669</f>
        <v>0.8718691609505069</v>
      </c>
      <c r="G5712" s="232" t="str">
        <f>data_olah!G669</f>
        <v>114.63998843775585</v>
      </c>
      <c r="H5712" s="231" t="str">
        <f>data_olah!H669</f>
        <v>BESTCAMP</v>
      </c>
      <c r="I5712" s="231" t="str">
        <f>data_olah!I669</f>
        <v>STARLINK</v>
      </c>
      <c r="J5712" s="231" t="str">
        <f>data_olah!J669</f>
        <v>TERPASANG</v>
      </c>
      <c r="K5712" s="231" t="str">
        <f>data_olah!S669</f>
        <v>&lt;= 50GB</v>
      </c>
      <c r="L5712" s="231" t="str">
        <f>data_olah!U669</f>
        <v>TIDAK OPTIMAL</v>
      </c>
    </row>
    <row r="5713">
      <c r="A5713" s="230">
        <v>2025.0</v>
      </c>
      <c r="B5713" s="230" t="s">
        <v>3601</v>
      </c>
      <c r="C5713" s="231" t="str">
        <f>data_olah!B670</f>
        <v>MAHAKAM ULU</v>
      </c>
      <c r="D5713" s="231" t="str">
        <f>data_olah!C670</f>
        <v>LONG PAHANGAI</v>
      </c>
      <c r="E5713" s="231" t="str">
        <f>data_olah!D670</f>
        <v>LIRUNG UBING</v>
      </c>
      <c r="F5713" s="232" t="str">
        <f>data_olah!F670</f>
        <v>0.8116715992278148</v>
      </c>
      <c r="G5713" s="232" t="str">
        <f>data_olah!G670</f>
        <v>114.55063668105352</v>
      </c>
      <c r="H5713" s="231" t="str">
        <f>data_olah!H670</f>
        <v>BESTCAMP</v>
      </c>
      <c r="I5713" s="231" t="str">
        <f>data_olah!I670</f>
        <v>STARLINK</v>
      </c>
      <c r="J5713" s="231" t="str">
        <f>data_olah!J670</f>
        <v>TERPASANG</v>
      </c>
      <c r="K5713" s="231" t="str">
        <f>data_olah!S670</f>
        <v>&lt;= 50GB</v>
      </c>
      <c r="L5713" s="231" t="str">
        <f>data_olah!U670</f>
        <v>TIDAK OPTIMAL</v>
      </c>
    </row>
    <row r="5714">
      <c r="A5714" s="230">
        <v>2025.0</v>
      </c>
      <c r="B5714" s="230" t="s">
        <v>3601</v>
      </c>
      <c r="C5714" s="231" t="str">
        <f>data_olah!B671</f>
        <v>MAHAKAM ULU</v>
      </c>
      <c r="D5714" s="231" t="str">
        <f>data_olah!C671</f>
        <v>LONG PAHANGAI</v>
      </c>
      <c r="E5714" s="231" t="str">
        <f>data_olah!D671</f>
        <v>LONG PAHANGAI I</v>
      </c>
      <c r="F5714" s="232" t="str">
        <f>data_olah!F671</f>
        <v>0.8835247649712071</v>
      </c>
      <c r="G5714" s="232" t="str">
        <f>data_olah!G671</f>
        <v>114.70238845098675</v>
      </c>
      <c r="H5714" s="231" t="str">
        <f>data_olah!H671</f>
        <v>TELKOMSEL</v>
      </c>
      <c r="I5714" s="231" t="str">
        <f>data_olah!I671</f>
        <v>ORBIT</v>
      </c>
      <c r="J5714" s="231" t="str">
        <f>data_olah!J671</f>
        <v>TERPASANG</v>
      </c>
      <c r="K5714" s="231" t="str">
        <f>data_olah!S671</f>
        <v>TIDAK TERDETEKSI</v>
      </c>
      <c r="L5714" s="231" t="str">
        <f>data_olah!U671</f>
        <v>TIDAK TERDETEKSI</v>
      </c>
    </row>
    <row r="5715">
      <c r="A5715" s="230">
        <v>2025.0</v>
      </c>
      <c r="B5715" s="230" t="s">
        <v>3601</v>
      </c>
      <c r="C5715" s="231" t="str">
        <f>data_olah!B672</f>
        <v>MAHAKAM ULU</v>
      </c>
      <c r="D5715" s="231" t="str">
        <f>data_olah!C672</f>
        <v>LONG PAHANGAI</v>
      </c>
      <c r="E5715" s="231" t="str">
        <f>data_olah!D672</f>
        <v>LONG PAHANGAI II</v>
      </c>
      <c r="F5715" s="232" t="str">
        <f>data_olah!F672</f>
        <v>0.8760380116821415</v>
      </c>
      <c r="G5715" s="232" t="str">
        <f>data_olah!G672</f>
        <v>114.74010011236446</v>
      </c>
      <c r="H5715" s="231" t="str">
        <f>data_olah!H672</f>
        <v>BESTCAMP</v>
      </c>
      <c r="I5715" s="231" t="str">
        <f>data_olah!I672</f>
        <v>STARLINK</v>
      </c>
      <c r="J5715" s="231" t="str">
        <f>data_olah!J672</f>
        <v>TERPASANG</v>
      </c>
      <c r="K5715" s="231" t="str">
        <f>data_olah!S672</f>
        <v>&lt;= 10GB</v>
      </c>
      <c r="L5715" s="231" t="str">
        <f>data_olah!U672</f>
        <v>TIDAK OPTIMAL</v>
      </c>
    </row>
    <row r="5716">
      <c r="A5716" s="230">
        <v>2025.0</v>
      </c>
      <c r="B5716" s="230" t="s">
        <v>3601</v>
      </c>
      <c r="C5716" s="231" t="str">
        <f>data_olah!B673</f>
        <v>MAHAKAM ULU</v>
      </c>
      <c r="D5716" s="231" t="str">
        <f>data_olah!C673</f>
        <v>LONG PAHANGAI</v>
      </c>
      <c r="E5716" s="231" t="str">
        <f>data_olah!D673</f>
        <v>LONG TUYOQ</v>
      </c>
      <c r="F5716" s="232" t="str">
        <f>data_olah!F673</f>
        <v>0.8890667616177679</v>
      </c>
      <c r="G5716" s="232" t="str">
        <f>data_olah!G673</f>
        <v>114.69123447958803</v>
      </c>
      <c r="H5716" s="231" t="str">
        <f>data_olah!H673</f>
        <v>TELKOMSEL</v>
      </c>
      <c r="I5716" s="231" t="str">
        <f>data_olah!I673</f>
        <v>ORBIT</v>
      </c>
      <c r="J5716" s="231" t="str">
        <f>data_olah!J673</f>
        <v>TERPASANG</v>
      </c>
      <c r="K5716" s="231" t="str">
        <f>data_olah!S673</f>
        <v>TIDAK TERDETEKSI</v>
      </c>
      <c r="L5716" s="231" t="str">
        <f>data_olah!U673</f>
        <v>TIDAK TERDETEKSI</v>
      </c>
    </row>
    <row r="5717">
      <c r="A5717" s="230">
        <v>2025.0</v>
      </c>
      <c r="B5717" s="230" t="s">
        <v>3601</v>
      </c>
      <c r="C5717" s="231" t="str">
        <f>data_olah!B674</f>
        <v>MAHAKAM ULU</v>
      </c>
      <c r="D5717" s="231" t="str">
        <f>data_olah!C674</f>
        <v>LONG PAHANGAI</v>
      </c>
      <c r="E5717" s="231" t="str">
        <f>data_olah!D674</f>
        <v>LIU MULANG</v>
      </c>
      <c r="F5717" s="232" t="str">
        <f>data_olah!F674</f>
        <v>0.9308094577854961</v>
      </c>
      <c r="G5717" s="232" t="str">
        <f>data_olah!G674</f>
        <v>114.76582679679457</v>
      </c>
      <c r="H5717" s="231" t="str">
        <f>data_olah!H674</f>
        <v>BESTCAMP</v>
      </c>
      <c r="I5717" s="231" t="str">
        <f>data_olah!I674</f>
        <v>STARLINK</v>
      </c>
      <c r="J5717" s="231" t="str">
        <f>data_olah!J674</f>
        <v>TERPASANG</v>
      </c>
      <c r="K5717" s="231" t="str">
        <f>data_olah!S674</f>
        <v>&lt;= 50GB</v>
      </c>
      <c r="L5717" s="231" t="str">
        <f>data_olah!U674</f>
        <v>TIDAK OPTIMAL</v>
      </c>
    </row>
    <row r="5718">
      <c r="A5718" s="230">
        <v>2025.0</v>
      </c>
      <c r="B5718" s="230" t="s">
        <v>3601</v>
      </c>
      <c r="C5718" s="231" t="str">
        <f>data_olah!B675</f>
        <v>MAHAKAM ULU</v>
      </c>
      <c r="D5718" s="231" t="str">
        <f>data_olah!C675</f>
        <v>LONG PAHANGAI</v>
      </c>
      <c r="E5718" s="231" t="str">
        <f>data_olah!D675</f>
        <v>LONG PAKAQ BARU</v>
      </c>
      <c r="F5718" s="232" t="str">
        <f>data_olah!F675</f>
        <v>0.7638026293157275</v>
      </c>
      <c r="G5718" s="232" t="str">
        <f>data_olah!G675</f>
        <v>114.41333567493646</v>
      </c>
      <c r="H5718" s="231" t="str">
        <f>data_olah!H675</f>
        <v>BESTCAMP</v>
      </c>
      <c r="I5718" s="231" t="str">
        <f>data_olah!I675</f>
        <v>STARLINK</v>
      </c>
      <c r="J5718" s="231" t="str">
        <f>data_olah!J675</f>
        <v>TERPASANG</v>
      </c>
      <c r="K5718" s="231" t="str">
        <f>data_olah!S675</f>
        <v>&lt;= 50GB</v>
      </c>
      <c r="L5718" s="231" t="str">
        <f>data_olah!U675</f>
        <v>TIDAK OPTIMAL</v>
      </c>
    </row>
    <row r="5719">
      <c r="A5719" s="230">
        <v>2025.0</v>
      </c>
      <c r="B5719" s="230" t="s">
        <v>3601</v>
      </c>
      <c r="C5719" s="231" t="str">
        <f>data_olah!B676</f>
        <v>MAHAKAM ULU</v>
      </c>
      <c r="D5719" s="231" t="str">
        <f>data_olah!C676</f>
        <v>LONG PAHANGAI</v>
      </c>
      <c r="E5719" s="231" t="str">
        <f>data_olah!D676</f>
        <v>LONG LUNUK BARU</v>
      </c>
      <c r="F5719" s="232" t="str">
        <f>data_olah!F676</f>
        <v>0.7772464760342571</v>
      </c>
      <c r="G5719" s="232" t="str">
        <f>data_olah!G676</f>
        <v>114.50383820505864</v>
      </c>
      <c r="H5719" s="231" t="str">
        <f>data_olah!H676</f>
        <v>BESTCAMP</v>
      </c>
      <c r="I5719" s="231" t="str">
        <f>data_olah!I676</f>
        <v>STARLINK</v>
      </c>
      <c r="J5719" s="231" t="str">
        <f>data_olah!J676</f>
        <v>TERPASANG</v>
      </c>
      <c r="K5719" s="231" t="str">
        <f>data_olah!S676</f>
        <v>&lt;= 100GB</v>
      </c>
      <c r="L5719" s="231" t="str">
        <f>data_olah!U676</f>
        <v>TIDAK OPTIMAL</v>
      </c>
    </row>
    <row r="5720">
      <c r="A5720" s="230">
        <v>2025.0</v>
      </c>
      <c r="B5720" s="230" t="s">
        <v>3601</v>
      </c>
      <c r="C5720" s="231" t="str">
        <f>data_olah!B677</f>
        <v>PASER</v>
      </c>
      <c r="D5720" s="231" t="str">
        <f>data_olah!C677</f>
        <v>BATU ENGAU</v>
      </c>
      <c r="E5720" s="231" t="str">
        <f>data_olah!D677</f>
        <v>KERANG</v>
      </c>
      <c r="F5720" s="232" t="str">
        <f>data_olah!F677</f>
        <v>-2.2291076818645017</v>
      </c>
      <c r="G5720" s="232" t="str">
        <f>data_olah!G677</f>
        <v>116.07570284565351</v>
      </c>
      <c r="H5720" s="231" t="str">
        <f>data_olah!H677</f>
        <v>TELKOMSEL</v>
      </c>
      <c r="I5720" s="231" t="str">
        <f>data_olah!I677</f>
        <v>INDIHOME</v>
      </c>
      <c r="J5720" s="231" t="str">
        <f>data_olah!J677</f>
        <v>TERPASANG</v>
      </c>
      <c r="K5720" s="231" t="str">
        <f>data_olah!S677</f>
        <v/>
      </c>
      <c r="L5720" s="231" t="str">
        <f>data_olah!U677</f>
        <v>KURANG OPTIMAL</v>
      </c>
    </row>
    <row r="5721">
      <c r="A5721" s="230">
        <v>2025.0</v>
      </c>
      <c r="B5721" s="230" t="s">
        <v>3601</v>
      </c>
      <c r="C5721" s="231" t="str">
        <f>data_olah!B678</f>
        <v>PASER</v>
      </c>
      <c r="D5721" s="231" t="str">
        <f>data_olah!C678</f>
        <v>BATU ENGAU</v>
      </c>
      <c r="E5721" s="231" t="str">
        <f>data_olah!D678</f>
        <v>LOMU</v>
      </c>
      <c r="F5721" s="232" t="str">
        <f>data_olah!F678</f>
        <v>-2.297995920618829</v>
      </c>
      <c r="G5721" s="232" t="str">
        <f>data_olah!G678</f>
        <v>116.26822584271758</v>
      </c>
      <c r="H5721" s="231" t="str">
        <f>data_olah!H678</f>
        <v>ICON+</v>
      </c>
      <c r="I5721" s="231" t="str">
        <f>data_olah!I678</f>
        <v> Broadband + I-WIN</v>
      </c>
      <c r="J5721" s="231" t="str">
        <f>data_olah!J678</f>
        <v>TERPASANG</v>
      </c>
      <c r="K5721" s="231" t="str">
        <f>data_olah!S678</f>
        <v>&lt;= 200GB</v>
      </c>
      <c r="L5721" s="231" t="str">
        <f>data_olah!U678</f>
        <v>KURANG OPTIMAL</v>
      </c>
    </row>
    <row r="5722">
      <c r="A5722" s="230">
        <v>2025.0</v>
      </c>
      <c r="B5722" s="230" t="s">
        <v>3601</v>
      </c>
      <c r="C5722" s="231" t="str">
        <f>data_olah!B679</f>
        <v>PASER</v>
      </c>
      <c r="D5722" s="231" t="str">
        <f>data_olah!C679</f>
        <v>BATU ENGAU</v>
      </c>
      <c r="E5722" s="231" t="str">
        <f>data_olah!D679</f>
        <v>SEGENDANG</v>
      </c>
      <c r="F5722" s="232" t="str">
        <f>data_olah!F679</f>
        <v>-2.3197447988818647</v>
      </c>
      <c r="G5722" s="232" t="str">
        <f>data_olah!G679</f>
        <v>116.38232599167306</v>
      </c>
      <c r="H5722" s="231" t="str">
        <f>data_olah!H679</f>
        <v>ICON+</v>
      </c>
      <c r="I5722" s="231" t="str">
        <f>data_olah!I679</f>
        <v> Broadband + I-WIN</v>
      </c>
      <c r="J5722" s="231" t="str">
        <f>data_olah!J679</f>
        <v>TERPASANG</v>
      </c>
      <c r="K5722" s="231" t="str">
        <f>data_olah!S679</f>
        <v>&lt;= 200GB</v>
      </c>
      <c r="L5722" s="231" t="str">
        <f>data_olah!U679</f>
        <v>KURANG OPTIMAL</v>
      </c>
    </row>
    <row r="5723">
      <c r="A5723" s="230">
        <v>2025.0</v>
      </c>
      <c r="B5723" s="230" t="s">
        <v>3601</v>
      </c>
      <c r="C5723" s="231" t="str">
        <f>data_olah!B680</f>
        <v>PASER</v>
      </c>
      <c r="D5723" s="231" t="str">
        <f>data_olah!C680</f>
        <v>BATU ENGAU</v>
      </c>
      <c r="E5723" s="231" t="str">
        <f>data_olah!D680</f>
        <v>MENGKUDU</v>
      </c>
      <c r="F5723" s="232" t="str">
        <f>data_olah!F680</f>
        <v>-2.279348065311799</v>
      </c>
      <c r="G5723" s="232" t="str">
        <f>data_olah!G680</f>
        <v>116.16304595086933</v>
      </c>
      <c r="H5723" s="231" t="str">
        <f>data_olah!H680</f>
        <v>TELKOMSEL</v>
      </c>
      <c r="I5723" s="231" t="str">
        <f>data_olah!I680</f>
        <v>INDIHOME</v>
      </c>
      <c r="J5723" s="231" t="str">
        <f>data_olah!J680</f>
        <v>TERPASANG</v>
      </c>
      <c r="K5723" s="231" t="str">
        <f>data_olah!S680</f>
        <v/>
      </c>
      <c r="L5723" s="231" t="str">
        <f>data_olah!U680</f>
        <v>KURANG OPTIMAL</v>
      </c>
    </row>
    <row r="5724">
      <c r="A5724" s="230">
        <v>2025.0</v>
      </c>
      <c r="B5724" s="230" t="s">
        <v>3601</v>
      </c>
      <c r="C5724" s="231" t="str">
        <f>data_olah!B681</f>
        <v>PASER</v>
      </c>
      <c r="D5724" s="231" t="str">
        <f>data_olah!C681</f>
        <v>BATU ENGAU</v>
      </c>
      <c r="E5724" s="231" t="str">
        <f>data_olah!D681</f>
        <v>RIWANG</v>
      </c>
      <c r="F5724" s="232" t="str">
        <f>data_olah!F681</f>
        <v>-2.251039495944402</v>
      </c>
      <c r="G5724" s="232" t="str">
        <f>data_olah!G681</f>
        <v>116.30060868542598</v>
      </c>
      <c r="H5724" s="231" t="str">
        <f>data_olah!H681</f>
        <v>ICON+</v>
      </c>
      <c r="I5724" s="231" t="str">
        <f>data_olah!I681</f>
        <v> Broadband + I-WIN</v>
      </c>
      <c r="J5724" s="231" t="str">
        <f>data_olah!J681</f>
        <v>TERPASANG</v>
      </c>
      <c r="K5724" s="231" t="str">
        <f>data_olah!S681</f>
        <v>&lt;= 200GB</v>
      </c>
      <c r="L5724" s="231" t="str">
        <f>data_olah!U681</f>
        <v>KURANG OPTIMAL</v>
      </c>
    </row>
    <row r="5725">
      <c r="A5725" s="230">
        <v>2025.0</v>
      </c>
      <c r="B5725" s="230" t="s">
        <v>3601</v>
      </c>
      <c r="C5725" s="231" t="str">
        <f>data_olah!B682</f>
        <v>PASER</v>
      </c>
      <c r="D5725" s="231" t="str">
        <f>data_olah!C682</f>
        <v>BATU ENGAU</v>
      </c>
      <c r="E5725" s="231" t="str">
        <f>data_olah!D682</f>
        <v>LANGGAI</v>
      </c>
      <c r="F5725" s="232" t="str">
        <f>data_olah!F682</f>
        <v>-2.1533052087895728</v>
      </c>
      <c r="G5725" s="232" t="str">
        <f>data_olah!G682</f>
        <v>116.2190996820978</v>
      </c>
      <c r="H5725" s="231" t="str">
        <f>data_olah!H682</f>
        <v>ICON+</v>
      </c>
      <c r="I5725" s="231" t="str">
        <f>data_olah!I682</f>
        <v> Broadband + I-WIN</v>
      </c>
      <c r="J5725" s="231" t="str">
        <f>data_olah!J682</f>
        <v>TERPASANG</v>
      </c>
      <c r="K5725" s="231" t="str">
        <f>data_olah!S682</f>
        <v>&lt;= 200GB</v>
      </c>
      <c r="L5725" s="231" t="str">
        <f>data_olah!U682</f>
        <v>KURANG OPTIMAL</v>
      </c>
    </row>
    <row r="5726">
      <c r="A5726" s="230">
        <v>2025.0</v>
      </c>
      <c r="B5726" s="230" t="s">
        <v>3601</v>
      </c>
      <c r="C5726" s="231" t="str">
        <f>data_olah!B683</f>
        <v>PASER</v>
      </c>
      <c r="D5726" s="231" t="str">
        <f>data_olah!C683</f>
        <v>BATU ENGAU</v>
      </c>
      <c r="E5726" s="231" t="str">
        <f>data_olah!D683</f>
        <v>PETANGIS</v>
      </c>
      <c r="F5726" s="232" t="str">
        <f>data_olah!F683</f>
        <v>-2.103253319609022</v>
      </c>
      <c r="G5726" s="232" t="str">
        <f>data_olah!G683</f>
        <v>116.10713906492153</v>
      </c>
      <c r="H5726" s="231" t="str">
        <f>data_olah!H683</f>
        <v>TELKOMSEL</v>
      </c>
      <c r="I5726" s="231" t="str">
        <f>data_olah!I683</f>
        <v>INDIHOME</v>
      </c>
      <c r="J5726" s="231" t="str">
        <f>data_olah!J683</f>
        <v>TERPASANG</v>
      </c>
      <c r="K5726" s="231" t="str">
        <f>data_olah!S683</f>
        <v/>
      </c>
      <c r="L5726" s="231" t="str">
        <f>data_olah!U683</f>
        <v>TIDAK OPTIMAL</v>
      </c>
    </row>
    <row r="5727">
      <c r="A5727" s="230">
        <v>2025.0</v>
      </c>
      <c r="B5727" s="230" t="s">
        <v>3601</v>
      </c>
      <c r="C5727" s="231" t="str">
        <f>data_olah!B684</f>
        <v>PASER</v>
      </c>
      <c r="D5727" s="231" t="str">
        <f>data_olah!C684</f>
        <v>BATU ENGAU</v>
      </c>
      <c r="E5727" s="231" t="str">
        <f>data_olah!D684</f>
        <v>TEMPAKAN</v>
      </c>
      <c r="F5727" s="232" t="str">
        <f>data_olah!F684</f>
        <v>-2.2631832230948943</v>
      </c>
      <c r="G5727" s="232" t="str">
        <f>data_olah!G684</f>
        <v>116.1282646758943</v>
      </c>
      <c r="H5727" s="231" t="str">
        <f>data_olah!H684</f>
        <v>TELKOMSEL</v>
      </c>
      <c r="I5727" s="231" t="str">
        <f>data_olah!I684</f>
        <v>INDIHOME</v>
      </c>
      <c r="J5727" s="231" t="str">
        <f>data_olah!J684</f>
        <v>TERPASANG</v>
      </c>
      <c r="K5727" s="231" t="str">
        <f>data_olah!S684</f>
        <v/>
      </c>
      <c r="L5727" s="231" t="str">
        <f>data_olah!U684</f>
        <v>TIDAK OPTIMAL</v>
      </c>
    </row>
    <row r="5728">
      <c r="A5728" s="230">
        <v>2025.0</v>
      </c>
      <c r="B5728" s="230" t="s">
        <v>3601</v>
      </c>
      <c r="C5728" s="231" t="str">
        <f>data_olah!B685</f>
        <v>PASER</v>
      </c>
      <c r="D5728" s="231" t="str">
        <f>data_olah!C685</f>
        <v>BATU ENGAU</v>
      </c>
      <c r="E5728" s="231" t="str">
        <f>data_olah!D685</f>
        <v>KERANG DAYO</v>
      </c>
      <c r="F5728" s="232" t="str">
        <f>data_olah!F685</f>
        <v>-2.283551182379634</v>
      </c>
      <c r="G5728" s="232" t="str">
        <f>data_olah!G685</f>
        <v>116.04458404648751</v>
      </c>
      <c r="H5728" s="231" t="str">
        <f>data_olah!H685</f>
        <v>ICON+</v>
      </c>
      <c r="I5728" s="231" t="str">
        <f>data_olah!I685</f>
        <v> Broadband + I-WIN</v>
      </c>
      <c r="J5728" s="231" t="str">
        <f>data_olah!J685</f>
        <v>TERPASANG</v>
      </c>
      <c r="K5728" s="231" t="str">
        <f>data_olah!S685</f>
        <v>&lt;= 200GB</v>
      </c>
      <c r="L5728" s="231" t="str">
        <f>data_olah!U685</f>
        <v>KURANG OPTIMAL</v>
      </c>
    </row>
    <row r="5729">
      <c r="A5729" s="230">
        <v>2025.0</v>
      </c>
      <c r="B5729" s="230" t="s">
        <v>3601</v>
      </c>
      <c r="C5729" s="231" t="str">
        <f>data_olah!B686</f>
        <v>PASER</v>
      </c>
      <c r="D5729" s="231" t="str">
        <f>data_olah!C686</f>
        <v>BATU ENGAU</v>
      </c>
      <c r="E5729" s="231" t="str">
        <f>data_olah!D686</f>
        <v>SAING PRUPUK</v>
      </c>
      <c r="F5729" s="232" t="str">
        <f>data_olah!F686</f>
        <v>-2.053976157540722</v>
      </c>
      <c r="G5729" s="232" t="str">
        <f>data_olah!G686</f>
        <v>116.12064386845046</v>
      </c>
      <c r="H5729" s="231" t="str">
        <f>data_olah!H686</f>
        <v>ICON+</v>
      </c>
      <c r="I5729" s="231" t="str">
        <f>data_olah!I686</f>
        <v> Broadband + I-WIN</v>
      </c>
      <c r="J5729" s="231" t="str">
        <f>data_olah!J686</f>
        <v>TERPASANG</v>
      </c>
      <c r="K5729" s="231" t="str">
        <f>data_olah!S686</f>
        <v>&lt;= 200GB</v>
      </c>
      <c r="L5729" s="231" t="str">
        <f>data_olah!U686</f>
        <v>KURANG OPTIMAL</v>
      </c>
    </row>
    <row r="5730">
      <c r="A5730" s="230">
        <v>2025.0</v>
      </c>
      <c r="B5730" s="230" t="s">
        <v>3601</v>
      </c>
      <c r="C5730" s="231" t="str">
        <f>data_olah!B687</f>
        <v>PASER</v>
      </c>
      <c r="D5730" s="231" t="str">
        <f>data_olah!C687</f>
        <v>BATU ENGAU</v>
      </c>
      <c r="E5730" s="231" t="str">
        <f>data_olah!D687</f>
        <v>BAI JAYA</v>
      </c>
      <c r="F5730" s="232" t="str">
        <f>data_olah!F687</f>
        <v>-2.1110119953828397</v>
      </c>
      <c r="G5730" s="232" t="str">
        <f>data_olah!G687</f>
        <v>116.2349073239969</v>
      </c>
      <c r="H5730" s="231" t="str">
        <f>data_olah!H687</f>
        <v>TELKOMSEL</v>
      </c>
      <c r="I5730" s="231" t="str">
        <f>data_olah!I687</f>
        <v>ORBIT</v>
      </c>
      <c r="J5730" s="231" t="str">
        <f>data_olah!J687</f>
        <v>TERPASANG</v>
      </c>
      <c r="K5730" s="231" t="str">
        <f>data_olah!S687</f>
        <v>TIDAK TERDETEKSI</v>
      </c>
      <c r="L5730" s="231" t="str">
        <f>data_olah!U687</f>
        <v>TIDAK TERDETEKSI</v>
      </c>
    </row>
    <row r="5731">
      <c r="A5731" s="230">
        <v>2025.0</v>
      </c>
      <c r="B5731" s="230" t="s">
        <v>3601</v>
      </c>
      <c r="C5731" s="231" t="str">
        <f>data_olah!B688</f>
        <v>PASER</v>
      </c>
      <c r="D5731" s="231" t="str">
        <f>data_olah!C688</f>
        <v>BATU ENGAU</v>
      </c>
      <c r="E5731" s="231" t="str">
        <f>data_olah!D688</f>
        <v>PENGGUREN JAYA</v>
      </c>
      <c r="F5731" s="232" t="str">
        <f>data_olah!F688</f>
        <v>-2.3341851099454516</v>
      </c>
      <c r="G5731" s="232" t="str">
        <f>data_olah!G688</f>
        <v>116.3282576385538</v>
      </c>
      <c r="H5731" s="231" t="str">
        <f>data_olah!H688</f>
        <v>ICON+</v>
      </c>
      <c r="I5731" s="231" t="str">
        <f>data_olah!I688</f>
        <v> Broadband + I-WIN</v>
      </c>
      <c r="J5731" s="231" t="str">
        <f>data_olah!J688</f>
        <v>TERPASANG</v>
      </c>
      <c r="K5731" s="231" t="str">
        <f>data_olah!S688</f>
        <v>&lt;= 200GB</v>
      </c>
      <c r="L5731" s="231" t="str">
        <f>data_olah!U688</f>
        <v>KURANG OPTIMAL</v>
      </c>
    </row>
    <row r="5732">
      <c r="A5732" s="230">
        <v>2025.0</v>
      </c>
      <c r="B5732" s="230" t="s">
        <v>3601</v>
      </c>
      <c r="C5732" s="231" t="str">
        <f>data_olah!B689</f>
        <v>PASER</v>
      </c>
      <c r="D5732" s="231" t="str">
        <f>data_olah!C689</f>
        <v>BATU ENGAU</v>
      </c>
      <c r="E5732" s="231" t="str">
        <f>data_olah!D689</f>
        <v>TEBRU PASER DAMAI</v>
      </c>
      <c r="F5732" s="232" t="str">
        <f>data_olah!F689</f>
        <v>-2.1586449538556183</v>
      </c>
      <c r="G5732" s="232" t="str">
        <f>data_olah!G689</f>
        <v>116.10812314886934</v>
      </c>
      <c r="H5732" s="231" t="str">
        <f>data_olah!H689</f>
        <v>TELKOMSEL</v>
      </c>
      <c r="I5732" s="231" t="str">
        <f>data_olah!I689</f>
        <v>INDIHOME</v>
      </c>
      <c r="J5732" s="231" t="str">
        <f>data_olah!J689</f>
        <v>TERPASANG</v>
      </c>
      <c r="K5732" s="231" t="str">
        <f>data_olah!S689</f>
        <v/>
      </c>
      <c r="L5732" s="231" t="str">
        <f>data_olah!U689</f>
        <v>TIDAK OPTIMAL</v>
      </c>
    </row>
    <row r="5733">
      <c r="A5733" s="230">
        <v>2025.0</v>
      </c>
      <c r="B5733" s="230" t="s">
        <v>3601</v>
      </c>
      <c r="C5733" s="231" t="str">
        <f>data_olah!B690</f>
        <v>PASER</v>
      </c>
      <c r="D5733" s="231" t="str">
        <f>data_olah!C690</f>
        <v>BATU SOPANG</v>
      </c>
      <c r="E5733" s="231" t="str">
        <f>data_olah!D690</f>
        <v>SAMURANGAU</v>
      </c>
      <c r="F5733" s="232" t="str">
        <f>data_olah!F690</f>
        <v>-1.9048538650924653</v>
      </c>
      <c r="G5733" s="232" t="str">
        <f>data_olah!G690</f>
        <v>115.93400801953022</v>
      </c>
      <c r="H5733" s="231" t="str">
        <f>data_olah!H690</f>
        <v>ICON+</v>
      </c>
      <c r="I5733" s="231" t="str">
        <f>data_olah!I690</f>
        <v> Broadband + I-WIN</v>
      </c>
      <c r="J5733" s="231" t="str">
        <f>data_olah!J690</f>
        <v>TERPASANG</v>
      </c>
      <c r="K5733" s="231" t="str">
        <f>data_olah!S690</f>
        <v>&lt;= 200GB</v>
      </c>
      <c r="L5733" s="231" t="str">
        <f>data_olah!U690</f>
        <v>KURANG OPTIMAL</v>
      </c>
    </row>
    <row r="5734">
      <c r="A5734" s="230">
        <v>2025.0</v>
      </c>
      <c r="B5734" s="230" t="s">
        <v>3601</v>
      </c>
      <c r="C5734" s="231" t="str">
        <f>data_olah!B691</f>
        <v>PASER</v>
      </c>
      <c r="D5734" s="231" t="str">
        <f>data_olah!C691</f>
        <v>BATU SOPANG</v>
      </c>
      <c r="E5734" s="231" t="str">
        <f>data_olah!D691</f>
        <v>BUSUI</v>
      </c>
      <c r="F5734" s="232" t="str">
        <f>data_olah!F691</f>
        <v>-1.7379575091232700</v>
      </c>
      <c r="G5734" s="232" t="str">
        <f>data_olah!G691</f>
        <v>115.8305680071020</v>
      </c>
      <c r="H5734" s="231" t="str">
        <f>data_olah!H691</f>
        <v>TELKOMSEL</v>
      </c>
      <c r="I5734" s="231" t="str">
        <f>data_olah!I691</f>
        <v>INDIHOME</v>
      </c>
      <c r="J5734" s="231" t="str">
        <f>data_olah!J691</f>
        <v>TERPASANG</v>
      </c>
      <c r="K5734" s="231" t="str">
        <f>data_olah!S691</f>
        <v/>
      </c>
      <c r="L5734" s="231" t="str">
        <f>data_olah!U691</f>
        <v>KURANG OPTIMAL</v>
      </c>
    </row>
    <row r="5735">
      <c r="A5735" s="230">
        <v>2025.0</v>
      </c>
      <c r="B5735" s="230" t="s">
        <v>3601</v>
      </c>
      <c r="C5735" s="231" t="str">
        <f>data_olah!B692</f>
        <v>PASER</v>
      </c>
      <c r="D5735" s="231" t="str">
        <f>data_olah!C692</f>
        <v>BATU SOPANG</v>
      </c>
      <c r="E5735" s="231" t="str">
        <f>data_olah!D692</f>
        <v>BATU KAJANG</v>
      </c>
      <c r="F5735" s="232" t="str">
        <f>data_olah!F692</f>
        <v>-1.8259178170820100</v>
      </c>
      <c r="G5735" s="232" t="str">
        <f>data_olah!G692</f>
        <v>115.92001649877500</v>
      </c>
      <c r="H5735" s="231" t="str">
        <f>data_olah!H692</f>
        <v>TELKOM</v>
      </c>
      <c r="I5735" s="231" t="str">
        <f>data_olah!I692</f>
        <v>WMS</v>
      </c>
      <c r="J5735" s="231" t="str">
        <f>data_olah!J692</f>
        <v>TERPASANG</v>
      </c>
      <c r="K5735" s="231" t="str">
        <f>data_olah!S692</f>
        <v>&lt;= 50GB</v>
      </c>
      <c r="L5735" s="231" t="str">
        <f>data_olah!U692</f>
        <v>TIDAK OPTIMAL</v>
      </c>
    </row>
    <row r="5736">
      <c r="A5736" s="230">
        <v>2025.0</v>
      </c>
      <c r="B5736" s="230" t="s">
        <v>3601</v>
      </c>
      <c r="C5736" s="231" t="str">
        <f>data_olah!B693</f>
        <v>PASER</v>
      </c>
      <c r="D5736" s="231" t="str">
        <f>data_olah!C693</f>
        <v>BATU SOPANG</v>
      </c>
      <c r="E5736" s="231" t="str">
        <f>data_olah!D693</f>
        <v>LEGAI</v>
      </c>
      <c r="F5736" s="232" t="str">
        <f>data_olah!F693</f>
        <v>-1.868.716.280.554.300</v>
      </c>
      <c r="G5736" s="232" t="str">
        <f>data_olah!G693</f>
        <v>115.93.253551312800</v>
      </c>
      <c r="H5736" s="231" t="str">
        <f>data_olah!H693</f>
        <v>TELKOMSEL</v>
      </c>
      <c r="I5736" s="231" t="str">
        <f>data_olah!I693</f>
        <v>INDIHOME</v>
      </c>
      <c r="J5736" s="231" t="str">
        <f>data_olah!J693</f>
        <v>TERPASANG</v>
      </c>
      <c r="K5736" s="231" t="str">
        <f>data_olah!S693</f>
        <v/>
      </c>
      <c r="L5736" s="231" t="str">
        <f>data_olah!U693</f>
        <v>TIDAK OPTIMAL</v>
      </c>
    </row>
    <row r="5737">
      <c r="A5737" s="230">
        <v>2025.0</v>
      </c>
      <c r="B5737" s="230" t="s">
        <v>3601</v>
      </c>
      <c r="C5737" s="231" t="str">
        <f>data_olah!B694</f>
        <v>PASER</v>
      </c>
      <c r="D5737" s="231" t="str">
        <f>data_olah!C694</f>
        <v>BATU SOPANG</v>
      </c>
      <c r="E5737" s="231" t="str">
        <f>data_olah!D694</f>
        <v>SUNGAI TERIK</v>
      </c>
      <c r="F5737" s="232" t="str">
        <f>data_olah!F694</f>
        <v>-1.8349566551748637</v>
      </c>
      <c r="G5737" s="232" t="str">
        <f>data_olah!G694</f>
        <v>115.947517861357</v>
      </c>
      <c r="H5737" s="231" t="str">
        <f>data_olah!H694</f>
        <v>TELKOMSEL</v>
      </c>
      <c r="I5737" s="231" t="str">
        <f>data_olah!I694</f>
        <v>INDIHOME</v>
      </c>
      <c r="J5737" s="231" t="str">
        <f>data_olah!J694</f>
        <v>TERPASANG</v>
      </c>
      <c r="K5737" s="231" t="str">
        <f>data_olah!S694</f>
        <v/>
      </c>
      <c r="L5737" s="231" t="str">
        <f>data_olah!U694</f>
        <v>KURANG OPTIMAL</v>
      </c>
    </row>
    <row r="5738">
      <c r="A5738" s="230">
        <v>2025.0</v>
      </c>
      <c r="B5738" s="230" t="s">
        <v>3601</v>
      </c>
      <c r="C5738" s="231" t="str">
        <f>data_olah!B695</f>
        <v>PASER</v>
      </c>
      <c r="D5738" s="231" t="str">
        <f>data_olah!C695</f>
        <v>BATU SOPANG</v>
      </c>
      <c r="E5738" s="231" t="str">
        <f>data_olah!D695</f>
        <v>KASUNGAI</v>
      </c>
      <c r="F5738" s="232" t="str">
        <f>data_olah!F695</f>
        <v>-1.807876984652584</v>
      </c>
      <c r="G5738" s="232" t="str">
        <f>data_olah!G695</f>
        <v>115.9175425402551</v>
      </c>
      <c r="H5738" s="231" t="str">
        <f>data_olah!H695</f>
        <v>TELKOM</v>
      </c>
      <c r="I5738" s="231" t="str">
        <f>data_olah!I695</f>
        <v>WMS</v>
      </c>
      <c r="J5738" s="231" t="str">
        <f>data_olah!J695</f>
        <v>TERPASANG</v>
      </c>
      <c r="K5738" s="231" t="str">
        <f>data_olah!S695</f>
        <v>&lt;= 50GB</v>
      </c>
      <c r="L5738" s="231" t="str">
        <f>data_olah!U695</f>
        <v>TIDAK OPTIMAL</v>
      </c>
    </row>
    <row r="5739">
      <c r="A5739" s="230">
        <v>2025.0</v>
      </c>
      <c r="B5739" s="230" t="s">
        <v>3601</v>
      </c>
      <c r="C5739" s="231" t="str">
        <f>data_olah!B696</f>
        <v>PASER</v>
      </c>
      <c r="D5739" s="231" t="str">
        <f>data_olah!C696</f>
        <v>BATU SOPANG</v>
      </c>
      <c r="E5739" s="231" t="str">
        <f>data_olah!D696</f>
        <v>RANTAU BUTA</v>
      </c>
      <c r="F5739" s="232" t="str">
        <f>data_olah!F696</f>
        <v>-1.7415296479243139</v>
      </c>
      <c r="G5739" s="232" t="str">
        <f>data_olah!G696</f>
        <v>115.9617832473535</v>
      </c>
      <c r="H5739" s="231" t="str">
        <f>data_olah!H696</f>
        <v>ICON+</v>
      </c>
      <c r="I5739" s="231" t="str">
        <f>data_olah!I696</f>
        <v>STARLINK</v>
      </c>
      <c r="J5739" s="231" t="str">
        <f>data_olah!J696</f>
        <v>TERPASANG</v>
      </c>
      <c r="K5739" s="231" t="str">
        <f>data_olah!S696</f>
        <v>&gt; 200GB</v>
      </c>
      <c r="L5739" s="231" t="str">
        <f>data_olah!U696</f>
        <v>KURANG OPTIMAL</v>
      </c>
    </row>
    <row r="5740">
      <c r="A5740" s="230">
        <v>2025.0</v>
      </c>
      <c r="B5740" s="230" t="s">
        <v>3601</v>
      </c>
      <c r="C5740" s="231" t="str">
        <f>data_olah!B697</f>
        <v>PASER</v>
      </c>
      <c r="D5740" s="231" t="str">
        <f>data_olah!C697</f>
        <v>BATU SOPANG</v>
      </c>
      <c r="E5740" s="231" t="str">
        <f>data_olah!D697</f>
        <v>RANTAU LAYUNG</v>
      </c>
      <c r="F5740" s="232" t="str">
        <f>data_olah!F697</f>
        <v>-1.6197934546885955</v>
      </c>
      <c r="G5740" s="232" t="str">
        <f>data_olah!G697</f>
        <v>116.00060052564983</v>
      </c>
      <c r="H5740" s="231" t="str">
        <f>data_olah!H697</f>
        <v>ICON+</v>
      </c>
      <c r="I5740" s="231" t="str">
        <f>data_olah!I697</f>
        <v>STARLINK</v>
      </c>
      <c r="J5740" s="231" t="str">
        <f>data_olah!J697</f>
        <v>TERPASANG</v>
      </c>
      <c r="K5740" s="231" t="str">
        <f>data_olah!S697</f>
        <v>&gt; 200GB</v>
      </c>
      <c r="L5740" s="231" t="str">
        <f>data_olah!U697</f>
        <v>KURANG OPTIMAL</v>
      </c>
    </row>
    <row r="5741">
      <c r="A5741" s="230">
        <v>2025.0</v>
      </c>
      <c r="B5741" s="230" t="s">
        <v>3601</v>
      </c>
      <c r="C5741" s="231" t="str">
        <f>data_olah!B698</f>
        <v>PASER</v>
      </c>
      <c r="D5741" s="231" t="str">
        <f>data_olah!C698</f>
        <v>BATU SOPANG</v>
      </c>
      <c r="E5741" s="231" t="str">
        <f>data_olah!D698</f>
        <v>SONGKA</v>
      </c>
      <c r="F5741" s="232" t="str">
        <f>data_olah!F698</f>
        <v>-1.828394559104346</v>
      </c>
      <c r="G5741" s="232" t="str">
        <f>data_olah!G698</f>
        <v>115.88398208083335</v>
      </c>
      <c r="H5741" s="231" t="str">
        <f>data_olah!H698</f>
        <v>TELKOMSEL</v>
      </c>
      <c r="I5741" s="231" t="str">
        <f>data_olah!I698</f>
        <v>INDIHOME</v>
      </c>
      <c r="J5741" s="231" t="str">
        <f>data_olah!J698</f>
        <v>TERPASANG</v>
      </c>
      <c r="K5741" s="231" t="str">
        <f>data_olah!S698</f>
        <v/>
      </c>
      <c r="L5741" s="231" t="str">
        <f>data_olah!U698</f>
        <v>TIDAK OPTIMAL</v>
      </c>
    </row>
    <row r="5742">
      <c r="A5742" s="230">
        <v>2025.0</v>
      </c>
      <c r="B5742" s="230" t="s">
        <v>3601</v>
      </c>
      <c r="C5742" s="231" t="str">
        <f>data_olah!B699</f>
        <v>PASER</v>
      </c>
      <c r="D5742" s="231" t="str">
        <f>data_olah!C699</f>
        <v>KUARO</v>
      </c>
      <c r="E5742" s="231" t="str">
        <f>data_olah!D699</f>
        <v>LOLO</v>
      </c>
      <c r="F5742" s="232" t="str">
        <f>data_olah!F699</f>
        <v>-1.878927625607862</v>
      </c>
      <c r="G5742" s="232" t="str">
        <f>data_olah!G699</f>
        <v>116.08415294203698</v>
      </c>
      <c r="H5742" s="231" t="str">
        <f>data_olah!H699</f>
        <v/>
      </c>
      <c r="I5742" s="231" t="str">
        <f>data_olah!I699</f>
        <v/>
      </c>
      <c r="J5742" s="231" t="str">
        <f>data_olah!J699</f>
        <v/>
      </c>
      <c r="K5742" s="231" t="str">
        <f>data_olah!S699</f>
        <v>BELUM TERPASANG</v>
      </c>
      <c r="L5742" s="231" t="str">
        <f>data_olah!U699</f>
        <v>BELUM TERPASANG</v>
      </c>
    </row>
    <row r="5743">
      <c r="A5743" s="230">
        <v>2025.0</v>
      </c>
      <c r="B5743" s="230" t="s">
        <v>3601</v>
      </c>
      <c r="C5743" s="231" t="str">
        <f>data_olah!B700</f>
        <v>PASER</v>
      </c>
      <c r="D5743" s="231" t="str">
        <f>data_olah!C700</f>
        <v>KUARO</v>
      </c>
      <c r="E5743" s="231" t="str">
        <f>data_olah!D700</f>
        <v>SANDELEY</v>
      </c>
      <c r="F5743" s="232" t="str">
        <f>data_olah!F700</f>
        <v>-1.6925902484951292</v>
      </c>
      <c r="G5743" s="232" t="str">
        <f>data_olah!G700</f>
        <v>116.14310495226897</v>
      </c>
      <c r="H5743" s="231" t="str">
        <f>data_olah!H700</f>
        <v>TELKOMSEL</v>
      </c>
      <c r="I5743" s="231" t="str">
        <f>data_olah!I700</f>
        <v>INDIHOME</v>
      </c>
      <c r="J5743" s="231" t="str">
        <f>data_olah!J700</f>
        <v>TERPASANG</v>
      </c>
      <c r="K5743" s="231" t="str">
        <f>data_olah!S700</f>
        <v/>
      </c>
      <c r="L5743" s="231" t="str">
        <f>data_olah!U700</f>
        <v>KURANG OPTIMAL</v>
      </c>
    </row>
    <row r="5744">
      <c r="A5744" s="230">
        <v>2025.0</v>
      </c>
      <c r="B5744" s="230" t="s">
        <v>3601</v>
      </c>
      <c r="C5744" s="231" t="str">
        <f>data_olah!B701</f>
        <v>PASER</v>
      </c>
      <c r="D5744" s="231" t="str">
        <f>data_olah!C701</f>
        <v>KUARO</v>
      </c>
      <c r="E5744" s="231" t="str">
        <f>data_olah!D701</f>
        <v>HARAPAN BARU</v>
      </c>
      <c r="F5744" s="232" t="str">
        <f>data_olah!F701</f>
        <v>-1.7724950449635755</v>
      </c>
      <c r="G5744" s="232" t="str">
        <f>data_olah!G701</f>
        <v>116.41822688368462</v>
      </c>
      <c r="H5744" s="231" t="str">
        <f>data_olah!H701</f>
        <v>ICON+</v>
      </c>
      <c r="I5744" s="231" t="str">
        <f>data_olah!I701</f>
        <v>STARLINK</v>
      </c>
      <c r="J5744" s="231" t="str">
        <f>data_olah!J701</f>
        <v>TERPASANG</v>
      </c>
      <c r="K5744" s="231" t="str">
        <f>data_olah!S701</f>
        <v>&gt; 200GB</v>
      </c>
      <c r="L5744" s="231" t="str">
        <f>data_olah!U701</f>
        <v>KURANG OPTIMAL</v>
      </c>
    </row>
    <row r="5745">
      <c r="A5745" s="230">
        <v>2025.0</v>
      </c>
      <c r="B5745" s="230" t="s">
        <v>3601</v>
      </c>
      <c r="C5745" s="231" t="str">
        <f>data_olah!B702</f>
        <v>PASER</v>
      </c>
      <c r="D5745" s="231" t="str">
        <f>data_olah!C702</f>
        <v>KUARO</v>
      </c>
      <c r="E5745" s="231" t="str">
        <f>data_olah!D702</f>
        <v>RANGAN</v>
      </c>
      <c r="F5745" s="232" t="str">
        <f>data_olah!F702</f>
        <v>-1.7945887067011579</v>
      </c>
      <c r="G5745" s="232" t="str">
        <f>data_olah!G702</f>
        <v>116.09888801294683</v>
      </c>
      <c r="H5745" s="231" t="str">
        <f>data_olah!H702</f>
        <v>PSN</v>
      </c>
      <c r="I5745" s="231" t="str">
        <f>data_olah!I702</f>
        <v>VSAT</v>
      </c>
      <c r="J5745" s="231" t="str">
        <f>data_olah!J702</f>
        <v>TERPASANG</v>
      </c>
      <c r="K5745" s="231" t="str">
        <f>data_olah!S702</f>
        <v>&lt;= 10GB</v>
      </c>
      <c r="L5745" s="231" t="str">
        <f>data_olah!U702</f>
        <v>TIDAK OPTIMAL</v>
      </c>
    </row>
    <row r="5746">
      <c r="A5746" s="230">
        <v>2025.0</v>
      </c>
      <c r="B5746" s="230" t="s">
        <v>3601</v>
      </c>
      <c r="C5746" s="231" t="str">
        <f>data_olah!B703</f>
        <v>PASER</v>
      </c>
      <c r="D5746" s="231" t="str">
        <f>data_olah!C703</f>
        <v>KUARO</v>
      </c>
      <c r="E5746" s="231" t="str">
        <f>data_olah!D703</f>
        <v>MODANG</v>
      </c>
      <c r="F5746" s="232" t="str">
        <f>data_olah!F703</f>
        <v>-1.7257166623425586</v>
      </c>
      <c r="G5746" s="232" t="str">
        <f>data_olah!G703</f>
        <v>116.13249381937091</v>
      </c>
      <c r="H5746" s="231" t="str">
        <f>data_olah!H703</f>
        <v>TELKOMSEL</v>
      </c>
      <c r="I5746" s="231" t="str">
        <f>data_olah!I703</f>
        <v>INDIHOME</v>
      </c>
      <c r="J5746" s="231" t="str">
        <f>data_olah!J703</f>
        <v>TERPASANG</v>
      </c>
      <c r="K5746" s="231" t="str">
        <f>data_olah!S703</f>
        <v/>
      </c>
      <c r="L5746" s="231" t="str">
        <f>data_olah!U703</f>
        <v>KURANG OPTIMAL</v>
      </c>
    </row>
    <row r="5747">
      <c r="A5747" s="230">
        <v>2025.0</v>
      </c>
      <c r="B5747" s="230" t="s">
        <v>3601</v>
      </c>
      <c r="C5747" s="231" t="str">
        <f>data_olah!B704</f>
        <v>PASER</v>
      </c>
      <c r="D5747" s="231" t="str">
        <f>data_olah!C704</f>
        <v>KUARO</v>
      </c>
      <c r="E5747" s="231" t="str">
        <f>data_olah!D704</f>
        <v>PASIR MAYANG</v>
      </c>
      <c r="F5747" s="232" t="str">
        <f>data_olah!F704</f>
        <v>-1.7742966776106361</v>
      </c>
      <c r="G5747" s="232" t="str">
        <f>data_olah!G704</f>
        <v>116.21831469799247</v>
      </c>
      <c r="H5747" s="231" t="str">
        <f>data_olah!H704</f>
        <v>TELKOMSEL</v>
      </c>
      <c r="I5747" s="231" t="str">
        <f>data_olah!I704</f>
        <v>INDIHOME</v>
      </c>
      <c r="J5747" s="231" t="str">
        <f>data_olah!J704</f>
        <v>TERPASANG</v>
      </c>
      <c r="K5747" s="231" t="str">
        <f>data_olah!S704</f>
        <v/>
      </c>
      <c r="L5747" s="231" t="str">
        <f>data_olah!U704</f>
        <v>KURANG OPTIMAL</v>
      </c>
    </row>
    <row r="5748">
      <c r="A5748" s="230">
        <v>2025.0</v>
      </c>
      <c r="B5748" s="230" t="s">
        <v>3601</v>
      </c>
      <c r="C5748" s="231" t="str">
        <f>data_olah!B705</f>
        <v>PASER</v>
      </c>
      <c r="D5748" s="231" t="str">
        <f>data_olah!C705</f>
        <v>KUARO</v>
      </c>
      <c r="E5748" s="231" t="str">
        <f>data_olah!D705</f>
        <v>KERTA BUMI</v>
      </c>
      <c r="F5748" s="232" t="str">
        <f>data_olah!F705</f>
        <v>-1.7432164851684002</v>
      </c>
      <c r="G5748" s="232" t="str">
        <f>data_olah!G705</f>
        <v>116.07489760774699</v>
      </c>
      <c r="H5748" s="231" t="str">
        <f>data_olah!H705</f>
        <v>TELKOMSEL</v>
      </c>
      <c r="I5748" s="231" t="str">
        <f>data_olah!I705</f>
        <v>INDIHOME</v>
      </c>
      <c r="J5748" s="231" t="str">
        <f>data_olah!J705</f>
        <v>TERPASANG</v>
      </c>
      <c r="K5748" s="231" t="str">
        <f>data_olah!S705</f>
        <v/>
      </c>
      <c r="L5748" s="231" t="str">
        <f>data_olah!U705</f>
        <v>TIDAK OPTIMAL</v>
      </c>
    </row>
    <row r="5749">
      <c r="A5749" s="230">
        <v>2025.0</v>
      </c>
      <c r="B5749" s="230" t="s">
        <v>3601</v>
      </c>
      <c r="C5749" s="231" t="str">
        <f>data_olah!B706</f>
        <v>PASER</v>
      </c>
      <c r="D5749" s="231" t="str">
        <f>data_olah!C706</f>
        <v>KUARO</v>
      </c>
      <c r="E5749" s="231" t="str">
        <f>data_olah!D706</f>
        <v>PONDONG BARU</v>
      </c>
      <c r="F5749" s="232" t="str">
        <f>data_olah!F706</f>
        <v>-1.8137985837934292</v>
      </c>
      <c r="G5749" s="232" t="str">
        <f>data_olah!G706</f>
        <v>116.2385207365896</v>
      </c>
      <c r="H5749" s="231" t="str">
        <f>data_olah!H706</f>
        <v>PSN</v>
      </c>
      <c r="I5749" s="231" t="str">
        <f>data_olah!I706</f>
        <v>VSAT</v>
      </c>
      <c r="J5749" s="231" t="str">
        <f>data_olah!J706</f>
        <v>TERPASANG</v>
      </c>
      <c r="K5749" s="231" t="str">
        <f>data_olah!S706</f>
        <v>&lt;= 10GB</v>
      </c>
      <c r="L5749" s="231" t="str">
        <f>data_olah!U706</f>
        <v>TIDAK OPTIMAL</v>
      </c>
    </row>
    <row r="5750">
      <c r="A5750" s="230">
        <v>2025.0</v>
      </c>
      <c r="B5750" s="230" t="s">
        <v>3601</v>
      </c>
      <c r="C5750" s="231" t="str">
        <f>data_olah!B707</f>
        <v>PASER</v>
      </c>
      <c r="D5750" s="231" t="str">
        <f>data_olah!C707</f>
        <v>KUARO</v>
      </c>
      <c r="E5750" s="231" t="str">
        <f>data_olah!D707</f>
        <v>PADANG JAYA</v>
      </c>
      <c r="F5750" s="232" t="str">
        <f>data_olah!F707</f>
        <v>-1.7940861886798762</v>
      </c>
      <c r="G5750" s="232" t="str">
        <f>data_olah!G707</f>
        <v>116.05789232105396</v>
      </c>
      <c r="H5750" s="231" t="str">
        <f>data_olah!H707</f>
        <v/>
      </c>
      <c r="I5750" s="231" t="str">
        <f>data_olah!I707</f>
        <v/>
      </c>
      <c r="J5750" s="231" t="str">
        <f>data_olah!J707</f>
        <v/>
      </c>
      <c r="K5750" s="231" t="str">
        <f>data_olah!S707</f>
        <v>BELUM TERPASANG</v>
      </c>
      <c r="L5750" s="231" t="str">
        <f>data_olah!U707</f>
        <v>BELUM TERPASANG</v>
      </c>
    </row>
    <row r="5751">
      <c r="A5751" s="230">
        <v>2025.0</v>
      </c>
      <c r="B5751" s="230" t="s">
        <v>3601</v>
      </c>
      <c r="C5751" s="231" t="str">
        <f>data_olah!B708</f>
        <v>PASER</v>
      </c>
      <c r="D5751" s="231" t="str">
        <f>data_olah!C708</f>
        <v>KUARO</v>
      </c>
      <c r="E5751" s="231" t="str">
        <f>data_olah!D708</f>
        <v>KENDAROM</v>
      </c>
      <c r="F5751" s="232" t="str">
        <f>data_olah!F708</f>
        <v>-1.7770045228437874</v>
      </c>
      <c r="G5751" s="232" t="str">
        <f>data_olah!G708</f>
        <v>116.09993248742362</v>
      </c>
      <c r="H5751" s="231" t="str">
        <f>data_olah!H708</f>
        <v>TELKOMSEL</v>
      </c>
      <c r="I5751" s="231" t="str">
        <f>data_olah!I708</f>
        <v>INDIHOME</v>
      </c>
      <c r="J5751" s="231" t="str">
        <f>data_olah!J708</f>
        <v>TERPASANG</v>
      </c>
      <c r="K5751" s="231" t="str">
        <f>data_olah!S708</f>
        <v/>
      </c>
      <c r="L5751" s="231" t="str">
        <f>data_olah!U708</f>
        <v>TIDAK OPTIMAL</v>
      </c>
    </row>
    <row r="5752">
      <c r="A5752" s="230">
        <v>2025.0</v>
      </c>
      <c r="B5752" s="230" t="s">
        <v>3601</v>
      </c>
      <c r="C5752" s="231" t="str">
        <f>data_olah!B709</f>
        <v>PASER</v>
      </c>
      <c r="D5752" s="231" t="str">
        <f>data_olah!C709</f>
        <v>KUARO</v>
      </c>
      <c r="E5752" s="231" t="str">
        <f>data_olah!D709</f>
        <v>KLEMPANG SARI</v>
      </c>
      <c r="F5752" s="232" t="str">
        <f>data_olah!F709</f>
        <v>-1.834691217212868</v>
      </c>
      <c r="G5752" s="232" t="str">
        <f>data_olah!G709</f>
        <v>116.09478046435623</v>
      </c>
      <c r="H5752" s="231" t="str">
        <f>data_olah!H709</f>
        <v>TELKOMSEL</v>
      </c>
      <c r="I5752" s="231" t="str">
        <f>data_olah!I709</f>
        <v>INDIHOME</v>
      </c>
      <c r="J5752" s="231" t="str">
        <f>data_olah!J709</f>
        <v>TERPASANG</v>
      </c>
      <c r="K5752" s="231" t="str">
        <f>data_olah!S709</f>
        <v/>
      </c>
      <c r="L5752" s="231" t="str">
        <f>data_olah!U709</f>
        <v>TIDAK OPTIMAL</v>
      </c>
    </row>
    <row r="5753">
      <c r="A5753" s="230">
        <v>2025.0</v>
      </c>
      <c r="B5753" s="230" t="s">
        <v>3601</v>
      </c>
      <c r="C5753" s="231" t="str">
        <f>data_olah!B710</f>
        <v>PASER</v>
      </c>
      <c r="D5753" s="231" t="str">
        <f>data_olah!C710</f>
        <v>KUARO</v>
      </c>
      <c r="E5753" s="231" t="str">
        <f>data_olah!D710</f>
        <v>KELUANG PASER JAYA</v>
      </c>
      <c r="F5753" s="232" t="str">
        <f>data_olah!F710</f>
        <v>-1.8794991115598447</v>
      </c>
      <c r="G5753" s="232" t="str">
        <f>data_olah!G710</f>
        <v>116.1260405989016</v>
      </c>
      <c r="H5753" s="231" t="str">
        <f>data_olah!H710</f>
        <v/>
      </c>
      <c r="I5753" s="231" t="str">
        <f>data_olah!I710</f>
        <v/>
      </c>
      <c r="J5753" s="231" t="str">
        <f>data_olah!J710</f>
        <v/>
      </c>
      <c r="K5753" s="231" t="str">
        <f>data_olah!S710</f>
        <v>BELUM TERPASANG</v>
      </c>
      <c r="L5753" s="231" t="str">
        <f>data_olah!U710</f>
        <v>BELUM TERPASANG</v>
      </c>
    </row>
    <row r="5754">
      <c r="A5754" s="230">
        <v>2025.0</v>
      </c>
      <c r="B5754" s="230" t="s">
        <v>3601</v>
      </c>
      <c r="C5754" s="231" t="str">
        <f>data_olah!B711</f>
        <v>PASER</v>
      </c>
      <c r="D5754" s="231" t="str">
        <f>data_olah!C711</f>
        <v>LONG IKIS</v>
      </c>
      <c r="E5754" s="231" t="str">
        <f>data_olah!D711</f>
        <v>MUARA ADANG</v>
      </c>
      <c r="F5754" s="232" t="str">
        <f>data_olah!F711</f>
        <v>-1.6699922008416643</v>
      </c>
      <c r="G5754" s="232" t="str">
        <f>data_olah!G711</f>
        <v>116.31009043389574</v>
      </c>
      <c r="H5754" s="231" t="str">
        <f>data_olah!H711</f>
        <v>ICON+</v>
      </c>
      <c r="I5754" s="231" t="str">
        <f>data_olah!I711</f>
        <v> Broadband + I-WIN</v>
      </c>
      <c r="J5754" s="231" t="str">
        <f>data_olah!J711</f>
        <v>TERPASANG</v>
      </c>
      <c r="K5754" s="231" t="str">
        <f>data_olah!S711</f>
        <v>&lt;= 200GB</v>
      </c>
      <c r="L5754" s="231" t="str">
        <f>data_olah!U711</f>
        <v>KURANG OPTIMAL</v>
      </c>
    </row>
    <row r="5755">
      <c r="A5755" s="230">
        <v>2025.0</v>
      </c>
      <c r="B5755" s="230" t="s">
        <v>3601</v>
      </c>
      <c r="C5755" s="231" t="str">
        <f>data_olah!B712</f>
        <v>PASER</v>
      </c>
      <c r="D5755" s="231" t="str">
        <f>data_olah!C712</f>
        <v>LONG IKIS</v>
      </c>
      <c r="E5755" s="231" t="str">
        <f>data_olah!D712</f>
        <v>TELUK WARU</v>
      </c>
      <c r="F5755" s="232" t="str">
        <f>data_olah!F712</f>
        <v>-1.6523418071730815</v>
      </c>
      <c r="G5755" s="232" t="str">
        <f>data_olah!G712</f>
        <v>116.29561338262076</v>
      </c>
      <c r="H5755" s="231" t="str">
        <f>data_olah!H712</f>
        <v>ICON+</v>
      </c>
      <c r="I5755" s="231" t="str">
        <f>data_olah!I712</f>
        <v>STARLINK</v>
      </c>
      <c r="J5755" s="231" t="str">
        <f>data_olah!J712</f>
        <v>TERPASANG</v>
      </c>
      <c r="K5755" s="231" t="str">
        <f>data_olah!S712</f>
        <v>&gt; 200GB</v>
      </c>
      <c r="L5755" s="231" t="str">
        <f>data_olah!U712</f>
        <v>KURANG OPTIMAL</v>
      </c>
    </row>
    <row r="5756">
      <c r="A5756" s="230">
        <v>2025.0</v>
      </c>
      <c r="B5756" s="230" t="s">
        <v>3601</v>
      </c>
      <c r="C5756" s="231" t="str">
        <f>data_olah!B713</f>
        <v>PASER</v>
      </c>
      <c r="D5756" s="231" t="str">
        <f>data_olah!C713</f>
        <v>LONG IKIS</v>
      </c>
      <c r="E5756" s="231" t="str">
        <f>data_olah!D713</f>
        <v>TAJUR</v>
      </c>
      <c r="F5756" s="232" t="str">
        <f>data_olah!F713</f>
        <v>-1.6309064247004614</v>
      </c>
      <c r="G5756" s="232" t="str">
        <f>data_olah!G713</f>
        <v>116.19986514903162</v>
      </c>
      <c r="H5756" s="231" t="str">
        <f>data_olah!H713</f>
        <v>TELKOMSEL</v>
      </c>
      <c r="I5756" s="231" t="str">
        <f>data_olah!I713</f>
        <v>INDIHOME</v>
      </c>
      <c r="J5756" s="231" t="str">
        <f>data_olah!J713</f>
        <v>TERPASANG</v>
      </c>
      <c r="K5756" s="231" t="str">
        <f>data_olah!S713</f>
        <v/>
      </c>
      <c r="L5756" s="231" t="str">
        <f>data_olah!U713</f>
        <v>KURANG OPTIMAL</v>
      </c>
    </row>
    <row r="5757">
      <c r="A5757" s="230">
        <v>2025.0</v>
      </c>
      <c r="B5757" s="230" t="s">
        <v>3601</v>
      </c>
      <c r="C5757" s="231" t="str">
        <f>data_olah!B714</f>
        <v>PASER</v>
      </c>
      <c r="D5757" s="231" t="str">
        <f>data_olah!C714</f>
        <v>LONG IKIS</v>
      </c>
      <c r="E5757" s="231" t="str">
        <f>data_olah!D714</f>
        <v>SEMUNTAI</v>
      </c>
      <c r="F5757" s="232" t="str">
        <f>data_olah!F714</f>
        <v>-1.6469735808698045</v>
      </c>
      <c r="G5757" s="232" t="str">
        <f>data_olah!G714</f>
        <v>116.15412711991836</v>
      </c>
      <c r="H5757" s="231" t="str">
        <f>data_olah!H714</f>
        <v>TELKOMSEL</v>
      </c>
      <c r="I5757" s="231" t="str">
        <f>data_olah!I714</f>
        <v>INDIHOME</v>
      </c>
      <c r="J5757" s="231" t="str">
        <f>data_olah!J714</f>
        <v>TERPASANG</v>
      </c>
      <c r="K5757" s="231" t="str">
        <f>data_olah!S714</f>
        <v/>
      </c>
      <c r="L5757" s="231" t="str">
        <f>data_olah!U714</f>
        <v>TIDAK OPTIMAL</v>
      </c>
    </row>
    <row r="5758">
      <c r="A5758" s="230">
        <v>2025.0</v>
      </c>
      <c r="B5758" s="230" t="s">
        <v>3601</v>
      </c>
      <c r="C5758" s="231" t="str">
        <f>data_olah!B715</f>
        <v>PASER</v>
      </c>
      <c r="D5758" s="231" t="str">
        <f>data_olah!C715</f>
        <v>LONG IKIS</v>
      </c>
      <c r="E5758" s="231" t="str">
        <f>data_olah!D715</f>
        <v>LOMBOK</v>
      </c>
      <c r="F5758" s="232" t="str">
        <f>data_olah!F715</f>
        <v>-1.6141819885294506</v>
      </c>
      <c r="G5758" s="232" t="str">
        <f>data_olah!G715</f>
        <v>116.15853070646948</v>
      </c>
      <c r="H5758" s="231" t="str">
        <f>data_olah!H715</f>
        <v/>
      </c>
      <c r="I5758" s="231" t="str">
        <f>data_olah!I715</f>
        <v/>
      </c>
      <c r="J5758" s="231" t="str">
        <f>data_olah!J715</f>
        <v/>
      </c>
      <c r="K5758" s="231" t="str">
        <f>data_olah!S715</f>
        <v>BELUM TERPASANG</v>
      </c>
      <c r="L5758" s="231" t="str">
        <f>data_olah!U715</f>
        <v>BELUM TERPASANG</v>
      </c>
    </row>
    <row r="5759">
      <c r="A5759" s="230">
        <v>2025.0</v>
      </c>
      <c r="B5759" s="230" t="s">
        <v>3601</v>
      </c>
      <c r="C5759" s="231" t="str">
        <f>data_olah!B716</f>
        <v>PASER</v>
      </c>
      <c r="D5759" s="231" t="str">
        <f>data_olah!C716</f>
        <v>LONG IKIS</v>
      </c>
      <c r="E5759" s="231" t="str">
        <f>data_olah!D716</f>
        <v>PAIT</v>
      </c>
      <c r="F5759" s="232" t="str">
        <f>data_olah!F716</f>
        <v>-1.6014545418072847</v>
      </c>
      <c r="G5759" s="232" t="str">
        <f>data_olah!G716</f>
        <v>116.16740499494628</v>
      </c>
      <c r="H5759" s="231" t="str">
        <f>data_olah!H716</f>
        <v>TELKOMSEL</v>
      </c>
      <c r="I5759" s="231" t="str">
        <f>data_olah!I716</f>
        <v>INDIHOME</v>
      </c>
      <c r="J5759" s="231" t="str">
        <f>data_olah!J716</f>
        <v>TERPASANG</v>
      </c>
      <c r="K5759" s="231" t="str">
        <f>data_olah!S716</f>
        <v/>
      </c>
      <c r="L5759" s="231" t="str">
        <f>data_olah!U716</f>
        <v>KURANG OPTIMAL</v>
      </c>
    </row>
    <row r="5760">
      <c r="A5760" s="230">
        <v>2025.0</v>
      </c>
      <c r="B5760" s="230" t="s">
        <v>3601</v>
      </c>
      <c r="C5760" s="231" t="str">
        <f>data_olah!B717</f>
        <v>PASER</v>
      </c>
      <c r="D5760" s="231" t="str">
        <f>data_olah!C717</f>
        <v>LONG IKIS</v>
      </c>
      <c r="E5760" s="231" t="str">
        <f>data_olah!D717</f>
        <v>OLUNG</v>
      </c>
      <c r="F5760" s="232" t="str">
        <f>data_olah!F717</f>
        <v>-1.5685277515506266</v>
      </c>
      <c r="G5760" s="232" t="str">
        <f>data_olah!G717</f>
        <v>116.19778817448889</v>
      </c>
      <c r="H5760" s="231" t="str">
        <f>data_olah!H717</f>
        <v>TELKOMSEL</v>
      </c>
      <c r="I5760" s="231" t="str">
        <f>data_olah!I717</f>
        <v>INDIHOME</v>
      </c>
      <c r="J5760" s="231" t="str">
        <f>data_olah!J717</f>
        <v>TERPASANG</v>
      </c>
      <c r="K5760" s="231" t="str">
        <f>data_olah!S717</f>
        <v/>
      </c>
      <c r="L5760" s="231" t="str">
        <f>data_olah!U717</f>
        <v>KURANG OPTIMAL</v>
      </c>
    </row>
    <row r="5761">
      <c r="A5761" s="230">
        <v>2025.0</v>
      </c>
      <c r="B5761" s="230" t="s">
        <v>3601</v>
      </c>
      <c r="C5761" s="231" t="str">
        <f>data_olah!B718</f>
        <v>PASER</v>
      </c>
      <c r="D5761" s="231" t="str">
        <f>data_olah!C718</f>
        <v>LONG IKIS</v>
      </c>
      <c r="E5761" s="231" t="str">
        <f>data_olah!D718</f>
        <v>KAYUNGO</v>
      </c>
      <c r="F5761" s="232" t="str">
        <f>data_olah!F718</f>
        <v>-1.5686501543069038</v>
      </c>
      <c r="G5761" s="232" t="str">
        <f>data_olah!G718</f>
        <v>116.21660748777335</v>
      </c>
      <c r="H5761" s="231" t="str">
        <f>data_olah!H718</f>
        <v>TELKOM</v>
      </c>
      <c r="I5761" s="231" t="str">
        <f>data_olah!I718</f>
        <v>WMS</v>
      </c>
      <c r="J5761" s="231" t="str">
        <f>data_olah!J718</f>
        <v>TERPASANG</v>
      </c>
      <c r="K5761" s="231" t="str">
        <f>data_olah!S718</f>
        <v>&gt; 200GB</v>
      </c>
      <c r="L5761" s="231" t="str">
        <f>data_olah!U718</f>
        <v>KURANG OPTIMAL</v>
      </c>
    </row>
    <row r="5762">
      <c r="A5762" s="230">
        <v>2025.0</v>
      </c>
      <c r="B5762" s="230" t="s">
        <v>3601</v>
      </c>
      <c r="C5762" s="231" t="str">
        <f>data_olah!B719</f>
        <v>PASER</v>
      </c>
      <c r="D5762" s="231" t="str">
        <f>data_olah!C719</f>
        <v>LONG IKIS</v>
      </c>
      <c r="E5762" s="231" t="str">
        <f>data_olah!D719</f>
        <v>JEMPARING</v>
      </c>
      <c r="F5762" s="232" t="str">
        <f>data_olah!F719</f>
        <v>-1.5601010666921133</v>
      </c>
      <c r="G5762" s="232" t="str">
        <f>data_olah!G719</f>
        <v>116.2586440203081</v>
      </c>
      <c r="H5762" s="231" t="str">
        <f>data_olah!H719</f>
        <v>TELKOM</v>
      </c>
      <c r="I5762" s="231" t="str">
        <f>data_olah!I719</f>
        <v>WMS</v>
      </c>
      <c r="J5762" s="231" t="str">
        <f>data_olah!J719</f>
        <v>TERPASANG</v>
      </c>
      <c r="K5762" s="231" t="str">
        <f>data_olah!S719</f>
        <v>&lt;= 50GB</v>
      </c>
      <c r="L5762" s="231" t="str">
        <f>data_olah!U719</f>
        <v>TIDAK OPTIMAL</v>
      </c>
    </row>
    <row r="5763">
      <c r="A5763" s="230">
        <v>2025.0</v>
      </c>
      <c r="B5763" s="230" t="s">
        <v>3601</v>
      </c>
      <c r="C5763" s="231" t="str">
        <f>data_olah!B720</f>
        <v>PASER</v>
      </c>
      <c r="D5763" s="231" t="str">
        <f>data_olah!C720</f>
        <v>LONG IKIS</v>
      </c>
      <c r="E5763" s="231" t="str">
        <f>data_olah!D720</f>
        <v>TIWEI</v>
      </c>
      <c r="F5763" s="232" t="str">
        <f>data_olah!F720</f>
        <v>-1.484029133469726</v>
      </c>
      <c r="G5763" s="232" t="str">
        <f>data_olah!G720</f>
        <v>116.142187748303</v>
      </c>
      <c r="H5763" s="231" t="str">
        <f>data_olah!H720</f>
        <v>ICON+</v>
      </c>
      <c r="I5763" s="231" t="str">
        <f>data_olah!I720</f>
        <v> Broadband + I-WIN</v>
      </c>
      <c r="J5763" s="231" t="str">
        <f>data_olah!J720</f>
        <v>TERPASANG</v>
      </c>
      <c r="K5763" s="231" t="str">
        <f>data_olah!S720</f>
        <v>&lt;= 200GB</v>
      </c>
      <c r="L5763" s="231" t="str">
        <f>data_olah!U720</f>
        <v>KURANG OPTIMAL</v>
      </c>
    </row>
    <row r="5764">
      <c r="A5764" s="230">
        <v>2025.0</v>
      </c>
      <c r="B5764" s="230" t="s">
        <v>3601</v>
      </c>
      <c r="C5764" s="231" t="str">
        <f>data_olah!B721</f>
        <v>PASER</v>
      </c>
      <c r="D5764" s="231" t="str">
        <f>data_olah!C721</f>
        <v>LONG IKIS</v>
      </c>
      <c r="E5764" s="231" t="str">
        <f>data_olah!D721</f>
        <v>BELIMBING</v>
      </c>
      <c r="F5764" s="232" t="str">
        <f>data_olah!F721</f>
        <v>-1.4124686310988268</v>
      </c>
      <c r="G5764" s="232" t="str">
        <f>data_olah!G721</f>
        <v>116.17023687440356</v>
      </c>
      <c r="H5764" s="231" t="str">
        <f>data_olah!H721</f>
        <v>TELKOMSEL</v>
      </c>
      <c r="I5764" s="231" t="str">
        <f>data_olah!I721</f>
        <v>ORBIT</v>
      </c>
      <c r="J5764" s="231" t="str">
        <f>data_olah!J721</f>
        <v>TERPASANG</v>
      </c>
      <c r="K5764" s="231" t="str">
        <f>data_olah!S721</f>
        <v>TIDAK TERDETEKSI</v>
      </c>
      <c r="L5764" s="231" t="str">
        <f>data_olah!U721</f>
        <v>TIDAK TERDETEKSI</v>
      </c>
    </row>
    <row r="5765">
      <c r="A5765" s="230">
        <v>2025.0</v>
      </c>
      <c r="B5765" s="230" t="s">
        <v>3601</v>
      </c>
      <c r="C5765" s="231" t="str">
        <f>data_olah!B722</f>
        <v>PASER</v>
      </c>
      <c r="D5765" s="231" t="str">
        <f>data_olah!C722</f>
        <v>LONG IKIS</v>
      </c>
      <c r="E5765" s="231" t="str">
        <f>data_olah!D722</f>
        <v>LONG GELANG</v>
      </c>
      <c r="F5765" s="232" t="str">
        <f>data_olah!F722</f>
        <v>-1.5178038605552124</v>
      </c>
      <c r="G5765" s="232" t="str">
        <f>data_olah!G722</f>
        <v>116.14649934678394</v>
      </c>
      <c r="H5765" s="231" t="str">
        <f>data_olah!H722</f>
        <v>TELKOMSEL</v>
      </c>
      <c r="I5765" s="231" t="str">
        <f>data_olah!I722</f>
        <v>INDIHOME</v>
      </c>
      <c r="J5765" s="231" t="str">
        <f>data_olah!J722</f>
        <v>TERPASANG</v>
      </c>
      <c r="K5765" s="231" t="str">
        <f>data_olah!S722</f>
        <v/>
      </c>
      <c r="L5765" s="231" t="str">
        <f>data_olah!U722</f>
        <v>TIDAK OPTIMAL</v>
      </c>
    </row>
    <row r="5766">
      <c r="A5766" s="230">
        <v>2025.0</v>
      </c>
      <c r="B5766" s="230" t="s">
        <v>3601</v>
      </c>
      <c r="C5766" s="231" t="str">
        <f>data_olah!B723</f>
        <v>PASER</v>
      </c>
      <c r="D5766" s="231" t="str">
        <f>data_olah!C723</f>
        <v>LONG IKIS</v>
      </c>
      <c r="E5766" s="231" t="str">
        <f>data_olah!D723</f>
        <v>KRAYAN JAYA</v>
      </c>
      <c r="F5766" s="232" t="str">
        <f>data_olah!F723</f>
        <v>-1.582165438636806</v>
      </c>
      <c r="G5766" s="232" t="str">
        <f>data_olah!G723</f>
        <v>116.2590088101344</v>
      </c>
      <c r="H5766" s="231" t="str">
        <f>data_olah!H723</f>
        <v>ICON+</v>
      </c>
      <c r="I5766" s="231" t="str">
        <f>data_olah!I723</f>
        <v> Broadband + I-WIN</v>
      </c>
      <c r="J5766" s="231" t="str">
        <f>data_olah!J723</f>
        <v>TERPASANG</v>
      </c>
      <c r="K5766" s="231" t="str">
        <f>data_olah!S723</f>
        <v>&lt;= 200GB</v>
      </c>
      <c r="L5766" s="231" t="str">
        <f>data_olah!U723</f>
        <v>KURANG OPTIMAL</v>
      </c>
    </row>
    <row r="5767">
      <c r="A5767" s="230">
        <v>2025.0</v>
      </c>
      <c r="B5767" s="230" t="s">
        <v>3601</v>
      </c>
      <c r="C5767" s="231" t="str">
        <f>data_olah!B724</f>
        <v>PASER</v>
      </c>
      <c r="D5767" s="231" t="str">
        <f>data_olah!C724</f>
        <v>LONG IKIS</v>
      </c>
      <c r="E5767" s="231" t="str">
        <f>data_olah!D724</f>
        <v>BUKIT SALOKA</v>
      </c>
      <c r="F5767" s="232" t="str">
        <f>data_olah!F724</f>
        <v>-1.6176379304835413</v>
      </c>
      <c r="G5767" s="232" t="str">
        <f>data_olah!G724</f>
        <v>116.26188643599902</v>
      </c>
      <c r="H5767" s="231" t="str">
        <f>data_olah!H724</f>
        <v>TELKOMSEL</v>
      </c>
      <c r="I5767" s="231" t="str">
        <f>data_olah!I724</f>
        <v>INDIHOME</v>
      </c>
      <c r="J5767" s="231" t="str">
        <f>data_olah!J724</f>
        <v>TERPASANG</v>
      </c>
      <c r="K5767" s="231" t="str">
        <f>data_olah!S724</f>
        <v/>
      </c>
      <c r="L5767" s="231" t="str">
        <f>data_olah!U724</f>
        <v>KURANG OPTIMAL</v>
      </c>
    </row>
    <row r="5768">
      <c r="A5768" s="230">
        <v>2025.0</v>
      </c>
      <c r="B5768" s="230" t="s">
        <v>3601</v>
      </c>
      <c r="C5768" s="231" t="str">
        <f>data_olah!B725</f>
        <v>PASER</v>
      </c>
      <c r="D5768" s="231" t="str">
        <f>data_olah!C725</f>
        <v>LONG IKIS</v>
      </c>
      <c r="E5768" s="231" t="str">
        <f>data_olah!D725</f>
        <v>KRAYAN SENTOSA</v>
      </c>
      <c r="F5768" s="232" t="str">
        <f>data_olah!F725</f>
        <v>-1.600562379601574</v>
      </c>
      <c r="G5768" s="232" t="str">
        <f>data_olah!G725</f>
        <v>116.26305182878943</v>
      </c>
      <c r="H5768" s="231" t="str">
        <f>data_olah!H725</f>
        <v>TELKOMSEL</v>
      </c>
      <c r="I5768" s="231" t="str">
        <f>data_olah!I725</f>
        <v>INDIHOME</v>
      </c>
      <c r="J5768" s="231" t="str">
        <f>data_olah!J725</f>
        <v>TERPASANG</v>
      </c>
      <c r="K5768" s="231" t="str">
        <f>data_olah!S725</f>
        <v/>
      </c>
      <c r="L5768" s="231" t="str">
        <f>data_olah!U725</f>
        <v>TIDAK OPTIMAL</v>
      </c>
    </row>
    <row r="5769">
      <c r="A5769" s="230">
        <v>2025.0</v>
      </c>
      <c r="B5769" s="230" t="s">
        <v>3601</v>
      </c>
      <c r="C5769" s="231" t="str">
        <f>data_olah!B726</f>
        <v>PASER</v>
      </c>
      <c r="D5769" s="231" t="str">
        <f>data_olah!C726</f>
        <v>LONG IKIS</v>
      </c>
      <c r="E5769" s="231" t="str">
        <f>data_olah!D726</f>
        <v>KRAYAN MAKMUR</v>
      </c>
      <c r="F5769" s="232" t="str">
        <f>data_olah!F726</f>
        <v>-1.6155006851311575</v>
      </c>
      <c r="G5769" s="232" t="str">
        <f>data_olah!G726</f>
        <v>116.23971890807695</v>
      </c>
      <c r="H5769" s="231" t="str">
        <f>data_olah!H726</f>
        <v>TELKOMSEL</v>
      </c>
      <c r="I5769" s="231" t="str">
        <f>data_olah!I726</f>
        <v>ORBIT</v>
      </c>
      <c r="J5769" s="231" t="str">
        <f>data_olah!J726</f>
        <v>TERPASANG</v>
      </c>
      <c r="K5769" s="231" t="str">
        <f>data_olah!S726</f>
        <v>TIDAK TERDETEKSI</v>
      </c>
      <c r="L5769" s="231" t="str">
        <f>data_olah!U726</f>
        <v>TIDAK TERDETEKSI</v>
      </c>
    </row>
    <row r="5770">
      <c r="A5770" s="230">
        <v>2025.0</v>
      </c>
      <c r="B5770" s="230" t="s">
        <v>3601</v>
      </c>
      <c r="C5770" s="231" t="str">
        <f>data_olah!B727</f>
        <v>PASER</v>
      </c>
      <c r="D5770" s="231" t="str">
        <f>data_olah!C727</f>
        <v>LONG IKIS</v>
      </c>
      <c r="E5770" s="231" t="str">
        <f>data_olah!D727</f>
        <v>KAYUNGO SARI</v>
      </c>
      <c r="F5770" s="232" t="str">
        <f>data_olah!F727</f>
        <v>-1.5351123707783323</v>
      </c>
      <c r="G5770" s="232" t="str">
        <f>data_olah!G727</f>
        <v>116.19353802398331</v>
      </c>
      <c r="H5770" s="231" t="str">
        <f>data_olah!H727</f>
        <v>ICON+</v>
      </c>
      <c r="I5770" s="231" t="str">
        <f>data_olah!I727</f>
        <v> Broadband + I-WIN</v>
      </c>
      <c r="J5770" s="231" t="str">
        <f>data_olah!J727</f>
        <v>TERPASANG</v>
      </c>
      <c r="K5770" s="231" t="str">
        <f>data_olah!S727</f>
        <v>&lt;= 200GB</v>
      </c>
      <c r="L5770" s="231" t="str">
        <f>data_olah!U727</f>
        <v>KURANG OPTIMAL</v>
      </c>
    </row>
    <row r="5771">
      <c r="A5771" s="230">
        <v>2025.0</v>
      </c>
      <c r="B5771" s="230" t="s">
        <v>3601</v>
      </c>
      <c r="C5771" s="231" t="str">
        <f>data_olah!B728</f>
        <v>PASER</v>
      </c>
      <c r="D5771" s="231" t="str">
        <f>data_olah!C728</f>
        <v>LONG IKIS</v>
      </c>
      <c r="E5771" s="231" t="str">
        <f>data_olah!D728</f>
        <v>KRAYAN BAHAGIA</v>
      </c>
      <c r="F5771" s="232" t="str">
        <f>data_olah!F728</f>
        <v>-1.5860181771117912</v>
      </c>
      <c r="G5771" s="232" t="str">
        <f>data_olah!G728</f>
        <v>116.20651252179249</v>
      </c>
      <c r="H5771" s="231" t="str">
        <f>data_olah!H728</f>
        <v>TELKOMSEL</v>
      </c>
      <c r="I5771" s="231" t="str">
        <f>data_olah!I728</f>
        <v>INDIHOME</v>
      </c>
      <c r="J5771" s="231" t="str">
        <f>data_olah!J728</f>
        <v>TERPASANG</v>
      </c>
      <c r="K5771" s="231" t="str">
        <f>data_olah!S728</f>
        <v/>
      </c>
      <c r="L5771" s="231" t="str">
        <f>data_olah!U728</f>
        <v>TIDAK OPTIMAL</v>
      </c>
    </row>
    <row r="5772">
      <c r="A5772" s="230">
        <v>2025.0</v>
      </c>
      <c r="B5772" s="230" t="s">
        <v>3601</v>
      </c>
      <c r="C5772" s="231" t="str">
        <f>data_olah!B729</f>
        <v>PASER</v>
      </c>
      <c r="D5772" s="231" t="str">
        <f>data_olah!C729</f>
        <v>LONG IKIS</v>
      </c>
      <c r="E5772" s="231" t="str">
        <f>data_olah!D729</f>
        <v>SAWIT JAYA</v>
      </c>
      <c r="F5772" s="232" t="str">
        <f>data_olah!F729</f>
        <v>-1.5864424701402697</v>
      </c>
      <c r="G5772" s="232" t="str">
        <f>data_olah!G729</f>
        <v>116.1571807716035</v>
      </c>
      <c r="H5772" s="231" t="str">
        <f>data_olah!H729</f>
        <v>TELKOMSEL</v>
      </c>
      <c r="I5772" s="231" t="str">
        <f>data_olah!I729</f>
        <v>INDIHOME</v>
      </c>
      <c r="J5772" s="231" t="str">
        <f>data_olah!J729</f>
        <v>TERPASANG</v>
      </c>
      <c r="K5772" s="231" t="str">
        <f>data_olah!S729</f>
        <v>TIDAK AKTIF</v>
      </c>
      <c r="L5772" s="231" t="str">
        <f>data_olah!U729</f>
        <v>TIDAK AKTIF</v>
      </c>
    </row>
    <row r="5773">
      <c r="A5773" s="230">
        <v>2025.0</v>
      </c>
      <c r="B5773" s="230" t="s">
        <v>3601</v>
      </c>
      <c r="C5773" s="231" t="str">
        <f>data_olah!B730</f>
        <v>PASER</v>
      </c>
      <c r="D5773" s="231" t="str">
        <f>data_olah!C730</f>
        <v>LONG IKIS</v>
      </c>
      <c r="E5773" s="231" t="str">
        <f>data_olah!D730</f>
        <v>SEKUROU JAYA</v>
      </c>
      <c r="F5773" s="232" t="str">
        <f>data_olah!F730</f>
        <v>-1.5615568020907897</v>
      </c>
      <c r="G5773" s="232" t="str">
        <f>data_olah!G730</f>
        <v>116.14049146416359</v>
      </c>
      <c r="H5773" s="231" t="str">
        <f>data_olah!H730</f>
        <v>TELKOMSEL</v>
      </c>
      <c r="I5773" s="231" t="str">
        <f>data_olah!I730</f>
        <v>INDIHOME</v>
      </c>
      <c r="J5773" s="231" t="str">
        <f>data_olah!J730</f>
        <v>TERPASANG</v>
      </c>
      <c r="K5773" s="231" t="str">
        <f>data_olah!S730</f>
        <v/>
      </c>
      <c r="L5773" s="231" t="str">
        <f>data_olah!U730</f>
        <v>TIDAK OPTIMAL</v>
      </c>
    </row>
    <row r="5774">
      <c r="A5774" s="230">
        <v>2025.0</v>
      </c>
      <c r="B5774" s="230" t="s">
        <v>3601</v>
      </c>
      <c r="C5774" s="231" t="str">
        <f>data_olah!B731</f>
        <v>PASER</v>
      </c>
      <c r="D5774" s="231" t="str">
        <f>data_olah!C731</f>
        <v>LONG IKIS</v>
      </c>
      <c r="E5774" s="231" t="str">
        <f>data_olah!D731</f>
        <v>KERTA BHAKTI</v>
      </c>
      <c r="F5774" s="232" t="str">
        <f>data_olah!F731</f>
        <v>-1.5424373481795448</v>
      </c>
      <c r="G5774" s="232" t="str">
        <f>data_olah!G731</f>
        <v>116.16092527230121</v>
      </c>
      <c r="H5774" s="231" t="str">
        <f>data_olah!H731</f>
        <v/>
      </c>
      <c r="I5774" s="231" t="str">
        <f>data_olah!I731</f>
        <v/>
      </c>
      <c r="J5774" s="231" t="str">
        <f>data_olah!J731</f>
        <v/>
      </c>
      <c r="K5774" s="231" t="str">
        <f>data_olah!S731</f>
        <v>BELUM TERPASANG</v>
      </c>
      <c r="L5774" s="231" t="str">
        <f>data_olah!U731</f>
        <v>BELUM TERPASANG</v>
      </c>
    </row>
    <row r="5775">
      <c r="A5775" s="230">
        <v>2025.0</v>
      </c>
      <c r="B5775" s="230" t="s">
        <v>3601</v>
      </c>
      <c r="C5775" s="231" t="str">
        <f>data_olah!B732</f>
        <v>PASER</v>
      </c>
      <c r="D5775" s="231" t="str">
        <f>data_olah!C732</f>
        <v>LONG IKIS</v>
      </c>
      <c r="E5775" s="231" t="str">
        <f>data_olah!D732</f>
        <v>ADANG JAYA</v>
      </c>
      <c r="F5775" s="232" t="str">
        <f>data_olah!F732</f>
        <v>-1.6383764611247895</v>
      </c>
      <c r="G5775" s="232" t="str">
        <f>data_olah!G732</f>
        <v>116.33232720325648</v>
      </c>
      <c r="H5775" s="231" t="str">
        <f>data_olah!H732</f>
        <v>ICON+</v>
      </c>
      <c r="I5775" s="231" t="str">
        <f>data_olah!I732</f>
        <v> Broadband + I-WIN</v>
      </c>
      <c r="J5775" s="231" t="str">
        <f>data_olah!J732</f>
        <v>TERPASANG</v>
      </c>
      <c r="K5775" s="231" t="str">
        <f>data_olah!S732</f>
        <v>&lt;= 200GB</v>
      </c>
      <c r="L5775" s="231" t="str">
        <f>data_olah!U732</f>
        <v>KURANG OPTIMAL</v>
      </c>
    </row>
    <row r="5776">
      <c r="A5776" s="230">
        <v>2025.0</v>
      </c>
      <c r="B5776" s="230" t="s">
        <v>3601</v>
      </c>
      <c r="C5776" s="231" t="str">
        <f>data_olah!B733</f>
        <v>PASER</v>
      </c>
      <c r="D5776" s="231" t="str">
        <f>data_olah!C733</f>
        <v>LONG IKIS</v>
      </c>
      <c r="E5776" s="231" t="str">
        <f>data_olah!D733</f>
        <v>TAJER MULYA</v>
      </c>
      <c r="F5776" s="232" t="str">
        <f>data_olah!F733</f>
        <v>-1.550267827612046</v>
      </c>
      <c r="G5776" s="232" t="str">
        <f>data_olah!G733</f>
        <v>116.24587459934338</v>
      </c>
      <c r="H5776" s="231" t="str">
        <f>data_olah!H733</f>
        <v>TELKOMSEL</v>
      </c>
      <c r="I5776" s="231" t="str">
        <f>data_olah!I733</f>
        <v>INDIHOME</v>
      </c>
      <c r="J5776" s="231" t="str">
        <f>data_olah!J733</f>
        <v>TERPASANG</v>
      </c>
      <c r="K5776" s="231" t="str">
        <f>data_olah!S733</f>
        <v/>
      </c>
      <c r="L5776" s="231" t="str">
        <f>data_olah!U733</f>
        <v>KURANG OPTIMAL</v>
      </c>
    </row>
    <row r="5777">
      <c r="A5777" s="230">
        <v>2025.0</v>
      </c>
      <c r="B5777" s="230" t="s">
        <v>3601</v>
      </c>
      <c r="C5777" s="231" t="str">
        <f>data_olah!B734</f>
        <v>PASER</v>
      </c>
      <c r="D5777" s="231" t="str">
        <f>data_olah!C734</f>
        <v>LONG IKIS</v>
      </c>
      <c r="E5777" s="231" t="str">
        <f>data_olah!D734</f>
        <v>BREWE</v>
      </c>
      <c r="F5777" s="232" t="str">
        <f>data_olah!F734</f>
        <v>-1.561181803819036</v>
      </c>
      <c r="G5777" s="232" t="str">
        <f>data_olah!G734</f>
        <v>116.1219182838604</v>
      </c>
      <c r="H5777" s="231" t="str">
        <f>data_olah!H734</f>
        <v>ICON+</v>
      </c>
      <c r="I5777" s="231" t="str">
        <f>data_olah!I734</f>
        <v> Broadband + I-WIN</v>
      </c>
      <c r="J5777" s="231" t="str">
        <f>data_olah!J734</f>
        <v>TERPASANG</v>
      </c>
      <c r="K5777" s="231" t="str">
        <f>data_olah!S734</f>
        <v>&lt;= 200GB</v>
      </c>
      <c r="L5777" s="231" t="str">
        <f>data_olah!U734</f>
        <v>KURANG OPTIMAL</v>
      </c>
    </row>
    <row r="5778">
      <c r="A5778" s="230">
        <v>2025.0</v>
      </c>
      <c r="B5778" s="230" t="s">
        <v>3601</v>
      </c>
      <c r="C5778" s="231" t="str">
        <f>data_olah!B735</f>
        <v>PASER</v>
      </c>
      <c r="D5778" s="231" t="str">
        <f>data_olah!C735</f>
        <v>LONG IKIS</v>
      </c>
      <c r="E5778" s="231" t="str">
        <f>data_olah!D735</f>
        <v>ATANG PAIT</v>
      </c>
      <c r="F5778" s="232" t="str">
        <f>data_olah!F735</f>
        <v>-1.6115590176202572</v>
      </c>
      <c r="G5778" s="232" t="str">
        <f>data_olah!G735</f>
        <v>116.19032465421428</v>
      </c>
      <c r="H5778" s="231" t="str">
        <f>data_olah!H735</f>
        <v>TELKOMSEL</v>
      </c>
      <c r="I5778" s="231" t="str">
        <f>data_olah!I735</f>
        <v>INDIHOME</v>
      </c>
      <c r="J5778" s="231" t="str">
        <f>data_olah!J735</f>
        <v>TERPASANG</v>
      </c>
      <c r="K5778" s="231" t="str">
        <f>data_olah!S735</f>
        <v/>
      </c>
      <c r="L5778" s="231" t="str">
        <f>data_olah!U735</f>
        <v>TIDAK OPTIMAL</v>
      </c>
    </row>
    <row r="5779">
      <c r="A5779" s="230">
        <v>2025.0</v>
      </c>
      <c r="B5779" s="230" t="s">
        <v>3601</v>
      </c>
      <c r="C5779" s="231" t="str">
        <f>data_olah!B736</f>
        <v>PASER</v>
      </c>
      <c r="D5779" s="231" t="str">
        <f>data_olah!C736</f>
        <v>LONG KALI</v>
      </c>
      <c r="E5779" s="231" t="str">
        <f>data_olah!D736</f>
        <v>MUARA TELAKE</v>
      </c>
      <c r="F5779" s="232" t="str">
        <f>data_olah!F736</f>
        <v>-1.619331586497307</v>
      </c>
      <c r="G5779" s="232" t="str">
        <f>data_olah!G736</f>
        <v>116.51161637653172</v>
      </c>
      <c r="H5779" s="231" t="str">
        <f>data_olah!H736</f>
        <v>TELKOMSEL</v>
      </c>
      <c r="I5779" s="231" t="str">
        <f>data_olah!I736</f>
        <v>ORBIT</v>
      </c>
      <c r="J5779" s="231" t="str">
        <f>data_olah!J736</f>
        <v>TERPASANG</v>
      </c>
      <c r="K5779" s="231" t="str">
        <f>data_olah!S736</f>
        <v>TIDAK TERDETEKSI</v>
      </c>
      <c r="L5779" s="231" t="str">
        <f>data_olah!U736</f>
        <v>TIDAK TERDETEKSI</v>
      </c>
    </row>
    <row r="5780">
      <c r="A5780" s="230">
        <v>2025.0</v>
      </c>
      <c r="B5780" s="230" t="s">
        <v>3601</v>
      </c>
      <c r="C5780" s="231" t="str">
        <f>data_olah!B737</f>
        <v>PASER</v>
      </c>
      <c r="D5780" s="231" t="str">
        <f>data_olah!C737</f>
        <v>LONG KALI</v>
      </c>
      <c r="E5780" s="231" t="str">
        <f>data_olah!D737</f>
        <v>SEBAKUNG</v>
      </c>
      <c r="F5780" s="232" t="str">
        <f>data_olah!F737</f>
        <v>-1.5590520404093835</v>
      </c>
      <c r="G5780" s="232" t="str">
        <f>data_olah!G737</f>
        <v>116.33868483094787</v>
      </c>
      <c r="H5780" s="231" t="str">
        <f>data_olah!H737</f>
        <v>ICON+</v>
      </c>
      <c r="I5780" s="231" t="str">
        <f>data_olah!I737</f>
        <v>STARLINK</v>
      </c>
      <c r="J5780" s="231" t="str">
        <f>data_olah!J737</f>
        <v>TERPASANG</v>
      </c>
      <c r="K5780" s="231" t="str">
        <f>data_olah!S737</f>
        <v>&gt; 200GB</v>
      </c>
      <c r="L5780" s="231" t="str">
        <f>data_olah!U737</f>
        <v>KURANG OPTIMAL</v>
      </c>
    </row>
    <row r="5781">
      <c r="A5781" s="230">
        <v>2025.0</v>
      </c>
      <c r="B5781" s="230" t="s">
        <v>3601</v>
      </c>
      <c r="C5781" s="231" t="str">
        <f>data_olah!B738</f>
        <v>PASER</v>
      </c>
      <c r="D5781" s="231" t="str">
        <f>data_olah!C738</f>
        <v>LONG KALI</v>
      </c>
      <c r="E5781" s="231" t="str">
        <f>data_olah!D738</f>
        <v>BENTE TUALAN</v>
      </c>
      <c r="F5781" s="232" t="str">
        <f>data_olah!F738</f>
        <v>-1.462622224262994</v>
      </c>
      <c r="G5781" s="232" t="str">
        <f>data_olah!G738</f>
        <v>116.33299255659576</v>
      </c>
      <c r="H5781" s="231" t="str">
        <f>data_olah!H738</f>
        <v>ICON+</v>
      </c>
      <c r="I5781" s="231" t="str">
        <f>data_olah!I738</f>
        <v> Broadband + I-WIN</v>
      </c>
      <c r="J5781" s="231" t="str">
        <f>data_olah!J738</f>
        <v>TERPASANG</v>
      </c>
      <c r="K5781" s="231" t="str">
        <f>data_olah!S738</f>
        <v>&lt;= 200GB</v>
      </c>
      <c r="L5781" s="231" t="str">
        <f>data_olah!U738</f>
        <v>KURANG OPTIMAL</v>
      </c>
    </row>
    <row r="5782">
      <c r="A5782" s="230">
        <v>2025.0</v>
      </c>
      <c r="B5782" s="230" t="s">
        <v>3601</v>
      </c>
      <c r="C5782" s="231" t="str">
        <f>data_olah!B739</f>
        <v>PASER</v>
      </c>
      <c r="D5782" s="231" t="str">
        <f>data_olah!C739</f>
        <v>LONG KALI</v>
      </c>
      <c r="E5782" s="231" t="str">
        <f>data_olah!D739</f>
        <v>MENDIK</v>
      </c>
      <c r="F5782" s="232" t="str">
        <f>data_olah!F739</f>
        <v>-1.4476101127610883</v>
      </c>
      <c r="G5782" s="232" t="str">
        <f>data_olah!G739</f>
        <v>116.31655047447941</v>
      </c>
      <c r="H5782" s="231" t="str">
        <f>data_olah!H739</f>
        <v>PSN</v>
      </c>
      <c r="I5782" s="231" t="str">
        <f>data_olah!I739</f>
        <v>VSAT</v>
      </c>
      <c r="J5782" s="231" t="str">
        <f>data_olah!J739</f>
        <v>TERPASANG</v>
      </c>
      <c r="K5782" s="231" t="str">
        <f>data_olah!S739</f>
        <v>&lt;= 1GB</v>
      </c>
      <c r="L5782" s="231" t="str">
        <f>data_olah!U739</f>
        <v>TIDAK OPTIMAL</v>
      </c>
    </row>
    <row r="5783">
      <c r="A5783" s="230">
        <v>2025.0</v>
      </c>
      <c r="B5783" s="230" t="s">
        <v>3601</v>
      </c>
      <c r="C5783" s="231" t="str">
        <f>data_olah!B740</f>
        <v>PASER</v>
      </c>
      <c r="D5783" s="231" t="str">
        <f>data_olah!C740</f>
        <v>LONG KALI</v>
      </c>
      <c r="E5783" s="231" t="str">
        <f>data_olah!D740</f>
        <v>MUNGGU</v>
      </c>
      <c r="F5783" s="232" t="str">
        <f>data_olah!F740</f>
        <v>-1.4108292144102974</v>
      </c>
      <c r="G5783" s="232" t="str">
        <f>data_olah!G740</f>
        <v>116.26745335912892</v>
      </c>
      <c r="H5783" s="231" t="str">
        <f>data_olah!H740</f>
        <v>ICON+</v>
      </c>
      <c r="I5783" s="231" t="str">
        <f>data_olah!I740</f>
        <v>STARLINK</v>
      </c>
      <c r="J5783" s="231" t="str">
        <f>data_olah!J740</f>
        <v>TERPASANG</v>
      </c>
      <c r="K5783" s="231" t="str">
        <f>data_olah!S740</f>
        <v>&lt;= 100GB</v>
      </c>
      <c r="L5783" s="231" t="str">
        <f>data_olah!U740</f>
        <v>TIDAK OPTIMAL</v>
      </c>
    </row>
    <row r="5784">
      <c r="A5784" s="230">
        <v>2025.0</v>
      </c>
      <c r="B5784" s="230" t="s">
        <v>3601</v>
      </c>
      <c r="C5784" s="231" t="str">
        <f>data_olah!B741</f>
        <v>PASER</v>
      </c>
      <c r="D5784" s="231" t="str">
        <f>data_olah!C741</f>
        <v>LONG KALI</v>
      </c>
      <c r="E5784" s="231" t="str">
        <f>data_olah!D741</f>
        <v>MUARA PIAS</v>
      </c>
      <c r="F5784" s="232" t="str">
        <f>data_olah!F741</f>
        <v>-1.3861178972004542</v>
      </c>
      <c r="G5784" s="232" t="str">
        <f>data_olah!G741</f>
        <v>116.26914368950933</v>
      </c>
      <c r="H5784" s="231" t="str">
        <f>data_olah!H741</f>
        <v>ICON+</v>
      </c>
      <c r="I5784" s="231" t="str">
        <f>data_olah!I741</f>
        <v>STARLINK</v>
      </c>
      <c r="J5784" s="231" t="str">
        <f>data_olah!J741</f>
        <v>TERPASANG</v>
      </c>
      <c r="K5784" s="231" t="str">
        <f>data_olah!S741</f>
        <v>&gt; 200GB</v>
      </c>
      <c r="L5784" s="231" t="str">
        <f>data_olah!U741</f>
        <v>KURANG OPTIMAL</v>
      </c>
    </row>
    <row r="5785">
      <c r="A5785" s="230">
        <v>2025.0</v>
      </c>
      <c r="B5785" s="230" t="s">
        <v>3601</v>
      </c>
      <c r="C5785" s="231" t="str">
        <f>data_olah!B742</f>
        <v>PASER</v>
      </c>
      <c r="D5785" s="231" t="str">
        <f>data_olah!C742</f>
        <v>LONG KALI</v>
      </c>
      <c r="E5785" s="231" t="str">
        <f>data_olah!D742</f>
        <v>MUARA TOYU</v>
      </c>
      <c r="F5785" s="232" t="str">
        <f>data_olah!F742</f>
        <v>-1.337380694997229</v>
      </c>
      <c r="G5785" s="232" t="str">
        <f>data_olah!G742</f>
        <v>116.27572389312449</v>
      </c>
      <c r="H5785" s="231" t="str">
        <f>data_olah!H742</f>
        <v>ICON+</v>
      </c>
      <c r="I5785" s="231" t="str">
        <f>data_olah!I742</f>
        <v>STARLINK</v>
      </c>
      <c r="J5785" s="231" t="str">
        <f>data_olah!J742</f>
        <v>TERPASANG</v>
      </c>
      <c r="K5785" s="231" t="str">
        <f>data_olah!S742</f>
        <v>&gt; 200GB</v>
      </c>
      <c r="L5785" s="231" t="str">
        <f>data_olah!U742</f>
        <v>KURANG OPTIMAL</v>
      </c>
    </row>
    <row r="5786">
      <c r="A5786" s="230">
        <v>2025.0</v>
      </c>
      <c r="B5786" s="230" t="s">
        <v>3601</v>
      </c>
      <c r="C5786" s="231" t="str">
        <f>data_olah!B743</f>
        <v>PASER</v>
      </c>
      <c r="D5786" s="231" t="str">
        <f>data_olah!C743</f>
        <v>LONG KALI</v>
      </c>
      <c r="E5786" s="231" t="str">
        <f>data_olah!D743</f>
        <v>PERKUWEN</v>
      </c>
      <c r="F5786" s="232" t="str">
        <f>data_olah!F743</f>
        <v>-1.3295554581757978</v>
      </c>
      <c r="G5786" s="232" t="str">
        <f>data_olah!G743</f>
        <v>116.15415885150873</v>
      </c>
      <c r="H5786" s="231" t="str">
        <f>data_olah!H743</f>
        <v>ICON+</v>
      </c>
      <c r="I5786" s="231" t="str">
        <f>data_olah!I743</f>
        <v> Broadband + I-WIN</v>
      </c>
      <c r="J5786" s="231" t="str">
        <f>data_olah!J743</f>
        <v>TERPASANG</v>
      </c>
      <c r="K5786" s="231" t="str">
        <f>data_olah!S743</f>
        <v>&lt;= 200GB</v>
      </c>
      <c r="L5786" s="231" t="str">
        <f>data_olah!U743</f>
        <v>KURANG OPTIMAL</v>
      </c>
    </row>
    <row r="5787">
      <c r="A5787" s="230">
        <v>2025.0</v>
      </c>
      <c r="B5787" s="230" t="s">
        <v>3601</v>
      </c>
      <c r="C5787" s="231" t="str">
        <f>data_olah!B744</f>
        <v>PASER</v>
      </c>
      <c r="D5787" s="231" t="str">
        <f>data_olah!C744</f>
        <v>LONG KALI</v>
      </c>
      <c r="E5787" s="231" t="str">
        <f>data_olah!D744</f>
        <v>PINANG JATUS</v>
      </c>
      <c r="F5787" s="232" t="str">
        <f>data_olah!F744</f>
        <v>-1.381427097230078</v>
      </c>
      <c r="G5787" s="232" t="str">
        <f>data_olah!G744</f>
        <v>116.14818356008242</v>
      </c>
      <c r="H5787" s="231" t="str">
        <f>data_olah!H744</f>
        <v>ICON+</v>
      </c>
      <c r="I5787" s="231" t="str">
        <f>data_olah!I744</f>
        <v> Broadband + I-WIN</v>
      </c>
      <c r="J5787" s="231" t="str">
        <f>data_olah!J744</f>
        <v>TERPASANG</v>
      </c>
      <c r="K5787" s="231" t="str">
        <f>data_olah!S744</f>
        <v>&lt;= 200GB</v>
      </c>
      <c r="L5787" s="231" t="str">
        <f>data_olah!U744</f>
        <v>KURANG OPTIMAL</v>
      </c>
    </row>
    <row r="5788">
      <c r="A5788" s="230">
        <v>2025.0</v>
      </c>
      <c r="B5788" s="230" t="s">
        <v>3601</v>
      </c>
      <c r="C5788" s="231" t="str">
        <f>data_olah!B745</f>
        <v>PASER</v>
      </c>
      <c r="D5788" s="231" t="str">
        <f>data_olah!C745</f>
        <v>LONG KALI</v>
      </c>
      <c r="E5788" s="231" t="str">
        <f>data_olah!D745</f>
        <v>MUARA LAMBAKAN</v>
      </c>
      <c r="F5788" s="232" t="str">
        <f>data_olah!F745</f>
        <v>-1.2881086277506004</v>
      </c>
      <c r="G5788" s="232" t="str">
        <f>data_olah!G745</f>
        <v>116.11773044246445</v>
      </c>
      <c r="H5788" s="231" t="str">
        <f>data_olah!H745</f>
        <v>ICON+</v>
      </c>
      <c r="I5788" s="231" t="str">
        <f>data_olah!I745</f>
        <v> Broadband + I-WIN</v>
      </c>
      <c r="J5788" s="231" t="str">
        <f>data_olah!J745</f>
        <v>TERPASANG</v>
      </c>
      <c r="K5788" s="231" t="str">
        <f>data_olah!S745</f>
        <v>&lt;= 200GB</v>
      </c>
      <c r="L5788" s="231" t="str">
        <f>data_olah!U745</f>
        <v>KURANG OPTIMAL</v>
      </c>
    </row>
    <row r="5789">
      <c r="A5789" s="230">
        <v>2025.0</v>
      </c>
      <c r="B5789" s="230" t="s">
        <v>3601</v>
      </c>
      <c r="C5789" s="231" t="str">
        <f>data_olah!B746</f>
        <v>PASER</v>
      </c>
      <c r="D5789" s="231" t="str">
        <f>data_olah!C746</f>
        <v>LONG KALI</v>
      </c>
      <c r="E5789" s="231" t="str">
        <f>data_olah!D746</f>
        <v>KEPALA TELAKE</v>
      </c>
      <c r="F5789" s="232" t="str">
        <f>data_olah!F746</f>
        <v>-1.2375</v>
      </c>
      <c r="G5789" s="232" t="str">
        <f>data_olah!G746</f>
        <v>115.9572</v>
      </c>
      <c r="H5789" s="231" t="str">
        <f>data_olah!H746</f>
        <v>ICON+</v>
      </c>
      <c r="I5789" s="231" t="str">
        <f>data_olah!I746</f>
        <v>STARLINK</v>
      </c>
      <c r="J5789" s="231" t="str">
        <f>data_olah!J746</f>
        <v>TERPASANG</v>
      </c>
      <c r="K5789" s="231" t="str">
        <f>data_olah!S746</f>
        <v>&gt; 200GB</v>
      </c>
      <c r="L5789" s="231" t="str">
        <f>data_olah!U746</f>
        <v>KURANG OPTIMAL</v>
      </c>
    </row>
    <row r="5790">
      <c r="A5790" s="230">
        <v>2025.0</v>
      </c>
      <c r="B5790" s="230" t="s">
        <v>3601</v>
      </c>
      <c r="C5790" s="231" t="str">
        <f>data_olah!B747</f>
        <v>PASER</v>
      </c>
      <c r="D5790" s="231" t="str">
        <f>data_olah!C747</f>
        <v>LONG KALI</v>
      </c>
      <c r="E5790" s="231" t="str">
        <f>data_olah!D747</f>
        <v>MENDIK MAKMUR</v>
      </c>
      <c r="F5790" s="232" t="str">
        <f>data_olah!F747</f>
        <v>-1.4626906783413545</v>
      </c>
      <c r="G5790" s="232" t="str">
        <f>data_olah!G747</f>
        <v>116.26995935217819</v>
      </c>
      <c r="H5790" s="231" t="str">
        <f>data_olah!H747</f>
        <v>TELKOMSEL</v>
      </c>
      <c r="I5790" s="231" t="str">
        <f>data_olah!I747</f>
        <v>ORBIT</v>
      </c>
      <c r="J5790" s="231" t="str">
        <f>data_olah!J747</f>
        <v>TERPASANG</v>
      </c>
      <c r="K5790" s="231" t="str">
        <f>data_olah!S747</f>
        <v>TIDAK TERDETEKSI</v>
      </c>
      <c r="L5790" s="231" t="str">
        <f>data_olah!U747</f>
        <v>TIDAK TERDETEKSI</v>
      </c>
    </row>
    <row r="5791">
      <c r="A5791" s="230">
        <v>2025.0</v>
      </c>
      <c r="B5791" s="230" t="s">
        <v>3601</v>
      </c>
      <c r="C5791" s="231" t="str">
        <f>data_olah!B748</f>
        <v>PASER</v>
      </c>
      <c r="D5791" s="231" t="str">
        <f>data_olah!C748</f>
        <v>LONG KALI</v>
      </c>
      <c r="E5791" s="231" t="str">
        <f>data_olah!D748</f>
        <v>MENDIK KARYA</v>
      </c>
      <c r="F5791" s="232" t="str">
        <f>data_olah!F748</f>
        <v>-1.4263275155095152</v>
      </c>
      <c r="G5791" s="232" t="str">
        <f>data_olah!G748</f>
        <v>116.26473886097946</v>
      </c>
      <c r="H5791" s="231" t="str">
        <f>data_olah!H748</f>
        <v>TELKOMSEL</v>
      </c>
      <c r="I5791" s="231" t="str">
        <f>data_olah!I748</f>
        <v>ORBIT</v>
      </c>
      <c r="J5791" s="231" t="str">
        <f>data_olah!J748</f>
        <v>TERPASANG</v>
      </c>
      <c r="K5791" s="231" t="str">
        <f>data_olah!S748</f>
        <v>TIDAK TERDETEKSI</v>
      </c>
      <c r="L5791" s="231" t="str">
        <f>data_olah!U748</f>
        <v>TIDAK TERDETEKSI</v>
      </c>
    </row>
    <row r="5792">
      <c r="A5792" s="230">
        <v>2025.0</v>
      </c>
      <c r="B5792" s="230" t="s">
        <v>3601</v>
      </c>
      <c r="C5792" s="231" t="str">
        <f>data_olah!B749</f>
        <v>PASER</v>
      </c>
      <c r="D5792" s="231" t="str">
        <f>data_olah!C749</f>
        <v>LONG KALI</v>
      </c>
      <c r="E5792" s="231" t="str">
        <f>data_olah!D749</f>
        <v>MENDIK BHAKTI</v>
      </c>
      <c r="F5792" s="232" t="str">
        <f>data_olah!F749</f>
        <v>-1.4488898011900355</v>
      </c>
      <c r="G5792" s="232" t="str">
        <f>data_olah!G749</f>
        <v>116.24406566573357</v>
      </c>
      <c r="H5792" s="231" t="str">
        <f>data_olah!H749</f>
        <v>ICON+</v>
      </c>
      <c r="I5792" s="231" t="str">
        <f>data_olah!I749</f>
        <v>STARLINK</v>
      </c>
      <c r="J5792" s="231" t="str">
        <f>data_olah!J749</f>
        <v>TERPASANG</v>
      </c>
      <c r="K5792" s="231" t="str">
        <f>data_olah!S749</f>
        <v>&gt; 200GB</v>
      </c>
      <c r="L5792" s="231" t="str">
        <f>data_olah!U749</f>
        <v>KURANG OPTIMAL</v>
      </c>
    </row>
    <row r="5793">
      <c r="A5793" s="230">
        <v>2025.0</v>
      </c>
      <c r="B5793" s="230" t="s">
        <v>3601</v>
      </c>
      <c r="C5793" s="231" t="str">
        <f>data_olah!B750</f>
        <v>PASER</v>
      </c>
      <c r="D5793" s="231" t="str">
        <f>data_olah!C750</f>
        <v>LONG KALI</v>
      </c>
      <c r="E5793" s="231" t="str">
        <f>data_olah!D750</f>
        <v>SEBAKUNG TAKA</v>
      </c>
      <c r="F5793" s="232" t="str">
        <f>data_olah!F750</f>
        <v>-1.58134065129979</v>
      </c>
      <c r="G5793" s="232" t="str">
        <f>data_olah!G750</f>
        <v>116.42756444115314</v>
      </c>
      <c r="H5793" s="231" t="str">
        <f>data_olah!H750</f>
        <v>ICON+</v>
      </c>
      <c r="I5793" s="231" t="str">
        <f>data_olah!I750</f>
        <v> Broadband + I-WIN</v>
      </c>
      <c r="J5793" s="231" t="str">
        <f>data_olah!J750</f>
        <v>TERPASANG</v>
      </c>
      <c r="K5793" s="231" t="str">
        <f>data_olah!S750</f>
        <v>&lt;= 200GB</v>
      </c>
      <c r="L5793" s="231" t="str">
        <f>data_olah!U750</f>
        <v>KURANG OPTIMAL</v>
      </c>
    </row>
    <row r="5794">
      <c r="A5794" s="230">
        <v>2025.0</v>
      </c>
      <c r="B5794" s="230" t="s">
        <v>3601</v>
      </c>
      <c r="C5794" s="231" t="str">
        <f>data_olah!B751</f>
        <v>PASER</v>
      </c>
      <c r="D5794" s="231" t="str">
        <f>data_olah!C751</f>
        <v>LONG KALI</v>
      </c>
      <c r="E5794" s="231" t="str">
        <f>data_olah!D751</f>
        <v>MARUAT</v>
      </c>
      <c r="F5794" s="232" t="str">
        <f>data_olah!F751</f>
        <v>-1.5824730717803626</v>
      </c>
      <c r="G5794" s="232" t="str">
        <f>data_olah!G751</f>
        <v>116.50083032754519</v>
      </c>
      <c r="H5794" s="231" t="str">
        <f>data_olah!H751</f>
        <v>ICON+</v>
      </c>
      <c r="I5794" s="231" t="str">
        <f>data_olah!I751</f>
        <v> Broadband + I-WIN</v>
      </c>
      <c r="J5794" s="231" t="str">
        <f>data_olah!J751</f>
        <v>TERPASANG</v>
      </c>
      <c r="K5794" s="231" t="str">
        <f>data_olah!S751</f>
        <v>&lt;= 200GB</v>
      </c>
      <c r="L5794" s="231" t="str">
        <f>data_olah!U751</f>
        <v>KURANG OPTIMAL</v>
      </c>
    </row>
    <row r="5795">
      <c r="A5795" s="230">
        <v>2025.0</v>
      </c>
      <c r="B5795" s="230" t="s">
        <v>3601</v>
      </c>
      <c r="C5795" s="231" t="str">
        <f>data_olah!B752</f>
        <v>PASER</v>
      </c>
      <c r="D5795" s="231" t="str">
        <f>data_olah!C752</f>
        <v>LONG KALI</v>
      </c>
      <c r="E5795" s="231" t="str">
        <f>data_olah!D752</f>
        <v>SEBAKUNG MAKMUR</v>
      </c>
      <c r="F5795" s="232" t="str">
        <f>data_olah!F752</f>
        <v>-1.5673846546240897</v>
      </c>
      <c r="G5795" s="232" t="str">
        <f>data_olah!G752</f>
        <v>116.3853984515906</v>
      </c>
      <c r="H5795" s="231" t="str">
        <f>data_olah!H752</f>
        <v>ICON+</v>
      </c>
      <c r="I5795" s="231" t="str">
        <f>data_olah!I752</f>
        <v> Broadband + I-WIN</v>
      </c>
      <c r="J5795" s="231" t="str">
        <f>data_olah!J752</f>
        <v>TERPASANG</v>
      </c>
      <c r="K5795" s="231" t="str">
        <f>data_olah!S752</f>
        <v>&lt;= 200GB</v>
      </c>
      <c r="L5795" s="231" t="str">
        <f>data_olah!U752</f>
        <v>KURANG OPTIMAL</v>
      </c>
    </row>
    <row r="5796">
      <c r="A5796" s="230">
        <v>2025.0</v>
      </c>
      <c r="B5796" s="230" t="s">
        <v>3601</v>
      </c>
      <c r="C5796" s="231" t="str">
        <f>data_olah!B753</f>
        <v>PASER</v>
      </c>
      <c r="D5796" s="231" t="str">
        <f>data_olah!C753</f>
        <v>LONG KALI</v>
      </c>
      <c r="E5796" s="231" t="str">
        <f>data_olah!D753</f>
        <v>PETIKU</v>
      </c>
      <c r="F5796" s="232" t="str">
        <f>data_olah!F753</f>
        <v>-1.612497278479321</v>
      </c>
      <c r="G5796" s="232" t="str">
        <f>data_olah!G753</f>
        <v>116.45917438104699</v>
      </c>
      <c r="H5796" s="231" t="str">
        <f>data_olah!H753</f>
        <v>ICON+</v>
      </c>
      <c r="I5796" s="231" t="str">
        <f>data_olah!I753</f>
        <v> Broadband + I-WIN</v>
      </c>
      <c r="J5796" s="231" t="str">
        <f>data_olah!J753</f>
        <v>TERPASANG</v>
      </c>
      <c r="K5796" s="231" t="str">
        <f>data_olah!S753</f>
        <v>&lt;= 200GB</v>
      </c>
      <c r="L5796" s="231" t="str">
        <f>data_olah!U753</f>
        <v>KURANG OPTIMAL</v>
      </c>
    </row>
    <row r="5797">
      <c r="A5797" s="230">
        <v>2025.0</v>
      </c>
      <c r="B5797" s="230" t="s">
        <v>3601</v>
      </c>
      <c r="C5797" s="231" t="str">
        <f>data_olah!B754</f>
        <v>PASER</v>
      </c>
      <c r="D5797" s="231" t="str">
        <f>data_olah!C754</f>
        <v>LONG KALI</v>
      </c>
      <c r="E5797" s="231" t="str">
        <f>data_olah!D754</f>
        <v>MUARA ADANG II</v>
      </c>
      <c r="F5797" s="232" t="str">
        <f>data_olah!F754</f>
        <v>-1.6319643193101914</v>
      </c>
      <c r="G5797" s="232" t="str">
        <f>data_olah!G754</f>
        <v>116.36843267949426</v>
      </c>
      <c r="H5797" s="231" t="str">
        <f>data_olah!H754</f>
        <v>ICON+</v>
      </c>
      <c r="I5797" s="231" t="str">
        <f>data_olah!I754</f>
        <v> Broadband + I-WIN</v>
      </c>
      <c r="J5797" s="231" t="str">
        <f>data_olah!J754</f>
        <v>TERPASANG</v>
      </c>
      <c r="K5797" s="231" t="str">
        <f>data_olah!S754</f>
        <v>&lt;= 200GB</v>
      </c>
      <c r="L5797" s="231" t="str">
        <f>data_olah!U754</f>
        <v>KURANG OPTIMAL</v>
      </c>
    </row>
    <row r="5798">
      <c r="A5798" s="230">
        <v>2025.0</v>
      </c>
      <c r="B5798" s="230" t="s">
        <v>3601</v>
      </c>
      <c r="C5798" s="231" t="str">
        <f>data_olah!B755</f>
        <v>PASER</v>
      </c>
      <c r="D5798" s="231" t="str">
        <f>data_olah!C755</f>
        <v>LONG KALI</v>
      </c>
      <c r="E5798" s="231" t="str">
        <f>data_olah!D755</f>
        <v>MAKMUR JAYA</v>
      </c>
      <c r="F5798" s="232" t="str">
        <f>data_olah!F755</f>
        <v>-1.4626984797564322</v>
      </c>
      <c r="G5798" s="232" t="str">
        <f>data_olah!G755</f>
        <v>116.26995792278304</v>
      </c>
      <c r="H5798" s="231" t="str">
        <f>data_olah!H755</f>
        <v>TELKOMSEL</v>
      </c>
      <c r="I5798" s="231" t="str">
        <f>data_olah!I755</f>
        <v>ORBIT</v>
      </c>
      <c r="J5798" s="231" t="str">
        <f>data_olah!J755</f>
        <v>TERPASANG</v>
      </c>
      <c r="K5798" s="231" t="str">
        <f>data_olah!S755</f>
        <v>TIDAK TERDETEKSI</v>
      </c>
      <c r="L5798" s="231" t="str">
        <f>data_olah!U755</f>
        <v>TIDAK TERDETEKSI</v>
      </c>
    </row>
    <row r="5799">
      <c r="A5799" s="230">
        <v>2025.0</v>
      </c>
      <c r="B5799" s="230" t="s">
        <v>3601</v>
      </c>
      <c r="C5799" s="231" t="str">
        <f>data_olah!B756</f>
        <v>PASER</v>
      </c>
      <c r="D5799" s="231" t="str">
        <f>data_olah!C756</f>
        <v>LONG KALI</v>
      </c>
      <c r="E5799" s="231" t="str">
        <f>data_olah!D756</f>
        <v>GUNUNG PUTAR</v>
      </c>
      <c r="F5799" s="232" t="str">
        <f>data_olah!F756</f>
        <v>-1.4972799193804507</v>
      </c>
      <c r="G5799" s="232" t="str">
        <f>data_olah!G756</f>
        <v>116.37426681718442</v>
      </c>
      <c r="H5799" s="231" t="str">
        <f>data_olah!H756</f>
        <v>TELKOM</v>
      </c>
      <c r="I5799" s="231" t="str">
        <f>data_olah!I756</f>
        <v>WMS</v>
      </c>
      <c r="J5799" s="231" t="str">
        <f>data_olah!J756</f>
        <v>TERPASANG</v>
      </c>
      <c r="K5799" s="231" t="str">
        <f>data_olah!S756</f>
        <v>&lt;= 50GB</v>
      </c>
      <c r="L5799" s="231" t="str">
        <f>data_olah!U756</f>
        <v>TIDAK OPTIMAL</v>
      </c>
    </row>
    <row r="5800">
      <c r="A5800" s="230">
        <v>2025.0</v>
      </c>
      <c r="B5800" s="230" t="s">
        <v>3601</v>
      </c>
      <c r="C5800" s="231" t="str">
        <f>data_olah!B757</f>
        <v>PASER</v>
      </c>
      <c r="D5800" s="231" t="str">
        <f>data_olah!C757</f>
        <v>LONG KALI</v>
      </c>
      <c r="E5800" s="231" t="str">
        <f>data_olah!D757</f>
        <v>PUTANG</v>
      </c>
      <c r="F5800" s="232" t="str">
        <f>data_olah!F757</f>
        <v>-1.5406407711001724</v>
      </c>
      <c r="G5800" s="232" t="str">
        <f>data_olah!G757</f>
        <v>116.2865928748019</v>
      </c>
      <c r="H5800" s="231" t="str">
        <f>data_olah!H757</f>
        <v>TELKOMSEL</v>
      </c>
      <c r="I5800" s="231" t="str">
        <f>data_olah!I757</f>
        <v>INDIHOME</v>
      </c>
      <c r="J5800" s="231" t="str">
        <f>data_olah!J757</f>
        <v>TERPASANG</v>
      </c>
      <c r="K5800" s="231" t="str">
        <f>data_olah!S757</f>
        <v/>
      </c>
      <c r="L5800" s="231" t="str">
        <f>data_olah!U757</f>
        <v>TIDAK OPTIMAL</v>
      </c>
    </row>
    <row r="5801">
      <c r="A5801" s="230">
        <v>2025.0</v>
      </c>
      <c r="B5801" s="230" t="s">
        <v>3601</v>
      </c>
      <c r="C5801" s="231" t="str">
        <f>data_olah!B758</f>
        <v>PASER</v>
      </c>
      <c r="D5801" s="231" t="str">
        <f>data_olah!C758</f>
        <v>MUARA KOMAM</v>
      </c>
      <c r="E5801" s="231" t="str">
        <f>data_olah!D758</f>
        <v>BATU BOTUK</v>
      </c>
      <c r="F5801" s="232" t="str">
        <f>data_olah!F758</f>
        <v>-1.7034057102846756</v>
      </c>
      <c r="G5801" s="232" t="str">
        <f>data_olah!G758</f>
        <v>115.8197007487619</v>
      </c>
      <c r="H5801" s="231" t="str">
        <f>data_olah!H758</f>
        <v>TELKOMSEL</v>
      </c>
      <c r="I5801" s="231" t="str">
        <f>data_olah!I758</f>
        <v>INDIHOME</v>
      </c>
      <c r="J5801" s="231" t="str">
        <f>data_olah!J758</f>
        <v>TERPASANG</v>
      </c>
      <c r="K5801" s="231" t="str">
        <f>data_olah!S758</f>
        <v/>
      </c>
      <c r="L5801" s="231" t="str">
        <f>data_olah!U758</f>
        <v>TIDAK OPTIMAL</v>
      </c>
    </row>
    <row r="5802">
      <c r="A5802" s="230">
        <v>2025.0</v>
      </c>
      <c r="B5802" s="230" t="s">
        <v>3601</v>
      </c>
      <c r="C5802" s="231" t="str">
        <f>data_olah!B759</f>
        <v>PASER</v>
      </c>
      <c r="D5802" s="231" t="str">
        <f>data_olah!C759</f>
        <v>MUARA KOMAM</v>
      </c>
      <c r="E5802" s="231" t="str">
        <f>data_olah!D759</f>
        <v>UKO</v>
      </c>
      <c r="F5802" s="232" t="str">
        <f>data_olah!F759</f>
        <v>-1.6725214836206002</v>
      </c>
      <c r="G5802" s="232" t="str">
        <f>data_olah!G759</f>
        <v>115.82198427433167</v>
      </c>
      <c r="H5802" s="231" t="str">
        <f>data_olah!H759</f>
        <v>TELKOMSEL</v>
      </c>
      <c r="I5802" s="231" t="str">
        <f>data_olah!I759</f>
        <v>ORBIT</v>
      </c>
      <c r="J5802" s="231" t="str">
        <f>data_olah!J759</f>
        <v>TERPASANG</v>
      </c>
      <c r="K5802" s="231" t="str">
        <f>data_olah!S759</f>
        <v>TIDAK TERDETEKSI</v>
      </c>
      <c r="L5802" s="231" t="str">
        <f>data_olah!U759</f>
        <v>TIDAK TERDETEKSI</v>
      </c>
    </row>
    <row r="5803">
      <c r="A5803" s="230">
        <v>2025.0</v>
      </c>
      <c r="B5803" s="230" t="s">
        <v>3601</v>
      </c>
      <c r="C5803" s="231" t="str">
        <f>data_olah!B760</f>
        <v>PASER</v>
      </c>
      <c r="D5803" s="231" t="str">
        <f>data_olah!C760</f>
        <v>MUARA KOMAM</v>
      </c>
      <c r="E5803" s="231" t="str">
        <f>data_olah!D760</f>
        <v>MUARA LANGON</v>
      </c>
      <c r="F5803" s="232" t="str">
        <f>data_olah!F760</f>
        <v>-1.6654138106377614</v>
      </c>
      <c r="G5803" s="232" t="str">
        <f>data_olah!G760</f>
        <v>115.7549273526978</v>
      </c>
      <c r="H5803" s="231" t="str">
        <f>data_olah!H760</f>
        <v>TELKOM</v>
      </c>
      <c r="I5803" s="231" t="str">
        <f>data_olah!I760</f>
        <v>WMS</v>
      </c>
      <c r="J5803" s="231" t="str">
        <f>data_olah!J760</f>
        <v>TERPASANG</v>
      </c>
      <c r="K5803" s="231" t="str">
        <f>data_olah!S760</f>
        <v>&lt;= 100GB</v>
      </c>
      <c r="L5803" s="231" t="str">
        <f>data_olah!U760</f>
        <v>TIDAK OPTIMAL</v>
      </c>
    </row>
    <row r="5804">
      <c r="A5804" s="230">
        <v>2025.0</v>
      </c>
      <c r="B5804" s="230" t="s">
        <v>3601</v>
      </c>
      <c r="C5804" s="231" t="str">
        <f>data_olah!B761</f>
        <v>PASER</v>
      </c>
      <c r="D5804" s="231" t="str">
        <f>data_olah!C761</f>
        <v>MUARA KOMAM</v>
      </c>
      <c r="E5804" s="231" t="str">
        <f>data_olah!D761</f>
        <v>BINANGON</v>
      </c>
      <c r="F5804" s="232" t="str">
        <f>data_olah!F761</f>
        <v>-1.6150631172209207</v>
      </c>
      <c r="G5804" s="232" t="str">
        <f>data_olah!G761</f>
        <v>115.75877244246769</v>
      </c>
      <c r="H5804" s="231" t="str">
        <f>data_olah!H761</f>
        <v>TELKOMSEL</v>
      </c>
      <c r="I5804" s="231" t="str">
        <f>data_olah!I761</f>
        <v>ORBIT</v>
      </c>
      <c r="J5804" s="231" t="str">
        <f>data_olah!J761</f>
        <v>TERPASANG</v>
      </c>
      <c r="K5804" s="231" t="str">
        <f>data_olah!S761</f>
        <v>TIDAK TERDETEKSI</v>
      </c>
      <c r="L5804" s="231" t="str">
        <f>data_olah!U761</f>
        <v>TIDAK TERDETEKSI</v>
      </c>
    </row>
    <row r="5805">
      <c r="A5805" s="230">
        <v>2025.0</v>
      </c>
      <c r="B5805" s="230" t="s">
        <v>3601</v>
      </c>
      <c r="C5805" s="231" t="str">
        <f>data_olah!B762</f>
        <v>PASER</v>
      </c>
      <c r="D5805" s="231" t="str">
        <f>data_olah!C762</f>
        <v>MUARA KOMAM</v>
      </c>
      <c r="E5805" s="231" t="str">
        <f>data_olah!D762</f>
        <v>MUARA KUARO</v>
      </c>
      <c r="F5805" s="232" t="str">
        <f>data_olah!F762</f>
        <v>-1.6295626483698558</v>
      </c>
      <c r="G5805" s="232" t="str">
        <f>data_olah!G762</f>
        <v>115.80506662940455</v>
      </c>
      <c r="H5805" s="231" t="str">
        <f>data_olah!H762</f>
        <v>ICON+</v>
      </c>
      <c r="I5805" s="231" t="str">
        <f>data_olah!I762</f>
        <v> Broadband + I-WIN</v>
      </c>
      <c r="J5805" s="231" t="str">
        <f>data_olah!J762</f>
        <v>TERPASANG</v>
      </c>
      <c r="K5805" s="231" t="str">
        <f>data_olah!S762</f>
        <v>&lt;= 200GB</v>
      </c>
      <c r="L5805" s="231" t="str">
        <f>data_olah!U762</f>
        <v>KURANG OPTIMAL</v>
      </c>
    </row>
    <row r="5806">
      <c r="A5806" s="230">
        <v>2025.0</v>
      </c>
      <c r="B5806" s="230" t="s">
        <v>3601</v>
      </c>
      <c r="C5806" s="231" t="str">
        <f>data_olah!B763</f>
        <v>PASER</v>
      </c>
      <c r="D5806" s="231" t="str">
        <f>data_olah!C763</f>
        <v>MUARA KOMAM</v>
      </c>
      <c r="E5806" s="231" t="str">
        <f>data_olah!D763</f>
        <v>PRAYON</v>
      </c>
      <c r="F5806" s="232" t="str">
        <f>data_olah!F763</f>
        <v>-1.6162710954189885</v>
      </c>
      <c r="G5806" s="232" t="str">
        <f>data_olah!G763</f>
        <v>115.83280279922981</v>
      </c>
      <c r="H5806" s="231" t="str">
        <f>data_olah!H763</f>
        <v>ICON+</v>
      </c>
      <c r="I5806" s="231" t="str">
        <f>data_olah!I763</f>
        <v> Broadband + I-WIN</v>
      </c>
      <c r="J5806" s="231" t="str">
        <f>data_olah!J763</f>
        <v>TERPASANG</v>
      </c>
      <c r="K5806" s="231" t="str">
        <f>data_olah!S763</f>
        <v>&lt;= 200GB</v>
      </c>
      <c r="L5806" s="231" t="str">
        <f>data_olah!U763</f>
        <v>KURANG OPTIMAL</v>
      </c>
    </row>
    <row r="5807">
      <c r="A5807" s="230">
        <v>2025.0</v>
      </c>
      <c r="B5807" s="230" t="s">
        <v>3601</v>
      </c>
      <c r="C5807" s="231" t="str">
        <f>data_olah!B764</f>
        <v>PASER</v>
      </c>
      <c r="D5807" s="231" t="str">
        <f>data_olah!C764</f>
        <v>MUARA KOMAM</v>
      </c>
      <c r="E5807" s="231" t="str">
        <f>data_olah!D764</f>
        <v>LONG SAYO</v>
      </c>
      <c r="F5807" s="232" t="str">
        <f>data_olah!F764</f>
        <v>-1.5314589734371646</v>
      </c>
      <c r="G5807" s="232" t="str">
        <f>data_olah!G764</f>
        <v>115.86554491030961</v>
      </c>
      <c r="H5807" s="231" t="str">
        <f>data_olah!H764</f>
        <v>ICON+</v>
      </c>
      <c r="I5807" s="231" t="str">
        <f>data_olah!I764</f>
        <v> Broadband + I-WIN</v>
      </c>
      <c r="J5807" s="231" t="str">
        <f>data_olah!J764</f>
        <v>TERPASANG</v>
      </c>
      <c r="K5807" s="231" t="str">
        <f>data_olah!S764</f>
        <v>&lt;= 200GB</v>
      </c>
      <c r="L5807" s="231" t="str">
        <f>data_olah!U764</f>
        <v>KURANG OPTIMAL</v>
      </c>
    </row>
    <row r="5808">
      <c r="A5808" s="230">
        <v>2025.0</v>
      </c>
      <c r="B5808" s="230" t="s">
        <v>3601</v>
      </c>
      <c r="C5808" s="231" t="str">
        <f>data_olah!B765</f>
        <v>PASER</v>
      </c>
      <c r="D5808" s="231" t="str">
        <f>data_olah!C765</f>
        <v>MUARA KOMAM</v>
      </c>
      <c r="E5808" s="231" t="str">
        <f>data_olah!D765</f>
        <v>MUARA PAYANG</v>
      </c>
      <c r="F5808" s="232" t="str">
        <f>data_olah!F765</f>
        <v>-1.5289117440718887</v>
      </c>
      <c r="G5808" s="232" t="str">
        <f>data_olah!G765</f>
        <v>115.83310834021425</v>
      </c>
      <c r="H5808" s="231" t="str">
        <f>data_olah!H765</f>
        <v>ICON+</v>
      </c>
      <c r="I5808" s="231" t="str">
        <f>data_olah!I765</f>
        <v> Broadband + I-WIN</v>
      </c>
      <c r="J5808" s="231" t="str">
        <f>data_olah!J765</f>
        <v>TERPASANG</v>
      </c>
      <c r="K5808" s="231" t="str">
        <f>data_olah!S765</f>
        <v>&lt;= 200GB</v>
      </c>
      <c r="L5808" s="231" t="str">
        <f>data_olah!U765</f>
        <v>KURANG OPTIMAL</v>
      </c>
    </row>
    <row r="5809">
      <c r="A5809" s="230">
        <v>2025.0</v>
      </c>
      <c r="B5809" s="230" t="s">
        <v>3601</v>
      </c>
      <c r="C5809" s="231" t="str">
        <f>data_olah!B766</f>
        <v>PASER</v>
      </c>
      <c r="D5809" s="231" t="str">
        <f>data_olah!C766</f>
        <v>MUARA KOMAM</v>
      </c>
      <c r="E5809" s="231" t="str">
        <f>data_olah!D766</f>
        <v>LUSAN</v>
      </c>
      <c r="F5809" s="232" t="str">
        <f>data_olah!F766</f>
        <v>-1.5280874969272338</v>
      </c>
      <c r="G5809" s="232" t="str">
        <f>data_olah!G766</f>
        <v>115.74459037118982</v>
      </c>
      <c r="H5809" s="231" t="str">
        <f>data_olah!H766</f>
        <v>ICON+</v>
      </c>
      <c r="I5809" s="231" t="str">
        <f>data_olah!I766</f>
        <v> Broadband + I-WIN</v>
      </c>
      <c r="J5809" s="231" t="str">
        <f>data_olah!J766</f>
        <v>TERPASANG</v>
      </c>
      <c r="K5809" s="231" t="str">
        <f>data_olah!S766</f>
        <v>&lt;= 200GB</v>
      </c>
      <c r="L5809" s="231" t="str">
        <f>data_olah!U766</f>
        <v>KURANG OPTIMAL</v>
      </c>
    </row>
    <row r="5810">
      <c r="A5810" s="230">
        <v>2025.0</v>
      </c>
      <c r="B5810" s="230" t="s">
        <v>3601</v>
      </c>
      <c r="C5810" s="231" t="str">
        <f>data_olah!B767</f>
        <v>PASER</v>
      </c>
      <c r="D5810" s="231" t="str">
        <f>data_olah!C767</f>
        <v>MUARA KOMAM</v>
      </c>
      <c r="E5810" s="231" t="str">
        <f>data_olah!D767</f>
        <v>SWAN SLUTUNG</v>
      </c>
      <c r="F5810" s="232" t="str">
        <f>data_olah!F767</f>
        <v>-1.4036181971755917</v>
      </c>
      <c r="G5810" s="232" t="str">
        <f>data_olah!G767</f>
        <v>115.87651158208072</v>
      </c>
      <c r="H5810" s="231" t="str">
        <f>data_olah!H767</f>
        <v>ICON+</v>
      </c>
      <c r="I5810" s="231" t="str">
        <f>data_olah!I767</f>
        <v>STARLINK</v>
      </c>
      <c r="J5810" s="231" t="str">
        <f>data_olah!J767</f>
        <v>TERPASANG</v>
      </c>
      <c r="K5810" s="231" t="str">
        <f>data_olah!S767</f>
        <v>&lt;= 100GB</v>
      </c>
      <c r="L5810" s="231" t="str">
        <f>data_olah!U767</f>
        <v>TIDAK OPTIMAL</v>
      </c>
    </row>
    <row r="5811">
      <c r="A5811" s="230">
        <v>2025.0</v>
      </c>
      <c r="B5811" s="230" t="s">
        <v>3601</v>
      </c>
      <c r="C5811" s="231" t="str">
        <f>data_olah!B768</f>
        <v>PASER</v>
      </c>
      <c r="D5811" s="231" t="str">
        <f>data_olah!C768</f>
        <v>MUARA KOMAM</v>
      </c>
      <c r="E5811" s="231" t="str">
        <f>data_olah!D768</f>
        <v>SEKUAN MAKMUR</v>
      </c>
      <c r="F5811" s="232" t="str">
        <f>data_olah!F768</f>
        <v>-1.635215707657686</v>
      </c>
      <c r="G5811" s="232" t="str">
        <f>data_olah!G768</f>
        <v>115.70934203586711</v>
      </c>
      <c r="H5811" s="231" t="str">
        <f>data_olah!H768</f>
        <v>ICON+</v>
      </c>
      <c r="I5811" s="231" t="str">
        <f>data_olah!I768</f>
        <v> Broadband + I-WIN</v>
      </c>
      <c r="J5811" s="231" t="str">
        <f>data_olah!J768</f>
        <v>TERPASANG</v>
      </c>
      <c r="K5811" s="231" t="str">
        <f>data_olah!S768</f>
        <v>&lt;= 200GB</v>
      </c>
      <c r="L5811" s="231" t="str">
        <f>data_olah!U768</f>
        <v>KURANG OPTIMAL</v>
      </c>
    </row>
    <row r="5812">
      <c r="A5812" s="230">
        <v>2025.0</v>
      </c>
      <c r="B5812" s="230" t="s">
        <v>3601</v>
      </c>
      <c r="C5812" s="231" t="str">
        <f>data_olah!B769</f>
        <v>PASER</v>
      </c>
      <c r="D5812" s="231" t="str">
        <f>data_olah!C769</f>
        <v>MUARA KOMAM</v>
      </c>
      <c r="E5812" s="231" t="str">
        <f>data_olah!D769</f>
        <v>SELERONG</v>
      </c>
      <c r="F5812" s="232" t="str">
        <f>data_olah!F769</f>
        <v>-0.3230315829685971</v>
      </c>
      <c r="G5812" s="232" t="str">
        <f>data_olah!G769</f>
        <v>116.80692083086892</v>
      </c>
      <c r="H5812" s="231" t="str">
        <f>data_olah!H769</f>
        <v>TELKOM</v>
      </c>
      <c r="I5812" s="231" t="str">
        <f>data_olah!I769</f>
        <v>WMS</v>
      </c>
      <c r="J5812" s="231" t="str">
        <f>data_olah!J769</f>
        <v>TERPASANG</v>
      </c>
      <c r="K5812" s="231" t="str">
        <f>data_olah!S769</f>
        <v>&gt; 200GB</v>
      </c>
      <c r="L5812" s="231" t="str">
        <f>data_olah!U769</f>
        <v>KURANG OPTIMAL</v>
      </c>
    </row>
    <row r="5813">
      <c r="A5813" s="230">
        <v>2025.0</v>
      </c>
      <c r="B5813" s="230" t="s">
        <v>3601</v>
      </c>
      <c r="C5813" s="231" t="str">
        <f>data_olah!B770</f>
        <v>PASER</v>
      </c>
      <c r="D5813" s="231" t="str">
        <f>data_olah!C770</f>
        <v>MUARA SAMU</v>
      </c>
      <c r="E5813" s="231" t="str">
        <f>data_olah!D770</f>
        <v>TANJUNG PINANG</v>
      </c>
      <c r="F5813" s="232" t="str">
        <f>data_olah!F770</f>
        <v>-2.160723152097389</v>
      </c>
      <c r="G5813" s="232" t="str">
        <f>data_olah!G770</f>
        <v>115.92350481871226</v>
      </c>
      <c r="H5813" s="231" t="str">
        <f>data_olah!H770</f>
        <v>ICON+</v>
      </c>
      <c r="I5813" s="231" t="str">
        <f>data_olah!I770</f>
        <v> Broadband + I-WIN</v>
      </c>
      <c r="J5813" s="231" t="str">
        <f>data_olah!J770</f>
        <v>TERPASANG</v>
      </c>
      <c r="K5813" s="231" t="str">
        <f>data_olah!S770</f>
        <v>&lt;= 200GB</v>
      </c>
      <c r="L5813" s="231" t="str">
        <f>data_olah!U770</f>
        <v>KURANG OPTIMAL</v>
      </c>
    </row>
    <row r="5814">
      <c r="A5814" s="230">
        <v>2025.0</v>
      </c>
      <c r="B5814" s="230" t="s">
        <v>3601</v>
      </c>
      <c r="C5814" s="231" t="str">
        <f>data_olah!B771</f>
        <v>PASER</v>
      </c>
      <c r="D5814" s="231" t="str">
        <f>data_olah!C771</f>
        <v>MUARA SAMU</v>
      </c>
      <c r="E5814" s="231" t="str">
        <f>data_olah!D771</f>
        <v>RANTAU ATAS</v>
      </c>
      <c r="F5814" s="232" t="str">
        <f>data_olah!F771</f>
        <v>-2.1479976090621653</v>
      </c>
      <c r="G5814" s="232" t="str">
        <f>data_olah!G771</f>
        <v>115.91843213323102</v>
      </c>
      <c r="H5814" s="231" t="str">
        <f>data_olah!H771</f>
        <v>ICON+</v>
      </c>
      <c r="I5814" s="231" t="str">
        <f>data_olah!I771</f>
        <v> Broadband + I-WIN</v>
      </c>
      <c r="J5814" s="231" t="str">
        <f>data_olah!J771</f>
        <v>TERPASANG</v>
      </c>
      <c r="K5814" s="231" t="str">
        <f>data_olah!S771</f>
        <v>&lt;= 200GB</v>
      </c>
      <c r="L5814" s="231" t="str">
        <f>data_olah!U771</f>
        <v>KURANG OPTIMAL</v>
      </c>
    </row>
    <row r="5815">
      <c r="A5815" s="230">
        <v>2025.0</v>
      </c>
      <c r="B5815" s="230" t="s">
        <v>3601</v>
      </c>
      <c r="C5815" s="231" t="str">
        <f>data_olah!B772</f>
        <v>PASER</v>
      </c>
      <c r="D5815" s="231" t="str">
        <f>data_olah!C772</f>
        <v>MUARA SAMU</v>
      </c>
      <c r="E5815" s="231" t="str">
        <f>data_olah!D772</f>
        <v>LIBUR DINDING</v>
      </c>
      <c r="F5815" s="232" t="str">
        <f>data_olah!F772</f>
        <v>-2.084124507650663</v>
      </c>
      <c r="G5815" s="232" t="str">
        <f>data_olah!G772</f>
        <v>115.92559576187203</v>
      </c>
      <c r="H5815" s="231" t="str">
        <f>data_olah!H772</f>
        <v>TELKOMSEL</v>
      </c>
      <c r="I5815" s="231" t="str">
        <f>data_olah!I772</f>
        <v>ORBIT</v>
      </c>
      <c r="J5815" s="231" t="str">
        <f>data_olah!J772</f>
        <v>TERPASANG</v>
      </c>
      <c r="K5815" s="231" t="str">
        <f>data_olah!S772</f>
        <v>TIDAK TERDETEKSI</v>
      </c>
      <c r="L5815" s="231" t="str">
        <f>data_olah!U772</f>
        <v>TIDAK TERDETEKSI</v>
      </c>
    </row>
    <row r="5816">
      <c r="A5816" s="230">
        <v>2025.0</v>
      </c>
      <c r="B5816" s="230" t="s">
        <v>3601</v>
      </c>
      <c r="C5816" s="231" t="str">
        <f>data_olah!B773</f>
        <v>PASER</v>
      </c>
      <c r="D5816" s="231" t="str">
        <f>data_olah!C773</f>
        <v>MUARA SAMU</v>
      </c>
      <c r="E5816" s="231" t="str">
        <f>data_olah!D773</f>
        <v>LUAN</v>
      </c>
      <c r="F5816" s="232" t="str">
        <f>data_olah!F773</f>
        <v>-1.9611794074767523</v>
      </c>
      <c r="G5816" s="232" t="str">
        <f>data_olah!G773</f>
        <v>115.99717010835151</v>
      </c>
      <c r="H5816" s="231" t="str">
        <f>data_olah!H773</f>
        <v>ICON+</v>
      </c>
      <c r="I5816" s="231" t="str">
        <f>data_olah!I773</f>
        <v> Broadband + I-WIN</v>
      </c>
      <c r="J5816" s="231" t="str">
        <f>data_olah!J773</f>
        <v>TERPASANG</v>
      </c>
      <c r="K5816" s="231" t="str">
        <f>data_olah!S773</f>
        <v>&lt;= 200GB</v>
      </c>
      <c r="L5816" s="231" t="str">
        <f>data_olah!U773</f>
        <v>KURANG OPTIMAL</v>
      </c>
    </row>
    <row r="5817">
      <c r="A5817" s="230">
        <v>2025.0</v>
      </c>
      <c r="B5817" s="230" t="s">
        <v>3601</v>
      </c>
      <c r="C5817" s="231" t="str">
        <f>data_olah!B774</f>
        <v>PASER</v>
      </c>
      <c r="D5817" s="231" t="str">
        <f>data_olah!C774</f>
        <v>MUARA SAMU</v>
      </c>
      <c r="E5817" s="231" t="str">
        <f>data_olah!D774</f>
        <v>SUWETO</v>
      </c>
      <c r="F5817" s="232" t="str">
        <f>data_olah!F774</f>
        <v>-1.9963846995665087</v>
      </c>
      <c r="G5817" s="232" t="str">
        <f>data_olah!G774</f>
        <v>115.95778184722843</v>
      </c>
      <c r="H5817" s="231" t="str">
        <f>data_olah!H774</f>
        <v>ICON+</v>
      </c>
      <c r="I5817" s="231" t="str">
        <f>data_olah!I774</f>
        <v> Broadband + I-WIN</v>
      </c>
      <c r="J5817" s="231" t="str">
        <f>data_olah!J774</f>
        <v>TERPASANG</v>
      </c>
      <c r="K5817" s="231" t="str">
        <f>data_olah!S774</f>
        <v>&lt;= 200GB</v>
      </c>
      <c r="L5817" s="231" t="str">
        <f>data_olah!U774</f>
        <v>KURANG OPTIMAL</v>
      </c>
    </row>
    <row r="5818">
      <c r="A5818" s="230">
        <v>2025.0</v>
      </c>
      <c r="B5818" s="230" t="s">
        <v>3601</v>
      </c>
      <c r="C5818" s="231" t="str">
        <f>data_olah!B775</f>
        <v>PASER</v>
      </c>
      <c r="D5818" s="231" t="str">
        <f>data_olah!C775</f>
        <v>MUARA SAMU</v>
      </c>
      <c r="E5818" s="231" t="str">
        <f>data_olah!D775</f>
        <v>MUSER</v>
      </c>
      <c r="F5818" s="232" t="str">
        <f>data_olah!F775</f>
        <v>-2.016064751913785</v>
      </c>
      <c r="G5818" s="232" t="str">
        <f>data_olah!G775</f>
        <v>115.93485587170215</v>
      </c>
      <c r="H5818" s="231" t="str">
        <f>data_olah!H775</f>
        <v>ICON+</v>
      </c>
      <c r="I5818" s="231" t="str">
        <f>data_olah!I775</f>
        <v> Broadband + I-WIN</v>
      </c>
      <c r="J5818" s="231" t="str">
        <f>data_olah!J775</f>
        <v>TERPASANG</v>
      </c>
      <c r="K5818" s="231" t="str">
        <f>data_olah!S775</f>
        <v>&lt;= 200GB</v>
      </c>
      <c r="L5818" s="231" t="str">
        <f>data_olah!U775</f>
        <v>KURANG OPTIMAL</v>
      </c>
    </row>
    <row r="5819">
      <c r="A5819" s="230">
        <v>2025.0</v>
      </c>
      <c r="B5819" s="230" t="s">
        <v>3601</v>
      </c>
      <c r="C5819" s="231" t="str">
        <f>data_olah!B776</f>
        <v>PASER</v>
      </c>
      <c r="D5819" s="231" t="str">
        <f>data_olah!C776</f>
        <v>MUARA SAMU</v>
      </c>
      <c r="E5819" s="231" t="str">
        <f>data_olah!D776</f>
        <v>BIU</v>
      </c>
      <c r="F5819" s="232" t="str">
        <f>data_olah!F776</f>
        <v>-1.989320141214283</v>
      </c>
      <c r="G5819" s="232" t="str">
        <f>data_olah!G776</f>
        <v>115.93103140589774</v>
      </c>
      <c r="H5819" s="231" t="str">
        <f>data_olah!H776</f>
        <v>ICON+</v>
      </c>
      <c r="I5819" s="231" t="str">
        <f>data_olah!I776</f>
        <v> Broadband + I-WIN</v>
      </c>
      <c r="J5819" s="231" t="str">
        <f>data_olah!J776</f>
        <v>TERPASANG</v>
      </c>
      <c r="K5819" s="231" t="str">
        <f>data_olah!S776</f>
        <v>&lt;= 200GB</v>
      </c>
      <c r="L5819" s="231" t="str">
        <f>data_olah!U776</f>
        <v>KURANG OPTIMAL</v>
      </c>
    </row>
    <row r="5820">
      <c r="A5820" s="230">
        <v>2025.0</v>
      </c>
      <c r="B5820" s="230" t="s">
        <v>3601</v>
      </c>
      <c r="C5820" s="231" t="str">
        <f>data_olah!B777</f>
        <v>PASER</v>
      </c>
      <c r="D5820" s="231" t="str">
        <f>data_olah!C777</f>
        <v>MUARA SAMU</v>
      </c>
      <c r="E5820" s="231" t="str">
        <f>data_olah!D777</f>
        <v>RANTAU BINTUNGAN</v>
      </c>
      <c r="F5820" s="232" t="str">
        <f>data_olah!F777</f>
        <v>-1.9441458205709494</v>
      </c>
      <c r="G5820" s="232" t="str">
        <f>data_olah!G777</f>
        <v>115.93419740401374</v>
      </c>
      <c r="H5820" s="231" t="str">
        <f>data_olah!H777</f>
        <v>ICON+</v>
      </c>
      <c r="I5820" s="231" t="str">
        <f>data_olah!I777</f>
        <v> Broadband + I-WIN</v>
      </c>
      <c r="J5820" s="231" t="str">
        <f>data_olah!J777</f>
        <v>TERPASANG</v>
      </c>
      <c r="K5820" s="231" t="str">
        <f>data_olah!S777</f>
        <v>&lt;= 200GB</v>
      </c>
      <c r="L5820" s="231" t="str">
        <f>data_olah!U777</f>
        <v>KURANG OPTIMAL</v>
      </c>
    </row>
    <row r="5821">
      <c r="A5821" s="230">
        <v>2025.0</v>
      </c>
      <c r="B5821" s="230" t="s">
        <v>3601</v>
      </c>
      <c r="C5821" s="231" t="str">
        <f>data_olah!B778</f>
        <v>PASER</v>
      </c>
      <c r="D5821" s="231" t="str">
        <f>data_olah!C778</f>
        <v>MUARA SAMU</v>
      </c>
      <c r="E5821" s="231" t="str">
        <f>data_olah!D778</f>
        <v>MUARA ANDEH</v>
      </c>
      <c r="F5821" s="232" t="str">
        <f>data_olah!F778</f>
        <v>-2.261921536289015</v>
      </c>
      <c r="G5821" s="232" t="str">
        <f>data_olah!G778</f>
        <v>115.90301756256548</v>
      </c>
      <c r="H5821" s="231" t="str">
        <f>data_olah!H778</f>
        <v>ICON+</v>
      </c>
      <c r="I5821" s="231" t="str">
        <f>data_olah!I778</f>
        <v> Broadband + I-WIN</v>
      </c>
      <c r="J5821" s="231" t="str">
        <f>data_olah!J778</f>
        <v>TERPASANG</v>
      </c>
      <c r="K5821" s="231" t="str">
        <f>data_olah!S778</f>
        <v>&lt;= 200GB</v>
      </c>
      <c r="L5821" s="231" t="str">
        <f>data_olah!U778</f>
        <v>KURANG OPTIMAL</v>
      </c>
    </row>
    <row r="5822">
      <c r="A5822" s="230">
        <v>2025.0</v>
      </c>
      <c r="B5822" s="230" t="s">
        <v>3601</v>
      </c>
      <c r="C5822" s="231" t="str">
        <f>data_olah!B779</f>
        <v>PASER</v>
      </c>
      <c r="D5822" s="231" t="str">
        <f>data_olah!C779</f>
        <v>PASER BELENGKONG</v>
      </c>
      <c r="E5822" s="231" t="str">
        <f>data_olah!D779</f>
        <v>LEMPESU</v>
      </c>
      <c r="F5822" s="232" t="str">
        <f>data_olah!F779</f>
        <v>-1.9616783832956295</v>
      </c>
      <c r="G5822" s="232" t="str">
        <f>data_olah!G779</f>
        <v>116.06387258426147</v>
      </c>
      <c r="H5822" s="231" t="str">
        <f>data_olah!H779</f>
        <v>TELKOMSEL</v>
      </c>
      <c r="I5822" s="231" t="str">
        <f>data_olah!I779</f>
        <v>ORBIT</v>
      </c>
      <c r="J5822" s="231" t="str">
        <f>data_olah!J779</f>
        <v>TERPASANG</v>
      </c>
      <c r="K5822" s="231" t="str">
        <f>data_olah!S779</f>
        <v>TIDAK TERDETEKSI</v>
      </c>
      <c r="L5822" s="231" t="str">
        <f>data_olah!U779</f>
        <v>TIDAK TERDETEKSI</v>
      </c>
    </row>
    <row r="5823">
      <c r="A5823" s="230">
        <v>2025.0</v>
      </c>
      <c r="B5823" s="230" t="s">
        <v>3601</v>
      </c>
      <c r="C5823" s="231" t="str">
        <f>data_olah!B780</f>
        <v>PASER</v>
      </c>
      <c r="D5823" s="231" t="str">
        <f>data_olah!C780</f>
        <v>PASER BELENGKONG</v>
      </c>
      <c r="E5823" s="231" t="str">
        <f>data_olah!D780</f>
        <v>BEKOSO</v>
      </c>
      <c r="F5823" s="232" t="str">
        <f>data_olah!F780</f>
        <v>-1.9409062734195344</v>
      </c>
      <c r="G5823" s="232" t="str">
        <f>data_olah!G780</f>
        <v>116.10098884208566</v>
      </c>
      <c r="H5823" s="231" t="str">
        <f>data_olah!H780</f>
        <v>TELKOMSEL</v>
      </c>
      <c r="I5823" s="231" t="str">
        <f>data_olah!I780</f>
        <v>INDIHOME</v>
      </c>
      <c r="J5823" s="231" t="str">
        <f>data_olah!J780</f>
        <v>TERPASANG</v>
      </c>
      <c r="K5823" s="231" t="str">
        <f>data_olah!S780</f>
        <v/>
      </c>
      <c r="L5823" s="231" t="str">
        <f>data_olah!U780</f>
        <v>KURANG OPTIMAL</v>
      </c>
    </row>
    <row r="5824">
      <c r="A5824" s="230">
        <v>2025.0</v>
      </c>
      <c r="B5824" s="230" t="s">
        <v>3601</v>
      </c>
      <c r="C5824" s="231" t="str">
        <f>data_olah!B781</f>
        <v>PASER</v>
      </c>
      <c r="D5824" s="231" t="str">
        <f>data_olah!C781</f>
        <v>PASER BELENGKONG</v>
      </c>
      <c r="E5824" s="231" t="str">
        <f>data_olah!D781</f>
        <v>DAMIT</v>
      </c>
      <c r="F5824" s="232" t="str">
        <f>data_olah!F781</f>
        <v>-1.9319930050768854</v>
      </c>
      <c r="G5824" s="232" t="str">
        <f>data_olah!G781</f>
        <v>116.16512732867265</v>
      </c>
      <c r="H5824" s="231" t="str">
        <f>data_olah!H781</f>
        <v>TELKOMSEL</v>
      </c>
      <c r="I5824" s="231" t="str">
        <f>data_olah!I781</f>
        <v>INDIHOME</v>
      </c>
      <c r="J5824" s="231" t="str">
        <f>data_olah!J781</f>
        <v>TERPASANG</v>
      </c>
      <c r="K5824" s="231" t="str">
        <f>data_olah!S781</f>
        <v/>
      </c>
      <c r="L5824" s="231" t="str">
        <f>data_olah!U781</f>
        <v>KURANG OPTIMAL</v>
      </c>
    </row>
    <row r="5825">
      <c r="A5825" s="230">
        <v>2025.0</v>
      </c>
      <c r="B5825" s="230" t="s">
        <v>3601</v>
      </c>
      <c r="C5825" s="231" t="str">
        <f>data_olah!B782</f>
        <v>PASER</v>
      </c>
      <c r="D5825" s="231" t="str">
        <f>data_olah!C782</f>
        <v>PASER BELENGKONG</v>
      </c>
      <c r="E5825" s="231" t="str">
        <f>data_olah!D782</f>
        <v>SUATANG</v>
      </c>
      <c r="F5825" s="232" t="str">
        <f>data_olah!F782</f>
        <v>-2.0170974001684576</v>
      </c>
      <c r="G5825" s="232" t="str">
        <f>data_olah!G782</f>
        <v>116.14341795142875</v>
      </c>
      <c r="H5825" s="231" t="str">
        <f>data_olah!H782</f>
        <v>TELKOMSEL</v>
      </c>
      <c r="I5825" s="231" t="str">
        <f>data_olah!I782</f>
        <v>INDIHOME</v>
      </c>
      <c r="J5825" s="231" t="str">
        <f>data_olah!J782</f>
        <v>TERPASANG</v>
      </c>
      <c r="K5825" s="231" t="str">
        <f>data_olah!S782</f>
        <v/>
      </c>
      <c r="L5825" s="231" t="str">
        <f>data_olah!U782</f>
        <v>TIDAK OPTIMAL</v>
      </c>
    </row>
    <row r="5826">
      <c r="A5826" s="230">
        <v>2025.0</v>
      </c>
      <c r="B5826" s="230" t="s">
        <v>3601</v>
      </c>
      <c r="C5826" s="231" t="str">
        <f>data_olah!B783</f>
        <v>PASER</v>
      </c>
      <c r="D5826" s="231" t="str">
        <f>data_olah!C783</f>
        <v>PASER BELENGKONG</v>
      </c>
      <c r="E5826" s="231" t="str">
        <f>data_olah!D783</f>
        <v>SULILIRAN</v>
      </c>
      <c r="F5826" s="232" t="str">
        <f>data_olah!F783</f>
        <v>-1.9616529165986663</v>
      </c>
      <c r="G5826" s="232" t="str">
        <f>data_olah!G783</f>
        <v>116.24342666854639</v>
      </c>
      <c r="H5826" s="231" t="str">
        <f>data_olah!H783</f>
        <v>TELKOM</v>
      </c>
      <c r="I5826" s="231" t="str">
        <f>data_olah!I783</f>
        <v>WMS</v>
      </c>
      <c r="J5826" s="231" t="str">
        <f>data_olah!J783</f>
        <v>TERPASANG</v>
      </c>
      <c r="K5826" s="231" t="str">
        <f>data_olah!S783</f>
        <v>&lt;= 50GB</v>
      </c>
      <c r="L5826" s="231" t="str">
        <f>data_olah!U783</f>
        <v>TIDAK OPTIMAL</v>
      </c>
    </row>
    <row r="5827">
      <c r="A5827" s="230">
        <v>2025.0</v>
      </c>
      <c r="B5827" s="230" t="s">
        <v>3601</v>
      </c>
      <c r="C5827" s="231" t="str">
        <f>data_olah!B784</f>
        <v>PASER</v>
      </c>
      <c r="D5827" s="231" t="str">
        <f>data_olah!C784</f>
        <v>PASER BELENGKONG</v>
      </c>
      <c r="E5827" s="231" t="str">
        <f>data_olah!D784</f>
        <v>PASIR BELENGKONG</v>
      </c>
      <c r="F5827" s="232" t="str">
        <f>data_olah!F784</f>
        <v>-1.9562329721523763</v>
      </c>
      <c r="G5827" s="232" t="str">
        <f>data_olah!G784</f>
        <v>116.2091131287821</v>
      </c>
      <c r="H5827" s="231" t="str">
        <f>data_olah!H784</f>
        <v>TELKOMSEL</v>
      </c>
      <c r="I5827" s="231" t="str">
        <f>data_olah!I784</f>
        <v>INDIHOME</v>
      </c>
      <c r="J5827" s="231" t="str">
        <f>data_olah!J784</f>
        <v>TERPASANG</v>
      </c>
      <c r="K5827" s="231" t="str">
        <f>data_olah!S784</f>
        <v/>
      </c>
      <c r="L5827" s="231" t="str">
        <f>data_olah!U784</f>
        <v>KURANG OPTIMAL</v>
      </c>
    </row>
    <row r="5828">
      <c r="A5828" s="230">
        <v>2025.0</v>
      </c>
      <c r="B5828" s="230" t="s">
        <v>3601</v>
      </c>
      <c r="C5828" s="231" t="str">
        <f>data_olah!B785</f>
        <v>PASER</v>
      </c>
      <c r="D5828" s="231" t="str">
        <f>data_olah!C785</f>
        <v>PASER BELENGKONG</v>
      </c>
      <c r="E5828" s="231" t="str">
        <f>data_olah!D785</f>
        <v>SANGKURIMAN</v>
      </c>
      <c r="F5828" s="232" t="str">
        <f>data_olah!F785</f>
        <v>-1.937700652161545</v>
      </c>
      <c r="G5828" s="232" t="str">
        <f>data_olah!G785</f>
        <v>116.17839300396841</v>
      </c>
      <c r="H5828" s="231" t="str">
        <f>data_olah!H785</f>
        <v>TELKOMSEL</v>
      </c>
      <c r="I5828" s="231" t="str">
        <f>data_olah!I785</f>
        <v>INDIHOME</v>
      </c>
      <c r="J5828" s="231" t="str">
        <f>data_olah!J785</f>
        <v>TERPASANG</v>
      </c>
      <c r="K5828" s="231" t="str">
        <f>data_olah!S785</f>
        <v/>
      </c>
      <c r="L5828" s="231" t="str">
        <f>data_olah!U785</f>
        <v>KURANG OPTIMAL</v>
      </c>
    </row>
    <row r="5829">
      <c r="A5829" s="230">
        <v>2025.0</v>
      </c>
      <c r="B5829" s="230" t="s">
        <v>3601</v>
      </c>
      <c r="C5829" s="231" t="str">
        <f>data_olah!B786</f>
        <v>PASER</v>
      </c>
      <c r="D5829" s="231" t="str">
        <f>data_olah!C786</f>
        <v>PASER BELENGKONG</v>
      </c>
      <c r="E5829" s="231" t="str">
        <f>data_olah!D786</f>
        <v>LABURAN</v>
      </c>
      <c r="F5829" s="232" t="str">
        <f>data_olah!F786</f>
        <v>-1.998489005594358</v>
      </c>
      <c r="G5829" s="232" t="str">
        <f>data_olah!G786</f>
        <v>116.33796445237279</v>
      </c>
      <c r="H5829" s="231" t="str">
        <f>data_olah!H786</f>
        <v>TELKOMSEL</v>
      </c>
      <c r="I5829" s="231" t="str">
        <f>data_olah!I786</f>
        <v>INDIHOME</v>
      </c>
      <c r="J5829" s="231" t="str">
        <f>data_olah!J786</f>
        <v>TERPASANG</v>
      </c>
      <c r="K5829" s="231" t="str">
        <f>data_olah!S786</f>
        <v/>
      </c>
      <c r="L5829" s="231" t="str">
        <f>data_olah!U786</f>
        <v>TIDAK OPTIMAL</v>
      </c>
    </row>
    <row r="5830">
      <c r="A5830" s="230">
        <v>2025.0</v>
      </c>
      <c r="B5830" s="230" t="s">
        <v>3601</v>
      </c>
      <c r="C5830" s="231" t="str">
        <f>data_olah!B787</f>
        <v>PASER</v>
      </c>
      <c r="D5830" s="231" t="str">
        <f>data_olah!C787</f>
        <v>PASER BELENGKONG</v>
      </c>
      <c r="E5830" s="231" t="str">
        <f>data_olah!D787</f>
        <v>SULILIRAN BARU</v>
      </c>
      <c r="F5830" s="232" t="str">
        <f>data_olah!F787</f>
        <v>-1.9856237441420965</v>
      </c>
      <c r="G5830" s="232" t="str">
        <f>data_olah!G787</f>
        <v>116.25504363370408</v>
      </c>
      <c r="H5830" s="231" t="str">
        <f>data_olah!H787</f>
        <v>TELKOMSEL</v>
      </c>
      <c r="I5830" s="231" t="str">
        <f>data_olah!I787</f>
        <v>INDIHOME</v>
      </c>
      <c r="J5830" s="231" t="str">
        <f>data_olah!J787</f>
        <v>TERPASANG</v>
      </c>
      <c r="K5830" s="231" t="str">
        <f>data_olah!S787</f>
        <v>&lt;= 200GB</v>
      </c>
      <c r="L5830" s="231" t="str">
        <f>data_olah!U787</f>
        <v>KURANG OPTIMAL</v>
      </c>
    </row>
    <row r="5831">
      <c r="A5831" s="230">
        <v>2025.0</v>
      </c>
      <c r="B5831" s="230" t="s">
        <v>3601</v>
      </c>
      <c r="C5831" s="231" t="str">
        <f>data_olah!B788</f>
        <v>PASER</v>
      </c>
      <c r="D5831" s="231" t="str">
        <f>data_olah!C788</f>
        <v>PASER BELENGKONG</v>
      </c>
      <c r="E5831" s="231" t="str">
        <f>data_olah!D788</f>
        <v>KERESIK BURA</v>
      </c>
      <c r="F5831" s="232" t="str">
        <f>data_olah!F788</f>
        <v>-1.9906835306499866</v>
      </c>
      <c r="G5831" s="232" t="str">
        <f>data_olah!G788</f>
        <v>116.18655269816401</v>
      </c>
      <c r="H5831" s="231" t="str">
        <f>data_olah!H788</f>
        <v>TELKOMSEL</v>
      </c>
      <c r="I5831" s="231" t="str">
        <f>data_olah!I788</f>
        <v>INDIHOME</v>
      </c>
      <c r="J5831" s="231" t="str">
        <f>data_olah!J788</f>
        <v>TERPASANG</v>
      </c>
      <c r="K5831" s="231" t="str">
        <f>data_olah!S788</f>
        <v/>
      </c>
      <c r="L5831" s="231" t="str">
        <f>data_olah!U788</f>
        <v>KURANG OPTIMAL</v>
      </c>
    </row>
    <row r="5832">
      <c r="A5832" s="230">
        <v>2025.0</v>
      </c>
      <c r="B5832" s="230" t="s">
        <v>3601</v>
      </c>
      <c r="C5832" s="231" t="str">
        <f>data_olah!B789</f>
        <v>PASER</v>
      </c>
      <c r="D5832" s="231" t="str">
        <f>data_olah!C789</f>
        <v>PASER BELENGKONG</v>
      </c>
      <c r="E5832" s="231" t="str">
        <f>data_olah!D789</f>
        <v>LABURAN BARU</v>
      </c>
      <c r="F5832" s="232" t="str">
        <f>data_olah!F789</f>
        <v>-1.9663372607428697</v>
      </c>
      <c r="G5832" s="232" t="str">
        <f>data_olah!G789</f>
        <v>116.30899843258884</v>
      </c>
      <c r="H5832" s="231" t="str">
        <f>data_olah!H789</f>
        <v>TELKOM</v>
      </c>
      <c r="I5832" s="231" t="str">
        <f>data_olah!I789</f>
        <v>WMS</v>
      </c>
      <c r="J5832" s="231" t="str">
        <f>data_olah!J789</f>
        <v>TERPASANG</v>
      </c>
      <c r="K5832" s="231" t="str">
        <f>data_olah!S789</f>
        <v>TIDAK AKTIF</v>
      </c>
      <c r="L5832" s="231" t="str">
        <f>data_olah!U789</f>
        <v>TIDAK AKTIF</v>
      </c>
    </row>
    <row r="5833">
      <c r="A5833" s="230">
        <v>2025.0</v>
      </c>
      <c r="B5833" s="230" t="s">
        <v>3601</v>
      </c>
      <c r="C5833" s="231" t="str">
        <f>data_olah!B790</f>
        <v>PASER</v>
      </c>
      <c r="D5833" s="231" t="str">
        <f>data_olah!C790</f>
        <v>PASER BELENGKONG</v>
      </c>
      <c r="E5833" s="231" t="str">
        <f>data_olah!D790</f>
        <v>SENIUNG JAYA</v>
      </c>
      <c r="F5833" s="232" t="str">
        <f>data_olah!F790</f>
        <v>-2.0211541310926338</v>
      </c>
      <c r="G5833" s="232" t="str">
        <f>data_olah!G790</f>
        <v>116.2244435432435</v>
      </c>
      <c r="H5833" s="231" t="str">
        <f>data_olah!H790</f>
        <v>TELKOMSEL</v>
      </c>
      <c r="I5833" s="231" t="str">
        <f>data_olah!I790</f>
        <v>INDIHOME</v>
      </c>
      <c r="J5833" s="231" t="str">
        <f>data_olah!J790</f>
        <v>TERPASANG</v>
      </c>
      <c r="K5833" s="231" t="str">
        <f>data_olah!S790</f>
        <v/>
      </c>
      <c r="L5833" s="231" t="str">
        <f>data_olah!U790</f>
        <v>TIDAK OPTIMAL</v>
      </c>
    </row>
    <row r="5834">
      <c r="A5834" s="230">
        <v>2025.0</v>
      </c>
      <c r="B5834" s="230" t="s">
        <v>3601</v>
      </c>
      <c r="C5834" s="231" t="str">
        <f>data_olah!B791</f>
        <v>PASER</v>
      </c>
      <c r="D5834" s="231" t="str">
        <f>data_olah!C791</f>
        <v>PASER BELENGKONG</v>
      </c>
      <c r="E5834" s="231" t="str">
        <f>data_olah!D791</f>
        <v>SUNGE BATU</v>
      </c>
      <c r="F5834" s="232" t="str">
        <f>data_olah!F791</f>
        <v>-1.9565165960888462</v>
      </c>
      <c r="G5834" s="232" t="str">
        <f>data_olah!G791</f>
        <v>116.43442341528404</v>
      </c>
      <c r="H5834" s="231" t="str">
        <f>data_olah!H791</f>
        <v>ICON+</v>
      </c>
      <c r="I5834" s="231" t="str">
        <f>data_olah!I791</f>
        <v>STARLINK</v>
      </c>
      <c r="J5834" s="231" t="str">
        <f>data_olah!J791</f>
        <v>TERPASANG</v>
      </c>
      <c r="K5834" s="231" t="str">
        <f>data_olah!S791</f>
        <v>&lt;= 50GB</v>
      </c>
      <c r="L5834" s="231" t="str">
        <f>data_olah!U791</f>
        <v>TIDAK OPTIMAL</v>
      </c>
    </row>
    <row r="5835">
      <c r="A5835" s="230">
        <v>2025.0</v>
      </c>
      <c r="B5835" s="230" t="s">
        <v>3601</v>
      </c>
      <c r="C5835" s="231" t="str">
        <f>data_olah!B792</f>
        <v>PASER</v>
      </c>
      <c r="D5835" s="231" t="str">
        <f>data_olah!C792</f>
        <v>PASER BELENGKONG</v>
      </c>
      <c r="E5835" s="231" t="str">
        <f>data_olah!D792</f>
        <v>OLONG PINANG</v>
      </c>
      <c r="F5835" s="232" t="str">
        <f>data_olah!F792</f>
        <v>-1.9333299074015808</v>
      </c>
      <c r="G5835" s="232" t="str">
        <f>data_olah!G792</f>
        <v>116.12514388060131</v>
      </c>
      <c r="H5835" s="231" t="str">
        <f>data_olah!H792</f>
        <v>TELKOMSEL</v>
      </c>
      <c r="I5835" s="231" t="str">
        <f>data_olah!I792</f>
        <v>INDIHOME</v>
      </c>
      <c r="J5835" s="231" t="str">
        <f>data_olah!J792</f>
        <v>TERPASANG</v>
      </c>
      <c r="K5835" s="231" t="str">
        <f>data_olah!S792</f>
        <v/>
      </c>
      <c r="L5835" s="231" t="str">
        <f>data_olah!U792</f>
        <v>TIDAK OPTIMAL</v>
      </c>
    </row>
    <row r="5836">
      <c r="A5836" s="230">
        <v>2025.0</v>
      </c>
      <c r="B5836" s="230" t="s">
        <v>3601</v>
      </c>
      <c r="C5836" s="231" t="str">
        <f>data_olah!B793</f>
        <v>PASER</v>
      </c>
      <c r="D5836" s="231" t="str">
        <f>data_olah!C793</f>
        <v>PASER BELENGKONG</v>
      </c>
      <c r="E5836" s="231" t="str">
        <f>data_olah!D793</f>
        <v>SUATANG KETEBAN</v>
      </c>
      <c r="F5836" s="232" t="str">
        <f>data_olah!F793</f>
        <v>-1.9578051297508525</v>
      </c>
      <c r="G5836" s="232" t="str">
        <f>data_olah!G793</f>
        <v>116.19380753057833</v>
      </c>
      <c r="H5836" s="231" t="str">
        <f>data_olah!H793</f>
        <v>ICON+</v>
      </c>
      <c r="I5836" s="231" t="str">
        <f>data_olah!I793</f>
        <v> Broadband + I-WIN</v>
      </c>
      <c r="J5836" s="231" t="str">
        <f>data_olah!J793</f>
        <v>TERPASANG</v>
      </c>
      <c r="K5836" s="231" t="str">
        <f>data_olah!S793</f>
        <v>&lt;= 200GB</v>
      </c>
      <c r="L5836" s="231" t="str">
        <f>data_olah!U793</f>
        <v>KURANG OPTIMAL</v>
      </c>
    </row>
    <row r="5837">
      <c r="A5837" s="230">
        <v>2025.0</v>
      </c>
      <c r="B5837" s="230" t="s">
        <v>3601</v>
      </c>
      <c r="C5837" s="231" t="str">
        <f>data_olah!B794</f>
        <v>PASER</v>
      </c>
      <c r="D5837" s="231" t="str">
        <f>data_olah!C794</f>
        <v>TANAH GROGOT</v>
      </c>
      <c r="E5837" s="231" t="str">
        <f>data_olah!D794</f>
        <v>JANJU</v>
      </c>
      <c r="F5837" s="232" t="str">
        <f>data_olah!F794</f>
        <v>-1.8502472717006477</v>
      </c>
      <c r="G5837" s="232" t="str">
        <f>data_olah!G794</f>
        <v>116.14975303738923</v>
      </c>
      <c r="H5837" s="231" t="str">
        <f>data_olah!H794</f>
        <v/>
      </c>
      <c r="I5837" s="231" t="str">
        <f>data_olah!I794</f>
        <v/>
      </c>
      <c r="J5837" s="231" t="str">
        <f>data_olah!J794</f>
        <v/>
      </c>
      <c r="K5837" s="231" t="str">
        <f>data_olah!S794</f>
        <v>BELUM TERPASANG</v>
      </c>
      <c r="L5837" s="231" t="str">
        <f>data_olah!U794</f>
        <v>BELUM TERPASANG</v>
      </c>
    </row>
    <row r="5838">
      <c r="A5838" s="230">
        <v>2025.0</v>
      </c>
      <c r="B5838" s="230" t="s">
        <v>3601</v>
      </c>
      <c r="C5838" s="231" t="str">
        <f>data_olah!B795</f>
        <v>PASER</v>
      </c>
      <c r="D5838" s="231" t="str">
        <f>data_olah!C795</f>
        <v>TANAH GROGOT</v>
      </c>
      <c r="E5838" s="231" t="str">
        <f>data_olah!D795</f>
        <v>TEPIAN BATANG</v>
      </c>
      <c r="F5838" s="232" t="str">
        <f>data_olah!F795</f>
        <v>-1.8868645192689073</v>
      </c>
      <c r="G5838" s="232" t="str">
        <f>data_olah!G795</f>
        <v>116.17685556261382</v>
      </c>
      <c r="H5838" s="231" t="str">
        <f>data_olah!H795</f>
        <v>TELKOMSEL</v>
      </c>
      <c r="I5838" s="231" t="str">
        <f>data_olah!I795</f>
        <v>INDIHOME</v>
      </c>
      <c r="J5838" s="231" t="str">
        <f>data_olah!J795</f>
        <v>TERPASANG</v>
      </c>
      <c r="K5838" s="231" t="str">
        <f>data_olah!S795</f>
        <v/>
      </c>
      <c r="L5838" s="231" t="str">
        <f>data_olah!U795</f>
        <v>TIDAK OPTIMAL</v>
      </c>
    </row>
    <row r="5839">
      <c r="A5839" s="230">
        <v>2025.0</v>
      </c>
      <c r="B5839" s="230" t="s">
        <v>3601</v>
      </c>
      <c r="C5839" s="231" t="str">
        <f>data_olah!B796</f>
        <v>PASER</v>
      </c>
      <c r="D5839" s="231" t="str">
        <f>data_olah!C796</f>
        <v>TANAH GROGOT</v>
      </c>
      <c r="E5839" s="231" t="str">
        <f>data_olah!D796</f>
        <v>TANAH PERIUK</v>
      </c>
      <c r="F5839" s="232" t="str">
        <f>data_olah!F796</f>
        <v>-1.9302393192259897</v>
      </c>
      <c r="G5839" s="232" t="str">
        <f>data_olah!G796</f>
        <v>116.20254813615416</v>
      </c>
      <c r="H5839" s="231" t="str">
        <f>data_olah!H796</f>
        <v>TELKOMSEL</v>
      </c>
      <c r="I5839" s="231" t="str">
        <f>data_olah!I796</f>
        <v>INDIHOME</v>
      </c>
      <c r="J5839" s="231" t="str">
        <f>data_olah!J796</f>
        <v>TERPASANG</v>
      </c>
      <c r="K5839" s="231" t="str">
        <f>data_olah!S796</f>
        <v/>
      </c>
      <c r="L5839" s="231" t="str">
        <f>data_olah!U796</f>
        <v>TIDAK OPTIMAL</v>
      </c>
    </row>
    <row r="5840">
      <c r="A5840" s="230">
        <v>2025.0</v>
      </c>
      <c r="B5840" s="230" t="s">
        <v>3601</v>
      </c>
      <c r="C5840" s="231" t="str">
        <f>data_olah!B797</f>
        <v>PASER</v>
      </c>
      <c r="D5840" s="231" t="str">
        <f>data_olah!C797</f>
        <v>TANAH GROGOT</v>
      </c>
      <c r="E5840" s="231" t="str">
        <f>data_olah!D797</f>
        <v>PEPARA</v>
      </c>
      <c r="F5840" s="232" t="str">
        <f>data_olah!F797</f>
        <v>-1.9294925964921217</v>
      </c>
      <c r="G5840" s="232" t="str">
        <f>data_olah!G797</f>
        <v>116.23184131070094</v>
      </c>
      <c r="H5840" s="231" t="str">
        <f>data_olah!H797</f>
        <v>ICON+</v>
      </c>
      <c r="I5840" s="231" t="str">
        <f>data_olah!I797</f>
        <v> Broadband + I-WIN</v>
      </c>
      <c r="J5840" s="231" t="str">
        <f>data_olah!J797</f>
        <v>TERPASANG</v>
      </c>
      <c r="K5840" s="231" t="str">
        <f>data_olah!S797</f>
        <v>&lt;= 200GB</v>
      </c>
      <c r="L5840" s="231" t="str">
        <f>data_olah!U797</f>
        <v>KURANG OPTIMAL</v>
      </c>
    </row>
    <row r="5841">
      <c r="A5841" s="230">
        <v>2025.0</v>
      </c>
      <c r="B5841" s="230" t="s">
        <v>3601</v>
      </c>
      <c r="C5841" s="231" t="str">
        <f>data_olah!B798</f>
        <v>PASER</v>
      </c>
      <c r="D5841" s="231" t="str">
        <f>data_olah!C798</f>
        <v>TANAH GROGOT</v>
      </c>
      <c r="E5841" s="231" t="str">
        <f>data_olah!D798</f>
        <v>SUNGAI TUAK</v>
      </c>
      <c r="F5841" s="232" t="str">
        <f>data_olah!F798</f>
        <v>-1.919619555505882</v>
      </c>
      <c r="G5841" s="232" t="str">
        <f>data_olah!G798</f>
        <v>116.20543437501081</v>
      </c>
      <c r="H5841" s="231" t="str">
        <f>data_olah!H798</f>
        <v>TELKOMSEL</v>
      </c>
      <c r="I5841" s="231" t="str">
        <f>data_olah!I798</f>
        <v>INDIHOME</v>
      </c>
      <c r="J5841" s="231" t="str">
        <f>data_olah!J798</f>
        <v>TERPASANG</v>
      </c>
      <c r="K5841" s="231" t="str">
        <f>data_olah!S798</f>
        <v/>
      </c>
      <c r="L5841" s="231" t="str">
        <f>data_olah!U798</f>
        <v>KURANG OPTIMAL</v>
      </c>
    </row>
    <row r="5842">
      <c r="A5842" s="230">
        <v>2025.0</v>
      </c>
      <c r="B5842" s="230" t="s">
        <v>3601</v>
      </c>
      <c r="C5842" s="231" t="str">
        <f>data_olah!B799</f>
        <v>PASER</v>
      </c>
      <c r="D5842" s="231" t="str">
        <f>data_olah!C799</f>
        <v>TANAH GROGOT</v>
      </c>
      <c r="E5842" s="231" t="str">
        <f>data_olah!D799</f>
        <v>SEMPULANG</v>
      </c>
      <c r="F5842" s="232" t="str">
        <f>data_olah!F799</f>
        <v>-1.8577497266586103</v>
      </c>
      <c r="G5842" s="232" t="str">
        <f>data_olah!G799</f>
        <v>116.15274259714187</v>
      </c>
      <c r="H5842" s="231" t="str">
        <f>data_olah!H799</f>
        <v>TELKOMSEL</v>
      </c>
      <c r="I5842" s="231" t="str">
        <f>data_olah!I799</f>
        <v>INDIHOME</v>
      </c>
      <c r="J5842" s="231" t="str">
        <f>data_olah!J799</f>
        <v>TERPASANG</v>
      </c>
      <c r="K5842" s="231" t="str">
        <f>data_olah!S799</f>
        <v/>
      </c>
      <c r="L5842" s="231" t="str">
        <f>data_olah!U799</f>
        <v>TIDAK OPTIMAL</v>
      </c>
    </row>
    <row r="5843">
      <c r="A5843" s="230">
        <v>2025.0</v>
      </c>
      <c r="B5843" s="230" t="s">
        <v>3601</v>
      </c>
      <c r="C5843" s="231" t="str">
        <f>data_olah!B800</f>
        <v>PASER</v>
      </c>
      <c r="D5843" s="231" t="str">
        <f>data_olah!C800</f>
        <v>TANAH GROGOT</v>
      </c>
      <c r="E5843" s="231" t="str">
        <f>data_olah!D800</f>
        <v>JONE</v>
      </c>
      <c r="F5843" s="232" t="str">
        <f>data_olah!F800</f>
        <v>-1.8988702728393294</v>
      </c>
      <c r="G5843" s="232" t="str">
        <f>data_olah!G800</f>
        <v>116.20966701440553</v>
      </c>
      <c r="H5843" s="231" t="str">
        <f>data_olah!H800</f>
        <v/>
      </c>
      <c r="I5843" s="231" t="str">
        <f>data_olah!I800</f>
        <v/>
      </c>
      <c r="J5843" s="231" t="str">
        <f>data_olah!J800</f>
        <v/>
      </c>
      <c r="K5843" s="231" t="str">
        <f>data_olah!S800</f>
        <v>BELUM TERPASANG</v>
      </c>
      <c r="L5843" s="231" t="str">
        <f>data_olah!U800</f>
        <v>BELUM TERPASANG</v>
      </c>
    </row>
    <row r="5844">
      <c r="A5844" s="230">
        <v>2025.0</v>
      </c>
      <c r="B5844" s="230" t="s">
        <v>3601</v>
      </c>
      <c r="C5844" s="231" t="str">
        <f>data_olah!B801</f>
        <v>PASER</v>
      </c>
      <c r="D5844" s="231" t="str">
        <f>data_olah!C801</f>
        <v>TANAH GROGOT</v>
      </c>
      <c r="E5844" s="231" t="str">
        <f>data_olah!D801</f>
        <v>RANTAU PANJANG</v>
      </c>
      <c r="F5844" s="232" t="str">
        <f>data_olah!F801</f>
        <v>-1.9079342545477127</v>
      </c>
      <c r="G5844" s="232" t="str">
        <f>data_olah!G801</f>
        <v>116.25287388141214</v>
      </c>
      <c r="H5844" s="231" t="str">
        <f>data_olah!H801</f>
        <v>ICON+</v>
      </c>
      <c r="I5844" s="231" t="str">
        <f>data_olah!I801</f>
        <v> Broadband + I-WIN</v>
      </c>
      <c r="J5844" s="231" t="str">
        <f>data_olah!J801</f>
        <v>TERPASANG</v>
      </c>
      <c r="K5844" s="231" t="str">
        <f>data_olah!S801</f>
        <v>&lt;= 200GB</v>
      </c>
      <c r="L5844" s="231" t="str">
        <f>data_olah!U801</f>
        <v>KURANG OPTIMAL</v>
      </c>
    </row>
    <row r="5845">
      <c r="A5845" s="230">
        <v>2025.0</v>
      </c>
      <c r="B5845" s="230" t="s">
        <v>3601</v>
      </c>
      <c r="C5845" s="231" t="str">
        <f>data_olah!B802</f>
        <v>PASER</v>
      </c>
      <c r="D5845" s="231" t="str">
        <f>data_olah!C802</f>
        <v>TANAH GROGOT</v>
      </c>
      <c r="E5845" s="231" t="str">
        <f>data_olah!D802</f>
        <v>MUARA PASIR</v>
      </c>
      <c r="F5845" s="232" t="str">
        <f>data_olah!F802</f>
        <v>-1.8718023097857008</v>
      </c>
      <c r="G5845" s="232" t="str">
        <f>data_olah!G802</f>
        <v>116.3939181424543</v>
      </c>
      <c r="H5845" s="231" t="str">
        <f>data_olah!H802</f>
        <v>TELKOM</v>
      </c>
      <c r="I5845" s="231" t="str">
        <f>data_olah!I802</f>
        <v>WMS</v>
      </c>
      <c r="J5845" s="231" t="str">
        <f>data_olah!J802</f>
        <v>TERPASANG</v>
      </c>
      <c r="K5845" s="231" t="str">
        <f>data_olah!S802</f>
        <v>&lt;= 200GB</v>
      </c>
      <c r="L5845" s="231" t="str">
        <f>data_olah!U802</f>
        <v>KURANG OPTIMAL</v>
      </c>
    </row>
    <row r="5846">
      <c r="A5846" s="230">
        <v>2025.0</v>
      </c>
      <c r="B5846" s="230" t="s">
        <v>3601</v>
      </c>
      <c r="C5846" s="231" t="str">
        <f>data_olah!B803</f>
        <v>PASER</v>
      </c>
      <c r="D5846" s="231" t="str">
        <f>data_olah!C803</f>
        <v>TANAH GROGOT</v>
      </c>
      <c r="E5846" s="231" t="str">
        <f>data_olah!D803</f>
        <v>PADANG PENGRAPAT</v>
      </c>
      <c r="F5846" s="232" t="str">
        <f>data_olah!F803</f>
        <v>-1.8414053109664559</v>
      </c>
      <c r="G5846" s="232" t="str">
        <f>data_olah!G803</f>
        <v>116.23388780659856</v>
      </c>
      <c r="H5846" s="231" t="str">
        <f>data_olah!H803</f>
        <v>TELKOMSEL</v>
      </c>
      <c r="I5846" s="231" t="str">
        <f>data_olah!I803</f>
        <v>INDIHOME</v>
      </c>
      <c r="J5846" s="231" t="str">
        <f>data_olah!J803</f>
        <v>TERPASANG</v>
      </c>
      <c r="K5846" s="231" t="str">
        <f>data_olah!S803</f>
        <v/>
      </c>
      <c r="L5846" s="231" t="str">
        <f>data_olah!U803</f>
        <v>KURANG OPTIMAL</v>
      </c>
    </row>
    <row r="5847">
      <c r="A5847" s="230">
        <v>2025.0</v>
      </c>
      <c r="B5847" s="230" t="s">
        <v>3601</v>
      </c>
      <c r="C5847" s="231" t="str">
        <f>data_olah!B804</f>
        <v>PASER</v>
      </c>
      <c r="D5847" s="231" t="str">
        <f>data_olah!C804</f>
        <v>TANAH GROGOT</v>
      </c>
      <c r="E5847" s="231" t="str">
        <f>data_olah!D804</f>
        <v>PEREPAT</v>
      </c>
      <c r="F5847" s="232" t="str">
        <f>data_olah!F804</f>
        <v>-1.9895387374565319</v>
      </c>
      <c r="G5847" s="232" t="str">
        <f>data_olah!G804</f>
        <v>116.44596327271961</v>
      </c>
      <c r="H5847" s="231" t="str">
        <f>data_olah!H804</f>
        <v>ICON+</v>
      </c>
      <c r="I5847" s="231" t="str">
        <f>data_olah!I804</f>
        <v>STARLINK</v>
      </c>
      <c r="J5847" s="231" t="str">
        <f>data_olah!J804</f>
        <v>TERPASANG</v>
      </c>
      <c r="K5847" s="231" t="str">
        <f>data_olah!S804</f>
        <v>&gt; 200GB</v>
      </c>
      <c r="L5847" s="231" t="str">
        <f>data_olah!U804</f>
        <v>KURANG OPTIMAL</v>
      </c>
    </row>
    <row r="5848">
      <c r="A5848" s="230">
        <v>2025.0</v>
      </c>
      <c r="B5848" s="230" t="s">
        <v>3601</v>
      </c>
      <c r="C5848" s="231" t="str">
        <f>data_olah!B805</f>
        <v>PASER</v>
      </c>
      <c r="D5848" s="231" t="str">
        <f>data_olah!C805</f>
        <v>TANAH GROGOT</v>
      </c>
      <c r="E5848" s="231" t="str">
        <f>data_olah!D805</f>
        <v>PULAU RANTAU</v>
      </c>
      <c r="F5848" s="232" t="str">
        <f>data_olah!F805</f>
        <v>-1.9111609715950473</v>
      </c>
      <c r="G5848" s="232" t="str">
        <f>data_olah!G805</f>
        <v>116.26639760299807</v>
      </c>
      <c r="H5848" s="231" t="str">
        <f>data_olah!H805</f>
        <v>ICON+</v>
      </c>
      <c r="I5848" s="231" t="str">
        <f>data_olah!I805</f>
        <v> Broadband + I-WIN</v>
      </c>
      <c r="J5848" s="231" t="str">
        <f>data_olah!J805</f>
        <v>TERPASANG</v>
      </c>
      <c r="K5848" s="231" t="str">
        <f>data_olah!S805</f>
        <v>&lt;= 200GB</v>
      </c>
      <c r="L5848" s="231" t="str">
        <f>data_olah!U805</f>
        <v>KURANG OPTIMAL</v>
      </c>
    </row>
    <row r="5849">
      <c r="A5849" s="230">
        <v>2025.0</v>
      </c>
      <c r="B5849" s="230" t="s">
        <v>3601</v>
      </c>
      <c r="C5849" s="231" t="str">
        <f>data_olah!B806</f>
        <v>PASER</v>
      </c>
      <c r="D5849" s="231" t="str">
        <f>data_olah!C806</f>
        <v>TANAH GROGOT</v>
      </c>
      <c r="E5849" s="231" t="str">
        <f>data_olah!D806</f>
        <v>SUNGAI LANGIR</v>
      </c>
      <c r="F5849" s="232" t="str">
        <f>data_olah!F806</f>
        <v>-2.012529837714802</v>
      </c>
      <c r="G5849" s="232" t="str">
        <f>data_olah!G806</f>
        <v>116.43795426190859</v>
      </c>
      <c r="H5849" s="231" t="str">
        <f>data_olah!H806</f>
        <v>ICON+</v>
      </c>
      <c r="I5849" s="231" t="str">
        <f>data_olah!I806</f>
        <v>STARLINK</v>
      </c>
      <c r="J5849" s="231" t="str">
        <f>data_olah!J806</f>
        <v>TERPASANG</v>
      </c>
      <c r="K5849" s="231" t="str">
        <f>data_olah!S806</f>
        <v>&gt; 200GB</v>
      </c>
      <c r="L5849" s="231" t="str">
        <f>data_olah!U806</f>
        <v>KURANG OPTIMAL</v>
      </c>
    </row>
    <row r="5850">
      <c r="A5850" s="230">
        <v>2025.0</v>
      </c>
      <c r="B5850" s="230" t="s">
        <v>3601</v>
      </c>
      <c r="C5850" s="231" t="str">
        <f>data_olah!B807</f>
        <v>PASER</v>
      </c>
      <c r="D5850" s="231" t="str">
        <f>data_olah!C807</f>
        <v>TANAH GROGOT</v>
      </c>
      <c r="E5850" s="231" t="str">
        <f>data_olah!D807</f>
        <v>TAPIS</v>
      </c>
      <c r="F5850" s="232" t="str">
        <f>data_olah!F807</f>
        <v>-1.8758994662430106</v>
      </c>
      <c r="G5850" s="232" t="str">
        <f>data_olah!G807</f>
        <v>116.19478076699384</v>
      </c>
      <c r="H5850" s="231" t="str">
        <f>data_olah!H807</f>
        <v>TELKOMSEL</v>
      </c>
      <c r="I5850" s="231" t="str">
        <f>data_olah!I807</f>
        <v>INDIHOME</v>
      </c>
      <c r="J5850" s="231" t="str">
        <f>data_olah!J807</f>
        <v>TERPASANG</v>
      </c>
      <c r="K5850" s="231" t="str">
        <f>data_olah!S807</f>
        <v/>
      </c>
      <c r="L5850" s="231" t="str">
        <f>data_olah!U807</f>
        <v>TIDAK OPTIMAL</v>
      </c>
    </row>
    <row r="5851">
      <c r="A5851" s="230">
        <v>2025.0</v>
      </c>
      <c r="B5851" s="230" t="s">
        <v>3601</v>
      </c>
      <c r="C5851" s="231" t="str">
        <f>data_olah!B808</f>
        <v>PASER</v>
      </c>
      <c r="D5851" s="231" t="str">
        <f>data_olah!C808</f>
        <v>TANAH GROGOT</v>
      </c>
      <c r="E5851" s="231" t="str">
        <f>data_olah!D808</f>
        <v>SENAKEN</v>
      </c>
      <c r="F5851" s="232" t="str">
        <f>data_olah!F808</f>
        <v>-1.8988795891265444</v>
      </c>
      <c r="G5851" s="232" t="str">
        <f>data_olah!G808</f>
        <v>116.20965681601184</v>
      </c>
      <c r="H5851" s="231" t="str">
        <f>data_olah!H808</f>
        <v/>
      </c>
      <c r="I5851" s="231" t="str">
        <f>data_olah!I808</f>
        <v/>
      </c>
      <c r="J5851" s="231" t="str">
        <f>data_olah!J808</f>
        <v/>
      </c>
      <c r="K5851" s="231" t="str">
        <f>data_olah!S808</f>
        <v>BELUM TERPASANG</v>
      </c>
      <c r="L5851" s="231" t="str">
        <f>data_olah!U808</f>
        <v>BELUM TERPASANG</v>
      </c>
    </row>
    <row r="5852">
      <c r="A5852" s="230">
        <v>2025.0</v>
      </c>
      <c r="B5852" s="230" t="s">
        <v>3601</v>
      </c>
      <c r="C5852" s="231" t="str">
        <f>data_olah!B809</f>
        <v>PASER</v>
      </c>
      <c r="D5852" s="231" t="str">
        <f>data_olah!C809</f>
        <v>TANJUNG HARAPAN</v>
      </c>
      <c r="E5852" s="231" t="str">
        <f>data_olah!D809</f>
        <v>KELADEN</v>
      </c>
      <c r="F5852" s="232" t="str">
        <f>data_olah!F809</f>
        <v>-2.3317641205645128</v>
      </c>
      <c r="G5852" s="232" t="str">
        <f>data_olah!G809</f>
        <v>116.44767700068918</v>
      </c>
      <c r="H5852" s="231" t="str">
        <f>data_olah!H809</f>
        <v>ICON+</v>
      </c>
      <c r="I5852" s="231" t="str">
        <f>data_olah!I809</f>
        <v>STARLINK</v>
      </c>
      <c r="J5852" s="231" t="str">
        <f>data_olah!J809</f>
        <v>TERPASANG</v>
      </c>
      <c r="K5852" s="231" t="str">
        <f>data_olah!S809</f>
        <v>&gt; 200GB</v>
      </c>
      <c r="L5852" s="231" t="str">
        <f>data_olah!U809</f>
        <v>KURANG OPTIMAL</v>
      </c>
    </row>
    <row r="5853">
      <c r="A5853" s="230">
        <v>2025.0</v>
      </c>
      <c r="B5853" s="230" t="s">
        <v>3601</v>
      </c>
      <c r="C5853" s="231" t="str">
        <f>data_olah!B810</f>
        <v>PASER</v>
      </c>
      <c r="D5853" s="231" t="str">
        <f>data_olah!C810</f>
        <v>TANJUNG HARAPAN</v>
      </c>
      <c r="E5853" s="231" t="str">
        <f>data_olah!D810</f>
        <v>TANJUNG ARU</v>
      </c>
      <c r="F5853" s="232" t="str">
        <f>data_olah!F810</f>
        <v>-2.2459771119232905</v>
      </c>
      <c r="G5853" s="232" t="str">
        <f>data_olah!G810</f>
        <v>116.52549641400073</v>
      </c>
      <c r="H5853" s="231" t="str">
        <f>data_olah!H810</f>
        <v>ICON+</v>
      </c>
      <c r="I5853" s="231" t="str">
        <f>data_olah!I810</f>
        <v>STARLINK</v>
      </c>
      <c r="J5853" s="231" t="str">
        <f>data_olah!J810</f>
        <v>TERPASANG</v>
      </c>
      <c r="K5853" s="231" t="str">
        <f>data_olah!S810</f>
        <v>&gt; 200GB</v>
      </c>
      <c r="L5853" s="231" t="str">
        <f>data_olah!U810</f>
        <v>KURANG OPTIMAL</v>
      </c>
    </row>
    <row r="5854">
      <c r="A5854" s="230">
        <v>2025.0</v>
      </c>
      <c r="B5854" s="230" t="s">
        <v>3601</v>
      </c>
      <c r="C5854" s="231" t="str">
        <f>data_olah!B811</f>
        <v>PASER</v>
      </c>
      <c r="D5854" s="231" t="str">
        <f>data_olah!C811</f>
        <v>TANJUNG HARAPAN</v>
      </c>
      <c r="E5854" s="231" t="str">
        <f>data_olah!D811</f>
        <v>LABUANGKALLO</v>
      </c>
      <c r="F5854" s="232" t="str">
        <f>data_olah!F811</f>
        <v>-2.1202553887634465</v>
      </c>
      <c r="G5854" s="232" t="str">
        <f>data_olah!G811</f>
        <v>116.49330012341893</v>
      </c>
      <c r="H5854" s="231" t="str">
        <f>data_olah!H811</f>
        <v>ICON+</v>
      </c>
      <c r="I5854" s="231" t="str">
        <f>data_olah!I811</f>
        <v>STARLINK</v>
      </c>
      <c r="J5854" s="231" t="str">
        <f>data_olah!J811</f>
        <v>TERPASANG</v>
      </c>
      <c r="K5854" s="231" t="str">
        <f>data_olah!S811</f>
        <v>&gt; 200GB</v>
      </c>
      <c r="L5854" s="231" t="str">
        <f>data_olah!U811</f>
        <v>KURANG OPTIMAL</v>
      </c>
    </row>
    <row r="5855">
      <c r="A5855" s="230">
        <v>2025.0</v>
      </c>
      <c r="B5855" s="230" t="s">
        <v>3601</v>
      </c>
      <c r="C5855" s="231" t="str">
        <f>data_olah!B812</f>
        <v>PASER</v>
      </c>
      <c r="D5855" s="231" t="str">
        <f>data_olah!C812</f>
        <v>TANJUNG HARAPAN</v>
      </c>
      <c r="E5855" s="231" t="str">
        <f>data_olah!D812</f>
        <v>LORI</v>
      </c>
      <c r="F5855" s="232" t="str">
        <f>data_olah!F812</f>
        <v>-2.0715853942808535</v>
      </c>
      <c r="G5855" s="232" t="str">
        <f>data_olah!G812</f>
        <v>116.38397168897147</v>
      </c>
      <c r="H5855" s="231" t="str">
        <f>data_olah!H812</f>
        <v>ICON+</v>
      </c>
      <c r="I5855" s="231" t="str">
        <f>data_olah!I812</f>
        <v> Broadband + I-WIN</v>
      </c>
      <c r="J5855" s="231" t="str">
        <f>data_olah!J812</f>
        <v>TERPASANG</v>
      </c>
      <c r="K5855" s="231" t="str">
        <f>data_olah!S812</f>
        <v>&lt;= 200GB</v>
      </c>
      <c r="L5855" s="231" t="str">
        <f>data_olah!U812</f>
        <v>KURANG OPTIMAL</v>
      </c>
    </row>
    <row r="5856">
      <c r="A5856" s="230">
        <v>2025.0</v>
      </c>
      <c r="B5856" s="230" t="s">
        <v>3601</v>
      </c>
      <c r="C5856" s="231" t="str">
        <f>data_olah!B813</f>
        <v>PASER</v>
      </c>
      <c r="D5856" s="231" t="str">
        <f>data_olah!C813</f>
        <v>TANJUNG HARAPAN</v>
      </c>
      <c r="E5856" s="231" t="str">
        <f>data_olah!D813</f>
        <v>SELENGOT</v>
      </c>
      <c r="F5856" s="232" t="str">
        <f>data_olah!F813</f>
        <v>-2.1716729697461017</v>
      </c>
      <c r="G5856" s="232" t="str">
        <f>data_olah!G813</f>
        <v>116.44876387873396</v>
      </c>
      <c r="H5856" s="231" t="str">
        <f>data_olah!H813</f>
        <v>ICON+</v>
      </c>
      <c r="I5856" s="231" t="str">
        <f>data_olah!I813</f>
        <v>STARLINK</v>
      </c>
      <c r="J5856" s="231" t="str">
        <f>data_olah!J813</f>
        <v>TERPASANG</v>
      </c>
      <c r="K5856" s="231" t="str">
        <f>data_olah!S813</f>
        <v>&gt; 200GB</v>
      </c>
      <c r="L5856" s="231" t="str">
        <f>data_olah!U813</f>
        <v>KURANG OPTIMAL</v>
      </c>
    </row>
    <row r="5857">
      <c r="A5857" s="230">
        <v>2025.0</v>
      </c>
      <c r="B5857" s="230" t="s">
        <v>3601</v>
      </c>
      <c r="C5857" s="231" t="str">
        <f>data_olah!B814</f>
        <v>PASER</v>
      </c>
      <c r="D5857" s="231" t="str">
        <f>data_olah!C814</f>
        <v>TANJUNG HARAPAN</v>
      </c>
      <c r="E5857" s="231" t="str">
        <f>data_olah!D814</f>
        <v>RANDOM</v>
      </c>
      <c r="F5857" s="232" t="str">
        <f>data_olah!F814</f>
        <v>-2.3525418927535147</v>
      </c>
      <c r="G5857" s="232" t="str">
        <f>data_olah!G814</f>
        <v>116.51834595293889</v>
      </c>
      <c r="H5857" s="231" t="str">
        <f>data_olah!H814</f>
        <v>ICON+</v>
      </c>
      <c r="I5857" s="231" t="str">
        <f>data_olah!I814</f>
        <v>STARLINK</v>
      </c>
      <c r="J5857" s="231" t="str">
        <f>data_olah!J814</f>
        <v>TERPASANG</v>
      </c>
      <c r="K5857" s="231" t="str">
        <f>data_olah!S814</f>
        <v>&gt; 200GB</v>
      </c>
      <c r="L5857" s="231" t="str">
        <f>data_olah!U814</f>
        <v>KURANG OPTIMAL</v>
      </c>
    </row>
    <row r="5858">
      <c r="A5858" s="230">
        <v>2025.0</v>
      </c>
      <c r="B5858" s="230" t="s">
        <v>3601</v>
      </c>
      <c r="C5858" s="231" t="str">
        <f>data_olah!B815</f>
        <v>PASER</v>
      </c>
      <c r="D5858" s="231" t="str">
        <f>data_olah!C815</f>
        <v>TANJUNG HARAPAN</v>
      </c>
      <c r="E5858" s="231" t="str">
        <f>data_olah!D815</f>
        <v>SENIPAH</v>
      </c>
      <c r="F5858" s="232" t="str">
        <f>data_olah!F815</f>
        <v>-2.388212645367012</v>
      </c>
      <c r="G5858" s="232" t="str">
        <f>data_olah!G815</f>
        <v>116.55065679782771</v>
      </c>
      <c r="H5858" s="231" t="str">
        <f>data_olah!H815</f>
        <v>ICON+</v>
      </c>
      <c r="I5858" s="231" t="str">
        <f>data_olah!I815</f>
        <v>STARLINK</v>
      </c>
      <c r="J5858" s="231" t="str">
        <f>data_olah!J815</f>
        <v>TERPASANG</v>
      </c>
      <c r="K5858" s="231" t="str">
        <f>data_olah!S815</f>
        <v>&lt;= 100GB</v>
      </c>
      <c r="L5858" s="231" t="str">
        <f>data_olah!U815</f>
        <v>TIDAK OPTIMAL</v>
      </c>
    </row>
    <row r="5859">
      <c r="A5859" s="230">
        <v>2025.0</v>
      </c>
      <c r="B5859" s="230" t="s">
        <v>3601</v>
      </c>
      <c r="C5859" s="231" t="str">
        <f>data_olah!B816</f>
        <v>PENAJAM PASER UTARA</v>
      </c>
      <c r="D5859" s="231" t="str">
        <f>data_olah!C816</f>
        <v>BABULU</v>
      </c>
      <c r="E5859" s="231" t="str">
        <f>data_olah!D816</f>
        <v>BABULU DARAT</v>
      </c>
      <c r="F5859" s="232" t="str">
        <f>data_olah!F816</f>
        <v>-1.5074992805908936</v>
      </c>
      <c r="G5859" s="232" t="str">
        <f>data_olah!G816</f>
        <v>116.44762880125614</v>
      </c>
      <c r="H5859" s="231" t="str">
        <f>data_olah!H816</f>
        <v>TELKOMSEL</v>
      </c>
      <c r="I5859" s="231" t="str">
        <f>data_olah!I816</f>
        <v>INDIHOME</v>
      </c>
      <c r="J5859" s="231" t="str">
        <f>data_olah!J816</f>
        <v>TERPASANG</v>
      </c>
      <c r="K5859" s="231" t="str">
        <f>data_olah!S816</f>
        <v/>
      </c>
      <c r="L5859" s="231" t="str">
        <f>data_olah!U816</f>
        <v>KURANG OPTIMAL</v>
      </c>
    </row>
    <row r="5860">
      <c r="A5860" s="230">
        <v>2025.0</v>
      </c>
      <c r="B5860" s="230" t="s">
        <v>3601</v>
      </c>
      <c r="C5860" s="231" t="str">
        <f>data_olah!B817</f>
        <v>PENAJAM PASER UTARA</v>
      </c>
      <c r="D5860" s="231" t="str">
        <f>data_olah!C817</f>
        <v>BABULU</v>
      </c>
      <c r="E5860" s="231" t="str">
        <f>data_olah!D817</f>
        <v>LABANGKA</v>
      </c>
      <c r="F5860" s="232" t="str">
        <f>data_olah!F817</f>
        <v>-1.4649429701815924</v>
      </c>
      <c r="G5860" s="232" t="str">
        <f>data_olah!G817</f>
        <v>116.50273163615996</v>
      </c>
      <c r="H5860" s="231" t="str">
        <f>data_olah!H817</f>
        <v>TELKOMSEL</v>
      </c>
      <c r="I5860" s="231" t="str">
        <f>data_olah!I817</f>
        <v>INDIHOME</v>
      </c>
      <c r="J5860" s="231" t="str">
        <f>data_olah!J817</f>
        <v>TERPASANG</v>
      </c>
      <c r="K5860" s="231" t="str">
        <f>data_olah!S817</f>
        <v/>
      </c>
      <c r="L5860" s="231" t="str">
        <f>data_olah!U817</f>
        <v>KURANG OPTIMAL</v>
      </c>
    </row>
    <row r="5861">
      <c r="A5861" s="230">
        <v>2025.0</v>
      </c>
      <c r="B5861" s="230" t="s">
        <v>3601</v>
      </c>
      <c r="C5861" s="231" t="str">
        <f>data_olah!B818</f>
        <v>PENAJAM PASER UTARA</v>
      </c>
      <c r="D5861" s="231" t="str">
        <f>data_olah!C818</f>
        <v>BABULU</v>
      </c>
      <c r="E5861" s="231" t="str">
        <f>data_olah!D818</f>
        <v>BABULU LAUT</v>
      </c>
      <c r="F5861" s="232" t="str">
        <f>data_olah!F818</f>
        <v>-1.5219282513440955</v>
      </c>
      <c r="G5861" s="232" t="str">
        <f>data_olah!G818</f>
        <v>116.5148442961303</v>
      </c>
      <c r="H5861" s="231" t="str">
        <f>data_olah!H818</f>
        <v>TELKOMSEL</v>
      </c>
      <c r="I5861" s="231" t="str">
        <f>data_olah!I818</f>
        <v>ORBIT</v>
      </c>
      <c r="J5861" s="231" t="str">
        <f>data_olah!J818</f>
        <v>TERPASANG</v>
      </c>
      <c r="K5861" s="231" t="str">
        <f>data_olah!S818</f>
        <v>TIDAK TERDETEKSI</v>
      </c>
      <c r="L5861" s="231" t="str">
        <f>data_olah!U818</f>
        <v>TIDAK TERDETEKSI</v>
      </c>
    </row>
    <row r="5862">
      <c r="A5862" s="230">
        <v>2025.0</v>
      </c>
      <c r="B5862" s="230" t="s">
        <v>3601</v>
      </c>
      <c r="C5862" s="231" t="str">
        <f>data_olah!B819</f>
        <v>PENAJAM PASER UTARA</v>
      </c>
      <c r="D5862" s="231" t="str">
        <f>data_olah!C819</f>
        <v>BABULU</v>
      </c>
      <c r="E5862" s="231" t="str">
        <f>data_olah!D819</f>
        <v>GUNUNG INTAN</v>
      </c>
      <c r="F5862" s="232" t="str">
        <f>data_olah!F819</f>
        <v>-1.5170429622051,</v>
      </c>
      <c r="G5862" s="232" t="str">
        <f>data_olah!G819</f>
        <v>116.41489905188129</v>
      </c>
      <c r="H5862" s="231" t="str">
        <f>data_olah!H819</f>
        <v>TELKOMSEL</v>
      </c>
      <c r="I5862" s="231" t="str">
        <f>data_olah!I819</f>
        <v>INDIHOME</v>
      </c>
      <c r="J5862" s="231" t="str">
        <f>data_olah!J819</f>
        <v>TERPASANG</v>
      </c>
      <c r="K5862" s="231" t="str">
        <f>data_olah!S819</f>
        <v/>
      </c>
      <c r="L5862" s="231" t="str">
        <f>data_olah!U819</f>
        <v>KURANG OPTIMAL</v>
      </c>
    </row>
    <row r="5863">
      <c r="A5863" s="230">
        <v>2025.0</v>
      </c>
      <c r="B5863" s="230" t="s">
        <v>3601</v>
      </c>
      <c r="C5863" s="231" t="str">
        <f>data_olah!B820</f>
        <v>PENAJAM PASER UTARA</v>
      </c>
      <c r="D5863" s="231" t="str">
        <f>data_olah!C820</f>
        <v>BABULU</v>
      </c>
      <c r="E5863" s="231" t="str">
        <f>data_olah!D820</f>
        <v>GUNUNG MAKMUR</v>
      </c>
      <c r="F5863" s="232" t="str">
        <f>data_olah!F820</f>
        <v>-1.5289024698084035</v>
      </c>
      <c r="G5863" s="232" t="str">
        <f>data_olah!G820</f>
        <v>116.39379261968433</v>
      </c>
      <c r="H5863" s="231" t="str">
        <f>data_olah!H820</f>
        <v>ICON+</v>
      </c>
      <c r="I5863" s="231" t="str">
        <f>data_olah!I820</f>
        <v> Broadband + I-WIN</v>
      </c>
      <c r="J5863" s="231" t="str">
        <f>data_olah!J820</f>
        <v>TERPASANG</v>
      </c>
      <c r="K5863" s="231" t="str">
        <f>data_olah!S820</f>
        <v>&lt;= 200GB</v>
      </c>
      <c r="L5863" s="231" t="str">
        <f>data_olah!U820</f>
        <v>KURANG OPTIMAL</v>
      </c>
    </row>
    <row r="5864">
      <c r="A5864" s="230">
        <v>2025.0</v>
      </c>
      <c r="B5864" s="230" t="s">
        <v>3601</v>
      </c>
      <c r="C5864" s="231" t="str">
        <f>data_olah!B821</f>
        <v>PENAJAM PASER UTARA</v>
      </c>
      <c r="D5864" s="231" t="str">
        <f>data_olah!C821</f>
        <v>BABULU</v>
      </c>
      <c r="E5864" s="231" t="str">
        <f>data_olah!D821</f>
        <v>SEBAKUNG JAYA</v>
      </c>
      <c r="F5864" s="232" t="str">
        <f>data_olah!F821</f>
        <v>-1.5417131785676625</v>
      </c>
      <c r="G5864" s="232" t="str">
        <f>data_olah!G821</f>
        <v>116.46144522460655</v>
      </c>
      <c r="H5864" s="231" t="str">
        <f>data_olah!H821</f>
        <v>TELKOMSEL</v>
      </c>
      <c r="I5864" s="231" t="str">
        <f>data_olah!I821</f>
        <v>INDIHOME</v>
      </c>
      <c r="J5864" s="231" t="str">
        <f>data_olah!J821</f>
        <v>TERPASANG</v>
      </c>
      <c r="K5864" s="231" t="str">
        <f>data_olah!S821</f>
        <v/>
      </c>
      <c r="L5864" s="231" t="str">
        <f>data_olah!U821</f>
        <v>TIDAK OPTIMAL</v>
      </c>
    </row>
    <row r="5865">
      <c r="A5865" s="230">
        <v>2025.0</v>
      </c>
      <c r="B5865" s="230" t="s">
        <v>3601</v>
      </c>
      <c r="C5865" s="231" t="str">
        <f>data_olah!B822</f>
        <v>PENAJAM PASER UTARA</v>
      </c>
      <c r="D5865" s="231" t="str">
        <f>data_olah!C822</f>
        <v>BABULU</v>
      </c>
      <c r="E5865" s="231" t="str">
        <f>data_olah!D822</f>
        <v>RAWA MULIA</v>
      </c>
      <c r="F5865" s="232" t="str">
        <f>data_olah!F822</f>
        <v>-1.5674280709209893</v>
      </c>
      <c r="G5865" s="232" t="str">
        <f>data_olah!G822</f>
        <v>116.47618636943854</v>
      </c>
      <c r="H5865" s="231" t="str">
        <f>data_olah!H822</f>
        <v>TELKOMSEL</v>
      </c>
      <c r="I5865" s="231" t="str">
        <f>data_olah!I822</f>
        <v>ORBIT</v>
      </c>
      <c r="J5865" s="231" t="str">
        <f>data_olah!J822</f>
        <v>TERPASANG</v>
      </c>
      <c r="K5865" s="231" t="str">
        <f>data_olah!S822</f>
        <v>TIDAK TERDETEKSI</v>
      </c>
      <c r="L5865" s="231" t="str">
        <f>data_olah!U822</f>
        <v>TIDAK TERDETEKSI</v>
      </c>
    </row>
    <row r="5866">
      <c r="A5866" s="230">
        <v>2025.0</v>
      </c>
      <c r="B5866" s="230" t="s">
        <v>3601</v>
      </c>
      <c r="C5866" s="231" t="str">
        <f>data_olah!B823</f>
        <v>PENAJAM PASER UTARA</v>
      </c>
      <c r="D5866" s="231" t="str">
        <f>data_olah!C823</f>
        <v>BABULU</v>
      </c>
      <c r="E5866" s="231" t="str">
        <f>data_olah!D823</f>
        <v>SRI RAHARJA</v>
      </c>
      <c r="F5866" s="232" t="str">
        <f>data_olah!F823</f>
        <v>-1.5664702305131002</v>
      </c>
      <c r="G5866" s="232" t="str">
        <f>data_olah!G823</f>
        <v>116.45562609737834</v>
      </c>
      <c r="H5866" s="231" t="str">
        <f>data_olah!H823</f>
        <v>ICON+</v>
      </c>
      <c r="I5866" s="231" t="str">
        <f>data_olah!I823</f>
        <v> Broadband + I-WIN</v>
      </c>
      <c r="J5866" s="231" t="str">
        <f>data_olah!J823</f>
        <v>TERPASANG</v>
      </c>
      <c r="K5866" s="231" t="str">
        <f>data_olah!S823</f>
        <v>&lt;= 200GB</v>
      </c>
      <c r="L5866" s="231" t="str">
        <f>data_olah!U823</f>
        <v>KURANG OPTIMAL</v>
      </c>
    </row>
    <row r="5867">
      <c r="A5867" s="230">
        <v>2025.0</v>
      </c>
      <c r="B5867" s="230" t="s">
        <v>3601</v>
      </c>
      <c r="C5867" s="231" t="str">
        <f>data_olah!B824</f>
        <v>PENAJAM PASER UTARA</v>
      </c>
      <c r="D5867" s="231" t="str">
        <f>data_olah!C824</f>
        <v>BABULU</v>
      </c>
      <c r="E5867" s="231" t="str">
        <f>data_olah!D824</f>
        <v>SUMBER SARI</v>
      </c>
      <c r="F5867" s="232" t="str">
        <f>data_olah!F824</f>
        <v>-1.5612763124664082</v>
      </c>
      <c r="G5867" s="232" t="str">
        <f>data_olah!G824</f>
        <v>116.42753414488323</v>
      </c>
      <c r="H5867" s="231" t="str">
        <f>data_olah!H824</f>
        <v>TELKOMSEL</v>
      </c>
      <c r="I5867" s="231" t="str">
        <f>data_olah!I824</f>
        <v>INDIHOME</v>
      </c>
      <c r="J5867" s="231" t="str">
        <f>data_olah!J824</f>
        <v>TERPASANG</v>
      </c>
      <c r="K5867" s="231" t="str">
        <f>data_olah!S824</f>
        <v/>
      </c>
      <c r="L5867" s="231" t="str">
        <f>data_olah!U824</f>
        <v>KURANG OPTIMAL</v>
      </c>
    </row>
    <row r="5868">
      <c r="A5868" s="230">
        <v>2025.0</v>
      </c>
      <c r="B5868" s="230" t="s">
        <v>3601</v>
      </c>
      <c r="C5868" s="231" t="str">
        <f>data_olah!B825</f>
        <v>PENAJAM PASER UTARA</v>
      </c>
      <c r="D5868" s="231" t="str">
        <f>data_olah!C825</f>
        <v>BABULU</v>
      </c>
      <c r="E5868" s="231" t="str">
        <f>data_olah!D825</f>
        <v>RINTIK</v>
      </c>
      <c r="F5868" s="232" t="str">
        <f>data_olah!F825</f>
        <v>-1.5007708539145097</v>
      </c>
      <c r="G5868" s="232" t="str">
        <f>data_olah!G825</f>
        <v>116.38959756952544</v>
      </c>
      <c r="H5868" s="231" t="str">
        <f>data_olah!H825</f>
        <v>TELKOMSEL</v>
      </c>
      <c r="I5868" s="231" t="str">
        <f>data_olah!I825</f>
        <v>INDIHOME</v>
      </c>
      <c r="J5868" s="231" t="str">
        <f>data_olah!J825</f>
        <v>TERPASANG</v>
      </c>
      <c r="K5868" s="231" t="str">
        <f>data_olah!S825</f>
        <v/>
      </c>
      <c r="L5868" s="231" t="str">
        <f>data_olah!U825</f>
        <v>KURANG OPTIMAL</v>
      </c>
    </row>
    <row r="5869">
      <c r="A5869" s="230">
        <v>2025.0</v>
      </c>
      <c r="B5869" s="230" t="s">
        <v>3601</v>
      </c>
      <c r="C5869" s="231" t="str">
        <f>data_olah!B826</f>
        <v>PENAJAM PASER UTARA</v>
      </c>
      <c r="D5869" s="231" t="str">
        <f>data_olah!C826</f>
        <v>BABULU</v>
      </c>
      <c r="E5869" s="231" t="str">
        <f>data_olah!D826</f>
        <v>GUNUNG MULIA</v>
      </c>
      <c r="F5869" s="232" t="str">
        <f>data_olah!F826</f>
        <v>-1.5298222456724369</v>
      </c>
      <c r="G5869" s="232" t="str">
        <f>data_olah!G826</f>
        <v>116.41077643035374</v>
      </c>
      <c r="H5869" s="231" t="str">
        <f>data_olah!H826</f>
        <v>TELKOMSEL</v>
      </c>
      <c r="I5869" s="231" t="str">
        <f>data_olah!I826</f>
        <v>INDIHOME</v>
      </c>
      <c r="J5869" s="231" t="str">
        <f>data_olah!J826</f>
        <v>TERPASANG</v>
      </c>
      <c r="K5869" s="231" t="str">
        <f>data_olah!S826</f>
        <v/>
      </c>
      <c r="L5869" s="231" t="str">
        <f>data_olah!U826</f>
        <v>KURANG OPTIMAL</v>
      </c>
    </row>
    <row r="5870">
      <c r="A5870" s="230">
        <v>2025.0</v>
      </c>
      <c r="B5870" s="230" t="s">
        <v>3601</v>
      </c>
      <c r="C5870" s="231" t="str">
        <f>data_olah!B827</f>
        <v>PENAJAM PASER UTARA</v>
      </c>
      <c r="D5870" s="231" t="str">
        <f>data_olah!C827</f>
        <v>BABULU</v>
      </c>
      <c r="E5870" s="231" t="str">
        <f>data_olah!D827</f>
        <v>LABANGKA BARAT</v>
      </c>
      <c r="F5870" s="232" t="str">
        <f>data_olah!F827</f>
        <v>-1.4792232904735316</v>
      </c>
      <c r="G5870" s="232" t="str">
        <f>data_olah!G827</f>
        <v>116.49518350112714</v>
      </c>
      <c r="H5870" s="231" t="str">
        <f>data_olah!H827</f>
        <v>TELKOMSEL</v>
      </c>
      <c r="I5870" s="231" t="str">
        <f>data_olah!I827</f>
        <v>INDIHOME</v>
      </c>
      <c r="J5870" s="231" t="str">
        <f>data_olah!J827</f>
        <v>TERPASANG</v>
      </c>
      <c r="K5870" s="231" t="str">
        <f>data_olah!S827</f>
        <v/>
      </c>
      <c r="L5870" s="231" t="str">
        <f>data_olah!U827</f>
        <v>TIDAK OPTIMAL</v>
      </c>
    </row>
    <row r="5871">
      <c r="A5871" s="230">
        <v>2025.0</v>
      </c>
      <c r="B5871" s="230" t="s">
        <v>3601</v>
      </c>
      <c r="C5871" s="231" t="str">
        <f>data_olah!B828</f>
        <v>PENAJAM PASER UTARA</v>
      </c>
      <c r="D5871" s="231" t="str">
        <f>data_olah!C828</f>
        <v>PENAJAM</v>
      </c>
      <c r="E5871" s="231" t="str">
        <f>data_olah!D828</f>
        <v>GIRI MUKTI</v>
      </c>
      <c r="F5871" s="232" t="str">
        <f>data_olah!F828</f>
        <v>-1.3407962385310774</v>
      </c>
      <c r="G5871" s="232" t="str">
        <f>data_olah!G828</f>
        <v>116.68395615216211</v>
      </c>
      <c r="H5871" s="231" t="str">
        <f>data_olah!H828</f>
        <v>TELKOMSEL</v>
      </c>
      <c r="I5871" s="231" t="str">
        <f>data_olah!I828</f>
        <v>INDIHOME</v>
      </c>
      <c r="J5871" s="231" t="str">
        <f>data_olah!J828</f>
        <v>TERPASANG</v>
      </c>
      <c r="K5871" s="231" t="str">
        <f>data_olah!S828</f>
        <v/>
      </c>
      <c r="L5871" s="231" t="str">
        <f>data_olah!U828</f>
        <v>KURANG OPTIMAL</v>
      </c>
    </row>
    <row r="5872">
      <c r="A5872" s="230">
        <v>2025.0</v>
      </c>
      <c r="B5872" s="230" t="s">
        <v>3601</v>
      </c>
      <c r="C5872" s="231" t="str">
        <f>data_olah!B829</f>
        <v>PENAJAM PASER UTARA</v>
      </c>
      <c r="D5872" s="231" t="str">
        <f>data_olah!C829</f>
        <v>PENAJAM</v>
      </c>
      <c r="E5872" s="231" t="str">
        <f>data_olah!D829</f>
        <v>BUKIT SUBUR</v>
      </c>
      <c r="F5872" s="232" t="str">
        <f>data_olah!F829</f>
        <v>-1.1337999411094175</v>
      </c>
      <c r="G5872" s="232" t="str">
        <f>data_olah!G829</f>
        <v>116.54956054894534</v>
      </c>
      <c r="H5872" s="231" t="str">
        <f>data_olah!H829</f>
        <v>TELKOMSEL</v>
      </c>
      <c r="I5872" s="231" t="str">
        <f>data_olah!I829</f>
        <v>ORBIT</v>
      </c>
      <c r="J5872" s="231" t="str">
        <f>data_olah!J829</f>
        <v>TERPASANG</v>
      </c>
      <c r="K5872" s="231" t="str">
        <f>data_olah!S829</f>
        <v>TIDAK TERDETEKSI</v>
      </c>
      <c r="L5872" s="231" t="str">
        <f>data_olah!U829</f>
        <v>TIDAK TERDETEKSI</v>
      </c>
    </row>
    <row r="5873">
      <c r="A5873" s="230">
        <v>2025.0</v>
      </c>
      <c r="B5873" s="230" t="s">
        <v>3601</v>
      </c>
      <c r="C5873" s="231" t="str">
        <f>data_olah!B830</f>
        <v>PENAJAM PASER UTARA</v>
      </c>
      <c r="D5873" s="231" t="str">
        <f>data_olah!C830</f>
        <v>PENAJAM</v>
      </c>
      <c r="E5873" s="231" t="str">
        <f>data_olah!D830</f>
        <v>SIDOREJO</v>
      </c>
      <c r="F5873" s="232" t="str">
        <f>data_olah!F830</f>
        <v>-1.3643841423168386</v>
      </c>
      <c r="G5873" s="232" t="str">
        <f>data_olah!G830</f>
        <v>116.68404087130745</v>
      </c>
      <c r="H5873" s="231" t="str">
        <f>data_olah!H830</f>
        <v>TELKOMSEL</v>
      </c>
      <c r="I5873" s="231" t="str">
        <f>data_olah!I830</f>
        <v>INDIHOME</v>
      </c>
      <c r="J5873" s="231" t="str">
        <f>data_olah!J830</f>
        <v>TERPASANG</v>
      </c>
      <c r="K5873" s="231" t="str">
        <f>data_olah!S830</f>
        <v/>
      </c>
      <c r="L5873" s="231" t="str">
        <f>data_olah!U830</f>
        <v>KURANG OPTIMAL</v>
      </c>
    </row>
    <row r="5874">
      <c r="A5874" s="230">
        <v>2025.0</v>
      </c>
      <c r="B5874" s="230" t="s">
        <v>3601</v>
      </c>
      <c r="C5874" s="231" t="str">
        <f>data_olah!B831</f>
        <v>PENAJAM PASER UTARA</v>
      </c>
      <c r="D5874" s="231" t="str">
        <f>data_olah!C831</f>
        <v>PENAJAM</v>
      </c>
      <c r="E5874" s="231" t="str">
        <f>data_olah!D831</f>
        <v>GIRI PURWA</v>
      </c>
      <c r="F5874" s="232" t="str">
        <f>data_olah!F831</f>
        <v>-1.3429234297036627</v>
      </c>
      <c r="G5874" s="232" t="str">
        <f>data_olah!G831</f>
        <v>116.66228681519418</v>
      </c>
      <c r="H5874" s="231" t="str">
        <f>data_olah!H831</f>
        <v>TELKOMSEL</v>
      </c>
      <c r="I5874" s="231" t="str">
        <f>data_olah!I831</f>
        <v>INDIHOME</v>
      </c>
      <c r="J5874" s="231" t="str">
        <f>data_olah!J831</f>
        <v>TERPASANG</v>
      </c>
      <c r="K5874" s="231" t="str">
        <f>data_olah!S831</f>
        <v/>
      </c>
      <c r="L5874" s="231" t="str">
        <f>data_olah!U831</f>
        <v>KURANG OPTIMAL</v>
      </c>
    </row>
    <row r="5875">
      <c r="A5875" s="230">
        <v>2025.0</v>
      </c>
      <c r="B5875" s="230" t="s">
        <v>3601</v>
      </c>
      <c r="C5875" s="231" t="str">
        <f>data_olah!B832</f>
        <v>PENAJAM PASER UTARA</v>
      </c>
      <c r="D5875" s="231" t="str">
        <f>data_olah!C832</f>
        <v>SEPAKU</v>
      </c>
      <c r="E5875" s="231" t="str">
        <f>data_olah!D832</f>
        <v>TENGIN BARU</v>
      </c>
      <c r="F5875" s="232" t="str">
        <f>data_olah!F832</f>
        <v>-0.9128004924093935</v>
      </c>
      <c r="G5875" s="232" t="str">
        <f>data_olah!G832</f>
        <v>116.8166969963485</v>
      </c>
      <c r="H5875" s="231" t="str">
        <f>data_olah!H832</f>
        <v>TELKOMSEL</v>
      </c>
      <c r="I5875" s="231" t="str">
        <f>data_olah!I832</f>
        <v>INDIHOME</v>
      </c>
      <c r="J5875" s="231" t="str">
        <f>data_olah!J832</f>
        <v>TERPASANG</v>
      </c>
      <c r="K5875" s="231" t="str">
        <f>data_olah!S832</f>
        <v/>
      </c>
      <c r="L5875" s="231" t="str">
        <f>data_olah!U832</f>
        <v>KURANG OPTIMAL</v>
      </c>
    </row>
    <row r="5876">
      <c r="A5876" s="230">
        <v>2025.0</v>
      </c>
      <c r="B5876" s="230" t="s">
        <v>3601</v>
      </c>
      <c r="C5876" s="231" t="str">
        <f>data_olah!B833</f>
        <v>PENAJAM PASER UTARA</v>
      </c>
      <c r="D5876" s="231" t="str">
        <f>data_olah!C833</f>
        <v>SEPAKU</v>
      </c>
      <c r="E5876" s="231" t="str">
        <f>data_olah!D833</f>
        <v>BUKIT RAYA</v>
      </c>
      <c r="F5876" s="232" t="str">
        <f>data_olah!F833</f>
        <v>-0.9082974007935432</v>
      </c>
      <c r="G5876" s="232" t="str">
        <f>data_olah!G833</f>
        <v>116.76340411226785</v>
      </c>
      <c r="H5876" s="231" t="str">
        <f>data_olah!H833</f>
        <v>TELKOMSEL</v>
      </c>
      <c r="I5876" s="231" t="str">
        <f>data_olah!I833</f>
        <v>INDIHOME</v>
      </c>
      <c r="J5876" s="231" t="str">
        <f>data_olah!J833</f>
        <v>TERPASANG</v>
      </c>
      <c r="K5876" s="231" t="str">
        <f>data_olah!S833</f>
        <v/>
      </c>
      <c r="L5876" s="231" t="str">
        <f>data_olah!U833</f>
        <v>KURANG OPTIMAL</v>
      </c>
    </row>
    <row r="5877">
      <c r="A5877" s="230">
        <v>2025.0</v>
      </c>
      <c r="B5877" s="230" t="s">
        <v>3601</v>
      </c>
      <c r="C5877" s="231" t="str">
        <f>data_olah!B834</f>
        <v>PENAJAM PASER UTARA</v>
      </c>
      <c r="D5877" s="231" t="str">
        <f>data_olah!C834</f>
        <v>SEPAKU</v>
      </c>
      <c r="E5877" s="231" t="str">
        <f>data_olah!D834</f>
        <v>SUKA RAJA</v>
      </c>
      <c r="F5877" s="232" t="str">
        <f>data_olah!F834</f>
        <v>-0.911407683378866</v>
      </c>
      <c r="G5877" s="232" t="str">
        <f>data_olah!G834</f>
        <v>116.78756301601246</v>
      </c>
      <c r="H5877" s="231" t="str">
        <f>data_olah!H834</f>
        <v>TELKOMSEL</v>
      </c>
      <c r="I5877" s="231" t="str">
        <f>data_olah!I834</f>
        <v>INDIHOME</v>
      </c>
      <c r="J5877" s="231" t="str">
        <f>data_olah!J834</f>
        <v>TERPASANG</v>
      </c>
      <c r="K5877" s="231" t="str">
        <f>data_olah!S834</f>
        <v/>
      </c>
      <c r="L5877" s="231" t="str">
        <f>data_olah!U834</f>
        <v>KURANG OPTIMAL</v>
      </c>
    </row>
    <row r="5878">
      <c r="A5878" s="230">
        <v>2025.0</v>
      </c>
      <c r="B5878" s="230" t="s">
        <v>3601</v>
      </c>
      <c r="C5878" s="231" t="str">
        <f>data_olah!B835</f>
        <v>PENAJAM PASER UTARA</v>
      </c>
      <c r="D5878" s="231" t="str">
        <f>data_olah!C835</f>
        <v>SEPAKU</v>
      </c>
      <c r="E5878" s="231" t="str">
        <f>data_olah!D835</f>
        <v>BUMI HARAPAN</v>
      </c>
      <c r="F5878" s="232" t="str">
        <f>data_olah!F835</f>
        <v>-0.9527656164872707</v>
      </c>
      <c r="G5878" s="232" t="str">
        <f>data_olah!G835</f>
        <v>116.73853184236134</v>
      </c>
      <c r="H5878" s="231" t="str">
        <f>data_olah!H835</f>
        <v>TELKOMSEL</v>
      </c>
      <c r="I5878" s="231" t="str">
        <f>data_olah!I835</f>
        <v>INDIHOME</v>
      </c>
      <c r="J5878" s="231" t="str">
        <f>data_olah!J835</f>
        <v>TERPASANG</v>
      </c>
      <c r="K5878" s="231" t="str">
        <f>data_olah!S835</f>
        <v/>
      </c>
      <c r="L5878" s="231" t="str">
        <f>data_olah!U835</f>
        <v>TIDAK OPTIMAL</v>
      </c>
    </row>
    <row r="5879">
      <c r="A5879" s="230">
        <v>2025.0</v>
      </c>
      <c r="B5879" s="230" t="s">
        <v>3601</v>
      </c>
      <c r="C5879" s="231" t="str">
        <f>data_olah!B836</f>
        <v>PENAJAM PASER UTARA</v>
      </c>
      <c r="D5879" s="231" t="str">
        <f>data_olah!C836</f>
        <v>SEPAKU</v>
      </c>
      <c r="E5879" s="231" t="str">
        <f>data_olah!D836</f>
        <v>ARGO MULYO</v>
      </c>
      <c r="F5879" s="232" t="str">
        <f>data_olah!F836</f>
        <v>-0.927166660526177</v>
      </c>
      <c r="G5879" s="232" t="str">
        <f>data_olah!G836</f>
        <v>116.85095146197267</v>
      </c>
      <c r="H5879" s="231" t="str">
        <f>data_olah!H836</f>
        <v>TELKOMSEL</v>
      </c>
      <c r="I5879" s="231" t="str">
        <f>data_olah!I836</f>
        <v>INDIHOME</v>
      </c>
      <c r="J5879" s="231" t="str">
        <f>data_olah!J836</f>
        <v>TERPASANG</v>
      </c>
      <c r="K5879" s="231" t="str">
        <f>data_olah!S836</f>
        <v/>
      </c>
      <c r="L5879" s="231" t="str">
        <f>data_olah!U836</f>
        <v>TIDAK OPTIMAL</v>
      </c>
    </row>
    <row r="5880">
      <c r="A5880" s="230">
        <v>2025.0</v>
      </c>
      <c r="B5880" s="230" t="s">
        <v>3601</v>
      </c>
      <c r="C5880" s="231" t="str">
        <f>data_olah!B837</f>
        <v>PENAJAM PASER UTARA</v>
      </c>
      <c r="D5880" s="231" t="str">
        <f>data_olah!C837</f>
        <v>SEPAKU</v>
      </c>
      <c r="E5880" s="231" t="str">
        <f>data_olah!D837</f>
        <v>SEMOI DUA</v>
      </c>
      <c r="F5880" s="232" t="str">
        <f>data_olah!F837</f>
        <v>-0.943825171095773</v>
      </c>
      <c r="G5880" s="232" t="str">
        <f>data_olah!G837</f>
        <v>116.88012675730904</v>
      </c>
      <c r="H5880" s="231" t="str">
        <f>data_olah!H837</f>
        <v>TELKOMSEL</v>
      </c>
      <c r="I5880" s="231" t="str">
        <f>data_olah!I837</f>
        <v>INDIHOME</v>
      </c>
      <c r="J5880" s="231" t="str">
        <f>data_olah!J837</f>
        <v>TERPASANG</v>
      </c>
      <c r="K5880" s="231" t="str">
        <f>data_olah!S837</f>
        <v/>
      </c>
      <c r="L5880" s="231" t="str">
        <f>data_olah!U837</f>
        <v>TIDAK OPTIMAL</v>
      </c>
    </row>
    <row r="5881">
      <c r="A5881" s="230">
        <v>2025.0</v>
      </c>
      <c r="B5881" s="230" t="s">
        <v>3601</v>
      </c>
      <c r="C5881" s="231" t="str">
        <f>data_olah!B838</f>
        <v>PENAJAM PASER UTARA</v>
      </c>
      <c r="D5881" s="231" t="str">
        <f>data_olah!C838</f>
        <v>SEPAKU</v>
      </c>
      <c r="E5881" s="231" t="str">
        <f>data_olah!D838</f>
        <v>SUKO MULYO</v>
      </c>
      <c r="F5881" s="232" t="str">
        <f>data_olah!F838</f>
        <v>-0.9124387450139725</v>
      </c>
      <c r="G5881" s="232" t="str">
        <f>data_olah!G838</f>
        <v>116.88445601728564</v>
      </c>
      <c r="H5881" s="231" t="str">
        <f>data_olah!H838</f>
        <v>TELKOMSEL</v>
      </c>
      <c r="I5881" s="231" t="str">
        <f>data_olah!I838</f>
        <v>INDIHOME</v>
      </c>
      <c r="J5881" s="231" t="str">
        <f>data_olah!J838</f>
        <v>TERPASANG</v>
      </c>
      <c r="K5881" s="231" t="str">
        <f>data_olah!S838</f>
        <v/>
      </c>
      <c r="L5881" s="231" t="str">
        <f>data_olah!U838</f>
        <v>TIDAK OPTIMAL</v>
      </c>
    </row>
    <row r="5882">
      <c r="A5882" s="230">
        <v>2025.0</v>
      </c>
      <c r="B5882" s="230" t="s">
        <v>3601</v>
      </c>
      <c r="C5882" s="231" t="str">
        <f>data_olah!B839</f>
        <v>PENAJAM PASER UTARA</v>
      </c>
      <c r="D5882" s="231" t="str">
        <f>data_olah!C839</f>
        <v>SEPAKU</v>
      </c>
      <c r="E5882" s="231" t="str">
        <f>data_olah!D839</f>
        <v>WONO SARI</v>
      </c>
      <c r="F5882" s="232" t="str">
        <f>data_olah!F839</f>
        <v>-0.9644479903438136</v>
      </c>
      <c r="G5882" s="232" t="str">
        <f>data_olah!G839</f>
        <v>116.81795229553809</v>
      </c>
      <c r="H5882" s="231" t="str">
        <f>data_olah!H839</f>
        <v>TELKOMSEL</v>
      </c>
      <c r="I5882" s="231" t="str">
        <f>data_olah!I839</f>
        <v>INDIHOME</v>
      </c>
      <c r="J5882" s="231" t="str">
        <f>data_olah!J839</f>
        <v>TERPASANG</v>
      </c>
      <c r="K5882" s="231" t="str">
        <f>data_olah!S839</f>
        <v/>
      </c>
      <c r="L5882" s="231" t="str">
        <f>data_olah!U839</f>
        <v>TIDAK OPTIMAL</v>
      </c>
    </row>
    <row r="5883">
      <c r="A5883" s="230">
        <v>2025.0</v>
      </c>
      <c r="B5883" s="230" t="s">
        <v>3601</v>
      </c>
      <c r="C5883" s="231" t="str">
        <f>data_olah!B840</f>
        <v>PENAJAM PASER UTARA</v>
      </c>
      <c r="D5883" s="231" t="str">
        <f>data_olah!C840</f>
        <v>SEPAKU</v>
      </c>
      <c r="E5883" s="231" t="str">
        <f>data_olah!D840</f>
        <v>KARANG JINAWI</v>
      </c>
      <c r="F5883" s="232" t="str">
        <f>data_olah!F840</f>
        <v>-0.8609747312767477</v>
      </c>
      <c r="G5883" s="232" t="str">
        <f>data_olah!G840</f>
        <v>116.79374064277728</v>
      </c>
      <c r="H5883" s="231" t="str">
        <f>data_olah!H840</f>
        <v>TELKOMSEL</v>
      </c>
      <c r="I5883" s="231" t="str">
        <f>data_olah!I840</f>
        <v>INDIHOME</v>
      </c>
      <c r="J5883" s="231" t="str">
        <f>data_olah!J840</f>
        <v>TERPASANG</v>
      </c>
      <c r="K5883" s="231" t="str">
        <f>data_olah!S840</f>
        <v/>
      </c>
      <c r="L5883" s="231" t="str">
        <f>data_olah!U840</f>
        <v>TIDAK OPTIMAL</v>
      </c>
    </row>
    <row r="5884">
      <c r="A5884" s="230">
        <v>2025.0</v>
      </c>
      <c r="B5884" s="230" t="s">
        <v>3601</v>
      </c>
      <c r="C5884" s="231" t="str">
        <f>data_olah!B841</f>
        <v>PENAJAM PASER UTARA</v>
      </c>
      <c r="D5884" s="231" t="str">
        <f>data_olah!C841</f>
        <v>SEPAKU</v>
      </c>
      <c r="E5884" s="231" t="str">
        <f>data_olah!D841</f>
        <v>BINUANG</v>
      </c>
      <c r="F5884" s="232" t="str">
        <f>data_olah!F841</f>
        <v>-1.0730883753592557</v>
      </c>
      <c r="G5884" s="232" t="str">
        <f>data_olah!G841</f>
        <v>116.66285640942908</v>
      </c>
      <c r="H5884" s="231" t="str">
        <f>data_olah!H841</f>
        <v>ICON+</v>
      </c>
      <c r="I5884" s="231" t="str">
        <f>data_olah!I841</f>
        <v> Broadband + I-WIN</v>
      </c>
      <c r="J5884" s="231" t="str">
        <f>data_olah!J841</f>
        <v>TERPASANG</v>
      </c>
      <c r="K5884" s="231" t="str">
        <f>data_olah!S841</f>
        <v>&lt;= 200GB</v>
      </c>
      <c r="L5884" s="231" t="str">
        <f>data_olah!U841</f>
        <v>KURANG OPTIMAL</v>
      </c>
    </row>
    <row r="5885">
      <c r="A5885" s="230">
        <v>2025.0</v>
      </c>
      <c r="B5885" s="230" t="s">
        <v>3601</v>
      </c>
      <c r="C5885" s="231" t="str">
        <f>data_olah!B842</f>
        <v>PENAJAM PASER UTARA</v>
      </c>
      <c r="D5885" s="231" t="str">
        <f>data_olah!C842</f>
        <v>SEPAKU</v>
      </c>
      <c r="E5885" s="231" t="str">
        <f>data_olah!D842</f>
        <v>TELEMOW</v>
      </c>
      <c r="F5885" s="232" t="str">
        <f>data_olah!F842</f>
        <v>-1.0797516563037615</v>
      </c>
      <c r="G5885" s="232" t="str">
        <f>data_olah!G842</f>
        <v>116.68986095610101</v>
      </c>
      <c r="H5885" s="231" t="str">
        <f>data_olah!H842</f>
        <v>PSN</v>
      </c>
      <c r="I5885" s="231" t="str">
        <f>data_olah!I842</f>
        <v>VSAT</v>
      </c>
      <c r="J5885" s="231" t="str">
        <f>data_olah!J842</f>
        <v>TERPASANG</v>
      </c>
      <c r="K5885" s="231" t="str">
        <f>data_olah!S842</f>
        <v>&lt;= 50GB</v>
      </c>
      <c r="L5885" s="231" t="str">
        <f>data_olah!U842</f>
        <v>TIDAK OPTIMAL</v>
      </c>
    </row>
    <row r="5886">
      <c r="A5886" s="230">
        <v>2025.0</v>
      </c>
      <c r="B5886" s="230" t="s">
        <v>3601</v>
      </c>
      <c r="C5886" s="231" t="str">
        <f>data_olah!B843</f>
        <v>PENAJAM PASER UTARA</v>
      </c>
      <c r="D5886" s="231" t="str">
        <f>data_olah!C843</f>
        <v>WARU</v>
      </c>
      <c r="E5886" s="231" t="str">
        <f>data_olah!D843</f>
        <v>API-API</v>
      </c>
      <c r="F5886" s="232" t="str">
        <f>data_olah!F843</f>
        <v>-1.4214057817608796</v>
      </c>
      <c r="G5886" s="232" t="str">
        <f>data_olah!G843</f>
        <v>116.56012800255627</v>
      </c>
      <c r="H5886" s="231" t="str">
        <f>data_olah!H843</f>
        <v>ICON+</v>
      </c>
      <c r="I5886" s="231" t="str">
        <f>data_olah!I843</f>
        <v> Broadband + I-WIN</v>
      </c>
      <c r="J5886" s="231" t="str">
        <f>data_olah!J843</f>
        <v>TERPASANG</v>
      </c>
      <c r="K5886" s="231" t="str">
        <f>data_olah!S843</f>
        <v>&lt;= 200GB</v>
      </c>
      <c r="L5886" s="231" t="str">
        <f>data_olah!U843</f>
        <v>KURANG OPTIMAL</v>
      </c>
    </row>
    <row r="5887">
      <c r="A5887" s="230">
        <v>2025.0</v>
      </c>
      <c r="B5887" s="230" t="s">
        <v>3601</v>
      </c>
      <c r="C5887" s="231" t="str">
        <f>data_olah!B844</f>
        <v>PENAJAM PASER UTARA</v>
      </c>
      <c r="D5887" s="231" t="str">
        <f>data_olah!C844</f>
        <v>WARU</v>
      </c>
      <c r="E5887" s="231" t="str">
        <f>data_olah!D844</f>
        <v>SESULU</v>
      </c>
      <c r="F5887" s="232" t="str">
        <f>data_olah!F844</f>
        <v>-1.4066619202165243</v>
      </c>
      <c r="G5887" s="232" t="str">
        <f>data_olah!G844</f>
        <v>116.59907825819504</v>
      </c>
      <c r="H5887" s="231" t="str">
        <f>data_olah!H844</f>
        <v>TELKOMSEL</v>
      </c>
      <c r="I5887" s="231" t="str">
        <f>data_olah!I844</f>
        <v>INDIHOME</v>
      </c>
      <c r="J5887" s="231" t="str">
        <f>data_olah!J844</f>
        <v>TERPASANG</v>
      </c>
      <c r="K5887" s="231" t="str">
        <f>data_olah!S844</f>
        <v/>
      </c>
      <c r="L5887" s="231" t="str">
        <f>data_olah!U844</f>
        <v>KURANG OPTIMAL</v>
      </c>
    </row>
    <row r="5888">
      <c r="A5888" s="230">
        <v>2025.0</v>
      </c>
      <c r="B5888" s="230" t="s">
        <v>3601</v>
      </c>
      <c r="C5888" s="231" t="str">
        <f>data_olah!B845</f>
        <v>PENAJAM PASER UTARA</v>
      </c>
      <c r="D5888" s="231" t="str">
        <f>data_olah!C845</f>
        <v>WARU</v>
      </c>
      <c r="E5888" s="231" t="str">
        <f>data_olah!D845</f>
        <v>BANGUN MULYA</v>
      </c>
      <c r="F5888" s="232" t="str">
        <f>data_olah!F845</f>
        <v>-1.3763069567845647</v>
      </c>
      <c r="G5888" s="232" t="str">
        <f>data_olah!G845</f>
        <v>116.60997463813322</v>
      </c>
      <c r="H5888" s="231" t="str">
        <f>data_olah!H845</f>
        <v>TELKOMSEL</v>
      </c>
      <c r="I5888" s="231" t="str">
        <f>data_olah!I845</f>
        <v>INDIHOME</v>
      </c>
      <c r="J5888" s="231" t="str">
        <f>data_olah!J845</f>
        <v>TERPASANG</v>
      </c>
      <c r="K5888" s="231" t="str">
        <f>data_olah!S845</f>
        <v/>
      </c>
      <c r="L5888" s="231" t="str">
        <f>data_olah!U845</f>
        <v>TIDAK OPTIMAL</v>
      </c>
    </row>
    <row r="5889">
      <c r="A5889" s="245">
        <v>2026.0</v>
      </c>
      <c r="B5889" s="245" t="s">
        <v>3602</v>
      </c>
      <c r="C5889" s="246" t="str">
        <f>data_olah!B5</f>
        <v>BERAU</v>
      </c>
      <c r="D5889" s="246" t="str">
        <f>data_olah!C5</f>
        <v>BATU PUTIH</v>
      </c>
      <c r="E5889" s="246" t="str">
        <f>data_olah!D5</f>
        <v>TEMBUDAN</v>
      </c>
      <c r="F5889" s="247" t="str">
        <f>data_olah!F5</f>
        <v>1.4114940697991807</v>
      </c>
      <c r="G5889" s="247" t="str">
        <f>data_olah!G5</f>
        <v>118.35868228189355</v>
      </c>
      <c r="H5889" s="246" t="str">
        <f>data_olah!H5</f>
        <v>TELKOMSEL</v>
      </c>
      <c r="I5889" s="246" t="str">
        <f>data_olah!I5</f>
        <v>INDIHOME</v>
      </c>
      <c r="J5889" s="246" t="str">
        <f>data_olah!J5</f>
        <v>TERPASANG</v>
      </c>
      <c r="K5889" s="246" t="str">
        <f>data_olah!T5</f>
        <v/>
      </c>
      <c r="L5889" s="246" t="str">
        <f>data_olah!U5</f>
        <v>TIDAK OPTIMAL</v>
      </c>
      <c r="M5889" s="248" t="s">
        <v>11</v>
      </c>
    </row>
    <row r="5890">
      <c r="A5890" s="245">
        <v>2026.0</v>
      </c>
      <c r="B5890" s="245" t="s">
        <v>3602</v>
      </c>
      <c r="C5890" s="246" t="str">
        <f>data_olah!B6</f>
        <v>BERAU</v>
      </c>
      <c r="D5890" s="246" t="str">
        <f>data_olah!C6</f>
        <v>BATU PUTIH</v>
      </c>
      <c r="E5890" s="246" t="str">
        <f>data_olah!D6</f>
        <v>KAYU INDAH</v>
      </c>
      <c r="F5890" s="247" t="str">
        <f>data_olah!F6</f>
        <v>1.4322942440867155</v>
      </c>
      <c r="G5890" s="247" t="str">
        <f>data_olah!G6</f>
        <v>118.31393952860488</v>
      </c>
      <c r="H5890" s="246" t="str">
        <f>data_olah!H6</f>
        <v>TELKOMSEL</v>
      </c>
      <c r="I5890" s="246" t="str">
        <f>data_olah!I6</f>
        <v>ORBIT</v>
      </c>
      <c r="J5890" s="246" t="str">
        <f>data_olah!J6</f>
        <v>TERPASANG</v>
      </c>
      <c r="K5890" s="246" t="str">
        <f>data_olah!T6</f>
        <v>TIDAK AKTIF</v>
      </c>
      <c r="L5890" s="246" t="str">
        <f>data_olah!U6</f>
        <v>TIDAK TERDETEKSI</v>
      </c>
    </row>
    <row r="5891">
      <c r="A5891" s="245">
        <v>2026.0</v>
      </c>
      <c r="B5891" s="245" t="s">
        <v>3602</v>
      </c>
      <c r="C5891" s="246" t="str">
        <f>data_olah!B7</f>
        <v>BERAU</v>
      </c>
      <c r="D5891" s="246" t="str">
        <f>data_olah!C7</f>
        <v>BATU PUTIH</v>
      </c>
      <c r="E5891" s="246" t="str">
        <f>data_olah!D7</f>
        <v>BATU PUTIH</v>
      </c>
      <c r="F5891" s="247" t="str">
        <f>data_olah!F7</f>
        <v>1.3724255224541961</v>
      </c>
      <c r="G5891" s="247" t="str">
        <f>data_olah!G7</f>
        <v>118.43450953203936</v>
      </c>
      <c r="H5891" s="246" t="str">
        <f>data_olah!H7</f>
        <v>TELKOMSEL</v>
      </c>
      <c r="I5891" s="246" t="str">
        <f>data_olah!I7</f>
        <v>INDIHOME</v>
      </c>
      <c r="J5891" s="246" t="str">
        <f>data_olah!J7</f>
        <v>TERPASANG</v>
      </c>
      <c r="K5891" s="246" t="str">
        <f>data_olah!T7</f>
        <v/>
      </c>
      <c r="L5891" s="246" t="str">
        <f>data_olah!U7</f>
        <v>KURANG OPTIMAL</v>
      </c>
    </row>
    <row r="5892">
      <c r="A5892" s="245">
        <v>2026.0</v>
      </c>
      <c r="B5892" s="245" t="s">
        <v>3602</v>
      </c>
      <c r="C5892" s="246" t="str">
        <f>data_olah!B8</f>
        <v>BERAU</v>
      </c>
      <c r="D5892" s="246" t="str">
        <f>data_olah!C8</f>
        <v>BATU PUTIH</v>
      </c>
      <c r="E5892" s="246" t="str">
        <f>data_olah!D8</f>
        <v>LOBANG KELATAK</v>
      </c>
      <c r="F5892" s="247" t="str">
        <f>data_olah!F8</f>
        <v>1.3696535243221635</v>
      </c>
      <c r="G5892" s="247" t="str">
        <f>data_olah!G8</f>
        <v>118.43360512047137</v>
      </c>
      <c r="H5892" s="246" t="str">
        <f>data_olah!H8</f>
        <v>TELKOMSAT</v>
      </c>
      <c r="I5892" s="246" t="str">
        <f>data_olah!I8</f>
        <v>STARLINK</v>
      </c>
      <c r="J5892" s="246" t="str">
        <f>data_olah!J8</f>
        <v>TERPASANG</v>
      </c>
      <c r="K5892" s="246" t="str">
        <f>data_olah!T8</f>
        <v/>
      </c>
      <c r="L5892" s="246" t="str">
        <f>data_olah!U8</f>
        <v>OPTIMAL</v>
      </c>
    </row>
    <row r="5893">
      <c r="A5893" s="245">
        <v>2026.0</v>
      </c>
      <c r="B5893" s="245" t="s">
        <v>3602</v>
      </c>
      <c r="C5893" s="246" t="str">
        <f>data_olah!B9</f>
        <v>BERAU</v>
      </c>
      <c r="D5893" s="246" t="str">
        <f>data_olah!C9</f>
        <v>BATU PUTIH</v>
      </c>
      <c r="E5893" s="246" t="str">
        <f>data_olah!D9</f>
        <v>AMPEN MEDANG</v>
      </c>
      <c r="F5893" s="247" t="str">
        <f>data_olah!F9</f>
        <v>1.336828851288219</v>
      </c>
      <c r="G5893" s="247" t="str">
        <f>data_olah!G9</f>
        <v>118.47551684091498</v>
      </c>
      <c r="H5893" s="246" t="str">
        <f>data_olah!H9</f>
        <v>TELKOMSEL</v>
      </c>
      <c r="I5893" s="246" t="str">
        <f>data_olah!I9</f>
        <v>ORBIT</v>
      </c>
      <c r="J5893" s="246" t="str">
        <f>data_olah!J9</f>
        <v>TERPASANG</v>
      </c>
      <c r="K5893" s="246" t="str">
        <f>data_olah!T9</f>
        <v>&lt;= 50GB</v>
      </c>
      <c r="L5893" s="246" t="str">
        <f>data_olah!U9</f>
        <v>TIDAK TERDETEKSI</v>
      </c>
    </row>
    <row r="5894">
      <c r="A5894" s="245">
        <v>2026.0</v>
      </c>
      <c r="B5894" s="245" t="s">
        <v>3602</v>
      </c>
      <c r="C5894" s="246" t="str">
        <f>data_olah!B10</f>
        <v>BERAU</v>
      </c>
      <c r="D5894" s="246" t="str">
        <f>data_olah!C10</f>
        <v>BATU PUTIH</v>
      </c>
      <c r="E5894" s="246" t="str">
        <f>data_olah!D10</f>
        <v>BALIKUKUP</v>
      </c>
      <c r="F5894" s="247" t="str">
        <f>data_olah!F10</f>
        <v>1.417831510111881</v>
      </c>
      <c r="G5894" s="247" t="str">
        <f>data_olah!G10</f>
        <v>118.48055756225688</v>
      </c>
      <c r="H5894" s="246" t="str">
        <f>data_olah!H10</f>
        <v>COMTELINDO</v>
      </c>
      <c r="I5894" s="246" t="str">
        <f>data_olah!I10</f>
        <v>WMS</v>
      </c>
      <c r="J5894" s="246" t="str">
        <f>data_olah!J10</f>
        <v>TERPASANG</v>
      </c>
      <c r="K5894" s="246" t="str">
        <f>data_olah!T10</f>
        <v>&gt;1000GB</v>
      </c>
      <c r="L5894" s="246" t="str">
        <f>data_olah!U10</f>
        <v>SANGAT OPTIMAL</v>
      </c>
    </row>
    <row r="5895">
      <c r="A5895" s="245">
        <v>2026.0</v>
      </c>
      <c r="B5895" s="245" t="s">
        <v>3602</v>
      </c>
      <c r="C5895" s="246" t="str">
        <f>data_olah!B11</f>
        <v>BERAU</v>
      </c>
      <c r="D5895" s="246" t="str">
        <f>data_olah!C11</f>
        <v>BATU PUTIH</v>
      </c>
      <c r="E5895" s="246" t="str">
        <f>data_olah!D11</f>
        <v>SUMBER AGUNG</v>
      </c>
      <c r="F5895" s="247" t="str">
        <f>data_olah!F11</f>
        <v>1.4578195365757132</v>
      </c>
      <c r="G5895" s="247" t="str">
        <f>data_olah!G11</f>
        <v>118.31199995866533</v>
      </c>
      <c r="H5895" s="246" t="str">
        <f>data_olah!H11</f>
        <v>TELKOMSEL</v>
      </c>
      <c r="I5895" s="246" t="str">
        <f>data_olah!I11</f>
        <v>ORBIT</v>
      </c>
      <c r="J5895" s="246" t="str">
        <f>data_olah!J11</f>
        <v>TERPASANG</v>
      </c>
      <c r="K5895" s="246" t="str">
        <f>data_olah!T11</f>
        <v>TIDAK AKTIF</v>
      </c>
      <c r="L5895" s="246" t="str">
        <f>data_olah!U11</f>
        <v>TIDAK TERDETEKSI</v>
      </c>
    </row>
    <row r="5896">
      <c r="A5896" s="245">
        <v>2026.0</v>
      </c>
      <c r="B5896" s="245" t="s">
        <v>3602</v>
      </c>
      <c r="C5896" s="246" t="str">
        <f>data_olah!B12</f>
        <v>BERAU</v>
      </c>
      <c r="D5896" s="246" t="str">
        <f>data_olah!C12</f>
        <v>BIATAN</v>
      </c>
      <c r="E5896" s="246" t="str">
        <f>data_olah!D12</f>
        <v>BIATAN ULU</v>
      </c>
      <c r="F5896" s="247" t="str">
        <f>data_olah!F12</f>
        <v>1.335551728209252</v>
      </c>
      <c r="G5896" s="247" t="str">
        <f>data_olah!G12</f>
        <v>117.91302325587445</v>
      </c>
      <c r="H5896" s="246" t="str">
        <f>data_olah!H12</f>
        <v>COMTELINDO</v>
      </c>
      <c r="I5896" s="246" t="str">
        <f>data_olah!I12</f>
        <v>WMS</v>
      </c>
      <c r="J5896" s="246" t="str">
        <f>data_olah!J12</f>
        <v>TERPASANG</v>
      </c>
      <c r="K5896" s="246" t="str">
        <f>data_olah!T12</f>
        <v>TIDAK TERDETEKSI</v>
      </c>
      <c r="L5896" s="246" t="str">
        <f>data_olah!U12</f>
        <v>SANGAT OPTIMAL</v>
      </c>
    </row>
    <row r="5897">
      <c r="A5897" s="245">
        <v>2026.0</v>
      </c>
      <c r="B5897" s="245" t="s">
        <v>3602</v>
      </c>
      <c r="C5897" s="246" t="str">
        <f>data_olah!B13</f>
        <v>BERAU</v>
      </c>
      <c r="D5897" s="246" t="str">
        <f>data_olah!C13</f>
        <v>BIATAN</v>
      </c>
      <c r="E5897" s="246" t="str">
        <f>data_olah!D13</f>
        <v>BIATAN ILIR</v>
      </c>
      <c r="F5897" s="247" t="str">
        <f>data_olah!F13</f>
        <v>1.6642044191360845</v>
      </c>
      <c r="G5897" s="247" t="str">
        <f>data_olah!G13</f>
        <v>118.05895755623887</v>
      </c>
      <c r="H5897" s="246" t="str">
        <f>data_olah!H13</f>
        <v/>
      </c>
      <c r="I5897" s="246" t="str">
        <f>data_olah!I13</f>
        <v/>
      </c>
      <c r="J5897" s="246" t="str">
        <f>data_olah!J13</f>
        <v/>
      </c>
      <c r="K5897" s="246" t="str">
        <f>data_olah!T13</f>
        <v/>
      </c>
      <c r="L5897" s="246" t="str">
        <f>data_olah!U13</f>
        <v>BELUM TERPASANG</v>
      </c>
    </row>
    <row r="5898">
      <c r="A5898" s="245">
        <v>2026.0</v>
      </c>
      <c r="B5898" s="245" t="s">
        <v>3602</v>
      </c>
      <c r="C5898" s="246" t="str">
        <f>data_olah!B14</f>
        <v>BERAU</v>
      </c>
      <c r="D5898" s="246" t="str">
        <f>data_olah!C14</f>
        <v>BIATAN</v>
      </c>
      <c r="E5898" s="246" t="str">
        <f>data_olah!D14</f>
        <v>KARANGAN</v>
      </c>
      <c r="F5898" s="247" t="str">
        <f>data_olah!F14</f>
        <v>1.664768</v>
      </c>
      <c r="G5898" s="247" t="str">
        <f>data_olah!G14</f>
        <v>118.055052</v>
      </c>
      <c r="H5898" s="246" t="str">
        <f>data_olah!H14</f>
        <v>BESTCAMP</v>
      </c>
      <c r="I5898" s="246" t="str">
        <f>data_olah!I14</f>
        <v>STARLINK</v>
      </c>
      <c r="J5898" s="246" t="str">
        <f>data_olah!J14</f>
        <v>TERPASANG</v>
      </c>
      <c r="K5898" s="246" t="str">
        <f>data_olah!T14</f>
        <v>&lt;= 500GB</v>
      </c>
      <c r="L5898" s="246" t="str">
        <f>data_olah!U14</f>
        <v>OPTIMAL</v>
      </c>
    </row>
    <row r="5899">
      <c r="A5899" s="245">
        <v>2026.0</v>
      </c>
      <c r="B5899" s="245" t="s">
        <v>3602</v>
      </c>
      <c r="C5899" s="246" t="str">
        <f>data_olah!B15</f>
        <v>BERAU</v>
      </c>
      <c r="D5899" s="246" t="str">
        <f>data_olah!C15</f>
        <v>BIATAN</v>
      </c>
      <c r="E5899" s="246" t="str">
        <f>data_olah!D15</f>
        <v>BIATAN LEMPAKE</v>
      </c>
      <c r="F5899" s="247" t="str">
        <f>data_olah!F15</f>
        <v>1.6636596092541116</v>
      </c>
      <c r="G5899" s="247" t="str">
        <f>data_olah!G15</f>
        <v>118.02909364298678</v>
      </c>
      <c r="H5899" s="246" t="str">
        <f>data_olah!H15</f>
        <v>TELKOM</v>
      </c>
      <c r="I5899" s="246" t="str">
        <f>data_olah!I15</f>
        <v>WMS</v>
      </c>
      <c r="J5899" s="246" t="str">
        <f>data_olah!J15</f>
        <v>TERPASANG</v>
      </c>
      <c r="K5899" s="246" t="str">
        <f>data_olah!T15</f>
        <v/>
      </c>
      <c r="L5899" s="246" t="str">
        <f>data_olah!U15</f>
        <v>KURANG OPTIMAL</v>
      </c>
    </row>
    <row r="5900">
      <c r="A5900" s="245">
        <v>2026.0</v>
      </c>
      <c r="B5900" s="245" t="s">
        <v>3602</v>
      </c>
      <c r="C5900" s="246" t="str">
        <f>data_olah!B16</f>
        <v>BERAU</v>
      </c>
      <c r="D5900" s="246" t="str">
        <f>data_olah!C16</f>
        <v>BIATAN</v>
      </c>
      <c r="E5900" s="246" t="str">
        <f>data_olah!D16</f>
        <v>MANUNGGAL JAYA</v>
      </c>
      <c r="F5900" s="247" t="str">
        <f>data_olah!F16</f>
        <v>1.68341854814553</v>
      </c>
      <c r="G5900" s="247" t="str">
        <f>data_olah!G16</f>
        <v>118.0118597</v>
      </c>
      <c r="H5900" s="246" t="str">
        <f>data_olah!H16</f>
        <v>TELKOM</v>
      </c>
      <c r="I5900" s="246" t="str">
        <f>data_olah!I16</f>
        <v>WMS</v>
      </c>
      <c r="J5900" s="246" t="str">
        <f>data_olah!J16</f>
        <v>TERPASANG</v>
      </c>
      <c r="K5900" s="246" t="str">
        <f>data_olah!T16</f>
        <v/>
      </c>
      <c r="L5900" s="246" t="str">
        <f>data_olah!U16</f>
        <v>TIDAK AKTIF</v>
      </c>
    </row>
    <row r="5901">
      <c r="A5901" s="245">
        <v>2026.0</v>
      </c>
      <c r="B5901" s="245" t="s">
        <v>3602</v>
      </c>
      <c r="C5901" s="246" t="str">
        <f>data_olah!B17</f>
        <v>BERAU</v>
      </c>
      <c r="D5901" s="246" t="str">
        <f>data_olah!C17</f>
        <v>BIATAN</v>
      </c>
      <c r="E5901" s="246" t="str">
        <f>data_olah!D17</f>
        <v>BIATAN BAPINANG</v>
      </c>
      <c r="F5901" s="247" t="str">
        <f>data_olah!F17</f>
        <v>1.714376961620032</v>
      </c>
      <c r="G5901" s="247" t="str">
        <f>data_olah!G17</f>
        <v>117.98620198580738</v>
      </c>
      <c r="H5901" s="246" t="str">
        <f>data_olah!H17</f>
        <v>TELKOMSEL</v>
      </c>
      <c r="I5901" s="246" t="str">
        <f>data_olah!I17</f>
        <v>ORBIT</v>
      </c>
      <c r="J5901" s="246" t="str">
        <f>data_olah!J17</f>
        <v>TERPASANG</v>
      </c>
      <c r="K5901" s="246" t="str">
        <f>data_olah!T17</f>
        <v>&lt;= 500GB</v>
      </c>
      <c r="L5901" s="246" t="str">
        <f>data_olah!U17</f>
        <v>TIDAK TERDETEKSI</v>
      </c>
    </row>
    <row r="5902">
      <c r="A5902" s="245">
        <v>2026.0</v>
      </c>
      <c r="B5902" s="245" t="s">
        <v>3602</v>
      </c>
      <c r="C5902" s="246" t="str">
        <f>data_olah!B18</f>
        <v>BERAU</v>
      </c>
      <c r="D5902" s="246" t="str">
        <f>data_olah!C18</f>
        <v>BIATAN</v>
      </c>
      <c r="E5902" s="246" t="str">
        <f>data_olah!D18</f>
        <v>BIATAN BARU</v>
      </c>
      <c r="F5902" s="247" t="str">
        <f>data_olah!F18</f>
        <v>1.5776146865362355</v>
      </c>
      <c r="G5902" s="247" t="str">
        <f>data_olah!G18</f>
        <v>117.98254060131111</v>
      </c>
      <c r="H5902" s="246" t="str">
        <f>data_olah!H18</f>
        <v>COMTELINDO</v>
      </c>
      <c r="I5902" s="246" t="str">
        <f>data_olah!I18</f>
        <v>WMS</v>
      </c>
      <c r="J5902" s="246" t="str">
        <f>data_olah!J18</f>
        <v>TERPASANG</v>
      </c>
      <c r="K5902" s="246" t="str">
        <f>data_olah!T18</f>
        <v>&lt;= 500GB</v>
      </c>
      <c r="L5902" s="246" t="str">
        <f>data_olah!U18</f>
        <v>SANGAT OPTIMAL</v>
      </c>
    </row>
    <row r="5903">
      <c r="A5903" s="245">
        <v>2026.0</v>
      </c>
      <c r="B5903" s="245" t="s">
        <v>3602</v>
      </c>
      <c r="C5903" s="246" t="str">
        <f>data_olah!B19</f>
        <v>BERAU</v>
      </c>
      <c r="D5903" s="246" t="str">
        <f>data_olah!C19</f>
        <v>BIATAN</v>
      </c>
      <c r="E5903" s="246" t="str">
        <f>data_olah!D19</f>
        <v>BUKIT MAKMUR JAYA</v>
      </c>
      <c r="F5903" s="247" t="str">
        <f>data_olah!F19</f>
        <v>1.6436982211065871</v>
      </c>
      <c r="G5903" s="247" t="str">
        <f>data_olah!G19</f>
        <v>117.9270624998015</v>
      </c>
      <c r="H5903" s="246" t="str">
        <f>data_olah!H19</f>
        <v>COMTELINDO</v>
      </c>
      <c r="I5903" s="246" t="str">
        <f>data_olah!I19</f>
        <v>WMS</v>
      </c>
      <c r="J5903" s="246" t="str">
        <f>data_olah!J19</f>
        <v>TERPASANG</v>
      </c>
      <c r="K5903" s="246" t="str">
        <f>data_olah!T19</f>
        <v>&lt;= 150GB</v>
      </c>
      <c r="L5903" s="246" t="str">
        <f>data_olah!U19</f>
        <v>SANGAT OPTIMAL</v>
      </c>
    </row>
    <row r="5904">
      <c r="A5904" s="245">
        <v>2026.0</v>
      </c>
      <c r="B5904" s="245" t="s">
        <v>3602</v>
      </c>
      <c r="C5904" s="246" t="str">
        <f>data_olah!B20</f>
        <v>BERAU</v>
      </c>
      <c r="D5904" s="246" t="str">
        <f>data_olah!C20</f>
        <v>BIDUK-BIDUK</v>
      </c>
      <c r="E5904" s="246" t="str">
        <f>data_olah!D20</f>
        <v>BIDUK-BIDUK</v>
      </c>
      <c r="F5904" s="247" t="str">
        <f>data_olah!F20</f>
        <v>1.3102393782348722</v>
      </c>
      <c r="G5904" s="247" t="str">
        <f>data_olah!G20</f>
        <v>118.62564678631931</v>
      </c>
      <c r="H5904" s="246" t="str">
        <f>data_olah!H20</f>
        <v>TELKOMSEL</v>
      </c>
      <c r="I5904" s="246" t="str">
        <f>data_olah!I20</f>
        <v>ORBIT</v>
      </c>
      <c r="J5904" s="246" t="str">
        <f>data_olah!J20</f>
        <v>TERPASANG</v>
      </c>
      <c r="K5904" s="246" t="str">
        <f>data_olah!T20</f>
        <v>TIDAK AKTIF</v>
      </c>
      <c r="L5904" s="246" t="str">
        <f>data_olah!U20</f>
        <v>TIDAK TERDETEKSI</v>
      </c>
    </row>
    <row r="5905">
      <c r="A5905" s="245">
        <v>2026.0</v>
      </c>
      <c r="B5905" s="245" t="s">
        <v>3602</v>
      </c>
      <c r="C5905" s="246" t="str">
        <f>data_olah!B21</f>
        <v>BERAU</v>
      </c>
      <c r="D5905" s="246" t="str">
        <f>data_olah!C21</f>
        <v>BIDUK-BIDUK</v>
      </c>
      <c r="E5905" s="246" t="str">
        <f>data_olah!D21</f>
        <v>PANTAI HARAPAN</v>
      </c>
      <c r="F5905" s="247" t="str">
        <f>data_olah!F21</f>
        <v>1.2859061874501128</v>
      </c>
      <c r="G5905" s="247" t="str">
        <f>data_olah!G21</f>
        <v>118.65429730385846</v>
      </c>
      <c r="H5905" s="246" t="str">
        <f>data_olah!H21</f>
        <v>TELKOM</v>
      </c>
      <c r="I5905" s="246" t="str">
        <f>data_olah!I21</f>
        <v>WMS</v>
      </c>
      <c r="J5905" s="246" t="str">
        <f>data_olah!J21</f>
        <v>TERPASANG</v>
      </c>
      <c r="K5905" s="246" t="str">
        <f>data_olah!T21</f>
        <v/>
      </c>
      <c r="L5905" s="246" t="str">
        <f>data_olah!U21</f>
        <v>TIDAK OPTIMAL</v>
      </c>
    </row>
    <row r="5906">
      <c r="A5906" s="245">
        <v>2026.0</v>
      </c>
      <c r="B5906" s="245" t="s">
        <v>3602</v>
      </c>
      <c r="C5906" s="246" t="str">
        <f>data_olah!B22</f>
        <v>BERAU</v>
      </c>
      <c r="D5906" s="246" t="str">
        <f>data_olah!C22</f>
        <v>BIDUK-BIDUK</v>
      </c>
      <c r="E5906" s="246" t="str">
        <f>data_olah!D22</f>
        <v>TANJUNG PREPAT</v>
      </c>
      <c r="F5906" s="247" t="str">
        <f>data_olah!F22</f>
        <v>1.3110253879927252</v>
      </c>
      <c r="G5906" s="247" t="str">
        <f>data_olah!G22</f>
        <v>118.62600528299706</v>
      </c>
      <c r="H5906" s="246" t="str">
        <f>data_olah!H22</f>
        <v>TELKOM</v>
      </c>
      <c r="I5906" s="246" t="str">
        <f>data_olah!I22</f>
        <v>WMS</v>
      </c>
      <c r="J5906" s="246" t="str">
        <f>data_olah!J22</f>
        <v>TERPASANG</v>
      </c>
      <c r="K5906" s="246" t="str">
        <f>data_olah!T22</f>
        <v/>
      </c>
      <c r="L5906" s="246" t="str">
        <f>data_olah!U22</f>
        <v>TIDAK OPTIMAL</v>
      </c>
    </row>
    <row r="5907">
      <c r="A5907" s="245">
        <v>2026.0</v>
      </c>
      <c r="B5907" s="245" t="s">
        <v>3602</v>
      </c>
      <c r="C5907" s="246" t="str">
        <f>data_olah!B23</f>
        <v>BERAU</v>
      </c>
      <c r="D5907" s="246" t="str">
        <f>data_olah!C23</f>
        <v>BIDUK-BIDUK</v>
      </c>
      <c r="E5907" s="246" t="str">
        <f>data_olah!D23</f>
        <v>TELUK SUMBANG</v>
      </c>
      <c r="F5907" s="247" t="str">
        <f>data_olah!F23</f>
        <v>1.047659997887953</v>
      </c>
      <c r="G5907" s="247" t="str">
        <f>data_olah!G23</f>
        <v>118.82834512867876</v>
      </c>
      <c r="H5907" s="246" t="str">
        <f>data_olah!H23</f>
        <v>COMTELINDO</v>
      </c>
      <c r="I5907" s="246" t="str">
        <f>data_olah!I23</f>
        <v>WMS</v>
      </c>
      <c r="J5907" s="246" t="str">
        <f>data_olah!J23</f>
        <v>TERPASANG</v>
      </c>
      <c r="K5907" s="246" t="str">
        <f>data_olah!T23</f>
        <v>&lt;=1000GB</v>
      </c>
      <c r="L5907" s="246" t="str">
        <f>data_olah!U23</f>
        <v>TIDAK TERDETEKSI</v>
      </c>
    </row>
    <row r="5908">
      <c r="A5908" s="245">
        <v>2026.0</v>
      </c>
      <c r="B5908" s="245" t="s">
        <v>3602</v>
      </c>
      <c r="C5908" s="246" t="str">
        <f>data_olah!B24</f>
        <v>BERAU</v>
      </c>
      <c r="D5908" s="246" t="str">
        <f>data_olah!C24</f>
        <v>BIDUK-BIDUK</v>
      </c>
      <c r="E5908" s="246" t="str">
        <f>data_olah!D24</f>
        <v>TELUK SULAIMAN</v>
      </c>
      <c r="F5908" s="247" t="str">
        <f>data_olah!F24</f>
        <v>1.1749437584216023</v>
      </c>
      <c r="G5908" s="247" t="str">
        <f>data_olah!G24</f>
        <v>118.76764368946284</v>
      </c>
      <c r="H5908" s="246" t="str">
        <f>data_olah!H24</f>
        <v>TELKOMSEL</v>
      </c>
      <c r="I5908" s="246" t="str">
        <f>data_olah!I24</f>
        <v>INDIHOME</v>
      </c>
      <c r="J5908" s="246" t="str">
        <f>data_olah!J24</f>
        <v>TERPASANG</v>
      </c>
      <c r="K5908" s="246" t="str">
        <f>data_olah!T24</f>
        <v/>
      </c>
      <c r="L5908" s="246" t="str">
        <f>data_olah!U24</f>
        <v>TIDAK OPTIMAL</v>
      </c>
    </row>
    <row r="5909">
      <c r="A5909" s="245">
        <v>2026.0</v>
      </c>
      <c r="B5909" s="245" t="s">
        <v>3602</v>
      </c>
      <c r="C5909" s="246" t="str">
        <f>data_olah!B25</f>
        <v>BERAU</v>
      </c>
      <c r="D5909" s="246" t="str">
        <f>data_olah!C25</f>
        <v>BIDUK-BIDUK</v>
      </c>
      <c r="E5909" s="246" t="str">
        <f>data_olah!D25</f>
        <v>GIRING-GIRING</v>
      </c>
      <c r="F5909" s="247" t="str">
        <f>data_olah!F25</f>
        <v>1.2077694200696352</v>
      </c>
      <c r="G5909" s="247" t="str">
        <f>data_olah!G25</f>
        <v>118.7571945097419</v>
      </c>
      <c r="H5909" s="246" t="str">
        <f>data_olah!H25</f>
        <v>TELKOMSEL</v>
      </c>
      <c r="I5909" s="246" t="str">
        <f>data_olah!I25</f>
        <v>INDIHOME</v>
      </c>
      <c r="J5909" s="246" t="str">
        <f>data_olah!J25</f>
        <v>TERPASANG</v>
      </c>
      <c r="K5909" s="246" t="str">
        <f>data_olah!T25</f>
        <v/>
      </c>
      <c r="L5909" s="246" t="str">
        <f>data_olah!U25</f>
        <v>KURANG OPTIMAL</v>
      </c>
    </row>
    <row r="5910">
      <c r="A5910" s="245">
        <v>2026.0</v>
      </c>
      <c r="B5910" s="245" t="s">
        <v>3602</v>
      </c>
      <c r="C5910" s="246" t="str">
        <f>data_olah!B26</f>
        <v>BERAU</v>
      </c>
      <c r="D5910" s="246" t="str">
        <f>data_olah!C26</f>
        <v>GUNUNG TABUR</v>
      </c>
      <c r="E5910" s="246" t="str">
        <f>data_olah!D26</f>
        <v>TASUK</v>
      </c>
      <c r="F5910" s="247" t="str">
        <f>data_olah!F26</f>
        <v>2.1750301997960673</v>
      </c>
      <c r="G5910" s="247" t="str">
        <f>data_olah!G26</f>
        <v>117.41736049437013</v>
      </c>
      <c r="H5910" s="246" t="str">
        <f>data_olah!H26</f>
        <v>COMTELINDO</v>
      </c>
      <c r="I5910" s="246" t="str">
        <f>data_olah!I26</f>
        <v>WMS</v>
      </c>
      <c r="J5910" s="246" t="str">
        <f>data_olah!J26</f>
        <v>TERPASANG</v>
      </c>
      <c r="K5910" s="246" t="str">
        <f>data_olah!T26</f>
        <v>&lt;= 500GB</v>
      </c>
      <c r="L5910" s="246" t="str">
        <f>data_olah!U26</f>
        <v>SANGAT OPTIMAL</v>
      </c>
    </row>
    <row r="5911">
      <c r="A5911" s="245">
        <v>2026.0</v>
      </c>
      <c r="B5911" s="245" t="s">
        <v>3602</v>
      </c>
      <c r="C5911" s="246" t="str">
        <f>data_olah!B27</f>
        <v>BERAU</v>
      </c>
      <c r="D5911" s="246" t="str">
        <f>data_olah!C27</f>
        <v>GUNUNG TABUR</v>
      </c>
      <c r="E5911" s="246" t="str">
        <f>data_olah!D27</f>
        <v>BIRANG</v>
      </c>
      <c r="F5911" s="247" t="str">
        <f>data_olah!F27</f>
        <v>2.203806</v>
      </c>
      <c r="G5911" s="247" t="str">
        <f>data_olah!G27</f>
        <v>117.468896</v>
      </c>
      <c r="H5911" s="246" t="str">
        <f>data_olah!H27</f>
        <v>BESTCAMP</v>
      </c>
      <c r="I5911" s="246" t="str">
        <f>data_olah!I27</f>
        <v>STARLINK</v>
      </c>
      <c r="J5911" s="246" t="str">
        <f>data_olah!J27</f>
        <v>TERPASANG</v>
      </c>
      <c r="K5911" s="246" t="str">
        <f>data_olah!T27</f>
        <v>&lt;= 100GB</v>
      </c>
      <c r="L5911" s="246" t="str">
        <f>data_olah!U27</f>
        <v>TIDAK OPTIMAL</v>
      </c>
    </row>
    <row r="5912">
      <c r="A5912" s="245">
        <v>2026.0</v>
      </c>
      <c r="B5912" s="245" t="s">
        <v>3602</v>
      </c>
      <c r="C5912" s="246" t="str">
        <f>data_olah!B28</f>
        <v>BERAU</v>
      </c>
      <c r="D5912" s="246" t="str">
        <f>data_olah!C28</f>
        <v>GUNUNG TABUR</v>
      </c>
      <c r="E5912" s="246" t="str">
        <f>data_olah!D28</f>
        <v>MALUANG</v>
      </c>
      <c r="F5912" s="247" t="str">
        <f>data_olah!F28</f>
        <v>2.181368287478703</v>
      </c>
      <c r="G5912" s="247" t="str">
        <f>data_olah!G28</f>
        <v>117.51845002865578</v>
      </c>
      <c r="H5912" s="246" t="str">
        <f>data_olah!H28</f>
        <v>TELKOM</v>
      </c>
      <c r="I5912" s="246" t="str">
        <f>data_olah!I28</f>
        <v>WMS</v>
      </c>
      <c r="J5912" s="246" t="str">
        <f>data_olah!J28</f>
        <v>TERPASANG</v>
      </c>
      <c r="K5912" s="246" t="str">
        <f>data_olah!T28</f>
        <v/>
      </c>
      <c r="L5912" s="246" t="str">
        <f>data_olah!U28</f>
        <v>KURANG OPTIMAL</v>
      </c>
    </row>
    <row r="5913">
      <c r="A5913" s="245">
        <v>2026.0</v>
      </c>
      <c r="B5913" s="245" t="s">
        <v>3602</v>
      </c>
      <c r="C5913" s="246" t="str">
        <f>data_olah!B29</f>
        <v>BERAU</v>
      </c>
      <c r="D5913" s="246" t="str">
        <f>data_olah!C29</f>
        <v>GUNUNG TABUR</v>
      </c>
      <c r="E5913" s="246" t="str">
        <f>data_olah!D29</f>
        <v>SAMBURAKAT</v>
      </c>
      <c r="F5913" s="247" t="str">
        <f>data_olah!F29</f>
        <v>2.1752313283484317</v>
      </c>
      <c r="G5913" s="247" t="str">
        <f>data_olah!G29</f>
        <v>117.54850596824551</v>
      </c>
      <c r="H5913" s="246" t="str">
        <f>data_olah!H29</f>
        <v>TELKOMSEL</v>
      </c>
      <c r="I5913" s="246" t="str">
        <f>data_olah!I29</f>
        <v>INDIHOME</v>
      </c>
      <c r="J5913" s="246" t="str">
        <f>data_olah!J29</f>
        <v>TERPASANG</v>
      </c>
      <c r="K5913" s="246" t="str">
        <f>data_olah!T29</f>
        <v/>
      </c>
      <c r="L5913" s="246" t="str">
        <f>data_olah!U29</f>
        <v>TIDAK OPTIMAL</v>
      </c>
    </row>
    <row r="5914">
      <c r="A5914" s="245">
        <v>2026.0</v>
      </c>
      <c r="B5914" s="245" t="s">
        <v>3602</v>
      </c>
      <c r="C5914" s="246" t="str">
        <f>data_olah!B30</f>
        <v>BERAU</v>
      </c>
      <c r="D5914" s="246" t="str">
        <f>data_olah!C30</f>
        <v>GUNUNG TABUR</v>
      </c>
      <c r="E5914" s="246" t="str">
        <f>data_olah!D30</f>
        <v>SAMBAKUNGAN</v>
      </c>
      <c r="F5914" s="247" t="str">
        <f>data_olah!F30</f>
        <v>2.21464690198614</v>
      </c>
      <c r="G5914" s="247" t="str">
        <f>data_olah!G30</f>
        <v>117.59864440813938</v>
      </c>
      <c r="H5914" s="246" t="str">
        <f>data_olah!H30</f>
        <v>TELKOMSEL</v>
      </c>
      <c r="I5914" s="246" t="str">
        <f>data_olah!I30</f>
        <v>INDIHOME</v>
      </c>
      <c r="J5914" s="246" t="str">
        <f>data_olah!J30</f>
        <v>TERPASANG</v>
      </c>
      <c r="K5914" s="246" t="str">
        <f>data_olah!T30</f>
        <v/>
      </c>
      <c r="L5914" s="246" t="str">
        <f>data_olah!U30</f>
        <v>TIDAK OPTIMAL</v>
      </c>
    </row>
    <row r="5915">
      <c r="A5915" s="245">
        <v>2026.0</v>
      </c>
      <c r="B5915" s="245" t="s">
        <v>3602</v>
      </c>
      <c r="C5915" s="246" t="str">
        <f>data_olah!B31</f>
        <v>BERAU</v>
      </c>
      <c r="D5915" s="246" t="str">
        <f>data_olah!C31</f>
        <v>GUNUNG TABUR</v>
      </c>
      <c r="E5915" s="246" t="str">
        <f>data_olah!D31</f>
        <v>MERANCANG ULU</v>
      </c>
      <c r="F5915" s="247" t="str">
        <f>data_olah!F31</f>
        <v>2.2055231147736314</v>
      </c>
      <c r="G5915" s="247" t="str">
        <f>data_olah!G31</f>
        <v>117.66521933715202</v>
      </c>
      <c r="H5915" s="246" t="str">
        <f>data_olah!H31</f>
        <v>TELKOMSEL</v>
      </c>
      <c r="I5915" s="246" t="str">
        <f>data_olah!I31</f>
        <v>INDIHOME</v>
      </c>
      <c r="J5915" s="246" t="str">
        <f>data_olah!J31</f>
        <v>TERPASANG</v>
      </c>
      <c r="K5915" s="246" t="str">
        <f>data_olah!T31</f>
        <v/>
      </c>
      <c r="L5915" s="246" t="str">
        <f>data_olah!U31</f>
        <v>TIDAK OPTIMAL</v>
      </c>
    </row>
    <row r="5916">
      <c r="A5916" s="245">
        <v>2026.0</v>
      </c>
      <c r="B5916" s="245" t="s">
        <v>3602</v>
      </c>
      <c r="C5916" s="246" t="str">
        <f>data_olah!B32</f>
        <v>BERAU</v>
      </c>
      <c r="D5916" s="246" t="str">
        <f>data_olah!C32</f>
        <v>GUNUNG TABUR</v>
      </c>
      <c r="E5916" s="246" t="str">
        <f>data_olah!D32</f>
        <v>MERANCANG ILIR</v>
      </c>
      <c r="F5916" s="247" t="str">
        <f>data_olah!F32</f>
        <v>2.2077451652035602</v>
      </c>
      <c r="G5916" s="247" t="str">
        <f>data_olah!G32</f>
        <v>117.67821572730058</v>
      </c>
      <c r="H5916" s="246" t="str">
        <f>data_olah!H32</f>
        <v>COMTELINDO</v>
      </c>
      <c r="I5916" s="246" t="str">
        <f>data_olah!I32</f>
        <v>WMS</v>
      </c>
      <c r="J5916" s="246" t="str">
        <f>data_olah!J32</f>
        <v>TERPASANG</v>
      </c>
      <c r="K5916" s="246" t="str">
        <f>data_olah!T32</f>
        <v>&lt;= 500GB</v>
      </c>
      <c r="L5916" s="246" t="str">
        <f>data_olah!U32</f>
        <v>SANGAT OPTIMAL</v>
      </c>
    </row>
    <row r="5917">
      <c r="A5917" s="245">
        <v>2026.0</v>
      </c>
      <c r="B5917" s="245" t="s">
        <v>3602</v>
      </c>
      <c r="C5917" s="246" t="str">
        <f>data_olah!B33</f>
        <v>BERAU</v>
      </c>
      <c r="D5917" s="246" t="str">
        <f>data_olah!C33</f>
        <v>GUNUNG TABUR</v>
      </c>
      <c r="E5917" s="246" t="str">
        <f>data_olah!D33</f>
        <v>PULAU BESING</v>
      </c>
      <c r="F5917" s="247" t="str">
        <f>data_olah!F33</f>
        <v>2.196157985452608</v>
      </c>
      <c r="G5917" s="247" t="str">
        <f>data_olah!G33</f>
        <v>117.66001871418263</v>
      </c>
      <c r="H5917" s="246" t="str">
        <f>data_olah!H33</f>
        <v>COMTELINDO</v>
      </c>
      <c r="I5917" s="246" t="str">
        <f>data_olah!I33</f>
        <v>WMS</v>
      </c>
      <c r="J5917" s="246" t="str">
        <f>data_olah!J33</f>
        <v>TERPASANG</v>
      </c>
      <c r="K5917" s="246" t="str">
        <f>data_olah!T33</f>
        <v>&lt;=1000GB</v>
      </c>
      <c r="L5917" s="246" t="str">
        <f>data_olah!U33</f>
        <v>SANGAT OPTIMAL</v>
      </c>
    </row>
    <row r="5918">
      <c r="A5918" s="245">
        <v>2026.0</v>
      </c>
      <c r="B5918" s="245" t="s">
        <v>3602</v>
      </c>
      <c r="C5918" s="246" t="str">
        <f>data_olah!B34</f>
        <v>BERAU</v>
      </c>
      <c r="D5918" s="246" t="str">
        <f>data_olah!C34</f>
        <v>GUNUNG TABUR</v>
      </c>
      <c r="E5918" s="246" t="str">
        <f>data_olah!D34</f>
        <v>MELATI JAYA</v>
      </c>
      <c r="F5918" s="247" t="str">
        <f>data_olah!F34</f>
        <v>2.310769889243056</v>
      </c>
      <c r="G5918" s="247" t="str">
        <f>data_olah!G34</f>
        <v>117.67866987853196</v>
      </c>
      <c r="H5918" s="246" t="str">
        <f>data_olah!H34</f>
        <v>TELKOMSEL</v>
      </c>
      <c r="I5918" s="246" t="str">
        <f>data_olah!I34</f>
        <v>ORBIT</v>
      </c>
      <c r="J5918" s="246" t="str">
        <f>data_olah!J34</f>
        <v>TERPASANG</v>
      </c>
      <c r="K5918" s="246" t="str">
        <f>data_olah!T34</f>
        <v>&lt;= 150GB</v>
      </c>
      <c r="L5918" s="246" t="str">
        <f>data_olah!U34</f>
        <v>TIDAK TERDETEKSI</v>
      </c>
    </row>
    <row r="5919">
      <c r="A5919" s="245">
        <v>2026.0</v>
      </c>
      <c r="B5919" s="245" t="s">
        <v>3602</v>
      </c>
      <c r="C5919" s="246" t="str">
        <f>data_olah!B35</f>
        <v>BERAU</v>
      </c>
      <c r="D5919" s="246" t="str">
        <f>data_olah!C35</f>
        <v>GUNUNG TABUR</v>
      </c>
      <c r="E5919" s="246" t="str">
        <f>data_olah!D35</f>
        <v>BATU-BATU</v>
      </c>
      <c r="F5919" s="247" t="str">
        <f>data_olah!F35</f>
        <v>2.190497</v>
      </c>
      <c r="G5919" s="247" t="str">
        <f>data_olah!G35</f>
        <v>117.726881</v>
      </c>
      <c r="H5919" s="246" t="str">
        <f>data_olah!H35</f>
        <v>BESTCAMP</v>
      </c>
      <c r="I5919" s="246" t="str">
        <f>data_olah!I35</f>
        <v>STARLINK</v>
      </c>
      <c r="J5919" s="246" t="str">
        <f>data_olah!J35</f>
        <v>TERPASANG</v>
      </c>
      <c r="K5919" s="246" t="str">
        <f>data_olah!T35</f>
        <v>&gt;1000GB</v>
      </c>
      <c r="L5919" s="246" t="str">
        <f>data_olah!U35</f>
        <v>SANGAT OPTIMAL</v>
      </c>
    </row>
    <row r="5920">
      <c r="A5920" s="245">
        <v>2026.0</v>
      </c>
      <c r="B5920" s="245" t="s">
        <v>3602</v>
      </c>
      <c r="C5920" s="246" t="str">
        <f>data_olah!B36</f>
        <v>BERAU</v>
      </c>
      <c r="D5920" s="246" t="str">
        <f>data_olah!C36</f>
        <v>KELAY</v>
      </c>
      <c r="E5920" s="246" t="str">
        <f>data_olah!D36</f>
        <v>MERABU</v>
      </c>
      <c r="F5920" s="247" t="str">
        <f>data_olah!F36</f>
        <v>1.5059370720888037</v>
      </c>
      <c r="G5920" s="247" t="str">
        <f>data_olah!G36</f>
        <v>117.27349770574065</v>
      </c>
      <c r="H5920" s="246" t="str">
        <f>data_olah!H36</f>
        <v>COMTELINDO</v>
      </c>
      <c r="I5920" s="246" t="str">
        <f>data_olah!I36</f>
        <v>WMS</v>
      </c>
      <c r="J5920" s="246" t="str">
        <f>data_olah!J36</f>
        <v>TERPASANG</v>
      </c>
      <c r="K5920" s="246" t="str">
        <f>data_olah!T36</f>
        <v>&lt;=1000GB</v>
      </c>
      <c r="L5920" s="246" t="str">
        <f>data_olah!U36</f>
        <v>SANGAT OPTIMAL</v>
      </c>
    </row>
    <row r="5921">
      <c r="A5921" s="245">
        <v>2026.0</v>
      </c>
      <c r="B5921" s="245" t="s">
        <v>3602</v>
      </c>
      <c r="C5921" s="246" t="str">
        <f>data_olah!B37</f>
        <v>BERAU</v>
      </c>
      <c r="D5921" s="246" t="str">
        <f>data_olah!C37</f>
        <v>KELAY</v>
      </c>
      <c r="E5921" s="246" t="str">
        <f>data_olah!D37</f>
        <v>PANAAN</v>
      </c>
      <c r="F5921" s="247" t="str">
        <f>data_olah!F37</f>
        <v>1.5755555460826707</v>
      </c>
      <c r="G5921" s="247" t="str">
        <f>data_olah!G37</f>
        <v>117.30576330763839</v>
      </c>
      <c r="H5921" s="246" t="str">
        <f>data_olah!H37</f>
        <v>COMTELINDO</v>
      </c>
      <c r="I5921" s="246" t="str">
        <f>data_olah!I37</f>
        <v>WMS</v>
      </c>
      <c r="J5921" s="246" t="str">
        <f>data_olah!J37</f>
        <v>TERPASANG</v>
      </c>
      <c r="K5921" s="246" t="str">
        <f>data_olah!T37</f>
        <v>&lt;= 10GB</v>
      </c>
      <c r="L5921" s="246" t="str">
        <f>data_olah!U37</f>
        <v>SANGAT OPTIMAL</v>
      </c>
    </row>
    <row r="5922">
      <c r="A5922" s="245">
        <v>2026.0</v>
      </c>
      <c r="B5922" s="245" t="s">
        <v>3602</v>
      </c>
      <c r="C5922" s="246" t="str">
        <f>data_olah!B38</f>
        <v>BERAU</v>
      </c>
      <c r="D5922" s="246" t="str">
        <f>data_olah!C38</f>
        <v>KELAY</v>
      </c>
      <c r="E5922" s="246" t="str">
        <f>data_olah!D38</f>
        <v>MERAPUN</v>
      </c>
      <c r="F5922" s="247" t="str">
        <f>data_olah!F38</f>
        <v>1.4572588294024136</v>
      </c>
      <c r="G5922" s="247" t="str">
        <f>data_olah!G38</f>
        <v>117.12644980952493</v>
      </c>
      <c r="H5922" s="246" t="str">
        <f>data_olah!H38</f>
        <v>COMTELINDO</v>
      </c>
      <c r="I5922" s="246" t="str">
        <f>data_olah!I38</f>
        <v>WMS</v>
      </c>
      <c r="J5922" s="246" t="str">
        <f>data_olah!J38</f>
        <v>TERPASANG</v>
      </c>
      <c r="K5922" s="246" t="str">
        <f>data_olah!T38</f>
        <v>TIDAK TERDETEKSI</v>
      </c>
      <c r="L5922" s="246" t="str">
        <f>data_olah!U38</f>
        <v>TIDAK TERDETEKSI</v>
      </c>
    </row>
    <row r="5923">
      <c r="A5923" s="245">
        <v>2026.0</v>
      </c>
      <c r="B5923" s="245" t="s">
        <v>3602</v>
      </c>
      <c r="C5923" s="246" t="str">
        <f>data_olah!B39</f>
        <v>BERAU</v>
      </c>
      <c r="D5923" s="246" t="str">
        <f>data_olah!C39</f>
        <v>KELAY</v>
      </c>
      <c r="E5923" s="246" t="str">
        <f>data_olah!D39</f>
        <v>MUARA LESAN</v>
      </c>
      <c r="F5923" s="247" t="str">
        <f>data_olah!F39</f>
        <v>1.708500</v>
      </c>
      <c r="G5923" s="247" t="str">
        <f>data_olah!G39</f>
        <v>117.172200</v>
      </c>
      <c r="H5923" s="246" t="str">
        <f>data_olah!H39</f>
        <v>BESTCAMP</v>
      </c>
      <c r="I5923" s="246" t="str">
        <f>data_olah!I39</f>
        <v>STARLINK</v>
      </c>
      <c r="J5923" s="246" t="str">
        <f>data_olah!J39</f>
        <v>TERPASANG</v>
      </c>
      <c r="K5923" s="246" t="str">
        <f>data_olah!T39</f>
        <v>&lt;= 50GB</v>
      </c>
      <c r="L5923" s="246" t="str">
        <f>data_olah!U39</f>
        <v>KURANG OPTIMAL</v>
      </c>
    </row>
    <row r="5924">
      <c r="A5924" s="245">
        <v>2026.0</v>
      </c>
      <c r="B5924" s="245" t="s">
        <v>3602</v>
      </c>
      <c r="C5924" s="246" t="str">
        <f>data_olah!B40</f>
        <v>BERAU</v>
      </c>
      <c r="D5924" s="246" t="str">
        <f>data_olah!C40</f>
        <v>KELAY</v>
      </c>
      <c r="E5924" s="246" t="str">
        <f>data_olah!D40</f>
        <v>MERASA</v>
      </c>
      <c r="F5924" s="247" t="str">
        <f>data_olah!F40</f>
        <v>1.8097161662037253</v>
      </c>
      <c r="G5924" s="247" t="str">
        <f>data_olah!G40</f>
        <v>117.2386936813596</v>
      </c>
      <c r="H5924" s="246" t="str">
        <f>data_olah!H40</f>
        <v>TELKOMSEL</v>
      </c>
      <c r="I5924" s="246" t="str">
        <f>data_olah!I40</f>
        <v>ORBIT</v>
      </c>
      <c r="J5924" s="246" t="str">
        <f>data_olah!J40</f>
        <v>TERPASANG</v>
      </c>
      <c r="K5924" s="246" t="str">
        <f>data_olah!T40</f>
        <v>&lt;= 100GB</v>
      </c>
      <c r="L5924" s="246" t="str">
        <f>data_olah!U40</f>
        <v>TIDAK TERDETEKSI</v>
      </c>
    </row>
    <row r="5925">
      <c r="A5925" s="245">
        <v>2026.0</v>
      </c>
      <c r="B5925" s="245" t="s">
        <v>3602</v>
      </c>
      <c r="C5925" s="246" t="str">
        <f>data_olah!B41</f>
        <v>BERAU</v>
      </c>
      <c r="D5925" s="246" t="str">
        <f>data_olah!C41</f>
        <v>KELAY</v>
      </c>
      <c r="E5925" s="246" t="str">
        <f>data_olah!D41</f>
        <v>LESAN DAYAK</v>
      </c>
      <c r="F5925" s="247" t="str">
        <f>data_olah!F41</f>
        <v>1.6132229842246952</v>
      </c>
      <c r="G5925" s="247" t="str">
        <f>data_olah!G41</f>
        <v>117.1493566892495</v>
      </c>
      <c r="H5925" s="246" t="str">
        <f>data_olah!H41</f>
        <v>COMTELINDO</v>
      </c>
      <c r="I5925" s="246" t="str">
        <f>data_olah!I41</f>
        <v>WMS</v>
      </c>
      <c r="J5925" s="246" t="str">
        <f>data_olah!J41</f>
        <v>TERPASANG</v>
      </c>
      <c r="K5925" s="246" t="str">
        <f>data_olah!T41</f>
        <v>&lt;= 500GB</v>
      </c>
      <c r="L5925" s="246" t="str">
        <f>data_olah!U41</f>
        <v>SANGAT OPTIMAL</v>
      </c>
    </row>
    <row r="5926">
      <c r="A5926" s="245">
        <v>2026.0</v>
      </c>
      <c r="B5926" s="245" t="s">
        <v>3602</v>
      </c>
      <c r="C5926" s="246" t="str">
        <f>data_olah!B42</f>
        <v>BERAU</v>
      </c>
      <c r="D5926" s="246" t="str">
        <f>data_olah!C42</f>
        <v>KELAY</v>
      </c>
      <c r="E5926" s="246" t="str">
        <f>data_olah!D42</f>
        <v>LONG BELIU</v>
      </c>
      <c r="F5926" s="247" t="str">
        <f>data_olah!F42</f>
        <v>1.715464</v>
      </c>
      <c r="G5926" s="247" t="str">
        <f>data_olah!G42</f>
        <v>117.061552</v>
      </c>
      <c r="H5926" s="246" t="str">
        <f>data_olah!H42</f>
        <v>BESTCAMP</v>
      </c>
      <c r="I5926" s="246" t="str">
        <f>data_olah!I42</f>
        <v>STARLINK</v>
      </c>
      <c r="J5926" s="246" t="str">
        <f>data_olah!J42</f>
        <v>TERPASANG</v>
      </c>
      <c r="K5926" s="246" t="str">
        <f>data_olah!T42</f>
        <v>&lt;=1000GB</v>
      </c>
      <c r="L5926" s="246" t="str">
        <f>data_olah!U42</f>
        <v>SANGAT OPTIMAL</v>
      </c>
    </row>
    <row r="5927">
      <c r="A5927" s="245">
        <v>2026.0</v>
      </c>
      <c r="B5927" s="245" t="s">
        <v>3602</v>
      </c>
      <c r="C5927" s="246" t="str">
        <f>data_olah!B43</f>
        <v>BERAU</v>
      </c>
      <c r="D5927" s="246" t="str">
        <f>data_olah!C43</f>
        <v>KELAY</v>
      </c>
      <c r="E5927" s="246" t="str">
        <f>data_olah!D43</f>
        <v>LONG DUHUNG</v>
      </c>
      <c r="F5927" s="247" t="str">
        <f>data_olah!F43</f>
        <v>1.8540528929313205</v>
      </c>
      <c r="G5927" s="247" t="str">
        <f>data_olah!G43</f>
        <v>116.9542680208929</v>
      </c>
      <c r="H5927" s="246" t="str">
        <f>data_olah!H43</f>
        <v>COMTELINDO</v>
      </c>
      <c r="I5927" s="246" t="str">
        <f>data_olah!I43</f>
        <v>WMS</v>
      </c>
      <c r="J5927" s="246" t="str">
        <f>data_olah!J43</f>
        <v>TERPASANG</v>
      </c>
      <c r="K5927" s="246" t="str">
        <f>data_olah!T43</f>
        <v>TIDAK AKTIF</v>
      </c>
      <c r="L5927" s="246" t="str">
        <f>data_olah!U43</f>
        <v>TIDAK OPTIMAL</v>
      </c>
    </row>
    <row r="5928">
      <c r="A5928" s="245">
        <v>2026.0</v>
      </c>
      <c r="B5928" s="245" t="s">
        <v>3602</v>
      </c>
      <c r="C5928" s="246" t="str">
        <f>data_olah!B44</f>
        <v>BERAU</v>
      </c>
      <c r="D5928" s="246" t="str">
        <f>data_olah!C44</f>
        <v>KELAY</v>
      </c>
      <c r="E5928" s="246" t="str">
        <f>data_olah!D44</f>
        <v>LONG LAMCIN</v>
      </c>
      <c r="F5928" s="247" t="str">
        <f>data_olah!F44</f>
        <v>1.8235248001715347</v>
      </c>
      <c r="G5928" s="247" t="str">
        <f>data_olah!G44</f>
        <v>116.57737965429632</v>
      </c>
      <c r="H5928" s="246" t="str">
        <f>data_olah!H44</f>
        <v>COMTELINDO</v>
      </c>
      <c r="I5928" s="246" t="str">
        <f>data_olah!I44</f>
        <v>WMS</v>
      </c>
      <c r="J5928" s="246" t="str">
        <f>data_olah!J44</f>
        <v>TERPASANG</v>
      </c>
      <c r="K5928" s="246" t="str">
        <f>data_olah!T44</f>
        <v>&lt;=1000GB</v>
      </c>
      <c r="L5928" s="246" t="str">
        <f>data_olah!U44</f>
        <v>SANGAT OPTIMAL</v>
      </c>
    </row>
    <row r="5929">
      <c r="A5929" s="245">
        <v>2026.0</v>
      </c>
      <c r="B5929" s="245" t="s">
        <v>3602</v>
      </c>
      <c r="C5929" s="246" t="str">
        <f>data_olah!B45</f>
        <v>BERAU</v>
      </c>
      <c r="D5929" s="246" t="str">
        <f>data_olah!C45</f>
        <v>KELAY</v>
      </c>
      <c r="E5929" s="246" t="str">
        <f>data_olah!D45</f>
        <v>LONG KELUH</v>
      </c>
      <c r="F5929" s="247" t="str">
        <f>data_olah!F45</f>
        <v>1.8380224022560088</v>
      </c>
      <c r="G5929" s="247" t="str">
        <f>data_olah!G45</f>
        <v>116.86963311457009</v>
      </c>
      <c r="H5929" s="246" t="str">
        <f>data_olah!H45</f>
        <v>COMTELINDO</v>
      </c>
      <c r="I5929" s="246" t="str">
        <f>data_olah!I45</f>
        <v>WMS</v>
      </c>
      <c r="J5929" s="246" t="str">
        <f>data_olah!J45</f>
        <v>TERPASANG</v>
      </c>
      <c r="K5929" s="246" t="str">
        <f>data_olah!T45</f>
        <v>&lt;= 200GB</v>
      </c>
      <c r="L5929" s="246" t="str">
        <f>data_olah!U45</f>
        <v>OPTIMAL</v>
      </c>
    </row>
    <row r="5930">
      <c r="A5930" s="245">
        <v>2026.0</v>
      </c>
      <c r="B5930" s="245" t="s">
        <v>3602</v>
      </c>
      <c r="C5930" s="246" t="str">
        <f>data_olah!B46</f>
        <v>BERAU</v>
      </c>
      <c r="D5930" s="246" t="str">
        <f>data_olah!C46</f>
        <v>KELAY</v>
      </c>
      <c r="E5930" s="246" t="str">
        <f>data_olah!D46</f>
        <v>LONG PELAY</v>
      </c>
      <c r="F5930" s="247" t="str">
        <f>data_olah!F46</f>
        <v>1.933708</v>
      </c>
      <c r="G5930" s="247" t="str">
        <f>data_olah!G46</f>
        <v>116.696689</v>
      </c>
      <c r="H5930" s="246" t="str">
        <f>data_olah!H46</f>
        <v>BESTCAMP</v>
      </c>
      <c r="I5930" s="246" t="str">
        <f>data_olah!I46</f>
        <v>STARLINK</v>
      </c>
      <c r="J5930" s="246" t="str">
        <f>data_olah!J46</f>
        <v>TERPASANG</v>
      </c>
      <c r="K5930" s="246" t="str">
        <f>data_olah!T46</f>
        <v>&lt;= 200GB</v>
      </c>
      <c r="L5930" s="246" t="str">
        <f>data_olah!U46</f>
        <v>KURANG OPTIMAL</v>
      </c>
    </row>
    <row r="5931">
      <c r="A5931" s="245">
        <v>2026.0</v>
      </c>
      <c r="B5931" s="245" t="s">
        <v>3602</v>
      </c>
      <c r="C5931" s="246" t="str">
        <f>data_olah!B47</f>
        <v>BERAU</v>
      </c>
      <c r="D5931" s="246" t="str">
        <f>data_olah!C47</f>
        <v>KELAY</v>
      </c>
      <c r="E5931" s="246" t="str">
        <f>data_olah!D47</f>
        <v>MAPULU</v>
      </c>
      <c r="F5931" s="247" t="str">
        <f>data_olah!F47</f>
        <v>1.6123031940272745</v>
      </c>
      <c r="G5931" s="247" t="str">
        <f>data_olah!G47</f>
        <v>117.33778683724711</v>
      </c>
      <c r="H5931" s="246" t="str">
        <f>data_olah!H47</f>
        <v>COMTELINDO</v>
      </c>
      <c r="I5931" s="246" t="str">
        <f>data_olah!I47</f>
        <v>WMS</v>
      </c>
      <c r="J5931" s="246" t="str">
        <f>data_olah!J47</f>
        <v>TERPASANG</v>
      </c>
      <c r="K5931" s="246" t="str">
        <f>data_olah!T47</f>
        <v>&gt;1000GB</v>
      </c>
      <c r="L5931" s="246" t="str">
        <f>data_olah!U47</f>
        <v>SANGAT OPTIMAL</v>
      </c>
    </row>
    <row r="5932">
      <c r="A5932" s="245">
        <v>2026.0</v>
      </c>
      <c r="B5932" s="245" t="s">
        <v>3602</v>
      </c>
      <c r="C5932" s="246" t="str">
        <f>data_olah!B48</f>
        <v>BERAU</v>
      </c>
      <c r="D5932" s="246" t="str">
        <f>data_olah!C48</f>
        <v>KELAY</v>
      </c>
      <c r="E5932" s="246" t="str">
        <f>data_olah!D48</f>
        <v>LONG SULUI</v>
      </c>
      <c r="F5932" s="247" t="str">
        <f>data_olah!F48</f>
        <v>1.9792056058038743</v>
      </c>
      <c r="G5932" s="247" t="str">
        <f>data_olah!G48</f>
        <v>116.53299217088261</v>
      </c>
      <c r="H5932" s="246" t="str">
        <f>data_olah!H48</f>
        <v>COMTELINDO</v>
      </c>
      <c r="I5932" s="246" t="str">
        <f>data_olah!I48</f>
        <v>WMS</v>
      </c>
      <c r="J5932" s="246" t="str">
        <f>data_olah!J48</f>
        <v>TERPASANG</v>
      </c>
      <c r="K5932" s="246" t="str">
        <f>data_olah!T48</f>
        <v>&lt;=1000GB</v>
      </c>
      <c r="L5932" s="246" t="str">
        <f>data_olah!U48</f>
        <v>SANGAT OPTIMAL</v>
      </c>
    </row>
    <row r="5933">
      <c r="A5933" s="245">
        <v>2026.0</v>
      </c>
      <c r="B5933" s="245" t="s">
        <v>3602</v>
      </c>
      <c r="C5933" s="246" t="str">
        <f>data_olah!B49</f>
        <v>BERAU</v>
      </c>
      <c r="D5933" s="246" t="str">
        <f>data_olah!C49</f>
        <v>KELAY</v>
      </c>
      <c r="E5933" s="246" t="str">
        <f>data_olah!D49</f>
        <v>SIDO BANGEN</v>
      </c>
      <c r="F5933" s="247" t="str">
        <f>data_olah!F49</f>
        <v>1.6837199251098383</v>
      </c>
      <c r="G5933" s="247" t="str">
        <f>data_olah!G49</f>
        <v>117.07768268089117</v>
      </c>
      <c r="H5933" s="246" t="str">
        <f>data_olah!H49</f>
        <v>TELKOMSEL</v>
      </c>
      <c r="I5933" s="246" t="str">
        <f>data_olah!I49</f>
        <v>ORBIT</v>
      </c>
      <c r="J5933" s="246" t="str">
        <f>data_olah!J49</f>
        <v>TERPASANG</v>
      </c>
      <c r="K5933" s="246" t="str">
        <f>data_olah!T49</f>
        <v>&lt;= 150GB</v>
      </c>
      <c r="L5933" s="246" t="str">
        <f>data_olah!U49</f>
        <v>TIDAK TERDETEKSI</v>
      </c>
    </row>
    <row r="5934">
      <c r="A5934" s="245">
        <v>2026.0</v>
      </c>
      <c r="B5934" s="245" t="s">
        <v>3602</v>
      </c>
      <c r="C5934" s="246" t="str">
        <f>data_olah!B50</f>
        <v>BERAU</v>
      </c>
      <c r="D5934" s="246" t="str">
        <f>data_olah!C50</f>
        <v>MARATUA</v>
      </c>
      <c r="E5934" s="246" t="str">
        <f>data_olah!D50</f>
        <v>BOHE SILIAN</v>
      </c>
      <c r="F5934" s="247" t="str">
        <f>data_olah!F50</f>
        <v>2.184867</v>
      </c>
      <c r="G5934" s="247" t="str">
        <f>data_olah!G50</f>
        <v>118.629255</v>
      </c>
      <c r="H5934" s="246" t="str">
        <f>data_olah!H50</f>
        <v>BESTCAMP</v>
      </c>
      <c r="I5934" s="246" t="str">
        <f>data_olah!I50</f>
        <v>STARLINK</v>
      </c>
      <c r="J5934" s="246" t="str">
        <f>data_olah!J50</f>
        <v>TERPASANG</v>
      </c>
      <c r="K5934" s="246" t="str">
        <f>data_olah!T50</f>
        <v>&gt;1000GB</v>
      </c>
      <c r="L5934" s="246" t="str">
        <f>data_olah!U50</f>
        <v>SANGAT OPTIMAL</v>
      </c>
    </row>
    <row r="5935">
      <c r="A5935" s="245">
        <v>2026.0</v>
      </c>
      <c r="B5935" s="245" t="s">
        <v>3602</v>
      </c>
      <c r="C5935" s="246" t="str">
        <f>data_olah!B51</f>
        <v>BERAU</v>
      </c>
      <c r="D5935" s="246" t="str">
        <f>data_olah!C51</f>
        <v>MARATUA</v>
      </c>
      <c r="E5935" s="246" t="str">
        <f>data_olah!D51</f>
        <v>PAYUNG-PAYUNG</v>
      </c>
      <c r="F5935" s="247" t="str">
        <f>data_olah!F51</f>
        <v>2.1957777536222016</v>
      </c>
      <c r="G5935" s="247" t="str">
        <f>data_olah!G51</f>
        <v>118.5974885708768</v>
      </c>
      <c r="H5935" s="246" t="str">
        <f>data_olah!H51</f>
        <v>TELKOMSEL</v>
      </c>
      <c r="I5935" s="246" t="str">
        <f>data_olah!I51</f>
        <v>ORBIT</v>
      </c>
      <c r="J5935" s="246" t="str">
        <f>data_olah!J51</f>
        <v>TERPASANG</v>
      </c>
      <c r="K5935" s="246" t="str">
        <f>data_olah!T51</f>
        <v>TIDAK AKTIF</v>
      </c>
      <c r="L5935" s="246" t="str">
        <f>data_olah!U51</f>
        <v>TIDAK TERDETEKSI</v>
      </c>
    </row>
    <row r="5936">
      <c r="A5936" s="245">
        <v>2026.0</v>
      </c>
      <c r="B5936" s="245" t="s">
        <v>3602</v>
      </c>
      <c r="C5936" s="246" t="str">
        <f>data_olah!B52</f>
        <v>BERAU</v>
      </c>
      <c r="D5936" s="246" t="str">
        <f>data_olah!C52</f>
        <v>MARATUA</v>
      </c>
      <c r="E5936" s="246" t="str">
        <f>data_olah!D52</f>
        <v>TELUK ALULU</v>
      </c>
      <c r="F5936" s="247" t="str">
        <f>data_olah!F52</f>
        <v>2.266887830377776</v>
      </c>
      <c r="G5936" s="247" t="str">
        <f>data_olah!G52</f>
        <v>118.60609019928911</v>
      </c>
      <c r="H5936" s="246" t="str">
        <f>data_olah!H52</f>
        <v>COMTELINDO</v>
      </c>
      <c r="I5936" s="246" t="str">
        <f>data_olah!I52</f>
        <v>WMS</v>
      </c>
      <c r="J5936" s="246" t="str">
        <f>data_olah!J52</f>
        <v>TERPASANG</v>
      </c>
      <c r="K5936" s="246" t="str">
        <f>data_olah!T52</f>
        <v>&lt;=1000GB</v>
      </c>
      <c r="L5936" s="246" t="str">
        <f>data_olah!U52</f>
        <v>SANGAT OPTIMAL</v>
      </c>
    </row>
    <row r="5937">
      <c r="A5937" s="245">
        <v>2026.0</v>
      </c>
      <c r="B5937" s="245" t="s">
        <v>3602</v>
      </c>
      <c r="C5937" s="246" t="str">
        <f>data_olah!B53</f>
        <v>BERAU</v>
      </c>
      <c r="D5937" s="246" t="str">
        <f>data_olah!C53</f>
        <v>MARATUA</v>
      </c>
      <c r="E5937" s="246" t="str">
        <f>data_olah!D53</f>
        <v>TELUK HARAPAN</v>
      </c>
      <c r="F5937" s="247" t="str">
        <f>data_olah!F53</f>
        <v>2.2482914307667574</v>
      </c>
      <c r="G5937" s="247" t="str">
        <f>data_olah!G53</f>
        <v>118.56399702121716</v>
      </c>
      <c r="H5937" s="246" t="str">
        <f>data_olah!H53</f>
        <v>TELKOMSEL</v>
      </c>
      <c r="I5937" s="246" t="str">
        <f>data_olah!I53</f>
        <v>ORBIT</v>
      </c>
      <c r="J5937" s="246" t="str">
        <f>data_olah!J53</f>
        <v>TERPASANG</v>
      </c>
      <c r="K5937" s="246" t="str">
        <f>data_olah!T53</f>
        <v>TIDAK AKTIF</v>
      </c>
      <c r="L5937" s="246" t="str">
        <f>data_olah!U53</f>
        <v>TIDAK TERDETEKSI</v>
      </c>
    </row>
    <row r="5938">
      <c r="A5938" s="245">
        <v>2026.0</v>
      </c>
      <c r="B5938" s="245" t="s">
        <v>3602</v>
      </c>
      <c r="C5938" s="246" t="str">
        <f>data_olah!B54</f>
        <v>BERAU</v>
      </c>
      <c r="D5938" s="246" t="str">
        <f>data_olah!C54</f>
        <v>PULAU DERAWAN</v>
      </c>
      <c r="E5938" s="246" t="str">
        <f>data_olah!D54</f>
        <v>PEGAT BATUMBUK</v>
      </c>
      <c r="F5938" s="247" t="str">
        <f>data_olah!F54</f>
        <v>2.109561581392743</v>
      </c>
      <c r="G5938" s="247" t="str">
        <f>data_olah!G54</f>
        <v>117.81717140217421</v>
      </c>
      <c r="H5938" s="246" t="str">
        <f>data_olah!H54</f>
        <v>COMTELINDO</v>
      </c>
      <c r="I5938" s="246" t="str">
        <f>data_olah!I54</f>
        <v>WMS</v>
      </c>
      <c r="J5938" s="246" t="str">
        <f>data_olah!J54</f>
        <v>TERPASANG</v>
      </c>
      <c r="K5938" s="246" t="str">
        <f>data_olah!T54</f>
        <v>&gt;1000GB</v>
      </c>
      <c r="L5938" s="246" t="str">
        <f>data_olah!U54</f>
        <v>SANGAT OPTIMAL</v>
      </c>
    </row>
    <row r="5939">
      <c r="A5939" s="245">
        <v>2026.0</v>
      </c>
      <c r="B5939" s="245" t="s">
        <v>3602</v>
      </c>
      <c r="C5939" s="246" t="str">
        <f>data_olah!B55</f>
        <v>BERAU</v>
      </c>
      <c r="D5939" s="246" t="str">
        <f>data_olah!C55</f>
        <v>PULAU DERAWAN</v>
      </c>
      <c r="E5939" s="246" t="str">
        <f>data_olah!D55</f>
        <v>TELUK SEMANTING</v>
      </c>
      <c r="F5939" s="247" t="str">
        <f>data_olah!F55</f>
        <v>2.187748107594705</v>
      </c>
      <c r="G5939" s="247" t="str">
        <f>data_olah!G55</f>
        <v>117.95524405907229</v>
      </c>
      <c r="H5939" s="246" t="str">
        <f>data_olah!H55</f>
        <v>COMTELINDO</v>
      </c>
      <c r="I5939" s="246" t="str">
        <f>data_olah!I55</f>
        <v>WMS</v>
      </c>
      <c r="J5939" s="246" t="str">
        <f>data_olah!J55</f>
        <v>TERPASANG</v>
      </c>
      <c r="K5939" s="246" t="str">
        <f>data_olah!T55</f>
        <v>&lt;=1000GB</v>
      </c>
      <c r="L5939" s="246" t="str">
        <f>data_olah!U55</f>
        <v>SANGAT OPTIMAL</v>
      </c>
    </row>
    <row r="5940">
      <c r="A5940" s="245">
        <v>2026.0</v>
      </c>
      <c r="B5940" s="245" t="s">
        <v>3602</v>
      </c>
      <c r="C5940" s="246" t="str">
        <f>data_olah!B56</f>
        <v>BERAU</v>
      </c>
      <c r="D5940" s="246" t="str">
        <f>data_olah!C56</f>
        <v>PULAU DERAWAN</v>
      </c>
      <c r="E5940" s="246" t="str">
        <f>data_olah!D56</f>
        <v>TANJUNG BATU</v>
      </c>
      <c r="F5940" s="247" t="str">
        <f>data_olah!F56</f>
        <v>2.2759643557721607</v>
      </c>
      <c r="G5940" s="247" t="str">
        <f>data_olah!G56</f>
        <v>118.08743388814307</v>
      </c>
      <c r="H5940" s="246" t="str">
        <f>data_olah!H56</f>
        <v>TELKOM</v>
      </c>
      <c r="I5940" s="246" t="str">
        <f>data_olah!I56</f>
        <v>WMS</v>
      </c>
      <c r="J5940" s="246" t="str">
        <f>data_olah!J56</f>
        <v>TERPASANG</v>
      </c>
      <c r="K5940" s="246" t="str">
        <f>data_olah!T56</f>
        <v/>
      </c>
      <c r="L5940" s="246" t="str">
        <f>data_olah!U56</f>
        <v>KURANG OPTIMAL</v>
      </c>
    </row>
    <row r="5941">
      <c r="A5941" s="245">
        <v>2026.0</v>
      </c>
      <c r="B5941" s="245" t="s">
        <v>3602</v>
      </c>
      <c r="C5941" s="246" t="str">
        <f>data_olah!B57</f>
        <v>BERAU</v>
      </c>
      <c r="D5941" s="246" t="str">
        <f>data_olah!C57</f>
        <v>PULAU DERAWAN</v>
      </c>
      <c r="E5941" s="246" t="str">
        <f>data_olah!D57</f>
        <v>PULAU DERAWAN</v>
      </c>
      <c r="F5941" s="247" t="str">
        <f>data_olah!F57</f>
        <v>2.2839292454228177</v>
      </c>
      <c r="G5941" s="247" t="str">
        <f>data_olah!G57</f>
        <v>118.24162940941439</v>
      </c>
      <c r="H5941" s="246" t="str">
        <f>data_olah!H57</f>
        <v>TELKOM</v>
      </c>
      <c r="I5941" s="246" t="str">
        <f>data_olah!I57</f>
        <v>WMS</v>
      </c>
      <c r="J5941" s="246" t="str">
        <f>data_olah!J57</f>
        <v>TERPASANG</v>
      </c>
      <c r="K5941" s="246" t="str">
        <f>data_olah!T57</f>
        <v/>
      </c>
      <c r="L5941" s="246" t="str">
        <f>data_olah!U57</f>
        <v>TIDAK AKTIF</v>
      </c>
    </row>
    <row r="5942">
      <c r="A5942" s="245">
        <v>2026.0</v>
      </c>
      <c r="B5942" s="245" t="s">
        <v>3602</v>
      </c>
      <c r="C5942" s="246" t="str">
        <f>data_olah!B58</f>
        <v>BERAU</v>
      </c>
      <c r="D5942" s="246" t="str">
        <f>data_olah!C58</f>
        <v>PULAU DERAWAN</v>
      </c>
      <c r="E5942" s="246" t="str">
        <f>data_olah!D58</f>
        <v>KASAI</v>
      </c>
      <c r="F5942" s="247" t="str">
        <f>data_olah!F58</f>
        <v>2.2064717360875186</v>
      </c>
      <c r="G5942" s="247" t="str">
        <f>data_olah!G58</f>
        <v>117.91785116734594</v>
      </c>
      <c r="H5942" s="246" t="str">
        <f>data_olah!H58</f>
        <v>TELKOMSEL</v>
      </c>
      <c r="I5942" s="246" t="str">
        <f>data_olah!I58</f>
        <v>ORBIT</v>
      </c>
      <c r="J5942" s="246" t="str">
        <f>data_olah!J58</f>
        <v>TERPASANG</v>
      </c>
      <c r="K5942" s="246" t="str">
        <f>data_olah!T58</f>
        <v>&lt;= 50GB</v>
      </c>
      <c r="L5942" s="246" t="str">
        <f>data_olah!U58</f>
        <v>TIDAK TERDETEKSI</v>
      </c>
    </row>
    <row r="5943">
      <c r="A5943" s="245">
        <v>2026.0</v>
      </c>
      <c r="B5943" s="245" t="s">
        <v>3602</v>
      </c>
      <c r="C5943" s="246" t="str">
        <f>data_olah!B59</f>
        <v>BERAU</v>
      </c>
      <c r="D5943" s="246" t="str">
        <f>data_olah!C59</f>
        <v>SAMBALIUNG</v>
      </c>
      <c r="E5943" s="246" t="str">
        <f>data_olah!D59</f>
        <v>LONG LANUK</v>
      </c>
      <c r="F5943" s="247" t="str">
        <f>data_olah!F59</f>
        <v>1.9643583335074712</v>
      </c>
      <c r="G5943" s="247" t="str">
        <f>data_olah!G59</f>
        <v>117.33777180141443</v>
      </c>
      <c r="H5943" s="246" t="str">
        <f>data_olah!H59</f>
        <v>TELKOMSEL</v>
      </c>
      <c r="I5943" s="246" t="str">
        <f>data_olah!I59</f>
        <v>ORBIT</v>
      </c>
      <c r="J5943" s="246" t="str">
        <f>data_olah!J59</f>
        <v>TERPASANG</v>
      </c>
      <c r="K5943" s="246" t="str">
        <f>data_olah!T59</f>
        <v>&lt;= 500GB</v>
      </c>
      <c r="L5943" s="246" t="str">
        <f>data_olah!U59</f>
        <v>TIDAK TERDETEKSI</v>
      </c>
    </row>
    <row r="5944">
      <c r="A5944" s="245">
        <v>2026.0</v>
      </c>
      <c r="B5944" s="245" t="s">
        <v>3602</v>
      </c>
      <c r="C5944" s="246" t="str">
        <f>data_olah!B60</f>
        <v>BERAU</v>
      </c>
      <c r="D5944" s="246" t="str">
        <f>data_olah!C60</f>
        <v>SAMBALIUNG</v>
      </c>
      <c r="E5944" s="246" t="str">
        <f>data_olah!D60</f>
        <v>TUMBIT DAYAK</v>
      </c>
      <c r="F5944" s="247" t="str">
        <f>data_olah!F60</f>
        <v>1.992112</v>
      </c>
      <c r="G5944" s="247" t="str">
        <f>data_olah!G60</f>
        <v>117.322373</v>
      </c>
      <c r="H5944" s="246" t="str">
        <f>data_olah!H60</f>
        <v>BESTCAMP</v>
      </c>
      <c r="I5944" s="246" t="str">
        <f>data_olah!I60</f>
        <v>STARLINK</v>
      </c>
      <c r="J5944" s="246" t="str">
        <f>data_olah!J60</f>
        <v>TERPASANG</v>
      </c>
      <c r="K5944" s="246" t="str">
        <f>data_olah!T60</f>
        <v>&lt;= 100GB</v>
      </c>
      <c r="L5944" s="246" t="str">
        <f>data_olah!U60</f>
        <v>OPTIMAL</v>
      </c>
    </row>
    <row r="5945">
      <c r="A5945" s="245">
        <v>2026.0</v>
      </c>
      <c r="B5945" s="245" t="s">
        <v>3602</v>
      </c>
      <c r="C5945" s="246" t="str">
        <f>data_olah!B61</f>
        <v>BERAU</v>
      </c>
      <c r="D5945" s="246" t="str">
        <f>data_olah!C61</f>
        <v>SAMBALIUNG</v>
      </c>
      <c r="E5945" s="246" t="str">
        <f>data_olah!D61</f>
        <v>INARAN</v>
      </c>
      <c r="F5945" s="247" t="str">
        <f>data_olah!F61</f>
        <v>2.03918605261871</v>
      </c>
      <c r="G5945" s="247" t="str">
        <f>data_olah!G61</f>
        <v>117.41921549859174</v>
      </c>
      <c r="H5945" s="246" t="str">
        <f>data_olah!H61</f>
        <v>TELKOMSAT</v>
      </c>
      <c r="I5945" s="246" t="str">
        <f>data_olah!I61</f>
        <v>STARLINK</v>
      </c>
      <c r="J5945" s="246" t="str">
        <f>data_olah!J61</f>
        <v>TERPASANG</v>
      </c>
      <c r="K5945" s="246" t="str">
        <f>data_olah!T61</f>
        <v/>
      </c>
      <c r="L5945" s="246" t="str">
        <f>data_olah!U61</f>
        <v>KURANG OPTIMAL</v>
      </c>
    </row>
    <row r="5946">
      <c r="A5946" s="245">
        <v>2026.0</v>
      </c>
      <c r="B5946" s="245" t="s">
        <v>3602</v>
      </c>
      <c r="C5946" s="246" t="str">
        <f>data_olah!B62</f>
        <v>BERAU</v>
      </c>
      <c r="D5946" s="246" t="str">
        <f>data_olah!C62</f>
        <v>SAMBALIUNG</v>
      </c>
      <c r="E5946" s="246" t="str">
        <f>data_olah!D62</f>
        <v>PEGAT BUKUR</v>
      </c>
      <c r="F5946" s="247" t="str">
        <f>data_olah!F62</f>
        <v>2.034322059110328</v>
      </c>
      <c r="G5946" s="247" t="str">
        <f>data_olah!G62</f>
        <v>117.46738450711992</v>
      </c>
      <c r="H5946" s="246" t="str">
        <f>data_olah!H62</f>
        <v>COMTELINDO</v>
      </c>
      <c r="I5946" s="246" t="str">
        <f>data_olah!I62</f>
        <v>WMS</v>
      </c>
      <c r="J5946" s="246" t="str">
        <f>data_olah!J62</f>
        <v>TERPASANG</v>
      </c>
      <c r="K5946" s="246" t="str">
        <f>data_olah!T62</f>
        <v>&lt;= 500GB</v>
      </c>
      <c r="L5946" s="246" t="str">
        <f>data_olah!U62</f>
        <v>OPTIMAL</v>
      </c>
    </row>
    <row r="5947">
      <c r="A5947" s="245">
        <v>2026.0</v>
      </c>
      <c r="B5947" s="245" t="s">
        <v>3602</v>
      </c>
      <c r="C5947" s="246" t="str">
        <f>data_olah!B63</f>
        <v>BERAU</v>
      </c>
      <c r="D5947" s="246" t="str">
        <f>data_olah!C63</f>
        <v>SAMBALIUNG</v>
      </c>
      <c r="E5947" s="246" t="str">
        <f>data_olah!D63</f>
        <v>RANTAU PANJANG</v>
      </c>
      <c r="F5947" s="247" t="str">
        <f>data_olah!F63</f>
        <v>2.106266152543877</v>
      </c>
      <c r="G5947" s="247" t="str">
        <f>data_olah!G63</f>
        <v>117.45075007086871</v>
      </c>
      <c r="H5947" s="246" t="str">
        <f>data_olah!H63</f>
        <v>TELKOMSAT</v>
      </c>
      <c r="I5947" s="246" t="str">
        <f>data_olah!I63</f>
        <v>STARLINK</v>
      </c>
      <c r="J5947" s="246" t="str">
        <f>data_olah!J63</f>
        <v>TERPASANG</v>
      </c>
      <c r="K5947" s="246" t="str">
        <f>data_olah!T63</f>
        <v/>
      </c>
      <c r="L5947" s="246" t="str">
        <f>data_olah!U63</f>
        <v>OPTIMAL</v>
      </c>
    </row>
    <row r="5948">
      <c r="A5948" s="245">
        <v>2026.0</v>
      </c>
      <c r="B5948" s="245" t="s">
        <v>3602</v>
      </c>
      <c r="C5948" s="246" t="str">
        <f>data_olah!B64</f>
        <v>BERAU</v>
      </c>
      <c r="D5948" s="246" t="str">
        <f>data_olah!C64</f>
        <v>SAMBALIUNG</v>
      </c>
      <c r="E5948" s="246" t="str">
        <f>data_olah!D64</f>
        <v>SUARAN</v>
      </c>
      <c r="F5948" s="247" t="str">
        <f>data_olah!F64</f>
        <v>2.019076654088608</v>
      </c>
      <c r="G5948" s="247" t="str">
        <f>data_olah!G64</f>
        <v>117.6398920161547</v>
      </c>
      <c r="H5948" s="246" t="str">
        <f>data_olah!H64</f>
        <v>TELKOM</v>
      </c>
      <c r="I5948" s="246" t="str">
        <f>data_olah!I64</f>
        <v>WMS</v>
      </c>
      <c r="J5948" s="246" t="str">
        <f>data_olah!J64</f>
        <v>TERPASANG</v>
      </c>
      <c r="K5948" s="246" t="str">
        <f>data_olah!T64</f>
        <v/>
      </c>
      <c r="L5948" s="246" t="str">
        <f>data_olah!U64</f>
        <v>KURANG OPTIMAL</v>
      </c>
    </row>
    <row r="5949">
      <c r="A5949" s="245">
        <v>2026.0</v>
      </c>
      <c r="B5949" s="245" t="s">
        <v>3602</v>
      </c>
      <c r="C5949" s="246" t="str">
        <f>data_olah!B65</f>
        <v>BERAU</v>
      </c>
      <c r="D5949" s="246" t="str">
        <f>data_olah!C65</f>
        <v>SAMBALIUNG</v>
      </c>
      <c r="E5949" s="246" t="str">
        <f>data_olah!D65</f>
        <v>PILANJAU</v>
      </c>
      <c r="F5949" s="247" t="str">
        <f>data_olah!F65</f>
        <v>1.996835</v>
      </c>
      <c r="G5949" s="247" t="str">
        <f>data_olah!G65</f>
        <v>117.753414</v>
      </c>
      <c r="H5949" s="246" t="str">
        <f>data_olah!H65</f>
        <v>BESTCAMP</v>
      </c>
      <c r="I5949" s="246" t="str">
        <f>data_olah!I65</f>
        <v>STARLINK</v>
      </c>
      <c r="J5949" s="246" t="str">
        <f>data_olah!J65</f>
        <v>TERPASANG</v>
      </c>
      <c r="K5949" s="246" t="str">
        <f>data_olah!T65</f>
        <v>&lt;= 100GB</v>
      </c>
      <c r="L5949" s="246" t="str">
        <f>data_olah!U65</f>
        <v>TIDAK OPTIMAL</v>
      </c>
    </row>
    <row r="5950">
      <c r="A5950" s="245">
        <v>2026.0</v>
      </c>
      <c r="B5950" s="245" t="s">
        <v>3602</v>
      </c>
      <c r="C5950" s="246" t="str">
        <f>data_olah!B66</f>
        <v>BERAU</v>
      </c>
      <c r="D5950" s="246" t="str">
        <f>data_olah!C66</f>
        <v>SAMBALIUNG</v>
      </c>
      <c r="E5950" s="246" t="str">
        <f>data_olah!D66</f>
        <v>PESAYAN</v>
      </c>
      <c r="F5950" s="247" t="str">
        <f>data_olah!F66</f>
        <v>2.010643707442536</v>
      </c>
      <c r="G5950" s="247" t="str">
        <f>data_olah!G66</f>
        <v>117.67712714168361</v>
      </c>
      <c r="H5950" s="246" t="str">
        <f>data_olah!H66</f>
        <v>TELKOMSAT</v>
      </c>
      <c r="I5950" s="246" t="str">
        <f>data_olah!I66</f>
        <v>STARLINK</v>
      </c>
      <c r="J5950" s="246" t="str">
        <f>data_olah!J66</f>
        <v>TERPASANG</v>
      </c>
      <c r="K5950" s="246" t="str">
        <f>data_olah!T66</f>
        <v/>
      </c>
      <c r="L5950" s="246" t="str">
        <f>data_olah!U66</f>
        <v>OPTIMAL</v>
      </c>
    </row>
    <row r="5951">
      <c r="A5951" s="245">
        <v>2026.0</v>
      </c>
      <c r="B5951" s="245" t="s">
        <v>3602</v>
      </c>
      <c r="C5951" s="246" t="str">
        <f>data_olah!B67</f>
        <v>BERAU</v>
      </c>
      <c r="D5951" s="246" t="str">
        <f>data_olah!C67</f>
        <v>SAMBALIUNG</v>
      </c>
      <c r="E5951" s="246" t="str">
        <f>data_olah!D67</f>
        <v>SEI BEBANIR BANGUN</v>
      </c>
      <c r="F5951" s="247" t="str">
        <f>data_olah!F67</f>
        <v>2.1607765728302026</v>
      </c>
      <c r="G5951" s="247" t="str">
        <f>data_olah!G67</f>
        <v>117.57026003194227</v>
      </c>
      <c r="H5951" s="246" t="str">
        <f>data_olah!H67</f>
        <v>TELKOM</v>
      </c>
      <c r="I5951" s="246" t="str">
        <f>data_olah!I67</f>
        <v>WMS</v>
      </c>
      <c r="J5951" s="246" t="str">
        <f>data_olah!J67</f>
        <v>TERPASANG</v>
      </c>
      <c r="K5951" s="246" t="str">
        <f>data_olah!T67</f>
        <v/>
      </c>
      <c r="L5951" s="246" t="str">
        <f>data_olah!U67</f>
        <v>TIDAK AKTIF</v>
      </c>
    </row>
    <row r="5952">
      <c r="A5952" s="245">
        <v>2026.0</v>
      </c>
      <c r="B5952" s="245" t="s">
        <v>3602</v>
      </c>
      <c r="C5952" s="246" t="str">
        <f>data_olah!B68</f>
        <v>BERAU</v>
      </c>
      <c r="D5952" s="246" t="str">
        <f>data_olah!C68</f>
        <v>SAMBALIUNG</v>
      </c>
      <c r="E5952" s="246" t="str">
        <f>data_olah!D68</f>
        <v>GURIMBANG</v>
      </c>
      <c r="F5952" s="247" t="str">
        <f>data_olah!F68</f>
        <v>2.186041920715036</v>
      </c>
      <c r="G5952" s="247" t="str">
        <f>data_olah!G68</f>
        <v>117.60141022343434</v>
      </c>
      <c r="H5952" s="246" t="str">
        <f>data_olah!H68</f>
        <v>TELKOM</v>
      </c>
      <c r="I5952" s="246" t="str">
        <f>data_olah!I68</f>
        <v>WMS</v>
      </c>
      <c r="J5952" s="246" t="str">
        <f>data_olah!J68</f>
        <v>TERPASANG</v>
      </c>
      <c r="K5952" s="246" t="str">
        <f>data_olah!T68</f>
        <v/>
      </c>
      <c r="L5952" s="246" t="str">
        <f>data_olah!U68</f>
        <v>KURANG OPTIMAL</v>
      </c>
    </row>
    <row r="5953">
      <c r="A5953" s="245">
        <v>2026.0</v>
      </c>
      <c r="B5953" s="245" t="s">
        <v>3602</v>
      </c>
      <c r="C5953" s="246" t="str">
        <f>data_olah!B69</f>
        <v>BERAU</v>
      </c>
      <c r="D5953" s="246" t="str">
        <f>data_olah!C69</f>
        <v>SAMBALIUNG</v>
      </c>
      <c r="E5953" s="246" t="str">
        <f>data_olah!D69</f>
        <v>SUKAN TENGAH</v>
      </c>
      <c r="F5953" s="247" t="str">
        <f>data_olah!F69</f>
        <v>2.175837171043414</v>
      </c>
      <c r="G5953" s="247" t="str">
        <f>data_olah!G69</f>
        <v>117.65689018989184</v>
      </c>
      <c r="H5953" s="246" t="str">
        <f>data_olah!H69</f>
        <v>TELKOM</v>
      </c>
      <c r="I5953" s="246" t="str">
        <f>data_olah!I69</f>
        <v>WMS</v>
      </c>
      <c r="J5953" s="246" t="str">
        <f>data_olah!J69</f>
        <v>TERPASANG</v>
      </c>
      <c r="K5953" s="246" t="str">
        <f>data_olah!T69</f>
        <v/>
      </c>
      <c r="L5953" s="246" t="str">
        <f>data_olah!U69</f>
        <v>TIDAK OPTIMAL</v>
      </c>
    </row>
    <row r="5954">
      <c r="A5954" s="245">
        <v>2026.0</v>
      </c>
      <c r="B5954" s="245" t="s">
        <v>3602</v>
      </c>
      <c r="C5954" s="246" t="str">
        <f>data_olah!B70</f>
        <v>BERAU</v>
      </c>
      <c r="D5954" s="246" t="str">
        <f>data_olah!C70</f>
        <v>SAMBALIUNG</v>
      </c>
      <c r="E5954" s="246" t="str">
        <f>data_olah!D70</f>
        <v>TANJUNG PERANGAT</v>
      </c>
      <c r="F5954" s="247" t="str">
        <f>data_olah!F70</f>
        <v>2.208433</v>
      </c>
      <c r="G5954" s="247" t="str">
        <f>data_olah!G70</f>
        <v>117.611750</v>
      </c>
      <c r="H5954" s="246" t="str">
        <f>data_olah!H70</f>
        <v>BESTCAMP</v>
      </c>
      <c r="I5954" s="246" t="str">
        <f>data_olah!I70</f>
        <v>STARLINK</v>
      </c>
      <c r="J5954" s="246" t="str">
        <f>data_olah!J70</f>
        <v>TERPASANG</v>
      </c>
      <c r="K5954" s="246" t="str">
        <f>data_olah!T70</f>
        <v>&lt;= 100GB</v>
      </c>
      <c r="L5954" s="246" t="str">
        <f>data_olah!U70</f>
        <v>TIDAK OPTIMAL</v>
      </c>
    </row>
    <row r="5955">
      <c r="A5955" s="245">
        <v>2026.0</v>
      </c>
      <c r="B5955" s="245" t="s">
        <v>3602</v>
      </c>
      <c r="C5955" s="246" t="str">
        <f>data_olah!B71</f>
        <v>BERAU</v>
      </c>
      <c r="D5955" s="246" t="str">
        <f>data_olah!C71</f>
        <v>SAMBALIUNG</v>
      </c>
      <c r="E5955" s="246" t="str">
        <f>data_olah!D71</f>
        <v>BENA BARU</v>
      </c>
      <c r="F5955" s="247" t="str">
        <f>data_olah!F71</f>
        <v>2.0400403991450413</v>
      </c>
      <c r="G5955" s="247" t="str">
        <f>data_olah!G71</f>
        <v>117.39633430856777</v>
      </c>
      <c r="H5955" s="246" t="str">
        <f>data_olah!H71</f>
        <v>TELKOM</v>
      </c>
      <c r="I5955" s="246" t="str">
        <f>data_olah!I71</f>
        <v>WMS</v>
      </c>
      <c r="J5955" s="246" t="str">
        <f>data_olah!J71</f>
        <v>TERPASANG</v>
      </c>
      <c r="K5955" s="246" t="str">
        <f>data_olah!T71</f>
        <v/>
      </c>
      <c r="L5955" s="246" t="str">
        <f>data_olah!U71</f>
        <v>KURANG OPTIMAL</v>
      </c>
    </row>
    <row r="5956">
      <c r="A5956" s="245">
        <v>2026.0</v>
      </c>
      <c r="B5956" s="245" t="s">
        <v>3602</v>
      </c>
      <c r="C5956" s="246" t="str">
        <f>data_olah!B72</f>
        <v>BERAU</v>
      </c>
      <c r="D5956" s="246" t="str">
        <f>data_olah!C72</f>
        <v>SEGAH</v>
      </c>
      <c r="E5956" s="246" t="str">
        <f>data_olah!D72</f>
        <v>LONG LA'AI</v>
      </c>
      <c r="F5956" s="247" t="str">
        <f>data_olah!F72</f>
        <v>2.162181925537826</v>
      </c>
      <c r="G5956" s="247" t="str">
        <f>data_olah!G72</f>
        <v>116.74914293126034</v>
      </c>
      <c r="H5956" s="246" t="str">
        <f>data_olah!H72</f>
        <v>COMTELINDO</v>
      </c>
      <c r="I5956" s="246" t="str">
        <f>data_olah!I72</f>
        <v>WMS</v>
      </c>
      <c r="J5956" s="246" t="str">
        <f>data_olah!J72</f>
        <v>TERPASANG</v>
      </c>
      <c r="K5956" s="246" t="str">
        <f>data_olah!T72</f>
        <v>TIDAK AKTIF</v>
      </c>
      <c r="L5956" s="246" t="str">
        <f>data_olah!U72</f>
        <v>TIDAK TERDETEKSI</v>
      </c>
    </row>
    <row r="5957">
      <c r="A5957" s="245">
        <v>2026.0</v>
      </c>
      <c r="B5957" s="245" t="s">
        <v>3602</v>
      </c>
      <c r="C5957" s="246" t="str">
        <f>data_olah!B73</f>
        <v>BERAU</v>
      </c>
      <c r="D5957" s="246" t="str">
        <f>data_olah!C73</f>
        <v>SEGAH</v>
      </c>
      <c r="E5957" s="246" t="str">
        <f>data_olah!D73</f>
        <v>PUNAN SEGAH</v>
      </c>
      <c r="F5957" s="247" t="str">
        <f>data_olah!F73</f>
        <v>2.3764425889855696</v>
      </c>
      <c r="G5957" s="247" t="str">
        <f>data_olah!G73</f>
        <v>116.65596483779778</v>
      </c>
      <c r="H5957" s="246" t="str">
        <f>data_olah!H73</f>
        <v>COMTELINDO</v>
      </c>
      <c r="I5957" s="246" t="str">
        <f>data_olah!I73</f>
        <v>WMS</v>
      </c>
      <c r="J5957" s="246" t="str">
        <f>data_olah!J73</f>
        <v>TERPASANG</v>
      </c>
      <c r="K5957" s="246" t="str">
        <f>data_olah!T73</f>
        <v>&lt;= 150GB</v>
      </c>
      <c r="L5957" s="246" t="str">
        <f>data_olah!U73</f>
        <v>OPTIMAL</v>
      </c>
    </row>
    <row r="5958">
      <c r="A5958" s="245">
        <v>2026.0</v>
      </c>
      <c r="B5958" s="245" t="s">
        <v>3602</v>
      </c>
      <c r="C5958" s="246" t="str">
        <f>data_olah!B74</f>
        <v>BERAU</v>
      </c>
      <c r="D5958" s="246" t="str">
        <f>data_olah!C74</f>
        <v>SEGAH</v>
      </c>
      <c r="E5958" s="246" t="str">
        <f>data_olah!D74</f>
        <v>LONG AYAP</v>
      </c>
      <c r="F5958" s="247" t="str">
        <f>data_olah!F74</f>
        <v>2.307972</v>
      </c>
      <c r="G5958" s="247" t="str">
        <f>data_olah!G74</f>
        <v>116.840627</v>
      </c>
      <c r="H5958" s="246" t="str">
        <f>data_olah!H74</f>
        <v>BESTCAMP</v>
      </c>
      <c r="I5958" s="246" t="str">
        <f>data_olah!I74</f>
        <v>STARLINK</v>
      </c>
      <c r="J5958" s="246" t="str">
        <f>data_olah!J74</f>
        <v>TERPASANG</v>
      </c>
      <c r="K5958" s="246" t="str">
        <f>data_olah!T74</f>
        <v>&lt;= 50GB</v>
      </c>
      <c r="L5958" s="246" t="str">
        <f>data_olah!U74</f>
        <v>OPTIMAL</v>
      </c>
    </row>
    <row r="5959">
      <c r="A5959" s="245">
        <v>2026.0</v>
      </c>
      <c r="B5959" s="245" t="s">
        <v>3602</v>
      </c>
      <c r="C5959" s="246" t="str">
        <f>data_olah!B75</f>
        <v>BERAU</v>
      </c>
      <c r="D5959" s="246" t="str">
        <f>data_olah!C75</f>
        <v>SEGAH</v>
      </c>
      <c r="E5959" s="246" t="str">
        <f>data_olah!D75</f>
        <v>LONG AYAN</v>
      </c>
      <c r="F5959" s="247" t="str">
        <f>data_olah!F75</f>
        <v>2.2805719018571105</v>
      </c>
      <c r="G5959" s="247" t="str">
        <f>data_olah!G75</f>
        <v>116.95454534891914</v>
      </c>
      <c r="H5959" s="246" t="str">
        <f>data_olah!H75</f>
        <v>COMTELINDO</v>
      </c>
      <c r="I5959" s="246" t="str">
        <f>data_olah!I75</f>
        <v>WMS</v>
      </c>
      <c r="J5959" s="246" t="str">
        <f>data_olah!J75</f>
        <v>TERPASANG</v>
      </c>
      <c r="K5959" s="246" t="str">
        <f>data_olah!T75</f>
        <v>&lt;= 500GB</v>
      </c>
      <c r="L5959" s="246" t="str">
        <f>data_olah!U75</f>
        <v>OPTIMAL</v>
      </c>
    </row>
    <row r="5960">
      <c r="A5960" s="245">
        <v>2026.0</v>
      </c>
      <c r="B5960" s="245" t="s">
        <v>3602</v>
      </c>
      <c r="C5960" s="246" t="str">
        <f>data_olah!B76</f>
        <v>BERAU</v>
      </c>
      <c r="D5960" s="246" t="str">
        <f>data_olah!C76</f>
        <v>SEGAH</v>
      </c>
      <c r="E5960" s="246" t="str">
        <f>data_olah!D76</f>
        <v>PUNAN MALINAU</v>
      </c>
      <c r="F5960" s="247" t="str">
        <f>data_olah!F76</f>
        <v>2.2562891776758964</v>
      </c>
      <c r="G5960" s="247" t="str">
        <f>data_olah!G76</f>
        <v>117.03110451346126</v>
      </c>
      <c r="H5960" s="246" t="str">
        <f>data_olah!H76</f>
        <v>TELKOMSEL</v>
      </c>
      <c r="I5960" s="246" t="str">
        <f>data_olah!I76</f>
        <v>ORBIT</v>
      </c>
      <c r="J5960" s="246" t="str">
        <f>data_olah!J76</f>
        <v>TERPASANG</v>
      </c>
      <c r="K5960" s="246" t="str">
        <f>data_olah!T76</f>
        <v>&lt;= 150GB</v>
      </c>
      <c r="L5960" s="246" t="str">
        <f>data_olah!U76</f>
        <v>TIDAK TERDETEKSI</v>
      </c>
    </row>
    <row r="5961">
      <c r="A5961" s="245">
        <v>2026.0</v>
      </c>
      <c r="B5961" s="245" t="s">
        <v>3602</v>
      </c>
      <c r="C5961" s="246" t="str">
        <f>data_olah!B77</f>
        <v>BERAU</v>
      </c>
      <c r="D5961" s="246" t="str">
        <f>data_olah!C77</f>
        <v>SEGAH</v>
      </c>
      <c r="E5961" s="246" t="str">
        <f>data_olah!D77</f>
        <v>PUNAN MAHKAM</v>
      </c>
      <c r="F5961" s="247" t="str">
        <f>data_olah!F77</f>
        <v>2.321488677372123</v>
      </c>
      <c r="G5961" s="247" t="str">
        <f>data_olah!G77</f>
        <v>116.58781035240611</v>
      </c>
      <c r="H5961" s="246" t="str">
        <f>data_olah!H77</f>
        <v>COMTELINDO</v>
      </c>
      <c r="I5961" s="246" t="str">
        <f>data_olah!I77</f>
        <v>WMS</v>
      </c>
      <c r="J5961" s="246" t="str">
        <f>data_olah!J77</f>
        <v>TERPASANG</v>
      </c>
      <c r="K5961" s="246" t="str">
        <f>data_olah!T77</f>
        <v>&lt;= 100GB</v>
      </c>
      <c r="L5961" s="246" t="str">
        <f>data_olah!U77</f>
        <v>TIDAK OPTIMAL</v>
      </c>
    </row>
    <row r="5962">
      <c r="A5962" s="245">
        <v>2026.0</v>
      </c>
      <c r="B5962" s="245" t="s">
        <v>3602</v>
      </c>
      <c r="C5962" s="246" t="str">
        <f>data_olah!B78</f>
        <v>BERAU</v>
      </c>
      <c r="D5962" s="246" t="str">
        <f>data_olah!C78</f>
        <v>SEGAH</v>
      </c>
      <c r="E5962" s="246" t="str">
        <f>data_olah!D78</f>
        <v>GUNUNG SARI</v>
      </c>
      <c r="F5962" s="247" t="str">
        <f>data_olah!F78</f>
        <v>2.190839054636443</v>
      </c>
      <c r="G5962" s="247" t="str">
        <f>data_olah!G78</f>
        <v>117.11320951660349</v>
      </c>
      <c r="H5962" s="246" t="str">
        <f>data_olah!H78</f>
        <v>TELKOM</v>
      </c>
      <c r="I5962" s="246" t="str">
        <f>data_olah!I78</f>
        <v>WMS</v>
      </c>
      <c r="J5962" s="246" t="str">
        <f>data_olah!J78</f>
        <v>TERPASANG</v>
      </c>
      <c r="K5962" s="246" t="str">
        <f>data_olah!T78</f>
        <v/>
      </c>
      <c r="L5962" s="246" t="str">
        <f>data_olah!U78</f>
        <v>TIDAK OPTIMAL</v>
      </c>
    </row>
    <row r="5963">
      <c r="A5963" s="245">
        <v>2026.0</v>
      </c>
      <c r="B5963" s="245" t="s">
        <v>3602</v>
      </c>
      <c r="C5963" s="246" t="str">
        <f>data_olah!B79</f>
        <v>BERAU</v>
      </c>
      <c r="D5963" s="246" t="str">
        <f>data_olah!C79</f>
        <v>SEGAH</v>
      </c>
      <c r="E5963" s="246" t="str">
        <f>data_olah!D79</f>
        <v>PANDAN SARI</v>
      </c>
      <c r="F5963" s="247" t="str">
        <f>data_olah!F79</f>
        <v>2.0774877630806916</v>
      </c>
      <c r="G5963" s="247" t="str">
        <f>data_olah!G79</f>
        <v>117.234147339748</v>
      </c>
      <c r="H5963" s="246" t="str">
        <f>data_olah!H79</f>
        <v>TELKOMSEL</v>
      </c>
      <c r="I5963" s="246" t="str">
        <f>data_olah!I79</f>
        <v>ORBIT</v>
      </c>
      <c r="J5963" s="246" t="str">
        <f>data_olah!J79</f>
        <v>TERPASANG</v>
      </c>
      <c r="K5963" s="246" t="str">
        <f>data_olah!T79</f>
        <v>TIDAK AKTIF</v>
      </c>
      <c r="L5963" s="246" t="str">
        <f>data_olah!U79</f>
        <v>TIDAK TERDETEKSI</v>
      </c>
    </row>
    <row r="5964">
      <c r="A5964" s="245">
        <v>2026.0</v>
      </c>
      <c r="B5964" s="245" t="s">
        <v>3602</v>
      </c>
      <c r="C5964" s="246" t="str">
        <f>data_olah!B80</f>
        <v>BERAU</v>
      </c>
      <c r="D5964" s="246" t="str">
        <f>data_olah!C80</f>
        <v>SEGAH</v>
      </c>
      <c r="E5964" s="246" t="str">
        <f>data_olah!D80</f>
        <v>BUKIT MAKMUR</v>
      </c>
      <c r="F5964" s="247" t="str">
        <f>data_olah!F80</f>
        <v>2.087653738487665</v>
      </c>
      <c r="G5964" s="247" t="str">
        <f>data_olah!G80</f>
        <v>117.19828377380585</v>
      </c>
      <c r="H5964" s="246" t="str">
        <f>data_olah!H80</f>
        <v>TELKOM</v>
      </c>
      <c r="I5964" s="246" t="str">
        <f>data_olah!I80</f>
        <v>WMS</v>
      </c>
      <c r="J5964" s="246" t="str">
        <f>data_olah!J80</f>
        <v>TERPASANG</v>
      </c>
      <c r="K5964" s="246" t="str">
        <f>data_olah!T80</f>
        <v/>
      </c>
      <c r="L5964" s="246" t="str">
        <f>data_olah!U80</f>
        <v>TIDAK AKTIF</v>
      </c>
    </row>
    <row r="5965">
      <c r="A5965" s="245">
        <v>2026.0</v>
      </c>
      <c r="B5965" s="245" t="s">
        <v>3602</v>
      </c>
      <c r="C5965" s="246" t="str">
        <f>data_olah!B81</f>
        <v>BERAU</v>
      </c>
      <c r="D5965" s="246" t="str">
        <f>data_olah!C81</f>
        <v>SEGAH</v>
      </c>
      <c r="E5965" s="246" t="str">
        <f>data_olah!D81</f>
        <v>HARAPAN JAYA</v>
      </c>
      <c r="F5965" s="247" t="str">
        <f>data_olah!F81</f>
        <v>2.1458485120244988</v>
      </c>
      <c r="G5965" s="247" t="str">
        <f>data_olah!G81</f>
        <v>117.11288820154698</v>
      </c>
      <c r="H5965" s="246" t="str">
        <f>data_olah!H81</f>
        <v>TELKOMSEL</v>
      </c>
      <c r="I5965" s="246" t="str">
        <f>data_olah!I81</f>
        <v>ORBIT</v>
      </c>
      <c r="J5965" s="246" t="str">
        <f>data_olah!J81</f>
        <v>TERPASANG</v>
      </c>
      <c r="K5965" s="246" t="str">
        <f>data_olah!T81</f>
        <v>&lt;= 50GB</v>
      </c>
      <c r="L5965" s="246" t="str">
        <f>data_olah!U81</f>
        <v>TIDAK TERDETEKSI</v>
      </c>
    </row>
    <row r="5966">
      <c r="A5966" s="245">
        <v>2026.0</v>
      </c>
      <c r="B5966" s="245" t="s">
        <v>3602</v>
      </c>
      <c r="C5966" s="246" t="str">
        <f>data_olah!B82</f>
        <v>BERAU</v>
      </c>
      <c r="D5966" s="246" t="str">
        <f>data_olah!C82</f>
        <v>SEGAH</v>
      </c>
      <c r="E5966" s="246" t="str">
        <f>data_olah!D82</f>
        <v>TEPIAN BUAH</v>
      </c>
      <c r="F5966" s="247" t="str">
        <f>data_olah!F82</f>
        <v>2.185965795557908</v>
      </c>
      <c r="G5966" s="247" t="str">
        <f>data_olah!G82</f>
        <v>117.1011026776948</v>
      </c>
      <c r="H5966" s="246" t="str">
        <f>data_olah!H82</f>
        <v>TELKOM</v>
      </c>
      <c r="I5966" s="246" t="str">
        <f>data_olah!I82</f>
        <v>WMS</v>
      </c>
      <c r="J5966" s="246" t="str">
        <f>data_olah!J82</f>
        <v>TERPASANG</v>
      </c>
      <c r="K5966" s="246" t="str">
        <f>data_olah!T82</f>
        <v/>
      </c>
      <c r="L5966" s="246" t="str">
        <f>data_olah!U82</f>
        <v>TIDAK OPTIMAL</v>
      </c>
    </row>
    <row r="5967">
      <c r="A5967" s="245">
        <v>2026.0</v>
      </c>
      <c r="B5967" s="245" t="s">
        <v>3602</v>
      </c>
      <c r="C5967" s="246" t="str">
        <f>data_olah!B83</f>
        <v>BERAU</v>
      </c>
      <c r="D5967" s="246" t="str">
        <f>data_olah!C83</f>
        <v>SEGAH</v>
      </c>
      <c r="E5967" s="246" t="str">
        <f>data_olah!D83</f>
        <v>BATU RAJANG</v>
      </c>
      <c r="F5967" s="247" t="str">
        <f>data_olah!F83</f>
        <v>2.0349462513630576</v>
      </c>
      <c r="G5967" s="247" t="str">
        <f>data_olah!G83</f>
        <v>117.08464388764158</v>
      </c>
      <c r="H5967" s="246" t="str">
        <f>data_olah!H83</f>
        <v>TELKOMSEL</v>
      </c>
      <c r="I5967" s="246" t="str">
        <f>data_olah!I83</f>
        <v>ORBIT</v>
      </c>
      <c r="J5967" s="246" t="str">
        <f>data_olah!J83</f>
        <v>TERPASANG</v>
      </c>
      <c r="K5967" s="246" t="str">
        <f>data_olah!T83</f>
        <v>&lt;= 150GB</v>
      </c>
      <c r="L5967" s="246" t="str">
        <f>data_olah!U83</f>
        <v>TIDAK TERDETEKSI</v>
      </c>
    </row>
    <row r="5968">
      <c r="A5968" s="245">
        <v>2026.0</v>
      </c>
      <c r="B5968" s="245" t="s">
        <v>3602</v>
      </c>
      <c r="C5968" s="246" t="str">
        <f>data_olah!B84</f>
        <v>BERAU</v>
      </c>
      <c r="D5968" s="246" t="str">
        <f>data_olah!C84</f>
        <v>SEGAH</v>
      </c>
      <c r="E5968" s="246" t="str">
        <f>data_olah!D84</f>
        <v>SIDUUNG INDAH</v>
      </c>
      <c r="F5968" s="247" t="str">
        <f>data_olah!F84</f>
        <v>1.9916472195893689</v>
      </c>
      <c r="G5968" s="247" t="str">
        <f>data_olah!G84</f>
        <v>117.17629643022153</v>
      </c>
      <c r="H5968" s="246" t="str">
        <f>data_olah!H84</f>
        <v>COMTELINDO</v>
      </c>
      <c r="I5968" s="246" t="str">
        <f>data_olah!I84</f>
        <v>WMS</v>
      </c>
      <c r="J5968" s="246" t="str">
        <f>data_olah!J84</f>
        <v>TERPASANG</v>
      </c>
      <c r="K5968" s="246" t="str">
        <f>data_olah!T84</f>
        <v>&lt;= 150GB</v>
      </c>
      <c r="L5968" s="246" t="str">
        <f>data_olah!U84</f>
        <v>TIDAK TERDETEKSI</v>
      </c>
    </row>
    <row r="5969">
      <c r="A5969" s="245">
        <v>2026.0</v>
      </c>
      <c r="B5969" s="245" t="s">
        <v>3602</v>
      </c>
      <c r="C5969" s="246" t="str">
        <f>data_olah!B85</f>
        <v>BERAU</v>
      </c>
      <c r="D5969" s="246" t="str">
        <f>data_olah!C85</f>
        <v>TABALAR</v>
      </c>
      <c r="E5969" s="246" t="str">
        <f>data_olah!D85</f>
        <v>TABALAR MUARA</v>
      </c>
      <c r="F5969" s="247" t="str">
        <f>data_olah!F85</f>
        <v>1.7551738488066142</v>
      </c>
      <c r="G5969" s="247" t="str">
        <f>data_olah!G85</f>
        <v>117.97345249976799</v>
      </c>
      <c r="H5969" s="246" t="str">
        <f>data_olah!H85</f>
        <v>TELKOMSEL</v>
      </c>
      <c r="I5969" s="246" t="str">
        <f>data_olah!I85</f>
        <v>ORBIT</v>
      </c>
      <c r="J5969" s="246" t="str">
        <f>data_olah!J85</f>
        <v>TERPASANG</v>
      </c>
      <c r="K5969" s="246" t="str">
        <f>data_olah!T85</f>
        <v>TIDAK AKTIF</v>
      </c>
      <c r="L5969" s="246" t="str">
        <f>data_olah!U85</f>
        <v>TIDAK TERDETEKSI</v>
      </c>
    </row>
    <row r="5970">
      <c r="A5970" s="245">
        <v>2026.0</v>
      </c>
      <c r="B5970" s="245" t="s">
        <v>3602</v>
      </c>
      <c r="C5970" s="246" t="str">
        <f>data_olah!B86</f>
        <v>BERAU</v>
      </c>
      <c r="D5970" s="246" t="str">
        <f>data_olah!C86</f>
        <v>TABALAR</v>
      </c>
      <c r="E5970" s="246" t="str">
        <f>data_olah!D86</f>
        <v>TUBAAN</v>
      </c>
      <c r="F5970" s="247" t="str">
        <f>data_olah!F86</f>
        <v>2.1516317285238875</v>
      </c>
      <c r="G5970" s="247" t="str">
        <f>data_olah!G86</f>
        <v>117.5045858142565</v>
      </c>
      <c r="H5970" s="246" t="str">
        <f>data_olah!H86</f>
        <v>TELKOMSEL</v>
      </c>
      <c r="I5970" s="246" t="str">
        <f>data_olah!I86</f>
        <v>ORBIT</v>
      </c>
      <c r="J5970" s="246" t="str">
        <f>data_olah!J86</f>
        <v>TERPASANG</v>
      </c>
      <c r="K5970" s="246" t="str">
        <f>data_olah!T86</f>
        <v>&lt;= 50GB</v>
      </c>
      <c r="L5970" s="246" t="str">
        <f>data_olah!U86</f>
        <v>TIDAK TERDETEKSI</v>
      </c>
    </row>
    <row r="5971">
      <c r="A5971" s="245">
        <v>2026.0</v>
      </c>
      <c r="B5971" s="245" t="s">
        <v>3602</v>
      </c>
      <c r="C5971" s="246" t="str">
        <f>data_olah!B87</f>
        <v>BERAU</v>
      </c>
      <c r="D5971" s="246" t="str">
        <f>data_olah!C87</f>
        <v>TABALAR</v>
      </c>
      <c r="E5971" s="246" t="str">
        <f>data_olah!D87</f>
        <v>TABALAR ULU</v>
      </c>
      <c r="F5971" s="247" t="str">
        <f>data_olah!F87</f>
        <v>1.766720753417623</v>
      </c>
      <c r="G5971" s="247" t="str">
        <f>data_olah!G87</f>
        <v>117.85411391274891</v>
      </c>
      <c r="H5971" s="246" t="str">
        <f>data_olah!H87</f>
        <v>COMTELINDO</v>
      </c>
      <c r="I5971" s="246" t="str">
        <f>data_olah!I87</f>
        <v>WMS</v>
      </c>
      <c r="J5971" s="246" t="str">
        <f>data_olah!J87</f>
        <v>TERPASANG</v>
      </c>
      <c r="K5971" s="246" t="str">
        <f>data_olah!T87</f>
        <v>&lt;= 50GB</v>
      </c>
      <c r="L5971" s="246" t="str">
        <f>data_olah!U87</f>
        <v>TIDAK OPTIMAL</v>
      </c>
    </row>
    <row r="5972">
      <c r="A5972" s="245">
        <v>2026.0</v>
      </c>
      <c r="B5972" s="245" t="s">
        <v>3602</v>
      </c>
      <c r="C5972" s="246" t="str">
        <f>data_olah!B88</f>
        <v>BERAU</v>
      </c>
      <c r="D5972" s="246" t="str">
        <f>data_olah!C88</f>
        <v>TABALAR</v>
      </c>
      <c r="E5972" s="246" t="str">
        <f>data_olah!D88</f>
        <v>SEMURUT</v>
      </c>
      <c r="F5972" s="247" t="str">
        <f>data_olah!F88</f>
        <v>1.8534333304490074</v>
      </c>
      <c r="G5972" s="247" t="str">
        <f>data_olah!G88</f>
        <v>117.82397594022412</v>
      </c>
      <c r="H5972" s="246" t="str">
        <f>data_olah!H88</f>
        <v>TELKOMSAT</v>
      </c>
      <c r="I5972" s="246" t="str">
        <f>data_olah!I88</f>
        <v>STARLINK</v>
      </c>
      <c r="J5972" s="246" t="str">
        <f>data_olah!J88</f>
        <v>TERPASANG</v>
      </c>
      <c r="K5972" s="246" t="str">
        <f>data_olah!T88</f>
        <v/>
      </c>
      <c r="L5972" s="246" t="str">
        <f>data_olah!U88</f>
        <v>SANGAT OPTIMAL</v>
      </c>
    </row>
    <row r="5973">
      <c r="A5973" s="245">
        <v>2026.0</v>
      </c>
      <c r="B5973" s="245" t="s">
        <v>3602</v>
      </c>
      <c r="C5973" s="246" t="str">
        <f>data_olah!B89</f>
        <v>BERAU</v>
      </c>
      <c r="D5973" s="246" t="str">
        <f>data_olah!C89</f>
        <v>TABALAR</v>
      </c>
      <c r="E5973" s="246" t="str">
        <f>data_olah!D89</f>
        <v>BUYUNG-BUYUNG</v>
      </c>
      <c r="F5973" s="247" t="str">
        <f>data_olah!F89</f>
        <v>1.83731660281421</v>
      </c>
      <c r="G5973" s="247" t="str">
        <f>data_olah!G89</f>
        <v>117.77251957837314</v>
      </c>
      <c r="H5973" s="246" t="str">
        <f>data_olah!H89</f>
        <v>TELKOMSEL</v>
      </c>
      <c r="I5973" s="246" t="str">
        <f>data_olah!I89</f>
        <v>ORBIT</v>
      </c>
      <c r="J5973" s="246" t="str">
        <f>data_olah!J89</f>
        <v>TERPASANG</v>
      </c>
      <c r="K5973" s="246" t="str">
        <f>data_olah!T89</f>
        <v>&lt;= 500GB</v>
      </c>
      <c r="L5973" s="246" t="str">
        <f>data_olah!U89</f>
        <v>TIDAK TERDETEKSI</v>
      </c>
    </row>
    <row r="5974">
      <c r="A5974" s="245">
        <v>2026.0</v>
      </c>
      <c r="B5974" s="245" t="s">
        <v>3602</v>
      </c>
      <c r="C5974" s="246" t="str">
        <f>data_olah!B90</f>
        <v>BERAU</v>
      </c>
      <c r="D5974" s="246" t="str">
        <f>data_olah!C90</f>
        <v>TABALAR</v>
      </c>
      <c r="E5974" s="246" t="str">
        <f>data_olah!D90</f>
        <v>HARAPAN MAJU</v>
      </c>
      <c r="F5974" s="247" t="str">
        <f>data_olah!F90</f>
        <v>1.7162356801101053</v>
      </c>
      <c r="G5974" s="247" t="str">
        <f>data_olah!G90</f>
        <v>117.96059472866186</v>
      </c>
      <c r="H5974" s="246" t="str">
        <f>data_olah!H90</f>
        <v>TELKOMSEL</v>
      </c>
      <c r="I5974" s="246" t="str">
        <f>data_olah!I90</f>
        <v>ORBIT</v>
      </c>
      <c r="J5974" s="246" t="str">
        <f>data_olah!J90</f>
        <v>TERPASANG</v>
      </c>
      <c r="K5974" s="246" t="str">
        <f>data_olah!T90</f>
        <v>TIDAK AKTIF</v>
      </c>
      <c r="L5974" s="246" t="str">
        <f>data_olah!U90</f>
        <v>TIDAK TERDETEKSI</v>
      </c>
    </row>
    <row r="5975">
      <c r="A5975" s="245">
        <v>2026.0</v>
      </c>
      <c r="B5975" s="245" t="s">
        <v>3602</v>
      </c>
      <c r="C5975" s="246" t="str">
        <f>data_olah!B91</f>
        <v>BERAU</v>
      </c>
      <c r="D5975" s="246" t="str">
        <f>data_olah!C91</f>
        <v>TALISAYAN</v>
      </c>
      <c r="E5975" s="246" t="str">
        <f>data_olah!D91</f>
        <v>DUMARING</v>
      </c>
      <c r="F5975" s="247" t="str">
        <f>data_olah!F91</f>
        <v>1.5755710743570372</v>
      </c>
      <c r="G5975" s="247" t="str">
        <f>data_olah!G91</f>
        <v>118.20004078682504</v>
      </c>
      <c r="H5975" s="246" t="str">
        <f>data_olah!H91</f>
        <v>TELKOM</v>
      </c>
      <c r="I5975" s="246" t="str">
        <f>data_olah!I91</f>
        <v>WMS</v>
      </c>
      <c r="J5975" s="246" t="str">
        <f>data_olah!J91</f>
        <v>TERPASANG</v>
      </c>
      <c r="K5975" s="246" t="str">
        <f>data_olah!T91</f>
        <v/>
      </c>
      <c r="L5975" s="246" t="str">
        <f>data_olah!U91</f>
        <v>KURANG OPTIMAL</v>
      </c>
    </row>
    <row r="5976">
      <c r="A5976" s="245">
        <v>2026.0</v>
      </c>
      <c r="B5976" s="245" t="s">
        <v>3602</v>
      </c>
      <c r="C5976" s="246" t="str">
        <f>data_olah!B92</f>
        <v>BERAU</v>
      </c>
      <c r="D5976" s="246" t="str">
        <f>data_olah!C92</f>
        <v>TALISAYAN</v>
      </c>
      <c r="E5976" s="246" t="str">
        <f>data_olah!D92</f>
        <v>TALISAYAN</v>
      </c>
      <c r="F5976" s="247" t="str">
        <f>data_olah!F92</f>
        <v>1.608891584550344</v>
      </c>
      <c r="G5976" s="247" t="str">
        <f>data_olah!G92</f>
        <v>118.17352026957002</v>
      </c>
      <c r="H5976" s="246" t="str">
        <f>data_olah!H92</f>
        <v>TELKOM</v>
      </c>
      <c r="I5976" s="246" t="str">
        <f>data_olah!I92</f>
        <v>WMS</v>
      </c>
      <c r="J5976" s="246" t="str">
        <f>data_olah!J92</f>
        <v>TERPASANG</v>
      </c>
      <c r="K5976" s="246" t="str">
        <f>data_olah!T92</f>
        <v/>
      </c>
      <c r="L5976" s="246" t="str">
        <f>data_olah!U92</f>
        <v>KURANG OPTIMAL</v>
      </c>
    </row>
    <row r="5977">
      <c r="A5977" s="245">
        <v>2026.0</v>
      </c>
      <c r="B5977" s="245" t="s">
        <v>3602</v>
      </c>
      <c r="C5977" s="246" t="str">
        <f>data_olah!B93</f>
        <v>BERAU</v>
      </c>
      <c r="D5977" s="246" t="str">
        <f>data_olah!C93</f>
        <v>TALISAYAN</v>
      </c>
      <c r="E5977" s="246" t="str">
        <f>data_olah!D93</f>
        <v>CAMPUR SARI</v>
      </c>
      <c r="F5977" s="247" t="str">
        <f>data_olah!F93</f>
        <v>1.5118652617223163</v>
      </c>
      <c r="G5977" s="247" t="str">
        <f>data_olah!G93</f>
        <v>118.15905613103631</v>
      </c>
      <c r="H5977" s="246" t="str">
        <f>data_olah!H93</f>
        <v>COMTELINDO</v>
      </c>
      <c r="I5977" s="246" t="str">
        <f>data_olah!I93</f>
        <v>WMS</v>
      </c>
      <c r="J5977" s="246" t="str">
        <f>data_olah!J93</f>
        <v>TERPASANG</v>
      </c>
      <c r="K5977" s="246" t="str">
        <f>data_olah!T93</f>
        <v>&lt;= 1GB</v>
      </c>
      <c r="L5977" s="246" t="str">
        <f>data_olah!U93</f>
        <v>OPTIMAL</v>
      </c>
    </row>
    <row r="5978">
      <c r="A5978" s="245">
        <v>2026.0</v>
      </c>
      <c r="B5978" s="245" t="s">
        <v>3602</v>
      </c>
      <c r="C5978" s="246" t="str">
        <f>data_olah!B94</f>
        <v>BERAU</v>
      </c>
      <c r="D5978" s="246" t="str">
        <f>data_olah!C94</f>
        <v>TALISAYAN</v>
      </c>
      <c r="E5978" s="246" t="str">
        <f>data_olah!D94</f>
        <v>BUMI JAYA</v>
      </c>
      <c r="F5978" s="247" t="str">
        <f>data_olah!F94</f>
        <v>1.519415125867297</v>
      </c>
      <c r="G5978" s="247" t="str">
        <f>data_olah!G94</f>
        <v>118.24096079019951</v>
      </c>
      <c r="H5978" s="246" t="str">
        <f>data_olah!H94</f>
        <v>TELKOMSAT</v>
      </c>
      <c r="I5978" s="246" t="str">
        <f>data_olah!I94</f>
        <v>STARLINK</v>
      </c>
      <c r="J5978" s="246" t="str">
        <f>data_olah!J94</f>
        <v>TERPASANG</v>
      </c>
      <c r="K5978" s="246" t="str">
        <f>data_olah!T94</f>
        <v/>
      </c>
      <c r="L5978" s="246" t="str">
        <f>data_olah!U94</f>
        <v>TIDAK OPTIMAL</v>
      </c>
    </row>
    <row r="5979">
      <c r="A5979" s="245">
        <v>2026.0</v>
      </c>
      <c r="B5979" s="245" t="s">
        <v>3602</v>
      </c>
      <c r="C5979" s="246" t="str">
        <f>data_olah!B95</f>
        <v>BERAU</v>
      </c>
      <c r="D5979" s="246" t="str">
        <f>data_olah!C95</f>
        <v>TALISAYAN</v>
      </c>
      <c r="E5979" s="246" t="str">
        <f>data_olah!D95</f>
        <v>TUNGGAL BUMI</v>
      </c>
      <c r="F5979" s="247" t="str">
        <f>data_olah!F95</f>
        <v>1.3658876609538448</v>
      </c>
      <c r="G5979" s="247" t="str">
        <f>data_olah!G95</f>
        <v>118.17032245492811</v>
      </c>
      <c r="H5979" s="246" t="str">
        <f>data_olah!H95</f>
        <v>COMTELINDO</v>
      </c>
      <c r="I5979" s="246" t="str">
        <f>data_olah!I95</f>
        <v>WMS</v>
      </c>
      <c r="J5979" s="246" t="str">
        <f>data_olah!J95</f>
        <v>TERPASANG</v>
      </c>
      <c r="K5979" s="246" t="str">
        <f>data_olah!T95</f>
        <v>&lt;= 100GB</v>
      </c>
      <c r="L5979" s="246" t="str">
        <f>data_olah!U95</f>
        <v>TIDAK OPTIMAL</v>
      </c>
    </row>
    <row r="5980">
      <c r="A5980" s="245">
        <v>2026.0</v>
      </c>
      <c r="B5980" s="245" t="s">
        <v>3602</v>
      </c>
      <c r="C5980" s="246" t="str">
        <f>data_olah!B96</f>
        <v>BERAU</v>
      </c>
      <c r="D5980" s="246" t="str">
        <f>data_olah!C96</f>
        <v>TALISAYAN</v>
      </c>
      <c r="E5980" s="246" t="str">
        <f>data_olah!D96</f>
        <v>SUMBER MULYA</v>
      </c>
      <c r="F5980" s="247" t="str">
        <f>data_olah!F96</f>
        <v>1.5602747619757795</v>
      </c>
      <c r="G5980" s="247" t="str">
        <f>data_olah!G96</f>
        <v>118.09134669206769</v>
      </c>
      <c r="H5980" s="246" t="str">
        <f>data_olah!H96</f>
        <v>TELKOMSEL</v>
      </c>
      <c r="I5980" s="246" t="str">
        <f>data_olah!I96</f>
        <v>ORBIT</v>
      </c>
      <c r="J5980" s="246" t="str">
        <f>data_olah!J96</f>
        <v>TERPASANG</v>
      </c>
      <c r="K5980" s="246" t="str">
        <f>data_olah!T96</f>
        <v>&lt;= 500GB</v>
      </c>
      <c r="L5980" s="246" t="str">
        <f>data_olah!U96</f>
        <v>TIDAK TERDETEKSI</v>
      </c>
    </row>
    <row r="5981">
      <c r="A5981" s="245">
        <v>2026.0</v>
      </c>
      <c r="B5981" s="245" t="s">
        <v>3602</v>
      </c>
      <c r="C5981" s="246" t="str">
        <f>data_olah!B97</f>
        <v>BERAU</v>
      </c>
      <c r="D5981" s="246" t="str">
        <f>data_olah!C97</f>
        <v>TALISAYAN</v>
      </c>
      <c r="E5981" s="246" t="str">
        <f>data_olah!D97</f>
        <v>SUKA MURYA</v>
      </c>
      <c r="F5981" s="247" t="str">
        <f>data_olah!F97</f>
        <v>1.5682111757449444</v>
      </c>
      <c r="G5981" s="247" t="str">
        <f>data_olah!G97</f>
        <v>118.16108497319644</v>
      </c>
      <c r="H5981" s="246" t="str">
        <f>data_olah!H97</f>
        <v>TELKOMSEL</v>
      </c>
      <c r="I5981" s="246" t="str">
        <f>data_olah!I97</f>
        <v>ORBIT</v>
      </c>
      <c r="J5981" s="246" t="str">
        <f>data_olah!J97</f>
        <v>TERPASANG</v>
      </c>
      <c r="K5981" s="246" t="str">
        <f>data_olah!T97</f>
        <v>TIDAK AKTIF</v>
      </c>
      <c r="L5981" s="246" t="str">
        <f>data_olah!U97</f>
        <v>TIDAK TERDETEKSI</v>
      </c>
    </row>
    <row r="5982">
      <c r="A5982" s="245">
        <v>2026.0</v>
      </c>
      <c r="B5982" s="245" t="s">
        <v>3602</v>
      </c>
      <c r="C5982" s="246" t="str">
        <f>data_olah!B98</f>
        <v>BERAU</v>
      </c>
      <c r="D5982" s="246" t="str">
        <f>data_olah!C98</f>
        <v>TALISAYAN</v>
      </c>
      <c r="E5982" s="246" t="str">
        <f>data_olah!D98</f>
        <v>PURNA SARI JAYA</v>
      </c>
      <c r="F5982" s="247" t="str">
        <f>data_olah!F98</f>
        <v>1.5370194218828523</v>
      </c>
      <c r="G5982" s="247" t="str">
        <f>data_olah!G98</f>
        <v>118.13954425753559</v>
      </c>
      <c r="H5982" s="246" t="str">
        <f>data_olah!H98</f>
        <v>TELKOMSEL</v>
      </c>
      <c r="I5982" s="246" t="str">
        <f>data_olah!I98</f>
        <v>ORBIT</v>
      </c>
      <c r="J5982" s="246" t="str">
        <f>data_olah!J98</f>
        <v>TERPASANG</v>
      </c>
      <c r="K5982" s="246" t="str">
        <f>data_olah!T98</f>
        <v>&lt;= 500GB</v>
      </c>
      <c r="L5982" s="246" t="str">
        <f>data_olah!U98</f>
        <v>TIDAK TERDETEKSI</v>
      </c>
    </row>
    <row r="5983">
      <c r="A5983" s="245">
        <v>2026.0</v>
      </c>
      <c r="B5983" s="245" t="s">
        <v>3602</v>
      </c>
      <c r="C5983" s="246" t="str">
        <f>data_olah!B99</f>
        <v>BERAU</v>
      </c>
      <c r="D5983" s="246" t="str">
        <f>data_olah!C99</f>
        <v>TALISAYAN</v>
      </c>
      <c r="E5983" s="246" t="str">
        <f>data_olah!D99</f>
        <v>EKA SAPTA</v>
      </c>
      <c r="F5983" s="247" t="str">
        <f>data_olah!F99</f>
        <v>1.5564191470714022</v>
      </c>
      <c r="G5983" s="247" t="str">
        <f>data_olah!G99</f>
        <v>118.10209687087696</v>
      </c>
      <c r="H5983" s="246" t="str">
        <f>data_olah!H99</f>
        <v>TELKOMSEL</v>
      </c>
      <c r="I5983" s="246" t="str">
        <f>data_olah!I99</f>
        <v>ORBIT</v>
      </c>
      <c r="J5983" s="246" t="str">
        <f>data_olah!J99</f>
        <v>TERPASANG</v>
      </c>
      <c r="K5983" s="246" t="str">
        <f>data_olah!T99</f>
        <v>&lt;= 200GB</v>
      </c>
      <c r="L5983" s="246" t="str">
        <f>data_olah!U99</f>
        <v>TIDAK TERDETEKSI</v>
      </c>
    </row>
    <row r="5984">
      <c r="A5984" s="245">
        <v>2026.0</v>
      </c>
      <c r="B5984" s="245" t="s">
        <v>3602</v>
      </c>
      <c r="C5984" s="246" t="str">
        <f>data_olah!B100</f>
        <v>BERAU</v>
      </c>
      <c r="D5984" s="246" t="str">
        <f>data_olah!C100</f>
        <v>TALISAYAN</v>
      </c>
      <c r="E5984" s="246" t="str">
        <f>data_olah!D100</f>
        <v>CAPUAK</v>
      </c>
      <c r="F5984" s="247" t="str">
        <f>data_olah!F100</f>
        <v>1.534799</v>
      </c>
      <c r="G5984" s="247" t="str">
        <f>data_olah!G100</f>
        <v>118.239795</v>
      </c>
      <c r="H5984" s="246" t="str">
        <f>data_olah!H100</f>
        <v>BESTCAMP</v>
      </c>
      <c r="I5984" s="246" t="str">
        <f>data_olah!I100</f>
        <v>STARLINK</v>
      </c>
      <c r="J5984" s="246" t="str">
        <f>data_olah!J100</f>
        <v>TERPASANG</v>
      </c>
      <c r="K5984" s="246" t="str">
        <f>data_olah!T100</f>
        <v>&lt;= 500GB</v>
      </c>
      <c r="L5984" s="246" t="str">
        <f>data_olah!U100</f>
        <v>KURANG OPTIMAL</v>
      </c>
    </row>
    <row r="5985">
      <c r="A5985" s="245">
        <v>2026.0</v>
      </c>
      <c r="B5985" s="245" t="s">
        <v>3602</v>
      </c>
      <c r="C5985" s="246" t="str">
        <f>data_olah!B101</f>
        <v>BERAU</v>
      </c>
      <c r="D5985" s="246" t="str">
        <f>data_olah!C101</f>
        <v>TELUK BAYUR</v>
      </c>
      <c r="E5985" s="246" t="str">
        <f>data_olah!D101</f>
        <v>TUMBIT MELAYU</v>
      </c>
      <c r="F5985" s="247" t="str">
        <f>data_olah!F101</f>
        <v>2.014899955449577</v>
      </c>
      <c r="G5985" s="247" t="str">
        <f>data_olah!G101</f>
        <v>117.33547037108995</v>
      </c>
      <c r="H5985" s="246" t="str">
        <f>data_olah!H101</f>
        <v>TELKOM</v>
      </c>
      <c r="I5985" s="246" t="str">
        <f>data_olah!I101</f>
        <v>WMS</v>
      </c>
      <c r="J5985" s="246" t="str">
        <f>data_olah!J101</f>
        <v>TERPASANG</v>
      </c>
      <c r="K5985" s="246" t="str">
        <f>data_olah!T101</f>
        <v/>
      </c>
      <c r="L5985" s="246" t="str">
        <f>data_olah!U101</f>
        <v>TIDAK AKTIF</v>
      </c>
    </row>
    <row r="5986">
      <c r="A5986" s="245">
        <v>2026.0</v>
      </c>
      <c r="B5986" s="245" t="s">
        <v>3602</v>
      </c>
      <c r="C5986" s="246" t="str">
        <f>data_olah!B102</f>
        <v>BERAU</v>
      </c>
      <c r="D5986" s="246" t="str">
        <f>data_olah!C102</f>
        <v>TELUK BAYUR</v>
      </c>
      <c r="E5986" s="246" t="str">
        <f>data_olah!D102</f>
        <v>LABANAN JAYA</v>
      </c>
      <c r="F5986" s="247" t="str">
        <f>data_olah!F102</f>
        <v>2.066518948026063</v>
      </c>
      <c r="G5986" s="247" t="str">
        <f>data_olah!G102</f>
        <v>117.30302651568128</v>
      </c>
      <c r="H5986" s="246" t="str">
        <f>data_olah!H102</f>
        <v>TELKOM</v>
      </c>
      <c r="I5986" s="246" t="str">
        <f>data_olah!I102</f>
        <v>WMS</v>
      </c>
      <c r="J5986" s="246" t="str">
        <f>data_olah!J102</f>
        <v>TERPASANG</v>
      </c>
      <c r="K5986" s="246" t="str">
        <f>data_olah!T102</f>
        <v/>
      </c>
      <c r="L5986" s="246" t="str">
        <f>data_olah!U102</f>
        <v>TIDAK OPTIMAL</v>
      </c>
    </row>
    <row r="5987">
      <c r="A5987" s="245">
        <v>2026.0</v>
      </c>
      <c r="B5987" s="245" t="s">
        <v>3602</v>
      </c>
      <c r="C5987" s="246" t="str">
        <f>data_olah!B103</f>
        <v>BERAU</v>
      </c>
      <c r="D5987" s="246" t="str">
        <f>data_olah!C103</f>
        <v>TELUK BAYUR</v>
      </c>
      <c r="E5987" s="246" t="str">
        <f>data_olah!D103</f>
        <v>LABANAN MAKMUR</v>
      </c>
      <c r="F5987" s="247" t="str">
        <f>data_olah!F103</f>
        <v>2.0659115243405277</v>
      </c>
      <c r="G5987" s="247" t="str">
        <f>data_olah!G103</f>
        <v>117.30369450682096</v>
      </c>
      <c r="H5987" s="246" t="str">
        <f>data_olah!H103</f>
        <v>TELKOMSEL</v>
      </c>
      <c r="I5987" s="246" t="str">
        <f>data_olah!I103</f>
        <v>INDIHOME</v>
      </c>
      <c r="J5987" s="246" t="str">
        <f>data_olah!J103</f>
        <v>TERPASANG</v>
      </c>
      <c r="K5987" s="246" t="str">
        <f>data_olah!T103</f>
        <v/>
      </c>
      <c r="L5987" s="246" t="str">
        <f>data_olah!U103</f>
        <v>KURANG OPTIMAL</v>
      </c>
    </row>
    <row r="5988">
      <c r="A5988" s="245">
        <v>2026.0</v>
      </c>
      <c r="B5988" s="245" t="s">
        <v>3602</v>
      </c>
      <c r="C5988" s="246" t="str">
        <f>data_olah!B104</f>
        <v>BERAU</v>
      </c>
      <c r="D5988" s="246" t="str">
        <f>data_olah!C104</f>
        <v>TELUK BAYUR</v>
      </c>
      <c r="E5988" s="246" t="str">
        <f>data_olah!D104</f>
        <v>LABANAN MAKARTI</v>
      </c>
      <c r="F5988" s="247" t="str">
        <f>data_olah!F104</f>
        <v>2.053083720117688</v>
      </c>
      <c r="G5988" s="247" t="str">
        <f>data_olah!G104</f>
        <v>, 117.27343517922085</v>
      </c>
      <c r="H5988" s="246" t="str">
        <f>data_olah!H104</f>
        <v>TELKOM</v>
      </c>
      <c r="I5988" s="246" t="str">
        <f>data_olah!I104</f>
        <v>WMS</v>
      </c>
      <c r="J5988" s="246" t="str">
        <f>data_olah!J104</f>
        <v>TERPASANG</v>
      </c>
      <c r="K5988" s="246" t="str">
        <f>data_olah!T104</f>
        <v/>
      </c>
      <c r="L5988" s="246" t="str">
        <f>data_olah!U104</f>
        <v>TIDAK AKTIF</v>
      </c>
    </row>
    <row r="5989">
      <c r="A5989" s="245">
        <v>2026.0</v>
      </c>
      <c r="B5989" s="245" t="s">
        <v>3602</v>
      </c>
      <c r="C5989" s="246" t="str">
        <f>data_olah!B105</f>
        <v>KUTAI BARAT</v>
      </c>
      <c r="D5989" s="246" t="str">
        <f>data_olah!C105</f>
        <v>BARONG TONGKOK</v>
      </c>
      <c r="E5989" s="246" t="str">
        <f>data_olah!D105</f>
        <v>MENCIMAI</v>
      </c>
      <c r="F5989" s="247" t="str">
        <f>data_olah!F105</f>
        <v>-0.2813150783592161</v>
      </c>
      <c r="G5989" s="247" t="str">
        <f>data_olah!G105</f>
        <v>115.6717725280097</v>
      </c>
      <c r="H5989" s="246" t="str">
        <f>data_olah!H105</f>
        <v>TELKOM</v>
      </c>
      <c r="I5989" s="246" t="str">
        <f>data_olah!I105</f>
        <v>Astinet</v>
      </c>
      <c r="J5989" s="246" t="str">
        <f>data_olah!J105</f>
        <v>TERPASANG</v>
      </c>
      <c r="K5989" s="246" t="str">
        <f>data_olah!T105</f>
        <v/>
      </c>
      <c r="L5989" s="246" t="str">
        <f>data_olah!U105</f>
        <v>TIDAK TERDETEKSI</v>
      </c>
    </row>
    <row r="5990">
      <c r="A5990" s="245">
        <v>2026.0</v>
      </c>
      <c r="B5990" s="245" t="s">
        <v>3602</v>
      </c>
      <c r="C5990" s="246" t="str">
        <f>data_olah!B106</f>
        <v>KUTAI BARAT</v>
      </c>
      <c r="D5990" s="246" t="str">
        <f>data_olah!C106</f>
        <v>BARONG TONGKOK</v>
      </c>
      <c r="E5990" s="246" t="str">
        <f>data_olah!D106</f>
        <v>ENGKUNI PASEK</v>
      </c>
      <c r="F5990" s="247" t="str">
        <f>data_olah!F106</f>
        <v>-0.3104591798120373</v>
      </c>
      <c r="G5990" s="247" t="str">
        <f>data_olah!G106</f>
        <v>115.64765401386627</v>
      </c>
      <c r="H5990" s="246" t="str">
        <f>data_olah!H106</f>
        <v>BESTCAMP</v>
      </c>
      <c r="I5990" s="246" t="str">
        <f>data_olah!I106</f>
        <v>STARLINK</v>
      </c>
      <c r="J5990" s="246" t="str">
        <f>data_olah!J106</f>
        <v>TERPASANG</v>
      </c>
      <c r="K5990" s="246" t="str">
        <f>data_olah!T106</f>
        <v>&lt;= 100GB</v>
      </c>
      <c r="L5990" s="246" t="str">
        <f>data_olah!U106</f>
        <v>TIDAK OPTIMAL</v>
      </c>
    </row>
    <row r="5991">
      <c r="A5991" s="245">
        <v>2026.0</v>
      </c>
      <c r="B5991" s="245" t="s">
        <v>3602</v>
      </c>
      <c r="C5991" s="246" t="str">
        <f>data_olah!B107</f>
        <v>KUTAI BARAT</v>
      </c>
      <c r="D5991" s="246" t="str">
        <f>data_olah!C107</f>
        <v>BARONG TONGKOK</v>
      </c>
      <c r="E5991" s="246" t="str">
        <f>data_olah!D107</f>
        <v>PEPAS EHENG</v>
      </c>
      <c r="F5991" s="247" t="str">
        <f>data_olah!F107</f>
        <v>-0.28163155702530107</v>
      </c>
      <c r="G5991" s="247" t="str">
        <f>data_olah!G107</f>
        <v>115.60985498706191</v>
      </c>
      <c r="H5991" s="246" t="str">
        <f>data_olah!H107</f>
        <v>TELKOMSEL</v>
      </c>
      <c r="I5991" s="246" t="str">
        <f>data_olah!I107</f>
        <v>ORBIT</v>
      </c>
      <c r="J5991" s="246" t="str">
        <f>data_olah!J107</f>
        <v>TERPASANG</v>
      </c>
      <c r="K5991" s="246" t="str">
        <f>data_olah!T107</f>
        <v>&lt;= 150GB</v>
      </c>
      <c r="L5991" s="246" t="str">
        <f>data_olah!U107</f>
        <v>TIDAK TERDETEKSI</v>
      </c>
    </row>
    <row r="5992">
      <c r="A5992" s="245">
        <v>2026.0</v>
      </c>
      <c r="B5992" s="245" t="s">
        <v>3602</v>
      </c>
      <c r="C5992" s="246" t="str">
        <f>data_olah!B108</f>
        <v>KUTAI BARAT</v>
      </c>
      <c r="D5992" s="246" t="str">
        <f>data_olah!C108</f>
        <v>BARONG TONGKOK</v>
      </c>
      <c r="E5992" s="246" t="str">
        <f>data_olah!D108</f>
        <v>JUHAN ASA</v>
      </c>
      <c r="F5992" s="247" t="str">
        <f>data_olah!F108</f>
        <v>-0.19629182061140568</v>
      </c>
      <c r="G5992" s="247" t="str">
        <f>data_olah!G108</f>
        <v>115.60821740305036</v>
      </c>
      <c r="H5992" s="246" t="str">
        <f>data_olah!H108</f>
        <v>TELKOM</v>
      </c>
      <c r="I5992" s="246" t="str">
        <f>data_olah!I108</f>
        <v>WMS</v>
      </c>
      <c r="J5992" s="246" t="str">
        <f>data_olah!J108</f>
        <v>TERPASANG</v>
      </c>
      <c r="K5992" s="246" t="str">
        <f>data_olah!T108</f>
        <v/>
      </c>
      <c r="L5992" s="246" t="str">
        <f>data_olah!U108</f>
        <v>KURANG OPTIMAL</v>
      </c>
    </row>
    <row r="5993">
      <c r="A5993" s="245">
        <v>2026.0</v>
      </c>
      <c r="B5993" s="245" t="s">
        <v>3602</v>
      </c>
      <c r="C5993" s="246" t="str">
        <f>data_olah!B109</f>
        <v>KUTAI BARAT</v>
      </c>
      <c r="D5993" s="246" t="str">
        <f>data_olah!C109</f>
        <v>BARONG TONGKOK</v>
      </c>
      <c r="E5993" s="246" t="str">
        <f>data_olah!D109</f>
        <v>ASA</v>
      </c>
      <c r="F5993" s="247" t="str">
        <f>data_olah!F109</f>
        <v>-0.204935343102523</v>
      </c>
      <c r="G5993" s="247" t="str">
        <f>data_olah!G109</f>
        <v>115.67127516143881</v>
      </c>
      <c r="H5993" s="246" t="str">
        <f>data_olah!H109</f>
        <v>TELKOM</v>
      </c>
      <c r="I5993" s="246" t="str">
        <f>data_olah!I109</f>
        <v>WMS</v>
      </c>
      <c r="J5993" s="246" t="str">
        <f>data_olah!J109</f>
        <v>TERPASANG</v>
      </c>
      <c r="K5993" s="246" t="str">
        <f>data_olah!T109</f>
        <v/>
      </c>
      <c r="L5993" s="246" t="str">
        <f>data_olah!U109</f>
        <v>KURANG OPTIMAL</v>
      </c>
    </row>
    <row r="5994">
      <c r="A5994" s="245">
        <v>2026.0</v>
      </c>
      <c r="B5994" s="245" t="s">
        <v>3602</v>
      </c>
      <c r="C5994" s="246" t="str">
        <f>data_olah!B110</f>
        <v>KUTAI BARAT</v>
      </c>
      <c r="D5994" s="246" t="str">
        <f>data_olah!C110</f>
        <v>BARONG TONGKOK</v>
      </c>
      <c r="E5994" s="246" t="str">
        <f>data_olah!D110</f>
        <v>PEPES ASA</v>
      </c>
      <c r="F5994" s="247" t="str">
        <f>data_olah!F110</f>
        <v>-0.16708560523873905</v>
      </c>
      <c r="G5994" s="247" t="str">
        <f>data_olah!G110</f>
        <v>115.68779596327703</v>
      </c>
      <c r="H5994" s="246" t="str">
        <f>data_olah!H110</f>
        <v>COMTELINDO</v>
      </c>
      <c r="I5994" s="246" t="str">
        <f>data_olah!I110</f>
        <v>WMS</v>
      </c>
      <c r="J5994" s="246" t="str">
        <f>data_olah!J110</f>
        <v>TERPASANG</v>
      </c>
      <c r="K5994" s="246" t="str">
        <f>data_olah!T110</f>
        <v>&lt;= 200GB</v>
      </c>
      <c r="L5994" s="246" t="str">
        <f>data_olah!U110</f>
        <v>KURANG OPTIMAL</v>
      </c>
    </row>
    <row r="5995">
      <c r="A5995" s="245">
        <v>2026.0</v>
      </c>
      <c r="B5995" s="245" t="s">
        <v>3602</v>
      </c>
      <c r="C5995" s="246" t="str">
        <f>data_olah!B111</f>
        <v>KUTAI BARAT</v>
      </c>
      <c r="D5995" s="246" t="str">
        <f>data_olah!C111</f>
        <v>BARONG TONGKOK</v>
      </c>
      <c r="E5995" s="246" t="str">
        <f>data_olah!D111</f>
        <v>MUARA ASA</v>
      </c>
      <c r="F5995" s="247" t="str">
        <f>data_olah!F111</f>
        <v>-0.130291341949828</v>
      </c>
      <c r="G5995" s="247" t="str">
        <f>data_olah!G111</f>
        <v>115.71415613407514</v>
      </c>
      <c r="H5995" s="246" t="str">
        <f>data_olah!H111</f>
        <v>BESTCAMP</v>
      </c>
      <c r="I5995" s="246" t="str">
        <f>data_olah!I111</f>
        <v>STARLINK</v>
      </c>
      <c r="J5995" s="246" t="str">
        <f>data_olah!J111</f>
        <v>TERPASANG</v>
      </c>
      <c r="K5995" s="246" t="str">
        <f>data_olah!T111</f>
        <v>&lt;= 500GB</v>
      </c>
      <c r="L5995" s="246" t="str">
        <f>data_olah!U111</f>
        <v>TIDAK OPTIMAL</v>
      </c>
    </row>
    <row r="5996">
      <c r="A5996" s="245">
        <v>2026.0</v>
      </c>
      <c r="B5996" s="245" t="s">
        <v>3602</v>
      </c>
      <c r="C5996" s="246" t="str">
        <f>data_olah!B112</f>
        <v>KUTAI BARAT</v>
      </c>
      <c r="D5996" s="246" t="str">
        <f>data_olah!C112</f>
        <v>BARONG TONGKOK</v>
      </c>
      <c r="E5996" s="246" t="str">
        <f>data_olah!D112</f>
        <v>ONGKO ASA</v>
      </c>
      <c r="F5996" s="247" t="str">
        <f>data_olah!F112</f>
        <v>-0.17041179692585853</v>
      </c>
      <c r="G5996" s="247" t="str">
        <f>data_olah!G112</f>
        <v>115.69567156313413</v>
      </c>
      <c r="H5996" s="246" t="str">
        <f>data_olah!H112</f>
        <v>BESTCAMP</v>
      </c>
      <c r="I5996" s="246" t="str">
        <f>data_olah!I112</f>
        <v>STARLINK</v>
      </c>
      <c r="J5996" s="246" t="str">
        <f>data_olah!J112</f>
        <v>TERPASANG</v>
      </c>
      <c r="K5996" s="246" t="str">
        <f>data_olah!T112</f>
        <v>&lt;= 500GB</v>
      </c>
      <c r="L5996" s="246" t="str">
        <f>data_olah!U112</f>
        <v>OPTIMAL</v>
      </c>
    </row>
    <row r="5997">
      <c r="A5997" s="245">
        <v>2026.0</v>
      </c>
      <c r="B5997" s="245" t="s">
        <v>3602</v>
      </c>
      <c r="C5997" s="246" t="str">
        <f>data_olah!B113</f>
        <v>KUTAI BARAT</v>
      </c>
      <c r="D5997" s="246" t="str">
        <f>data_olah!C113</f>
        <v>BARONG TONGKOK</v>
      </c>
      <c r="E5997" s="246" t="str">
        <f>data_olah!D113</f>
        <v>JUAQ ASA</v>
      </c>
      <c r="F5997" s="247" t="str">
        <f>data_olah!F113</f>
        <v>-0.17887505723404634</v>
      </c>
      <c r="G5997" s="247" t="str">
        <f>data_olah!G113</f>
        <v>115.67922205757701</v>
      </c>
      <c r="H5997" s="246" t="str">
        <f>data_olah!H113</f>
        <v>TELKOM</v>
      </c>
      <c r="I5997" s="246" t="str">
        <f>data_olah!I113</f>
        <v>WMS</v>
      </c>
      <c r="J5997" s="246" t="str">
        <f>data_olah!J113</f>
        <v>TERPASANG</v>
      </c>
      <c r="K5997" s="246" t="str">
        <f>data_olah!T113</f>
        <v/>
      </c>
      <c r="L5997" s="246" t="str">
        <f>data_olah!U113</f>
        <v>KURANG OPTIMAL</v>
      </c>
    </row>
    <row r="5998">
      <c r="A5998" s="245">
        <v>2026.0</v>
      </c>
      <c r="B5998" s="245" t="s">
        <v>3602</v>
      </c>
      <c r="C5998" s="246" t="str">
        <f>data_olah!B114</f>
        <v>KUTAI BARAT</v>
      </c>
      <c r="D5998" s="246" t="str">
        <f>data_olah!C114</f>
        <v>BARONG TONGKOK</v>
      </c>
      <c r="E5998" s="246" t="str">
        <f>data_olah!D114</f>
        <v>OMBAU ASA</v>
      </c>
      <c r="F5998" s="247" t="str">
        <f>data_olah!F114</f>
        <v>-0.191838885987442</v>
      </c>
      <c r="G5998" s="247" t="str">
        <f>data_olah!G114</f>
        <v>115.71663257092645</v>
      </c>
      <c r="H5998" s="246" t="str">
        <f>data_olah!H114</f>
        <v>TELKOM</v>
      </c>
      <c r="I5998" s="246" t="str">
        <f>data_olah!I114</f>
        <v>Astinet</v>
      </c>
      <c r="J5998" s="246" t="str">
        <f>data_olah!J114</f>
        <v>TERPASANG</v>
      </c>
      <c r="K5998" s="246" t="str">
        <f>data_olah!T114</f>
        <v/>
      </c>
      <c r="L5998" s="246" t="str">
        <f>data_olah!U114</f>
        <v>TIDAK TERDETEKSI</v>
      </c>
    </row>
    <row r="5999">
      <c r="A5999" s="245">
        <v>2026.0</v>
      </c>
      <c r="B5999" s="245" t="s">
        <v>3602</v>
      </c>
      <c r="C5999" s="246" t="str">
        <f>data_olah!B115</f>
        <v>KUTAI BARAT</v>
      </c>
      <c r="D5999" s="246" t="str">
        <f>data_olah!C115</f>
        <v>BARONG TONGKOK</v>
      </c>
      <c r="E5999" s="246" t="str">
        <f>data_olah!D115</f>
        <v>NGENYAN ASA</v>
      </c>
      <c r="F5999" s="247" t="str">
        <f>data_olah!F115</f>
        <v>-0.21607552833560312</v>
      </c>
      <c r="G5999" s="247" t="str">
        <f>data_olah!G115</f>
        <v>115.7277197286916</v>
      </c>
      <c r="H5999" s="246" t="str">
        <f>data_olah!H115</f>
        <v>TELKOM</v>
      </c>
      <c r="I5999" s="246" t="str">
        <f>data_olah!I115</f>
        <v>WMS</v>
      </c>
      <c r="J5999" s="246" t="str">
        <f>data_olah!J115</f>
        <v>TERPASANG</v>
      </c>
      <c r="K5999" s="246" t="str">
        <f>data_olah!T115</f>
        <v/>
      </c>
      <c r="L5999" s="246" t="str">
        <f>data_olah!U115</f>
        <v>KURANG OPTIMAL</v>
      </c>
    </row>
    <row r="6000">
      <c r="A6000" s="245">
        <v>2026.0</v>
      </c>
      <c r="B6000" s="245" t="s">
        <v>3602</v>
      </c>
      <c r="C6000" s="246" t="str">
        <f>data_olah!B116</f>
        <v>KUTAI BARAT</v>
      </c>
      <c r="D6000" s="246" t="str">
        <f>data_olah!C116</f>
        <v>BARONG TONGKOK</v>
      </c>
      <c r="E6000" s="246" t="str">
        <f>data_olah!D116</f>
        <v>GEMUHAN ASA</v>
      </c>
      <c r="F6000" s="247" t="str">
        <f>data_olah!F116</f>
        <v>-0.1865940407850733</v>
      </c>
      <c r="G6000" s="247" t="str">
        <f>data_olah!G116</f>
        <v>115.77478736076023</v>
      </c>
      <c r="H6000" s="246" t="str">
        <f>data_olah!H116</f>
        <v>TELKOMSEL</v>
      </c>
      <c r="I6000" s="246" t="str">
        <f>data_olah!I116</f>
        <v>INDIHOME</v>
      </c>
      <c r="J6000" s="246" t="str">
        <f>data_olah!J116</f>
        <v>TERPASANG</v>
      </c>
      <c r="K6000" s="246" t="str">
        <f>data_olah!T116</f>
        <v/>
      </c>
      <c r="L6000" s="246" t="str">
        <f>data_olah!U116</f>
        <v>KURANG OPTIMAL</v>
      </c>
    </row>
    <row r="6001">
      <c r="A6001" s="245">
        <v>2026.0</v>
      </c>
      <c r="B6001" s="245" t="s">
        <v>3602</v>
      </c>
      <c r="C6001" s="246" t="str">
        <f>data_olah!B117</f>
        <v>KUTAI BARAT</v>
      </c>
      <c r="D6001" s="246" t="str">
        <f>data_olah!C117</f>
        <v>BARONG TONGKOK</v>
      </c>
      <c r="E6001" s="246" t="str">
        <f>data_olah!D117</f>
        <v>GELEO BARU</v>
      </c>
      <c r="F6001" s="247" t="str">
        <f>data_olah!F117</f>
        <v>-0.17444422795683048</v>
      </c>
      <c r="G6001" s="247" t="str">
        <f>data_olah!G117</f>
        <v>115.74867481430151</v>
      </c>
      <c r="H6001" s="246" t="str">
        <f>data_olah!H117</f>
        <v>TELKOMSEL</v>
      </c>
      <c r="I6001" s="246" t="str">
        <f>data_olah!I117</f>
        <v>INDIHOME</v>
      </c>
      <c r="J6001" s="246" t="str">
        <f>data_olah!J117</f>
        <v>TERPASANG</v>
      </c>
      <c r="K6001" s="246" t="str">
        <f>data_olah!T117</f>
        <v/>
      </c>
      <c r="L6001" s="246" t="str">
        <f>data_olah!U117</f>
        <v>KURANG OPTIMAL</v>
      </c>
    </row>
    <row r="6002">
      <c r="A6002" s="245">
        <v>2026.0</v>
      </c>
      <c r="B6002" s="245" t="s">
        <v>3602</v>
      </c>
      <c r="C6002" s="246" t="str">
        <f>data_olah!B118</f>
        <v>KUTAI BARAT</v>
      </c>
      <c r="D6002" s="246" t="str">
        <f>data_olah!C118</f>
        <v>BARONG TONGKOK</v>
      </c>
      <c r="E6002" s="246" t="str">
        <f>data_olah!D118</f>
        <v>GELEO ASA</v>
      </c>
      <c r="F6002" s="247" t="str">
        <f>data_olah!F118</f>
        <v>-0.1572131914729909</v>
      </c>
      <c r="G6002" s="247" t="str">
        <f>data_olah!G118</f>
        <v>115.74240559667388</v>
      </c>
      <c r="H6002" s="246" t="str">
        <f>data_olah!H118</f>
        <v>TELKOM</v>
      </c>
      <c r="I6002" s="246" t="str">
        <f>data_olah!I118</f>
        <v>WMS</v>
      </c>
      <c r="J6002" s="246" t="str">
        <f>data_olah!J118</f>
        <v>TERPASANG</v>
      </c>
      <c r="K6002" s="246" t="str">
        <f>data_olah!T118</f>
        <v/>
      </c>
      <c r="L6002" s="246" t="str">
        <f>data_olah!U118</f>
        <v>KURANG OPTIMAL</v>
      </c>
    </row>
    <row r="6003">
      <c r="A6003" s="245">
        <v>2026.0</v>
      </c>
      <c r="B6003" s="245" t="s">
        <v>3602</v>
      </c>
      <c r="C6003" s="246" t="str">
        <f>data_olah!B119</f>
        <v>KUTAI BARAT</v>
      </c>
      <c r="D6003" s="246" t="str">
        <f>data_olah!C119</f>
        <v>BARONG TONGKOK</v>
      </c>
      <c r="E6003" s="246" t="str">
        <f>data_olah!D119</f>
        <v>REJO BASUKI</v>
      </c>
      <c r="F6003" s="247" t="str">
        <f>data_olah!F119</f>
        <v>-0.2696440984378218</v>
      </c>
      <c r="G6003" s="247" t="str">
        <f>data_olah!G119</f>
        <v>115.67661951113836</v>
      </c>
      <c r="H6003" s="246" t="str">
        <f>data_olah!H119</f>
        <v>TELKOMSEL</v>
      </c>
      <c r="I6003" s="246" t="str">
        <f>data_olah!I119</f>
        <v>INDIHOME</v>
      </c>
      <c r="J6003" s="246" t="str">
        <f>data_olah!J119</f>
        <v>TERPASANG</v>
      </c>
      <c r="K6003" s="246" t="str">
        <f>data_olah!T119</f>
        <v/>
      </c>
      <c r="L6003" s="246" t="str">
        <f>data_olah!U119</f>
        <v>TIDAK OPTIMAL</v>
      </c>
    </row>
    <row r="6004">
      <c r="A6004" s="245">
        <v>2026.0</v>
      </c>
      <c r="B6004" s="245" t="s">
        <v>3602</v>
      </c>
      <c r="C6004" s="246" t="str">
        <f>data_olah!B120</f>
        <v>KUTAI BARAT</v>
      </c>
      <c r="D6004" s="246" t="str">
        <f>data_olah!C120</f>
        <v>BARONG TONGKOK</v>
      </c>
      <c r="E6004" s="246" t="str">
        <f>data_olah!D120</f>
        <v>SUMBER SARI</v>
      </c>
      <c r="F6004" s="247" t="str">
        <f>data_olah!F120</f>
        <v>-0.23818464861862707</v>
      </c>
      <c r="G6004" s="247" t="str">
        <f>data_olah!G120</f>
        <v>115.71903218811187</v>
      </c>
      <c r="H6004" s="246" t="str">
        <f>data_olah!H120</f>
        <v>TELKOMSEL</v>
      </c>
      <c r="I6004" s="246" t="str">
        <f>data_olah!I120</f>
        <v>INDIHOME</v>
      </c>
      <c r="J6004" s="246" t="str">
        <f>data_olah!J120</f>
        <v>TERPASANG</v>
      </c>
      <c r="K6004" s="246" t="str">
        <f>data_olah!T120</f>
        <v/>
      </c>
      <c r="L6004" s="246" t="str">
        <f>data_olah!U120</f>
        <v>KURANG OPTIMAL</v>
      </c>
    </row>
    <row r="6005">
      <c r="A6005" s="245">
        <v>2026.0</v>
      </c>
      <c r="B6005" s="245" t="s">
        <v>3602</v>
      </c>
      <c r="C6005" s="246" t="str">
        <f>data_olah!B121</f>
        <v>KUTAI BARAT</v>
      </c>
      <c r="D6005" s="246" t="str">
        <f>data_olah!C121</f>
        <v>BARONG TONGKOK</v>
      </c>
      <c r="E6005" s="246" t="str">
        <f>data_olah!D121</f>
        <v>SENDAWAR</v>
      </c>
      <c r="F6005" s="247" t="str">
        <f>data_olah!F121</f>
        <v>-0.213830</v>
      </c>
      <c r="G6005" s="247" t="str">
        <f>data_olah!G121</f>
        <v>115.781577</v>
      </c>
      <c r="H6005" s="246" t="str">
        <f>data_olah!H121</f>
        <v>TELKOM</v>
      </c>
      <c r="I6005" s="246" t="str">
        <f>data_olah!I121</f>
        <v>Astinet</v>
      </c>
      <c r="J6005" s="246" t="str">
        <f>data_olah!J121</f>
        <v>TERPASANG</v>
      </c>
      <c r="K6005" s="246" t="str">
        <f>data_olah!T121</f>
        <v/>
      </c>
      <c r="L6005" s="246" t="str">
        <f>data_olah!U121</f>
        <v>TIDAK TERDETEKSI</v>
      </c>
    </row>
    <row r="6006">
      <c r="A6006" s="245">
        <v>2026.0</v>
      </c>
      <c r="B6006" s="245" t="s">
        <v>3602</v>
      </c>
      <c r="C6006" s="246" t="str">
        <f>data_olah!B122</f>
        <v>KUTAI BARAT</v>
      </c>
      <c r="D6006" s="246" t="str">
        <f>data_olah!C122</f>
        <v>BARONG TONGKOK</v>
      </c>
      <c r="E6006" s="246" t="str">
        <f>data_olah!D122</f>
        <v>BALOK ASA</v>
      </c>
      <c r="F6006" s="247" t="str">
        <f>data_olah!F122</f>
        <v>-0.21272149956816314</v>
      </c>
      <c r="G6006" s="247" t="str">
        <f>data_olah!G122</f>
        <v>115.64039769220865</v>
      </c>
      <c r="H6006" s="246" t="str">
        <f>data_olah!H122</f>
        <v>PSN</v>
      </c>
      <c r="I6006" s="246" t="str">
        <f>data_olah!I122</f>
        <v>VSAT</v>
      </c>
      <c r="J6006" s="246" t="str">
        <f>data_olah!J122</f>
        <v>TERPASANG</v>
      </c>
      <c r="K6006" s="246" t="str">
        <f>data_olah!T122</f>
        <v>&lt;= 1GB</v>
      </c>
      <c r="L6006" s="246" t="str">
        <f>data_olah!U122</f>
        <v>TIDAK OPTIMAL</v>
      </c>
    </row>
    <row r="6007">
      <c r="A6007" s="245">
        <v>2026.0</v>
      </c>
      <c r="B6007" s="245" t="s">
        <v>3602</v>
      </c>
      <c r="C6007" s="246" t="str">
        <f>data_olah!B123</f>
        <v>KUTAI BARAT</v>
      </c>
      <c r="D6007" s="246" t="str">
        <f>data_olah!C123</f>
        <v>BARONG TONGKOK</v>
      </c>
      <c r="E6007" s="246" t="str">
        <f>data_olah!D123</f>
        <v>BELEMPUNG ULAQ</v>
      </c>
      <c r="F6007" s="247" t="str">
        <f>data_olah!F123</f>
        <v>-0.22734207228667713</v>
      </c>
      <c r="G6007" s="247" t="str">
        <f>data_olah!G123</f>
        <v>115.74720937264836</v>
      </c>
      <c r="H6007" s="246" t="str">
        <f>data_olah!H123</f>
        <v>COMTELINDO</v>
      </c>
      <c r="I6007" s="246" t="str">
        <f>data_olah!I123</f>
        <v>WMS</v>
      </c>
      <c r="J6007" s="246" t="str">
        <f>data_olah!J123</f>
        <v>TERPASANG</v>
      </c>
      <c r="K6007" s="246" t="str">
        <f>data_olah!T123</f>
        <v>&lt;=1000GB</v>
      </c>
      <c r="L6007" s="246" t="str">
        <f>data_olah!U123</f>
        <v>SANGAT OPTIMAL</v>
      </c>
    </row>
    <row r="6008">
      <c r="A6008" s="245">
        <v>2026.0</v>
      </c>
      <c r="B6008" s="245" t="s">
        <v>3602</v>
      </c>
      <c r="C6008" s="246" t="str">
        <f>data_olah!B124</f>
        <v>KUTAI BARAT</v>
      </c>
      <c r="D6008" s="246" t="str">
        <f>data_olah!C124</f>
        <v>BENTIAN BESAR</v>
      </c>
      <c r="E6008" s="246" t="str">
        <f>data_olah!D124</f>
        <v>RANDA EMPAS</v>
      </c>
      <c r="F6008" s="247" t="str">
        <f>data_olah!F124</f>
        <v>-1.0574766817369508</v>
      </c>
      <c r="G6008" s="247" t="str">
        <f>data_olah!G124</f>
        <v>115.75151086867604</v>
      </c>
      <c r="H6008" s="246" t="str">
        <f>data_olah!H124</f>
        <v>TELKOMSAT</v>
      </c>
      <c r="I6008" s="246" t="str">
        <f>data_olah!I124</f>
        <v>STARLINK</v>
      </c>
      <c r="J6008" s="246" t="str">
        <f>data_olah!J124</f>
        <v>TERPASANG</v>
      </c>
      <c r="K6008" s="246" t="str">
        <f>data_olah!T124</f>
        <v/>
      </c>
      <c r="L6008" s="246" t="str">
        <f>data_olah!U124</f>
        <v>OPTIMAL</v>
      </c>
    </row>
    <row r="6009">
      <c r="A6009" s="245">
        <v>2026.0</v>
      </c>
      <c r="B6009" s="245" t="s">
        <v>3602</v>
      </c>
      <c r="C6009" s="246" t="str">
        <f>data_olah!B125</f>
        <v>KUTAI BARAT</v>
      </c>
      <c r="D6009" s="246" t="str">
        <f>data_olah!C125</f>
        <v>BENTIAN BESAR</v>
      </c>
      <c r="E6009" s="246" t="str">
        <f>data_olah!D125</f>
        <v>TUKUQ</v>
      </c>
      <c r="F6009" s="247" t="str">
        <f>data_olah!F125</f>
        <v>-1.0606688788822483</v>
      </c>
      <c r="G6009" s="247" t="str">
        <f>data_olah!G125</f>
        <v>115.73646642873628</v>
      </c>
      <c r="H6009" s="246" t="str">
        <f>data_olah!H125</f>
        <v>TELKOMSAT</v>
      </c>
      <c r="I6009" s="246" t="str">
        <f>data_olah!I125</f>
        <v>STARLINK</v>
      </c>
      <c r="J6009" s="246" t="str">
        <f>data_olah!J125</f>
        <v>TERPASANG</v>
      </c>
      <c r="K6009" s="246" t="str">
        <f>data_olah!T125</f>
        <v/>
      </c>
      <c r="L6009" s="246" t="str">
        <f>data_olah!U125</f>
        <v>SANGAT OPTIMAL</v>
      </c>
    </row>
    <row r="6010">
      <c r="A6010" s="245">
        <v>2026.0</v>
      </c>
      <c r="B6010" s="245" t="s">
        <v>3602</v>
      </c>
      <c r="C6010" s="246" t="str">
        <f>data_olah!B126</f>
        <v>KUTAI BARAT</v>
      </c>
      <c r="D6010" s="246" t="str">
        <f>data_olah!C126</f>
        <v>BENTIAN BESAR</v>
      </c>
      <c r="E6010" s="246" t="str">
        <f>data_olah!D126</f>
        <v>TENDE</v>
      </c>
      <c r="F6010" s="247" t="str">
        <f>data_olah!F126</f>
        <v>-1.0574441252606084</v>
      </c>
      <c r="G6010" s="247" t="str">
        <f>data_olah!G126</f>
        <v>115.78149414540037</v>
      </c>
      <c r="H6010" s="246" t="str">
        <f>data_olah!H126</f>
        <v>BESTCAMP</v>
      </c>
      <c r="I6010" s="246" t="str">
        <f>data_olah!I126</f>
        <v>STARLINK</v>
      </c>
      <c r="J6010" s="246" t="str">
        <f>data_olah!J126</f>
        <v>TERPASANG</v>
      </c>
      <c r="K6010" s="246" t="str">
        <f>data_olah!T126</f>
        <v>&lt;=1000GB</v>
      </c>
      <c r="L6010" s="246" t="str">
        <f>data_olah!U126</f>
        <v>SANGAT OPTIMAL</v>
      </c>
    </row>
    <row r="6011">
      <c r="A6011" s="245">
        <v>2026.0</v>
      </c>
      <c r="B6011" s="245" t="s">
        <v>3602</v>
      </c>
      <c r="C6011" s="246" t="str">
        <f>data_olah!B127</f>
        <v>KUTAI BARAT</v>
      </c>
      <c r="D6011" s="246" t="str">
        <f>data_olah!C127</f>
        <v>BENTIAN BESAR</v>
      </c>
      <c r="E6011" s="246" t="str">
        <f>data_olah!D127</f>
        <v>SAMBUNG</v>
      </c>
      <c r="F6011" s="247" t="str">
        <f>data_olah!F127</f>
        <v>-0.999391784911418</v>
      </c>
      <c r="G6011" s="247" t="str">
        <f>data_olah!G127</f>
        <v>115.74315145221495</v>
      </c>
      <c r="H6011" s="246" t="str">
        <f>data_olah!H127</f>
        <v>ICON+</v>
      </c>
      <c r="I6011" s="246" t="str">
        <f>data_olah!I127</f>
        <v>STARLINK</v>
      </c>
      <c r="J6011" s="246" t="str">
        <f>data_olah!J127</f>
        <v>TERPASANG</v>
      </c>
      <c r="K6011" s="246" t="str">
        <f>data_olah!T127</f>
        <v/>
      </c>
      <c r="L6011" s="246" t="str">
        <f>data_olah!U127</f>
        <v>KURANG OPTIMAL</v>
      </c>
    </row>
    <row r="6012">
      <c r="A6012" s="245">
        <v>2026.0</v>
      </c>
      <c r="B6012" s="245" t="s">
        <v>3602</v>
      </c>
      <c r="C6012" s="246" t="str">
        <f>data_olah!B128</f>
        <v>KUTAI BARAT</v>
      </c>
      <c r="D6012" s="246" t="str">
        <f>data_olah!C128</f>
        <v>BENTIAN BESAR</v>
      </c>
      <c r="E6012" s="246" t="str">
        <f>data_olah!D128</f>
        <v>ANAN JAYA</v>
      </c>
      <c r="F6012" s="247" t="str">
        <f>data_olah!F128</f>
        <v>-0.9021270885289268</v>
      </c>
      <c r="G6012" s="247" t="str">
        <f>data_olah!G128</f>
        <v>115.6862917939674</v>
      </c>
      <c r="H6012" s="246" t="str">
        <f>data_olah!H128</f>
        <v>TELKOMSEL</v>
      </c>
      <c r="I6012" s="246" t="str">
        <f>data_olah!I128</f>
        <v>ORBIT</v>
      </c>
      <c r="J6012" s="246" t="str">
        <f>data_olah!J128</f>
        <v>TERPASANG</v>
      </c>
      <c r="K6012" s="246" t="str">
        <f>data_olah!T128</f>
        <v>&lt;= 50GB</v>
      </c>
      <c r="L6012" s="246" t="str">
        <f>data_olah!U128</f>
        <v>TIDAK TERDETEKSI</v>
      </c>
    </row>
    <row r="6013">
      <c r="A6013" s="245">
        <v>2026.0</v>
      </c>
      <c r="B6013" s="245" t="s">
        <v>3602</v>
      </c>
      <c r="C6013" s="246" t="str">
        <f>data_olah!B129</f>
        <v>KUTAI BARAT</v>
      </c>
      <c r="D6013" s="246" t="str">
        <f>data_olah!C129</f>
        <v>BENTIAN BESAR</v>
      </c>
      <c r="E6013" s="246" t="str">
        <f>data_olah!D129</f>
        <v>JELMU SIBAK</v>
      </c>
      <c r="F6013" s="247" t="str">
        <f>data_olah!F129</f>
        <v>-0.8786543998607228</v>
      </c>
      <c r="G6013" s="247" t="str">
        <f>data_olah!G129</f>
        <v>115.7456375291888</v>
      </c>
      <c r="H6013" s="246" t="str">
        <f>data_olah!H129</f>
        <v>TELKOMSEL</v>
      </c>
      <c r="I6013" s="246" t="str">
        <f>data_olah!I129</f>
        <v>ORBIT</v>
      </c>
      <c r="J6013" s="246" t="str">
        <f>data_olah!J129</f>
        <v>TERPASANG</v>
      </c>
      <c r="K6013" s="246" t="str">
        <f>data_olah!T129</f>
        <v>TIDAK AKTIF</v>
      </c>
      <c r="L6013" s="246" t="str">
        <f>data_olah!U129</f>
        <v>TIDAK TERDETEKSI</v>
      </c>
    </row>
    <row r="6014">
      <c r="A6014" s="245">
        <v>2026.0</v>
      </c>
      <c r="B6014" s="245" t="s">
        <v>3602</v>
      </c>
      <c r="C6014" s="246" t="str">
        <f>data_olah!B130</f>
        <v>KUTAI BARAT</v>
      </c>
      <c r="D6014" s="246" t="str">
        <f>data_olah!C130</f>
        <v>BENTIAN BESAR</v>
      </c>
      <c r="E6014" s="246" t="str">
        <f>data_olah!D130</f>
        <v>SUAKONG</v>
      </c>
      <c r="F6014" s="247" t="str">
        <f>data_olah!F130</f>
        <v>-0.7777228541435675</v>
      </c>
      <c r="G6014" s="247" t="str">
        <f>data_olah!G130</f>
        <v>115.76754982870969</v>
      </c>
      <c r="H6014" s="246" t="str">
        <f>data_olah!H130</f>
        <v>TELKOMSEL</v>
      </c>
      <c r="I6014" s="246" t="str">
        <f>data_olah!I130</f>
        <v>ORBIT</v>
      </c>
      <c r="J6014" s="246" t="str">
        <f>data_olah!J130</f>
        <v>TERPASANG</v>
      </c>
      <c r="K6014" s="246" t="str">
        <f>data_olah!T130</f>
        <v>&lt;= 500GB</v>
      </c>
      <c r="L6014" s="246" t="str">
        <f>data_olah!U130</f>
        <v>TIDAK TERDETEKSI</v>
      </c>
    </row>
    <row r="6015">
      <c r="A6015" s="245">
        <v>2026.0</v>
      </c>
      <c r="B6015" s="245" t="s">
        <v>3602</v>
      </c>
      <c r="C6015" s="246" t="str">
        <f>data_olah!B131</f>
        <v>KUTAI BARAT</v>
      </c>
      <c r="D6015" s="246" t="str">
        <f>data_olah!C131</f>
        <v>BENTIAN BESAR</v>
      </c>
      <c r="E6015" s="246" t="str">
        <f>data_olah!D131</f>
        <v>PENARUNG</v>
      </c>
      <c r="F6015" s="247" t="str">
        <f>data_olah!F131</f>
        <v>-0.6529620986760182</v>
      </c>
      <c r="G6015" s="247" t="str">
        <f>data_olah!G131</f>
        <v>115.72201479986926</v>
      </c>
      <c r="H6015" s="246" t="str">
        <f>data_olah!H131</f>
        <v>BESTCAMP</v>
      </c>
      <c r="I6015" s="246" t="str">
        <f>data_olah!I131</f>
        <v>STARLINK</v>
      </c>
      <c r="J6015" s="246" t="str">
        <f>data_olah!J131</f>
        <v>TERPASANG</v>
      </c>
      <c r="K6015" s="246" t="str">
        <f>data_olah!T131</f>
        <v>&lt;= 500GB</v>
      </c>
      <c r="L6015" s="246" t="str">
        <f>data_olah!U131</f>
        <v>KURANG OPTIMAL</v>
      </c>
    </row>
    <row r="6016">
      <c r="A6016" s="245">
        <v>2026.0</v>
      </c>
      <c r="B6016" s="245" t="s">
        <v>3602</v>
      </c>
      <c r="C6016" s="246" t="str">
        <f>data_olah!B132</f>
        <v>KUTAI BARAT</v>
      </c>
      <c r="D6016" s="246" t="str">
        <f>data_olah!C132</f>
        <v>BENTIAN BESAR</v>
      </c>
      <c r="E6016" s="246" t="str">
        <f>data_olah!D132</f>
        <v>DILANG PUTI</v>
      </c>
      <c r="F6016" s="247" t="str">
        <f>data_olah!F132</f>
        <v>-0.7113638600819848</v>
      </c>
      <c r="G6016" s="247" t="str">
        <f>data_olah!G132</f>
        <v>115.76679645736847</v>
      </c>
      <c r="H6016" s="246" t="str">
        <f>data_olah!H132</f>
        <v>TELKOMSEL</v>
      </c>
      <c r="I6016" s="246" t="str">
        <f>data_olah!I132</f>
        <v>ORBIT</v>
      </c>
      <c r="J6016" s="246" t="str">
        <f>data_olah!J132</f>
        <v>TERPASANG</v>
      </c>
      <c r="K6016" s="246" t="str">
        <f>data_olah!T132</f>
        <v>&lt;= 50GB</v>
      </c>
      <c r="L6016" s="246" t="str">
        <f>data_olah!U132</f>
        <v>TIDAK TERDETEKSI</v>
      </c>
    </row>
    <row r="6017">
      <c r="A6017" s="245">
        <v>2026.0</v>
      </c>
      <c r="B6017" s="245" t="s">
        <v>3602</v>
      </c>
      <c r="C6017" s="246" t="str">
        <f>data_olah!B133</f>
        <v>KUTAI BARAT</v>
      </c>
      <c r="D6017" s="246" t="str">
        <f>data_olah!C133</f>
        <v>BONGAN</v>
      </c>
      <c r="E6017" s="246" t="str">
        <f>data_olah!D133</f>
        <v>GERUNGUNG</v>
      </c>
      <c r="F6017" s="247" t="str">
        <f>data_olah!F133</f>
        <v>-1.0031204138417809</v>
      </c>
      <c r="G6017" s="247" t="str">
        <f>data_olah!G133</f>
        <v>116.10534835358968</v>
      </c>
      <c r="H6017" s="246" t="str">
        <f>data_olah!H133</f>
        <v>TELKOMSAT</v>
      </c>
      <c r="I6017" s="246" t="str">
        <f>data_olah!I133</f>
        <v>STARLINK</v>
      </c>
      <c r="J6017" s="246" t="str">
        <f>data_olah!J133</f>
        <v>TERPASANG</v>
      </c>
      <c r="K6017" s="246" t="str">
        <f>data_olah!T133</f>
        <v/>
      </c>
      <c r="L6017" s="246" t="str">
        <f>data_olah!U133</f>
        <v>OPTIMAL</v>
      </c>
    </row>
    <row r="6018">
      <c r="A6018" s="245">
        <v>2026.0</v>
      </c>
      <c r="B6018" s="245" t="s">
        <v>3602</v>
      </c>
      <c r="C6018" s="246" t="str">
        <f>data_olah!B134</f>
        <v>KUTAI BARAT</v>
      </c>
      <c r="D6018" s="246" t="str">
        <f>data_olah!C134</f>
        <v>BONGAN</v>
      </c>
      <c r="E6018" s="246" t="str">
        <f>data_olah!D134</f>
        <v>PERENG TALIQ</v>
      </c>
      <c r="F6018" s="247" t="str">
        <f>data_olah!F134</f>
        <v>-0.8163408121446062</v>
      </c>
      <c r="G6018" s="247" t="str">
        <f>data_olah!G134</f>
        <v>116.25914389453153</v>
      </c>
      <c r="H6018" s="246" t="str">
        <f>data_olah!H134</f>
        <v>BESTCAMP</v>
      </c>
      <c r="I6018" s="246" t="str">
        <f>data_olah!I134</f>
        <v>STARLINK</v>
      </c>
      <c r="J6018" s="246" t="str">
        <f>data_olah!J134</f>
        <v>TERPASANG</v>
      </c>
      <c r="K6018" s="246" t="str">
        <f>data_olah!T134</f>
        <v>&lt;=1000GB</v>
      </c>
      <c r="L6018" s="246" t="str">
        <f>data_olah!U134</f>
        <v>SANGAT OPTIMAL</v>
      </c>
    </row>
    <row r="6019">
      <c r="A6019" s="245">
        <v>2026.0</v>
      </c>
      <c r="B6019" s="245" t="s">
        <v>3602</v>
      </c>
      <c r="C6019" s="246" t="str">
        <f>data_olah!B135</f>
        <v>KUTAI BARAT</v>
      </c>
      <c r="D6019" s="246" t="str">
        <f>data_olah!C135</f>
        <v>BONGAN</v>
      </c>
      <c r="E6019" s="246" t="str">
        <f>data_olah!D135</f>
        <v>TANJUNG SOKE</v>
      </c>
      <c r="F6019" s="247" t="str">
        <f>data_olah!F135</f>
        <v>-0.9853883718734402</v>
      </c>
      <c r="G6019" s="247" t="str">
        <f>data_olah!G135</f>
        <v>116.14852985986349</v>
      </c>
      <c r="H6019" s="246" t="str">
        <f>data_olah!H135</f>
        <v>ICON+</v>
      </c>
      <c r="I6019" s="246" t="str">
        <f>data_olah!I135</f>
        <v>STARLINK</v>
      </c>
      <c r="J6019" s="246" t="str">
        <f>data_olah!J135</f>
        <v>TERPASANG</v>
      </c>
      <c r="K6019" s="246" t="str">
        <f>data_olah!T135</f>
        <v/>
      </c>
      <c r="L6019" s="246" t="str">
        <f>data_olah!U135</f>
        <v>KURANG OPTIMAL</v>
      </c>
    </row>
    <row r="6020">
      <c r="A6020" s="245">
        <v>2026.0</v>
      </c>
      <c r="B6020" s="245" t="s">
        <v>3602</v>
      </c>
      <c r="C6020" s="246" t="str">
        <f>data_olah!B136</f>
        <v>KUTAI BARAT</v>
      </c>
      <c r="D6020" s="246" t="str">
        <f>data_olah!C136</f>
        <v>BONGAN</v>
      </c>
      <c r="E6020" s="246" t="str">
        <f>data_olah!D136</f>
        <v>DERAYA</v>
      </c>
      <c r="F6020" s="247" t="str">
        <f>data_olah!F136</f>
        <v>-0.938584246222064</v>
      </c>
      <c r="G6020" s="247" t="str">
        <f>data_olah!G136</f>
        <v>116.15222580606046</v>
      </c>
      <c r="H6020" s="246" t="str">
        <f>data_olah!H136</f>
        <v>TELKOMSAT</v>
      </c>
      <c r="I6020" s="246" t="str">
        <f>data_olah!I136</f>
        <v>STARLINK</v>
      </c>
      <c r="J6020" s="246" t="str">
        <f>data_olah!J136</f>
        <v>TERPASANG</v>
      </c>
      <c r="K6020" s="246" t="str">
        <f>data_olah!T136</f>
        <v/>
      </c>
      <c r="L6020" s="246" t="str">
        <f>data_olah!U136</f>
        <v>SANGAT OPTIMAL</v>
      </c>
    </row>
    <row r="6021">
      <c r="A6021" s="245">
        <v>2026.0</v>
      </c>
      <c r="B6021" s="245" t="s">
        <v>3602</v>
      </c>
      <c r="C6021" s="246" t="str">
        <f>data_olah!B137</f>
        <v>KUTAI BARAT</v>
      </c>
      <c r="D6021" s="246" t="str">
        <f>data_olah!C137</f>
        <v>BONGAN</v>
      </c>
      <c r="E6021" s="246" t="str">
        <f>data_olah!D137</f>
        <v>LEMPER</v>
      </c>
      <c r="F6021" s="247" t="str">
        <f>data_olah!F137</f>
        <v>-0.8795249640388523</v>
      </c>
      <c r="G6021" s="247" t="str">
        <f>data_olah!G137</f>
        <v>116.1608955367482</v>
      </c>
      <c r="H6021" s="246" t="str">
        <f>data_olah!H137</f>
        <v/>
      </c>
      <c r="I6021" s="246" t="str">
        <f>data_olah!I137</f>
        <v/>
      </c>
      <c r="J6021" s="246" t="str">
        <f>data_olah!J137</f>
        <v/>
      </c>
      <c r="K6021" s="246" t="str">
        <f>data_olah!T137</f>
        <v/>
      </c>
      <c r="L6021" s="246" t="str">
        <f>data_olah!U137</f>
        <v>BELUM TERPASANG</v>
      </c>
    </row>
    <row r="6022">
      <c r="A6022" s="245">
        <v>2026.0</v>
      </c>
      <c r="B6022" s="245" t="s">
        <v>3602</v>
      </c>
      <c r="C6022" s="246" t="str">
        <f>data_olah!B138</f>
        <v>KUTAI BARAT</v>
      </c>
      <c r="D6022" s="246" t="str">
        <f>data_olah!C138</f>
        <v>BONGAN</v>
      </c>
      <c r="E6022" s="246" t="str">
        <f>data_olah!D138</f>
        <v>MUARA SIRAM</v>
      </c>
      <c r="F6022" s="247" t="str">
        <f>data_olah!F138</f>
        <v>-0.7477491579546033</v>
      </c>
      <c r="G6022" s="247" t="str">
        <f>data_olah!G138</f>
        <v>116.17935450017545</v>
      </c>
      <c r="H6022" s="246" t="str">
        <f>data_olah!H138</f>
        <v>TELKOMSEL</v>
      </c>
      <c r="I6022" s="246" t="str">
        <f>data_olah!I138</f>
        <v>ORBIT</v>
      </c>
      <c r="J6022" s="246" t="str">
        <f>data_olah!J138</f>
        <v>TERPASANG</v>
      </c>
      <c r="K6022" s="246" t="str">
        <f>data_olah!T138</f>
        <v>TIDAK AKTIF</v>
      </c>
      <c r="L6022" s="246" t="str">
        <f>data_olah!U138</f>
        <v>TIDAK TERDETEKSI</v>
      </c>
    </row>
    <row r="6023">
      <c r="A6023" s="245">
        <v>2026.0</v>
      </c>
      <c r="B6023" s="245" t="s">
        <v>3602</v>
      </c>
      <c r="C6023" s="246" t="str">
        <f>data_olah!B139</f>
        <v>KUTAI BARAT</v>
      </c>
      <c r="D6023" s="246" t="str">
        <f>data_olah!C139</f>
        <v>BONGAN</v>
      </c>
      <c r="E6023" s="246" t="str">
        <f>data_olah!D139</f>
        <v>RESAK</v>
      </c>
      <c r="F6023" s="247" t="str">
        <f>data_olah!F139</f>
        <v>-0.6955631937719908</v>
      </c>
      <c r="G6023" s="247" t="str">
        <f>data_olah!G139</f>
        <v>116.17910510223835</v>
      </c>
      <c r="H6023" s="246" t="str">
        <f>data_olah!H139</f>
        <v>BESTCAMP</v>
      </c>
      <c r="I6023" s="246" t="str">
        <f>data_olah!I139</f>
        <v>STARLINK</v>
      </c>
      <c r="J6023" s="246" t="str">
        <f>data_olah!J139</f>
        <v>TERPASANG</v>
      </c>
      <c r="K6023" s="246" t="str">
        <f>data_olah!T139</f>
        <v>&lt;=1000GB</v>
      </c>
      <c r="L6023" s="246" t="str">
        <f>data_olah!U139</f>
        <v>OPTIMAL</v>
      </c>
    </row>
    <row r="6024">
      <c r="A6024" s="245">
        <v>2026.0</v>
      </c>
      <c r="B6024" s="245" t="s">
        <v>3602</v>
      </c>
      <c r="C6024" s="246" t="str">
        <f>data_olah!B140</f>
        <v>KUTAI BARAT</v>
      </c>
      <c r="D6024" s="246" t="str">
        <f>data_olah!C140</f>
        <v>BONGAN</v>
      </c>
      <c r="E6024" s="246" t="str">
        <f>data_olah!D140</f>
        <v>JAMBUK</v>
      </c>
      <c r="F6024" s="247" t="str">
        <f>data_olah!F140</f>
        <v>-0.7000684148042612</v>
      </c>
      <c r="G6024" s="247" t="str">
        <f>data_olah!G140</f>
        <v>116.3082341603849</v>
      </c>
      <c r="H6024" s="246" t="str">
        <f>data_olah!H140</f>
        <v>BESTCAMP</v>
      </c>
      <c r="I6024" s="246" t="str">
        <f>data_olah!I140</f>
        <v>STARLINK</v>
      </c>
      <c r="J6024" s="246" t="str">
        <f>data_olah!J140</f>
        <v>TERPASANG</v>
      </c>
      <c r="K6024" s="246" t="str">
        <f>data_olah!T140</f>
        <v>&lt;= 500GB</v>
      </c>
      <c r="L6024" s="246" t="str">
        <f>data_olah!U140</f>
        <v>OPTIMAL</v>
      </c>
    </row>
    <row r="6025">
      <c r="A6025" s="245">
        <v>2026.0</v>
      </c>
      <c r="B6025" s="245" t="s">
        <v>3602</v>
      </c>
      <c r="C6025" s="246" t="str">
        <f>data_olah!B141</f>
        <v>KUTAI BARAT</v>
      </c>
      <c r="D6025" s="246" t="str">
        <f>data_olah!C141</f>
        <v>BONGAN</v>
      </c>
      <c r="E6025" s="246" t="str">
        <f>data_olah!D141</f>
        <v>MUARA GUSIK</v>
      </c>
      <c r="F6025" s="247" t="str">
        <f>data_olah!F141</f>
        <v>-0.6929360504835211</v>
      </c>
      <c r="G6025" s="247" t="str">
        <f>data_olah!G141</f>
        <v>116.315001168786</v>
      </c>
      <c r="H6025" s="246" t="str">
        <f>data_olah!H141</f>
        <v>TELKOMSEL</v>
      </c>
      <c r="I6025" s="246" t="str">
        <f>data_olah!I141</f>
        <v>INDIHOME</v>
      </c>
      <c r="J6025" s="246" t="str">
        <f>data_olah!J141</f>
        <v>TERPASANG</v>
      </c>
      <c r="K6025" s="246" t="str">
        <f>data_olah!T141</f>
        <v/>
      </c>
      <c r="L6025" s="246" t="str">
        <f>data_olah!U141</f>
        <v>TIDAK OPTIMAL</v>
      </c>
    </row>
    <row r="6026">
      <c r="A6026" s="245">
        <v>2026.0</v>
      </c>
      <c r="B6026" s="245" t="s">
        <v>3602</v>
      </c>
      <c r="C6026" s="246" t="str">
        <f>data_olah!B142</f>
        <v>KUTAI BARAT</v>
      </c>
      <c r="D6026" s="246" t="str">
        <f>data_olah!C142</f>
        <v>BONGAN</v>
      </c>
      <c r="E6026" s="246" t="str">
        <f>data_olah!D142</f>
        <v>PENAWAI</v>
      </c>
      <c r="F6026" s="247" t="str">
        <f>data_olah!F142</f>
        <v>-0.6580835705183522</v>
      </c>
      <c r="G6026" s="247" t="str">
        <f>data_olah!G142</f>
        <v>116.2357720287439</v>
      </c>
      <c r="H6026" s="246" t="str">
        <f>data_olah!H142</f>
        <v>TELKOMSEL</v>
      </c>
      <c r="I6026" s="246" t="str">
        <f>data_olah!I142</f>
        <v>ORBIT</v>
      </c>
      <c r="J6026" s="246" t="str">
        <f>data_olah!J142</f>
        <v>TERPASANG</v>
      </c>
      <c r="K6026" s="246" t="str">
        <f>data_olah!T142</f>
        <v>&lt;= 100GB</v>
      </c>
      <c r="L6026" s="246" t="str">
        <f>data_olah!U142</f>
        <v>TIDAK TERDETEKSI</v>
      </c>
    </row>
    <row r="6027">
      <c r="A6027" s="245">
        <v>2026.0</v>
      </c>
      <c r="B6027" s="245" t="s">
        <v>3602</v>
      </c>
      <c r="C6027" s="246" t="str">
        <f>data_olah!B143</f>
        <v>KUTAI BARAT</v>
      </c>
      <c r="D6027" s="246" t="str">
        <f>data_olah!C143</f>
        <v>BONGAN</v>
      </c>
      <c r="E6027" s="246" t="str">
        <f>data_olah!D143</f>
        <v>MUARA KEDANG</v>
      </c>
      <c r="F6027" s="247" t="str">
        <f>data_olah!F143</f>
        <v>-0.5698681970915376</v>
      </c>
      <c r="G6027" s="247" t="str">
        <f>data_olah!G143</f>
        <v>116.2982305844134</v>
      </c>
      <c r="H6027" s="246" t="str">
        <f>data_olah!H143</f>
        <v>TELKOM</v>
      </c>
      <c r="I6027" s="246" t="str">
        <f>data_olah!I143</f>
        <v>Astinet</v>
      </c>
      <c r="J6027" s="246" t="str">
        <f>data_olah!J143</f>
        <v>TERPASANG</v>
      </c>
      <c r="K6027" s="246" t="str">
        <f>data_olah!T143</f>
        <v/>
      </c>
      <c r="L6027" s="246" t="str">
        <f>data_olah!U143</f>
        <v>TIDAK AKTIF</v>
      </c>
    </row>
    <row r="6028">
      <c r="A6028" s="245">
        <v>2026.0</v>
      </c>
      <c r="B6028" s="245" t="s">
        <v>3602</v>
      </c>
      <c r="C6028" s="246" t="str">
        <f>data_olah!B144</f>
        <v>KUTAI BARAT</v>
      </c>
      <c r="D6028" s="246" t="str">
        <f>data_olah!C144</f>
        <v>BONGAN</v>
      </c>
      <c r="E6028" s="246" t="str">
        <f>data_olah!D144</f>
        <v>JAMBUK MAKMUR</v>
      </c>
      <c r="F6028" s="247" t="str">
        <f>data_olah!F144</f>
        <v>-0.738275526454982</v>
      </c>
      <c r="G6028" s="247" t="str">
        <f>data_olah!G144</f>
        <v>116.26907182875816</v>
      </c>
      <c r="H6028" s="246" t="str">
        <f>data_olah!H144</f>
        <v>TELKOM</v>
      </c>
      <c r="I6028" s="246" t="str">
        <f>data_olah!I144</f>
        <v>WMS</v>
      </c>
      <c r="J6028" s="246" t="str">
        <f>data_olah!J144</f>
        <v>TERPASANG</v>
      </c>
      <c r="K6028" s="246" t="str">
        <f>data_olah!T144</f>
        <v/>
      </c>
      <c r="L6028" s="246" t="str">
        <f>data_olah!U144</f>
        <v>KURANG OPTIMAL</v>
      </c>
    </row>
    <row r="6029">
      <c r="A6029" s="245">
        <v>2026.0</v>
      </c>
      <c r="B6029" s="245" t="s">
        <v>3602</v>
      </c>
      <c r="C6029" s="246" t="str">
        <f>data_olah!B145</f>
        <v>KUTAI BARAT</v>
      </c>
      <c r="D6029" s="246" t="str">
        <f>data_olah!C145</f>
        <v>BONGAN</v>
      </c>
      <c r="E6029" s="246" t="str">
        <f>data_olah!D145</f>
        <v>SIRAM MAKMUR</v>
      </c>
      <c r="F6029" s="247" t="str">
        <f>data_olah!F145</f>
        <v>-0.7565127912832366</v>
      </c>
      <c r="G6029" s="247" t="str">
        <f>data_olah!G145</f>
        <v>116.22185826490798</v>
      </c>
      <c r="H6029" s="246" t="str">
        <f>data_olah!H145</f>
        <v>BESTCAMP</v>
      </c>
      <c r="I6029" s="246" t="str">
        <f>data_olah!I145</f>
        <v>STARLINK</v>
      </c>
      <c r="J6029" s="246" t="str">
        <f>data_olah!J145</f>
        <v>TERPASANG</v>
      </c>
      <c r="K6029" s="246" t="str">
        <f>data_olah!T145</f>
        <v>&lt;= 100GB</v>
      </c>
      <c r="L6029" s="246" t="str">
        <f>data_olah!U145</f>
        <v>TIDAK OPTIMAL</v>
      </c>
    </row>
    <row r="6030">
      <c r="A6030" s="245">
        <v>2026.0</v>
      </c>
      <c r="B6030" s="245" t="s">
        <v>3602</v>
      </c>
      <c r="C6030" s="246" t="str">
        <f>data_olah!B146</f>
        <v>KUTAI BARAT</v>
      </c>
      <c r="D6030" s="246" t="str">
        <f>data_olah!C146</f>
        <v>BONGAN</v>
      </c>
      <c r="E6030" s="246" t="str">
        <f>data_olah!D146</f>
        <v>SIRAM JAYA</v>
      </c>
      <c r="F6030" s="247" t="str">
        <f>data_olah!F146</f>
        <v>-0.7488600264271243</v>
      </c>
      <c r="G6030" s="247" t="str">
        <f>data_olah!G146</f>
        <v>116.20777934213777</v>
      </c>
      <c r="H6030" s="246" t="str">
        <f>data_olah!H146</f>
        <v>BESTCAMP</v>
      </c>
      <c r="I6030" s="246" t="str">
        <f>data_olah!I146</f>
        <v>STARLINK</v>
      </c>
      <c r="J6030" s="246" t="str">
        <f>data_olah!J146</f>
        <v>TERPASANG</v>
      </c>
      <c r="K6030" s="246" t="str">
        <f>data_olah!T146</f>
        <v>&lt;= 200GB</v>
      </c>
      <c r="L6030" s="246" t="str">
        <f>data_olah!U146</f>
        <v>OPTIMAL</v>
      </c>
    </row>
    <row r="6031">
      <c r="A6031" s="245">
        <v>2026.0</v>
      </c>
      <c r="B6031" s="245" t="s">
        <v>3602</v>
      </c>
      <c r="C6031" s="246" t="str">
        <f>data_olah!B147</f>
        <v>KUTAI BARAT</v>
      </c>
      <c r="D6031" s="246" t="str">
        <f>data_olah!C147</f>
        <v>BONGAN</v>
      </c>
      <c r="E6031" s="246" t="str">
        <f>data_olah!D147</f>
        <v>BUKIT HARAPAN</v>
      </c>
      <c r="F6031" s="247" t="str">
        <f>data_olah!F147</f>
        <v>-0.7648380657449214</v>
      </c>
      <c r="G6031" s="247" t="str">
        <f>data_olah!G147</f>
        <v>116.24509843726754</v>
      </c>
      <c r="H6031" s="246" t="str">
        <f>data_olah!H147</f>
        <v>BESTCAMP</v>
      </c>
      <c r="I6031" s="246" t="str">
        <f>data_olah!I147</f>
        <v>STARLINK</v>
      </c>
      <c r="J6031" s="246" t="str">
        <f>data_olah!J147</f>
        <v>TERPASANG</v>
      </c>
      <c r="K6031" s="246" t="str">
        <f>data_olah!T147</f>
        <v>&lt;= 100GB</v>
      </c>
      <c r="L6031" s="246" t="str">
        <f>data_olah!U147</f>
        <v>TIDAK OPTIMAL</v>
      </c>
    </row>
    <row r="6032">
      <c r="A6032" s="245">
        <v>2026.0</v>
      </c>
      <c r="B6032" s="245" t="s">
        <v>3602</v>
      </c>
      <c r="C6032" s="246" t="str">
        <f>data_olah!B148</f>
        <v>KUTAI BARAT</v>
      </c>
      <c r="D6032" s="246" t="str">
        <f>data_olah!C148</f>
        <v>BONGAN</v>
      </c>
      <c r="E6032" s="246" t="str">
        <f>data_olah!D148</f>
        <v>TANJUNG SARI</v>
      </c>
      <c r="F6032" s="247" t="str">
        <f>data_olah!F148</f>
        <v>-0.7024891537355281</v>
      </c>
      <c r="G6032" s="247" t="str">
        <f>data_olah!G148</f>
        <v>116.24377896046042</v>
      </c>
      <c r="H6032" s="246" t="str">
        <f>data_olah!H148</f>
        <v>BESTCAMP</v>
      </c>
      <c r="I6032" s="246" t="str">
        <f>data_olah!I148</f>
        <v>STARLINK</v>
      </c>
      <c r="J6032" s="246" t="str">
        <f>data_olah!J148</f>
        <v>TERPASANG</v>
      </c>
      <c r="K6032" s="246" t="str">
        <f>data_olah!T148</f>
        <v>&lt;= 200GB</v>
      </c>
      <c r="L6032" s="246" t="str">
        <f>data_olah!U148</f>
        <v>OPTIMAL</v>
      </c>
    </row>
    <row r="6033">
      <c r="A6033" s="245">
        <v>2026.0</v>
      </c>
      <c r="B6033" s="245" t="s">
        <v>3602</v>
      </c>
      <c r="C6033" s="246" t="str">
        <f>data_olah!B149</f>
        <v>KUTAI BARAT</v>
      </c>
      <c r="D6033" s="246" t="str">
        <f>data_olah!C149</f>
        <v>DAMAI</v>
      </c>
      <c r="E6033" s="246" t="str">
        <f>data_olah!D149</f>
        <v>BESIQ</v>
      </c>
      <c r="F6033" s="247" t="str">
        <f>data_olah!F149</f>
        <v>-0.5536025543447121</v>
      </c>
      <c r="G6033" s="247" t="str">
        <f>data_olah!G149</f>
        <v>115.55952441057008</v>
      </c>
      <c r="H6033" s="246" t="str">
        <f>data_olah!H149</f>
        <v>TELKOMSAT</v>
      </c>
      <c r="I6033" s="246" t="str">
        <f>data_olah!I149</f>
        <v>STARLINK</v>
      </c>
      <c r="J6033" s="246" t="str">
        <f>data_olah!J149</f>
        <v>TERPASANG</v>
      </c>
      <c r="K6033" s="246" t="str">
        <f>data_olah!T149</f>
        <v/>
      </c>
      <c r="L6033" s="246" t="str">
        <f>data_olah!U149</f>
        <v>TIDAK OPTIMAL</v>
      </c>
    </row>
    <row r="6034">
      <c r="A6034" s="245">
        <v>2026.0</v>
      </c>
      <c r="B6034" s="245" t="s">
        <v>3602</v>
      </c>
      <c r="C6034" s="246" t="str">
        <f>data_olah!B150</f>
        <v>KUTAI BARAT</v>
      </c>
      <c r="D6034" s="246" t="str">
        <f>data_olah!C150</f>
        <v>DAMAI</v>
      </c>
      <c r="E6034" s="246" t="str">
        <f>data_olah!D150</f>
        <v>BERMAI</v>
      </c>
      <c r="F6034" s="247" t="str">
        <f>data_olah!F150</f>
        <v>-0.5524798431867345</v>
      </c>
      <c r="G6034" s="247" t="str">
        <f>data_olah!G150</f>
        <v>115.56560990621567</v>
      </c>
      <c r="H6034" s="246" t="str">
        <f>data_olah!H150</f>
        <v>TELKOMSAT</v>
      </c>
      <c r="I6034" s="246" t="str">
        <f>data_olah!I150</f>
        <v>STARLINK</v>
      </c>
      <c r="J6034" s="246" t="str">
        <f>data_olah!J150</f>
        <v>TERPASANG</v>
      </c>
      <c r="K6034" s="246" t="str">
        <f>data_olah!T150</f>
        <v/>
      </c>
      <c r="L6034" s="246" t="str">
        <f>data_olah!U150</f>
        <v>TIDAK OPTIMAL</v>
      </c>
    </row>
    <row r="6035">
      <c r="A6035" s="245">
        <v>2026.0</v>
      </c>
      <c r="B6035" s="245" t="s">
        <v>3602</v>
      </c>
      <c r="C6035" s="246" t="str">
        <f>data_olah!B151</f>
        <v>KUTAI BARAT</v>
      </c>
      <c r="D6035" s="246" t="str">
        <f>data_olah!C151</f>
        <v>DAMAI</v>
      </c>
      <c r="E6035" s="246" t="str">
        <f>data_olah!D151</f>
        <v>MUARA NILIQ</v>
      </c>
      <c r="F6035" s="247" t="str">
        <f>data_olah!F151</f>
        <v>-0.6028470831468913</v>
      </c>
      <c r="G6035" s="247" t="str">
        <f>data_olah!G151</f>
        <v>115.41988047565825</v>
      </c>
      <c r="H6035" s="246" t="str">
        <f>data_olah!H151</f>
        <v>BESTCAMP</v>
      </c>
      <c r="I6035" s="246" t="str">
        <f>data_olah!I151</f>
        <v>STARLINK</v>
      </c>
      <c r="J6035" s="246" t="str">
        <f>data_olah!J151</f>
        <v>TERPASANG</v>
      </c>
      <c r="K6035" s="246" t="str">
        <f>data_olah!T151</f>
        <v>&lt;=1000GB</v>
      </c>
      <c r="L6035" s="246" t="str">
        <f>data_olah!U151</f>
        <v>SANGAT OPTIMAL</v>
      </c>
    </row>
    <row r="6036">
      <c r="A6036" s="245">
        <v>2026.0</v>
      </c>
      <c r="B6036" s="245" t="s">
        <v>3602</v>
      </c>
      <c r="C6036" s="246" t="str">
        <f>data_olah!B152</f>
        <v>KUTAI BARAT</v>
      </c>
      <c r="D6036" s="246" t="str">
        <f>data_olah!C152</f>
        <v>DAMAI</v>
      </c>
      <c r="E6036" s="246" t="str">
        <f>data_olah!D152</f>
        <v>MANTAR</v>
      </c>
      <c r="F6036" s="247" t="str">
        <f>data_olah!F152</f>
        <v>-0.4902939730748614</v>
      </c>
      <c r="G6036" s="247" t="str">
        <f>data_olah!G152</f>
        <v>115.60466894947547</v>
      </c>
      <c r="H6036" s="246" t="str">
        <f>data_olah!H152</f>
        <v>TELKOMSAT</v>
      </c>
      <c r="I6036" s="246" t="str">
        <f>data_olah!I152</f>
        <v>STARLINK</v>
      </c>
      <c r="J6036" s="246" t="str">
        <f>data_olah!J152</f>
        <v>TERPASANG</v>
      </c>
      <c r="K6036" s="246" t="str">
        <f>data_olah!T152</f>
        <v/>
      </c>
      <c r="L6036" s="246" t="str">
        <f>data_olah!U152</f>
        <v>SANGAT OPTIMAL</v>
      </c>
    </row>
    <row r="6037">
      <c r="A6037" s="245">
        <v>2026.0</v>
      </c>
      <c r="B6037" s="245" t="s">
        <v>3602</v>
      </c>
      <c r="C6037" s="246" t="str">
        <f>data_olah!B153</f>
        <v>KUTAI BARAT</v>
      </c>
      <c r="D6037" s="246" t="str">
        <f>data_olah!C153</f>
        <v>DAMAI</v>
      </c>
      <c r="E6037" s="246" t="str">
        <f>data_olah!D153</f>
        <v>MUARA BOMBOY</v>
      </c>
      <c r="F6037" s="247" t="str">
        <f>data_olah!F153</f>
        <v>-0.46607559906067936</v>
      </c>
      <c r="G6037" s="247" t="str">
        <f>data_olah!G153</f>
        <v>115.67932585231426</v>
      </c>
      <c r="H6037" s="246" t="str">
        <f>data_olah!H153</f>
        <v>BESTCAMP</v>
      </c>
      <c r="I6037" s="246" t="str">
        <f>data_olah!I153</f>
        <v>STARLINK</v>
      </c>
      <c r="J6037" s="246" t="str">
        <f>data_olah!J153</f>
        <v>TERPASANG</v>
      </c>
      <c r="K6037" s="246" t="str">
        <f>data_olah!T153</f>
        <v>&lt;=1000GB</v>
      </c>
      <c r="L6037" s="246" t="str">
        <f>data_olah!U153</f>
        <v>SANGAT OPTIMAL</v>
      </c>
    </row>
    <row r="6038">
      <c r="A6038" s="245">
        <v>2026.0</v>
      </c>
      <c r="B6038" s="245" t="s">
        <v>3602</v>
      </c>
      <c r="C6038" s="246" t="str">
        <f>data_olah!B154</f>
        <v>KUTAI BARAT</v>
      </c>
      <c r="D6038" s="246" t="str">
        <f>data_olah!C154</f>
        <v>DAMAI</v>
      </c>
      <c r="E6038" s="246" t="str">
        <f>data_olah!D154</f>
        <v>DAMAI SEBERANG</v>
      </c>
      <c r="F6038" s="247" t="str">
        <f>data_olah!F154</f>
        <v>-0.4544938092908436</v>
      </c>
      <c r="G6038" s="247" t="str">
        <f>data_olah!G154</f>
        <v>115.69434709227086</v>
      </c>
      <c r="H6038" s="246" t="str">
        <f>data_olah!H154</f>
        <v>TELKOMSEL</v>
      </c>
      <c r="I6038" s="246" t="str">
        <f>data_olah!I154</f>
        <v>ORBIT</v>
      </c>
      <c r="J6038" s="246" t="str">
        <f>data_olah!J154</f>
        <v>TERPASANG</v>
      </c>
      <c r="K6038" s="246" t="str">
        <f>data_olah!T154</f>
        <v>&lt;= 500GB</v>
      </c>
      <c r="L6038" s="246" t="str">
        <f>data_olah!U154</f>
        <v>TIDAK TERDETEKSI</v>
      </c>
    </row>
    <row r="6039">
      <c r="A6039" s="245">
        <v>2026.0</v>
      </c>
      <c r="B6039" s="245" t="s">
        <v>3602</v>
      </c>
      <c r="C6039" s="246" t="str">
        <f>data_olah!B155</f>
        <v>KUTAI BARAT</v>
      </c>
      <c r="D6039" s="246" t="str">
        <f>data_olah!C155</f>
        <v>DAMAI</v>
      </c>
      <c r="E6039" s="246" t="str">
        <f>data_olah!D155</f>
        <v>MENDIKA</v>
      </c>
      <c r="F6039" s="247" t="str">
        <f>data_olah!F155</f>
        <v>-0.45344245896128726</v>
      </c>
      <c r="G6039" s="247" t="str">
        <f>data_olah!G155</f>
        <v>115.71461969165752</v>
      </c>
      <c r="H6039" s="246" t="str">
        <f>data_olah!H155</f>
        <v>BESTCAMP</v>
      </c>
      <c r="I6039" s="246" t="str">
        <f>data_olah!I155</f>
        <v>STARLINK</v>
      </c>
      <c r="J6039" s="246" t="str">
        <f>data_olah!J155</f>
        <v>TERPASANG</v>
      </c>
      <c r="K6039" s="246" t="str">
        <f>data_olah!T155</f>
        <v>&lt;= 50GB</v>
      </c>
      <c r="L6039" s="246" t="str">
        <f>data_olah!U155</f>
        <v>TIDAK OPTIMAL</v>
      </c>
    </row>
    <row r="6040">
      <c r="A6040" s="245">
        <v>2026.0</v>
      </c>
      <c r="B6040" s="245" t="s">
        <v>3602</v>
      </c>
      <c r="C6040" s="246" t="str">
        <f>data_olah!B156</f>
        <v>KUTAI BARAT</v>
      </c>
      <c r="D6040" s="246" t="str">
        <f>data_olah!C156</f>
        <v>DAMAI</v>
      </c>
      <c r="E6040" s="246" t="str">
        <f>data_olah!D156</f>
        <v>DAMAI KOTA</v>
      </c>
      <c r="F6040" s="247" t="str">
        <f>data_olah!F156</f>
        <v>-0.45429404189752765</v>
      </c>
      <c r="G6040" s="247" t="str">
        <f>data_olah!G156</f>
        <v>115.70109057786327</v>
      </c>
      <c r="H6040" s="246" t="str">
        <f>data_olah!H156</f>
        <v>TELKOMSEL</v>
      </c>
      <c r="I6040" s="246" t="str">
        <f>data_olah!I156</f>
        <v>ORBIT</v>
      </c>
      <c r="J6040" s="246" t="str">
        <f>data_olah!J156</f>
        <v>TERPASANG</v>
      </c>
      <c r="K6040" s="246" t="str">
        <f>data_olah!T156</f>
        <v>&lt;= 100GB</v>
      </c>
      <c r="L6040" s="246" t="str">
        <f>data_olah!U156</f>
        <v>TIDAK TERDETEKSI</v>
      </c>
    </row>
    <row r="6041">
      <c r="A6041" s="245">
        <v>2026.0</v>
      </c>
      <c r="B6041" s="245" t="s">
        <v>3602</v>
      </c>
      <c r="C6041" s="246" t="str">
        <f>data_olah!B157</f>
        <v>KUTAI BARAT</v>
      </c>
      <c r="D6041" s="246" t="str">
        <f>data_olah!C157</f>
        <v>DAMAI</v>
      </c>
      <c r="E6041" s="246" t="str">
        <f>data_olah!D157</f>
        <v>LUMPAT DAHUQ</v>
      </c>
      <c r="F6041" s="247" t="str">
        <f>data_olah!F157</f>
        <v>-0.4395320446393444</v>
      </c>
      <c r="G6041" s="247" t="str">
        <f>data_olah!G157</f>
        <v>115.63824379769461</v>
      </c>
      <c r="H6041" s="246" t="str">
        <f>data_olah!H157</f>
        <v>BESTCAMP</v>
      </c>
      <c r="I6041" s="246" t="str">
        <f>data_olah!I157</f>
        <v>STARLINK</v>
      </c>
      <c r="J6041" s="246" t="str">
        <f>data_olah!J157</f>
        <v>TERPASANG</v>
      </c>
      <c r="K6041" s="246" t="str">
        <f>data_olah!T157</f>
        <v>&lt;= 50GB</v>
      </c>
      <c r="L6041" s="246" t="str">
        <f>data_olah!U157</f>
        <v>TIDAK OPTIMAL</v>
      </c>
    </row>
    <row r="6042">
      <c r="A6042" s="245">
        <v>2026.0</v>
      </c>
      <c r="B6042" s="245" t="s">
        <v>3602</v>
      </c>
      <c r="C6042" s="246" t="str">
        <f>data_olah!B158</f>
        <v>KUTAI BARAT</v>
      </c>
      <c r="D6042" s="246" t="str">
        <f>data_olah!C158</f>
        <v>DAMAI</v>
      </c>
      <c r="E6042" s="246" t="str">
        <f>data_olah!D158</f>
        <v>MUARA TOKONG</v>
      </c>
      <c r="F6042" s="247" t="str">
        <f>data_olah!F158</f>
        <v>-0.4007704281301065</v>
      </c>
      <c r="G6042" s="247" t="str">
        <f>data_olah!G158</f>
        <v>115.63306416613305</v>
      </c>
      <c r="H6042" s="246" t="str">
        <f>data_olah!H158</f>
        <v>BESTCAMP</v>
      </c>
      <c r="I6042" s="246" t="str">
        <f>data_olah!I158</f>
        <v>STARLINK</v>
      </c>
      <c r="J6042" s="246" t="str">
        <f>data_olah!J158</f>
        <v>TERPASANG</v>
      </c>
      <c r="K6042" s="246" t="str">
        <f>data_olah!T158</f>
        <v>&lt;=1000GB</v>
      </c>
      <c r="L6042" s="246" t="str">
        <f>data_olah!U158</f>
        <v>SANGAT OPTIMAL</v>
      </c>
    </row>
    <row r="6043">
      <c r="A6043" s="245">
        <v>2026.0</v>
      </c>
      <c r="B6043" s="245" t="s">
        <v>3602</v>
      </c>
      <c r="C6043" s="246" t="str">
        <f>data_olah!B159</f>
        <v>KUTAI BARAT</v>
      </c>
      <c r="D6043" s="246" t="str">
        <f>data_olah!C159</f>
        <v>DAMAI</v>
      </c>
      <c r="E6043" s="246" t="str">
        <f>data_olah!D159</f>
        <v>JENGAN DANUM</v>
      </c>
      <c r="F6043" s="247" t="str">
        <f>data_olah!F159</f>
        <v>-0.3711556992533069</v>
      </c>
      <c r="G6043" s="247" t="str">
        <f>data_olah!G159</f>
        <v>115.70656604211338</v>
      </c>
      <c r="H6043" s="246" t="str">
        <f>data_olah!H159</f>
        <v>TELKOM</v>
      </c>
      <c r="I6043" s="246" t="str">
        <f>data_olah!I159</f>
        <v>WMS</v>
      </c>
      <c r="J6043" s="246" t="str">
        <f>data_olah!J159</f>
        <v>TERPASANG</v>
      </c>
      <c r="K6043" s="246" t="str">
        <f>data_olah!T159</f>
        <v/>
      </c>
      <c r="L6043" s="246" t="str">
        <f>data_olah!U159</f>
        <v>KURANG OPTIMAL</v>
      </c>
    </row>
    <row r="6044">
      <c r="A6044" s="245">
        <v>2026.0</v>
      </c>
      <c r="B6044" s="245" t="s">
        <v>3602</v>
      </c>
      <c r="C6044" s="246" t="str">
        <f>data_olah!B160</f>
        <v>KUTAI BARAT</v>
      </c>
      <c r="D6044" s="246" t="str">
        <f>data_olah!C160</f>
        <v>DAMAI</v>
      </c>
      <c r="E6044" s="246" t="str">
        <f>data_olah!D160</f>
        <v>KEAY</v>
      </c>
      <c r="F6044" s="247" t="str">
        <f>data_olah!F160</f>
        <v>-0.33154445666956217</v>
      </c>
      <c r="G6044" s="247" t="str">
        <f>data_olah!G160</f>
        <v>115.704118028698</v>
      </c>
      <c r="H6044" s="246" t="str">
        <f>data_olah!H160</f>
        <v>TELKOM</v>
      </c>
      <c r="I6044" s="246" t="str">
        <f>data_olah!I160</f>
        <v>WMS</v>
      </c>
      <c r="J6044" s="246" t="str">
        <f>data_olah!J160</f>
        <v>TERPASANG</v>
      </c>
      <c r="K6044" s="246" t="str">
        <f>data_olah!T160</f>
        <v/>
      </c>
      <c r="L6044" s="246" t="str">
        <f>data_olah!U160</f>
        <v>KURANG OPTIMAL</v>
      </c>
    </row>
    <row r="6045">
      <c r="A6045" s="245">
        <v>2026.0</v>
      </c>
      <c r="B6045" s="245" t="s">
        <v>3602</v>
      </c>
      <c r="C6045" s="246" t="str">
        <f>data_olah!B161</f>
        <v>KUTAI BARAT</v>
      </c>
      <c r="D6045" s="246" t="str">
        <f>data_olah!C161</f>
        <v>DAMAI</v>
      </c>
      <c r="E6045" s="246" t="str">
        <f>data_olah!D161</f>
        <v>TAPULANG</v>
      </c>
      <c r="F6045" s="247" t="str">
        <f>data_olah!F161</f>
        <v>-0.3561164522013427</v>
      </c>
      <c r="G6045" s="247" t="str">
        <f>data_olah!G161</f>
        <v>115.68279217161934</v>
      </c>
      <c r="H6045" s="246" t="str">
        <f>data_olah!H161</f>
        <v>BESTCAMP</v>
      </c>
      <c r="I6045" s="246" t="str">
        <f>data_olah!I161</f>
        <v>STARLINK</v>
      </c>
      <c r="J6045" s="246" t="str">
        <f>data_olah!J161</f>
        <v>TERPASANG</v>
      </c>
      <c r="K6045" s="246" t="str">
        <f>data_olah!T161</f>
        <v>&lt;=1000GB</v>
      </c>
      <c r="L6045" s="246" t="str">
        <f>data_olah!U161</f>
        <v>SANGAT OPTIMAL</v>
      </c>
    </row>
    <row r="6046">
      <c r="A6046" s="245">
        <v>2026.0</v>
      </c>
      <c r="B6046" s="245" t="s">
        <v>3602</v>
      </c>
      <c r="C6046" s="246" t="str">
        <f>data_olah!B162</f>
        <v>KUTAI BARAT</v>
      </c>
      <c r="D6046" s="246" t="str">
        <f>data_olah!C162</f>
        <v>DAMAI</v>
      </c>
      <c r="E6046" s="246" t="str">
        <f>data_olah!D162</f>
        <v>BENUNG</v>
      </c>
      <c r="F6046" s="247" t="str">
        <f>data_olah!F162</f>
        <v>-0.3460147568351544</v>
      </c>
      <c r="G6046" s="247" t="str">
        <f>data_olah!G162</f>
        <v>115.66270532496432</v>
      </c>
      <c r="H6046" s="246" t="str">
        <f>data_olah!H162</f>
        <v>BESTCAMP</v>
      </c>
      <c r="I6046" s="246" t="str">
        <f>data_olah!I162</f>
        <v>STARLINK</v>
      </c>
      <c r="J6046" s="246" t="str">
        <f>data_olah!J162</f>
        <v>TERPASANG</v>
      </c>
      <c r="K6046" s="246" t="str">
        <f>data_olah!T162</f>
        <v>&lt;= 500GB</v>
      </c>
      <c r="L6046" s="246" t="str">
        <f>data_olah!U162</f>
        <v>OPTIMAL</v>
      </c>
    </row>
    <row r="6047">
      <c r="A6047" s="245">
        <v>2026.0</v>
      </c>
      <c r="B6047" s="245" t="s">
        <v>3602</v>
      </c>
      <c r="C6047" s="246" t="str">
        <f>data_olah!B163</f>
        <v>KUTAI BARAT</v>
      </c>
      <c r="D6047" s="246" t="str">
        <f>data_olah!C163</f>
        <v>DAMAI</v>
      </c>
      <c r="E6047" s="246" t="str">
        <f>data_olah!D163</f>
        <v>MUARA NYAHING</v>
      </c>
      <c r="F6047" s="247" t="str">
        <f>data_olah!F163</f>
        <v>-0.4678913988261402</v>
      </c>
      <c r="G6047" s="247" t="str">
        <f>data_olah!G163</f>
        <v>115.61217954922085</v>
      </c>
      <c r="H6047" s="246" t="str">
        <f>data_olah!H163</f>
        <v>BESTCAMP</v>
      </c>
      <c r="I6047" s="246" t="str">
        <f>data_olah!I163</f>
        <v>STARLINK</v>
      </c>
      <c r="J6047" s="246" t="str">
        <f>data_olah!J163</f>
        <v>TERPASANG</v>
      </c>
      <c r="K6047" s="246" t="str">
        <f>data_olah!T163</f>
        <v>&lt;= 500GB</v>
      </c>
      <c r="L6047" s="246" t="str">
        <f>data_olah!U163</f>
        <v>OPTIMAL</v>
      </c>
    </row>
    <row r="6048">
      <c r="A6048" s="245">
        <v>2026.0</v>
      </c>
      <c r="B6048" s="245" t="s">
        <v>3602</v>
      </c>
      <c r="C6048" s="246" t="str">
        <f>data_olah!B164</f>
        <v>KUTAI BARAT</v>
      </c>
      <c r="D6048" s="246" t="str">
        <f>data_olah!C164</f>
        <v>DAMAI</v>
      </c>
      <c r="E6048" s="246" t="str">
        <f>data_olah!D164</f>
        <v>SEMPATN</v>
      </c>
      <c r="F6048" s="247" t="str">
        <f>data_olah!F164</f>
        <v>-0.44376056622020876</v>
      </c>
      <c r="G6048" s="247" t="str">
        <f>data_olah!G164</f>
        <v>115.69330922919225</v>
      </c>
      <c r="H6048" s="246" t="str">
        <f>data_olah!H164</f>
        <v>TELKOMSEL</v>
      </c>
      <c r="I6048" s="246" t="str">
        <f>data_olah!I164</f>
        <v>ORBIT</v>
      </c>
      <c r="J6048" s="246" t="str">
        <f>data_olah!J164</f>
        <v>TERPASANG</v>
      </c>
      <c r="K6048" s="246" t="str">
        <f>data_olah!T164</f>
        <v>&lt;= 500GB</v>
      </c>
      <c r="L6048" s="246" t="str">
        <f>data_olah!U164</f>
        <v>TIDAK TERDETEKSI</v>
      </c>
    </row>
    <row r="6049">
      <c r="A6049" s="245">
        <v>2026.0</v>
      </c>
      <c r="B6049" s="245" t="s">
        <v>3602</v>
      </c>
      <c r="C6049" s="246" t="str">
        <f>data_olah!B165</f>
        <v>KUTAI BARAT</v>
      </c>
      <c r="D6049" s="246" t="str">
        <f>data_olah!C165</f>
        <v>DAMAI</v>
      </c>
      <c r="E6049" s="246" t="str">
        <f>data_olah!D165</f>
        <v>KELIAN</v>
      </c>
      <c r="F6049" s="247" t="str">
        <f>data_olah!F165</f>
        <v>-0.38859586627433457</v>
      </c>
      <c r="G6049" s="247" t="str">
        <f>data_olah!G165</f>
        <v>115.59230427491029</v>
      </c>
      <c r="H6049" s="246" t="str">
        <f>data_olah!H165</f>
        <v>ICON+</v>
      </c>
      <c r="I6049" s="246" t="str">
        <f>data_olah!I165</f>
        <v>STARLINK</v>
      </c>
      <c r="J6049" s="246" t="str">
        <f>data_olah!J165</f>
        <v>TERPASANG</v>
      </c>
      <c r="K6049" s="246" t="str">
        <f>data_olah!T165</f>
        <v/>
      </c>
      <c r="L6049" s="246" t="str">
        <f>data_olah!U165</f>
        <v>KURANG OPTIMAL</v>
      </c>
    </row>
    <row r="6050">
      <c r="A6050" s="245">
        <v>2026.0</v>
      </c>
      <c r="B6050" s="245" t="s">
        <v>3602</v>
      </c>
      <c r="C6050" s="246" t="str">
        <f>data_olah!B166</f>
        <v>KUTAI BARAT</v>
      </c>
      <c r="D6050" s="246" t="str">
        <f>data_olah!C166</f>
        <v>JEMPANG</v>
      </c>
      <c r="E6050" s="246" t="str">
        <f>data_olah!D166</f>
        <v>PENTAT</v>
      </c>
      <c r="F6050" s="247" t="str">
        <f>data_olah!F166</f>
        <v>-0.576128898831272</v>
      </c>
      <c r="G6050" s="247" t="str">
        <f>data_olah!G166</f>
        <v>116.09122349981216</v>
      </c>
      <c r="H6050" s="246" t="str">
        <f>data_olah!H166</f>
        <v>TELKOM</v>
      </c>
      <c r="I6050" s="246" t="str">
        <f>data_olah!I166</f>
        <v>WMS</v>
      </c>
      <c r="J6050" s="246" t="str">
        <f>data_olah!J166</f>
        <v>TERPASANG</v>
      </c>
      <c r="K6050" s="246" t="str">
        <f>data_olah!T166</f>
        <v/>
      </c>
      <c r="L6050" s="246" t="str">
        <f>data_olah!U166</f>
        <v>KURANG OPTIMAL</v>
      </c>
    </row>
    <row r="6051">
      <c r="A6051" s="245">
        <v>2026.0</v>
      </c>
      <c r="B6051" s="245" t="s">
        <v>3602</v>
      </c>
      <c r="C6051" s="246" t="str">
        <f>data_olah!B167</f>
        <v>KUTAI BARAT</v>
      </c>
      <c r="D6051" s="246" t="str">
        <f>data_olah!C167</f>
        <v>JEMPANG</v>
      </c>
      <c r="E6051" s="246" t="str">
        <f>data_olah!D167</f>
        <v>LEMBONAH</v>
      </c>
      <c r="F6051" s="247" t="str">
        <f>data_olah!F167</f>
        <v>-0.5741708271509535</v>
      </c>
      <c r="G6051" s="247" t="str">
        <f>data_olah!G167</f>
        <v>116.08292327101539</v>
      </c>
      <c r="H6051" s="246" t="str">
        <f>data_olah!H167</f>
        <v>TELKOM</v>
      </c>
      <c r="I6051" s="246" t="str">
        <f>data_olah!I167</f>
        <v>WMS</v>
      </c>
      <c r="J6051" s="246" t="str">
        <f>data_olah!J167</f>
        <v>TERPASANG</v>
      </c>
      <c r="K6051" s="246" t="str">
        <f>data_olah!T167</f>
        <v/>
      </c>
      <c r="L6051" s="246" t="str">
        <f>data_olah!U167</f>
        <v>KURANG OPTIMAL</v>
      </c>
    </row>
    <row r="6052">
      <c r="A6052" s="245">
        <v>2026.0</v>
      </c>
      <c r="B6052" s="245" t="s">
        <v>3602</v>
      </c>
      <c r="C6052" s="246" t="str">
        <f>data_olah!B168</f>
        <v>KUTAI BARAT</v>
      </c>
      <c r="D6052" s="246" t="str">
        <f>data_olah!C168</f>
        <v>JEMPANG</v>
      </c>
      <c r="E6052" s="246" t="str">
        <f>data_olah!D168</f>
        <v>MUARA NAYAN</v>
      </c>
      <c r="F6052" s="247" t="str">
        <f>data_olah!F168</f>
        <v>-0.565550655510813</v>
      </c>
      <c r="G6052" s="247" t="str">
        <f>data_olah!G168</f>
        <v>116.08777937099507</v>
      </c>
      <c r="H6052" s="246" t="str">
        <f>data_olah!H168</f>
        <v>TELKOM</v>
      </c>
      <c r="I6052" s="246" t="str">
        <f>data_olah!I168</f>
        <v>WMS</v>
      </c>
      <c r="J6052" s="246" t="str">
        <f>data_olah!J168</f>
        <v>TERPASANG</v>
      </c>
      <c r="K6052" s="246" t="str">
        <f>data_olah!T168</f>
        <v/>
      </c>
      <c r="L6052" s="246" t="str">
        <f>data_olah!U168</f>
        <v>KURANG OPTIMAL</v>
      </c>
    </row>
    <row r="6053">
      <c r="A6053" s="245">
        <v>2026.0</v>
      </c>
      <c r="B6053" s="245" t="s">
        <v>3602</v>
      </c>
      <c r="C6053" s="246" t="str">
        <f>data_olah!B169</f>
        <v>KUTAI BARAT</v>
      </c>
      <c r="D6053" s="246" t="str">
        <f>data_olah!C169</f>
        <v>JEMPANG</v>
      </c>
      <c r="E6053" s="246" t="str">
        <f>data_olah!D169</f>
        <v>MANCONG</v>
      </c>
      <c r="F6053" s="247" t="str">
        <f>data_olah!F169</f>
        <v>-0.5337092705199454</v>
      </c>
      <c r="G6053" s="247" t="str">
        <f>data_olah!G169</f>
        <v>116.08002688648288</v>
      </c>
      <c r="H6053" s="246" t="str">
        <f>data_olah!H169</f>
        <v>BESTCAMP</v>
      </c>
      <c r="I6053" s="246" t="str">
        <f>data_olah!I169</f>
        <v>STARLINK</v>
      </c>
      <c r="J6053" s="246" t="str">
        <f>data_olah!J169</f>
        <v>TERPASANG</v>
      </c>
      <c r="K6053" s="246" t="str">
        <f>data_olah!T169</f>
        <v>&lt;= 150GB</v>
      </c>
      <c r="L6053" s="246" t="str">
        <f>data_olah!U169</f>
        <v>KURANG OPTIMAL</v>
      </c>
    </row>
    <row r="6054">
      <c r="A6054" s="245">
        <v>2026.0</v>
      </c>
      <c r="B6054" s="245" t="s">
        <v>3602</v>
      </c>
      <c r="C6054" s="246" t="str">
        <f>data_olah!B170</f>
        <v>KUTAI BARAT</v>
      </c>
      <c r="D6054" s="246" t="str">
        <f>data_olah!C170</f>
        <v>JEMPANG</v>
      </c>
      <c r="E6054" s="246" t="str">
        <f>data_olah!D170</f>
        <v>PERIGIQ</v>
      </c>
      <c r="F6054" s="247" t="str">
        <f>data_olah!F170</f>
        <v>-0.49437799899309964</v>
      </c>
      <c r="G6054" s="247" t="str">
        <f>data_olah!G170</f>
        <v>116.06263202869552</v>
      </c>
      <c r="H6054" s="246" t="str">
        <f>data_olah!H170</f>
        <v>BESTCAMP</v>
      </c>
      <c r="I6054" s="246" t="str">
        <f>data_olah!I170</f>
        <v>STARLINK</v>
      </c>
      <c r="J6054" s="246" t="str">
        <f>data_olah!J170</f>
        <v>TERPASANG</v>
      </c>
      <c r="K6054" s="246" t="str">
        <f>data_olah!T170</f>
        <v>&lt;= 50GB</v>
      </c>
      <c r="L6054" s="246" t="str">
        <f>data_olah!U170</f>
        <v>TIDAK OPTIMAL</v>
      </c>
    </row>
    <row r="6055">
      <c r="A6055" s="245">
        <v>2026.0</v>
      </c>
      <c r="B6055" s="245" t="s">
        <v>3602</v>
      </c>
      <c r="C6055" s="246" t="str">
        <f>data_olah!B171</f>
        <v>KUTAI BARAT</v>
      </c>
      <c r="D6055" s="246" t="str">
        <f>data_olah!C171</f>
        <v>JEMPANG</v>
      </c>
      <c r="E6055" s="246" t="str">
        <f>data_olah!D171</f>
        <v>MUARA OHONG</v>
      </c>
      <c r="F6055" s="247" t="str">
        <f>data_olah!F171</f>
        <v>-0.4318361947070967</v>
      </c>
      <c r="G6055" s="247" t="str">
        <f>data_olah!G171</f>
        <v>116.11084088446462</v>
      </c>
      <c r="H6055" s="246" t="str">
        <f>data_olah!H171</f>
        <v/>
      </c>
      <c r="I6055" s="246" t="str">
        <f>data_olah!I171</f>
        <v/>
      </c>
      <c r="J6055" s="246" t="str">
        <f>data_olah!J171</f>
        <v/>
      </c>
      <c r="K6055" s="246" t="str">
        <f>data_olah!T171</f>
        <v/>
      </c>
      <c r="L6055" s="246" t="str">
        <f>data_olah!U171</f>
        <v>BELUM TERPASANG</v>
      </c>
    </row>
    <row r="6056">
      <c r="A6056" s="245">
        <v>2026.0</v>
      </c>
      <c r="B6056" s="245" t="s">
        <v>3602</v>
      </c>
      <c r="C6056" s="246" t="str">
        <f>data_olah!B172</f>
        <v>KUTAI BARAT</v>
      </c>
      <c r="D6056" s="246" t="str">
        <f>data_olah!C172</f>
        <v>JEMPANG</v>
      </c>
      <c r="E6056" s="246" t="str">
        <f>data_olah!D172</f>
        <v>TANJUNG JONE</v>
      </c>
      <c r="F6056" s="247" t="str">
        <f>data_olah!F172</f>
        <v>-0.4629164902076247</v>
      </c>
      <c r="G6056" s="247" t="str">
        <f>data_olah!G172</f>
        <v>116.14678123907382</v>
      </c>
      <c r="H6056" s="246" t="str">
        <f>data_olah!H172</f>
        <v>BESTCAMP</v>
      </c>
      <c r="I6056" s="246" t="str">
        <f>data_olah!I172</f>
        <v>STARLINK</v>
      </c>
      <c r="J6056" s="246" t="str">
        <f>data_olah!J172</f>
        <v>TERPASANG</v>
      </c>
      <c r="K6056" s="246" t="str">
        <f>data_olah!T172</f>
        <v>&lt;= 150GB</v>
      </c>
      <c r="L6056" s="246" t="str">
        <f>data_olah!U172</f>
        <v>TIDAK OPTIMAL</v>
      </c>
    </row>
    <row r="6057">
      <c r="A6057" s="245">
        <v>2026.0</v>
      </c>
      <c r="B6057" s="245" t="s">
        <v>3602</v>
      </c>
      <c r="C6057" s="246" t="str">
        <f>data_olah!B173</f>
        <v>KUTAI BARAT</v>
      </c>
      <c r="D6057" s="246" t="str">
        <f>data_olah!C173</f>
        <v>JEMPANG</v>
      </c>
      <c r="E6057" s="246" t="str">
        <f>data_olah!D173</f>
        <v>TANJUNG ISUY</v>
      </c>
      <c r="F6057" s="247" t="str">
        <f>data_olah!F173</f>
        <v>-0.5150004710898157</v>
      </c>
      <c r="G6057" s="247" t="str">
        <f>data_olah!G173</f>
        <v>116.13897618945853</v>
      </c>
      <c r="H6057" s="246" t="str">
        <f>data_olah!H173</f>
        <v>TELKOM</v>
      </c>
      <c r="I6057" s="246" t="str">
        <f>data_olah!I173</f>
        <v>Astinet</v>
      </c>
      <c r="J6057" s="246" t="str">
        <f>data_olah!J173</f>
        <v>TERPASANG</v>
      </c>
      <c r="K6057" s="246" t="str">
        <f>data_olah!T173</f>
        <v/>
      </c>
      <c r="L6057" s="246" t="str">
        <f>data_olah!U173</f>
        <v>TIDAK TERDETEKSI</v>
      </c>
    </row>
    <row r="6058">
      <c r="A6058" s="245">
        <v>2026.0</v>
      </c>
      <c r="B6058" s="245" t="s">
        <v>3602</v>
      </c>
      <c r="C6058" s="246" t="str">
        <f>data_olah!B174</f>
        <v>KUTAI BARAT</v>
      </c>
      <c r="D6058" s="246" t="str">
        <f>data_olah!C174</f>
        <v>JEMPANG</v>
      </c>
      <c r="E6058" s="246" t="str">
        <f>data_olah!D174</f>
        <v>TANJUNG JAN</v>
      </c>
      <c r="F6058" s="247" t="str">
        <f>data_olah!F174</f>
        <v>-0.5218896482024631</v>
      </c>
      <c r="G6058" s="247" t="str">
        <f>data_olah!G174</f>
        <v>116.1677406510386</v>
      </c>
      <c r="H6058" s="246" t="str">
        <f>data_olah!H174</f>
        <v>BESTCAMP</v>
      </c>
      <c r="I6058" s="246" t="str">
        <f>data_olah!I174</f>
        <v>STARLINK</v>
      </c>
      <c r="J6058" s="246" t="str">
        <f>data_olah!J174</f>
        <v>TERPASANG</v>
      </c>
      <c r="K6058" s="246" t="str">
        <f>data_olah!T174</f>
        <v>&lt;= 50GB</v>
      </c>
      <c r="L6058" s="246" t="str">
        <f>data_olah!U174</f>
        <v>TIDAK OPTIMAL</v>
      </c>
    </row>
    <row r="6059">
      <c r="A6059" s="245">
        <v>2026.0</v>
      </c>
      <c r="B6059" s="245" t="s">
        <v>3602</v>
      </c>
      <c r="C6059" s="246" t="str">
        <f>data_olah!B175</f>
        <v>KUTAI BARAT</v>
      </c>
      <c r="D6059" s="246" t="str">
        <f>data_olah!C175</f>
        <v>JEMPANG</v>
      </c>
      <c r="E6059" s="246" t="str">
        <f>data_olah!D175</f>
        <v>PULAU LANTING</v>
      </c>
      <c r="F6059" s="247" t="str">
        <f>data_olah!F175</f>
        <v>-0.49978484979519755</v>
      </c>
      <c r="G6059" s="247" t="str">
        <f>data_olah!G175</f>
        <v>116.18454089868337</v>
      </c>
      <c r="H6059" s="246" t="str">
        <f>data_olah!H175</f>
        <v>TELKOMSEL</v>
      </c>
      <c r="I6059" s="246" t="str">
        <f>data_olah!I175</f>
        <v>INDIHOME</v>
      </c>
      <c r="J6059" s="246" t="str">
        <f>data_olah!J175</f>
        <v>TERPASANG</v>
      </c>
      <c r="K6059" s="246" t="str">
        <f>data_olah!T175</f>
        <v/>
      </c>
      <c r="L6059" s="246" t="str">
        <f>data_olah!U175</f>
        <v>TIDAK OPTIMAL</v>
      </c>
    </row>
    <row r="6060">
      <c r="A6060" s="245">
        <v>2026.0</v>
      </c>
      <c r="B6060" s="245" t="s">
        <v>3602</v>
      </c>
      <c r="C6060" s="246" t="str">
        <f>data_olah!B176</f>
        <v>KUTAI BARAT</v>
      </c>
      <c r="D6060" s="246" t="str">
        <f>data_olah!C176</f>
        <v>JEMPANG</v>
      </c>
      <c r="E6060" s="246" t="str">
        <f>data_olah!D176</f>
        <v>MUARA TAE</v>
      </c>
      <c r="F6060" s="247" t="str">
        <f>data_olah!F176</f>
        <v>-0.5913837820663428</v>
      </c>
      <c r="G6060" s="247" t="str">
        <f>data_olah!G176</f>
        <v>116.01291400502159</v>
      </c>
      <c r="H6060" s="246" t="str">
        <f>data_olah!H176</f>
        <v>TELKOM</v>
      </c>
      <c r="I6060" s="246" t="str">
        <f>data_olah!I176</f>
        <v>WMS</v>
      </c>
      <c r="J6060" s="246" t="str">
        <f>data_olah!J176</f>
        <v>TERPASANG</v>
      </c>
      <c r="K6060" s="246" t="str">
        <f>data_olah!T176</f>
        <v/>
      </c>
      <c r="L6060" s="246" t="str">
        <f>data_olah!U176</f>
        <v>KURANG OPTIMAL</v>
      </c>
    </row>
    <row r="6061">
      <c r="A6061" s="245">
        <v>2026.0</v>
      </c>
      <c r="B6061" s="245" t="s">
        <v>3602</v>
      </c>
      <c r="C6061" s="246" t="str">
        <f>data_olah!B177</f>
        <v>KUTAI BARAT</v>
      </c>
      <c r="D6061" s="246" t="str">
        <f>data_olah!C177</f>
        <v>JEMPANG</v>
      </c>
      <c r="E6061" s="246" t="str">
        <f>data_olah!D177</f>
        <v>BEKOKONG MAKMUR</v>
      </c>
      <c r="F6061" s="247" t="str">
        <f>data_olah!F177</f>
        <v>-0.649136286362228</v>
      </c>
      <c r="G6061" s="247" t="str">
        <f>data_olah!G177</f>
        <v>116.12618728068873</v>
      </c>
      <c r="H6061" s="246" t="str">
        <f>data_olah!H177</f>
        <v>TELKOMSEL</v>
      </c>
      <c r="I6061" s="246" t="str">
        <f>data_olah!I177</f>
        <v>ORBIT</v>
      </c>
      <c r="J6061" s="246" t="str">
        <f>data_olah!J177</f>
        <v>TERPASANG</v>
      </c>
      <c r="K6061" s="246" t="str">
        <f>data_olah!T177</f>
        <v>&lt;= 500GB</v>
      </c>
      <c r="L6061" s="246" t="str">
        <f>data_olah!U177</f>
        <v>TIDAK TERDETEKSI</v>
      </c>
    </row>
    <row r="6062">
      <c r="A6062" s="245">
        <v>2026.0</v>
      </c>
      <c r="B6062" s="245" t="s">
        <v>3602</v>
      </c>
      <c r="C6062" s="246" t="str">
        <f>data_olah!B178</f>
        <v>KUTAI BARAT</v>
      </c>
      <c r="D6062" s="246" t="str">
        <f>data_olah!C178</f>
        <v>LINGGANG BIGUNG</v>
      </c>
      <c r="E6062" s="246" t="str">
        <f>data_olah!D178</f>
        <v>LINGGANG MELAPEH BARU</v>
      </c>
      <c r="F6062" s="247" t="str">
        <f>data_olah!F178</f>
        <v>-0.14356069971007637</v>
      </c>
      <c r="G6062" s="247" t="str">
        <f>data_olah!G178</f>
        <v>115.56618537099042</v>
      </c>
      <c r="H6062" s="246" t="str">
        <f>data_olah!H178</f>
        <v>TELKOMSEL</v>
      </c>
      <c r="I6062" s="246" t="str">
        <f>data_olah!I178</f>
        <v>INDIHOME</v>
      </c>
      <c r="J6062" s="246" t="str">
        <f>data_olah!J178</f>
        <v>TERPASANG</v>
      </c>
      <c r="K6062" s="246" t="str">
        <f>data_olah!T178</f>
        <v/>
      </c>
      <c r="L6062" s="246" t="str">
        <f>data_olah!U178</f>
        <v>KURANG OPTIMAL</v>
      </c>
    </row>
    <row r="6063">
      <c r="A6063" s="245">
        <v>2026.0</v>
      </c>
      <c r="B6063" s="245" t="s">
        <v>3602</v>
      </c>
      <c r="C6063" s="246" t="str">
        <f>data_olah!B179</f>
        <v>KUTAI BARAT</v>
      </c>
      <c r="D6063" s="246" t="str">
        <f>data_olah!C179</f>
        <v>LINGGANG BIGUNG</v>
      </c>
      <c r="E6063" s="246" t="str">
        <f>data_olah!D179</f>
        <v>LINGGANG BIGUNG BARU</v>
      </c>
      <c r="F6063" s="247">
        <f>data_olah!F179</f>
        <v>-0.142638023</v>
      </c>
      <c r="G6063" s="247">
        <f>data_olah!G179</f>
        <v>115.5661103</v>
      </c>
      <c r="H6063" s="246" t="str">
        <f>data_olah!H179</f>
        <v>BESTCAMP</v>
      </c>
      <c r="I6063" s="246" t="str">
        <f>data_olah!I179</f>
        <v>STARLINK</v>
      </c>
      <c r="J6063" s="246" t="str">
        <f>data_olah!J179</f>
        <v>TERPASANG</v>
      </c>
      <c r="K6063" s="246" t="str">
        <f>data_olah!T179</f>
        <v>&lt;= 200GB</v>
      </c>
      <c r="L6063" s="246" t="str">
        <f>data_olah!U179</f>
        <v>OPTIMAL</v>
      </c>
    </row>
    <row r="6064">
      <c r="A6064" s="245">
        <v>2026.0</v>
      </c>
      <c r="B6064" s="245" t="s">
        <v>3602</v>
      </c>
      <c r="C6064" s="246" t="str">
        <f>data_olah!B180</f>
        <v>KUTAI BARAT</v>
      </c>
      <c r="D6064" s="246" t="str">
        <f>data_olah!C180</f>
        <v>LINGGANG BIGUNG</v>
      </c>
      <c r="E6064" s="246" t="str">
        <f>data_olah!D180</f>
        <v>LINGGANG TUTUNG</v>
      </c>
      <c r="F6064" s="247" t="str">
        <f>data_olah!F180</f>
        <v>-0.08340520112962524</v>
      </c>
      <c r="G6064" s="247" t="str">
        <f>data_olah!G180</f>
        <v>115.4552373114897</v>
      </c>
      <c r="H6064" s="246" t="str">
        <f>data_olah!H180</f>
        <v>TELKOMSAT</v>
      </c>
      <c r="I6064" s="246" t="str">
        <f>data_olah!I180</f>
        <v>STARLINK</v>
      </c>
      <c r="J6064" s="246" t="str">
        <f>data_olah!J180</f>
        <v>TERPASANG</v>
      </c>
      <c r="K6064" s="246" t="str">
        <f>data_olah!T180</f>
        <v/>
      </c>
      <c r="L6064" s="246" t="str">
        <f>data_olah!U180</f>
        <v>TIDAK OPTIMAL</v>
      </c>
    </row>
    <row r="6065">
      <c r="A6065" s="245">
        <v>2026.0</v>
      </c>
      <c r="B6065" s="245" t="s">
        <v>3602</v>
      </c>
      <c r="C6065" s="246" t="str">
        <f>data_olah!B181</f>
        <v>KUTAI BARAT</v>
      </c>
      <c r="D6065" s="246" t="str">
        <f>data_olah!C181</f>
        <v>LINGGANG BIGUNG</v>
      </c>
      <c r="E6065" s="246" t="str">
        <f>data_olah!D181</f>
        <v>LINGGANG MELAPEH</v>
      </c>
      <c r="F6065" s="247" t="str">
        <f>data_olah!F181</f>
        <v>-0.1608131220907429</v>
      </c>
      <c r="G6065" s="247" t="str">
        <f>data_olah!G181</f>
        <v>115.5873729368373</v>
      </c>
      <c r="H6065" s="246" t="str">
        <f>data_olah!H181</f>
        <v>BESTCAMP</v>
      </c>
      <c r="I6065" s="246" t="str">
        <f>data_olah!I181</f>
        <v>STARLINK</v>
      </c>
      <c r="J6065" s="246" t="str">
        <f>data_olah!J181</f>
        <v>TERPASANG</v>
      </c>
      <c r="K6065" s="246" t="str">
        <f>data_olah!T181</f>
        <v>&lt;= 150GB</v>
      </c>
      <c r="L6065" s="246" t="str">
        <f>data_olah!U181</f>
        <v>TIDAK OPTIMAL</v>
      </c>
    </row>
    <row r="6066">
      <c r="A6066" s="245">
        <v>2026.0</v>
      </c>
      <c r="B6066" s="245" t="s">
        <v>3602</v>
      </c>
      <c r="C6066" s="246" t="str">
        <f>data_olah!B182</f>
        <v>KUTAI BARAT</v>
      </c>
      <c r="D6066" s="246" t="str">
        <f>data_olah!C182</f>
        <v>LINGGANG BIGUNG</v>
      </c>
      <c r="E6066" s="246" t="str">
        <f>data_olah!D182</f>
        <v>LINGGANG MAPAN</v>
      </c>
      <c r="F6066" s="247" t="str">
        <f>data_olah!F182</f>
        <v>-0.16948249965054873</v>
      </c>
      <c r="G6066" s="247" t="str">
        <f>data_olah!G182</f>
        <v>115.62155321537713</v>
      </c>
      <c r="H6066" s="246" t="str">
        <f>data_olah!H182</f>
        <v>TELKOMSEL</v>
      </c>
      <c r="I6066" s="246" t="str">
        <f>data_olah!I182</f>
        <v>INDIHOME</v>
      </c>
      <c r="J6066" s="246" t="str">
        <f>data_olah!J182</f>
        <v>TERPASANG</v>
      </c>
      <c r="K6066" s="246" t="str">
        <f>data_olah!T182</f>
        <v/>
      </c>
      <c r="L6066" s="246" t="str">
        <f>data_olah!U182</f>
        <v>KURANG OPTIMAL</v>
      </c>
    </row>
    <row r="6067">
      <c r="A6067" s="245">
        <v>2026.0</v>
      </c>
      <c r="B6067" s="245" t="s">
        <v>3602</v>
      </c>
      <c r="C6067" s="246" t="str">
        <f>data_olah!B183</f>
        <v>KUTAI BARAT</v>
      </c>
      <c r="D6067" s="246" t="str">
        <f>data_olah!C183</f>
        <v>LINGGANG BIGUNG</v>
      </c>
      <c r="E6067" s="246" t="str">
        <f>data_olah!D183</f>
        <v>LINGGANG BIGUNG</v>
      </c>
      <c r="F6067" s="247" t="str">
        <f>data_olah!F183</f>
        <v>-0.14362577926461434</v>
      </c>
      <c r="G6067" s="247" t="str">
        <f>data_olah!G183</f>
        <v>115.6229566950905</v>
      </c>
      <c r="H6067" s="246" t="str">
        <f>data_olah!H183</f>
        <v>TELKOM</v>
      </c>
      <c r="I6067" s="246" t="str">
        <f>data_olah!I183</f>
        <v>WMS</v>
      </c>
      <c r="J6067" s="246" t="str">
        <f>data_olah!J183</f>
        <v>TERPASANG</v>
      </c>
      <c r="K6067" s="246" t="str">
        <f>data_olah!T183</f>
        <v/>
      </c>
      <c r="L6067" s="246" t="str">
        <f>data_olah!U183</f>
        <v>KURANG OPTIMAL</v>
      </c>
    </row>
    <row r="6068">
      <c r="A6068" s="245">
        <v>2026.0</v>
      </c>
      <c r="B6068" s="245" t="s">
        <v>3602</v>
      </c>
      <c r="C6068" s="246" t="str">
        <f>data_olah!B184</f>
        <v>KUTAI BARAT</v>
      </c>
      <c r="D6068" s="246" t="str">
        <f>data_olah!C184</f>
        <v>LINGGANG BIGUNG</v>
      </c>
      <c r="E6068" s="246" t="str">
        <f>data_olah!D184</f>
        <v>LINGGANG AMER</v>
      </c>
      <c r="F6068" s="247" t="str">
        <f>data_olah!F184</f>
        <v>-0.14545867645066915</v>
      </c>
      <c r="G6068" s="247" t="str">
        <f>data_olah!G184</f>
        <v>115.65352480305597</v>
      </c>
      <c r="H6068" s="246" t="str">
        <f>data_olah!H184</f>
        <v>TELKOM</v>
      </c>
      <c r="I6068" s="246" t="str">
        <f>data_olah!I184</f>
        <v>WMS</v>
      </c>
      <c r="J6068" s="246" t="str">
        <f>data_olah!J184</f>
        <v>TERPASANG</v>
      </c>
      <c r="K6068" s="246" t="str">
        <f>data_olah!T184</f>
        <v/>
      </c>
      <c r="L6068" s="246" t="str">
        <f>data_olah!U184</f>
        <v>TIDAK OPTIMAL</v>
      </c>
    </row>
    <row r="6069">
      <c r="A6069" s="245">
        <v>2026.0</v>
      </c>
      <c r="B6069" s="245" t="s">
        <v>3602</v>
      </c>
      <c r="C6069" s="246" t="str">
        <f>data_olah!B185</f>
        <v>KUTAI BARAT</v>
      </c>
      <c r="D6069" s="246" t="str">
        <f>data_olah!C185</f>
        <v>LINGGANG BIGUNG</v>
      </c>
      <c r="E6069" s="246" t="str">
        <f>data_olah!D185</f>
        <v>LINGGANG BANGUNSARI</v>
      </c>
      <c r="F6069" s="247" t="str">
        <f>data_olah!F185</f>
        <v>-0.1478207390887691</v>
      </c>
      <c r="G6069" s="247" t="str">
        <f>data_olah!G185</f>
        <v>115.642642737589</v>
      </c>
      <c r="H6069" s="246" t="str">
        <f>data_olah!H185</f>
        <v>TELKOM</v>
      </c>
      <c r="I6069" s="246" t="str">
        <f>data_olah!I185</f>
        <v>WMS</v>
      </c>
      <c r="J6069" s="246" t="str">
        <f>data_olah!J185</f>
        <v>TERPASANG</v>
      </c>
      <c r="K6069" s="246" t="str">
        <f>data_olah!T185</f>
        <v/>
      </c>
      <c r="L6069" s="246" t="str">
        <f>data_olah!U185</f>
        <v>TIDAK OPTIMAL</v>
      </c>
    </row>
    <row r="6070">
      <c r="A6070" s="245">
        <v>2026.0</v>
      </c>
      <c r="B6070" s="245" t="s">
        <v>3602</v>
      </c>
      <c r="C6070" s="246" t="str">
        <f>data_olah!B186</f>
        <v>KUTAI BARAT</v>
      </c>
      <c r="D6070" s="246" t="str">
        <f>data_olah!C186</f>
        <v>LINGGANG BIGUNG</v>
      </c>
      <c r="E6070" s="246" t="str">
        <f>data_olah!D186</f>
        <v>LINGGANG PURWODADI</v>
      </c>
      <c r="F6070" s="247" t="str">
        <f>data_olah!F186</f>
        <v>-0.1453228659666651</v>
      </c>
      <c r="G6070" s="247" t="str">
        <f>data_olah!G186</f>
        <v>115.60856979330372</v>
      </c>
      <c r="H6070" s="246" t="str">
        <f>data_olah!H186</f>
        <v>TELKOMSEL</v>
      </c>
      <c r="I6070" s="246" t="str">
        <f>data_olah!I186</f>
        <v>INDIHOME</v>
      </c>
      <c r="J6070" s="246" t="str">
        <f>data_olah!J186</f>
        <v>TERPASANG</v>
      </c>
      <c r="K6070" s="246" t="str">
        <f>data_olah!T186</f>
        <v/>
      </c>
      <c r="L6070" s="246" t="str">
        <f>data_olah!U186</f>
        <v>KURANG OPTIMAL</v>
      </c>
    </row>
    <row r="6071">
      <c r="A6071" s="245">
        <v>2026.0</v>
      </c>
      <c r="B6071" s="245" t="s">
        <v>3602</v>
      </c>
      <c r="C6071" s="246" t="str">
        <f>data_olah!B187</f>
        <v>KUTAI BARAT</v>
      </c>
      <c r="D6071" s="246" t="str">
        <f>data_olah!C187</f>
        <v>LINGGANG BIGUNG</v>
      </c>
      <c r="E6071" s="246" t="str">
        <f>data_olah!D187</f>
        <v>LINGGANG MENCELEW</v>
      </c>
      <c r="F6071" s="247" t="str">
        <f>data_olah!F187</f>
        <v>-0.10969078390728415</v>
      </c>
      <c r="G6071" s="247" t="str">
        <f>data_olah!G187</f>
        <v>115.65419209609944</v>
      </c>
      <c r="H6071" s="246" t="str">
        <f>data_olah!H187</f>
        <v>BESTCAMP</v>
      </c>
      <c r="I6071" s="246" t="str">
        <f>data_olah!I187</f>
        <v>STARLINK</v>
      </c>
      <c r="J6071" s="246" t="str">
        <f>data_olah!J187</f>
        <v>TERPASANG</v>
      </c>
      <c r="K6071" s="246" t="str">
        <f>data_olah!T187</f>
        <v>&lt;= 150GB</v>
      </c>
      <c r="L6071" s="246" t="str">
        <f>data_olah!U187</f>
        <v>KURANG OPTIMAL</v>
      </c>
    </row>
    <row r="6072">
      <c r="A6072" s="245">
        <v>2026.0</v>
      </c>
      <c r="B6072" s="245" t="s">
        <v>3602</v>
      </c>
      <c r="C6072" s="246" t="str">
        <f>data_olah!B188</f>
        <v>KUTAI BARAT</v>
      </c>
      <c r="D6072" s="246" t="str">
        <f>data_olah!C188</f>
        <v>LINGGANG BIGUNG</v>
      </c>
      <c r="E6072" s="246" t="str">
        <f>data_olah!D188</f>
        <v>LINGGANG KEBUT</v>
      </c>
      <c r="F6072" s="247" t="str">
        <f>data_olah!F188</f>
        <v>-0.11990584028474943</v>
      </c>
      <c r="G6072" s="247" t="str">
        <f>data_olah!G188</f>
        <v>115.64146393007199</v>
      </c>
      <c r="H6072" s="246" t="str">
        <f>data_olah!H188</f>
        <v>BESTCAMP</v>
      </c>
      <c r="I6072" s="246" t="str">
        <f>data_olah!I188</f>
        <v>STARLINK</v>
      </c>
      <c r="J6072" s="246" t="str">
        <f>data_olah!J188</f>
        <v>TERPASANG</v>
      </c>
      <c r="K6072" s="246" t="str">
        <f>data_olah!T188</f>
        <v>&lt;=1000GB</v>
      </c>
      <c r="L6072" s="246" t="str">
        <f>data_olah!U188</f>
        <v>SANGAT OPTIMAL</v>
      </c>
    </row>
    <row r="6073">
      <c r="A6073" s="245">
        <v>2026.0</v>
      </c>
      <c r="B6073" s="245" t="s">
        <v>3602</v>
      </c>
      <c r="C6073" s="246" t="str">
        <f>data_olah!B189</f>
        <v>KUTAI BARAT</v>
      </c>
      <c r="D6073" s="246" t="str">
        <f>data_olah!C189</f>
        <v>LONG IRAM</v>
      </c>
      <c r="E6073" s="246" t="str">
        <f>data_olah!D189</f>
        <v>LINGGANG MUARA LEBAN</v>
      </c>
      <c r="F6073" s="247" t="str">
        <f>data_olah!F189</f>
        <v>-0.029448097951342084</v>
      </c>
      <c r="G6073" s="247" t="str">
        <f>data_olah!G189</f>
        <v>115.58580302766681</v>
      </c>
      <c r="H6073" s="246" t="str">
        <f>data_olah!H189</f>
        <v>BESTCAMP</v>
      </c>
      <c r="I6073" s="246" t="str">
        <f>data_olah!I189</f>
        <v>STARLINK</v>
      </c>
      <c r="J6073" s="246" t="str">
        <f>data_olah!J189</f>
        <v>TERPASANG</v>
      </c>
      <c r="K6073" s="246" t="str">
        <f>data_olah!T189</f>
        <v>&lt;=1000GB</v>
      </c>
      <c r="L6073" s="246" t="str">
        <f>data_olah!U189</f>
        <v>SANGAT OPTIMAL</v>
      </c>
    </row>
    <row r="6074">
      <c r="A6074" s="245">
        <v>2026.0</v>
      </c>
      <c r="B6074" s="245" t="s">
        <v>3602</v>
      </c>
      <c r="C6074" s="246" t="str">
        <f>data_olah!B190</f>
        <v>KUTAI BARAT</v>
      </c>
      <c r="D6074" s="246" t="str">
        <f>data_olah!C190</f>
        <v>LONG IRAM</v>
      </c>
      <c r="E6074" s="246" t="str">
        <f>data_olah!D190</f>
        <v>LONG IRAM SEBERANG</v>
      </c>
      <c r="F6074" s="247" t="str">
        <f>data_olah!F190</f>
        <v>-0.02915837117519891</v>
      </c>
      <c r="G6074" s="247" t="str">
        <f>data_olah!G190</f>
        <v>115.61410129478227</v>
      </c>
      <c r="H6074" s="246" t="str">
        <f>data_olah!H190</f>
        <v>BESTCAMP</v>
      </c>
      <c r="I6074" s="246" t="str">
        <f>data_olah!I190</f>
        <v>STARLINK</v>
      </c>
      <c r="J6074" s="246" t="str">
        <f>data_olah!J190</f>
        <v>TERPASANG</v>
      </c>
      <c r="K6074" s="246" t="str">
        <f>data_olah!T190</f>
        <v>&lt;=1000GB</v>
      </c>
      <c r="L6074" s="246" t="str">
        <f>data_olah!U190</f>
        <v>OPTIMAL</v>
      </c>
    </row>
    <row r="6075">
      <c r="A6075" s="245">
        <v>2026.0</v>
      </c>
      <c r="B6075" s="245" t="s">
        <v>3602</v>
      </c>
      <c r="C6075" s="246" t="str">
        <f>data_olah!B191</f>
        <v>KUTAI BARAT</v>
      </c>
      <c r="D6075" s="246" t="str">
        <f>data_olah!C191</f>
        <v>LONG IRAM</v>
      </c>
      <c r="E6075" s="246" t="str">
        <f>data_olah!D191</f>
        <v>LONG IRAM ILIR</v>
      </c>
      <c r="F6075" s="247" t="str">
        <f>data_olah!F191</f>
        <v>-0.026995672565834117</v>
      </c>
      <c r="G6075" s="247" t="str">
        <f>data_olah!G191</f>
        <v>115.61633827379782</v>
      </c>
      <c r="H6075" s="246" t="str">
        <f>data_olah!H191</f>
        <v>BESTCAMP</v>
      </c>
      <c r="I6075" s="246" t="str">
        <f>data_olah!I191</f>
        <v>STARLINK</v>
      </c>
      <c r="J6075" s="246" t="str">
        <f>data_olah!J191</f>
        <v>TERPASANG</v>
      </c>
      <c r="K6075" s="246" t="str">
        <f>data_olah!T191</f>
        <v>&lt;= 100GB</v>
      </c>
      <c r="L6075" s="246" t="str">
        <f>data_olah!U191</f>
        <v>TIDAK OPTIMAL</v>
      </c>
    </row>
    <row r="6076">
      <c r="A6076" s="245">
        <v>2026.0</v>
      </c>
      <c r="B6076" s="245" t="s">
        <v>3602</v>
      </c>
      <c r="C6076" s="246" t="str">
        <f>data_olah!B192</f>
        <v>KUTAI BARAT</v>
      </c>
      <c r="D6076" s="246" t="str">
        <f>data_olah!C192</f>
        <v>LONG IRAM</v>
      </c>
      <c r="E6076" s="246" t="str">
        <f>data_olah!D192</f>
        <v>ANAH</v>
      </c>
      <c r="F6076" s="247" t="str">
        <f>data_olah!F192</f>
        <v>-0.03719725691306401</v>
      </c>
      <c r="G6076" s="247" t="str">
        <f>data_olah!G192</f>
        <v>115.60471765382022</v>
      </c>
      <c r="H6076" s="246" t="str">
        <f>data_olah!H192</f>
        <v>BESTCAMP</v>
      </c>
      <c r="I6076" s="246" t="str">
        <f>data_olah!I192</f>
        <v>STARLINK</v>
      </c>
      <c r="J6076" s="246" t="str">
        <f>data_olah!J192</f>
        <v>TERPASANG</v>
      </c>
      <c r="K6076" s="246" t="str">
        <f>data_olah!T192</f>
        <v>&lt;=1000GB</v>
      </c>
      <c r="L6076" s="246" t="str">
        <f>data_olah!U192</f>
        <v>SANGAT OPTIMAL</v>
      </c>
    </row>
    <row r="6077">
      <c r="A6077" s="245">
        <v>2026.0</v>
      </c>
      <c r="B6077" s="245" t="s">
        <v>3602</v>
      </c>
      <c r="C6077" s="246" t="str">
        <f>data_olah!B193</f>
        <v>KUTAI BARAT</v>
      </c>
      <c r="D6077" s="246" t="str">
        <f>data_olah!C193</f>
        <v>LONG IRAM</v>
      </c>
      <c r="E6077" s="246" t="str">
        <f>data_olah!D193</f>
        <v>LONG DALIQ</v>
      </c>
      <c r="F6077" s="247" t="str">
        <f>data_olah!F193</f>
        <v>0.016384909030622848</v>
      </c>
      <c r="G6077" s="247" t="str">
        <f>data_olah!G193</f>
        <v>115.6127505819265</v>
      </c>
      <c r="H6077" s="246" t="str">
        <f>data_olah!H193</f>
        <v>TELKOMSEL</v>
      </c>
      <c r="I6077" s="246" t="str">
        <f>data_olah!I193</f>
        <v>ORBIT</v>
      </c>
      <c r="J6077" s="246" t="str">
        <f>data_olah!J193</f>
        <v>TERPASANG</v>
      </c>
      <c r="K6077" s="246" t="str">
        <f>data_olah!T193</f>
        <v>TIDAK AKTIF</v>
      </c>
      <c r="L6077" s="246" t="str">
        <f>data_olah!U193</f>
        <v>TIDAK TERDETEKSI</v>
      </c>
    </row>
    <row r="6078">
      <c r="A6078" s="245">
        <v>2026.0</v>
      </c>
      <c r="B6078" s="245" t="s">
        <v>3602</v>
      </c>
      <c r="C6078" s="246" t="str">
        <f>data_olah!B194</f>
        <v>KUTAI BARAT</v>
      </c>
      <c r="D6078" s="246" t="str">
        <f>data_olah!C194</f>
        <v>LONG IRAM</v>
      </c>
      <c r="E6078" s="246" t="str">
        <f>data_olah!D194</f>
        <v>LONG IRAM KOTA</v>
      </c>
      <c r="F6078" s="247" t="str">
        <f>data_olah!F194</f>
        <v>-0.019215258017838348</v>
      </c>
      <c r="G6078" s="247" t="str">
        <f>data_olah!G194</f>
        <v>115.62432677589499</v>
      </c>
      <c r="H6078" s="246" t="str">
        <f>data_olah!H194</f>
        <v>TELKOMSEL</v>
      </c>
      <c r="I6078" s="246" t="str">
        <f>data_olah!I194</f>
        <v>ORBIT</v>
      </c>
      <c r="J6078" s="246" t="str">
        <f>data_olah!J194</f>
        <v>TERPASANG</v>
      </c>
      <c r="K6078" s="246" t="str">
        <f>data_olah!T194</f>
        <v>TIDAK AKTIF</v>
      </c>
      <c r="L6078" s="246" t="str">
        <f>data_olah!U194</f>
        <v>TIDAK TERDETEKSI</v>
      </c>
    </row>
    <row r="6079">
      <c r="A6079" s="245">
        <v>2026.0</v>
      </c>
      <c r="B6079" s="245" t="s">
        <v>3602</v>
      </c>
      <c r="C6079" s="246" t="str">
        <f>data_olah!B195</f>
        <v>KUTAI BARAT</v>
      </c>
      <c r="D6079" s="246" t="str">
        <f>data_olah!C195</f>
        <v>LONG IRAM</v>
      </c>
      <c r="E6079" s="246" t="str">
        <f>data_olah!D195</f>
        <v>LONG IRAM BAYAN</v>
      </c>
      <c r="F6079" s="247" t="str">
        <f>data_olah!F195</f>
        <v>-0.012605543579852033</v>
      </c>
      <c r="G6079" s="247" t="str">
        <f>data_olah!G195</f>
        <v>115.60952735545595</v>
      </c>
      <c r="H6079" s="246" t="str">
        <f>data_olah!H195</f>
        <v/>
      </c>
      <c r="I6079" s="246" t="str">
        <f>data_olah!I195</f>
        <v/>
      </c>
      <c r="J6079" s="246" t="str">
        <f>data_olah!J195</f>
        <v/>
      </c>
      <c r="K6079" s="246" t="str">
        <f>data_olah!T195</f>
        <v/>
      </c>
      <c r="L6079" s="246" t="str">
        <f>data_olah!U195</f>
        <v>BELUM TERPASANG</v>
      </c>
    </row>
    <row r="6080">
      <c r="A6080" s="245">
        <v>2026.0</v>
      </c>
      <c r="B6080" s="245" t="s">
        <v>3602</v>
      </c>
      <c r="C6080" s="246" t="str">
        <f>data_olah!B196</f>
        <v>KUTAI BARAT</v>
      </c>
      <c r="D6080" s="246" t="str">
        <f>data_olah!C196</f>
        <v>LONG IRAM</v>
      </c>
      <c r="E6080" s="246" t="str">
        <f>data_olah!D196</f>
        <v>KELIWAI</v>
      </c>
      <c r="F6080" s="247" t="str">
        <f>data_olah!F196</f>
        <v>0.01248163926079269</v>
      </c>
      <c r="G6080" s="247" t="str">
        <f>data_olah!G196</f>
        <v>115.60977467632213</v>
      </c>
      <c r="H6080" s="246" t="str">
        <f>data_olah!H196</f>
        <v>BESTCAMP</v>
      </c>
      <c r="I6080" s="246" t="str">
        <f>data_olah!I196</f>
        <v>STARLINK</v>
      </c>
      <c r="J6080" s="246" t="str">
        <f>data_olah!J196</f>
        <v>TERPASANG</v>
      </c>
      <c r="K6080" s="246" t="str">
        <f>data_olah!T196</f>
        <v>&lt;= 500GB</v>
      </c>
      <c r="L6080" s="246" t="str">
        <f>data_olah!U196</f>
        <v>OPTIMAL</v>
      </c>
    </row>
    <row r="6081">
      <c r="A6081" s="245">
        <v>2026.0</v>
      </c>
      <c r="B6081" s="245" t="s">
        <v>3602</v>
      </c>
      <c r="C6081" s="246" t="str">
        <f>data_olah!B197</f>
        <v>KUTAI BARAT</v>
      </c>
      <c r="D6081" s="246" t="str">
        <f>data_olah!C197</f>
        <v>LONG IRAM</v>
      </c>
      <c r="E6081" s="246" t="str">
        <f>data_olah!D197</f>
        <v>UJOH HALANG</v>
      </c>
      <c r="F6081" s="247" t="str">
        <f>data_olah!F197</f>
        <v>0.023309240862239695</v>
      </c>
      <c r="G6081" s="247" t="str">
        <f>data_olah!G197</f>
        <v>115.55137665595919</v>
      </c>
      <c r="H6081" s="246" t="str">
        <f>data_olah!H197</f>
        <v/>
      </c>
      <c r="I6081" s="246" t="str">
        <f>data_olah!I197</f>
        <v/>
      </c>
      <c r="J6081" s="246" t="str">
        <f>data_olah!J197</f>
        <v/>
      </c>
      <c r="K6081" s="246" t="str">
        <f>data_olah!T197</f>
        <v/>
      </c>
      <c r="L6081" s="246" t="str">
        <f>data_olah!U197</f>
        <v>BELUM TERPASANG</v>
      </c>
    </row>
    <row r="6082">
      <c r="A6082" s="245">
        <v>2026.0</v>
      </c>
      <c r="B6082" s="245" t="s">
        <v>3602</v>
      </c>
      <c r="C6082" s="246" t="str">
        <f>data_olah!B198</f>
        <v>KUTAI BARAT</v>
      </c>
      <c r="D6082" s="246" t="str">
        <f>data_olah!C198</f>
        <v>LONG IRAM</v>
      </c>
      <c r="E6082" s="246" t="str">
        <f>data_olah!D198</f>
        <v>KELIAN LUAR</v>
      </c>
      <c r="F6082" s="247" t="str">
        <f>data_olah!F198</f>
        <v>0.017210620811727636</v>
      </c>
      <c r="G6082" s="247" t="str">
        <f>data_olah!G198</f>
        <v>115.52981720139931</v>
      </c>
      <c r="H6082" s="246" t="str">
        <f>data_olah!H198</f>
        <v>BESTCAMP</v>
      </c>
      <c r="I6082" s="246" t="str">
        <f>data_olah!I198</f>
        <v>STARLINK</v>
      </c>
      <c r="J6082" s="246" t="str">
        <f>data_olah!J198</f>
        <v>TERPASANG</v>
      </c>
      <c r="K6082" s="246" t="str">
        <f>data_olah!T198</f>
        <v>&lt;=1000GB</v>
      </c>
      <c r="L6082" s="246" t="str">
        <f>data_olah!U198</f>
        <v>SANGAT OPTIMAL</v>
      </c>
    </row>
    <row r="6083">
      <c r="A6083" s="245">
        <v>2026.0</v>
      </c>
      <c r="B6083" s="245" t="s">
        <v>3602</v>
      </c>
      <c r="C6083" s="246" t="str">
        <f>data_olah!B199</f>
        <v>KUTAI BARAT</v>
      </c>
      <c r="D6083" s="246" t="str">
        <f>data_olah!C199</f>
        <v>LONG IRAM</v>
      </c>
      <c r="E6083" s="246" t="str">
        <f>data_olah!D199</f>
        <v>SUKOMULYO</v>
      </c>
      <c r="F6083" s="247" t="str">
        <f>data_olah!F199</f>
        <v>-0.005623936612332269</v>
      </c>
      <c r="G6083" s="247" t="str">
        <f>data_olah!G199</f>
        <v>115.6447615669779</v>
      </c>
      <c r="H6083" s="246" t="str">
        <f>data_olah!H199</f>
        <v>TELKOMSEL</v>
      </c>
      <c r="I6083" s="246" t="str">
        <f>data_olah!I199</f>
        <v>ORBIT</v>
      </c>
      <c r="J6083" s="246" t="str">
        <f>data_olah!J199</f>
        <v>TERPASANG</v>
      </c>
      <c r="K6083" s="246" t="str">
        <f>data_olah!T199</f>
        <v>&lt;= 50GB</v>
      </c>
      <c r="L6083" s="246" t="str">
        <f>data_olah!U199</f>
        <v>TIDAK TERDETEKSI</v>
      </c>
    </row>
    <row r="6084">
      <c r="A6084" s="245">
        <v>2026.0</v>
      </c>
      <c r="B6084" s="245" t="s">
        <v>3602</v>
      </c>
      <c r="C6084" s="246" t="str">
        <f>data_olah!B200</f>
        <v>KUTAI BARAT</v>
      </c>
      <c r="D6084" s="246" t="str">
        <f>data_olah!C200</f>
        <v>MELAK</v>
      </c>
      <c r="E6084" s="246" t="str">
        <f>data_olah!D200</f>
        <v>EMPAS</v>
      </c>
      <c r="F6084" s="247" t="str">
        <f>data_olah!F200</f>
        <v>-0.30145329939462834</v>
      </c>
      <c r="G6084" s="247" t="str">
        <f>data_olah!G200</f>
        <v>115.77311443441594</v>
      </c>
      <c r="H6084" s="246" t="str">
        <f>data_olah!H200</f>
        <v>TELKOM</v>
      </c>
      <c r="I6084" s="246" t="str">
        <f>data_olah!I200</f>
        <v>WMS</v>
      </c>
      <c r="J6084" s="246" t="str">
        <f>data_olah!J200</f>
        <v>TERPASANG</v>
      </c>
      <c r="K6084" s="246" t="str">
        <f>data_olah!T200</f>
        <v/>
      </c>
      <c r="L6084" s="246" t="str">
        <f>data_olah!U200</f>
        <v>TIDAK AKTIF</v>
      </c>
    </row>
    <row r="6085">
      <c r="A6085" s="245">
        <v>2026.0</v>
      </c>
      <c r="B6085" s="245" t="s">
        <v>3602</v>
      </c>
      <c r="C6085" s="246" t="str">
        <f>data_olah!B201</f>
        <v>KUTAI BARAT</v>
      </c>
      <c r="D6085" s="246" t="str">
        <f>data_olah!C201</f>
        <v>MELAK</v>
      </c>
      <c r="E6085" s="246" t="str">
        <f>data_olah!D201</f>
        <v>EMPAKUQ</v>
      </c>
      <c r="F6085" s="247" t="str">
        <f>data_olah!F201</f>
        <v>-0.28237281542165</v>
      </c>
      <c r="G6085" s="247" t="str">
        <f>data_olah!G201</f>
        <v>115.85707213404496</v>
      </c>
      <c r="H6085" s="246" t="str">
        <f>data_olah!H201</f>
        <v>TELKOM</v>
      </c>
      <c r="I6085" s="246" t="str">
        <f>data_olah!I201</f>
        <v>WMS</v>
      </c>
      <c r="J6085" s="246" t="str">
        <f>data_olah!J201</f>
        <v>TERPASANG</v>
      </c>
      <c r="K6085" s="246" t="str">
        <f>data_olah!T201</f>
        <v/>
      </c>
      <c r="L6085" s="246" t="str">
        <f>data_olah!U201</f>
        <v>KURANG OPTIMAL</v>
      </c>
    </row>
    <row r="6086">
      <c r="A6086" s="245">
        <v>2026.0</v>
      </c>
      <c r="B6086" s="245" t="s">
        <v>3602</v>
      </c>
      <c r="C6086" s="246" t="str">
        <f>data_olah!B202</f>
        <v>KUTAI BARAT</v>
      </c>
      <c r="D6086" s="246" t="str">
        <f>data_olah!C202</f>
        <v>MELAK</v>
      </c>
      <c r="E6086" s="246" t="str">
        <f>data_olah!D202</f>
        <v>MUARA BUNYUT</v>
      </c>
      <c r="F6086" s="247" t="str">
        <f>data_olah!F202</f>
        <v>-0.2977923887551979</v>
      </c>
      <c r="G6086" s="247" t="str">
        <f>data_olah!G202</f>
        <v>115.85210232993627</v>
      </c>
      <c r="H6086" s="246" t="str">
        <f>data_olah!H202</f>
        <v>TELKOM</v>
      </c>
      <c r="I6086" s="246" t="str">
        <f>data_olah!I202</f>
        <v>WMS</v>
      </c>
      <c r="J6086" s="246" t="str">
        <f>data_olah!J202</f>
        <v>TERPASANG</v>
      </c>
      <c r="K6086" s="246" t="str">
        <f>data_olah!T202</f>
        <v/>
      </c>
      <c r="L6086" s="246" t="str">
        <f>data_olah!U202</f>
        <v>KURANG OPTIMAL</v>
      </c>
    </row>
    <row r="6087">
      <c r="A6087" s="245">
        <v>2026.0</v>
      </c>
      <c r="B6087" s="245" t="s">
        <v>3602</v>
      </c>
      <c r="C6087" s="246" t="str">
        <f>data_olah!B203</f>
        <v>KUTAI BARAT</v>
      </c>
      <c r="D6087" s="246" t="str">
        <f>data_olah!C203</f>
        <v>MELAK</v>
      </c>
      <c r="E6087" s="246" t="str">
        <f>data_olah!D203</f>
        <v>MUARA BENANGAQ</v>
      </c>
      <c r="F6087" s="247" t="str">
        <f>data_olah!F203</f>
        <v>-0.1358079674186709</v>
      </c>
      <c r="G6087" s="247" t="str">
        <f>data_olah!G203</f>
        <v>115.7657258953076</v>
      </c>
      <c r="H6087" s="246" t="str">
        <f>data_olah!H203</f>
        <v>BESTCAMP</v>
      </c>
      <c r="I6087" s="246" t="str">
        <f>data_olah!I203</f>
        <v>STARLINK</v>
      </c>
      <c r="J6087" s="246" t="str">
        <f>data_olah!J203</f>
        <v>TERPASANG</v>
      </c>
      <c r="K6087" s="246" t="str">
        <f>data_olah!T203</f>
        <v>&lt;=1000GB</v>
      </c>
      <c r="L6087" s="246" t="str">
        <f>data_olah!U203</f>
        <v>OPTIMAL</v>
      </c>
    </row>
    <row r="6088">
      <c r="A6088" s="245">
        <v>2026.0</v>
      </c>
      <c r="B6088" s="245" t="s">
        <v>3602</v>
      </c>
      <c r="C6088" s="246" t="str">
        <f>data_olah!B204</f>
        <v>KUTAI BARAT</v>
      </c>
      <c r="D6088" s="246" t="str">
        <f>data_olah!C204</f>
        <v>MOOK MANAAR BULATN</v>
      </c>
      <c r="E6088" s="246" t="str">
        <f>data_olah!D204</f>
        <v>SAKAQ LOTOQ</v>
      </c>
      <c r="F6088" s="247" t="str">
        <f>data_olah!F204</f>
        <v>-0.18147799963151978</v>
      </c>
      <c r="G6088" s="247" t="str">
        <f>data_olah!G204</f>
        <v>115.89587269980473</v>
      </c>
      <c r="H6088" s="246" t="str">
        <f>data_olah!H204</f>
        <v>TELKOMSAT</v>
      </c>
      <c r="I6088" s="246" t="str">
        <f>data_olah!I204</f>
        <v>STARLINK</v>
      </c>
      <c r="J6088" s="246" t="str">
        <f>data_olah!J204</f>
        <v>TERPASANG</v>
      </c>
      <c r="K6088" s="246" t="str">
        <f>data_olah!T204</f>
        <v/>
      </c>
      <c r="L6088" s="246" t="str">
        <f>data_olah!U204</f>
        <v>TIDAK OPTIMAL</v>
      </c>
    </row>
    <row r="6089">
      <c r="A6089" s="245">
        <v>2026.0</v>
      </c>
      <c r="B6089" s="245" t="s">
        <v>3602</v>
      </c>
      <c r="C6089" s="246" t="str">
        <f>data_olah!B205</f>
        <v>KUTAI BARAT</v>
      </c>
      <c r="D6089" s="246" t="str">
        <f>data_olah!C205</f>
        <v>MOOK MANAAR BULATN</v>
      </c>
      <c r="E6089" s="246" t="str">
        <f>data_olah!D205</f>
        <v>SAKAQ TADA</v>
      </c>
      <c r="F6089" s="247" t="str">
        <f>data_olah!F205</f>
        <v>-0.2476223994973876</v>
      </c>
      <c r="G6089" s="247" t="str">
        <f>data_olah!G205</f>
        <v>115.88328819979738</v>
      </c>
      <c r="H6089" s="246" t="str">
        <f>data_olah!H205</f>
        <v>COMTELINDO</v>
      </c>
      <c r="I6089" s="246" t="str">
        <f>data_olah!I205</f>
        <v>WMS</v>
      </c>
      <c r="J6089" s="246" t="str">
        <f>data_olah!J205</f>
        <v>TERPASANG</v>
      </c>
      <c r="K6089" s="246" t="str">
        <f>data_olah!T205</f>
        <v>&lt;= 50GB</v>
      </c>
      <c r="L6089" s="246" t="str">
        <f>data_olah!U205</f>
        <v>TIDAK OPTIMAL</v>
      </c>
    </row>
    <row r="6090">
      <c r="A6090" s="245">
        <v>2026.0</v>
      </c>
      <c r="B6090" s="245" t="s">
        <v>3602</v>
      </c>
      <c r="C6090" s="246" t="str">
        <f>data_olah!B206</f>
        <v>KUTAI BARAT</v>
      </c>
      <c r="D6090" s="246" t="str">
        <f>data_olah!C206</f>
        <v>MOOK MANAAR BULATN</v>
      </c>
      <c r="E6090" s="246" t="str">
        <f>data_olah!D206</f>
        <v>GEMURUH</v>
      </c>
      <c r="F6090" s="247" t="str">
        <f>data_olah!F206</f>
        <v>-0.20651727079286186</v>
      </c>
      <c r="G6090" s="247" t="str">
        <f>data_olah!G206</f>
        <v>115.87396748646397</v>
      </c>
      <c r="H6090" s="246" t="str">
        <f>data_olah!H206</f>
        <v>COMTELINDO</v>
      </c>
      <c r="I6090" s="246" t="str">
        <f>data_olah!I206</f>
        <v>WMS</v>
      </c>
      <c r="J6090" s="246" t="str">
        <f>data_olah!J206</f>
        <v>TERPASANG</v>
      </c>
      <c r="K6090" s="246" t="str">
        <f>data_olah!T206</f>
        <v>&gt;1000GB</v>
      </c>
      <c r="L6090" s="246" t="str">
        <f>data_olah!U206</f>
        <v>SANGAT OPTIMAL</v>
      </c>
    </row>
    <row r="6091">
      <c r="A6091" s="245">
        <v>2026.0</v>
      </c>
      <c r="B6091" s="245" t="s">
        <v>3602</v>
      </c>
      <c r="C6091" s="246" t="str">
        <f>data_olah!B207</f>
        <v>KUTAI BARAT</v>
      </c>
      <c r="D6091" s="246" t="str">
        <f>data_olah!C207</f>
        <v>MOOK MANAAR BULATN</v>
      </c>
      <c r="E6091" s="246" t="str">
        <f>data_olah!D207</f>
        <v>KARANGAN</v>
      </c>
      <c r="F6091" s="247" t="str">
        <f>data_olah!F207</f>
        <v>-0.16741008814868197</v>
      </c>
      <c r="G6091" s="247" t="str">
        <f>data_olah!G207</f>
        <v>115.75003978519115</v>
      </c>
      <c r="H6091" s="246" t="str">
        <f>data_olah!H207</f>
        <v>PSN</v>
      </c>
      <c r="I6091" s="246" t="str">
        <f>data_olah!I207</f>
        <v>VSAT</v>
      </c>
      <c r="J6091" s="246" t="str">
        <f>data_olah!J207</f>
        <v>TERPASANG</v>
      </c>
      <c r="K6091" s="246" t="str">
        <f>data_olah!T207</f>
        <v>&lt;= 10GB</v>
      </c>
      <c r="L6091" s="246" t="str">
        <f>data_olah!U207</f>
        <v>TIDAK OPTIMAL</v>
      </c>
    </row>
    <row r="6092">
      <c r="A6092" s="245">
        <v>2026.0</v>
      </c>
      <c r="B6092" s="245" t="s">
        <v>3602</v>
      </c>
      <c r="C6092" s="246" t="str">
        <f>data_olah!B208</f>
        <v>KUTAI BARAT</v>
      </c>
      <c r="D6092" s="246" t="str">
        <f>data_olah!C208</f>
        <v>MOOK MANAAR BULATN</v>
      </c>
      <c r="E6092" s="246" t="str">
        <f>data_olah!D208</f>
        <v>MERAYAQ</v>
      </c>
      <c r="F6092" s="247" t="str">
        <f>data_olah!F208</f>
        <v>-0.13742964991336454</v>
      </c>
      <c r="G6092" s="247" t="str">
        <f>data_olah!G208</f>
        <v>115.8160478903606</v>
      </c>
      <c r="H6092" s="246" t="str">
        <f>data_olah!H208</f>
        <v>COMTELINDO</v>
      </c>
      <c r="I6092" s="246" t="str">
        <f>data_olah!I208</f>
        <v>WMS</v>
      </c>
      <c r="J6092" s="246" t="str">
        <f>data_olah!J208</f>
        <v>TERPASANG</v>
      </c>
      <c r="K6092" s="246" t="str">
        <f>data_olah!T208</f>
        <v>TIDAK AKTIF</v>
      </c>
      <c r="L6092" s="246" t="str">
        <f>data_olah!U208</f>
        <v>TIDAK TERDETEKSI</v>
      </c>
    </row>
    <row r="6093">
      <c r="A6093" s="245">
        <v>2026.0</v>
      </c>
      <c r="B6093" s="245" t="s">
        <v>3602</v>
      </c>
      <c r="C6093" s="246" t="str">
        <f>data_olah!B209</f>
        <v>KUTAI BARAT</v>
      </c>
      <c r="D6093" s="246" t="str">
        <f>data_olah!C209</f>
        <v>MOOK MANAAR BULATN</v>
      </c>
      <c r="E6093" s="246" t="str">
        <f>data_olah!D209</f>
        <v>LINGGANG MARIMUN</v>
      </c>
      <c r="F6093" s="247" t="str">
        <f>data_olah!F209</f>
        <v>-0.07297415753918389</v>
      </c>
      <c r="G6093" s="247" t="str">
        <f>data_olah!G209</f>
        <v>115.773775213154</v>
      </c>
      <c r="H6093" s="246" t="str">
        <f>data_olah!H209</f>
        <v>COMTELINDO</v>
      </c>
      <c r="I6093" s="246" t="str">
        <f>data_olah!I209</f>
        <v>WMS</v>
      </c>
      <c r="J6093" s="246" t="str">
        <f>data_olah!J209</f>
        <v>TERPASANG</v>
      </c>
      <c r="K6093" s="246" t="str">
        <f>data_olah!T209</f>
        <v>TIDAK AKTIF</v>
      </c>
      <c r="L6093" s="246" t="str">
        <f>data_olah!U209</f>
        <v>TIDAK TERDETEKSI</v>
      </c>
    </row>
    <row r="6094">
      <c r="A6094" s="245">
        <v>2026.0</v>
      </c>
      <c r="B6094" s="245" t="s">
        <v>3602</v>
      </c>
      <c r="C6094" s="246" t="str">
        <f>data_olah!B210</f>
        <v>KUTAI BARAT</v>
      </c>
      <c r="D6094" s="246" t="str">
        <f>data_olah!C210</f>
        <v>MOOK MANAAR BULATN</v>
      </c>
      <c r="E6094" s="246" t="str">
        <f>data_olah!D210</f>
        <v>KELUMPANG</v>
      </c>
      <c r="F6094" s="247" t="str">
        <f>data_olah!F210</f>
        <v>-0.1595701284876552</v>
      </c>
      <c r="G6094" s="247" t="str">
        <f>data_olah!G210</f>
        <v>115.81987607092617</v>
      </c>
      <c r="H6094" s="246" t="str">
        <f>data_olah!H210</f>
        <v>COMTELINDO</v>
      </c>
      <c r="I6094" s="246" t="str">
        <f>data_olah!I210</f>
        <v>WMS</v>
      </c>
      <c r="J6094" s="246" t="str">
        <f>data_olah!J210</f>
        <v>TERPASANG</v>
      </c>
      <c r="K6094" s="246" t="str">
        <f>data_olah!T210</f>
        <v>&lt;= 200GB</v>
      </c>
      <c r="L6094" s="246" t="str">
        <f>data_olah!U210</f>
        <v>KURANG OPTIMAL</v>
      </c>
    </row>
    <row r="6095">
      <c r="A6095" s="245">
        <v>2026.0</v>
      </c>
      <c r="B6095" s="245" t="s">
        <v>3602</v>
      </c>
      <c r="C6095" s="246" t="str">
        <f>data_olah!B211</f>
        <v>KUTAI BARAT</v>
      </c>
      <c r="D6095" s="246" t="str">
        <f>data_olah!C211</f>
        <v>MOOK MANAAR BULATN</v>
      </c>
      <c r="E6095" s="246" t="str">
        <f>data_olah!D211</f>
        <v>GADUR</v>
      </c>
      <c r="F6095" s="247" t="str">
        <f>data_olah!F211</f>
        <v>-0.27041735941823736</v>
      </c>
      <c r="G6095" s="247" t="str">
        <f>data_olah!G211</f>
        <v>115.90284173841835</v>
      </c>
      <c r="H6095" s="246" t="str">
        <f>data_olah!H211</f>
        <v>COMTELINDO</v>
      </c>
      <c r="I6095" s="246" t="str">
        <f>data_olah!I211</f>
        <v>WMS</v>
      </c>
      <c r="J6095" s="246" t="str">
        <f>data_olah!J211</f>
        <v>TERPASANG</v>
      </c>
      <c r="K6095" s="246" t="str">
        <f>data_olah!T211</f>
        <v>TIDAK AKTIF</v>
      </c>
      <c r="L6095" s="246" t="str">
        <f>data_olah!U211</f>
        <v>TIDAK TERDETEKSI</v>
      </c>
    </row>
    <row r="6096">
      <c r="A6096" s="245">
        <v>2026.0</v>
      </c>
      <c r="B6096" s="245" t="s">
        <v>3602</v>
      </c>
      <c r="C6096" s="246" t="str">
        <f>data_olah!B212</f>
        <v>KUTAI BARAT</v>
      </c>
      <c r="D6096" s="246" t="str">
        <f>data_olah!C212</f>
        <v>MOOK MANAAR BULATN</v>
      </c>
      <c r="E6096" s="246" t="str">
        <f>data_olah!D212</f>
        <v>LINGGANG MUARA BATUQ</v>
      </c>
      <c r="F6096" s="247" t="str">
        <f>data_olah!F212</f>
        <v>-0.35395420878429495</v>
      </c>
      <c r="G6096" s="247" t="str">
        <f>data_olah!G212</f>
        <v>116.32871351481086</v>
      </c>
      <c r="H6096" s="246" t="str">
        <f>data_olah!H212</f>
        <v>TELKOMSEL</v>
      </c>
      <c r="I6096" s="246" t="str">
        <f>data_olah!I212</f>
        <v>ORBIT</v>
      </c>
      <c r="J6096" s="246" t="str">
        <f>data_olah!J212</f>
        <v>TERPASANG</v>
      </c>
      <c r="K6096" s="246" t="str">
        <f>data_olah!T212</f>
        <v>&lt;= 100GB</v>
      </c>
      <c r="L6096" s="246" t="str">
        <f>data_olah!U212</f>
        <v>TIDAK TERDETEKSI</v>
      </c>
    </row>
    <row r="6097">
      <c r="A6097" s="245">
        <v>2026.0</v>
      </c>
      <c r="B6097" s="245" t="s">
        <v>3602</v>
      </c>
      <c r="C6097" s="246" t="str">
        <f>data_olah!B213</f>
        <v>KUTAI BARAT</v>
      </c>
      <c r="D6097" s="246" t="str">
        <f>data_olah!C213</f>
        <v>MOOK MANAAR BULATN</v>
      </c>
      <c r="E6097" s="246" t="str">
        <f>data_olah!D213</f>
        <v>MUARA JAWAQ</v>
      </c>
      <c r="F6097" s="247" t="str">
        <f>data_olah!F213</f>
        <v>-0.2567102055148475</v>
      </c>
      <c r="G6097" s="247" t="str">
        <f>data_olah!G213</f>
        <v>115.9408367682142</v>
      </c>
      <c r="H6097" s="246" t="str">
        <f>data_olah!H213</f>
        <v>TELKOMSEL</v>
      </c>
      <c r="I6097" s="246" t="str">
        <f>data_olah!I213</f>
        <v>ORBIT</v>
      </c>
      <c r="J6097" s="246" t="str">
        <f>data_olah!J213</f>
        <v>TERPASANG</v>
      </c>
      <c r="K6097" s="246" t="str">
        <f>data_olah!T213</f>
        <v>TIDAK AKTIF</v>
      </c>
      <c r="L6097" s="246" t="str">
        <f>data_olah!U213</f>
        <v>TIDAK TERDETEKSI</v>
      </c>
    </row>
    <row r="6098">
      <c r="A6098" s="245">
        <v>2026.0</v>
      </c>
      <c r="B6098" s="245" t="s">
        <v>3602</v>
      </c>
      <c r="C6098" s="246" t="str">
        <f>data_olah!B214</f>
        <v>KUTAI BARAT</v>
      </c>
      <c r="D6098" s="246" t="str">
        <f>data_olah!C214</f>
        <v>MOOK MANAAR BULATN</v>
      </c>
      <c r="E6098" s="246" t="str">
        <f>data_olah!D214</f>
        <v>ABIT</v>
      </c>
      <c r="F6098" s="247" t="str">
        <f>data_olah!F214</f>
        <v>-0.23616410837683982</v>
      </c>
      <c r="G6098" s="247" t="str">
        <f>data_olah!G214</f>
        <v>116.01032000886134</v>
      </c>
      <c r="H6098" s="246" t="str">
        <f>data_olah!H214</f>
        <v/>
      </c>
      <c r="I6098" s="246" t="str">
        <f>data_olah!I214</f>
        <v/>
      </c>
      <c r="J6098" s="246" t="str">
        <f>data_olah!J214</f>
        <v/>
      </c>
      <c r="K6098" s="246" t="str">
        <f>data_olah!T214</f>
        <v/>
      </c>
      <c r="L6098" s="246" t="str">
        <f>data_olah!U214</f>
        <v>BELUM TERPASANG</v>
      </c>
    </row>
    <row r="6099">
      <c r="A6099" s="245">
        <v>2026.0</v>
      </c>
      <c r="B6099" s="245" t="s">
        <v>3602</v>
      </c>
      <c r="C6099" s="246" t="str">
        <f>data_olah!B215</f>
        <v>KUTAI BARAT</v>
      </c>
      <c r="D6099" s="246" t="str">
        <f>data_olah!C215</f>
        <v>MOOK MANAAR BULATN</v>
      </c>
      <c r="E6099" s="246" t="str">
        <f>data_olah!D215</f>
        <v>REMBAYAN</v>
      </c>
      <c r="F6099" s="247" t="str">
        <f>data_olah!F215</f>
        <v>-0.27306750165100596</v>
      </c>
      <c r="G6099" s="247" t="str">
        <f>data_olah!G215</f>
        <v>115.92187008995018</v>
      </c>
      <c r="H6099" s="246" t="str">
        <f>data_olah!H215</f>
        <v>TELKOMSEL</v>
      </c>
      <c r="I6099" s="246" t="str">
        <f>data_olah!I215</f>
        <v>ORBIT</v>
      </c>
      <c r="J6099" s="246" t="str">
        <f>data_olah!J215</f>
        <v>TERPASANG</v>
      </c>
      <c r="K6099" s="246" t="str">
        <f>data_olah!T215</f>
        <v>&lt;= 50GB</v>
      </c>
      <c r="L6099" s="246" t="str">
        <f>data_olah!U215</f>
        <v>TIDAK TERDETEKSI</v>
      </c>
    </row>
    <row r="6100">
      <c r="A6100" s="245">
        <v>2026.0</v>
      </c>
      <c r="B6100" s="245" t="s">
        <v>3602</v>
      </c>
      <c r="C6100" s="246" t="str">
        <f>data_olah!B216</f>
        <v>KUTAI BARAT</v>
      </c>
      <c r="D6100" s="246" t="str">
        <f>data_olah!C216</f>
        <v>MOOK MANAAR BULATN</v>
      </c>
      <c r="E6100" s="246" t="str">
        <f>data_olah!D216</f>
        <v>GUNUNG RAMPAH</v>
      </c>
      <c r="F6100" s="247" t="str">
        <f>data_olah!F216</f>
        <v>-0.16890788015692948</v>
      </c>
      <c r="G6100" s="247" t="str">
        <f>data_olah!G216</f>
        <v>115.88790839494463</v>
      </c>
      <c r="H6100" s="246" t="str">
        <f>data_olah!H216</f>
        <v>TELKOMSEL</v>
      </c>
      <c r="I6100" s="246" t="str">
        <f>data_olah!I216</f>
        <v>ORBIT</v>
      </c>
      <c r="J6100" s="246" t="str">
        <f>data_olah!J216</f>
        <v>TERPASANG</v>
      </c>
      <c r="K6100" s="246" t="str">
        <f>data_olah!T216</f>
        <v>&lt;= 500GB</v>
      </c>
      <c r="L6100" s="246" t="str">
        <f>data_olah!U216</f>
        <v>TIDAK TERDETEKSI</v>
      </c>
    </row>
    <row r="6101">
      <c r="A6101" s="245">
        <v>2026.0</v>
      </c>
      <c r="B6101" s="245" t="s">
        <v>3602</v>
      </c>
      <c r="C6101" s="246" t="str">
        <f>data_olah!B217</f>
        <v>KUTAI BARAT</v>
      </c>
      <c r="D6101" s="246" t="str">
        <f>data_olah!C217</f>
        <v>MOOK MANAAR BULATN</v>
      </c>
      <c r="E6101" s="246" t="str">
        <f>data_olah!D217</f>
        <v>JENGAN</v>
      </c>
      <c r="F6101" s="247" t="str">
        <f>data_olah!F217</f>
        <v>-0.37100549907350056</v>
      </c>
      <c r="G6101" s="247" t="str">
        <f>data_olah!G217</f>
        <v>115.70727414179862</v>
      </c>
      <c r="H6101" s="246" t="str">
        <f>data_olah!H217</f>
        <v>TELKOM</v>
      </c>
      <c r="I6101" s="246" t="str">
        <f>data_olah!I217</f>
        <v>WMS</v>
      </c>
      <c r="J6101" s="246" t="str">
        <f>data_olah!J217</f>
        <v>TERPASANG</v>
      </c>
      <c r="K6101" s="246" t="str">
        <f>data_olah!T217</f>
        <v/>
      </c>
      <c r="L6101" s="246" t="str">
        <f>data_olah!U217</f>
        <v>TIDAK OPTIMAL</v>
      </c>
    </row>
    <row r="6102">
      <c r="A6102" s="245">
        <v>2026.0</v>
      </c>
      <c r="B6102" s="245" t="s">
        <v>3602</v>
      </c>
      <c r="C6102" s="246" t="str">
        <f>data_olah!B218</f>
        <v>KUTAI BARAT</v>
      </c>
      <c r="D6102" s="246" t="str">
        <f>data_olah!C218</f>
        <v>MOOK MANAAR BULATN</v>
      </c>
      <c r="E6102" s="246" t="str">
        <f>data_olah!D218</f>
        <v>MUARA KALAQ</v>
      </c>
      <c r="F6102" s="247" t="str">
        <f>data_olah!F218</f>
        <v>-0.1034398256484514</v>
      </c>
      <c r="G6102" s="247" t="str">
        <f>data_olah!G218</f>
        <v>115.77321482065024</v>
      </c>
      <c r="H6102" s="246" t="str">
        <f>data_olah!H218</f>
        <v>COMTELINDO</v>
      </c>
      <c r="I6102" s="246" t="str">
        <f>data_olah!I218</f>
        <v>WMS</v>
      </c>
      <c r="J6102" s="246" t="str">
        <f>data_olah!J218</f>
        <v>TERPASANG</v>
      </c>
      <c r="K6102" s="246" t="str">
        <f>data_olah!T218</f>
        <v>TIDAK AKTIF</v>
      </c>
      <c r="L6102" s="246" t="str">
        <f>data_olah!U218</f>
        <v>TIDAK TERDETEKSI</v>
      </c>
    </row>
    <row r="6103">
      <c r="A6103" s="245">
        <v>2026.0</v>
      </c>
      <c r="B6103" s="245" t="s">
        <v>3602</v>
      </c>
      <c r="C6103" s="246" t="str">
        <f>data_olah!B219</f>
        <v>KUTAI BARAT</v>
      </c>
      <c r="D6103" s="246" t="str">
        <f>data_olah!C219</f>
        <v>MOOK MANAAR BULATN</v>
      </c>
      <c r="E6103" s="246" t="str">
        <f>data_olah!D219</f>
        <v>TONDOH</v>
      </c>
      <c r="F6103" s="247" t="str">
        <f>data_olah!F219</f>
        <v>-0.25581593380052053</v>
      </c>
      <c r="G6103" s="247" t="str">
        <f>data_olah!G219</f>
        <v>115.93366708899252</v>
      </c>
      <c r="H6103" s="246" t="str">
        <f>data_olah!H219</f>
        <v>TELKOMSEL</v>
      </c>
      <c r="I6103" s="246" t="str">
        <f>data_olah!I219</f>
        <v>ORBIT</v>
      </c>
      <c r="J6103" s="246" t="str">
        <f>data_olah!J219</f>
        <v>TERPASANG</v>
      </c>
      <c r="K6103" s="246" t="str">
        <f>data_olah!T219</f>
        <v>TIDAK AKTIF</v>
      </c>
      <c r="L6103" s="246" t="str">
        <f>data_olah!U219</f>
        <v>TIDAK TERDETEKSI</v>
      </c>
    </row>
    <row r="6104">
      <c r="A6104" s="245">
        <v>2026.0</v>
      </c>
      <c r="B6104" s="245" t="s">
        <v>3602</v>
      </c>
      <c r="C6104" s="246" t="str">
        <f>data_olah!B220</f>
        <v>KUTAI BARAT</v>
      </c>
      <c r="D6104" s="246" t="str">
        <f>data_olah!C220</f>
        <v>MUARA LAWA</v>
      </c>
      <c r="E6104" s="246" t="str">
        <f>data_olah!D220</f>
        <v>MUARA BEGAI</v>
      </c>
      <c r="F6104" s="247" t="str">
        <f>data_olah!F220</f>
        <v>-0.5837256067032629</v>
      </c>
      <c r="G6104" s="247" t="str">
        <f>data_olah!G220</f>
        <v>115.71010773336087</v>
      </c>
      <c r="H6104" s="246" t="str">
        <f>data_olah!H220</f>
        <v>TELKOMSEL</v>
      </c>
      <c r="I6104" s="246" t="str">
        <f>data_olah!I220</f>
        <v>ORBIT</v>
      </c>
      <c r="J6104" s="246" t="str">
        <f>data_olah!J220</f>
        <v>TERPASANG</v>
      </c>
      <c r="K6104" s="246" t="str">
        <f>data_olah!T220</f>
        <v>&lt;= 10GB</v>
      </c>
      <c r="L6104" s="246" t="str">
        <f>data_olah!U220</f>
        <v>TIDAK TERDETEKSI</v>
      </c>
    </row>
    <row r="6105">
      <c r="A6105" s="245">
        <v>2026.0</v>
      </c>
      <c r="B6105" s="245" t="s">
        <v>3602</v>
      </c>
      <c r="C6105" s="246" t="str">
        <f>data_olah!B221</f>
        <v>KUTAI BARAT</v>
      </c>
      <c r="D6105" s="246" t="str">
        <f>data_olah!C221</f>
        <v>MUARA LAWA</v>
      </c>
      <c r="E6105" s="246" t="str">
        <f>data_olah!D221</f>
        <v>LOTAQ</v>
      </c>
      <c r="F6105" s="247" t="str">
        <f>data_olah!F221</f>
        <v>-0.5253636557322696</v>
      </c>
      <c r="G6105" s="247" t="str">
        <f>data_olah!G221</f>
        <v>115.75938212871448</v>
      </c>
      <c r="H6105" s="246" t="str">
        <f>data_olah!H221</f>
        <v>BESTCAMP</v>
      </c>
      <c r="I6105" s="246" t="str">
        <f>data_olah!I221</f>
        <v>STARLINK</v>
      </c>
      <c r="J6105" s="246" t="str">
        <f>data_olah!J221</f>
        <v>TERPASANG</v>
      </c>
      <c r="K6105" s="246" t="str">
        <f>data_olah!T221</f>
        <v>&lt;= 200GB</v>
      </c>
      <c r="L6105" s="246" t="str">
        <f>data_olah!U221</f>
        <v>OPTIMAL</v>
      </c>
    </row>
    <row r="6106">
      <c r="A6106" s="245">
        <v>2026.0</v>
      </c>
      <c r="B6106" s="245" t="s">
        <v>3602</v>
      </c>
      <c r="C6106" s="246" t="str">
        <f>data_olah!B222</f>
        <v>KUTAI BARAT</v>
      </c>
      <c r="D6106" s="246" t="str">
        <f>data_olah!C222</f>
        <v>MUARA LAWA</v>
      </c>
      <c r="E6106" s="246" t="str">
        <f>data_olah!D222</f>
        <v>PAYANG</v>
      </c>
      <c r="F6106" s="247" t="str">
        <f>data_olah!F222</f>
        <v>-0.5091662877618678</v>
      </c>
      <c r="G6106" s="247" t="str">
        <f>data_olah!G222</f>
        <v>115.75652311698357</v>
      </c>
      <c r="H6106" s="246" t="str">
        <f>data_olah!H222</f>
        <v>TELKOM</v>
      </c>
      <c r="I6106" s="246" t="str">
        <f>data_olah!I222</f>
        <v>WMS</v>
      </c>
      <c r="J6106" s="246" t="str">
        <f>data_olah!J222</f>
        <v>TERPASANG</v>
      </c>
      <c r="K6106" s="246" t="str">
        <f>data_olah!T222</f>
        <v/>
      </c>
      <c r="L6106" s="246" t="str">
        <f>data_olah!U222</f>
        <v>TIDAK OPTIMAL</v>
      </c>
    </row>
    <row r="6107">
      <c r="A6107" s="245">
        <v>2026.0</v>
      </c>
      <c r="B6107" s="245" t="s">
        <v>3602</v>
      </c>
      <c r="C6107" s="246" t="str">
        <f>data_olah!B223</f>
        <v>KUTAI BARAT</v>
      </c>
      <c r="D6107" s="246" t="str">
        <f>data_olah!C223</f>
        <v>MUARA LAWA</v>
      </c>
      <c r="E6107" s="246" t="str">
        <f>data_olah!D223</f>
        <v>DINGIN</v>
      </c>
      <c r="F6107" s="247" t="str">
        <f>data_olah!F223</f>
        <v>-0.47642520711286424</v>
      </c>
      <c r="G6107" s="247" t="str">
        <f>data_olah!G223</f>
        <v>115.79760301834777</v>
      </c>
      <c r="H6107" s="246" t="str">
        <f>data_olah!H223</f>
        <v>BESTCAMP</v>
      </c>
      <c r="I6107" s="246" t="str">
        <f>data_olah!I223</f>
        <v>STARLINK</v>
      </c>
      <c r="J6107" s="246" t="str">
        <f>data_olah!J223</f>
        <v>TERPASANG</v>
      </c>
      <c r="K6107" s="246" t="str">
        <f>data_olah!T223</f>
        <v>&lt;= 10GB</v>
      </c>
      <c r="L6107" s="246" t="str">
        <f>data_olah!U223</f>
        <v>TIDAK OPTIMAL</v>
      </c>
    </row>
    <row r="6108">
      <c r="A6108" s="245">
        <v>2026.0</v>
      </c>
      <c r="B6108" s="245" t="s">
        <v>3602</v>
      </c>
      <c r="C6108" s="246" t="str">
        <f>data_olah!B224</f>
        <v>KUTAI BARAT</v>
      </c>
      <c r="D6108" s="246" t="str">
        <f>data_olah!C224</f>
        <v>MUARA LAWA</v>
      </c>
      <c r="E6108" s="246" t="str">
        <f>data_olah!D224</f>
        <v>MUARA LAWA</v>
      </c>
      <c r="F6108" s="247" t="str">
        <f>data_olah!F224</f>
        <v>-0.46654088374742564</v>
      </c>
      <c r="G6108" s="247" t="str">
        <f>data_olah!G224</f>
        <v>115.76034557505287</v>
      </c>
      <c r="H6108" s="246" t="str">
        <f>data_olah!H224</f>
        <v>TELKOM</v>
      </c>
      <c r="I6108" s="246" t="str">
        <f>data_olah!I224</f>
        <v>Astinet</v>
      </c>
      <c r="J6108" s="246" t="str">
        <f>data_olah!J224</f>
        <v>TERPASANG</v>
      </c>
      <c r="K6108" s="246" t="str">
        <f>data_olah!T224</f>
        <v/>
      </c>
      <c r="L6108" s="246" t="str">
        <f>data_olah!U224</f>
        <v>TIDAK TERDETEKSI</v>
      </c>
    </row>
    <row r="6109">
      <c r="A6109" s="245">
        <v>2026.0</v>
      </c>
      <c r="B6109" s="245" t="s">
        <v>3602</v>
      </c>
      <c r="C6109" s="246" t="str">
        <f>data_olah!B225</f>
        <v>KUTAI BARAT</v>
      </c>
      <c r="D6109" s="246" t="str">
        <f>data_olah!C225</f>
        <v>MUARA LAWA</v>
      </c>
      <c r="E6109" s="246" t="str">
        <f>data_olah!D225</f>
        <v>LAMBING</v>
      </c>
      <c r="F6109" s="247" t="str">
        <f>data_olah!F225</f>
        <v>-0.46108100801578944</v>
      </c>
      <c r="G6109" s="247" t="str">
        <f>data_olah!G225</f>
        <v>115.75940351841768</v>
      </c>
      <c r="H6109" s="246" t="str">
        <f>data_olah!H225</f>
        <v>TELKOM</v>
      </c>
      <c r="I6109" s="246" t="str">
        <f>data_olah!I225</f>
        <v>WMS</v>
      </c>
      <c r="J6109" s="246" t="str">
        <f>data_olah!J225</f>
        <v>TERPASANG</v>
      </c>
      <c r="K6109" s="246" t="str">
        <f>data_olah!T225</f>
        <v/>
      </c>
      <c r="L6109" s="246" t="str">
        <f>data_olah!U225</f>
        <v>KURANG OPTIMAL</v>
      </c>
    </row>
    <row r="6110">
      <c r="A6110" s="245">
        <v>2026.0</v>
      </c>
      <c r="B6110" s="245" t="s">
        <v>3602</v>
      </c>
      <c r="C6110" s="246" t="str">
        <f>data_olah!B226</f>
        <v>KUTAI BARAT</v>
      </c>
      <c r="D6110" s="246" t="str">
        <f>data_olah!C226</f>
        <v>MUARA LAWA</v>
      </c>
      <c r="E6110" s="246" t="str">
        <f>data_olah!D226</f>
        <v>BENGGERIS</v>
      </c>
      <c r="F6110" s="247" t="str">
        <f>data_olah!F226</f>
        <v>-0.4507747445193205</v>
      </c>
      <c r="G6110" s="247" t="str">
        <f>data_olah!G226</f>
        <v>115.742364061595</v>
      </c>
      <c r="H6110" s="246" t="str">
        <f>data_olah!H226</f>
        <v>BESTCAMP</v>
      </c>
      <c r="I6110" s="246" t="str">
        <f>data_olah!I226</f>
        <v>STARLINK</v>
      </c>
      <c r="J6110" s="246" t="str">
        <f>data_olah!J226</f>
        <v>TERPASANG</v>
      </c>
      <c r="K6110" s="246" t="str">
        <f>data_olah!T226</f>
        <v>&lt;= 100GB</v>
      </c>
      <c r="L6110" s="246" t="str">
        <f>data_olah!U226</f>
        <v>TIDAK OPTIMAL</v>
      </c>
    </row>
    <row r="6111">
      <c r="A6111" s="245">
        <v>2026.0</v>
      </c>
      <c r="B6111" s="245" t="s">
        <v>3602</v>
      </c>
      <c r="C6111" s="246" t="str">
        <f>data_olah!B227</f>
        <v>KUTAI BARAT</v>
      </c>
      <c r="D6111" s="246" t="str">
        <f>data_olah!C227</f>
        <v>MUARA LAWA</v>
      </c>
      <c r="E6111" s="246" t="str">
        <f>data_olah!D227</f>
        <v>CEMPEDES</v>
      </c>
      <c r="F6111" s="247" t="str">
        <f>data_olah!F227</f>
        <v>-0.4836535120151724</v>
      </c>
      <c r="G6111" s="247" t="str">
        <f>data_olah!G227</f>
        <v>115.7534360654109</v>
      </c>
      <c r="H6111" s="246" t="str">
        <f>data_olah!H227</f>
        <v>TELKOM</v>
      </c>
      <c r="I6111" s="246" t="str">
        <f>data_olah!I227</f>
        <v>WMS</v>
      </c>
      <c r="J6111" s="246" t="str">
        <f>data_olah!J227</f>
        <v>TERPASANG</v>
      </c>
      <c r="K6111" s="246" t="str">
        <f>data_olah!T227</f>
        <v/>
      </c>
      <c r="L6111" s="246" t="str">
        <f>data_olah!U227</f>
        <v>KURANG OPTIMAL</v>
      </c>
    </row>
    <row r="6112">
      <c r="A6112" s="245">
        <v>2026.0</v>
      </c>
      <c r="B6112" s="245" t="s">
        <v>3602</v>
      </c>
      <c r="C6112" s="246" t="str">
        <f>data_olah!B228</f>
        <v>KUTAI BARAT</v>
      </c>
      <c r="D6112" s="246" t="str">
        <f>data_olah!C228</f>
        <v>MUARA PAHU</v>
      </c>
      <c r="E6112" s="246" t="str">
        <f>data_olah!D228</f>
        <v>JERANG DAYAK</v>
      </c>
      <c r="F6112" s="247" t="str">
        <f>data_olah!F228</f>
        <v>-0.45559708831702117</v>
      </c>
      <c r="G6112" s="247" t="str">
        <f>data_olah!G228</f>
        <v>115.85222809882785</v>
      </c>
      <c r="H6112" s="246" t="str">
        <f>data_olah!H228</f>
        <v>COMTELINDO</v>
      </c>
      <c r="I6112" s="246" t="str">
        <f>data_olah!I228</f>
        <v>WMS</v>
      </c>
      <c r="J6112" s="246" t="str">
        <f>data_olah!J228</f>
        <v>TERPASANG</v>
      </c>
      <c r="K6112" s="246" t="str">
        <f>data_olah!T228</f>
        <v>&lt;=1000GB</v>
      </c>
      <c r="L6112" s="246" t="str">
        <f>data_olah!U228</f>
        <v>OPTIMAL</v>
      </c>
    </row>
    <row r="6113">
      <c r="A6113" s="245">
        <v>2026.0</v>
      </c>
      <c r="B6113" s="245" t="s">
        <v>3602</v>
      </c>
      <c r="C6113" s="246" t="str">
        <f>data_olah!B229</f>
        <v>KUTAI BARAT</v>
      </c>
      <c r="D6113" s="246" t="str">
        <f>data_olah!C229</f>
        <v>MUARA PAHU</v>
      </c>
      <c r="E6113" s="246" t="str">
        <f>data_olah!D229</f>
        <v>MENDUNG</v>
      </c>
      <c r="F6113" s="247" t="str">
        <f>data_olah!F229</f>
        <v>-0.4332937186548794</v>
      </c>
      <c r="G6113" s="247" t="str">
        <f>data_olah!G229</f>
        <v>115.87071487929751</v>
      </c>
      <c r="H6113" s="246" t="str">
        <f>data_olah!H229</f>
        <v>PSN</v>
      </c>
      <c r="I6113" s="246" t="str">
        <f>data_olah!I229</f>
        <v>VSAT</v>
      </c>
      <c r="J6113" s="246" t="str">
        <f>data_olah!J229</f>
        <v>TERPASANG</v>
      </c>
      <c r="K6113" s="246" t="str">
        <f>data_olah!T229</f>
        <v>&lt;= 1GB</v>
      </c>
      <c r="L6113" s="246" t="str">
        <f>data_olah!U229</f>
        <v>TIDAK OPTIMAL</v>
      </c>
    </row>
    <row r="6114">
      <c r="A6114" s="245">
        <v>2026.0</v>
      </c>
      <c r="B6114" s="245" t="s">
        <v>3602</v>
      </c>
      <c r="C6114" s="246" t="str">
        <f>data_olah!B230</f>
        <v>KUTAI BARAT</v>
      </c>
      <c r="D6114" s="246" t="str">
        <f>data_olah!C230</f>
        <v>MUARA PAHU</v>
      </c>
      <c r="E6114" s="246" t="str">
        <f>data_olah!D230</f>
        <v>JERANG MELAYU</v>
      </c>
      <c r="F6114" s="247" t="str">
        <f>data_olah!F230</f>
        <v>-0.41813887781035275</v>
      </c>
      <c r="G6114" s="247" t="str">
        <f>data_olah!G230</f>
        <v>115.8741187250241</v>
      </c>
      <c r="H6114" s="246" t="str">
        <f>data_olah!H230</f>
        <v>COMTELINDO</v>
      </c>
      <c r="I6114" s="246" t="str">
        <f>data_olah!I230</f>
        <v>WMS</v>
      </c>
      <c r="J6114" s="246" t="str">
        <f>data_olah!J230</f>
        <v>TERPASANG</v>
      </c>
      <c r="K6114" s="246" t="str">
        <f>data_olah!T230</f>
        <v>&lt;= 1GB</v>
      </c>
      <c r="L6114" s="246" t="str">
        <f>data_olah!U230</f>
        <v>TIDAK OPTIMAL</v>
      </c>
    </row>
    <row r="6115">
      <c r="A6115" s="245">
        <v>2026.0</v>
      </c>
      <c r="B6115" s="245" t="s">
        <v>3602</v>
      </c>
      <c r="C6115" s="246" t="str">
        <f>data_olah!B231</f>
        <v>KUTAI BARAT</v>
      </c>
      <c r="D6115" s="246" t="str">
        <f>data_olah!C231</f>
        <v>MUARA PAHU</v>
      </c>
      <c r="E6115" s="246" t="str">
        <f>data_olah!D231</f>
        <v>DASAQ</v>
      </c>
      <c r="F6115" s="247" t="str">
        <f>data_olah!F231</f>
        <v>-0.4086051663050523</v>
      </c>
      <c r="G6115" s="247" t="str">
        <f>data_olah!G231</f>
        <v>115.90498342980663</v>
      </c>
      <c r="H6115" s="246" t="str">
        <f>data_olah!H231</f>
        <v/>
      </c>
      <c r="I6115" s="246" t="str">
        <f>data_olah!I231</f>
        <v/>
      </c>
      <c r="J6115" s="246" t="str">
        <f>data_olah!J231</f>
        <v/>
      </c>
      <c r="K6115" s="246" t="str">
        <f>data_olah!T231</f>
        <v/>
      </c>
      <c r="L6115" s="246" t="str">
        <f>data_olah!U231</f>
        <v>BELUM TERPASANG</v>
      </c>
    </row>
    <row r="6116">
      <c r="A6116" s="245">
        <v>2026.0</v>
      </c>
      <c r="B6116" s="245" t="s">
        <v>3602</v>
      </c>
      <c r="C6116" s="246" t="str">
        <f>data_olah!B232</f>
        <v>KUTAI BARAT</v>
      </c>
      <c r="D6116" s="246" t="str">
        <f>data_olah!C232</f>
        <v>MUARA PAHU</v>
      </c>
      <c r="E6116" s="246" t="str">
        <f>data_olah!D232</f>
        <v>TEPIAN ULAQ</v>
      </c>
      <c r="F6116" s="247" t="str">
        <f>data_olah!F232</f>
        <v>-0.33895882025946483</v>
      </c>
      <c r="G6116" s="247" t="str">
        <f>data_olah!G232</f>
        <v>116.08675565698219</v>
      </c>
      <c r="H6116" s="246" t="str">
        <f>data_olah!H232</f>
        <v>BESTCAMP</v>
      </c>
      <c r="I6116" s="246" t="str">
        <f>data_olah!I232</f>
        <v>STARLINK</v>
      </c>
      <c r="J6116" s="246" t="str">
        <f>data_olah!J232</f>
        <v>TERPASANG</v>
      </c>
      <c r="K6116" s="246" t="str">
        <f>data_olah!T232</f>
        <v>&lt;= 100GB</v>
      </c>
      <c r="L6116" s="246" t="str">
        <f>data_olah!U232</f>
        <v>TIDAK OPTIMAL</v>
      </c>
    </row>
    <row r="6117">
      <c r="A6117" s="245">
        <v>2026.0</v>
      </c>
      <c r="B6117" s="245" t="s">
        <v>3602</v>
      </c>
      <c r="C6117" s="246" t="str">
        <f>data_olah!B233</f>
        <v>KUTAI BARAT</v>
      </c>
      <c r="D6117" s="246" t="str">
        <f>data_olah!C233</f>
        <v>MUARA PAHU</v>
      </c>
      <c r="E6117" s="246" t="str">
        <f>data_olah!D233</f>
        <v>SEBELANG</v>
      </c>
      <c r="F6117" s="247" t="str">
        <f>data_olah!F233</f>
        <v>-0.31707121422913337</v>
      </c>
      <c r="G6117" s="247" t="str">
        <f>data_olah!G233</f>
        <v>116.06820371475754</v>
      </c>
      <c r="H6117" s="246" t="str">
        <f>data_olah!H233</f>
        <v>BESTCAMP</v>
      </c>
      <c r="I6117" s="246" t="str">
        <f>data_olah!I233</f>
        <v>STARLINK</v>
      </c>
      <c r="J6117" s="246" t="str">
        <f>data_olah!J233</f>
        <v>TERPASANG</v>
      </c>
      <c r="K6117" s="246" t="str">
        <f>data_olah!T233</f>
        <v>&lt;= 200GB</v>
      </c>
      <c r="L6117" s="246" t="str">
        <f>data_olah!U233</f>
        <v>OPTIMAL</v>
      </c>
    </row>
    <row r="6118">
      <c r="A6118" s="245">
        <v>2026.0</v>
      </c>
      <c r="B6118" s="245" t="s">
        <v>3602</v>
      </c>
      <c r="C6118" s="246" t="str">
        <f>data_olah!B234</f>
        <v>KUTAI BARAT</v>
      </c>
      <c r="D6118" s="246" t="str">
        <f>data_olah!C234</f>
        <v>MUARA PAHU</v>
      </c>
      <c r="E6118" s="246" t="str">
        <f>data_olah!D234</f>
        <v>MUARA BAROH</v>
      </c>
      <c r="F6118" s="247" t="str">
        <f>data_olah!F234</f>
        <v>-0.3219076757358829</v>
      </c>
      <c r="G6118" s="247" t="str">
        <f>data_olah!G234</f>
        <v>116.06779114355413</v>
      </c>
      <c r="H6118" s="246" t="str">
        <f>data_olah!H234</f>
        <v>COMTELINDO</v>
      </c>
      <c r="I6118" s="246" t="str">
        <f>data_olah!I234</f>
        <v>WMS</v>
      </c>
      <c r="J6118" s="246" t="str">
        <f>data_olah!J234</f>
        <v>TERPASANG</v>
      </c>
      <c r="K6118" s="246" t="str">
        <f>data_olah!T234</f>
        <v>&lt;= 1GB</v>
      </c>
      <c r="L6118" s="246" t="str">
        <f>data_olah!U234</f>
        <v>KURANG OPTIMAL</v>
      </c>
    </row>
    <row r="6119">
      <c r="A6119" s="245">
        <v>2026.0</v>
      </c>
      <c r="B6119" s="245" t="s">
        <v>3602</v>
      </c>
      <c r="C6119" s="246" t="str">
        <f>data_olah!B235</f>
        <v>KUTAI BARAT</v>
      </c>
      <c r="D6119" s="246" t="str">
        <f>data_olah!C235</f>
        <v>MUARA PAHU</v>
      </c>
      <c r="E6119" s="246" t="str">
        <f>data_olah!D235</f>
        <v>TELUK TEMPUDAU</v>
      </c>
      <c r="F6119" s="247" t="str">
        <f>data_olah!F235</f>
        <v>-0.3257418118792319</v>
      </c>
      <c r="G6119" s="247" t="str">
        <f>data_olah!G235</f>
        <v>116.06340057194899</v>
      </c>
      <c r="H6119" s="246" t="str">
        <f>data_olah!H235</f>
        <v>COMTELINDO</v>
      </c>
      <c r="I6119" s="246" t="str">
        <f>data_olah!I235</f>
        <v>WMS</v>
      </c>
      <c r="J6119" s="246" t="str">
        <f>data_olah!J235</f>
        <v>TERPASANG</v>
      </c>
      <c r="K6119" s="246" t="str">
        <f>data_olah!T235</f>
        <v>&lt;= 10GB</v>
      </c>
      <c r="L6119" s="246" t="str">
        <f>data_olah!U235</f>
        <v>SANGAT OPTIMAL</v>
      </c>
    </row>
    <row r="6120">
      <c r="A6120" s="245">
        <v>2026.0</v>
      </c>
      <c r="B6120" s="245" t="s">
        <v>3602</v>
      </c>
      <c r="C6120" s="246" t="str">
        <f>data_olah!B236</f>
        <v>KUTAI BARAT</v>
      </c>
      <c r="D6120" s="246" t="str">
        <f>data_olah!C236</f>
        <v>MUARA PAHU</v>
      </c>
      <c r="E6120" s="246" t="str">
        <f>data_olah!D236</f>
        <v>TANJUNG LAONG</v>
      </c>
      <c r="F6120" s="247" t="str">
        <f>data_olah!F236</f>
        <v>-0.32654143095361443</v>
      </c>
      <c r="G6120" s="247" t="str">
        <f>data_olah!G236</f>
        <v>116.05529927745273</v>
      </c>
      <c r="H6120" s="246" t="str">
        <f>data_olah!H236</f>
        <v>COMTELINDO</v>
      </c>
      <c r="I6120" s="246" t="str">
        <f>data_olah!I236</f>
        <v>WMS</v>
      </c>
      <c r="J6120" s="246" t="str">
        <f>data_olah!J236</f>
        <v>TERPASANG</v>
      </c>
      <c r="K6120" s="246" t="str">
        <f>data_olah!T236</f>
        <v>&lt;= 10GB</v>
      </c>
      <c r="L6120" s="246" t="str">
        <f>data_olah!U236</f>
        <v>SANGAT OPTIMAL</v>
      </c>
    </row>
    <row r="6121">
      <c r="A6121" s="245">
        <v>2026.0</v>
      </c>
      <c r="B6121" s="245" t="s">
        <v>3602</v>
      </c>
      <c r="C6121" s="246" t="str">
        <f>data_olah!B237</f>
        <v>KUTAI BARAT</v>
      </c>
      <c r="D6121" s="246" t="str">
        <f>data_olah!C237</f>
        <v>MUARA PAHU</v>
      </c>
      <c r="E6121" s="246" t="str">
        <f>data_olah!D237</f>
        <v>TANJUNG PAGAR</v>
      </c>
      <c r="F6121" s="247" t="str">
        <f>data_olah!F237</f>
        <v>-0.2965379170144335</v>
      </c>
      <c r="G6121" s="247" t="str">
        <f>data_olah!G237</f>
        <v>115.98368555051157</v>
      </c>
      <c r="H6121" s="246" t="str">
        <f>data_olah!H237</f>
        <v/>
      </c>
      <c r="I6121" s="246" t="str">
        <f>data_olah!I237</f>
        <v/>
      </c>
      <c r="J6121" s="246" t="str">
        <f>data_olah!J237</f>
        <v/>
      </c>
      <c r="K6121" s="246" t="str">
        <f>data_olah!T237</f>
        <v/>
      </c>
      <c r="L6121" s="246" t="str">
        <f>data_olah!U237</f>
        <v>BELUM TERPASANG</v>
      </c>
    </row>
    <row r="6122">
      <c r="A6122" s="245">
        <v>2026.0</v>
      </c>
      <c r="B6122" s="245" t="s">
        <v>3602</v>
      </c>
      <c r="C6122" s="246" t="str">
        <f>data_olah!B238</f>
        <v>KUTAI BARAT</v>
      </c>
      <c r="D6122" s="246" t="str">
        <f>data_olah!C238</f>
        <v>MUARA PAHU</v>
      </c>
      <c r="E6122" s="246" t="str">
        <f>data_olah!D238</f>
        <v>GUNUNG BAYAN</v>
      </c>
      <c r="F6122" s="247" t="str">
        <f>data_olah!F238</f>
        <v>-0.3975042277904405</v>
      </c>
      <c r="G6122" s="247" t="str">
        <f>data_olah!G238</f>
        <v>115.96978067093954</v>
      </c>
      <c r="H6122" s="246" t="str">
        <f>data_olah!H238</f>
        <v>COMTELINDO</v>
      </c>
      <c r="I6122" s="246" t="str">
        <f>data_olah!I238</f>
        <v>WMS</v>
      </c>
      <c r="J6122" s="246" t="str">
        <f>data_olah!J238</f>
        <v>TERPASANG</v>
      </c>
      <c r="K6122" s="246" t="str">
        <f>data_olah!T238</f>
        <v>&lt;=1000GB</v>
      </c>
      <c r="L6122" s="246" t="str">
        <f>data_olah!U238</f>
        <v>KURANG OPTIMAL</v>
      </c>
    </row>
    <row r="6123">
      <c r="A6123" s="245">
        <v>2026.0</v>
      </c>
      <c r="B6123" s="245" t="s">
        <v>3602</v>
      </c>
      <c r="C6123" s="246" t="str">
        <f>data_olah!B239</f>
        <v>KUTAI BARAT</v>
      </c>
      <c r="D6123" s="246" t="str">
        <f>data_olah!C239</f>
        <v>MUARA PAHU</v>
      </c>
      <c r="E6123" s="246" t="str">
        <f>data_olah!D239</f>
        <v>MUARA BELOAN</v>
      </c>
      <c r="F6123" s="247" t="str">
        <f>data_olah!F239</f>
        <v>-0.33061656127579064</v>
      </c>
      <c r="G6123" s="247" t="str">
        <f>data_olah!G239</f>
        <v>115.93439465059578</v>
      </c>
      <c r="H6123" s="246" t="str">
        <f>data_olah!H239</f>
        <v/>
      </c>
      <c r="I6123" s="246" t="str">
        <f>data_olah!I239</f>
        <v/>
      </c>
      <c r="J6123" s="246" t="str">
        <f>data_olah!J239</f>
        <v/>
      </c>
      <c r="K6123" s="246" t="str">
        <f>data_olah!T239</f>
        <v/>
      </c>
      <c r="L6123" s="246" t="str">
        <f>data_olah!U239</f>
        <v>BELUM TERPASANG</v>
      </c>
    </row>
    <row r="6124">
      <c r="A6124" s="245">
        <v>2026.0</v>
      </c>
      <c r="B6124" s="245" t="s">
        <v>3602</v>
      </c>
      <c r="C6124" s="246" t="str">
        <f>data_olah!B240</f>
        <v>KUTAI BARAT</v>
      </c>
      <c r="D6124" s="246" t="str">
        <f>data_olah!C240</f>
        <v>NYUATAN</v>
      </c>
      <c r="E6124" s="246" t="str">
        <f>data_olah!D240</f>
        <v>DEMPAR</v>
      </c>
      <c r="F6124" s="247" t="str">
        <f>data_olah!F240</f>
        <v>-0.34671166731563857</v>
      </c>
      <c r="G6124" s="247" t="str">
        <f>data_olah!G240</f>
        <v>115.51092295128537</v>
      </c>
      <c r="H6124" s="246" t="str">
        <f>data_olah!H240</f>
        <v>BESTCAMP</v>
      </c>
      <c r="I6124" s="246" t="str">
        <f>data_olah!I240</f>
        <v>STARLINK</v>
      </c>
      <c r="J6124" s="246" t="str">
        <f>data_olah!J240</f>
        <v>TERPASANG</v>
      </c>
      <c r="K6124" s="246" t="str">
        <f>data_olah!T240</f>
        <v>&lt;= 50GB</v>
      </c>
      <c r="L6124" s="246" t="str">
        <f>data_olah!U240</f>
        <v>TIDAK OPTIMAL</v>
      </c>
    </row>
    <row r="6125">
      <c r="A6125" s="245">
        <v>2026.0</v>
      </c>
      <c r="B6125" s="245" t="s">
        <v>3602</v>
      </c>
      <c r="C6125" s="246" t="str">
        <f>data_olah!B241</f>
        <v>KUTAI BARAT</v>
      </c>
      <c r="D6125" s="246" t="str">
        <f>data_olah!C241</f>
        <v>NYUATAN</v>
      </c>
      <c r="E6125" s="246" t="str">
        <f>data_olah!D241</f>
        <v>TEMULA</v>
      </c>
      <c r="F6125" s="247" t="str">
        <f>data_olah!F241</f>
        <v>-0.3032210460262744</v>
      </c>
      <c r="G6125" s="247" t="str">
        <f>data_olah!G241</f>
        <v>115.52630751366925</v>
      </c>
      <c r="H6125" s="246" t="str">
        <f>data_olah!H241</f>
        <v>BESTCAMP</v>
      </c>
      <c r="I6125" s="246" t="str">
        <f>data_olah!I241</f>
        <v>STARLINK</v>
      </c>
      <c r="J6125" s="246" t="str">
        <f>data_olah!J241</f>
        <v>TERPASANG</v>
      </c>
      <c r="K6125" s="246" t="str">
        <f>data_olah!T241</f>
        <v>&lt;=1000GB</v>
      </c>
      <c r="L6125" s="246" t="str">
        <f>data_olah!U241</f>
        <v>SANGAT OPTIMAL</v>
      </c>
    </row>
    <row r="6126">
      <c r="A6126" s="245">
        <v>2026.0</v>
      </c>
      <c r="B6126" s="245" t="s">
        <v>3602</v>
      </c>
      <c r="C6126" s="246" t="str">
        <f>data_olah!B242</f>
        <v>KUTAI BARAT</v>
      </c>
      <c r="D6126" s="246" t="str">
        <f>data_olah!C242</f>
        <v>NYUATAN</v>
      </c>
      <c r="E6126" s="246" t="str">
        <f>data_olah!D242</f>
        <v>JONTAI</v>
      </c>
      <c r="F6126" s="247" t="str">
        <f>data_olah!F242</f>
        <v>-0.3374576027115749</v>
      </c>
      <c r="G6126" s="247" t="str">
        <f>data_olah!G242</f>
        <v>115.49461616912319</v>
      </c>
      <c r="H6126" s="246" t="str">
        <f>data_olah!H242</f>
        <v>BESTCAMP</v>
      </c>
      <c r="I6126" s="246" t="str">
        <f>data_olah!I242</f>
        <v>STARLINK</v>
      </c>
      <c r="J6126" s="246" t="str">
        <f>data_olah!J242</f>
        <v>TERPASANG</v>
      </c>
      <c r="K6126" s="246" t="str">
        <f>data_olah!T242</f>
        <v>&lt;= 500GB</v>
      </c>
      <c r="L6126" s="246" t="str">
        <f>data_olah!U242</f>
        <v>OPTIMAL</v>
      </c>
    </row>
    <row r="6127">
      <c r="A6127" s="245">
        <v>2026.0</v>
      </c>
      <c r="B6127" s="245" t="s">
        <v>3602</v>
      </c>
      <c r="C6127" s="246" t="str">
        <f>data_olah!B243</f>
        <v>KUTAI BARAT</v>
      </c>
      <c r="D6127" s="246" t="str">
        <f>data_olah!C243</f>
        <v>NYUATAN</v>
      </c>
      <c r="E6127" s="246" t="str">
        <f>data_olah!D243</f>
        <v>SEMBUAN</v>
      </c>
      <c r="F6127" s="247" t="str">
        <f>data_olah!F243</f>
        <v>-0.3255008993474723</v>
      </c>
      <c r="G6127" s="247" t="str">
        <f>data_olah!G243</f>
        <v>115.48618761316402</v>
      </c>
      <c r="H6127" s="246" t="str">
        <f>data_olah!H243</f>
        <v>BESTCAMP</v>
      </c>
      <c r="I6127" s="246" t="str">
        <f>data_olah!I243</f>
        <v>STARLINK</v>
      </c>
      <c r="J6127" s="246" t="str">
        <f>data_olah!J243</f>
        <v>TERPASANG</v>
      </c>
      <c r="K6127" s="246" t="str">
        <f>data_olah!T243</f>
        <v>&lt;=1000GB</v>
      </c>
      <c r="L6127" s="246" t="str">
        <f>data_olah!U243</f>
        <v>SANGAT OPTIMAL</v>
      </c>
    </row>
    <row r="6128">
      <c r="A6128" s="245">
        <v>2026.0</v>
      </c>
      <c r="B6128" s="245" t="s">
        <v>3602</v>
      </c>
      <c r="C6128" s="246" t="str">
        <f>data_olah!B244</f>
        <v>KUTAI BARAT</v>
      </c>
      <c r="D6128" s="246" t="str">
        <f>data_olah!C244</f>
        <v>NYUATAN</v>
      </c>
      <c r="E6128" s="246" t="str">
        <f>data_olah!D244</f>
        <v>INTU LINGAU</v>
      </c>
      <c r="F6128" s="247" t="str">
        <f>data_olah!F244</f>
        <v>-0.23124705705999024</v>
      </c>
      <c r="G6128" s="247" t="str">
        <f>data_olah!G244</f>
        <v>115.34594709982203</v>
      </c>
      <c r="H6128" s="246" t="str">
        <f>data_olah!H244</f>
        <v>TELKOMSAT</v>
      </c>
      <c r="I6128" s="246" t="str">
        <f>data_olah!I244</f>
        <v>STARLINK</v>
      </c>
      <c r="J6128" s="246" t="str">
        <f>data_olah!J244</f>
        <v>TERPASANG</v>
      </c>
      <c r="K6128" s="246" t="str">
        <f>data_olah!T244</f>
        <v/>
      </c>
      <c r="L6128" s="246" t="str">
        <f>data_olah!U244</f>
        <v>TIDAK TERDETEKSI</v>
      </c>
    </row>
    <row r="6129">
      <c r="A6129" s="245">
        <v>2026.0</v>
      </c>
      <c r="B6129" s="245" t="s">
        <v>3602</v>
      </c>
      <c r="C6129" s="246" t="str">
        <f>data_olah!B245</f>
        <v>KUTAI BARAT</v>
      </c>
      <c r="D6129" s="246" t="str">
        <f>data_olah!C245</f>
        <v>NYUATAN</v>
      </c>
      <c r="E6129" s="246" t="str">
        <f>data_olah!D245</f>
        <v>MU'UT</v>
      </c>
      <c r="F6129" s="247" t="str">
        <f>data_olah!F245</f>
        <v>-0.2765460568948477</v>
      </c>
      <c r="G6129" s="247" t="str">
        <f>data_olah!G245</f>
        <v>115.58823277092678</v>
      </c>
      <c r="H6129" s="246" t="str">
        <f>data_olah!H245</f>
        <v>TELKOMSAT</v>
      </c>
      <c r="I6129" s="246" t="str">
        <f>data_olah!I245</f>
        <v>STARLINK</v>
      </c>
      <c r="J6129" s="246" t="str">
        <f>data_olah!J245</f>
        <v>TERPASANG</v>
      </c>
      <c r="K6129" s="246" t="str">
        <f>data_olah!T245</f>
        <v/>
      </c>
      <c r="L6129" s="246" t="str">
        <f>data_olah!U245</f>
        <v>TIDAK OPTIMAL</v>
      </c>
    </row>
    <row r="6130">
      <c r="A6130" s="245">
        <v>2026.0</v>
      </c>
      <c r="B6130" s="245" t="s">
        <v>3602</v>
      </c>
      <c r="C6130" s="246" t="str">
        <f>data_olah!B246</f>
        <v>KUTAI BARAT</v>
      </c>
      <c r="D6130" s="246" t="str">
        <f>data_olah!C246</f>
        <v>NYUATAN</v>
      </c>
      <c r="E6130" s="246" t="str">
        <f>data_olah!D246</f>
        <v>TERAJUK</v>
      </c>
      <c r="F6130" s="247" t="str">
        <f>data_olah!F246</f>
        <v>-0.36343460377453124</v>
      </c>
      <c r="G6130" s="247" t="str">
        <f>data_olah!G246</f>
        <v>115.60360004031091</v>
      </c>
      <c r="H6130" s="246" t="str">
        <f>data_olah!H246</f>
        <v>BESTCAMP</v>
      </c>
      <c r="I6130" s="246" t="str">
        <f>data_olah!I246</f>
        <v>STARLINK</v>
      </c>
      <c r="J6130" s="246" t="str">
        <f>data_olah!J246</f>
        <v>TERPASANG</v>
      </c>
      <c r="K6130" s="246" t="str">
        <f>data_olah!T246</f>
        <v>&lt;= 500GB</v>
      </c>
      <c r="L6130" s="246" t="str">
        <f>data_olah!U246</f>
        <v>OPTIMAL</v>
      </c>
    </row>
    <row r="6131">
      <c r="A6131" s="245">
        <v>2026.0</v>
      </c>
      <c r="B6131" s="245" t="s">
        <v>3602</v>
      </c>
      <c r="C6131" s="246" t="str">
        <f>data_olah!B247</f>
        <v>KUTAI BARAT</v>
      </c>
      <c r="D6131" s="246" t="str">
        <f>data_olah!C247</f>
        <v>NYUATAN</v>
      </c>
      <c r="E6131" s="246" t="str">
        <f>data_olah!D247</f>
        <v>LAKAN BILEM</v>
      </c>
      <c r="F6131" s="247" t="str">
        <f>data_olah!F247</f>
        <v>-0.13753295736382146</v>
      </c>
      <c r="G6131" s="247" t="str">
        <f>data_olah!G247</f>
        <v>115.41265567092712</v>
      </c>
      <c r="H6131" s="246" t="str">
        <f>data_olah!H247</f>
        <v>BESTCAMP</v>
      </c>
      <c r="I6131" s="246" t="str">
        <f>data_olah!I247</f>
        <v>STARLINK</v>
      </c>
      <c r="J6131" s="246" t="str">
        <f>data_olah!J247</f>
        <v>TERPASANG</v>
      </c>
      <c r="K6131" s="246" t="str">
        <f>data_olah!T247</f>
        <v>&lt;=1000GB</v>
      </c>
      <c r="L6131" s="246" t="str">
        <f>data_olah!U247</f>
        <v>SANGAT OPTIMAL</v>
      </c>
    </row>
    <row r="6132">
      <c r="A6132" s="245">
        <v>2026.0</v>
      </c>
      <c r="B6132" s="245" t="s">
        <v>3602</v>
      </c>
      <c r="C6132" s="246" t="str">
        <f>data_olah!B248</f>
        <v>KUTAI BARAT</v>
      </c>
      <c r="D6132" s="246" t="str">
        <f>data_olah!C248</f>
        <v>NYUATAN</v>
      </c>
      <c r="E6132" s="246" t="str">
        <f>data_olah!D248</f>
        <v>SENTALAR</v>
      </c>
      <c r="F6132" s="247" t="str">
        <f>data_olah!F248</f>
        <v>-0.38156052371007215</v>
      </c>
      <c r="G6132" s="247" t="str">
        <f>data_olah!G248</f>
        <v>115.53666234386264</v>
      </c>
      <c r="H6132" s="246" t="str">
        <f>data_olah!H248</f>
        <v>TELKOMSAT</v>
      </c>
      <c r="I6132" s="246" t="str">
        <f>data_olah!I248</f>
        <v>STARLINK</v>
      </c>
      <c r="J6132" s="246" t="str">
        <f>data_olah!J248</f>
        <v>TERPASANG</v>
      </c>
      <c r="K6132" s="246" t="str">
        <f>data_olah!T248</f>
        <v/>
      </c>
      <c r="L6132" s="246" t="str">
        <f>data_olah!U248</f>
        <v>TIDAK OPTIMAL</v>
      </c>
    </row>
    <row r="6133">
      <c r="A6133" s="245">
        <v>2026.0</v>
      </c>
      <c r="B6133" s="245" t="s">
        <v>3602</v>
      </c>
      <c r="C6133" s="246" t="str">
        <f>data_olah!B249</f>
        <v>KUTAI BARAT</v>
      </c>
      <c r="D6133" s="246" t="str">
        <f>data_olah!C249</f>
        <v>NYUATAN</v>
      </c>
      <c r="E6133" s="246" t="str">
        <f>data_olah!D249</f>
        <v>AWAI</v>
      </c>
      <c r="F6133" s="247" t="str">
        <f>data_olah!F249</f>
        <v>-0.25053791034339934</v>
      </c>
      <c r="G6133" s="247" t="str">
        <f>data_olah!G249</f>
        <v>115.58590757708852</v>
      </c>
      <c r="H6133" s="246" t="str">
        <f>data_olah!H249</f>
        <v>BESTCAMP</v>
      </c>
      <c r="I6133" s="246" t="str">
        <f>data_olah!I249</f>
        <v>STARLINK</v>
      </c>
      <c r="J6133" s="246" t="str">
        <f>data_olah!J249</f>
        <v>TERPASANG</v>
      </c>
      <c r="K6133" s="246" t="str">
        <f>data_olah!T249</f>
        <v>&lt;= 100GB</v>
      </c>
      <c r="L6133" s="246" t="str">
        <f>data_olah!U249</f>
        <v>TIDAK OPTIMAL</v>
      </c>
    </row>
    <row r="6134">
      <c r="A6134" s="245">
        <v>2026.0</v>
      </c>
      <c r="B6134" s="245" t="s">
        <v>3602</v>
      </c>
      <c r="C6134" s="246" t="str">
        <f>data_olah!B250</f>
        <v>KUTAI BARAT</v>
      </c>
      <c r="D6134" s="246" t="str">
        <f>data_olah!C250</f>
        <v>PENYINGGAHAN</v>
      </c>
      <c r="E6134" s="246" t="str">
        <f>data_olah!D250</f>
        <v>LOA DERAS</v>
      </c>
      <c r="F6134" s="247" t="str">
        <f>data_olah!F250</f>
        <v>-0.3655335904272587</v>
      </c>
      <c r="G6134" s="247" t="str">
        <f>data_olah!G250</f>
        <v>116.29152665051967</v>
      </c>
      <c r="H6134" s="246" t="str">
        <f>data_olah!H250</f>
        <v>BESTCAMP</v>
      </c>
      <c r="I6134" s="246" t="str">
        <f>data_olah!I250</f>
        <v>STARLINK</v>
      </c>
      <c r="J6134" s="246" t="str">
        <f>data_olah!J250</f>
        <v>TERPASANG</v>
      </c>
      <c r="K6134" s="246" t="str">
        <f>data_olah!T250</f>
        <v>&lt;= 200GB</v>
      </c>
      <c r="L6134" s="246" t="str">
        <f>data_olah!U250</f>
        <v>KURANG OPTIMAL</v>
      </c>
    </row>
    <row r="6135">
      <c r="A6135" s="245">
        <v>2026.0</v>
      </c>
      <c r="B6135" s="245" t="s">
        <v>3602</v>
      </c>
      <c r="C6135" s="246" t="str">
        <f>data_olah!B251</f>
        <v>KUTAI BARAT</v>
      </c>
      <c r="D6135" s="246" t="str">
        <f>data_olah!C251</f>
        <v>PENYINGGAHAN</v>
      </c>
      <c r="E6135" s="246" t="str">
        <f>data_olah!D251</f>
        <v>MINTA</v>
      </c>
      <c r="F6135" s="247" t="str">
        <f>data_olah!F251</f>
        <v>-0.3683584706222913</v>
      </c>
      <c r="G6135" s="247" t="str">
        <f>data_olah!G251</f>
        <v>116.26079629980102</v>
      </c>
      <c r="H6135" s="246" t="str">
        <f>data_olah!H251</f>
        <v>TELKOMSEL</v>
      </c>
      <c r="I6135" s="246" t="str">
        <f>data_olah!I251</f>
        <v>ORBIT</v>
      </c>
      <c r="J6135" s="246" t="str">
        <f>data_olah!J251</f>
        <v>TERPASANG</v>
      </c>
      <c r="K6135" s="246" t="str">
        <f>data_olah!T251</f>
        <v>&lt;= 10GB</v>
      </c>
      <c r="L6135" s="246" t="str">
        <f>data_olah!U251</f>
        <v>TIDAK TERDETEKSI</v>
      </c>
    </row>
    <row r="6136">
      <c r="A6136" s="245">
        <v>2026.0</v>
      </c>
      <c r="B6136" s="245" t="s">
        <v>3602</v>
      </c>
      <c r="C6136" s="246" t="str">
        <f>data_olah!B252</f>
        <v>KUTAI BARAT</v>
      </c>
      <c r="D6136" s="246" t="str">
        <f>data_olah!C252</f>
        <v>PENYINGGAHAN</v>
      </c>
      <c r="E6136" s="246" t="str">
        <f>data_olah!D252</f>
        <v>TANJUNG HAUR</v>
      </c>
      <c r="F6136" s="247" t="str">
        <f>data_olah!F252</f>
        <v>-0.40264372782806285</v>
      </c>
      <c r="G6136" s="247" t="str">
        <f>data_olah!G252</f>
        <v>116.22233315027437</v>
      </c>
      <c r="H6136" s="246" t="str">
        <f>data_olah!H252</f>
        <v>BESTCAMP</v>
      </c>
      <c r="I6136" s="246" t="str">
        <f>data_olah!I252</f>
        <v>STARLINK</v>
      </c>
      <c r="J6136" s="246" t="str">
        <f>data_olah!J252</f>
        <v>TERPASANG</v>
      </c>
      <c r="K6136" s="246" t="str">
        <f>data_olah!T252</f>
        <v>&lt;= 100GB</v>
      </c>
      <c r="L6136" s="246" t="str">
        <f>data_olah!U252</f>
        <v>TIDAK OPTIMAL</v>
      </c>
    </row>
    <row r="6137">
      <c r="A6137" s="245">
        <v>2026.0</v>
      </c>
      <c r="B6137" s="245" t="s">
        <v>3602</v>
      </c>
      <c r="C6137" s="246" t="str">
        <f>data_olah!B253</f>
        <v>KUTAI BARAT</v>
      </c>
      <c r="D6137" s="246" t="str">
        <f>data_olah!C253</f>
        <v>PENYINGGAHAN</v>
      </c>
      <c r="E6137" s="246" t="str">
        <f>data_olah!D253</f>
        <v>PENYINGGAHAN ILIR</v>
      </c>
      <c r="F6137" s="247" t="str">
        <f>data_olah!F253</f>
        <v>-0.38757752959247443</v>
      </c>
      <c r="G6137" s="247" t="str">
        <f>data_olah!G253</f>
        <v>116.22397616483573</v>
      </c>
      <c r="H6137" s="246" t="str">
        <f>data_olah!H253</f>
        <v>TELKOMSEL</v>
      </c>
      <c r="I6137" s="246" t="str">
        <f>data_olah!I253</f>
        <v>ORBIT</v>
      </c>
      <c r="J6137" s="246" t="str">
        <f>data_olah!J253</f>
        <v>TERPASANG</v>
      </c>
      <c r="K6137" s="246" t="str">
        <f>data_olah!T253</f>
        <v>&lt;= 500GB</v>
      </c>
      <c r="L6137" s="246" t="str">
        <f>data_olah!U253</f>
        <v>TIDAK TERDETEKSI</v>
      </c>
    </row>
    <row r="6138">
      <c r="A6138" s="245">
        <v>2026.0</v>
      </c>
      <c r="B6138" s="245" t="s">
        <v>3602</v>
      </c>
      <c r="C6138" s="246" t="str">
        <f>data_olah!B254</f>
        <v>KUTAI BARAT</v>
      </c>
      <c r="D6138" s="246" t="str">
        <f>data_olah!C254</f>
        <v>PENYINGGAHAN</v>
      </c>
      <c r="E6138" s="246" t="str">
        <f>data_olah!D254</f>
        <v>PENYINGGAHAN ULU</v>
      </c>
      <c r="F6138" s="247" t="str">
        <f>data_olah!F254</f>
        <v>-0.3807539285053537</v>
      </c>
      <c r="G6138" s="247" t="str">
        <f>data_olah!G254</f>
        <v>116.22152399970584</v>
      </c>
      <c r="H6138" s="246" t="str">
        <f>data_olah!H254</f>
        <v>TELKOMSEL</v>
      </c>
      <c r="I6138" s="246" t="str">
        <f>data_olah!I254</f>
        <v>ORBIT</v>
      </c>
      <c r="J6138" s="246" t="str">
        <f>data_olah!J254</f>
        <v>TERPASANG</v>
      </c>
      <c r="K6138" s="246" t="str">
        <f>data_olah!T254</f>
        <v>TIDAK AKTIF</v>
      </c>
      <c r="L6138" s="246" t="str">
        <f>data_olah!U254</f>
        <v>TIDAK TERDETEKSI</v>
      </c>
    </row>
    <row r="6139">
      <c r="A6139" s="245">
        <v>2026.0</v>
      </c>
      <c r="B6139" s="245" t="s">
        <v>3602</v>
      </c>
      <c r="C6139" s="246" t="str">
        <f>data_olah!B255</f>
        <v>KUTAI BARAT</v>
      </c>
      <c r="D6139" s="246" t="str">
        <f>data_olah!C255</f>
        <v>PENYINGGAHAN</v>
      </c>
      <c r="E6139" s="246" t="str">
        <f>data_olah!D255</f>
        <v>BAKUNG</v>
      </c>
      <c r="F6139" s="247" t="str">
        <f>data_olah!F255</f>
        <v>-0.38428606862352954</v>
      </c>
      <c r="G6139" s="247" t="str">
        <f>data_olah!G255</f>
        <v>116.280454644264</v>
      </c>
      <c r="H6139" s="246" t="str">
        <f>data_olah!H255</f>
        <v>BESTCAMP</v>
      </c>
      <c r="I6139" s="246" t="str">
        <f>data_olah!I255</f>
        <v>STARLINK</v>
      </c>
      <c r="J6139" s="246" t="str">
        <f>data_olah!J255</f>
        <v>TERPASANG</v>
      </c>
      <c r="K6139" s="246" t="str">
        <f>data_olah!T255</f>
        <v>&lt;= 500GB</v>
      </c>
      <c r="L6139" s="246" t="str">
        <f>data_olah!U255</f>
        <v>TIDAK OPTIMAL</v>
      </c>
    </row>
    <row r="6140">
      <c r="A6140" s="245">
        <v>2026.0</v>
      </c>
      <c r="B6140" s="245" t="s">
        <v>3602</v>
      </c>
      <c r="C6140" s="246" t="str">
        <f>data_olah!B256</f>
        <v>KUTAI BARAT</v>
      </c>
      <c r="D6140" s="246" t="str">
        <f>data_olah!C256</f>
        <v>SEKOLAQ DARAT</v>
      </c>
      <c r="E6140" s="246" t="str">
        <f>data_olah!D256</f>
        <v>SEKOLAQ JOLEQ</v>
      </c>
      <c r="F6140" s="247" t="str">
        <f>data_olah!F256</f>
        <v>-0.2617304569472354</v>
      </c>
      <c r="G6140" s="247" t="str">
        <f>data_olah!G256</f>
        <v>115.73020402870684</v>
      </c>
      <c r="H6140" s="246" t="str">
        <f>data_olah!H256</f>
        <v>BESTCAMP</v>
      </c>
      <c r="I6140" s="246" t="str">
        <f>data_olah!I256</f>
        <v>STARLINK</v>
      </c>
      <c r="J6140" s="246" t="str">
        <f>data_olah!J256</f>
        <v>TERPASANG</v>
      </c>
      <c r="K6140" s="246" t="str">
        <f>data_olah!T256</f>
        <v>&lt;= 200GB</v>
      </c>
      <c r="L6140" s="246" t="str">
        <f>data_olah!U256</f>
        <v>OPTIMAL</v>
      </c>
    </row>
    <row r="6141">
      <c r="A6141" s="245">
        <v>2026.0</v>
      </c>
      <c r="B6141" s="245" t="s">
        <v>3602</v>
      </c>
      <c r="C6141" s="246" t="str">
        <f>data_olah!B257</f>
        <v>KUTAI BARAT</v>
      </c>
      <c r="D6141" s="246" t="str">
        <f>data_olah!C257</f>
        <v>SEKOLAQ DARAT</v>
      </c>
      <c r="E6141" s="246" t="str">
        <f>data_olah!D257</f>
        <v>SEKOLAQ MULIAQ</v>
      </c>
      <c r="F6141" s="247" t="str">
        <f>data_olah!F257</f>
        <v>-0.25285397064899506</v>
      </c>
      <c r="G6141" s="247" t="str">
        <f>data_olah!G257</f>
        <v>115.77578756831792</v>
      </c>
      <c r="H6141" s="246" t="str">
        <f>data_olah!H257</f>
        <v>TELKOM</v>
      </c>
      <c r="I6141" s="246" t="str">
        <f>data_olah!I257</f>
        <v>WMS</v>
      </c>
      <c r="J6141" s="246" t="str">
        <f>data_olah!J257</f>
        <v>TERPASANG</v>
      </c>
      <c r="K6141" s="246" t="str">
        <f>data_olah!T257</f>
        <v/>
      </c>
      <c r="L6141" s="246" t="str">
        <f>data_olah!U257</f>
        <v>KURANG OPTIMAL</v>
      </c>
    </row>
    <row r="6142">
      <c r="A6142" s="245">
        <v>2026.0</v>
      </c>
      <c r="B6142" s="245" t="s">
        <v>3602</v>
      </c>
      <c r="C6142" s="246" t="str">
        <f>data_olah!B258</f>
        <v>KUTAI BARAT</v>
      </c>
      <c r="D6142" s="246" t="str">
        <f>data_olah!C258</f>
        <v>SEKOLAQ DARAT</v>
      </c>
      <c r="E6142" s="246" t="str">
        <f>data_olah!D258</f>
        <v>SEKOLAQ ODAY</v>
      </c>
      <c r="F6142" s="247" t="str">
        <f>data_olah!F258</f>
        <v>-0.23198291456729975</v>
      </c>
      <c r="G6142" s="247" t="str">
        <f>data_olah!G258</f>
        <v>115.76894534426303</v>
      </c>
      <c r="H6142" s="246" t="str">
        <f>data_olah!H258</f>
        <v>TELKOM</v>
      </c>
      <c r="I6142" s="246" t="str">
        <f>data_olah!I258</f>
        <v>WMS</v>
      </c>
      <c r="J6142" s="246" t="str">
        <f>data_olah!J258</f>
        <v>TERPASANG</v>
      </c>
      <c r="K6142" s="246" t="str">
        <f>data_olah!T258</f>
        <v/>
      </c>
      <c r="L6142" s="246" t="str">
        <f>data_olah!U258</f>
        <v>KURANG OPTIMAL</v>
      </c>
    </row>
    <row r="6143">
      <c r="A6143" s="245">
        <v>2026.0</v>
      </c>
      <c r="B6143" s="245" t="s">
        <v>3602</v>
      </c>
      <c r="C6143" s="246" t="str">
        <f>data_olah!B259</f>
        <v>KUTAI BARAT</v>
      </c>
      <c r="D6143" s="246" t="str">
        <f>data_olah!C259</f>
        <v>SEKOLAQ DARAT</v>
      </c>
      <c r="E6143" s="246" t="str">
        <f>data_olah!D259</f>
        <v>SRIMULYO</v>
      </c>
      <c r="F6143" s="247" t="str">
        <f>data_olah!F259</f>
        <v>-0.2778837690752929</v>
      </c>
      <c r="G6143" s="247" t="str">
        <f>data_olah!G259</f>
        <v>115.75823086481047</v>
      </c>
      <c r="H6143" s="246" t="str">
        <f>data_olah!H259</f>
        <v>TELKOM</v>
      </c>
      <c r="I6143" s="246" t="str">
        <f>data_olah!I259</f>
        <v>WMS</v>
      </c>
      <c r="J6143" s="246" t="str">
        <f>data_olah!J259</f>
        <v>TERPASANG</v>
      </c>
      <c r="K6143" s="246" t="str">
        <f>data_olah!T259</f>
        <v/>
      </c>
      <c r="L6143" s="246" t="str">
        <f>data_olah!U259</f>
        <v>KURANG OPTIMAL</v>
      </c>
    </row>
    <row r="6144">
      <c r="A6144" s="245">
        <v>2026.0</v>
      </c>
      <c r="B6144" s="245" t="s">
        <v>3602</v>
      </c>
      <c r="C6144" s="246" t="str">
        <f>data_olah!B260</f>
        <v>KUTAI BARAT</v>
      </c>
      <c r="D6144" s="246" t="str">
        <f>data_olah!C260</f>
        <v>SEKOLAQ DARAT</v>
      </c>
      <c r="E6144" s="246" t="str">
        <f>data_olah!D260</f>
        <v>SUMBER BANGUN</v>
      </c>
      <c r="F6144" s="247" t="str">
        <f>data_olah!F260</f>
        <v>-0.24691702825311973,</v>
      </c>
      <c r="G6144" s="247" t="str">
        <f>data_olah!G260</f>
        <v>115.72141117091593</v>
      </c>
      <c r="H6144" s="246" t="str">
        <f>data_olah!H260</f>
        <v>TELKOM</v>
      </c>
      <c r="I6144" s="246" t="str">
        <f>data_olah!I260</f>
        <v>Astinet</v>
      </c>
      <c r="J6144" s="246" t="str">
        <f>data_olah!J260</f>
        <v>TERPASANG</v>
      </c>
      <c r="K6144" s="246" t="str">
        <f>data_olah!T260</f>
        <v/>
      </c>
      <c r="L6144" s="246" t="str">
        <f>data_olah!U260</f>
        <v>TIDAK TERDETEKSI</v>
      </c>
    </row>
    <row r="6145">
      <c r="A6145" s="245">
        <v>2026.0</v>
      </c>
      <c r="B6145" s="245" t="s">
        <v>3602</v>
      </c>
      <c r="C6145" s="246" t="str">
        <f>data_olah!B261</f>
        <v>KUTAI BARAT</v>
      </c>
      <c r="D6145" s="246" t="str">
        <f>data_olah!C261</f>
        <v>SEKOLAQ DARAT</v>
      </c>
      <c r="E6145" s="246" t="str">
        <f>data_olah!D261</f>
        <v>SUMBER REJO</v>
      </c>
      <c r="F6145" s="247" t="str">
        <f>data_olah!F261</f>
        <v>-0.29199772057284096</v>
      </c>
      <c r="G6145" s="247" t="str">
        <f>data_olah!G261</f>
        <v>115.76753960191469</v>
      </c>
      <c r="H6145" s="246" t="str">
        <f>data_olah!H261</f>
        <v>TELKOM</v>
      </c>
      <c r="I6145" s="246" t="str">
        <f>data_olah!I261</f>
        <v>WMS</v>
      </c>
      <c r="J6145" s="246" t="str">
        <f>data_olah!J261</f>
        <v>TERPASANG</v>
      </c>
      <c r="K6145" s="246" t="str">
        <f>data_olah!T261</f>
        <v/>
      </c>
      <c r="L6145" s="246" t="str">
        <f>data_olah!U261</f>
        <v>TIDAK OPTIMAL</v>
      </c>
    </row>
    <row r="6146">
      <c r="A6146" s="245">
        <v>2026.0</v>
      </c>
      <c r="B6146" s="245" t="s">
        <v>3602</v>
      </c>
      <c r="C6146" s="246" t="str">
        <f>data_olah!B262</f>
        <v>KUTAI BARAT</v>
      </c>
      <c r="D6146" s="246" t="str">
        <f>data_olah!C262</f>
        <v>SEKOLAQ DARAT</v>
      </c>
      <c r="E6146" s="246" t="str">
        <f>data_olah!D262</f>
        <v>SEKOLAQ DARAT</v>
      </c>
      <c r="F6146" s="247" t="str">
        <f>data_olah!F262</f>
        <v>-0.2843185855811046</v>
      </c>
      <c r="G6146" s="247" t="str">
        <f>data_olah!G262</f>
        <v>115.74888952870394</v>
      </c>
      <c r="H6146" s="246" t="str">
        <f>data_olah!H262</f>
        <v>BESTCAMP</v>
      </c>
      <c r="I6146" s="246" t="str">
        <f>data_olah!I262</f>
        <v>STARLINK</v>
      </c>
      <c r="J6146" s="246" t="str">
        <f>data_olah!J262</f>
        <v>TERPASANG</v>
      </c>
      <c r="K6146" s="246" t="str">
        <f>data_olah!T262</f>
        <v>&lt;= 150GB</v>
      </c>
      <c r="L6146" s="246" t="str">
        <f>data_olah!U262</f>
        <v>TIDAK OPTIMAL</v>
      </c>
    </row>
    <row r="6147">
      <c r="A6147" s="245">
        <v>2026.0</v>
      </c>
      <c r="B6147" s="245" t="s">
        <v>3602</v>
      </c>
      <c r="C6147" s="246" t="str">
        <f>data_olah!B263</f>
        <v>KUTAI BARAT</v>
      </c>
      <c r="D6147" s="246" t="str">
        <f>data_olah!C263</f>
        <v>SEKOLAQ DARAT</v>
      </c>
      <c r="E6147" s="246" t="str">
        <f>data_olah!D263</f>
        <v>LELENG</v>
      </c>
      <c r="F6147" s="247" t="str">
        <f>data_olah!F263</f>
        <v>-0.252989509705614</v>
      </c>
      <c r="G6147" s="247" t="str">
        <f>data_olah!G263</f>
        <v>115.80395888330176</v>
      </c>
      <c r="H6147" s="246" t="str">
        <f>data_olah!H263</f>
        <v>BESTCAMP</v>
      </c>
      <c r="I6147" s="246" t="str">
        <f>data_olah!I263</f>
        <v>STARLINK</v>
      </c>
      <c r="J6147" s="246" t="str">
        <f>data_olah!J263</f>
        <v>TERPASANG</v>
      </c>
      <c r="K6147" s="246" t="str">
        <f>data_olah!T263</f>
        <v>&lt;=1000GB</v>
      </c>
      <c r="L6147" s="246" t="str">
        <f>data_olah!U263</f>
        <v>SANGAT OPTIMAL</v>
      </c>
    </row>
    <row r="6148">
      <c r="A6148" s="245">
        <v>2026.0</v>
      </c>
      <c r="B6148" s="245" t="s">
        <v>3602</v>
      </c>
      <c r="C6148" s="246" t="str">
        <f>data_olah!B264</f>
        <v>KUTAI BARAT</v>
      </c>
      <c r="D6148" s="246" t="str">
        <f>data_olah!C264</f>
        <v>SILUQ NGURAI</v>
      </c>
      <c r="E6148" s="246" t="str">
        <f>data_olah!D264</f>
        <v>TEBISAQ</v>
      </c>
      <c r="F6148" s="247" t="str">
        <f>data_olah!F264</f>
        <v>-0.4532306472872104</v>
      </c>
      <c r="G6148" s="247" t="str">
        <f>data_olah!G264</f>
        <v>115.947385478815</v>
      </c>
      <c r="H6148" s="246" t="str">
        <f>data_olah!H264</f>
        <v>BESTCAMP</v>
      </c>
      <c r="I6148" s="246" t="str">
        <f>data_olah!I264</f>
        <v>STARLINK</v>
      </c>
      <c r="J6148" s="246" t="str">
        <f>data_olah!J264</f>
        <v>TERPASANG</v>
      </c>
      <c r="K6148" s="246" t="str">
        <f>data_olah!T264</f>
        <v>&lt;= 500GB</v>
      </c>
      <c r="L6148" s="246" t="str">
        <f>data_olah!U264</f>
        <v>OPTIMAL</v>
      </c>
    </row>
    <row r="6149">
      <c r="A6149" s="245">
        <v>2026.0</v>
      </c>
      <c r="B6149" s="245" t="s">
        <v>3602</v>
      </c>
      <c r="C6149" s="246" t="str">
        <f>data_olah!B265</f>
        <v>KUTAI BARAT</v>
      </c>
      <c r="D6149" s="246" t="str">
        <f>data_olah!C265</f>
        <v>SILUQ NGURAI</v>
      </c>
      <c r="E6149" s="246" t="str">
        <f>data_olah!D265</f>
        <v>KALIQ</v>
      </c>
      <c r="F6149" s="247" t="str">
        <f>data_olah!F265</f>
        <v>-0.48509955848935166</v>
      </c>
      <c r="G6149" s="247" t="str">
        <f>data_olah!G265</f>
        <v>115.92618028783285</v>
      </c>
      <c r="H6149" s="246" t="str">
        <f>data_olah!H265</f>
        <v>TELKOMSEL</v>
      </c>
      <c r="I6149" s="246" t="str">
        <f>data_olah!I265</f>
        <v>ORBIT</v>
      </c>
      <c r="J6149" s="246" t="str">
        <f>data_olah!J265</f>
        <v>TERPASANG</v>
      </c>
      <c r="K6149" s="246" t="str">
        <f>data_olah!T265</f>
        <v>TIDAK AKTIF</v>
      </c>
      <c r="L6149" s="246" t="str">
        <f>data_olah!U265</f>
        <v>TIDAK TERDETEKSI</v>
      </c>
    </row>
    <row r="6150">
      <c r="A6150" s="245">
        <v>2026.0</v>
      </c>
      <c r="B6150" s="245" t="s">
        <v>3602</v>
      </c>
      <c r="C6150" s="246" t="str">
        <f>data_olah!B266</f>
        <v>KUTAI BARAT</v>
      </c>
      <c r="D6150" s="246" t="str">
        <f>data_olah!C266</f>
        <v>SILUQ NGURAI</v>
      </c>
      <c r="E6150" s="246" t="str">
        <f>data_olah!D266</f>
        <v>TANAH MEA</v>
      </c>
      <c r="F6150" s="247" t="str">
        <f>data_olah!F266</f>
        <v>-0.4515143276099126</v>
      </c>
      <c r="G6150" s="247" t="str">
        <f>data_olah!G266</f>
        <v>115.95270134204554</v>
      </c>
      <c r="H6150" s="246" t="str">
        <f>data_olah!H266</f>
        <v>BESTCAMP</v>
      </c>
      <c r="I6150" s="246" t="str">
        <f>data_olah!I266</f>
        <v>STARLINK</v>
      </c>
      <c r="J6150" s="246" t="str">
        <f>data_olah!J266</f>
        <v>TERPASANG</v>
      </c>
      <c r="K6150" s="246" t="str">
        <f>data_olah!T266</f>
        <v>&lt;=1000GB</v>
      </c>
      <c r="L6150" s="246" t="str">
        <f>data_olah!U266</f>
        <v>SANGAT OPTIMAL</v>
      </c>
    </row>
    <row r="6151">
      <c r="A6151" s="245">
        <v>2026.0</v>
      </c>
      <c r="B6151" s="245" t="s">
        <v>3602</v>
      </c>
      <c r="C6151" s="246" t="str">
        <f>data_olah!B267</f>
        <v>KUTAI BARAT</v>
      </c>
      <c r="D6151" s="246" t="str">
        <f>data_olah!C267</f>
        <v>SILUQ NGURAI</v>
      </c>
      <c r="E6151" s="246" t="str">
        <f>data_olah!D267</f>
        <v>SANG-SANG</v>
      </c>
      <c r="F6151" s="247" t="str">
        <f>data_olah!F267</f>
        <v>-0.4998733441528804</v>
      </c>
      <c r="G6151" s="247" t="str">
        <f>data_olah!G267</f>
        <v>, 115.91245583077236</v>
      </c>
      <c r="H6151" s="246" t="str">
        <f>data_olah!H267</f>
        <v>BESTCAMP</v>
      </c>
      <c r="I6151" s="246" t="str">
        <f>data_olah!I267</f>
        <v>STARLINK</v>
      </c>
      <c r="J6151" s="246" t="str">
        <f>data_olah!J267</f>
        <v>TERPASANG</v>
      </c>
      <c r="K6151" s="246" t="str">
        <f>data_olah!T267</f>
        <v>&lt;=1000GB</v>
      </c>
      <c r="L6151" s="246" t="str">
        <f>data_olah!U267</f>
        <v>TIDAK OPTIMAL</v>
      </c>
    </row>
    <row r="6152">
      <c r="A6152" s="245">
        <v>2026.0</v>
      </c>
      <c r="B6152" s="245" t="s">
        <v>3602</v>
      </c>
      <c r="C6152" s="246" t="str">
        <f>data_olah!B268</f>
        <v>KUTAI BARAT</v>
      </c>
      <c r="D6152" s="246" t="str">
        <f>data_olah!C268</f>
        <v>SILUQ NGURAI</v>
      </c>
      <c r="E6152" s="246" t="str">
        <f>data_olah!D268</f>
        <v>MUHUR</v>
      </c>
      <c r="F6152" s="247" t="str">
        <f>data_olah!F268</f>
        <v>-0.5377147556683696</v>
      </c>
      <c r="G6152" s="247" t="str">
        <f>data_olah!G268</f>
        <v>115.91261479982205</v>
      </c>
      <c r="H6152" s="246" t="str">
        <f>data_olah!H268</f>
        <v>TELKOMSEL</v>
      </c>
      <c r="I6152" s="246" t="str">
        <f>data_olah!I268</f>
        <v>INDIHOME</v>
      </c>
      <c r="J6152" s="246" t="str">
        <f>data_olah!J268</f>
        <v>TERPASANG</v>
      </c>
      <c r="K6152" s="246" t="str">
        <f>data_olah!T268</f>
        <v/>
      </c>
      <c r="L6152" s="246" t="str">
        <f>data_olah!U268</f>
        <v>KURANG OPTIMAL</v>
      </c>
    </row>
    <row r="6153">
      <c r="A6153" s="245">
        <v>2026.0</v>
      </c>
      <c r="B6153" s="245" t="s">
        <v>3602</v>
      </c>
      <c r="C6153" s="246" t="str">
        <f>data_olah!B269</f>
        <v>KUTAI BARAT</v>
      </c>
      <c r="D6153" s="246" t="str">
        <f>data_olah!C269</f>
        <v>SILUQ NGURAI</v>
      </c>
      <c r="E6153" s="246" t="str">
        <f>data_olah!D269</f>
        <v>MUARA KELAWIT</v>
      </c>
      <c r="F6153" s="247" t="str">
        <f>data_olah!F269</f>
        <v>-0.5709682898462748</v>
      </c>
      <c r="G6153" s="247" t="str">
        <f>data_olah!G269</f>
        <v>115.89557172925909</v>
      </c>
      <c r="H6153" s="246" t="str">
        <f>data_olah!H269</f>
        <v/>
      </c>
      <c r="I6153" s="246" t="str">
        <f>data_olah!I269</f>
        <v/>
      </c>
      <c r="J6153" s="246" t="str">
        <f>data_olah!J269</f>
        <v/>
      </c>
      <c r="K6153" s="246" t="str">
        <f>data_olah!T269</f>
        <v/>
      </c>
      <c r="L6153" s="246" t="str">
        <f>data_olah!U269</f>
        <v>BELUM TERPASANG</v>
      </c>
    </row>
    <row r="6154">
      <c r="A6154" s="245">
        <v>2026.0</v>
      </c>
      <c r="B6154" s="245" t="s">
        <v>3602</v>
      </c>
      <c r="C6154" s="246" t="str">
        <f>data_olah!B270</f>
        <v>KUTAI BARAT</v>
      </c>
      <c r="D6154" s="246" t="str">
        <f>data_olah!C270</f>
        <v>SILUQ NGURAI</v>
      </c>
      <c r="E6154" s="246" t="str">
        <f>data_olah!D270</f>
        <v>BENTAS</v>
      </c>
      <c r="F6154" s="247" t="str">
        <f>data_olah!F270</f>
        <v>-0.5745531413922524</v>
      </c>
      <c r="G6154" s="247" t="str">
        <f>data_olah!G270</f>
        <v>115.88155583398233</v>
      </c>
      <c r="H6154" s="246" t="str">
        <f>data_olah!H270</f>
        <v/>
      </c>
      <c r="I6154" s="246" t="str">
        <f>data_olah!I270</f>
        <v/>
      </c>
      <c r="J6154" s="246" t="str">
        <f>data_olah!J270</f>
        <v/>
      </c>
      <c r="K6154" s="246" t="str">
        <f>data_olah!T270</f>
        <v/>
      </c>
      <c r="L6154" s="246" t="str">
        <f>data_olah!U270</f>
        <v>BELUM TERPASANG</v>
      </c>
    </row>
    <row r="6155">
      <c r="A6155" s="245">
        <v>2026.0</v>
      </c>
      <c r="B6155" s="245" t="s">
        <v>3602</v>
      </c>
      <c r="C6155" s="246" t="str">
        <f>data_olah!B271</f>
        <v>KUTAI BARAT</v>
      </c>
      <c r="D6155" s="246" t="str">
        <f>data_olah!C271</f>
        <v>SILUQ NGURAI</v>
      </c>
      <c r="E6155" s="246" t="str">
        <f>data_olah!D271</f>
        <v>BETUNG</v>
      </c>
      <c r="F6155" s="247" t="str">
        <f>data_olah!F271</f>
        <v>-0.6511324705367738</v>
      </c>
      <c r="G6155" s="247" t="str">
        <f>data_olah!G271</f>
        <v>115.86239541315328</v>
      </c>
      <c r="H6155" s="246" t="str">
        <f>data_olah!H271</f>
        <v/>
      </c>
      <c r="I6155" s="246" t="str">
        <f>data_olah!I271</f>
        <v/>
      </c>
      <c r="J6155" s="246" t="str">
        <f>data_olah!J271</f>
        <v/>
      </c>
      <c r="K6155" s="246" t="str">
        <f>data_olah!T271</f>
        <v/>
      </c>
      <c r="L6155" s="246" t="str">
        <f>data_olah!U271</f>
        <v>BELUM TERPASANG</v>
      </c>
    </row>
    <row r="6156">
      <c r="A6156" s="245">
        <v>2026.0</v>
      </c>
      <c r="B6156" s="245" t="s">
        <v>3602</v>
      </c>
      <c r="C6156" s="246" t="str">
        <f>data_olah!B272</f>
        <v>KUTAI BARAT</v>
      </c>
      <c r="D6156" s="246" t="str">
        <f>data_olah!C272</f>
        <v>SILUQ NGURAI</v>
      </c>
      <c r="E6156" s="246" t="str">
        <f>data_olah!D272</f>
        <v>KIAQ</v>
      </c>
      <c r="F6156" s="247" t="str">
        <f>data_olah!F272</f>
        <v>-0.702535750944174</v>
      </c>
      <c r="G6156" s="247" t="str">
        <f>data_olah!G272</f>
        <v>115.87923066944842</v>
      </c>
      <c r="H6156" s="246" t="str">
        <f>data_olah!H272</f>
        <v/>
      </c>
      <c r="I6156" s="246" t="str">
        <f>data_olah!I272</f>
        <v/>
      </c>
      <c r="J6156" s="246" t="str">
        <f>data_olah!J272</f>
        <v/>
      </c>
      <c r="K6156" s="246" t="str">
        <f>data_olah!T272</f>
        <v/>
      </c>
      <c r="L6156" s="246" t="str">
        <f>data_olah!U272</f>
        <v>BELUM TERPASANG</v>
      </c>
    </row>
    <row r="6157">
      <c r="A6157" s="245">
        <v>2026.0</v>
      </c>
      <c r="B6157" s="245" t="s">
        <v>3602</v>
      </c>
      <c r="C6157" s="246" t="str">
        <f>data_olah!B273</f>
        <v>KUTAI BARAT</v>
      </c>
      <c r="D6157" s="246" t="str">
        <f>data_olah!C273</f>
        <v>SILUQ NGURAI</v>
      </c>
      <c r="E6157" s="246" t="str">
        <f>data_olah!D273</f>
        <v>TENDIQ</v>
      </c>
      <c r="F6157" s="247" t="str">
        <f>data_olah!F273</f>
        <v>-0.7223772837109512</v>
      </c>
      <c r="G6157" s="247" t="str">
        <f>data_olah!G273</f>
        <v>115.87545906398536</v>
      </c>
      <c r="H6157" s="246" t="str">
        <f>data_olah!H273</f>
        <v/>
      </c>
      <c r="I6157" s="246" t="str">
        <f>data_olah!I273</f>
        <v/>
      </c>
      <c r="J6157" s="246" t="str">
        <f>data_olah!J273</f>
        <v/>
      </c>
      <c r="K6157" s="246" t="str">
        <f>data_olah!T273</f>
        <v/>
      </c>
      <c r="L6157" s="246" t="str">
        <f>data_olah!U273</f>
        <v>BELUM TERPASANG</v>
      </c>
    </row>
    <row r="6158">
      <c r="A6158" s="245">
        <v>2026.0</v>
      </c>
      <c r="B6158" s="245" t="s">
        <v>3602</v>
      </c>
      <c r="C6158" s="246" t="str">
        <f>data_olah!B274</f>
        <v>KUTAI BARAT</v>
      </c>
      <c r="D6158" s="246" t="str">
        <f>data_olah!C274</f>
        <v>SILUQ NGURAI</v>
      </c>
      <c r="E6158" s="246" t="str">
        <f>data_olah!D274</f>
        <v>PENAWANG</v>
      </c>
      <c r="F6158" s="247" t="str">
        <f>data_olah!F274</f>
        <v>-0.7735288819674534</v>
      </c>
      <c r="G6158" s="247" t="str">
        <f>data_olah!G274</f>
        <v>115.90406343153721</v>
      </c>
      <c r="H6158" s="246" t="str">
        <f>data_olah!H274</f>
        <v/>
      </c>
      <c r="I6158" s="246" t="str">
        <f>data_olah!I274</f>
        <v/>
      </c>
      <c r="J6158" s="246" t="str">
        <f>data_olah!J274</f>
        <v/>
      </c>
      <c r="K6158" s="246" t="str">
        <f>data_olah!T274</f>
        <v/>
      </c>
      <c r="L6158" s="246" t="str">
        <f>data_olah!U274</f>
        <v>BELUM TERPASANG</v>
      </c>
    </row>
    <row r="6159">
      <c r="A6159" s="245">
        <v>2026.0</v>
      </c>
      <c r="B6159" s="245" t="s">
        <v>3602</v>
      </c>
      <c r="C6159" s="246" t="str">
        <f>data_olah!B275</f>
        <v>KUTAI BARAT</v>
      </c>
      <c r="D6159" s="246" t="str">
        <f>data_olah!C275</f>
        <v>SILUQ NGURAI</v>
      </c>
      <c r="E6159" s="246" t="str">
        <f>data_olah!D275</f>
        <v>LENDIAN LIANG NAYUQ</v>
      </c>
      <c r="F6159" s="247" t="str">
        <f>data_olah!F275</f>
        <v>-0.9653356707242657</v>
      </c>
      <c r="G6159" s="247" t="str">
        <f>data_olah!G275</f>
        <v>115.86516747097099</v>
      </c>
      <c r="H6159" s="246" t="str">
        <f>data_olah!H275</f>
        <v>TELKOMSEL</v>
      </c>
      <c r="I6159" s="246" t="str">
        <f>data_olah!I275</f>
        <v>ORBIT</v>
      </c>
      <c r="J6159" s="246" t="str">
        <f>data_olah!J275</f>
        <v>TERPASANG</v>
      </c>
      <c r="K6159" s="246" t="str">
        <f>data_olah!T275</f>
        <v>TIDAK AKTIF</v>
      </c>
      <c r="L6159" s="246" t="str">
        <f>data_olah!U275</f>
        <v>TIDAK TERDETEKSI</v>
      </c>
    </row>
    <row r="6160">
      <c r="A6160" s="245">
        <v>2026.0</v>
      </c>
      <c r="B6160" s="245" t="s">
        <v>3602</v>
      </c>
      <c r="C6160" s="246" t="str">
        <f>data_olah!B276</f>
        <v>KUTAI BARAT</v>
      </c>
      <c r="D6160" s="246" t="str">
        <f>data_olah!C276</f>
        <v>SILUQ NGURAI</v>
      </c>
      <c r="E6160" s="246" t="str">
        <f>data_olah!D276</f>
        <v>KENYANYAN</v>
      </c>
      <c r="F6160" s="247" t="str">
        <f>data_olah!F276</f>
        <v>-0.6262046653689497</v>
      </c>
      <c r="G6160" s="247" t="str">
        <f>data_olah!G276</f>
        <v>115.93669296771861</v>
      </c>
      <c r="H6160" s="246" t="str">
        <f>data_olah!H276</f>
        <v>TELKOMSAT</v>
      </c>
      <c r="I6160" s="246" t="str">
        <f>data_olah!I276</f>
        <v>STARLINK</v>
      </c>
      <c r="J6160" s="246" t="str">
        <f>data_olah!J276</f>
        <v>TERPASANG</v>
      </c>
      <c r="K6160" s="246" t="str">
        <f>data_olah!T276</f>
        <v/>
      </c>
      <c r="L6160" s="246" t="str">
        <f>data_olah!U276</f>
        <v>SANGAT OPTIMAL</v>
      </c>
    </row>
    <row r="6161">
      <c r="A6161" s="245">
        <v>2026.0</v>
      </c>
      <c r="B6161" s="245" t="s">
        <v>3602</v>
      </c>
      <c r="C6161" s="246" t="str">
        <f>data_olah!B277</f>
        <v>KUTAI BARAT</v>
      </c>
      <c r="D6161" s="246" t="str">
        <f>data_olah!C277</f>
        <v>SILUQ NGURAI</v>
      </c>
      <c r="E6161" s="246" t="str">
        <f>data_olah!D277</f>
        <v>RIKONG</v>
      </c>
      <c r="F6161" s="247" t="str">
        <f>data_olah!F277</f>
        <v>-0.7004810779121009</v>
      </c>
      <c r="G6161" s="247" t="str">
        <f>data_olah!G277</f>
        <v>115.94640074178072</v>
      </c>
      <c r="H6161" s="246" t="str">
        <f>data_olah!H277</f>
        <v/>
      </c>
      <c r="I6161" s="246" t="str">
        <f>data_olah!I277</f>
        <v/>
      </c>
      <c r="J6161" s="246" t="str">
        <f>data_olah!J277</f>
        <v/>
      </c>
      <c r="K6161" s="246" t="str">
        <f>data_olah!T277</f>
        <v/>
      </c>
      <c r="L6161" s="246" t="str">
        <f>data_olah!U277</f>
        <v>BELUM TERPASANG</v>
      </c>
    </row>
    <row r="6162">
      <c r="A6162" s="245">
        <v>2026.0</v>
      </c>
      <c r="B6162" s="245" t="s">
        <v>3602</v>
      </c>
      <c r="C6162" s="246" t="str">
        <f>data_olah!B278</f>
        <v>KUTAI BARAT</v>
      </c>
      <c r="D6162" s="246" t="str">
        <f>data_olah!C278</f>
        <v>SILUQ NGURAI</v>
      </c>
      <c r="E6162" s="246" t="str">
        <f>data_olah!D278</f>
        <v>KENDISIQ</v>
      </c>
      <c r="F6162" s="247" t="str">
        <f>data_olah!F278</f>
        <v>-0.886637898289004</v>
      </c>
      <c r="G6162" s="247" t="str">
        <f>data_olah!G278</f>
        <v>115.95811332385352</v>
      </c>
      <c r="H6162" s="246" t="str">
        <f>data_olah!H278</f>
        <v>TELKOMSAT</v>
      </c>
      <c r="I6162" s="246" t="str">
        <f>data_olah!I278</f>
        <v>STARLINK</v>
      </c>
      <c r="J6162" s="246" t="str">
        <f>data_olah!J278</f>
        <v>TERPASANG</v>
      </c>
      <c r="K6162" s="246" t="str">
        <f>data_olah!T278</f>
        <v/>
      </c>
      <c r="L6162" s="246" t="str">
        <f>data_olah!U278</f>
        <v>TIDAK OPTIMAL</v>
      </c>
    </row>
    <row r="6163">
      <c r="A6163" s="245">
        <v>2026.0</v>
      </c>
      <c r="B6163" s="245" t="s">
        <v>3602</v>
      </c>
      <c r="C6163" s="246" t="str">
        <f>data_olah!B279</f>
        <v>KUTAI BARAT</v>
      </c>
      <c r="D6163" s="246" t="str">
        <f>data_olah!C279</f>
        <v>SILUQ NGURAI</v>
      </c>
      <c r="E6163" s="246" t="str">
        <f>data_olah!D279</f>
        <v>MUARA PONAQ</v>
      </c>
      <c r="F6163" s="247" t="str">
        <f>data_olah!F279</f>
        <v>-0.6600922373243009</v>
      </c>
      <c r="G6163" s="247" t="str">
        <f>data_olah!G279</f>
        <v>115.97054768762739</v>
      </c>
      <c r="H6163" s="246" t="str">
        <f>data_olah!H279</f>
        <v/>
      </c>
      <c r="I6163" s="246" t="str">
        <f>data_olah!I279</f>
        <v/>
      </c>
      <c r="J6163" s="246" t="str">
        <f>data_olah!J279</f>
        <v/>
      </c>
      <c r="K6163" s="246" t="str">
        <f>data_olah!T279</f>
        <v/>
      </c>
      <c r="L6163" s="246" t="str">
        <f>data_olah!U279</f>
        <v>BELUM TERPASANG</v>
      </c>
    </row>
    <row r="6164">
      <c r="A6164" s="245">
        <v>2026.0</v>
      </c>
      <c r="B6164" s="245" t="s">
        <v>3602</v>
      </c>
      <c r="C6164" s="246" t="str">
        <f>data_olah!B280</f>
        <v>KUTAI BARAT</v>
      </c>
      <c r="D6164" s="246" t="str">
        <f>data_olah!C280</f>
        <v>TERING</v>
      </c>
      <c r="E6164" s="246" t="str">
        <f>data_olah!D280</f>
        <v>TERING BARU</v>
      </c>
      <c r="F6164" s="247" t="str">
        <f>data_olah!F280</f>
        <v>-0.07094915304878817</v>
      </c>
      <c r="G6164" s="247" t="str">
        <f>data_olah!G280</f>
        <v>115.65549008421988</v>
      </c>
      <c r="H6164" s="246" t="str">
        <f>data_olah!H280</f>
        <v>TELKOMSEL</v>
      </c>
      <c r="I6164" s="246" t="str">
        <f>data_olah!I280</f>
        <v>ORBIT</v>
      </c>
      <c r="J6164" s="246" t="str">
        <f>data_olah!J280</f>
        <v>TERPASANG</v>
      </c>
      <c r="K6164" s="246" t="str">
        <f>data_olah!T280</f>
        <v>&lt;= 500GB</v>
      </c>
      <c r="L6164" s="246" t="str">
        <f>data_olah!U280</f>
        <v>TIDAK TERDETEKSI</v>
      </c>
    </row>
    <row r="6165">
      <c r="A6165" s="245">
        <v>2026.0</v>
      </c>
      <c r="B6165" s="245" t="s">
        <v>3602</v>
      </c>
      <c r="C6165" s="246" t="str">
        <f>data_olah!B281</f>
        <v>KUTAI BARAT</v>
      </c>
      <c r="D6165" s="246" t="str">
        <f>data_olah!C281</f>
        <v>TERING</v>
      </c>
      <c r="E6165" s="246" t="str">
        <f>data_olah!D281</f>
        <v>TERING LAMA</v>
      </c>
      <c r="F6165" s="247" t="str">
        <f>data_olah!F281</f>
        <v>-0.06927607757322796</v>
      </c>
      <c r="G6165" s="247" t="str">
        <f>data_olah!G281</f>
        <v>115.64172847516913</v>
      </c>
      <c r="H6165" s="246" t="str">
        <f>data_olah!H281</f>
        <v/>
      </c>
      <c r="I6165" s="246" t="str">
        <f>data_olah!I281</f>
        <v/>
      </c>
      <c r="J6165" s="246" t="str">
        <f>data_olah!J281</f>
        <v/>
      </c>
      <c r="K6165" s="246" t="str">
        <f>data_olah!T281</f>
        <v/>
      </c>
      <c r="L6165" s="246" t="str">
        <f>data_olah!U281</f>
        <v>BELUM TERPASANG</v>
      </c>
    </row>
    <row r="6166">
      <c r="A6166" s="245">
        <v>2026.0</v>
      </c>
      <c r="B6166" s="245" t="s">
        <v>3602</v>
      </c>
      <c r="C6166" s="246" t="str">
        <f>data_olah!B282</f>
        <v>KUTAI BARAT</v>
      </c>
      <c r="D6166" s="246" t="str">
        <f>data_olah!C282</f>
        <v>TERING</v>
      </c>
      <c r="E6166" s="246" t="str">
        <f>data_olah!D282</f>
        <v>LINGGANG TERING SEBERANG</v>
      </c>
      <c r="F6166" s="247" t="str">
        <f>data_olah!F282</f>
        <v>-0.07400186818038257</v>
      </c>
      <c r="G6166" s="247" t="str">
        <f>data_olah!G282</f>
        <v>115.64426192899026</v>
      </c>
      <c r="H6166" s="246" t="str">
        <f>data_olah!H282</f>
        <v>TELKOM</v>
      </c>
      <c r="I6166" s="246" t="str">
        <f>data_olah!I282</f>
        <v>WMS</v>
      </c>
      <c r="J6166" s="246" t="str">
        <f>data_olah!J282</f>
        <v>TERPASANG</v>
      </c>
      <c r="K6166" s="246" t="str">
        <f>data_olah!T282</f>
        <v/>
      </c>
      <c r="L6166" s="246" t="str">
        <f>data_olah!U282</f>
        <v>KURANG OPTIMAL</v>
      </c>
    </row>
    <row r="6167">
      <c r="A6167" s="245">
        <v>2026.0</v>
      </c>
      <c r="B6167" s="245" t="s">
        <v>3602</v>
      </c>
      <c r="C6167" s="246" t="str">
        <f>data_olah!B283</f>
        <v>KUTAI BARAT</v>
      </c>
      <c r="D6167" s="246" t="str">
        <f>data_olah!C283</f>
        <v>TERING</v>
      </c>
      <c r="E6167" s="246" t="str">
        <f>data_olah!D283</f>
        <v>TUKUL</v>
      </c>
      <c r="F6167" s="247" t="str">
        <f>data_olah!F283</f>
        <v>-0.003978787531726304</v>
      </c>
      <c r="G6167" s="247" t="str">
        <f>data_olah!G283</f>
        <v>115.68710109685509</v>
      </c>
      <c r="H6167" s="246" t="str">
        <f>data_olah!H283</f>
        <v>PSN</v>
      </c>
      <c r="I6167" s="246" t="str">
        <f>data_olah!I283</f>
        <v>VSAT</v>
      </c>
      <c r="J6167" s="246" t="str">
        <f>data_olah!J283</f>
        <v>TERPASANG</v>
      </c>
      <c r="K6167" s="246" t="str">
        <f>data_olah!T283</f>
        <v>&lt;= 50GB</v>
      </c>
      <c r="L6167" s="246" t="str">
        <f>data_olah!U283</f>
        <v>TIDAK OPTIMAL</v>
      </c>
    </row>
    <row r="6168">
      <c r="A6168" s="245">
        <v>2026.0</v>
      </c>
      <c r="B6168" s="245" t="s">
        <v>3602</v>
      </c>
      <c r="C6168" s="246" t="str">
        <f>data_olah!B284</f>
        <v>KUTAI BARAT</v>
      </c>
      <c r="D6168" s="246" t="str">
        <f>data_olah!C284</f>
        <v>TERING</v>
      </c>
      <c r="E6168" s="246" t="str">
        <f>data_olah!D284</f>
        <v>LINGGANG KELUBAQ</v>
      </c>
      <c r="F6168" s="247" t="str">
        <f>data_olah!F284</f>
        <v>-0.06123000112195439</v>
      </c>
      <c r="G6168" s="247" t="str">
        <f>data_olah!G284</f>
        <v>115.61225438755717</v>
      </c>
      <c r="H6168" s="246" t="str">
        <f>data_olah!H284</f>
        <v>PSN</v>
      </c>
      <c r="I6168" s="246" t="str">
        <f>data_olah!I284</f>
        <v>VSAT</v>
      </c>
      <c r="J6168" s="246" t="str">
        <f>data_olah!J284</f>
        <v>TERPASANG</v>
      </c>
      <c r="K6168" s="246" t="str">
        <f>data_olah!T284</f>
        <v>&lt;= 10GB</v>
      </c>
      <c r="L6168" s="246" t="str">
        <f>data_olah!U284</f>
        <v>TIDAK OPTIMAL</v>
      </c>
    </row>
    <row r="6169">
      <c r="A6169" s="245">
        <v>2026.0</v>
      </c>
      <c r="B6169" s="245" t="s">
        <v>3602</v>
      </c>
      <c r="C6169" s="246" t="str">
        <f>data_olah!B285</f>
        <v>KUTAI BARAT</v>
      </c>
      <c r="D6169" s="246" t="str">
        <f>data_olah!C285</f>
        <v>TERING</v>
      </c>
      <c r="E6169" s="246" t="str">
        <f>data_olah!D285</f>
        <v>LINGGANG PURWOREJO</v>
      </c>
      <c r="F6169" s="247" t="str">
        <f>data_olah!F285</f>
        <v>-0.08660010656843149</v>
      </c>
      <c r="G6169" s="247" t="str">
        <f>data_olah!G285</f>
        <v>115.64115242762588</v>
      </c>
      <c r="H6169" s="246" t="str">
        <f>data_olah!H285</f>
        <v>TELKOM</v>
      </c>
      <c r="I6169" s="246" t="str">
        <f>data_olah!I285</f>
        <v>WMS</v>
      </c>
      <c r="J6169" s="246" t="str">
        <f>data_olah!J285</f>
        <v>TERPASANG</v>
      </c>
      <c r="K6169" s="246" t="str">
        <f>data_olah!T285</f>
        <v/>
      </c>
      <c r="L6169" s="246" t="str">
        <f>data_olah!U285</f>
        <v>KURANG OPTIMAL</v>
      </c>
    </row>
    <row r="6170">
      <c r="A6170" s="245">
        <v>2026.0</v>
      </c>
      <c r="B6170" s="245" t="s">
        <v>3602</v>
      </c>
      <c r="C6170" s="246" t="str">
        <f>data_olah!B286</f>
        <v>KUTAI BARAT</v>
      </c>
      <c r="D6170" s="246" t="str">
        <f>data_olah!C286</f>
        <v>TERING</v>
      </c>
      <c r="E6170" s="246" t="str">
        <f>data_olah!D286</f>
        <v>LINGGANG JELEMUQ</v>
      </c>
      <c r="F6170" s="247" t="str">
        <f>data_olah!F286</f>
        <v>-0.06775782050404053</v>
      </c>
      <c r="G6170" s="247" t="str">
        <f>data_olah!G286</f>
        <v>115.66747946545938</v>
      </c>
      <c r="H6170" s="246" t="str">
        <f>data_olah!H286</f>
        <v>PSN</v>
      </c>
      <c r="I6170" s="246" t="str">
        <f>data_olah!I286</f>
        <v>VSAT</v>
      </c>
      <c r="J6170" s="246" t="str">
        <f>data_olah!J286</f>
        <v>TERPASANG</v>
      </c>
      <c r="K6170" s="246" t="str">
        <f>data_olah!T286</f>
        <v>&lt;= 150GB</v>
      </c>
      <c r="L6170" s="246" t="str">
        <f>data_olah!U286</f>
        <v>TIDAK OPTIMAL</v>
      </c>
    </row>
    <row r="6171">
      <c r="A6171" s="245">
        <v>2026.0</v>
      </c>
      <c r="B6171" s="245" t="s">
        <v>3602</v>
      </c>
      <c r="C6171" s="246" t="str">
        <f>data_olah!B287</f>
        <v>KUTAI BARAT</v>
      </c>
      <c r="D6171" s="246" t="str">
        <f>data_olah!C287</f>
        <v>TERING</v>
      </c>
      <c r="E6171" s="246" t="str">
        <f>data_olah!D287</f>
        <v>KELIAN DALAM</v>
      </c>
      <c r="F6171" s="247" t="str">
        <f>data_olah!F287</f>
        <v>-0.044910599909659114</v>
      </c>
      <c r="G6171" s="247" t="str">
        <f>data_olah!G287</f>
        <v>115.52933714212487</v>
      </c>
      <c r="H6171" s="246" t="str">
        <f>data_olah!H287</f>
        <v/>
      </c>
      <c r="I6171" s="246" t="str">
        <f>data_olah!I287</f>
        <v/>
      </c>
      <c r="J6171" s="246" t="str">
        <f>data_olah!J287</f>
        <v/>
      </c>
      <c r="K6171" s="246" t="str">
        <f>data_olah!T287</f>
        <v/>
      </c>
      <c r="L6171" s="246" t="str">
        <f>data_olah!U287</f>
        <v>BELUM TERPASANG</v>
      </c>
    </row>
    <row r="6172">
      <c r="A6172" s="245">
        <v>2026.0</v>
      </c>
      <c r="B6172" s="245" t="s">
        <v>3602</v>
      </c>
      <c r="C6172" s="246" t="str">
        <f>data_olah!B288</f>
        <v>KUTAI BARAT</v>
      </c>
      <c r="D6172" s="246" t="str">
        <f>data_olah!C288</f>
        <v>TERING</v>
      </c>
      <c r="E6172" s="246" t="str">
        <f>data_olah!D288</f>
        <v>LINGGANG MUARA MUJAN</v>
      </c>
      <c r="F6172" s="247" t="str">
        <f>data_olah!F288</f>
        <v>-0.0923710572570304</v>
      </c>
      <c r="G6172" s="247" t="str">
        <f>data_olah!G288</f>
        <v>115.55623494107002</v>
      </c>
      <c r="H6172" s="246" t="str">
        <f>data_olah!H288</f>
        <v/>
      </c>
      <c r="I6172" s="246" t="str">
        <f>data_olah!I288</f>
        <v/>
      </c>
      <c r="J6172" s="246" t="str">
        <f>data_olah!J288</f>
        <v/>
      </c>
      <c r="K6172" s="246" t="str">
        <f>data_olah!T288</f>
        <v/>
      </c>
      <c r="L6172" s="246" t="str">
        <f>data_olah!U288</f>
        <v>BELUM TERPASANG</v>
      </c>
    </row>
    <row r="6173">
      <c r="A6173" s="245">
        <v>2026.0</v>
      </c>
      <c r="B6173" s="245" t="s">
        <v>3602</v>
      </c>
      <c r="C6173" s="246" t="str">
        <f>data_olah!B289</f>
        <v>KUTAI BARAT</v>
      </c>
      <c r="D6173" s="246" t="str">
        <f>data_olah!C289</f>
        <v>TERING</v>
      </c>
      <c r="E6173" s="246" t="str">
        <f>data_olah!D289</f>
        <v>MUYUB ULU</v>
      </c>
      <c r="F6173" s="247" t="str">
        <f>data_olah!F289</f>
        <v>-0.02132031160224771</v>
      </c>
      <c r="G6173" s="247" t="str">
        <f>data_olah!G289</f>
        <v>115.70768760005771</v>
      </c>
      <c r="H6173" s="246" t="str">
        <f>data_olah!H289</f>
        <v>TELKOMSAT</v>
      </c>
      <c r="I6173" s="246" t="str">
        <f>data_olah!I289</f>
        <v>STARLINK</v>
      </c>
      <c r="J6173" s="246" t="str">
        <f>data_olah!J289</f>
        <v>TERPASANG</v>
      </c>
      <c r="K6173" s="246" t="str">
        <f>data_olah!T289</f>
        <v/>
      </c>
      <c r="L6173" s="246" t="str">
        <f>data_olah!U289</f>
        <v>KURANG OPTIMAL</v>
      </c>
    </row>
    <row r="6174">
      <c r="A6174" s="245">
        <v>2026.0</v>
      </c>
      <c r="B6174" s="245" t="s">
        <v>3602</v>
      </c>
      <c r="C6174" s="246" t="str">
        <f>data_olah!B290</f>
        <v>KUTAI BARAT</v>
      </c>
      <c r="D6174" s="246" t="str">
        <f>data_olah!C290</f>
        <v>TERING</v>
      </c>
      <c r="E6174" s="246" t="str">
        <f>data_olah!D290</f>
        <v>MUYUB AKET</v>
      </c>
      <c r="F6174" s="247" t="str">
        <f>data_olah!F290</f>
        <v>-0.011559910305762956</v>
      </c>
      <c r="G6174" s="247" t="str">
        <f>data_olah!G290</f>
        <v>115.71936322540242</v>
      </c>
      <c r="H6174" s="246" t="str">
        <f>data_olah!H290</f>
        <v/>
      </c>
      <c r="I6174" s="246" t="str">
        <f>data_olah!I290</f>
        <v/>
      </c>
      <c r="J6174" s="246" t="str">
        <f>data_olah!J290</f>
        <v/>
      </c>
      <c r="K6174" s="246" t="str">
        <f>data_olah!T290</f>
        <v/>
      </c>
      <c r="L6174" s="246" t="str">
        <f>data_olah!U290</f>
        <v>BELUM TERPASANG</v>
      </c>
    </row>
    <row r="6175">
      <c r="A6175" s="245">
        <v>2026.0</v>
      </c>
      <c r="B6175" s="245" t="s">
        <v>3602</v>
      </c>
      <c r="C6175" s="246" t="str">
        <f>data_olah!B291</f>
        <v>KUTAI BARAT</v>
      </c>
      <c r="D6175" s="246" t="str">
        <f>data_olah!C291</f>
        <v>TERING</v>
      </c>
      <c r="E6175" s="246" t="str">
        <f>data_olah!D291</f>
        <v>LINGGANG MUYUB ILIR</v>
      </c>
      <c r="F6175" s="247" t="str">
        <f>data_olah!F291</f>
        <v>-0.0626969248283906</v>
      </c>
      <c r="G6175" s="247" t="str">
        <f>data_olah!G291</f>
        <v>115.73969411228815</v>
      </c>
      <c r="H6175" s="246" t="str">
        <f>data_olah!H291</f>
        <v/>
      </c>
      <c r="I6175" s="246" t="str">
        <f>data_olah!I291</f>
        <v/>
      </c>
      <c r="J6175" s="246" t="str">
        <f>data_olah!J291</f>
        <v/>
      </c>
      <c r="K6175" s="246" t="str">
        <f>data_olah!T291</f>
        <v/>
      </c>
      <c r="L6175" s="246" t="str">
        <f>data_olah!U291</f>
        <v>BELUM TERPASANG</v>
      </c>
    </row>
    <row r="6176">
      <c r="A6176" s="245">
        <v>2026.0</v>
      </c>
      <c r="B6176" s="245" t="s">
        <v>3602</v>
      </c>
      <c r="C6176" s="246" t="str">
        <f>data_olah!B292</f>
        <v>KUTAI BARAT</v>
      </c>
      <c r="D6176" s="246" t="str">
        <f>data_olah!C292</f>
        <v>TERING</v>
      </c>
      <c r="E6176" s="246" t="str">
        <f>data_olah!D292</f>
        <v>GABUNG BARU</v>
      </c>
      <c r="F6176" s="247" t="str">
        <f>data_olah!F292</f>
        <v>-0.028909757637192716</v>
      </c>
      <c r="G6176" s="247" t="str">
        <f>data_olah!G292</f>
        <v>115.71458084211838</v>
      </c>
      <c r="H6176" s="246" t="str">
        <f>data_olah!H292</f>
        <v/>
      </c>
      <c r="I6176" s="246" t="str">
        <f>data_olah!I292</f>
        <v/>
      </c>
      <c r="J6176" s="246" t="str">
        <f>data_olah!J292</f>
        <v/>
      </c>
      <c r="K6176" s="246" t="str">
        <f>data_olah!T292</f>
        <v/>
      </c>
      <c r="L6176" s="246" t="str">
        <f>data_olah!U292</f>
        <v>BELUM TERPASANG</v>
      </c>
    </row>
    <row r="6177">
      <c r="A6177" s="245">
        <v>2026.0</v>
      </c>
      <c r="B6177" s="245" t="s">
        <v>3602</v>
      </c>
      <c r="C6177" s="246" t="str">
        <f>data_olah!B293</f>
        <v>KUTAI BARAT</v>
      </c>
      <c r="D6177" s="246" t="str">
        <f>data_olah!C293</f>
        <v>TERING</v>
      </c>
      <c r="E6177" s="246" t="str">
        <f>data_olah!D293</f>
        <v>LINGGANG BANJAREJO</v>
      </c>
      <c r="F6177" s="247" t="str">
        <f>data_olah!F293</f>
        <v>-0.09682829980527295</v>
      </c>
      <c r="G6177" s="247" t="str">
        <f>data_olah!G293</f>
        <v>115.65240024212277</v>
      </c>
      <c r="H6177" s="246" t="str">
        <f>data_olah!H293</f>
        <v>TELKOM</v>
      </c>
      <c r="I6177" s="246" t="str">
        <f>data_olah!I293</f>
        <v>WMS</v>
      </c>
      <c r="J6177" s="246" t="str">
        <f>data_olah!J293</f>
        <v>TERPASANG</v>
      </c>
      <c r="K6177" s="246" t="str">
        <f>data_olah!T293</f>
        <v/>
      </c>
      <c r="L6177" s="246" t="str">
        <f>data_olah!U293</f>
        <v>KURANG OPTIMAL</v>
      </c>
    </row>
    <row r="6178">
      <c r="A6178" s="245">
        <v>2026.0</v>
      </c>
      <c r="B6178" s="245" t="s">
        <v>3602</v>
      </c>
      <c r="C6178" s="246" t="str">
        <f>data_olah!B294</f>
        <v>KUTAI BARAT</v>
      </c>
      <c r="D6178" s="246" t="str">
        <f>data_olah!C294</f>
        <v>TERING</v>
      </c>
      <c r="E6178" s="246" t="str">
        <f>data_olah!D294</f>
        <v>TERING LAMA ULU</v>
      </c>
      <c r="F6178" s="247" t="str">
        <f>data_olah!F294</f>
        <v>-0.06837485599358824</v>
      </c>
      <c r="G6178" s="247" t="str">
        <f>data_olah!G294</f>
        <v>115.6416553228439</v>
      </c>
      <c r="H6178" s="246" t="str">
        <f>data_olah!H294</f>
        <v/>
      </c>
      <c r="I6178" s="246" t="str">
        <f>data_olah!I294</f>
        <v/>
      </c>
      <c r="J6178" s="246" t="str">
        <f>data_olah!J294</f>
        <v/>
      </c>
      <c r="K6178" s="246" t="str">
        <f>data_olah!T294</f>
        <v/>
      </c>
      <c r="L6178" s="246" t="str">
        <f>data_olah!U294</f>
        <v>BELUM TERPASANG</v>
      </c>
    </row>
    <row r="6179">
      <c r="A6179" s="245">
        <v>2026.0</v>
      </c>
      <c r="B6179" s="245" t="s">
        <v>3602</v>
      </c>
      <c r="C6179" s="246" t="str">
        <f>data_olah!B295</f>
        <v>KUTAI KARTANEGARA</v>
      </c>
      <c r="D6179" s="246" t="str">
        <f>data_olah!C295</f>
        <v>ANGGANA</v>
      </c>
      <c r="E6179" s="246" t="str">
        <f>data_olah!D295</f>
        <v>SEPATIN</v>
      </c>
      <c r="F6179" s="247" t="str">
        <f>data_olah!F295</f>
        <v>-0.7783772345835887</v>
      </c>
      <c r="G6179" s="247" t="str">
        <f>data_olah!G295</f>
        <v>117.5924714464882</v>
      </c>
      <c r="H6179" s="246" t="str">
        <f>data_olah!H295</f>
        <v>TELKOMSAT</v>
      </c>
      <c r="I6179" s="246" t="str">
        <f>data_olah!I295</f>
        <v>STARLINK</v>
      </c>
      <c r="J6179" s="246" t="str">
        <f>data_olah!J295</f>
        <v>TERPASANG</v>
      </c>
      <c r="K6179" s="246" t="str">
        <f>data_olah!T295</f>
        <v/>
      </c>
      <c r="L6179" s="246" t="str">
        <f>data_olah!U295</f>
        <v>TIDAK OPTIMAL</v>
      </c>
    </row>
    <row r="6180">
      <c r="A6180" s="245">
        <v>2026.0</v>
      </c>
      <c r="B6180" s="245" t="s">
        <v>3602</v>
      </c>
      <c r="C6180" s="246" t="str">
        <f>data_olah!B296</f>
        <v>KUTAI KARTANEGARA</v>
      </c>
      <c r="D6180" s="246" t="str">
        <f>data_olah!C296</f>
        <v>ANGGANA</v>
      </c>
      <c r="E6180" s="246" t="str">
        <f>data_olah!D296</f>
        <v>MUARA PANTUAN</v>
      </c>
      <c r="F6180" s="247" t="str">
        <f>data_olah!F296</f>
        <v>-0.5809296414416972</v>
      </c>
      <c r="G6180" s="247" t="str">
        <f>data_olah!G296</f>
        <v>117.56752319448114</v>
      </c>
      <c r="H6180" s="246" t="str">
        <f>data_olah!H296</f>
        <v>TELKOMSAT</v>
      </c>
      <c r="I6180" s="246" t="str">
        <f>data_olah!I296</f>
        <v>STARLINK</v>
      </c>
      <c r="J6180" s="246" t="str">
        <f>data_olah!J296</f>
        <v>TERPASANG</v>
      </c>
      <c r="K6180" s="246" t="str">
        <f>data_olah!T296</f>
        <v/>
      </c>
      <c r="L6180" s="246" t="str">
        <f>data_olah!U296</f>
        <v>TIDAK OPTIMAL</v>
      </c>
    </row>
    <row r="6181">
      <c r="A6181" s="245">
        <v>2026.0</v>
      </c>
      <c r="B6181" s="245" t="s">
        <v>3602</v>
      </c>
      <c r="C6181" s="246" t="str">
        <f>data_olah!B297</f>
        <v>KUTAI KARTANEGARA</v>
      </c>
      <c r="D6181" s="246" t="str">
        <f>data_olah!C297</f>
        <v>ANGGANA</v>
      </c>
      <c r="E6181" s="246" t="str">
        <f>data_olah!D297</f>
        <v>TANI BARU</v>
      </c>
      <c r="F6181" s="247" t="str">
        <f>data_olah!F297</f>
        <v>-0.5130076057079132</v>
      </c>
      <c r="G6181" s="247" t="str">
        <f>data_olah!G297</f>
        <v>117.57284507472056</v>
      </c>
      <c r="H6181" s="246" t="str">
        <f>data_olah!H297</f>
        <v>TELKOMSAT</v>
      </c>
      <c r="I6181" s="246" t="str">
        <f>data_olah!I297</f>
        <v>STARLINK</v>
      </c>
      <c r="J6181" s="246" t="str">
        <f>data_olah!J297</f>
        <v>TERPASANG</v>
      </c>
      <c r="K6181" s="246" t="str">
        <f>data_olah!T297</f>
        <v/>
      </c>
      <c r="L6181" s="246" t="str">
        <f>data_olah!U297</f>
        <v>SANGAT OPTIMAL</v>
      </c>
    </row>
    <row r="6182">
      <c r="A6182" s="245">
        <v>2026.0</v>
      </c>
      <c r="B6182" s="245" t="s">
        <v>3602</v>
      </c>
      <c r="C6182" s="246" t="str">
        <f>data_olah!B298</f>
        <v>KUTAI KARTANEGARA</v>
      </c>
      <c r="D6182" s="246" t="str">
        <f>data_olah!C298</f>
        <v>ANGGANA</v>
      </c>
      <c r="E6182" s="246" t="str">
        <f>data_olah!D298</f>
        <v>KUTAI LAMA</v>
      </c>
      <c r="F6182" s="247" t="str">
        <f>data_olah!F298</f>
        <v>-0.5697861772874474</v>
      </c>
      <c r="G6182" s="247" t="str">
        <f>data_olah!G298</f>
        <v>117.31829682714186</v>
      </c>
      <c r="H6182" s="246" t="str">
        <f>data_olah!H298</f>
        <v>TELKOMSEL</v>
      </c>
      <c r="I6182" s="246" t="str">
        <f>data_olah!I298</f>
        <v>INDIHOME</v>
      </c>
      <c r="J6182" s="246" t="str">
        <f>data_olah!J298</f>
        <v>TERPASANG</v>
      </c>
      <c r="K6182" s="246" t="str">
        <f>data_olah!T298</f>
        <v/>
      </c>
      <c r="L6182" s="246" t="str">
        <f>data_olah!U298</f>
        <v>TIDAK OPTIMAL</v>
      </c>
    </row>
    <row r="6183">
      <c r="A6183" s="245">
        <v>2026.0</v>
      </c>
      <c r="B6183" s="245" t="s">
        <v>3602</v>
      </c>
      <c r="C6183" s="246" t="str">
        <f>data_olah!B299</f>
        <v>KUTAI KARTANEGARA</v>
      </c>
      <c r="D6183" s="246" t="str">
        <f>data_olah!C299</f>
        <v>ANGGANA</v>
      </c>
      <c r="E6183" s="246" t="str">
        <f>data_olah!D299</f>
        <v>ANGGANA</v>
      </c>
      <c r="F6183" s="247" t="str">
        <f>data_olah!F299</f>
        <v>-0.5681529130112719</v>
      </c>
      <c r="G6183" s="247" t="str">
        <f>data_olah!G299</f>
        <v>117.28656041385162</v>
      </c>
      <c r="H6183" s="246" t="str">
        <f>data_olah!H299</f>
        <v>TELKOMSEL</v>
      </c>
      <c r="I6183" s="246" t="str">
        <f>data_olah!I299</f>
        <v>INDIHOME</v>
      </c>
      <c r="J6183" s="246" t="str">
        <f>data_olah!J299</f>
        <v>TERPASANG</v>
      </c>
      <c r="K6183" s="246" t="str">
        <f>data_olah!T299</f>
        <v/>
      </c>
      <c r="L6183" s="246" t="str">
        <f>data_olah!U299</f>
        <v>KURANG OPTIMAL</v>
      </c>
    </row>
    <row r="6184">
      <c r="A6184" s="245">
        <v>2026.0</v>
      </c>
      <c r="B6184" s="245" t="s">
        <v>3602</v>
      </c>
      <c r="C6184" s="246" t="str">
        <f>data_olah!B300</f>
        <v>KUTAI KARTANEGARA</v>
      </c>
      <c r="D6184" s="246" t="str">
        <f>data_olah!C300</f>
        <v>ANGGANA</v>
      </c>
      <c r="E6184" s="246" t="str">
        <f>data_olah!D300</f>
        <v>SUNGAI MERIAM</v>
      </c>
      <c r="F6184" s="247" t="str">
        <f>data_olah!F300</f>
        <v>-0.5713486926877647</v>
      </c>
      <c r="G6184" s="247" t="str">
        <f>data_olah!G300</f>
        <v>117.26502736091058</v>
      </c>
      <c r="H6184" s="246" t="str">
        <f>data_olah!H300</f>
        <v>TELKOMSEL</v>
      </c>
      <c r="I6184" s="246" t="str">
        <f>data_olah!I300</f>
        <v>INDIHOME</v>
      </c>
      <c r="J6184" s="246" t="str">
        <f>data_olah!J300</f>
        <v>TERPASANG</v>
      </c>
      <c r="K6184" s="246" t="str">
        <f>data_olah!T300</f>
        <v/>
      </c>
      <c r="L6184" s="246" t="str">
        <f>data_olah!U300</f>
        <v>KURANG OPTIMAL</v>
      </c>
    </row>
    <row r="6185">
      <c r="A6185" s="245">
        <v>2026.0</v>
      </c>
      <c r="B6185" s="245" t="s">
        <v>3602</v>
      </c>
      <c r="C6185" s="246" t="str">
        <f>data_olah!B301</f>
        <v>KUTAI KARTANEGARA</v>
      </c>
      <c r="D6185" s="246" t="str">
        <f>data_olah!C301</f>
        <v>ANGGANA</v>
      </c>
      <c r="E6185" s="246" t="str">
        <f>data_olah!D301</f>
        <v>SIDOMULYO</v>
      </c>
      <c r="F6185" s="247" t="str">
        <f>data_olah!F301</f>
        <v>-0.541347676151219</v>
      </c>
      <c r="G6185" s="247" t="str">
        <f>data_olah!G301</f>
        <v>117.27661940572239</v>
      </c>
      <c r="H6185" s="246" t="str">
        <f>data_olah!H301</f>
        <v>TELKOMSEL</v>
      </c>
      <c r="I6185" s="246" t="str">
        <f>data_olah!I301</f>
        <v>INDIHOME</v>
      </c>
      <c r="J6185" s="246" t="str">
        <f>data_olah!J301</f>
        <v>TERPASANG</v>
      </c>
      <c r="K6185" s="246" t="str">
        <f>data_olah!T301</f>
        <v/>
      </c>
      <c r="L6185" s="246" t="str">
        <f>data_olah!U301</f>
        <v>KURANG OPTIMAL</v>
      </c>
    </row>
    <row r="6186">
      <c r="A6186" s="245">
        <v>2026.0</v>
      </c>
      <c r="B6186" s="245" t="s">
        <v>3602</v>
      </c>
      <c r="C6186" s="246" t="str">
        <f>data_olah!B302</f>
        <v>KUTAI KARTANEGARA</v>
      </c>
      <c r="D6186" s="246" t="str">
        <f>data_olah!C302</f>
        <v>ANGGANA</v>
      </c>
      <c r="E6186" s="246" t="str">
        <f>data_olah!D302</f>
        <v>HANDIL TERUSAN</v>
      </c>
      <c r="F6186" s="247" t="str">
        <f>data_olah!F302</f>
        <v>-0.5485051574143872</v>
      </c>
      <c r="G6186" s="247" t="str">
        <f>data_olah!G302</f>
        <v>117.38590265988722</v>
      </c>
      <c r="H6186" s="246" t="str">
        <f>data_olah!H302</f>
        <v>TELKOMSEL</v>
      </c>
      <c r="I6186" s="246" t="str">
        <f>data_olah!I302</f>
        <v>ORBIT</v>
      </c>
      <c r="J6186" s="246" t="str">
        <f>data_olah!J302</f>
        <v>TERPASANG</v>
      </c>
      <c r="K6186" s="246" t="str">
        <f>data_olah!T302</f>
        <v>&lt;= 200GB</v>
      </c>
      <c r="L6186" s="246" t="str">
        <f>data_olah!U302</f>
        <v>TIDAK TERDETEKSI</v>
      </c>
    </row>
    <row r="6187">
      <c r="A6187" s="245">
        <v>2026.0</v>
      </c>
      <c r="B6187" s="245" t="s">
        <v>3602</v>
      </c>
      <c r="C6187" s="246" t="str">
        <f>data_olah!B303</f>
        <v>KUTAI KARTANEGARA</v>
      </c>
      <c r="D6187" s="246" t="str">
        <f>data_olah!C303</f>
        <v>KEMBANG JANGGUT</v>
      </c>
      <c r="E6187" s="246" t="str">
        <f>data_olah!D303</f>
        <v>GENTING TANAH</v>
      </c>
      <c r="F6187" s="247" t="str">
        <f>data_olah!F303</f>
        <v>0.07709073548548691</v>
      </c>
      <c r="G6187" s="247" t="str">
        <f>data_olah!G303</f>
        <v>116.4337786742066</v>
      </c>
      <c r="H6187" s="246" t="str">
        <f>data_olah!H303</f>
        <v>TELKOM</v>
      </c>
      <c r="I6187" s="246" t="str">
        <f>data_olah!I303</f>
        <v>Astinet</v>
      </c>
      <c r="J6187" s="246" t="str">
        <f>data_olah!J303</f>
        <v>TERPASANG</v>
      </c>
      <c r="K6187" s="246" t="str">
        <f>data_olah!T303</f>
        <v/>
      </c>
      <c r="L6187" s="246" t="str">
        <f>data_olah!U303</f>
        <v>TIDAK TERDETEKSI</v>
      </c>
    </row>
    <row r="6188">
      <c r="A6188" s="245">
        <v>2026.0</v>
      </c>
      <c r="B6188" s="245" t="s">
        <v>3602</v>
      </c>
      <c r="C6188" s="246" t="str">
        <f>data_olah!B304</f>
        <v>KUTAI KARTANEGARA</v>
      </c>
      <c r="D6188" s="246" t="str">
        <f>data_olah!C304</f>
        <v>KEMBANG JANGGUT</v>
      </c>
      <c r="E6188" s="246" t="str">
        <f>data_olah!D304</f>
        <v>LOA SAKOH</v>
      </c>
      <c r="F6188" s="247" t="str">
        <f>data_olah!F304</f>
        <v>0.10937804579590546</v>
      </c>
      <c r="G6188" s="247" t="str">
        <f>data_olah!G304</f>
        <v>116.40837553641292</v>
      </c>
      <c r="H6188" s="246" t="str">
        <f>data_olah!H304</f>
        <v>TELKOMSEL</v>
      </c>
      <c r="I6188" s="246" t="str">
        <f>data_olah!I304</f>
        <v>INDIHOME</v>
      </c>
      <c r="J6188" s="246" t="str">
        <f>data_olah!J304</f>
        <v>TERPASANG</v>
      </c>
      <c r="K6188" s="246" t="str">
        <f>data_olah!T304</f>
        <v/>
      </c>
      <c r="L6188" s="246" t="str">
        <f>data_olah!U304</f>
        <v>KURANG OPTIMAL</v>
      </c>
    </row>
    <row r="6189">
      <c r="A6189" s="245">
        <v>2026.0</v>
      </c>
      <c r="B6189" s="245" t="s">
        <v>3602</v>
      </c>
      <c r="C6189" s="246" t="str">
        <f>data_olah!B305</f>
        <v>KUTAI KARTANEGARA</v>
      </c>
      <c r="D6189" s="246" t="str">
        <f>data_olah!C305</f>
        <v>KEMBANG JANGGUT</v>
      </c>
      <c r="E6189" s="246" t="str">
        <f>data_olah!D305</f>
        <v>HAMBAU</v>
      </c>
      <c r="F6189" s="247" t="str">
        <f>data_olah!F305</f>
        <v>0.12346741144250684</v>
      </c>
      <c r="G6189" s="247" t="str">
        <f>data_olah!G305</f>
        <v>116.3982935969688</v>
      </c>
      <c r="H6189" s="246" t="str">
        <f>data_olah!H305</f>
        <v>TELKOM</v>
      </c>
      <c r="I6189" s="246" t="str">
        <f>data_olah!I305</f>
        <v>WMS</v>
      </c>
      <c r="J6189" s="246" t="str">
        <f>data_olah!J305</f>
        <v>TERPASANG</v>
      </c>
      <c r="K6189" s="246" t="str">
        <f>data_olah!T305</f>
        <v/>
      </c>
      <c r="L6189" s="246" t="str">
        <f>data_olah!U305</f>
        <v>KURANG OPTIMAL</v>
      </c>
    </row>
    <row r="6190">
      <c r="A6190" s="245">
        <v>2026.0</v>
      </c>
      <c r="B6190" s="245" t="s">
        <v>3602</v>
      </c>
      <c r="C6190" s="246" t="str">
        <f>data_olah!B306</f>
        <v>KUTAI KARTANEGARA</v>
      </c>
      <c r="D6190" s="246" t="str">
        <f>data_olah!C306</f>
        <v>KEMBANG JANGGUT</v>
      </c>
      <c r="E6190" s="246" t="str">
        <f>data_olah!D306</f>
        <v>KEMBANG JANGGUT</v>
      </c>
      <c r="F6190" s="247" t="str">
        <f>data_olah!F306</f>
        <v>0.14955241135818512</v>
      </c>
      <c r="G6190" s="247" t="str">
        <f>data_olah!G306</f>
        <v>116.37015425681525</v>
      </c>
      <c r="H6190" s="246" t="str">
        <f>data_olah!H306</f>
        <v>TELKOMSEL</v>
      </c>
      <c r="I6190" s="246" t="str">
        <f>data_olah!I306</f>
        <v>INDIHOME</v>
      </c>
      <c r="J6190" s="246" t="str">
        <f>data_olah!J306</f>
        <v>TERPASANG</v>
      </c>
      <c r="K6190" s="246" t="str">
        <f>data_olah!T306</f>
        <v/>
      </c>
      <c r="L6190" s="246" t="str">
        <f>data_olah!U306</f>
        <v>TIDAK AKTIF</v>
      </c>
    </row>
    <row r="6191">
      <c r="A6191" s="245">
        <v>2026.0</v>
      </c>
      <c r="B6191" s="245" t="s">
        <v>3602</v>
      </c>
      <c r="C6191" s="246" t="str">
        <f>data_olah!B307</f>
        <v>KUTAI KARTANEGARA</v>
      </c>
      <c r="D6191" s="246" t="str">
        <f>data_olah!C307</f>
        <v>KEMBANG JANGGUT</v>
      </c>
      <c r="E6191" s="246" t="str">
        <f>data_olah!D307</f>
        <v>KELEKAT</v>
      </c>
      <c r="F6191" s="247" t="str">
        <f>data_olah!F307</f>
        <v>0.2087898124402721</v>
      </c>
      <c r="G6191" s="247" t="str">
        <f>data_olah!G307</f>
        <v>116.30908234309629</v>
      </c>
      <c r="H6191" s="246" t="str">
        <f>data_olah!H307</f>
        <v>TELKOMSEL</v>
      </c>
      <c r="I6191" s="246" t="str">
        <f>data_olah!I307</f>
        <v>ORBIT</v>
      </c>
      <c r="J6191" s="246" t="str">
        <f>data_olah!J307</f>
        <v>TERPASANG</v>
      </c>
      <c r="K6191" s="246" t="str">
        <f>data_olah!T307</f>
        <v>&lt;= 500GB</v>
      </c>
      <c r="L6191" s="246" t="str">
        <f>data_olah!U307</f>
        <v>TIDAK TERDETEKSI</v>
      </c>
    </row>
    <row r="6192">
      <c r="A6192" s="245">
        <v>2026.0</v>
      </c>
      <c r="B6192" s="245" t="s">
        <v>3602</v>
      </c>
      <c r="C6192" s="246" t="str">
        <f>data_olah!B308</f>
        <v>KUTAI KARTANEGARA</v>
      </c>
      <c r="D6192" s="246" t="str">
        <f>data_olah!C308</f>
        <v>KEMBANG JANGGUT</v>
      </c>
      <c r="E6192" s="246" t="str">
        <f>data_olah!D308</f>
        <v>PULAU PINANG</v>
      </c>
      <c r="F6192" s="247" t="str">
        <f>data_olah!F308</f>
        <v>0.25647788536058463</v>
      </c>
      <c r="G6192" s="247" t="str">
        <f>data_olah!G308</f>
        <v>116.18688591333765</v>
      </c>
      <c r="H6192" s="246" t="str">
        <f>data_olah!H308</f>
        <v>TELKOM</v>
      </c>
      <c r="I6192" s="246" t="str">
        <f>data_olah!I308</f>
        <v>WMS</v>
      </c>
      <c r="J6192" s="246" t="str">
        <f>data_olah!J308</f>
        <v>TERPASANG</v>
      </c>
      <c r="K6192" s="246" t="str">
        <f>data_olah!T308</f>
        <v/>
      </c>
      <c r="L6192" s="246" t="str">
        <f>data_olah!U308</f>
        <v>TIDAK OPTIMAL</v>
      </c>
    </row>
    <row r="6193">
      <c r="A6193" s="245">
        <v>2026.0</v>
      </c>
      <c r="B6193" s="245" t="s">
        <v>3602</v>
      </c>
      <c r="C6193" s="246" t="str">
        <f>data_olah!B309</f>
        <v>KUTAI KARTANEGARA</v>
      </c>
      <c r="D6193" s="246" t="str">
        <f>data_olah!C309</f>
        <v>KEMBANG JANGGUT</v>
      </c>
      <c r="E6193" s="246" t="str">
        <f>data_olah!D309</f>
        <v>LONG BELEH HALOQ</v>
      </c>
      <c r="F6193" s="247" t="str">
        <f>data_olah!F309</f>
        <v>0.2869473661100073</v>
      </c>
      <c r="G6193" s="247" t="str">
        <f>data_olah!G309</f>
        <v>116.1394635285051</v>
      </c>
      <c r="H6193" s="246" t="str">
        <f>data_olah!H309</f>
        <v>TELKOMSEL</v>
      </c>
      <c r="I6193" s="246" t="str">
        <f>data_olah!I309</f>
        <v>ORBIT</v>
      </c>
      <c r="J6193" s="246" t="str">
        <f>data_olah!J309</f>
        <v>TERPASANG</v>
      </c>
      <c r="K6193" s="246" t="str">
        <f>data_olah!T309</f>
        <v>&lt;= 50GB</v>
      </c>
      <c r="L6193" s="246" t="str">
        <f>data_olah!U309</f>
        <v>TIDAK TERDETEKSI</v>
      </c>
    </row>
    <row r="6194">
      <c r="A6194" s="245">
        <v>2026.0</v>
      </c>
      <c r="B6194" s="245" t="s">
        <v>3602</v>
      </c>
      <c r="C6194" s="246" t="str">
        <f>data_olah!B310</f>
        <v>KUTAI KARTANEGARA</v>
      </c>
      <c r="D6194" s="246" t="str">
        <f>data_olah!C310</f>
        <v>KEMBANG JANGGUT</v>
      </c>
      <c r="E6194" s="246" t="str">
        <f>data_olah!D310</f>
        <v>LONG BELEH MODANG</v>
      </c>
      <c r="F6194" s="247" t="str">
        <f>data_olah!F310</f>
        <v>0.3322653059261473</v>
      </c>
      <c r="G6194" s="247" t="str">
        <f>data_olah!G310</f>
        <v>116.16006289423218</v>
      </c>
      <c r="H6194" s="246" t="str">
        <f>data_olah!H310</f>
        <v>TELKOMSEL</v>
      </c>
      <c r="I6194" s="246" t="str">
        <f>data_olah!I310</f>
        <v>ORBIT</v>
      </c>
      <c r="J6194" s="246" t="str">
        <f>data_olah!J310</f>
        <v>TERPASANG</v>
      </c>
      <c r="K6194" s="246" t="str">
        <f>data_olah!T310</f>
        <v>TIDAK AKTIF</v>
      </c>
      <c r="L6194" s="246" t="str">
        <f>data_olah!U310</f>
        <v>TIDAK TERDETEKSI</v>
      </c>
    </row>
    <row r="6195">
      <c r="A6195" s="245">
        <v>2026.0</v>
      </c>
      <c r="B6195" s="245" t="s">
        <v>3602</v>
      </c>
      <c r="C6195" s="246" t="str">
        <f>data_olah!B311</f>
        <v>KUTAI KARTANEGARA</v>
      </c>
      <c r="D6195" s="246" t="str">
        <f>data_olah!C311</f>
        <v>KEMBANG JANGGUT</v>
      </c>
      <c r="E6195" s="246" t="str">
        <f>data_olah!D311</f>
        <v>MUAI</v>
      </c>
      <c r="F6195" s="247" t="str">
        <f>data_olah!F311</f>
        <v>0.29312408765161524</v>
      </c>
      <c r="G6195" s="247" t="str">
        <f>data_olah!G311</f>
        <v>116.1937070658113</v>
      </c>
      <c r="H6195" s="246" t="str">
        <f>data_olah!H311</f>
        <v>TELKOMSEL</v>
      </c>
      <c r="I6195" s="246" t="str">
        <f>data_olah!I311</f>
        <v>ORBIT</v>
      </c>
      <c r="J6195" s="246" t="str">
        <f>data_olah!J311</f>
        <v>TERPASANG</v>
      </c>
      <c r="K6195" s="246" t="str">
        <f>data_olah!T311</f>
        <v>TIDAK AKTIF</v>
      </c>
      <c r="L6195" s="246" t="str">
        <f>data_olah!U311</f>
        <v>TIDAK TERDETEKSI</v>
      </c>
    </row>
    <row r="6196">
      <c r="A6196" s="245">
        <v>2026.0</v>
      </c>
      <c r="B6196" s="245" t="s">
        <v>3602</v>
      </c>
      <c r="C6196" s="246" t="str">
        <f>data_olah!B312</f>
        <v>KUTAI KARTANEGARA</v>
      </c>
      <c r="D6196" s="246" t="str">
        <f>data_olah!C312</f>
        <v>KEMBANG JANGGUT</v>
      </c>
      <c r="E6196" s="246" t="str">
        <f>data_olah!D312</f>
        <v>PERDANA</v>
      </c>
      <c r="F6196" s="247" t="str">
        <f>data_olah!F312</f>
        <v>0.26067025344677397</v>
      </c>
      <c r="G6196" s="247" t="str">
        <f>data_olah!G312</f>
        <v>116.21549573507671</v>
      </c>
      <c r="H6196" s="246" t="str">
        <f>data_olah!H312</f>
        <v>TELKOMSEL</v>
      </c>
      <c r="I6196" s="246" t="str">
        <f>data_olah!I312</f>
        <v>INDIHOME</v>
      </c>
      <c r="J6196" s="246" t="str">
        <f>data_olah!J312</f>
        <v>TERPASANG</v>
      </c>
      <c r="K6196" s="246" t="str">
        <f>data_olah!T312</f>
        <v/>
      </c>
      <c r="L6196" s="246" t="str">
        <f>data_olah!U312</f>
        <v>KURANG OPTIMAL</v>
      </c>
    </row>
    <row r="6197">
      <c r="A6197" s="245">
        <v>2026.0</v>
      </c>
      <c r="B6197" s="245" t="s">
        <v>3602</v>
      </c>
      <c r="C6197" s="246" t="str">
        <f>data_olah!B313</f>
        <v>KUTAI KARTANEGARA</v>
      </c>
      <c r="D6197" s="246" t="str">
        <f>data_olah!C313</f>
        <v>KEMBANG JANGGUT</v>
      </c>
      <c r="E6197" s="246" t="str">
        <f>data_olah!D313</f>
        <v>BUKIT LAYANG</v>
      </c>
      <c r="F6197" s="247" t="str">
        <f>data_olah!F313</f>
        <v>0.2568934699845106</v>
      </c>
      <c r="G6197" s="247" t="str">
        <f>data_olah!G313</f>
        <v>116.24317222596837</v>
      </c>
      <c r="H6197" s="246" t="str">
        <f>data_olah!H313</f>
        <v>TELKOMSEL</v>
      </c>
      <c r="I6197" s="246" t="str">
        <f>data_olah!I313</f>
        <v>ORBIT</v>
      </c>
      <c r="J6197" s="246" t="str">
        <f>data_olah!J313</f>
        <v>TERPASANG</v>
      </c>
      <c r="K6197" s="246" t="str">
        <f>data_olah!T313</f>
        <v>&lt;= 200GB</v>
      </c>
      <c r="L6197" s="246" t="str">
        <f>data_olah!U313</f>
        <v>TIDAK TERDETEKSI</v>
      </c>
    </row>
    <row r="6198">
      <c r="A6198" s="245">
        <v>2026.0</v>
      </c>
      <c r="B6198" s="245" t="s">
        <v>3602</v>
      </c>
      <c r="C6198" s="246" t="str">
        <f>data_olah!B314</f>
        <v>KUTAI KARTANEGARA</v>
      </c>
      <c r="D6198" s="246" t="str">
        <f>data_olah!C314</f>
        <v>KENOHAN</v>
      </c>
      <c r="E6198" s="246" t="str">
        <f>data_olah!D314</f>
        <v>LAMIN TELIHAN</v>
      </c>
      <c r="F6198" s="247" t="str">
        <f>data_olah!F314</f>
        <v>0.0331429761515354</v>
      </c>
      <c r="G6198" s="247" t="str">
        <f>data_olah!G314</f>
        <v>116.2331601974802</v>
      </c>
      <c r="H6198" s="246" t="str">
        <f>data_olah!H314</f>
        <v>TELKOMSAT</v>
      </c>
      <c r="I6198" s="246" t="str">
        <f>data_olah!I314</f>
        <v>STARLINK</v>
      </c>
      <c r="J6198" s="246" t="str">
        <f>data_olah!J314</f>
        <v>TERPASANG</v>
      </c>
      <c r="K6198" s="246" t="str">
        <f>data_olah!T314</f>
        <v/>
      </c>
      <c r="L6198" s="246" t="str">
        <f>data_olah!U314</f>
        <v>OPTIMAL</v>
      </c>
    </row>
    <row r="6199">
      <c r="A6199" s="245">
        <v>2026.0</v>
      </c>
      <c r="B6199" s="245" t="s">
        <v>3602</v>
      </c>
      <c r="C6199" s="246" t="str">
        <f>data_olah!B315</f>
        <v>KUTAI KARTANEGARA</v>
      </c>
      <c r="D6199" s="246" t="str">
        <f>data_olah!C315</f>
        <v>KENOHAN</v>
      </c>
      <c r="E6199" s="246" t="str">
        <f>data_olah!D315</f>
        <v>LAMIN PULUT</v>
      </c>
      <c r="F6199" s="247" t="str">
        <f>data_olah!F315</f>
        <v>0.020828114443637608</v>
      </c>
      <c r="G6199" s="247" t="str">
        <f>data_olah!G315</f>
        <v>116.26145199645713</v>
      </c>
      <c r="H6199" s="246" t="str">
        <f>data_olah!H315</f>
        <v>TELKOMSAT</v>
      </c>
      <c r="I6199" s="246" t="str">
        <f>data_olah!I315</f>
        <v>STARLINK</v>
      </c>
      <c r="J6199" s="246" t="str">
        <f>data_olah!J315</f>
        <v>TERPASANG</v>
      </c>
      <c r="K6199" s="246" t="str">
        <f>data_olah!T315</f>
        <v/>
      </c>
      <c r="L6199" s="246" t="str">
        <f>data_olah!U315</f>
        <v>OPTIMAL</v>
      </c>
    </row>
    <row r="6200">
      <c r="A6200" s="245">
        <v>2026.0</v>
      </c>
      <c r="B6200" s="245" t="s">
        <v>3602</v>
      </c>
      <c r="C6200" s="246" t="str">
        <f>data_olah!B316</f>
        <v>KUTAI KARTANEGARA</v>
      </c>
      <c r="D6200" s="246" t="str">
        <f>data_olah!C316</f>
        <v>KENOHAN</v>
      </c>
      <c r="E6200" s="246" t="str">
        <f>data_olah!D316</f>
        <v>TELUK BINGKAI</v>
      </c>
      <c r="F6200" s="247" t="str">
        <f>data_olah!F316</f>
        <v>0.026686014324224405</v>
      </c>
      <c r="G6200" s="247" t="str">
        <f>data_olah!G316</f>
        <v>116.3727520355876</v>
      </c>
      <c r="H6200" s="246" t="str">
        <f>data_olah!H316</f>
        <v>TELKOMSEL</v>
      </c>
      <c r="I6200" s="246" t="str">
        <f>data_olah!I316</f>
        <v>ORBIT</v>
      </c>
      <c r="J6200" s="246" t="str">
        <f>data_olah!J316</f>
        <v>TERPASANG</v>
      </c>
      <c r="K6200" s="246" t="str">
        <f>data_olah!T316</f>
        <v>&lt;= 50GB</v>
      </c>
      <c r="L6200" s="246" t="str">
        <f>data_olah!U316</f>
        <v>TIDAK TERDETEKSI</v>
      </c>
    </row>
    <row r="6201">
      <c r="A6201" s="245">
        <v>2026.0</v>
      </c>
      <c r="B6201" s="245" t="s">
        <v>3602</v>
      </c>
      <c r="C6201" s="246" t="str">
        <f>data_olah!B317</f>
        <v>KUTAI KARTANEGARA</v>
      </c>
      <c r="D6201" s="246" t="str">
        <f>data_olah!C317</f>
        <v>KENOHAN</v>
      </c>
      <c r="E6201" s="246" t="str">
        <f>data_olah!D317</f>
        <v>KAHALA</v>
      </c>
      <c r="F6201" s="247" t="str">
        <f>data_olah!F317</f>
        <v>-0.021319371501583324</v>
      </c>
      <c r="G6201" s="247" t="str">
        <f>data_olah!G317</f>
        <v>116.36664398959161</v>
      </c>
      <c r="H6201" s="246" t="str">
        <f>data_olah!H317</f>
        <v>TELKOMSEL</v>
      </c>
      <c r="I6201" s="246" t="str">
        <f>data_olah!I317</f>
        <v>INDIHOME</v>
      </c>
      <c r="J6201" s="246" t="str">
        <f>data_olah!J317</f>
        <v>TERPASANG</v>
      </c>
      <c r="K6201" s="246" t="str">
        <f>data_olah!T317</f>
        <v/>
      </c>
      <c r="L6201" s="246" t="str">
        <f>data_olah!U317</f>
        <v>KURANG OPTIMAL</v>
      </c>
    </row>
    <row r="6202">
      <c r="A6202" s="245">
        <v>2026.0</v>
      </c>
      <c r="B6202" s="245" t="s">
        <v>3602</v>
      </c>
      <c r="C6202" s="246" t="str">
        <f>data_olah!B318</f>
        <v>KUTAI KARTANEGARA</v>
      </c>
      <c r="D6202" s="246" t="str">
        <f>data_olah!C318</f>
        <v>KENOHAN</v>
      </c>
      <c r="E6202" s="246" t="str">
        <f>data_olah!D318</f>
        <v>TUBUHAN</v>
      </c>
      <c r="F6202" s="247" t="str">
        <f>data_olah!F318</f>
        <v>-0.12141924316900833</v>
      </c>
      <c r="G6202" s="247" t="str">
        <f>data_olah!G318</f>
        <v>116.43162424309799</v>
      </c>
      <c r="H6202" s="246" t="str">
        <f>data_olah!H318</f>
        <v>TELKOMSEL</v>
      </c>
      <c r="I6202" s="246" t="str">
        <f>data_olah!I318</f>
        <v>ORBIT</v>
      </c>
      <c r="J6202" s="246" t="str">
        <f>data_olah!J318</f>
        <v>TERPASANG</v>
      </c>
      <c r="K6202" s="246" t="str">
        <f>data_olah!T318</f>
        <v>&lt;= 500GB</v>
      </c>
      <c r="L6202" s="246" t="str">
        <f>data_olah!U318</f>
        <v>TIDAK TERDETEKSI</v>
      </c>
    </row>
    <row r="6203">
      <c r="A6203" s="245">
        <v>2026.0</v>
      </c>
      <c r="B6203" s="245" t="s">
        <v>3602</v>
      </c>
      <c r="C6203" s="246" t="str">
        <f>data_olah!B319</f>
        <v>KUTAI KARTANEGARA</v>
      </c>
      <c r="D6203" s="246" t="str">
        <f>data_olah!C319</f>
        <v>KENOHAN</v>
      </c>
      <c r="E6203" s="246" t="str">
        <f>data_olah!D319</f>
        <v>SEMAYANG</v>
      </c>
      <c r="F6203" s="247" t="str">
        <f>data_olah!F319</f>
        <v>-0.1587567187360803</v>
      </c>
      <c r="G6203" s="247" t="str">
        <f>data_olah!G319</f>
        <v>116.50963187619887</v>
      </c>
      <c r="H6203" s="246" t="str">
        <f>data_olah!H319</f>
        <v>TELKOMSEL</v>
      </c>
      <c r="I6203" s="246" t="str">
        <f>data_olah!I319</f>
        <v>ORBIT</v>
      </c>
      <c r="J6203" s="246" t="str">
        <f>data_olah!J319</f>
        <v>TERPASANG</v>
      </c>
      <c r="K6203" s="246" t="str">
        <f>data_olah!T319</f>
        <v>&lt;= 500GB</v>
      </c>
      <c r="L6203" s="246" t="str">
        <f>data_olah!U319</f>
        <v>TIDAK TERDETEKSI</v>
      </c>
    </row>
    <row r="6204">
      <c r="A6204" s="245">
        <v>2026.0</v>
      </c>
      <c r="B6204" s="245" t="s">
        <v>3602</v>
      </c>
      <c r="C6204" s="246" t="str">
        <f>data_olah!B320</f>
        <v>KUTAI KARTANEGARA</v>
      </c>
      <c r="D6204" s="246" t="str">
        <f>data_olah!C320</f>
        <v>KENOHAN</v>
      </c>
      <c r="E6204" s="246" t="str">
        <f>data_olah!D320</f>
        <v>TELUK MUDA</v>
      </c>
      <c r="F6204" s="247" t="str">
        <f>data_olah!F320</f>
        <v>-0.12203605590953558</v>
      </c>
      <c r="G6204" s="247" t="str">
        <f>data_olah!G320</f>
        <v>116.453097559373</v>
      </c>
      <c r="H6204" s="246" t="str">
        <f>data_olah!H320</f>
        <v>TELKOMSAT</v>
      </c>
      <c r="I6204" s="246" t="str">
        <f>data_olah!I320</f>
        <v>STARLINK</v>
      </c>
      <c r="J6204" s="246" t="str">
        <f>data_olah!J320</f>
        <v>TERPASANG</v>
      </c>
      <c r="K6204" s="246" t="str">
        <f>data_olah!T320</f>
        <v/>
      </c>
      <c r="L6204" s="246" t="str">
        <f>data_olah!U320</f>
        <v>OPTIMAL</v>
      </c>
    </row>
    <row r="6205">
      <c r="A6205" s="245">
        <v>2026.0</v>
      </c>
      <c r="B6205" s="245" t="s">
        <v>3602</v>
      </c>
      <c r="C6205" s="246" t="str">
        <f>data_olah!B321</f>
        <v>KUTAI KARTANEGARA</v>
      </c>
      <c r="D6205" s="246" t="str">
        <f>data_olah!C321</f>
        <v>KENOHAN</v>
      </c>
      <c r="E6205" s="246" t="str">
        <f>data_olah!D321</f>
        <v>TUANA TUHA</v>
      </c>
      <c r="F6205" s="247" t="str">
        <f>data_olah!F321</f>
        <v>-0.021496526989436507</v>
      </c>
      <c r="G6205" s="247" t="str">
        <f>data_olah!G321</f>
        <v>116.42899399830556</v>
      </c>
      <c r="H6205" s="246" t="str">
        <f>data_olah!H321</f>
        <v>TELKOM</v>
      </c>
      <c r="I6205" s="246" t="str">
        <f>data_olah!I321</f>
        <v>WMS</v>
      </c>
      <c r="J6205" s="246" t="str">
        <f>data_olah!J321</f>
        <v>TERPASANG</v>
      </c>
      <c r="K6205" s="246" t="str">
        <f>data_olah!T321</f>
        <v/>
      </c>
      <c r="L6205" s="246" t="str">
        <f>data_olah!U321</f>
        <v>KURANG OPTIMAL</v>
      </c>
    </row>
    <row r="6206">
      <c r="A6206" s="245">
        <v>2026.0</v>
      </c>
      <c r="B6206" s="245" t="s">
        <v>3602</v>
      </c>
      <c r="C6206" s="246" t="str">
        <f>data_olah!B322</f>
        <v>KUTAI KARTANEGARA</v>
      </c>
      <c r="D6206" s="246" t="str">
        <f>data_olah!C322</f>
        <v>KENOHAN</v>
      </c>
      <c r="E6206" s="246" t="str">
        <f>data_olah!D322</f>
        <v>KAHALA ILIR</v>
      </c>
      <c r="F6206" s="247" t="str">
        <f>data_olah!F322</f>
        <v>-0.020805592842289913</v>
      </c>
      <c r="G6206" s="247" t="str">
        <f>data_olah!G322</f>
        <v>116.36825863661072</v>
      </c>
      <c r="H6206" s="246" t="str">
        <f>data_olah!H322</f>
        <v>TELKOMSAT</v>
      </c>
      <c r="I6206" s="246" t="str">
        <f>data_olah!I322</f>
        <v>STARLINK</v>
      </c>
      <c r="J6206" s="246" t="str">
        <f>data_olah!J322</f>
        <v>TERPASANG</v>
      </c>
      <c r="K6206" s="246" t="str">
        <f>data_olah!T322</f>
        <v/>
      </c>
      <c r="L6206" s="246" t="str">
        <f>data_olah!U322</f>
        <v>OPTIMAL</v>
      </c>
    </row>
    <row r="6207">
      <c r="A6207" s="245">
        <v>2026.0</v>
      </c>
      <c r="B6207" s="245" t="s">
        <v>3602</v>
      </c>
      <c r="C6207" s="246" t="str">
        <f>data_olah!B323</f>
        <v>KUTAI KARTANEGARA</v>
      </c>
      <c r="D6207" s="246" t="str">
        <f>data_olah!C323</f>
        <v>KOTA BANGUN</v>
      </c>
      <c r="E6207" s="246" t="str">
        <f>data_olah!D323</f>
        <v>LOLENG</v>
      </c>
      <c r="F6207" s="247" t="str">
        <f>data_olah!F323</f>
        <v>-0.2627984681684425</v>
      </c>
      <c r="G6207" s="247" t="str">
        <f>data_olah!G323</f>
        <v>116.66021696679034</v>
      </c>
      <c r="H6207" s="246" t="str">
        <f>data_olah!H323</f>
        <v>TELKOM</v>
      </c>
      <c r="I6207" s="246" t="str">
        <f>data_olah!I323</f>
        <v>WMS</v>
      </c>
      <c r="J6207" s="246" t="str">
        <f>data_olah!J323</f>
        <v>TERPASANG</v>
      </c>
      <c r="K6207" s="246" t="str">
        <f>data_olah!T323</f>
        <v/>
      </c>
      <c r="L6207" s="246" t="str">
        <f>data_olah!U323</f>
        <v>KURANG OPTIMAL</v>
      </c>
    </row>
    <row r="6208">
      <c r="A6208" s="245">
        <v>2026.0</v>
      </c>
      <c r="B6208" s="245" t="s">
        <v>3602</v>
      </c>
      <c r="C6208" s="246" t="str">
        <f>data_olah!B324</f>
        <v>KUTAI KARTANEGARA</v>
      </c>
      <c r="D6208" s="246" t="str">
        <f>data_olah!C324</f>
        <v>KOTA BANGUN</v>
      </c>
      <c r="E6208" s="246" t="str">
        <f>data_olah!D324</f>
        <v>KOTA BANGUN ULU</v>
      </c>
      <c r="F6208" s="247" t="str">
        <f>data_olah!F324</f>
        <v>-0.25933017227607374</v>
      </c>
      <c r="G6208" s="247" t="str">
        <f>data_olah!G324</f>
        <v>116.59581224249354</v>
      </c>
      <c r="H6208" s="246" t="str">
        <f>data_olah!H324</f>
        <v>TELKOMSEL</v>
      </c>
      <c r="I6208" s="246" t="str">
        <f>data_olah!I324</f>
        <v>INDIHOME</v>
      </c>
      <c r="J6208" s="246" t="str">
        <f>data_olah!J324</f>
        <v>TERPASANG</v>
      </c>
      <c r="K6208" s="246" t="str">
        <f>data_olah!T324</f>
        <v/>
      </c>
      <c r="L6208" s="246" t="str">
        <f>data_olah!U324</f>
        <v>TIDAK OPTIMAL</v>
      </c>
    </row>
    <row r="6209">
      <c r="A6209" s="245">
        <v>2026.0</v>
      </c>
      <c r="B6209" s="245" t="s">
        <v>3602</v>
      </c>
      <c r="C6209" s="246" t="str">
        <f>data_olah!B325</f>
        <v>KUTAI KARTANEGARA</v>
      </c>
      <c r="D6209" s="246" t="str">
        <f>data_olah!C325</f>
        <v>KOTA BANGUN</v>
      </c>
      <c r="E6209" s="246" t="str">
        <f>data_olah!D325</f>
        <v>KOTA BANGUN ILIR</v>
      </c>
      <c r="F6209" s="247" t="str">
        <f>data_olah!F325</f>
        <v>-0.25527635722058356</v>
      </c>
      <c r="G6209" s="247" t="str">
        <f>data_olah!G325</f>
        <v>116.57839132817134</v>
      </c>
      <c r="H6209" s="246" t="str">
        <f>data_olah!H325</f>
        <v>TELKOMSEL</v>
      </c>
      <c r="I6209" s="246" t="str">
        <f>data_olah!I325</f>
        <v>INDIHOME</v>
      </c>
      <c r="J6209" s="246" t="str">
        <f>data_olah!J325</f>
        <v>TERPASANG</v>
      </c>
      <c r="K6209" s="246" t="str">
        <f>data_olah!T325</f>
        <v/>
      </c>
      <c r="L6209" s="246" t="str">
        <f>data_olah!U325</f>
        <v>TIDAK OPTIMAL</v>
      </c>
    </row>
    <row r="6210">
      <c r="A6210" s="245">
        <v>2026.0</v>
      </c>
      <c r="B6210" s="245" t="s">
        <v>3602</v>
      </c>
      <c r="C6210" s="246" t="str">
        <f>data_olah!B326</f>
        <v>KUTAI KARTANEGARA</v>
      </c>
      <c r="D6210" s="246" t="str">
        <f>data_olah!C326</f>
        <v>KOTA BANGUN</v>
      </c>
      <c r="E6210" s="246" t="str">
        <f>data_olah!D326</f>
        <v>LIANG</v>
      </c>
      <c r="F6210" s="247" t="str">
        <f>data_olah!F326</f>
        <v>-0.23013430277537766</v>
      </c>
      <c r="G6210" s="247" t="str">
        <f>data_olah!G326</f>
        <v>116.5856449011345</v>
      </c>
      <c r="H6210" s="246" t="str">
        <f>data_olah!H326</f>
        <v>TELKOM</v>
      </c>
      <c r="I6210" s="246" t="str">
        <f>data_olah!I326</f>
        <v>Astinet</v>
      </c>
      <c r="J6210" s="246" t="str">
        <f>data_olah!J326</f>
        <v>TERPASANG</v>
      </c>
      <c r="K6210" s="246" t="str">
        <f>data_olah!T326</f>
        <v/>
      </c>
      <c r="L6210" s="246" t="str">
        <f>data_olah!U326</f>
        <v>TIDAK TERDETEKSI</v>
      </c>
    </row>
    <row r="6211">
      <c r="A6211" s="245">
        <v>2026.0</v>
      </c>
      <c r="B6211" s="245" t="s">
        <v>3602</v>
      </c>
      <c r="C6211" s="246" t="str">
        <f>data_olah!B327</f>
        <v>KUTAI KARTANEGARA</v>
      </c>
      <c r="D6211" s="246" t="str">
        <f>data_olah!C327</f>
        <v>KOTA BANGUN</v>
      </c>
      <c r="E6211" s="246" t="str">
        <f>data_olah!D327</f>
        <v>MUHURAN</v>
      </c>
      <c r="F6211" s="247" t="str">
        <f>data_olah!F327</f>
        <v>-0.20621609538240399</v>
      </c>
      <c r="G6211" s="247" t="str">
        <f>data_olah!G327</f>
        <v>116.54980966730162</v>
      </c>
      <c r="H6211" s="246" t="str">
        <f>data_olah!H327</f>
        <v>TELKOMSAT</v>
      </c>
      <c r="I6211" s="246" t="str">
        <f>data_olah!I327</f>
        <v>STARLINK</v>
      </c>
      <c r="J6211" s="246" t="str">
        <f>data_olah!J327</f>
        <v>TERPASANG</v>
      </c>
      <c r="K6211" s="246" t="str">
        <f>data_olah!T327</f>
        <v/>
      </c>
      <c r="L6211" s="246" t="str">
        <f>data_olah!U327</f>
        <v>OPTIMAL</v>
      </c>
    </row>
    <row r="6212">
      <c r="A6212" s="245">
        <v>2026.0</v>
      </c>
      <c r="B6212" s="245" t="s">
        <v>3602</v>
      </c>
      <c r="C6212" s="246" t="str">
        <f>data_olah!B328</f>
        <v>KUTAI KARTANEGARA</v>
      </c>
      <c r="D6212" s="246" t="str">
        <f>data_olah!C328</f>
        <v>KOTA BANGUN</v>
      </c>
      <c r="E6212" s="246" t="str">
        <f>data_olah!D328</f>
        <v>PELA</v>
      </c>
      <c r="F6212" s="247" t="str">
        <f>data_olah!F328</f>
        <v>-0.23930630155382346</v>
      </c>
      <c r="G6212" s="247" t="str">
        <f>data_olah!G328</f>
        <v>116.54807158955234</v>
      </c>
      <c r="H6212" s="246" t="str">
        <f>data_olah!H328</f>
        <v>TELKOMSEL</v>
      </c>
      <c r="I6212" s="246" t="str">
        <f>data_olah!I328</f>
        <v>ORBIT</v>
      </c>
      <c r="J6212" s="246" t="str">
        <f>data_olah!J328</f>
        <v>TERPASANG</v>
      </c>
      <c r="K6212" s="246" t="str">
        <f>data_olah!T328</f>
        <v>&lt;= 100GB</v>
      </c>
      <c r="L6212" s="246" t="str">
        <f>data_olah!U328</f>
        <v>TIDAK TERDETEKSI</v>
      </c>
    </row>
    <row r="6213">
      <c r="A6213" s="245">
        <v>2026.0</v>
      </c>
      <c r="B6213" s="245" t="s">
        <v>3602</v>
      </c>
      <c r="C6213" s="246" t="str">
        <f>data_olah!B329</f>
        <v>KUTAI KARTANEGARA</v>
      </c>
      <c r="D6213" s="246" t="str">
        <f>data_olah!C329</f>
        <v>KOTA BANGUN</v>
      </c>
      <c r="E6213" s="246" t="str">
        <f>data_olah!D329</f>
        <v>KEDANG MURUNG</v>
      </c>
      <c r="F6213" s="247" t="str">
        <f>data_olah!F329</f>
        <v>-0.28358103984016975</v>
      </c>
      <c r="G6213" s="247" t="str">
        <f>data_olah!G329</f>
        <v>116.59541965195672</v>
      </c>
      <c r="H6213" s="246" t="str">
        <f>data_olah!H329</f>
        <v>PSN</v>
      </c>
      <c r="I6213" s="246" t="str">
        <f>data_olah!I329</f>
        <v>VSAT</v>
      </c>
      <c r="J6213" s="246" t="str">
        <f>data_olah!J329</f>
        <v>TERPASANG</v>
      </c>
      <c r="K6213" s="246" t="str">
        <f>data_olah!T329</f>
        <v>&lt;= 500GB</v>
      </c>
      <c r="L6213" s="246" t="str">
        <f>data_olah!U329</f>
        <v>TIDAK OPTIMAL</v>
      </c>
    </row>
    <row r="6214">
      <c r="A6214" s="245">
        <v>2026.0</v>
      </c>
      <c r="B6214" s="245" t="s">
        <v>3602</v>
      </c>
      <c r="C6214" s="246" t="str">
        <f>data_olah!B330</f>
        <v>KUTAI KARTANEGARA</v>
      </c>
      <c r="D6214" s="246" t="str">
        <f>data_olah!C330</f>
        <v>KOTA BANGUN</v>
      </c>
      <c r="E6214" s="246" t="str">
        <f>data_olah!D330</f>
        <v>KOTA BANGUN SEBERANG</v>
      </c>
      <c r="F6214" s="247" t="str">
        <f>data_olah!F330</f>
        <v>-0.2797123814617738</v>
      </c>
      <c r="G6214" s="247" t="str">
        <f>data_olah!G330</f>
        <v>116.59091609662559</v>
      </c>
      <c r="H6214" s="246" t="str">
        <f>data_olah!H330</f>
        <v>TELKOMSAT</v>
      </c>
      <c r="I6214" s="246" t="str">
        <f>data_olah!I330</f>
        <v>STARLINK</v>
      </c>
      <c r="J6214" s="246" t="str">
        <f>data_olah!J330</f>
        <v>TERPASANG</v>
      </c>
      <c r="K6214" s="246" t="str">
        <f>data_olah!T330</f>
        <v/>
      </c>
      <c r="L6214" s="246" t="str">
        <f>data_olah!U330</f>
        <v>KURANG OPTIMAL</v>
      </c>
    </row>
    <row r="6215">
      <c r="A6215" s="245">
        <v>2026.0</v>
      </c>
      <c r="B6215" s="245" t="s">
        <v>3602</v>
      </c>
      <c r="C6215" s="246" t="str">
        <f>data_olah!B331</f>
        <v>KUTAI KARTANEGARA</v>
      </c>
      <c r="D6215" s="246" t="str">
        <f>data_olah!C331</f>
        <v>KOTA BANGUN</v>
      </c>
      <c r="E6215" s="246" t="str">
        <f>data_olah!D331</f>
        <v>LIANG ULU</v>
      </c>
      <c r="F6215" s="247" t="str">
        <f>data_olah!F331</f>
        <v>-0.23973345956768205</v>
      </c>
      <c r="G6215" s="247" t="str">
        <f>data_olah!G331</f>
        <v>116.56980255046957</v>
      </c>
      <c r="H6215" s="246" t="str">
        <f>data_olah!H331</f>
        <v>TELKOMSEL</v>
      </c>
      <c r="I6215" s="246" t="str">
        <f>data_olah!I331</f>
        <v>INDIHOME</v>
      </c>
      <c r="J6215" s="246" t="str">
        <f>data_olah!J331</f>
        <v>TERPASANG</v>
      </c>
      <c r="K6215" s="246" t="str">
        <f>data_olah!T331</f>
        <v/>
      </c>
      <c r="L6215" s="246" t="str">
        <f>data_olah!U331</f>
        <v>KURANG OPTIMAL</v>
      </c>
    </row>
    <row r="6216">
      <c r="A6216" s="245">
        <v>2026.0</v>
      </c>
      <c r="B6216" s="245" t="s">
        <v>3602</v>
      </c>
      <c r="C6216" s="246" t="str">
        <f>data_olah!B332</f>
        <v>KUTAI KARTANEGARA</v>
      </c>
      <c r="D6216" s="246" t="str">
        <f>data_olah!C332</f>
        <v>KOTA BANGUN</v>
      </c>
      <c r="E6216" s="246" t="str">
        <f>data_olah!D332</f>
        <v>SEBELIMBINGAN</v>
      </c>
      <c r="F6216" s="247" t="str">
        <f>data_olah!F332</f>
        <v>-0.17392346519635513</v>
      </c>
      <c r="G6216" s="247" t="str">
        <f>data_olah!G332</f>
        <v>116.50642621601659</v>
      </c>
      <c r="H6216" s="246" t="str">
        <f>data_olah!H332</f>
        <v/>
      </c>
      <c r="I6216" s="246" t="str">
        <f>data_olah!I332</f>
        <v/>
      </c>
      <c r="J6216" s="246" t="str">
        <f>data_olah!J332</f>
        <v/>
      </c>
      <c r="K6216" s="246" t="str">
        <f>data_olah!T332</f>
        <v/>
      </c>
      <c r="L6216" s="246" t="str">
        <f>data_olah!U332</f>
        <v>BELUM TERPASANG</v>
      </c>
    </row>
    <row r="6217">
      <c r="A6217" s="245">
        <v>2026.0</v>
      </c>
      <c r="B6217" s="245" t="s">
        <v>3602</v>
      </c>
      <c r="C6217" s="246" t="str">
        <f>data_olah!B333</f>
        <v>KUTAI KARTANEGARA</v>
      </c>
      <c r="D6217" s="246" t="str">
        <f>data_olah!C333</f>
        <v>KOTA BANGUN</v>
      </c>
      <c r="E6217" s="246" t="str">
        <f>data_olah!D333</f>
        <v>SANGKULIMAN</v>
      </c>
      <c r="F6217" s="247" t="str">
        <f>data_olah!F333</f>
        <v>-0.2406842566974338</v>
      </c>
      <c r="G6217" s="247" t="str">
        <f>data_olah!G333</f>
        <v>116.55769035093343</v>
      </c>
      <c r="H6217" s="246" t="str">
        <f>data_olah!H333</f>
        <v>TELKOMSEL</v>
      </c>
      <c r="I6217" s="246" t="str">
        <f>data_olah!I333</f>
        <v>ORBIT</v>
      </c>
      <c r="J6217" s="246" t="str">
        <f>data_olah!J333</f>
        <v>TERPASANG</v>
      </c>
      <c r="K6217" s="246" t="str">
        <f>data_olah!T333</f>
        <v>&lt;= 500GB</v>
      </c>
      <c r="L6217" s="246" t="str">
        <f>data_olah!U333</f>
        <v>TIDAK TERDETEKSI</v>
      </c>
    </row>
    <row r="6218">
      <c r="A6218" s="245">
        <v>2026.0</v>
      </c>
      <c r="B6218" s="245" t="s">
        <v>3602</v>
      </c>
      <c r="C6218" s="246" t="str">
        <f>data_olah!B334</f>
        <v>KUTAI KARTANEGARA</v>
      </c>
      <c r="D6218" s="246" t="str">
        <f>data_olah!C334</f>
        <v>KOTA BANGUN DARAT</v>
      </c>
      <c r="E6218" s="246" t="str">
        <f>data_olah!D334</f>
        <v>KEDANG IPIL</v>
      </c>
      <c r="F6218" s="247" t="str">
        <f>data_olah!F334</f>
        <v>-0.4052265710794357</v>
      </c>
      <c r="G6218" s="247" t="str">
        <f>data_olah!G334</f>
        <v>116.63971259316271</v>
      </c>
      <c r="H6218" s="246" t="str">
        <f>data_olah!H334</f>
        <v>TELKOMSEL</v>
      </c>
      <c r="I6218" s="246" t="str">
        <f>data_olah!I334</f>
        <v>ORBIT</v>
      </c>
      <c r="J6218" s="246" t="str">
        <f>data_olah!J334</f>
        <v>TERPASANG</v>
      </c>
      <c r="K6218" s="246" t="str">
        <f>data_olah!T334</f>
        <v>&lt;= 500GB</v>
      </c>
      <c r="L6218" s="246" t="str">
        <f>data_olah!U334</f>
        <v>TIDAK TERDETEKSI</v>
      </c>
    </row>
    <row r="6219">
      <c r="A6219" s="245">
        <v>2026.0</v>
      </c>
      <c r="B6219" s="245" t="s">
        <v>3602</v>
      </c>
      <c r="C6219" s="246" t="str">
        <f>data_olah!B335</f>
        <v>KUTAI KARTANEGARA</v>
      </c>
      <c r="D6219" s="246" t="str">
        <f>data_olah!C335</f>
        <v>KOTA BANGUN DARAT</v>
      </c>
      <c r="E6219" s="246" t="str">
        <f>data_olah!D335</f>
        <v>SEDULANG</v>
      </c>
      <c r="F6219" s="247" t="str">
        <f>data_olah!F335</f>
        <v>-0.3758508360244507</v>
      </c>
      <c r="G6219" s="247" t="str">
        <f>data_olah!G335</f>
        <v>116.62670666136891</v>
      </c>
      <c r="H6219" s="246" t="str">
        <f>data_olah!H335</f>
        <v>TELKOMSAT</v>
      </c>
      <c r="I6219" s="246" t="str">
        <f>data_olah!I335</f>
        <v>STARLINK</v>
      </c>
      <c r="J6219" s="246" t="str">
        <f>data_olah!J335</f>
        <v>TERPASANG</v>
      </c>
      <c r="K6219" s="246" t="str">
        <f>data_olah!T335</f>
        <v/>
      </c>
      <c r="L6219" s="246" t="str">
        <f>data_olah!U335</f>
        <v>SANGAT OPTIMAL</v>
      </c>
    </row>
    <row r="6220">
      <c r="A6220" s="245">
        <v>2026.0</v>
      </c>
      <c r="B6220" s="245" t="s">
        <v>3602</v>
      </c>
      <c r="C6220" s="246" t="str">
        <f>data_olah!B336</f>
        <v>KUTAI KARTANEGARA</v>
      </c>
      <c r="D6220" s="246" t="str">
        <f>data_olah!C336</f>
        <v>KOTA BANGUN DARAT</v>
      </c>
      <c r="E6220" s="246" t="str">
        <f>data_olah!D336</f>
        <v>BENUA BARU</v>
      </c>
      <c r="F6220" s="247" t="str">
        <f>data_olah!F336</f>
        <v>-0.410829478444526</v>
      </c>
      <c r="G6220" s="247" t="str">
        <f>data_olah!G336</f>
        <v>116.70014889760117</v>
      </c>
      <c r="H6220" s="246" t="str">
        <f>data_olah!H336</f>
        <v>TELKOMSAT</v>
      </c>
      <c r="I6220" s="246" t="str">
        <f>data_olah!I336</f>
        <v>STARLINK</v>
      </c>
      <c r="J6220" s="246" t="str">
        <f>data_olah!J336</f>
        <v>TERPASANG</v>
      </c>
      <c r="K6220" s="246" t="str">
        <f>data_olah!T336</f>
        <v/>
      </c>
      <c r="L6220" s="246" t="str">
        <f>data_olah!U336</f>
        <v>TIDAK OPTIMAL</v>
      </c>
    </row>
    <row r="6221">
      <c r="A6221" s="245">
        <v>2026.0</v>
      </c>
      <c r="B6221" s="245" t="s">
        <v>3602</v>
      </c>
      <c r="C6221" s="246" t="str">
        <f>data_olah!B337</f>
        <v>KUTAI KARTANEGARA</v>
      </c>
      <c r="D6221" s="246" t="str">
        <f>data_olah!C337</f>
        <v>KOTA BANGUN DARAT</v>
      </c>
      <c r="E6221" s="246" t="str">
        <f>data_olah!D337</f>
        <v>KOTA BANGUN I</v>
      </c>
      <c r="F6221" s="247" t="str">
        <f>data_olah!F337</f>
        <v>-0.35004152693619633</v>
      </c>
      <c r="G6221" s="247" t="str">
        <f>data_olah!G337</f>
        <v>116.59100573047249</v>
      </c>
      <c r="H6221" s="246" t="str">
        <f>data_olah!H337</f>
        <v>TELKOM</v>
      </c>
      <c r="I6221" s="246" t="str">
        <f>data_olah!I337</f>
        <v>WMS</v>
      </c>
      <c r="J6221" s="246" t="str">
        <f>data_olah!J337</f>
        <v>TERPASANG</v>
      </c>
      <c r="K6221" s="246" t="str">
        <f>data_olah!T337</f>
        <v/>
      </c>
      <c r="L6221" s="246" t="str">
        <f>data_olah!U337</f>
        <v>KURANG OPTIMAL</v>
      </c>
    </row>
    <row r="6222">
      <c r="A6222" s="245">
        <v>2026.0</v>
      </c>
      <c r="B6222" s="245" t="s">
        <v>3602</v>
      </c>
      <c r="C6222" s="246" t="str">
        <f>data_olah!B338</f>
        <v>KUTAI KARTANEGARA</v>
      </c>
      <c r="D6222" s="246" t="str">
        <f>data_olah!C338</f>
        <v>KOTA BANGUN DARAT</v>
      </c>
      <c r="E6222" s="246" t="str">
        <f>data_olah!D338</f>
        <v>KOTA BANGUN II</v>
      </c>
      <c r="F6222" s="247" t="str">
        <f>data_olah!F338</f>
        <v>-0.3797061418139967</v>
      </c>
      <c r="G6222" s="247" t="str">
        <f>data_olah!G338</f>
        <v>116.55445564343019</v>
      </c>
      <c r="H6222" s="246" t="str">
        <f>data_olah!H338</f>
        <v>TELKOM</v>
      </c>
      <c r="I6222" s="246" t="str">
        <f>data_olah!I338</f>
        <v>WMS</v>
      </c>
      <c r="J6222" s="246" t="str">
        <f>data_olah!J338</f>
        <v>TERPASANG</v>
      </c>
      <c r="K6222" s="246" t="str">
        <f>data_olah!T338</f>
        <v/>
      </c>
      <c r="L6222" s="246" t="str">
        <f>data_olah!U338</f>
        <v>KURANG OPTIMAL</v>
      </c>
    </row>
    <row r="6223">
      <c r="A6223" s="245">
        <v>2026.0</v>
      </c>
      <c r="B6223" s="245" t="s">
        <v>3602</v>
      </c>
      <c r="C6223" s="246" t="str">
        <f>data_olah!B339</f>
        <v>KUTAI KARTANEGARA</v>
      </c>
      <c r="D6223" s="246" t="str">
        <f>data_olah!C339</f>
        <v>KOTA BANGUN DARAT</v>
      </c>
      <c r="E6223" s="246" t="str">
        <f>data_olah!D339</f>
        <v>KOTA BANGUN III</v>
      </c>
      <c r="F6223" s="247" t="str">
        <f>data_olah!F339</f>
        <v>-0.28024716720296056</v>
      </c>
      <c r="G6223" s="247" t="str">
        <f>data_olah!G339</f>
        <v>116.56717337465193</v>
      </c>
      <c r="H6223" s="246" t="str">
        <f>data_olah!H339</f>
        <v>TELKOMSEL</v>
      </c>
      <c r="I6223" s="246" t="str">
        <f>data_olah!I339</f>
        <v>INDIHOME</v>
      </c>
      <c r="J6223" s="246" t="str">
        <f>data_olah!J339</f>
        <v>TERPASANG</v>
      </c>
      <c r="K6223" s="246" t="str">
        <f>data_olah!T339</f>
        <v/>
      </c>
      <c r="L6223" s="246" t="str">
        <f>data_olah!U339</f>
        <v>KURANG OPTIMAL</v>
      </c>
    </row>
    <row r="6224">
      <c r="A6224" s="245">
        <v>2026.0</v>
      </c>
      <c r="B6224" s="245" t="s">
        <v>3602</v>
      </c>
      <c r="C6224" s="246" t="str">
        <f>data_olah!B340</f>
        <v>KUTAI KARTANEGARA</v>
      </c>
      <c r="D6224" s="246" t="str">
        <f>data_olah!C340</f>
        <v>KOTA BANGUN DARAT</v>
      </c>
      <c r="E6224" s="246" t="str">
        <f>data_olah!D340</f>
        <v>SUMBER SARI</v>
      </c>
      <c r="F6224" s="247" t="str">
        <f>data_olah!F340</f>
        <v>-0.29009841232001043</v>
      </c>
      <c r="G6224" s="247" t="str">
        <f>data_olah!G340</f>
        <v>116.74920216891331</v>
      </c>
      <c r="H6224" s="246" t="str">
        <f>data_olah!H340</f>
        <v>TELKOM</v>
      </c>
      <c r="I6224" s="246" t="str">
        <f>data_olah!I340</f>
        <v>Astinet</v>
      </c>
      <c r="J6224" s="246" t="str">
        <f>data_olah!J340</f>
        <v>TERPASANG</v>
      </c>
      <c r="K6224" s="246" t="str">
        <f>data_olah!T340</f>
        <v/>
      </c>
      <c r="L6224" s="246" t="str">
        <f>data_olah!U340</f>
        <v>TIDAK TERDETEKSI</v>
      </c>
    </row>
    <row r="6225">
      <c r="A6225" s="245">
        <v>2026.0</v>
      </c>
      <c r="B6225" s="245" t="s">
        <v>3602</v>
      </c>
      <c r="C6225" s="246" t="str">
        <f>data_olah!B341</f>
        <v>KUTAI KARTANEGARA</v>
      </c>
      <c r="D6225" s="246" t="str">
        <f>data_olah!C341</f>
        <v>KOTA BANGUN DARAT</v>
      </c>
      <c r="E6225" s="246" t="str">
        <f>data_olah!D341</f>
        <v>SARI NADI</v>
      </c>
      <c r="F6225" s="247" t="str">
        <f>data_olah!F341</f>
        <v>-0.3938837910668468</v>
      </c>
      <c r="G6225" s="247" t="str">
        <f>data_olah!G341</f>
        <v>116.72957143045235</v>
      </c>
      <c r="H6225" s="246" t="str">
        <f>data_olah!H341</f>
        <v>TELKOM</v>
      </c>
      <c r="I6225" s="246" t="str">
        <f>data_olah!I341</f>
        <v>WMS</v>
      </c>
      <c r="J6225" s="246" t="str">
        <f>data_olah!J341</f>
        <v>TERPASANG</v>
      </c>
      <c r="K6225" s="246" t="str">
        <f>data_olah!T341</f>
        <v/>
      </c>
      <c r="L6225" s="246" t="str">
        <f>data_olah!U341</f>
        <v>KURANG OPTIMAL</v>
      </c>
    </row>
    <row r="6226">
      <c r="A6226" s="245">
        <v>2026.0</v>
      </c>
      <c r="B6226" s="245" t="s">
        <v>3602</v>
      </c>
      <c r="C6226" s="246" t="str">
        <f>data_olah!B342</f>
        <v>KUTAI KARTANEGARA</v>
      </c>
      <c r="D6226" s="246" t="str">
        <f>data_olah!C342</f>
        <v>KOTA BANGUN DARAT</v>
      </c>
      <c r="E6226" s="246" t="str">
        <f>data_olah!D342</f>
        <v>SUKA BUMI</v>
      </c>
      <c r="F6226" s="247" t="str">
        <f>data_olah!F342</f>
        <v>-0.36851181319256</v>
      </c>
      <c r="G6226" s="247" t="str">
        <f>data_olah!G342</f>
        <v>116.68943074713239</v>
      </c>
      <c r="H6226" s="246" t="str">
        <f>data_olah!H342</f>
        <v>TELKOM</v>
      </c>
      <c r="I6226" s="246" t="str">
        <f>data_olah!I342</f>
        <v>WMS</v>
      </c>
      <c r="J6226" s="246" t="str">
        <f>data_olah!J342</f>
        <v>TERPASANG</v>
      </c>
      <c r="K6226" s="246" t="str">
        <f>data_olah!T342</f>
        <v/>
      </c>
      <c r="L6226" s="246" t="str">
        <f>data_olah!U342</f>
        <v>KURANG OPTIMAL</v>
      </c>
    </row>
    <row r="6227">
      <c r="A6227" s="245">
        <v>2026.0</v>
      </c>
      <c r="B6227" s="245" t="s">
        <v>3602</v>
      </c>
      <c r="C6227" s="246" t="str">
        <f>data_olah!B343</f>
        <v>KUTAI KARTANEGARA</v>
      </c>
      <c r="D6227" s="246" t="str">
        <f>data_olah!C343</f>
        <v>KOTA BANGUN DARAT</v>
      </c>
      <c r="E6227" s="246" t="str">
        <f>data_olah!D343</f>
        <v>WONOSARI</v>
      </c>
      <c r="F6227" s="247" t="str">
        <f>data_olah!F343</f>
        <v>-0.3928536660934374</v>
      </c>
      <c r="G6227" s="247" t="str">
        <f>data_olah!G343</f>
        <v>116.64548111959118</v>
      </c>
      <c r="H6227" s="246" t="str">
        <f>data_olah!H343</f>
        <v>TELKOMSAT</v>
      </c>
      <c r="I6227" s="246" t="str">
        <f>data_olah!I343</f>
        <v>STARLINK</v>
      </c>
      <c r="J6227" s="246" t="str">
        <f>data_olah!J343</f>
        <v>TERPASANG</v>
      </c>
      <c r="K6227" s="246" t="str">
        <f>data_olah!T343</f>
        <v/>
      </c>
      <c r="L6227" s="246" t="str">
        <f>data_olah!U343</f>
        <v>TIDAK OPTIMAL</v>
      </c>
    </row>
    <row r="6228">
      <c r="A6228" s="245">
        <v>2026.0</v>
      </c>
      <c r="B6228" s="245" t="s">
        <v>3602</v>
      </c>
      <c r="C6228" s="246" t="str">
        <f>data_olah!B344</f>
        <v>KUTAI KARTANEGARA</v>
      </c>
      <c r="D6228" s="246" t="str">
        <f>data_olah!C344</f>
        <v>LOA JANAN</v>
      </c>
      <c r="E6228" s="246" t="str">
        <f>data_olah!D344</f>
        <v>BAKUNGAN</v>
      </c>
      <c r="F6228" s="247" t="str">
        <f>data_olah!F344</f>
        <v>-0.59353118182943</v>
      </c>
      <c r="G6228" s="247" t="str">
        <f>data_olah!G344</f>
        <v>117.04485926730453</v>
      </c>
      <c r="H6228" s="246" t="str">
        <f>data_olah!H344</f>
        <v>TELKOM</v>
      </c>
      <c r="I6228" s="246" t="str">
        <f>data_olah!I344</f>
        <v>WMS</v>
      </c>
      <c r="J6228" s="246" t="str">
        <f>data_olah!J344</f>
        <v>TERPASANG</v>
      </c>
      <c r="K6228" s="246" t="str">
        <f>data_olah!T344</f>
        <v/>
      </c>
      <c r="L6228" s="246" t="str">
        <f>data_olah!U344</f>
        <v>KURANG OPTIMAL</v>
      </c>
    </row>
    <row r="6229">
      <c r="A6229" s="245">
        <v>2026.0</v>
      </c>
      <c r="B6229" s="245" t="s">
        <v>3602</v>
      </c>
      <c r="C6229" s="246" t="str">
        <f>data_olah!B345</f>
        <v>KUTAI KARTANEGARA</v>
      </c>
      <c r="D6229" s="246" t="str">
        <f>data_olah!C345</f>
        <v>LOA JANAN</v>
      </c>
      <c r="E6229" s="246" t="str">
        <f>data_olah!D345</f>
        <v>LOA DURI ULU</v>
      </c>
      <c r="F6229" s="247" t="str">
        <f>data_olah!F345</f>
        <v>-0.5884023989733906</v>
      </c>
      <c r="G6229" s="247" t="str">
        <f>data_olah!G345</f>
        <v>117.06158509108974</v>
      </c>
      <c r="H6229" s="246" t="str">
        <f>data_olah!H345</f>
        <v>TELKOM</v>
      </c>
      <c r="I6229" s="246" t="str">
        <f>data_olah!I345</f>
        <v>WMS</v>
      </c>
      <c r="J6229" s="246" t="str">
        <f>data_olah!J345</f>
        <v>TERPASANG</v>
      </c>
      <c r="K6229" s="246" t="str">
        <f>data_olah!T345</f>
        <v/>
      </c>
      <c r="L6229" s="246" t="str">
        <f>data_olah!U345</f>
        <v>KURANG OPTIMAL</v>
      </c>
    </row>
    <row r="6230">
      <c r="A6230" s="245">
        <v>2026.0</v>
      </c>
      <c r="B6230" s="245" t="s">
        <v>3602</v>
      </c>
      <c r="C6230" s="246" t="str">
        <f>data_olah!B346</f>
        <v>KUTAI KARTANEGARA</v>
      </c>
      <c r="D6230" s="246" t="str">
        <f>data_olah!C346</f>
        <v>LOA JANAN</v>
      </c>
      <c r="E6230" s="246" t="str">
        <f>data_olah!D346</f>
        <v>LOA JANAN ULU</v>
      </c>
      <c r="F6230" s="247" t="str">
        <f>data_olah!F346</f>
        <v>-0.5779209327928697</v>
      </c>
      <c r="G6230" s="247" t="str">
        <f>data_olah!G346</f>
        <v>117.08624493022013</v>
      </c>
      <c r="H6230" s="246" t="str">
        <f>data_olah!H346</f>
        <v>TELKOM</v>
      </c>
      <c r="I6230" s="246" t="str">
        <f>data_olah!I346</f>
        <v>WMS</v>
      </c>
      <c r="J6230" s="246" t="str">
        <f>data_olah!J346</f>
        <v>TERPASANG</v>
      </c>
      <c r="K6230" s="246" t="str">
        <f>data_olah!T346</f>
        <v/>
      </c>
      <c r="L6230" s="246" t="str">
        <f>data_olah!U346</f>
        <v>TIDAK OPTIMAL</v>
      </c>
    </row>
    <row r="6231">
      <c r="A6231" s="245">
        <v>2026.0</v>
      </c>
      <c r="B6231" s="245" t="s">
        <v>3602</v>
      </c>
      <c r="C6231" s="246" t="str">
        <f>data_olah!B347</f>
        <v>KUTAI KARTANEGARA</v>
      </c>
      <c r="D6231" s="246" t="str">
        <f>data_olah!C347</f>
        <v>LOA JANAN</v>
      </c>
      <c r="E6231" s="246" t="str">
        <f>data_olah!D347</f>
        <v>PURWAJAYA</v>
      </c>
      <c r="F6231" s="247" t="str">
        <f>data_olah!F347</f>
        <v>-0.6143097049334735</v>
      </c>
      <c r="G6231" s="247" t="str">
        <f>data_olah!G347</f>
        <v>117.08733932106767</v>
      </c>
      <c r="H6231" s="246" t="str">
        <f>data_olah!H347</f>
        <v>TELKOMSEL</v>
      </c>
      <c r="I6231" s="246" t="str">
        <f>data_olah!I347</f>
        <v>INDIHOME</v>
      </c>
      <c r="J6231" s="246" t="str">
        <f>data_olah!J347</f>
        <v>TERPASANG</v>
      </c>
      <c r="K6231" s="246" t="str">
        <f>data_olah!T347</f>
        <v/>
      </c>
      <c r="L6231" s="246" t="str">
        <f>data_olah!U347</f>
        <v>KURANG OPTIMAL</v>
      </c>
    </row>
    <row r="6232">
      <c r="A6232" s="245">
        <v>2026.0</v>
      </c>
      <c r="B6232" s="245" t="s">
        <v>3602</v>
      </c>
      <c r="C6232" s="246" t="str">
        <f>data_olah!B348</f>
        <v>KUTAI KARTANEGARA</v>
      </c>
      <c r="D6232" s="246" t="str">
        <f>data_olah!C348</f>
        <v>LOA JANAN</v>
      </c>
      <c r="E6232" s="246" t="str">
        <f>data_olah!D348</f>
        <v>TANI BHAKTI</v>
      </c>
      <c r="F6232" s="247" t="str">
        <f>data_olah!F348</f>
        <v>-0.6259242598871447</v>
      </c>
      <c r="G6232" s="247" t="str">
        <f>data_olah!G348</f>
        <v>117.1234640900671</v>
      </c>
      <c r="H6232" s="246" t="str">
        <f>data_olah!H348</f>
        <v>TELKOMSEL</v>
      </c>
      <c r="I6232" s="246" t="str">
        <f>data_olah!I348</f>
        <v>INDIHOME</v>
      </c>
      <c r="J6232" s="246" t="str">
        <f>data_olah!J348</f>
        <v>TERPASANG</v>
      </c>
      <c r="K6232" s="246" t="str">
        <f>data_olah!T348</f>
        <v/>
      </c>
      <c r="L6232" s="246" t="str">
        <f>data_olah!U348</f>
        <v>TIDAK OPTIMAL</v>
      </c>
    </row>
    <row r="6233">
      <c r="A6233" s="245">
        <v>2026.0</v>
      </c>
      <c r="B6233" s="245" t="s">
        <v>3602</v>
      </c>
      <c r="C6233" s="246" t="str">
        <f>data_olah!B349</f>
        <v>KUTAI KARTANEGARA</v>
      </c>
      <c r="D6233" s="246" t="str">
        <f>data_olah!C349</f>
        <v>LOA JANAN</v>
      </c>
      <c r="E6233" s="246" t="str">
        <f>data_olah!D349</f>
        <v>BATUAH</v>
      </c>
      <c r="F6233" s="247" t="str">
        <f>data_olah!F349</f>
        <v>-0.718244072656435</v>
      </c>
      <c r="G6233" s="247" t="str">
        <f>data_olah!G349</f>
        <v>117.09111349542322</v>
      </c>
      <c r="H6233" s="246" t="str">
        <f>data_olah!H349</f>
        <v>TELKOMSEL</v>
      </c>
      <c r="I6233" s="246" t="str">
        <f>data_olah!I349</f>
        <v>INDIHOME</v>
      </c>
      <c r="J6233" s="246" t="str">
        <f>data_olah!J349</f>
        <v>TERPASANG</v>
      </c>
      <c r="K6233" s="246" t="str">
        <f>data_olah!T349</f>
        <v/>
      </c>
      <c r="L6233" s="246" t="str">
        <f>data_olah!U349</f>
        <v>KURANG OPTIMAL</v>
      </c>
    </row>
    <row r="6234">
      <c r="A6234" s="245">
        <v>2026.0</v>
      </c>
      <c r="B6234" s="245" t="s">
        <v>3602</v>
      </c>
      <c r="C6234" s="246" t="str">
        <f>data_olah!B350</f>
        <v>KUTAI KARTANEGARA</v>
      </c>
      <c r="D6234" s="246" t="str">
        <f>data_olah!C350</f>
        <v>LOA JANAN</v>
      </c>
      <c r="E6234" s="246" t="str">
        <f>data_olah!D350</f>
        <v>LOA DURI ILIR</v>
      </c>
      <c r="F6234" s="247" t="str">
        <f>data_olah!F350</f>
        <v>-0.5973390762105307</v>
      </c>
      <c r="G6234" s="247" t="str">
        <f>data_olah!G350</f>
        <v>117.06987891787082</v>
      </c>
      <c r="H6234" s="246" t="str">
        <f>data_olah!H350</f>
        <v>TELKOM</v>
      </c>
      <c r="I6234" s="246" t="str">
        <f>data_olah!I350</f>
        <v>WMS</v>
      </c>
      <c r="J6234" s="246" t="str">
        <f>data_olah!J350</f>
        <v>TERPASANG</v>
      </c>
      <c r="K6234" s="246" t="str">
        <f>data_olah!T350</f>
        <v/>
      </c>
      <c r="L6234" s="246" t="str">
        <f>data_olah!U350</f>
        <v>TIDAK OPTIMAL</v>
      </c>
    </row>
    <row r="6235">
      <c r="A6235" s="245">
        <v>2026.0</v>
      </c>
      <c r="B6235" s="245" t="s">
        <v>3602</v>
      </c>
      <c r="C6235" s="246" t="str">
        <f>data_olah!B351</f>
        <v>KUTAI KARTANEGARA</v>
      </c>
      <c r="D6235" s="246" t="str">
        <f>data_olah!C351</f>
        <v>LOA JANAN</v>
      </c>
      <c r="E6235" s="246" t="str">
        <f>data_olah!D351</f>
        <v>TANI HARAPAN</v>
      </c>
      <c r="F6235" s="247" t="str">
        <f>data_olah!F351</f>
        <v>-0.729767768104083</v>
      </c>
      <c r="G6235" s="247" t="str">
        <f>data_olah!G351</f>
        <v>117.12619350490209</v>
      </c>
      <c r="H6235" s="246" t="str">
        <f>data_olah!H351</f>
        <v>TELKOMSEL</v>
      </c>
      <c r="I6235" s="246" t="str">
        <f>data_olah!I351</f>
        <v>INDIHOME</v>
      </c>
      <c r="J6235" s="246" t="str">
        <f>data_olah!J351</f>
        <v>TERPASANG</v>
      </c>
      <c r="K6235" s="246" t="str">
        <f>data_olah!T351</f>
        <v/>
      </c>
      <c r="L6235" s="246" t="str">
        <f>data_olah!U351</f>
        <v>KURANG OPTIMAL</v>
      </c>
    </row>
    <row r="6236">
      <c r="A6236" s="245">
        <v>2026.0</v>
      </c>
      <c r="B6236" s="245" t="s">
        <v>3602</v>
      </c>
      <c r="C6236" s="246" t="str">
        <f>data_olah!B352</f>
        <v>KUTAI KARTANEGARA</v>
      </c>
      <c r="D6236" s="246" t="str">
        <f>data_olah!C352</f>
        <v>LOA KULU</v>
      </c>
      <c r="E6236" s="246" t="str">
        <f>data_olah!D352</f>
        <v>JONGGON DESA</v>
      </c>
      <c r="F6236" s="247" t="str">
        <f>data_olah!F352</f>
        <v>-0.6142645910707611</v>
      </c>
      <c r="G6236" s="247" t="str">
        <f>data_olah!G352</f>
        <v>116.76268544505427</v>
      </c>
      <c r="H6236" s="246" t="str">
        <f>data_olah!H352</f>
        <v>TELKOMSAT</v>
      </c>
      <c r="I6236" s="246" t="str">
        <f>data_olah!I352</f>
        <v>STARLINK</v>
      </c>
      <c r="J6236" s="246" t="str">
        <f>data_olah!J352</f>
        <v>TERPASANG</v>
      </c>
      <c r="K6236" s="246" t="str">
        <f>data_olah!T352</f>
        <v/>
      </c>
      <c r="L6236" s="246" t="str">
        <f>data_olah!U352</f>
        <v>SANGAT OPTIMAL</v>
      </c>
    </row>
    <row r="6237">
      <c r="A6237" s="245">
        <v>2026.0</v>
      </c>
      <c r="B6237" s="245" t="s">
        <v>3602</v>
      </c>
      <c r="C6237" s="246" t="str">
        <f>data_olah!B353</f>
        <v>KUTAI KARTANEGARA</v>
      </c>
      <c r="D6237" s="246" t="str">
        <f>data_olah!C353</f>
        <v>LOA KULU</v>
      </c>
      <c r="E6237" s="246" t="str">
        <f>data_olah!D353</f>
        <v>SUNGAI PAYANG</v>
      </c>
      <c r="F6237" s="247" t="str">
        <f>data_olah!F353</f>
        <v>-0.6078261071357294</v>
      </c>
      <c r="G6237" s="247" t="str">
        <f>data_olah!G353</f>
        <v>116.8844104373294</v>
      </c>
      <c r="H6237" s="246" t="str">
        <f>data_olah!H353</f>
        <v>TELKOM</v>
      </c>
      <c r="I6237" s="246" t="str">
        <f>data_olah!I353</f>
        <v>WMS</v>
      </c>
      <c r="J6237" s="246" t="str">
        <f>data_olah!J353</f>
        <v>TERPASANG</v>
      </c>
      <c r="K6237" s="246" t="str">
        <f>data_olah!T353</f>
        <v/>
      </c>
      <c r="L6237" s="246" t="str">
        <f>data_olah!U353</f>
        <v>KURANG OPTIMAL</v>
      </c>
    </row>
    <row r="6238">
      <c r="A6238" s="245">
        <v>2026.0</v>
      </c>
      <c r="B6238" s="245" t="s">
        <v>3602</v>
      </c>
      <c r="C6238" s="246" t="str">
        <f>data_olah!B354</f>
        <v>KUTAI KARTANEGARA</v>
      </c>
      <c r="D6238" s="246" t="str">
        <f>data_olah!C354</f>
        <v>LOA KULU</v>
      </c>
      <c r="E6238" s="246" t="str">
        <f>data_olah!D354</f>
        <v>JEMBAYAN</v>
      </c>
      <c r="F6238" s="247" t="str">
        <f>data_olah!F354</f>
        <v>-0.5518804593861202</v>
      </c>
      <c r="G6238" s="247" t="str">
        <f>data_olah!G354</f>
        <v>117.01981887962839</v>
      </c>
      <c r="H6238" s="246" t="str">
        <f>data_olah!H354</f>
        <v>TELKOMSEL</v>
      </c>
      <c r="I6238" s="246" t="str">
        <f>data_olah!I354</f>
        <v>INDIHOME</v>
      </c>
      <c r="J6238" s="246" t="str">
        <f>data_olah!J354</f>
        <v>TERPASANG</v>
      </c>
      <c r="K6238" s="246" t="str">
        <f>data_olah!T354</f>
        <v/>
      </c>
      <c r="L6238" s="246" t="str">
        <f>data_olah!U354</f>
        <v>KURANG OPTIMAL</v>
      </c>
    </row>
    <row r="6239">
      <c r="A6239" s="245">
        <v>2026.0</v>
      </c>
      <c r="B6239" s="245" t="s">
        <v>3602</v>
      </c>
      <c r="C6239" s="246" t="str">
        <f>data_olah!B355</f>
        <v>KUTAI KARTANEGARA</v>
      </c>
      <c r="D6239" s="246" t="str">
        <f>data_olah!C355</f>
        <v>LOA KULU</v>
      </c>
      <c r="E6239" s="246" t="str">
        <f>data_olah!D355</f>
        <v>LOA KULU KOTA</v>
      </c>
      <c r="F6239" s="247" t="str">
        <f>data_olah!F355</f>
        <v>-0.5235449735768833</v>
      </c>
      <c r="G6239" s="247" t="str">
        <f>data_olah!G355</f>
        <v>117.02382392486432</v>
      </c>
      <c r="H6239" s="246" t="str">
        <f>data_olah!H355</f>
        <v>TELKOMSEL</v>
      </c>
      <c r="I6239" s="246" t="str">
        <f>data_olah!I355</f>
        <v>INDIHOME</v>
      </c>
      <c r="J6239" s="246" t="str">
        <f>data_olah!J355</f>
        <v>TERPASANG</v>
      </c>
      <c r="K6239" s="246" t="str">
        <f>data_olah!T355</f>
        <v/>
      </c>
      <c r="L6239" s="246" t="str">
        <f>data_olah!U355</f>
        <v>TIDAK OPTIMAL</v>
      </c>
    </row>
    <row r="6240">
      <c r="A6240" s="245">
        <v>2026.0</v>
      </c>
      <c r="B6240" s="245" t="s">
        <v>3602</v>
      </c>
      <c r="C6240" s="246" t="str">
        <f>data_olah!B356</f>
        <v>KUTAI KARTANEGARA</v>
      </c>
      <c r="D6240" s="246" t="str">
        <f>data_olah!C356</f>
        <v>LOA KULU</v>
      </c>
      <c r="E6240" s="246" t="str">
        <f>data_olah!D356</f>
        <v>LOH SUMBER</v>
      </c>
      <c r="F6240" s="247" t="str">
        <f>data_olah!F356</f>
        <v>-0.5180641150217037</v>
      </c>
      <c r="G6240" s="247" t="str">
        <f>data_olah!G356</f>
        <v>117.02245848060284</v>
      </c>
      <c r="H6240" s="246" t="str">
        <f>data_olah!H356</f>
        <v>TELKOMSEL</v>
      </c>
      <c r="I6240" s="246" t="str">
        <f>data_olah!I356</f>
        <v>INDIHOME</v>
      </c>
      <c r="J6240" s="246" t="str">
        <f>data_olah!J356</f>
        <v>TERPASANG</v>
      </c>
      <c r="K6240" s="246" t="str">
        <f>data_olah!T356</f>
        <v/>
      </c>
      <c r="L6240" s="246" t="str">
        <f>data_olah!U356</f>
        <v>KURANG OPTIMAL</v>
      </c>
    </row>
    <row r="6241">
      <c r="A6241" s="245">
        <v>2026.0</v>
      </c>
      <c r="B6241" s="245" t="s">
        <v>3602</v>
      </c>
      <c r="C6241" s="246" t="str">
        <f>data_olah!B357</f>
        <v>KUTAI KARTANEGARA</v>
      </c>
      <c r="D6241" s="246" t="str">
        <f>data_olah!C357</f>
        <v>LOA KULU</v>
      </c>
      <c r="E6241" s="246" t="str">
        <f>data_olah!D357</f>
        <v>PONORAGAN</v>
      </c>
      <c r="F6241" s="247" t="str">
        <f>data_olah!F357</f>
        <v>-0.5071658322974266</v>
      </c>
      <c r="G6241" s="247" t="str">
        <f>data_olah!G357</f>
        <v>117.02166871333944</v>
      </c>
      <c r="H6241" s="246" t="str">
        <f>data_olah!H357</f>
        <v>TELKOMSEL</v>
      </c>
      <c r="I6241" s="246" t="str">
        <f>data_olah!I357</f>
        <v>INDIHOME</v>
      </c>
      <c r="J6241" s="246" t="str">
        <f>data_olah!J357</f>
        <v>TERPASANG</v>
      </c>
      <c r="K6241" s="246" t="str">
        <f>data_olah!T357</f>
        <v/>
      </c>
      <c r="L6241" s="246" t="str">
        <f>data_olah!U357</f>
        <v>KURANG OPTIMAL</v>
      </c>
    </row>
    <row r="6242">
      <c r="A6242" s="245">
        <v>2026.0</v>
      </c>
      <c r="B6242" s="245" t="s">
        <v>3602</v>
      </c>
      <c r="C6242" s="246" t="str">
        <f>data_olah!B358</f>
        <v>KUTAI KARTANEGARA</v>
      </c>
      <c r="D6242" s="246" t="str">
        <f>data_olah!C358</f>
        <v>LOA KULU</v>
      </c>
      <c r="E6242" s="246" t="str">
        <f>data_olah!D358</f>
        <v>REMPANGA</v>
      </c>
      <c r="F6242" s="247" t="str">
        <f>data_olah!F358</f>
        <v>-0.4703044700932232</v>
      </c>
      <c r="G6242" s="247" t="str">
        <f>data_olah!G358</f>
        <v>117.01273320643378</v>
      </c>
      <c r="H6242" s="246" t="str">
        <f>data_olah!H358</f>
        <v>TELKOMSEL</v>
      </c>
      <c r="I6242" s="246" t="str">
        <f>data_olah!I358</f>
        <v>INDIHOME</v>
      </c>
      <c r="J6242" s="246" t="str">
        <f>data_olah!J358</f>
        <v>TERPASANG</v>
      </c>
      <c r="K6242" s="246" t="str">
        <f>data_olah!T358</f>
        <v/>
      </c>
      <c r="L6242" s="246" t="str">
        <f>data_olah!U358</f>
        <v>KURANG OPTIMAL</v>
      </c>
    </row>
    <row r="6243">
      <c r="A6243" s="245">
        <v>2026.0</v>
      </c>
      <c r="B6243" s="245" t="s">
        <v>3602</v>
      </c>
      <c r="C6243" s="246" t="str">
        <f>data_olah!B359</f>
        <v>KUTAI KARTANEGARA</v>
      </c>
      <c r="D6243" s="246" t="str">
        <f>data_olah!C359</f>
        <v>LOA KULU</v>
      </c>
      <c r="E6243" s="246" t="str">
        <f>data_olah!D359</f>
        <v>MARGAHAYU</v>
      </c>
      <c r="F6243" s="247" t="str">
        <f>data_olah!F359</f>
        <v>-0.5011338042446072</v>
      </c>
      <c r="G6243" s="247" t="str">
        <f>data_olah!G359</f>
        <v>116.84623719799417</v>
      </c>
      <c r="H6243" s="246" t="str">
        <f>data_olah!H359</f>
        <v>TELKOMSEL</v>
      </c>
      <c r="I6243" s="246" t="str">
        <f>data_olah!I359</f>
        <v>INDIHOME</v>
      </c>
      <c r="J6243" s="246" t="str">
        <f>data_olah!J359</f>
        <v>TERPASANG</v>
      </c>
      <c r="K6243" s="246" t="str">
        <f>data_olah!T359</f>
        <v/>
      </c>
      <c r="L6243" s="246" t="str">
        <f>data_olah!U359</f>
        <v>KURANG OPTIMAL</v>
      </c>
    </row>
    <row r="6244">
      <c r="A6244" s="245">
        <v>2026.0</v>
      </c>
      <c r="B6244" s="245" t="s">
        <v>3602</v>
      </c>
      <c r="C6244" s="246" t="str">
        <f>data_olah!B360</f>
        <v>KUTAI KARTANEGARA</v>
      </c>
      <c r="D6244" s="246" t="str">
        <f>data_olah!C360</f>
        <v>LOA KULU</v>
      </c>
      <c r="E6244" s="246" t="str">
        <f>data_olah!D360</f>
        <v>JONGGON JAYA</v>
      </c>
      <c r="F6244" s="247" t="str">
        <f>data_olah!F360</f>
        <v>-0.5030516157775967</v>
      </c>
      <c r="G6244" s="247" t="str">
        <f>data_olah!G360</f>
        <v>116.84021506761499</v>
      </c>
      <c r="H6244" s="246" t="str">
        <f>data_olah!H360</f>
        <v>TELKOMSEL</v>
      </c>
      <c r="I6244" s="246" t="str">
        <f>data_olah!I360</f>
        <v>INDIHOME</v>
      </c>
      <c r="J6244" s="246" t="str">
        <f>data_olah!J360</f>
        <v>TERPASANG</v>
      </c>
      <c r="K6244" s="246" t="str">
        <f>data_olah!T360</f>
        <v/>
      </c>
      <c r="L6244" s="246" t="str">
        <f>data_olah!U360</f>
        <v>KURANG OPTIMAL</v>
      </c>
    </row>
    <row r="6245">
      <c r="A6245" s="245">
        <v>2026.0</v>
      </c>
      <c r="B6245" s="245" t="s">
        <v>3602</v>
      </c>
      <c r="C6245" s="246" t="str">
        <f>data_olah!B361</f>
        <v>KUTAI KARTANEGARA</v>
      </c>
      <c r="D6245" s="246" t="str">
        <f>data_olah!C361</f>
        <v>LOA KULU</v>
      </c>
      <c r="E6245" s="246" t="str">
        <f>data_olah!D361</f>
        <v>LUNG ANAI</v>
      </c>
      <c r="F6245" s="247" t="str">
        <f>data_olah!F361</f>
        <v>-0.6109710170681897</v>
      </c>
      <c r="G6245" s="247" t="str">
        <f>data_olah!G361</f>
        <v>116.88976746581798</v>
      </c>
      <c r="H6245" s="246" t="str">
        <f>data_olah!H361</f>
        <v>TELKOMSEL</v>
      </c>
      <c r="I6245" s="246" t="str">
        <f>data_olah!I361</f>
        <v>INDIHOME</v>
      </c>
      <c r="J6245" s="246" t="str">
        <f>data_olah!J361</f>
        <v>TERPASANG</v>
      </c>
      <c r="K6245" s="246" t="str">
        <f>data_olah!T361</f>
        <v/>
      </c>
      <c r="L6245" s="246" t="str">
        <f>data_olah!U361</f>
        <v>TIDAK OPTIMAL</v>
      </c>
    </row>
    <row r="6246">
      <c r="A6246" s="245">
        <v>2026.0</v>
      </c>
      <c r="B6246" s="245" t="s">
        <v>3602</v>
      </c>
      <c r="C6246" s="246" t="str">
        <f>data_olah!B362</f>
        <v>KUTAI KARTANEGARA</v>
      </c>
      <c r="D6246" s="246" t="str">
        <f>data_olah!C362</f>
        <v>LOA KULU</v>
      </c>
      <c r="E6246" s="246" t="str">
        <f>data_olah!D362</f>
        <v>JEMBAYAN TENGAH</v>
      </c>
      <c r="F6246" s="247" t="str">
        <f>data_olah!F362</f>
        <v>-0.5455367613623618</v>
      </c>
      <c r="G6246" s="247" t="str">
        <f>data_olah!G362</f>
        <v>116.98412902714188</v>
      </c>
      <c r="H6246" s="246" t="str">
        <f>data_olah!H362</f>
        <v>TELKOM</v>
      </c>
      <c r="I6246" s="246" t="str">
        <f>data_olah!I362</f>
        <v>WMS</v>
      </c>
      <c r="J6246" s="246" t="str">
        <f>data_olah!J362</f>
        <v>TERPASANG</v>
      </c>
      <c r="K6246" s="246" t="str">
        <f>data_olah!T362</f>
        <v/>
      </c>
      <c r="L6246" s="246" t="str">
        <f>data_olah!U362</f>
        <v>KURANG OPTIMAL</v>
      </c>
    </row>
    <row r="6247">
      <c r="A6247" s="245">
        <v>2026.0</v>
      </c>
      <c r="B6247" s="245" t="s">
        <v>3602</v>
      </c>
      <c r="C6247" s="246" t="str">
        <f>data_olah!B363</f>
        <v>KUTAI KARTANEGARA</v>
      </c>
      <c r="D6247" s="246" t="str">
        <f>data_olah!C363</f>
        <v>LOA KULU</v>
      </c>
      <c r="E6247" s="246" t="str">
        <f>data_olah!D363</f>
        <v>JEMBAYAN DALAM</v>
      </c>
      <c r="F6247" s="247" t="str">
        <f>data_olah!F363</f>
        <v>-0.5635663991107154</v>
      </c>
      <c r="G6247" s="247" t="str">
        <f>data_olah!G363</f>
        <v>116.94909928264948</v>
      </c>
      <c r="H6247" s="246" t="str">
        <f>data_olah!H363</f>
        <v>TELKOM</v>
      </c>
      <c r="I6247" s="246" t="str">
        <f>data_olah!I363</f>
        <v>WMS</v>
      </c>
      <c r="J6247" s="246" t="str">
        <f>data_olah!J363</f>
        <v>TERPASANG</v>
      </c>
      <c r="K6247" s="246" t="str">
        <f>data_olah!T363</f>
        <v/>
      </c>
      <c r="L6247" s="246" t="str">
        <f>data_olah!U363</f>
        <v>TIDAK OPTIMAL</v>
      </c>
    </row>
    <row r="6248">
      <c r="A6248" s="245">
        <v>2026.0</v>
      </c>
      <c r="B6248" s="245" t="s">
        <v>3602</v>
      </c>
      <c r="C6248" s="246" t="str">
        <f>data_olah!B364</f>
        <v>KUTAI KARTANEGARA</v>
      </c>
      <c r="D6248" s="246" t="str">
        <f>data_olah!C364</f>
        <v>LOA KULU</v>
      </c>
      <c r="E6248" s="246" t="str">
        <f>data_olah!D364</f>
        <v>SEPAKAT</v>
      </c>
      <c r="F6248" s="247" t="str">
        <f>data_olah!F364</f>
        <v>-0.4930854170239537</v>
      </c>
      <c r="G6248" s="247" t="str">
        <f>data_olah!G364</f>
        <v>117.021111014874</v>
      </c>
      <c r="H6248" s="246" t="str">
        <f>data_olah!H364</f>
        <v>TELKOM</v>
      </c>
      <c r="I6248" s="246" t="str">
        <f>data_olah!I364</f>
        <v>WMS</v>
      </c>
      <c r="J6248" s="246" t="str">
        <f>data_olah!J364</f>
        <v>TERPASANG</v>
      </c>
      <c r="K6248" s="246" t="str">
        <f>data_olah!T364</f>
        <v/>
      </c>
      <c r="L6248" s="246" t="str">
        <f>data_olah!U364</f>
        <v>TIDAK OPTIMAL</v>
      </c>
    </row>
    <row r="6249">
      <c r="A6249" s="245">
        <v>2026.0</v>
      </c>
      <c r="B6249" s="245" t="s">
        <v>3602</v>
      </c>
      <c r="C6249" s="246" t="str">
        <f>data_olah!B365</f>
        <v>KUTAI KARTANEGARA</v>
      </c>
      <c r="D6249" s="246" t="str">
        <f>data_olah!C365</f>
        <v>LOA KULU</v>
      </c>
      <c r="E6249" s="246" t="str">
        <f>data_olah!D365</f>
        <v>SUMBER SARI</v>
      </c>
      <c r="F6249" s="247" t="str">
        <f>data_olah!F365</f>
        <v>-0.4974154303914146</v>
      </c>
      <c r="G6249" s="247" t="str">
        <f>data_olah!G365</f>
        <v>116.99302174619554</v>
      </c>
      <c r="H6249" s="246" t="str">
        <f>data_olah!H365</f>
        <v>TELKOMSEL</v>
      </c>
      <c r="I6249" s="246" t="str">
        <f>data_olah!I365</f>
        <v>INDIHOME</v>
      </c>
      <c r="J6249" s="246" t="str">
        <f>data_olah!J365</f>
        <v>TERPASANG</v>
      </c>
      <c r="K6249" s="246" t="str">
        <f>data_olah!T365</f>
        <v/>
      </c>
      <c r="L6249" s="246" t="str">
        <f>data_olah!U365</f>
        <v>TIDAK OPTIMAL</v>
      </c>
    </row>
    <row r="6250">
      <c r="A6250" s="245">
        <v>2026.0</v>
      </c>
      <c r="B6250" s="245" t="s">
        <v>3602</v>
      </c>
      <c r="C6250" s="246" t="str">
        <f>data_olah!B366</f>
        <v>KUTAI KARTANEGARA</v>
      </c>
      <c r="D6250" s="246" t="str">
        <f>data_olah!C366</f>
        <v>LOA KULU</v>
      </c>
      <c r="E6250" s="246" t="str">
        <f>data_olah!D366</f>
        <v>JONGKANG</v>
      </c>
      <c r="F6250" s="247" t="str">
        <f>data_olah!F366</f>
        <v>-0.46219761466628256</v>
      </c>
      <c r="G6250" s="247" t="str">
        <f>data_olah!G366</f>
        <v>117.02071574098791</v>
      </c>
      <c r="H6250" s="246" t="str">
        <f>data_olah!H366</f>
        <v>TELKOMSEL</v>
      </c>
      <c r="I6250" s="246" t="str">
        <f>data_olah!I366</f>
        <v>INDIHOME</v>
      </c>
      <c r="J6250" s="246" t="str">
        <f>data_olah!J366</f>
        <v>TERPASANG</v>
      </c>
      <c r="K6250" s="246" t="str">
        <f>data_olah!T366</f>
        <v/>
      </c>
      <c r="L6250" s="246" t="str">
        <f>data_olah!U366</f>
        <v>KURANG OPTIMAL</v>
      </c>
    </row>
    <row r="6251">
      <c r="A6251" s="245">
        <v>2026.0</v>
      </c>
      <c r="B6251" s="245" t="s">
        <v>3602</v>
      </c>
      <c r="C6251" s="246" t="str">
        <f>data_olah!B367</f>
        <v>KUTAI KARTANEGARA</v>
      </c>
      <c r="D6251" s="246" t="str">
        <f>data_olah!C367</f>
        <v>MARANG KAYU</v>
      </c>
      <c r="E6251" s="246" t="str">
        <f>data_olah!D367</f>
        <v>SEBUNTAL</v>
      </c>
      <c r="F6251" s="247" t="str">
        <f>data_olah!F367</f>
        <v>-0.1087852811933336</v>
      </c>
      <c r="G6251" s="247" t="str">
        <f>data_olah!G367</f>
        <v>117.43471305083428</v>
      </c>
      <c r="H6251" s="246" t="str">
        <f>data_olah!H367</f>
        <v>TELKOM</v>
      </c>
      <c r="I6251" s="246" t="str">
        <f>data_olah!I367</f>
        <v>WMS</v>
      </c>
      <c r="J6251" s="246" t="str">
        <f>data_olah!J367</f>
        <v>TERPASANG</v>
      </c>
      <c r="K6251" s="246" t="str">
        <f>data_olah!T367</f>
        <v/>
      </c>
      <c r="L6251" s="246" t="str">
        <f>data_olah!U367</f>
        <v>TIDAK OPTIMAL</v>
      </c>
    </row>
    <row r="6252">
      <c r="A6252" s="245">
        <v>2026.0</v>
      </c>
      <c r="B6252" s="245" t="s">
        <v>3602</v>
      </c>
      <c r="C6252" s="246" t="str">
        <f>data_olah!B368</f>
        <v>KUTAI KARTANEGARA</v>
      </c>
      <c r="D6252" s="246" t="str">
        <f>data_olah!C368</f>
        <v>MARANG KAYU</v>
      </c>
      <c r="E6252" s="246" t="str">
        <f>data_olah!D368</f>
        <v>SANTAN ULU</v>
      </c>
      <c r="F6252" s="247" t="str">
        <f>data_olah!F368</f>
        <v>0.006936846022426801</v>
      </c>
      <c r="G6252" s="247" t="str">
        <f>data_olah!G368</f>
        <v>117.36201545507136</v>
      </c>
      <c r="H6252" s="246" t="str">
        <f>data_olah!H368</f>
        <v>TELKOM</v>
      </c>
      <c r="I6252" s="246" t="str">
        <f>data_olah!I368</f>
        <v>WMS</v>
      </c>
      <c r="J6252" s="246" t="str">
        <f>data_olah!J368</f>
        <v>TERPASANG</v>
      </c>
      <c r="K6252" s="246" t="str">
        <f>data_olah!T368</f>
        <v/>
      </c>
      <c r="L6252" s="246" t="str">
        <f>data_olah!U368</f>
        <v>KURANG OPTIMAL</v>
      </c>
    </row>
    <row r="6253">
      <c r="A6253" s="245">
        <v>2026.0</v>
      </c>
      <c r="B6253" s="245" t="s">
        <v>3602</v>
      </c>
      <c r="C6253" s="246" t="str">
        <f>data_olah!B369</f>
        <v>KUTAI KARTANEGARA</v>
      </c>
      <c r="D6253" s="246" t="str">
        <f>data_olah!C369</f>
        <v>MARANG KAYU</v>
      </c>
      <c r="E6253" s="246" t="str">
        <f>data_olah!D369</f>
        <v>SANTAN TENGAH</v>
      </c>
      <c r="F6253" s="247" t="str">
        <f>data_olah!F369</f>
        <v>-0.011533936768635476</v>
      </c>
      <c r="G6253" s="247" t="str">
        <f>data_olah!G369</f>
        <v>117.46696698390733</v>
      </c>
      <c r="H6253" s="246" t="str">
        <f>data_olah!H369</f>
        <v>TELKOMSAT</v>
      </c>
      <c r="I6253" s="246" t="str">
        <f>data_olah!I369</f>
        <v>STARLINK</v>
      </c>
      <c r="J6253" s="246" t="str">
        <f>data_olah!J369</f>
        <v>TERPASANG</v>
      </c>
      <c r="K6253" s="246" t="str">
        <f>data_olah!T369</f>
        <v/>
      </c>
      <c r="L6253" s="246" t="str">
        <f>data_olah!U369</f>
        <v>SANGAT OPTIMAL</v>
      </c>
    </row>
    <row r="6254">
      <c r="A6254" s="245">
        <v>2026.0</v>
      </c>
      <c r="B6254" s="245" t="s">
        <v>3602</v>
      </c>
      <c r="C6254" s="246" t="str">
        <f>data_olah!B370</f>
        <v>KUTAI KARTANEGARA</v>
      </c>
      <c r="D6254" s="246" t="str">
        <f>data_olah!C370</f>
        <v>MARANG KAYU</v>
      </c>
      <c r="E6254" s="246" t="str">
        <f>data_olah!D370</f>
        <v>SANTAN ILIR</v>
      </c>
      <c r="F6254" s="247" t="str">
        <f>data_olah!F370</f>
        <v>-0.012059253960356156</v>
      </c>
      <c r="G6254" s="247" t="str">
        <f>data_olah!G370</f>
        <v>117.48626019925076</v>
      </c>
      <c r="H6254" s="246" t="str">
        <f>data_olah!H370</f>
        <v>TELKOM</v>
      </c>
      <c r="I6254" s="246" t="str">
        <f>data_olah!I370</f>
        <v>WMS</v>
      </c>
      <c r="J6254" s="246" t="str">
        <f>data_olah!J370</f>
        <v>TERPASANG</v>
      </c>
      <c r="K6254" s="246" t="str">
        <f>data_olah!T370</f>
        <v/>
      </c>
      <c r="L6254" s="246" t="str">
        <f>data_olah!U370</f>
        <v>KURANG OPTIMAL</v>
      </c>
    </row>
    <row r="6255">
      <c r="A6255" s="245">
        <v>2026.0</v>
      </c>
      <c r="B6255" s="245" t="s">
        <v>3602</v>
      </c>
      <c r="C6255" s="246" t="str">
        <f>data_olah!B371</f>
        <v>KUTAI KARTANEGARA</v>
      </c>
      <c r="D6255" s="246" t="str">
        <f>data_olah!C371</f>
        <v>MARANG KAYU</v>
      </c>
      <c r="E6255" s="246" t="str">
        <f>data_olah!D371</f>
        <v>KERSIK</v>
      </c>
      <c r="F6255" s="247" t="str">
        <f>data_olah!F371</f>
        <v>-0.05241375142047945</v>
      </c>
      <c r="G6255" s="247" t="str">
        <f>data_olah!G371</f>
        <v>117.48921461194092</v>
      </c>
      <c r="H6255" s="246" t="str">
        <f>data_olah!H371</f>
        <v>TELKOM</v>
      </c>
      <c r="I6255" s="246" t="str">
        <f>data_olah!I371</f>
        <v>WMS</v>
      </c>
      <c r="J6255" s="246" t="str">
        <f>data_olah!J371</f>
        <v>TERPASANG</v>
      </c>
      <c r="K6255" s="246" t="str">
        <f>data_olah!T371</f>
        <v/>
      </c>
      <c r="L6255" s="246" t="str">
        <f>data_olah!U371</f>
        <v>KURANG OPTIMAL</v>
      </c>
    </row>
    <row r="6256">
      <c r="A6256" s="245">
        <v>2026.0</v>
      </c>
      <c r="B6256" s="245" t="s">
        <v>3602</v>
      </c>
      <c r="C6256" s="246" t="str">
        <f>data_olah!B372</f>
        <v>KUTAI KARTANEGARA</v>
      </c>
      <c r="D6256" s="246" t="str">
        <f>data_olah!C372</f>
        <v>MARANG KAYU</v>
      </c>
      <c r="E6256" s="246" t="str">
        <f>data_olah!D372</f>
        <v>BUNGA PUTIH</v>
      </c>
      <c r="F6256" s="247" t="str">
        <f>data_olah!F372</f>
        <v>-0.14846319505449493</v>
      </c>
      <c r="G6256" s="247" t="str">
        <f>data_olah!G372</f>
        <v>117.40954996856374</v>
      </c>
      <c r="H6256" s="246" t="str">
        <f>data_olah!H372</f>
        <v>TELKOM</v>
      </c>
      <c r="I6256" s="246" t="str">
        <f>data_olah!I372</f>
        <v>WMS</v>
      </c>
      <c r="J6256" s="246" t="str">
        <f>data_olah!J372</f>
        <v>TERPASANG</v>
      </c>
      <c r="K6256" s="246" t="str">
        <f>data_olah!T372</f>
        <v/>
      </c>
      <c r="L6256" s="246" t="str">
        <f>data_olah!U372</f>
        <v>KURANG OPTIMAL</v>
      </c>
    </row>
    <row r="6257">
      <c r="A6257" s="245">
        <v>2026.0</v>
      </c>
      <c r="B6257" s="245" t="s">
        <v>3602</v>
      </c>
      <c r="C6257" s="246" t="str">
        <f>data_olah!B373</f>
        <v>KUTAI KARTANEGARA</v>
      </c>
      <c r="D6257" s="246" t="str">
        <f>data_olah!C373</f>
        <v>MARANG KAYU</v>
      </c>
      <c r="E6257" s="246" t="str">
        <f>data_olah!D373</f>
        <v>MAKARTI</v>
      </c>
      <c r="F6257" s="247" t="str">
        <f>data_olah!F373</f>
        <v>-0.11423654055396966</v>
      </c>
      <c r="G6257" s="247" t="str">
        <f>data_olah!G373</f>
        <v>117.33836444343011</v>
      </c>
      <c r="H6257" s="246" t="str">
        <f>data_olah!H373</f>
        <v>TELKOM</v>
      </c>
      <c r="I6257" s="246" t="str">
        <f>data_olah!I373</f>
        <v>WMS</v>
      </c>
      <c r="J6257" s="246" t="str">
        <f>data_olah!J373</f>
        <v>TERPASANG</v>
      </c>
      <c r="K6257" s="246" t="str">
        <f>data_olah!T373</f>
        <v/>
      </c>
      <c r="L6257" s="246" t="str">
        <f>data_olah!U373</f>
        <v>TIDAK OPTIMAL</v>
      </c>
    </row>
    <row r="6258">
      <c r="A6258" s="245">
        <v>2026.0</v>
      </c>
      <c r="B6258" s="245" t="s">
        <v>3602</v>
      </c>
      <c r="C6258" s="246" t="str">
        <f>data_olah!B374</f>
        <v>KUTAI KARTANEGARA</v>
      </c>
      <c r="D6258" s="246" t="str">
        <f>data_olah!C374</f>
        <v>MARANG KAYU</v>
      </c>
      <c r="E6258" s="246" t="str">
        <f>data_olah!D374</f>
        <v>PRANGAT SELATAN</v>
      </c>
      <c r="F6258" s="247" t="str">
        <f>data_olah!F374</f>
        <v>-0.14613019321923745</v>
      </c>
      <c r="G6258" s="247" t="str">
        <f>data_olah!G374</f>
        <v>117.33231499301168</v>
      </c>
      <c r="H6258" s="246" t="str">
        <f>data_olah!H374</f>
        <v>TELKOMSEL</v>
      </c>
      <c r="I6258" s="246" t="str">
        <f>data_olah!I374</f>
        <v>INDIHOME</v>
      </c>
      <c r="J6258" s="246" t="str">
        <f>data_olah!J374</f>
        <v>TERPASANG</v>
      </c>
      <c r="K6258" s="246" t="str">
        <f>data_olah!T374</f>
        <v/>
      </c>
      <c r="L6258" s="246" t="str">
        <f>data_olah!U374</f>
        <v>TIDAK OPTIMAL</v>
      </c>
    </row>
    <row r="6259">
      <c r="A6259" s="245">
        <v>2026.0</v>
      </c>
      <c r="B6259" s="245" t="s">
        <v>3602</v>
      </c>
      <c r="C6259" s="246" t="str">
        <f>data_olah!B375</f>
        <v>KUTAI KARTANEGARA</v>
      </c>
      <c r="D6259" s="246" t="str">
        <f>data_olah!C375</f>
        <v>MARANG KAYU</v>
      </c>
      <c r="E6259" s="246" t="str">
        <f>data_olah!D375</f>
        <v>PRANGAT BARU</v>
      </c>
      <c r="F6259" s="247" t="str">
        <f>data_olah!F375</f>
        <v>-0.2025394570003165</v>
      </c>
      <c r="G6259" s="247" t="str">
        <f>data_olah!G375</f>
        <v>117.31312917224803</v>
      </c>
      <c r="H6259" s="246" t="str">
        <f>data_olah!H375</f>
        <v>TELKOMSEL</v>
      </c>
      <c r="I6259" s="246" t="str">
        <f>data_olah!I375</f>
        <v>INDIHOME</v>
      </c>
      <c r="J6259" s="246" t="str">
        <f>data_olah!J375</f>
        <v>TERPASANG</v>
      </c>
      <c r="K6259" s="246" t="str">
        <f>data_olah!T375</f>
        <v/>
      </c>
      <c r="L6259" s="246" t="str">
        <f>data_olah!U375</f>
        <v>KURANG OPTIMAL</v>
      </c>
    </row>
    <row r="6260">
      <c r="A6260" s="245">
        <v>2026.0</v>
      </c>
      <c r="B6260" s="245" t="s">
        <v>3602</v>
      </c>
      <c r="C6260" s="246" t="str">
        <f>data_olah!B376</f>
        <v>KUTAI KARTANEGARA</v>
      </c>
      <c r="D6260" s="246" t="str">
        <f>data_olah!C376</f>
        <v>MARANG KAYU</v>
      </c>
      <c r="E6260" s="246" t="str">
        <f>data_olah!D376</f>
        <v>SEMANGKO</v>
      </c>
      <c r="F6260" s="247" t="str">
        <f>data_olah!F376</f>
        <v>-0.09186156582240741</v>
      </c>
      <c r="G6260" s="247" t="str">
        <f>data_olah!G376</f>
        <v>117.45594882253334</v>
      </c>
      <c r="H6260" s="246" t="str">
        <f>data_olah!H376</f>
        <v>TELKOM</v>
      </c>
      <c r="I6260" s="246" t="str">
        <f>data_olah!I376</f>
        <v>WMS</v>
      </c>
      <c r="J6260" s="246" t="str">
        <f>data_olah!J376</f>
        <v>TERPASANG</v>
      </c>
      <c r="K6260" s="246" t="str">
        <f>data_olah!T376</f>
        <v/>
      </c>
      <c r="L6260" s="246" t="str">
        <f>data_olah!U376</f>
        <v>KURANG OPTIMAL</v>
      </c>
    </row>
    <row r="6261">
      <c r="A6261" s="245">
        <v>2026.0</v>
      </c>
      <c r="B6261" s="245" t="s">
        <v>3602</v>
      </c>
      <c r="C6261" s="246" t="str">
        <f>data_olah!B377</f>
        <v>KUTAI KARTANEGARA</v>
      </c>
      <c r="D6261" s="246" t="str">
        <f>data_olah!C377</f>
        <v>MARANG KAYU</v>
      </c>
      <c r="E6261" s="246" t="str">
        <f>data_olah!D377</f>
        <v>SAMBERA BARU</v>
      </c>
      <c r="F6261" s="247" t="str">
        <f>data_olah!F377</f>
        <v>-0.19723518190067618</v>
      </c>
      <c r="G6261" s="247" t="str">
        <f>data_olah!G377</f>
        <v>117.38093340718999</v>
      </c>
      <c r="H6261" s="246" t="str">
        <f>data_olah!H377</f>
        <v>TELKOMSEL</v>
      </c>
      <c r="I6261" s="246" t="str">
        <f>data_olah!I377</f>
        <v>ORBIT</v>
      </c>
      <c r="J6261" s="246" t="str">
        <f>data_olah!J377</f>
        <v>TERPASANG</v>
      </c>
      <c r="K6261" s="246" t="str">
        <f>data_olah!T377</f>
        <v>&lt;= 150GB</v>
      </c>
      <c r="L6261" s="246" t="str">
        <f>data_olah!U377</f>
        <v>TIDAK TERDETEKSI</v>
      </c>
    </row>
    <row r="6262">
      <c r="A6262" s="245">
        <v>2026.0</v>
      </c>
      <c r="B6262" s="245" t="s">
        <v>3602</v>
      </c>
      <c r="C6262" s="246" t="str">
        <f>data_olah!B378</f>
        <v>KUTAI KARTANEGARA</v>
      </c>
      <c r="D6262" s="246" t="str">
        <f>data_olah!C378</f>
        <v>MUARA BADAK</v>
      </c>
      <c r="E6262" s="246" t="str">
        <f>data_olah!D378</f>
        <v>SALIKI</v>
      </c>
      <c r="F6262" s="247" t="str">
        <f>data_olah!F378</f>
        <v>-0.4021493935520776</v>
      </c>
      <c r="G6262" s="247" t="str">
        <f>data_olah!G378</f>
        <v>117.42212947369651</v>
      </c>
      <c r="H6262" s="246" t="str">
        <f>data_olah!H378</f>
        <v>TELKOMSEL</v>
      </c>
      <c r="I6262" s="246" t="str">
        <f>data_olah!I378</f>
        <v>INDIHOME</v>
      </c>
      <c r="J6262" s="246" t="str">
        <f>data_olah!J378</f>
        <v>TERPASANG</v>
      </c>
      <c r="K6262" s="246" t="str">
        <f>data_olah!T378</f>
        <v/>
      </c>
      <c r="L6262" s="246" t="str">
        <f>data_olah!U378</f>
        <v>KURANG OPTIMAL</v>
      </c>
    </row>
    <row r="6263">
      <c r="A6263" s="245">
        <v>2026.0</v>
      </c>
      <c r="B6263" s="245" t="s">
        <v>3602</v>
      </c>
      <c r="C6263" s="246" t="str">
        <f>data_olah!B379</f>
        <v>KUTAI KARTANEGARA</v>
      </c>
      <c r="D6263" s="246" t="str">
        <f>data_olah!C379</f>
        <v>MUARA BADAK</v>
      </c>
      <c r="E6263" s="246" t="str">
        <f>data_olah!D379</f>
        <v>SALOK PALAI</v>
      </c>
      <c r="F6263" s="247" t="str">
        <f>data_olah!F379</f>
        <v>-0.3800644779099306</v>
      </c>
      <c r="G6263" s="247" t="str">
        <f>data_olah!G379</f>
        <v>117.4318818118037</v>
      </c>
      <c r="H6263" s="246" t="str">
        <f>data_olah!H379</f>
        <v>TELKOMSAT</v>
      </c>
      <c r="I6263" s="246" t="str">
        <f>data_olah!I379</f>
        <v>STARLINK</v>
      </c>
      <c r="J6263" s="246" t="str">
        <f>data_olah!J379</f>
        <v>TERPASANG</v>
      </c>
      <c r="K6263" s="246" t="str">
        <f>data_olah!T379</f>
        <v/>
      </c>
      <c r="L6263" s="246" t="str">
        <f>data_olah!U379</f>
        <v>TIDAK OPTIMAL</v>
      </c>
    </row>
    <row r="6264">
      <c r="A6264" s="245">
        <v>2026.0</v>
      </c>
      <c r="B6264" s="245" t="s">
        <v>3602</v>
      </c>
      <c r="C6264" s="246" t="str">
        <f>data_olah!B380</f>
        <v>KUTAI KARTANEGARA</v>
      </c>
      <c r="D6264" s="246" t="str">
        <f>data_olah!C380</f>
        <v>MUARA BADAK</v>
      </c>
      <c r="E6264" s="246" t="str">
        <f>data_olah!D380</f>
        <v>MUARA BADAK ULU</v>
      </c>
      <c r="F6264" s="247" t="str">
        <f>data_olah!F380</f>
        <v>-0.3522726282018181</v>
      </c>
      <c r="G6264" s="247" t="str">
        <f>data_olah!G380</f>
        <v>117.43570694248712</v>
      </c>
      <c r="H6264" s="246" t="str">
        <f>data_olah!H380</f>
        <v>TELKOMSEL</v>
      </c>
      <c r="I6264" s="246" t="str">
        <f>data_olah!I380</f>
        <v>INDIHOME</v>
      </c>
      <c r="J6264" s="246" t="str">
        <f>data_olah!J380</f>
        <v>TERPASANG</v>
      </c>
      <c r="K6264" s="246" t="str">
        <f>data_olah!T380</f>
        <v/>
      </c>
      <c r="L6264" s="246" t="str">
        <f>data_olah!U380</f>
        <v>TIDAK OPTIMAL</v>
      </c>
    </row>
    <row r="6265">
      <c r="A6265" s="245">
        <v>2026.0</v>
      </c>
      <c r="B6265" s="245" t="s">
        <v>3602</v>
      </c>
      <c r="C6265" s="246" t="str">
        <f>data_olah!B381</f>
        <v>KUTAI KARTANEGARA</v>
      </c>
      <c r="D6265" s="246" t="str">
        <f>data_olah!C381</f>
        <v>MUARA BADAK</v>
      </c>
      <c r="E6265" s="246" t="str">
        <f>data_olah!D381</f>
        <v>MUARA BADAK ILIR</v>
      </c>
      <c r="F6265" s="247" t="str">
        <f>data_olah!F381</f>
        <v>-0.34862067434489796</v>
      </c>
      <c r="G6265" s="247" t="str">
        <f>data_olah!G381</f>
        <v>117.4372745361003</v>
      </c>
      <c r="H6265" s="246" t="str">
        <f>data_olah!H381</f>
        <v>TELKOMSEL</v>
      </c>
      <c r="I6265" s="246" t="str">
        <f>data_olah!I381</f>
        <v>INDIHOME</v>
      </c>
      <c r="J6265" s="246" t="str">
        <f>data_olah!J381</f>
        <v>TERPASANG</v>
      </c>
      <c r="K6265" s="246" t="str">
        <f>data_olah!T381</f>
        <v/>
      </c>
      <c r="L6265" s="246" t="str">
        <f>data_olah!U381</f>
        <v>KURANG OPTIMAL</v>
      </c>
    </row>
    <row r="6266">
      <c r="A6266" s="245">
        <v>2026.0</v>
      </c>
      <c r="B6266" s="245" t="s">
        <v>3602</v>
      </c>
      <c r="C6266" s="246" t="str">
        <f>data_olah!B382</f>
        <v>KUTAI KARTANEGARA</v>
      </c>
      <c r="D6266" s="246" t="str">
        <f>data_olah!C382</f>
        <v>MUARA BADAK</v>
      </c>
      <c r="E6266" s="246" t="str">
        <f>data_olah!D382</f>
        <v>TANJUNG LIMAU</v>
      </c>
      <c r="F6266" s="247" t="str">
        <f>data_olah!F382</f>
        <v>-0.30099547065581994</v>
      </c>
      <c r="G6266" s="247" t="str">
        <f>data_olah!G382</f>
        <v>117.44204757471898</v>
      </c>
      <c r="H6266" s="246" t="str">
        <f>data_olah!H382</f>
        <v>TELKOMSEL</v>
      </c>
      <c r="I6266" s="246" t="str">
        <f>data_olah!I382</f>
        <v>INDIHOME</v>
      </c>
      <c r="J6266" s="246" t="str">
        <f>data_olah!J382</f>
        <v>TERPASANG</v>
      </c>
      <c r="K6266" s="246" t="str">
        <f>data_olah!T382</f>
        <v/>
      </c>
      <c r="L6266" s="246" t="str">
        <f>data_olah!U382</f>
        <v>TIDAK OPTIMAL</v>
      </c>
    </row>
    <row r="6267">
      <c r="A6267" s="245">
        <v>2026.0</v>
      </c>
      <c r="B6267" s="245" t="s">
        <v>3602</v>
      </c>
      <c r="C6267" s="246" t="str">
        <f>data_olah!B383</f>
        <v>KUTAI KARTANEGARA</v>
      </c>
      <c r="D6267" s="246" t="str">
        <f>data_olah!C383</f>
        <v>MUARA BADAK</v>
      </c>
      <c r="E6267" s="246" t="str">
        <f>data_olah!D383</f>
        <v>TANAH DATAR</v>
      </c>
      <c r="F6267" s="247" t="str">
        <f>data_olah!F383</f>
        <v>-0.33920559786536747</v>
      </c>
      <c r="G6267" s="247" t="str">
        <f>data_olah!G383</f>
        <v>117.28366706019818</v>
      </c>
      <c r="H6267" s="246" t="str">
        <f>data_olah!H383</f>
        <v>TELKOMSEL</v>
      </c>
      <c r="I6267" s="246" t="str">
        <f>data_olah!I383</f>
        <v>INDIHOME</v>
      </c>
      <c r="J6267" s="246" t="str">
        <f>data_olah!J383</f>
        <v>TERPASANG</v>
      </c>
      <c r="K6267" s="246" t="str">
        <f>data_olah!T383</f>
        <v/>
      </c>
      <c r="L6267" s="246" t="str">
        <f>data_olah!U383</f>
        <v>TIDAK OPTIMAL</v>
      </c>
    </row>
    <row r="6268">
      <c r="A6268" s="245">
        <v>2026.0</v>
      </c>
      <c r="B6268" s="245" t="s">
        <v>3602</v>
      </c>
      <c r="C6268" s="246" t="str">
        <f>data_olah!B384</f>
        <v>KUTAI KARTANEGARA</v>
      </c>
      <c r="D6268" s="246" t="str">
        <f>data_olah!C384</f>
        <v>MUARA BADAK</v>
      </c>
      <c r="E6268" s="246" t="str">
        <f>data_olah!D384</f>
        <v>BADAK BARU</v>
      </c>
      <c r="F6268" s="247" t="str">
        <f>data_olah!F384</f>
        <v>-0.3233383042232851</v>
      </c>
      <c r="G6268" s="247" t="str">
        <f>data_olah!G384</f>
        <v>117.42089050540963</v>
      </c>
      <c r="H6268" s="246" t="str">
        <f>data_olah!H384</f>
        <v>TELKOM</v>
      </c>
      <c r="I6268" s="246" t="str">
        <f>data_olah!I384</f>
        <v>WMS</v>
      </c>
      <c r="J6268" s="246" t="str">
        <f>data_olah!J384</f>
        <v>TERPASANG</v>
      </c>
      <c r="K6268" s="246" t="str">
        <f>data_olah!T384</f>
        <v/>
      </c>
      <c r="L6268" s="246" t="str">
        <f>data_olah!U384</f>
        <v>KURANG OPTIMAL</v>
      </c>
    </row>
    <row r="6269">
      <c r="A6269" s="245">
        <v>2026.0</v>
      </c>
      <c r="B6269" s="245" t="s">
        <v>3602</v>
      </c>
      <c r="C6269" s="246" t="str">
        <f>data_olah!B385</f>
        <v>KUTAI KARTANEGARA</v>
      </c>
      <c r="D6269" s="246" t="str">
        <f>data_olah!C385</f>
        <v>MUARA BADAK</v>
      </c>
      <c r="E6269" s="246" t="str">
        <f>data_olah!D385</f>
        <v>SUKA DAMAI</v>
      </c>
      <c r="F6269" s="247" t="str">
        <f>data_olah!F385</f>
        <v>-6.554409054190663</v>
      </c>
      <c r="G6269" s="247" t="str">
        <f>data_olah!G385</f>
        <v>107.05646757503189</v>
      </c>
      <c r="H6269" s="246" t="str">
        <f>data_olah!H385</f>
        <v/>
      </c>
      <c r="I6269" s="246" t="str">
        <f>data_olah!I385</f>
        <v/>
      </c>
      <c r="J6269" s="246" t="str">
        <f>data_olah!J385</f>
        <v/>
      </c>
      <c r="K6269" s="246" t="str">
        <f>data_olah!T385</f>
        <v/>
      </c>
      <c r="L6269" s="246" t="str">
        <f>data_olah!U385</f>
        <v>BELUM TERPASANG</v>
      </c>
    </row>
    <row r="6270">
      <c r="A6270" s="245">
        <v>2026.0</v>
      </c>
      <c r="B6270" s="245" t="s">
        <v>3602</v>
      </c>
      <c r="C6270" s="246" t="str">
        <f>data_olah!B386</f>
        <v>KUTAI KARTANEGARA</v>
      </c>
      <c r="D6270" s="246" t="str">
        <f>data_olah!C386</f>
        <v>MUARA BADAK</v>
      </c>
      <c r="E6270" s="246" t="str">
        <f>data_olah!D386</f>
        <v>BADAK MEKAR</v>
      </c>
      <c r="F6270" s="247" t="str">
        <f>data_olah!F386</f>
        <v>-0.25065892130153294</v>
      </c>
      <c r="G6270" s="247" t="str">
        <f>data_olah!G386</f>
        <v>117.264986551445</v>
      </c>
      <c r="H6270" s="246" t="str">
        <f>data_olah!H386</f>
        <v>TELKOM</v>
      </c>
      <c r="I6270" s="246" t="str">
        <f>data_olah!I386</f>
        <v>WMS</v>
      </c>
      <c r="J6270" s="246" t="str">
        <f>data_olah!J386</f>
        <v>TERPASANG</v>
      </c>
      <c r="K6270" s="246" t="str">
        <f>data_olah!T386</f>
        <v/>
      </c>
      <c r="L6270" s="246" t="str">
        <f>data_olah!U386</f>
        <v>TIDAK OPTIMAL</v>
      </c>
    </row>
    <row r="6271">
      <c r="A6271" s="245">
        <v>2026.0</v>
      </c>
      <c r="B6271" s="245" t="s">
        <v>3602</v>
      </c>
      <c r="C6271" s="246" t="str">
        <f>data_olah!B387</f>
        <v>KUTAI KARTANEGARA</v>
      </c>
      <c r="D6271" s="246" t="str">
        <f>data_olah!C387</f>
        <v>MUARA BADAK</v>
      </c>
      <c r="E6271" s="246" t="str">
        <f>data_olah!D387</f>
        <v>GAS ALAM BADAK I</v>
      </c>
      <c r="F6271" s="247" t="str">
        <f>data_olah!F387</f>
        <v>-0.3231900687149154</v>
      </c>
      <c r="G6271" s="247" t="str">
        <f>data_olah!G387</f>
        <v>117.4351351908887</v>
      </c>
      <c r="H6271" s="246" t="str">
        <f>data_olah!H387</f>
        <v/>
      </c>
      <c r="I6271" s="246" t="str">
        <f>data_olah!I387</f>
        <v/>
      </c>
      <c r="J6271" s="246" t="str">
        <f>data_olah!J387</f>
        <v/>
      </c>
      <c r="K6271" s="246" t="str">
        <f>data_olah!T387</f>
        <v/>
      </c>
      <c r="L6271" s="246" t="str">
        <f>data_olah!U387</f>
        <v>BELUM TERPASANG</v>
      </c>
    </row>
    <row r="6272">
      <c r="A6272" s="245">
        <v>2026.0</v>
      </c>
      <c r="B6272" s="245" t="s">
        <v>3602</v>
      </c>
      <c r="C6272" s="246" t="str">
        <f>data_olah!B388</f>
        <v>KUTAI KARTANEGARA</v>
      </c>
      <c r="D6272" s="246" t="str">
        <f>data_olah!C388</f>
        <v>MUARA BADAK</v>
      </c>
      <c r="E6272" s="246" t="str">
        <f>data_olah!D388</f>
        <v>BATU-BATU</v>
      </c>
      <c r="F6272" s="247" t="str">
        <f>data_olah!F388</f>
        <v>-0.324442860306111</v>
      </c>
      <c r="G6272" s="247" t="str">
        <f>data_olah!G388</f>
        <v>117.37100555195698</v>
      </c>
      <c r="H6272" s="246" t="str">
        <f>data_olah!H388</f>
        <v>TELKOMSEL</v>
      </c>
      <c r="I6272" s="246" t="str">
        <f>data_olah!I388</f>
        <v>INDIHOME</v>
      </c>
      <c r="J6272" s="246" t="str">
        <f>data_olah!J388</f>
        <v>TERPASANG</v>
      </c>
      <c r="K6272" s="246" t="str">
        <f>data_olah!T388</f>
        <v/>
      </c>
      <c r="L6272" s="246" t="str">
        <f>data_olah!U388</f>
        <v>KURANG OPTIMAL</v>
      </c>
    </row>
    <row r="6273">
      <c r="A6273" s="245">
        <v>2026.0</v>
      </c>
      <c r="B6273" s="245" t="s">
        <v>3602</v>
      </c>
      <c r="C6273" s="246" t="str">
        <f>data_olah!B389</f>
        <v>KUTAI KARTANEGARA</v>
      </c>
      <c r="D6273" s="246" t="str">
        <f>data_olah!C389</f>
        <v>MUARA BADAK</v>
      </c>
      <c r="E6273" s="246" t="str">
        <f>data_olah!D389</f>
        <v>SALLO CELA</v>
      </c>
      <c r="F6273" s="247" t="str">
        <f>data_olah!F389</f>
        <v>-0.24342182688326575</v>
      </c>
      <c r="G6273" s="247" t="str">
        <f>data_olah!G389</f>
        <v>117.34776853609972</v>
      </c>
      <c r="H6273" s="246" t="str">
        <f>data_olah!H389</f>
        <v>TELKOMSAT</v>
      </c>
      <c r="I6273" s="246" t="str">
        <f>data_olah!I389</f>
        <v>STARLINK</v>
      </c>
      <c r="J6273" s="246" t="str">
        <f>data_olah!J389</f>
        <v>TERPASANG</v>
      </c>
      <c r="K6273" s="246" t="str">
        <f>data_olah!T389</f>
        <v/>
      </c>
      <c r="L6273" s="246" t="str">
        <f>data_olah!U389</f>
        <v>KURANG OPTIMAL</v>
      </c>
    </row>
    <row r="6274">
      <c r="A6274" s="245">
        <v>2026.0</v>
      </c>
      <c r="B6274" s="245" t="s">
        <v>3602</v>
      </c>
      <c r="C6274" s="246" t="str">
        <f>data_olah!B390</f>
        <v>KUTAI KARTANEGARA</v>
      </c>
      <c r="D6274" s="246" t="str">
        <f>data_olah!C390</f>
        <v>MUARA BADAK</v>
      </c>
      <c r="E6274" s="246" t="str">
        <f>data_olah!D390</f>
        <v>SUNGAI BAWANG</v>
      </c>
      <c r="F6274" s="247" t="str">
        <f>data_olah!F390</f>
        <v>-0.3494611861755719</v>
      </c>
      <c r="G6274" s="247" t="str">
        <f>data_olah!G390</f>
        <v>117.24810245874181</v>
      </c>
      <c r="H6274" s="246" t="str">
        <f>data_olah!H390</f>
        <v>TELKOMSAT</v>
      </c>
      <c r="I6274" s="246" t="str">
        <f>data_olah!I390</f>
        <v>STARLINK</v>
      </c>
      <c r="J6274" s="246" t="str">
        <f>data_olah!J390</f>
        <v>TERPASANG</v>
      </c>
      <c r="K6274" s="246" t="str">
        <f>data_olah!T390</f>
        <v/>
      </c>
      <c r="L6274" s="246" t="str">
        <f>data_olah!U390</f>
        <v>TIDAK OPTIMAL</v>
      </c>
    </row>
    <row r="6275">
      <c r="A6275" s="245">
        <v>2026.0</v>
      </c>
      <c r="B6275" s="245" t="s">
        <v>3602</v>
      </c>
      <c r="C6275" s="246" t="str">
        <f>data_olah!B391</f>
        <v>KUTAI KARTANEGARA</v>
      </c>
      <c r="D6275" s="246" t="str">
        <f>data_olah!C391</f>
        <v>MUARA KAMAN</v>
      </c>
      <c r="E6275" s="246" t="str">
        <f>data_olah!D391</f>
        <v>MUARA KAMAN ILIR</v>
      </c>
      <c r="F6275" s="247" t="str">
        <f>data_olah!F391</f>
        <v>-0.1595630608371207</v>
      </c>
      <c r="G6275" s="247" t="str">
        <f>data_olah!G391</f>
        <v>116.72513965886151</v>
      </c>
      <c r="H6275" s="246" t="str">
        <f>data_olah!H391</f>
        <v>TELKOMSEL</v>
      </c>
      <c r="I6275" s="246" t="str">
        <f>data_olah!I391</f>
        <v>INDIHOME</v>
      </c>
      <c r="J6275" s="246" t="str">
        <f>data_olah!J391</f>
        <v>TERPASANG</v>
      </c>
      <c r="K6275" s="246" t="str">
        <f>data_olah!T391</f>
        <v/>
      </c>
      <c r="L6275" s="246" t="str">
        <f>data_olah!U391</f>
        <v>KURANG OPTIMAL</v>
      </c>
    </row>
    <row r="6276">
      <c r="A6276" s="245">
        <v>2026.0</v>
      </c>
      <c r="B6276" s="245" t="s">
        <v>3602</v>
      </c>
      <c r="C6276" s="246" t="str">
        <f>data_olah!B392</f>
        <v>KUTAI KARTANEGARA</v>
      </c>
      <c r="D6276" s="246" t="str">
        <f>data_olah!C392</f>
        <v>MUARA KAMAN</v>
      </c>
      <c r="E6276" s="246" t="str">
        <f>data_olah!D392</f>
        <v>RANTAU HEMPANG</v>
      </c>
      <c r="F6276" s="247" t="str">
        <f>data_olah!F392</f>
        <v>-0.21763989234627018</v>
      </c>
      <c r="G6276" s="247" t="str">
        <f>data_olah!G392</f>
        <v>116.78594417347081</v>
      </c>
      <c r="H6276" s="246" t="str">
        <f>data_olah!H392</f>
        <v>TELKOMSEL</v>
      </c>
      <c r="I6276" s="246" t="str">
        <f>data_olah!I392</f>
        <v>ORBIT</v>
      </c>
      <c r="J6276" s="246" t="str">
        <f>data_olah!J392</f>
        <v>TERPASANG</v>
      </c>
      <c r="K6276" s="246" t="str">
        <f>data_olah!T392</f>
        <v>&lt;= 500GB</v>
      </c>
      <c r="L6276" s="246" t="str">
        <f>data_olah!U392</f>
        <v>TIDAK TERDETEKSI</v>
      </c>
    </row>
    <row r="6277">
      <c r="A6277" s="245">
        <v>2026.0</v>
      </c>
      <c r="B6277" s="245" t="s">
        <v>3602</v>
      </c>
      <c r="C6277" s="246" t="str">
        <f>data_olah!B393</f>
        <v>KUTAI KARTANEGARA</v>
      </c>
      <c r="D6277" s="246" t="str">
        <f>data_olah!C393</f>
        <v>MUARA KAMAN</v>
      </c>
      <c r="E6277" s="246" t="str">
        <f>data_olah!D393</f>
        <v>TERATAK</v>
      </c>
      <c r="F6277" s="247" t="str">
        <f>data_olah!F393</f>
        <v>-0.29369091305146844</v>
      </c>
      <c r="G6277" s="247" t="str">
        <f>data_olah!G393</f>
        <v>116.83654155175822</v>
      </c>
      <c r="H6277" s="246" t="str">
        <f>data_olah!H393</f>
        <v>TELKOM</v>
      </c>
      <c r="I6277" s="246" t="str">
        <f>data_olah!I393</f>
        <v>WMS</v>
      </c>
      <c r="J6277" s="246" t="str">
        <f>data_olah!J393</f>
        <v>TERPASANG</v>
      </c>
      <c r="K6277" s="246" t="str">
        <f>data_olah!T393</f>
        <v/>
      </c>
      <c r="L6277" s="246" t="str">
        <f>data_olah!U393</f>
        <v>KURANG OPTIMAL</v>
      </c>
    </row>
    <row r="6278">
      <c r="A6278" s="245">
        <v>2026.0</v>
      </c>
      <c r="B6278" s="245" t="s">
        <v>3602</v>
      </c>
      <c r="C6278" s="246" t="str">
        <f>data_olah!B394</f>
        <v>KUTAI KARTANEGARA</v>
      </c>
      <c r="D6278" s="246" t="str">
        <f>data_olah!C394</f>
        <v>MUARA KAMAN</v>
      </c>
      <c r="E6278" s="246" t="str">
        <f>data_olah!D394</f>
        <v>BENUA PUHUN</v>
      </c>
      <c r="F6278" s="247" t="str">
        <f>data_olah!F394</f>
        <v>-0.27051111381529047</v>
      </c>
      <c r="G6278" s="247" t="str">
        <f>data_olah!G394</f>
        <v>116.8401891698855</v>
      </c>
      <c r="H6278" s="246" t="str">
        <f>data_olah!H394</f>
        <v>TELKOMSEL</v>
      </c>
      <c r="I6278" s="246" t="str">
        <f>data_olah!I394</f>
        <v>INDIHOME</v>
      </c>
      <c r="J6278" s="246" t="str">
        <f>data_olah!J394</f>
        <v>TERPASANG</v>
      </c>
      <c r="K6278" s="246" t="str">
        <f>data_olah!T394</f>
        <v/>
      </c>
      <c r="L6278" s="246" t="str">
        <f>data_olah!U394</f>
        <v>KURANG OPTIMAL</v>
      </c>
    </row>
    <row r="6279">
      <c r="A6279" s="245">
        <v>2026.0</v>
      </c>
      <c r="B6279" s="245" t="s">
        <v>3602</v>
      </c>
      <c r="C6279" s="246" t="str">
        <f>data_olah!B395</f>
        <v>KUTAI KARTANEGARA</v>
      </c>
      <c r="D6279" s="246" t="str">
        <f>data_olah!C395</f>
        <v>MUARA KAMAN</v>
      </c>
      <c r="E6279" s="246" t="str">
        <f>data_olah!D395</f>
        <v>MUARA KAMAN ULU</v>
      </c>
      <c r="F6279" s="247" t="str">
        <f>data_olah!F395</f>
        <v>-0.1469163152058791</v>
      </c>
      <c r="G6279" s="247" t="str">
        <f>data_olah!G395</f>
        <v>116.73253810540882</v>
      </c>
      <c r="H6279" s="246" t="str">
        <f>data_olah!H395</f>
        <v>TELKOM</v>
      </c>
      <c r="I6279" s="246" t="str">
        <f>data_olah!I395</f>
        <v>WMS</v>
      </c>
      <c r="J6279" s="246" t="str">
        <f>data_olah!J395</f>
        <v>TERPASANG</v>
      </c>
      <c r="K6279" s="246" t="str">
        <f>data_olah!T395</f>
        <v/>
      </c>
      <c r="L6279" s="246" t="str">
        <f>data_olah!U395</f>
        <v>KURANG OPTIMAL</v>
      </c>
    </row>
    <row r="6280">
      <c r="A6280" s="245">
        <v>2026.0</v>
      </c>
      <c r="B6280" s="245" t="s">
        <v>3602</v>
      </c>
      <c r="C6280" s="246" t="str">
        <f>data_olah!B396</f>
        <v>KUTAI KARTANEGARA</v>
      </c>
      <c r="D6280" s="246" t="str">
        <f>data_olah!C396</f>
        <v>MUARA KAMAN</v>
      </c>
      <c r="E6280" s="246" t="str">
        <f>data_olah!D396</f>
        <v>SABINTULUNG</v>
      </c>
      <c r="F6280" s="247" t="str">
        <f>data_olah!F396</f>
        <v>-0.06902716937555746</v>
      </c>
      <c r="G6280" s="247" t="str">
        <f>data_olah!G396</f>
        <v>116.7797440099424</v>
      </c>
      <c r="H6280" s="246" t="str">
        <f>data_olah!H396</f>
        <v>TELKOM</v>
      </c>
      <c r="I6280" s="246" t="str">
        <f>data_olah!I396</f>
        <v>Astinet</v>
      </c>
      <c r="J6280" s="246" t="str">
        <f>data_olah!J396</f>
        <v>TERPASANG</v>
      </c>
      <c r="K6280" s="246" t="str">
        <f>data_olah!T396</f>
        <v/>
      </c>
      <c r="L6280" s="246" t="str">
        <f>data_olah!U396</f>
        <v>TIDAK TERDETEKSI</v>
      </c>
    </row>
    <row r="6281">
      <c r="A6281" s="245">
        <v>2026.0</v>
      </c>
      <c r="B6281" s="245" t="s">
        <v>3602</v>
      </c>
      <c r="C6281" s="246" t="str">
        <f>data_olah!B397</f>
        <v>KUTAI KARTANEGARA</v>
      </c>
      <c r="D6281" s="246" t="str">
        <f>data_olah!C397</f>
        <v>MUARA KAMAN</v>
      </c>
      <c r="E6281" s="246" t="str">
        <f>data_olah!D397</f>
        <v>MUARA SIRAN</v>
      </c>
      <c r="F6281" s="247" t="str">
        <f>data_olah!F397</f>
        <v>-0.13150844758935942</v>
      </c>
      <c r="G6281" s="247" t="str">
        <f>data_olah!G397</f>
        <v>116.64237663661086</v>
      </c>
      <c r="H6281" s="246" t="str">
        <f>data_olah!H397</f>
        <v>TELKOMSAT</v>
      </c>
      <c r="I6281" s="246" t="str">
        <f>data_olah!I397</f>
        <v>STARLINK</v>
      </c>
      <c r="J6281" s="246" t="str">
        <f>data_olah!J397</f>
        <v>TERPASANG</v>
      </c>
      <c r="K6281" s="246" t="str">
        <f>data_olah!T397</f>
        <v/>
      </c>
      <c r="L6281" s="246" t="str">
        <f>data_olah!U397</f>
        <v>SANGAT OPTIMAL</v>
      </c>
    </row>
    <row r="6282">
      <c r="A6282" s="245">
        <v>2026.0</v>
      </c>
      <c r="B6282" s="245" t="s">
        <v>3602</v>
      </c>
      <c r="C6282" s="246" t="str">
        <f>data_olah!B398</f>
        <v>KUTAI KARTANEGARA</v>
      </c>
      <c r="D6282" s="246" t="str">
        <f>data_olah!C398</f>
        <v>MUARA KAMAN</v>
      </c>
      <c r="E6282" s="246" t="str">
        <f>data_olah!D398</f>
        <v>TUNJUNGAN</v>
      </c>
      <c r="F6282" s="247" t="str">
        <f>data_olah!F398</f>
        <v>-0.020087579217427848</v>
      </c>
      <c r="G6282" s="247" t="str">
        <f>data_olah!G398</f>
        <v>116.76437085277156</v>
      </c>
      <c r="H6282" s="246" t="str">
        <f>data_olah!H398</f>
        <v>TELKOMSAT</v>
      </c>
      <c r="I6282" s="246" t="str">
        <f>data_olah!I398</f>
        <v>STARLINK</v>
      </c>
      <c r="J6282" s="246" t="str">
        <f>data_olah!J398</f>
        <v>TERPASANG</v>
      </c>
      <c r="K6282" s="246" t="str">
        <f>data_olah!T398</f>
        <v/>
      </c>
      <c r="L6282" s="246" t="str">
        <f>data_olah!U398</f>
        <v>TIDAK OPTIMAL</v>
      </c>
    </row>
    <row r="6283">
      <c r="A6283" s="245">
        <v>2026.0</v>
      </c>
      <c r="B6283" s="245" t="s">
        <v>3602</v>
      </c>
      <c r="C6283" s="246" t="str">
        <f>data_olah!B399</f>
        <v>KUTAI KARTANEGARA</v>
      </c>
      <c r="D6283" s="246" t="str">
        <f>data_olah!C399</f>
        <v>MUARA KAMAN</v>
      </c>
      <c r="E6283" s="246" t="str">
        <f>data_olah!D399</f>
        <v>SEDULANG</v>
      </c>
      <c r="F6283" s="247" t="str">
        <f>data_olah!F399</f>
        <v>0.12743631128771196</v>
      </c>
      <c r="G6283" s="247" t="str">
        <f>data_olah!G399</f>
        <v>116.81512972228872</v>
      </c>
      <c r="H6283" s="246" t="str">
        <f>data_olah!H399</f>
        <v>TELKOMSAT</v>
      </c>
      <c r="I6283" s="246" t="str">
        <f>data_olah!I399</f>
        <v>STARLINK</v>
      </c>
      <c r="J6283" s="246" t="str">
        <f>data_olah!J399</f>
        <v>TERPASANG</v>
      </c>
      <c r="K6283" s="246" t="str">
        <f>data_olah!T399</f>
        <v/>
      </c>
      <c r="L6283" s="246" t="str">
        <f>data_olah!U399</f>
        <v>SANGAT OPTIMAL</v>
      </c>
    </row>
    <row r="6284">
      <c r="A6284" s="245">
        <v>2026.0</v>
      </c>
      <c r="B6284" s="245" t="s">
        <v>3602</v>
      </c>
      <c r="C6284" s="246" t="str">
        <f>data_olah!B400</f>
        <v>KUTAI KARTANEGARA</v>
      </c>
      <c r="D6284" s="246" t="str">
        <f>data_olah!C400</f>
        <v>MUARA KAMAN</v>
      </c>
      <c r="E6284" s="246" t="str">
        <f>data_olah!D400</f>
        <v>MENAMANG KIRI</v>
      </c>
      <c r="F6284" s="247" t="str">
        <f>data_olah!F400</f>
        <v>0.25897533924891825</v>
      </c>
      <c r="G6284" s="247" t="str">
        <f>data_olah!G400</f>
        <v>116.92061272515853</v>
      </c>
      <c r="H6284" s="246" t="str">
        <f>data_olah!H400</f>
        <v>TELKOMSAT</v>
      </c>
      <c r="I6284" s="246" t="str">
        <f>data_olah!I400</f>
        <v>STARLINK</v>
      </c>
      <c r="J6284" s="246" t="str">
        <f>data_olah!J400</f>
        <v>TERPASANG</v>
      </c>
      <c r="K6284" s="246" t="str">
        <f>data_olah!T400</f>
        <v/>
      </c>
      <c r="L6284" s="246" t="str">
        <f>data_olah!U400</f>
        <v>TIDAK OPTIMAL</v>
      </c>
    </row>
    <row r="6285">
      <c r="A6285" s="245">
        <v>2026.0</v>
      </c>
      <c r="B6285" s="245" t="s">
        <v>3602</v>
      </c>
      <c r="C6285" s="246" t="str">
        <f>data_olah!B401</f>
        <v>KUTAI KARTANEGARA</v>
      </c>
      <c r="D6285" s="246" t="str">
        <f>data_olah!C401</f>
        <v>MUARA KAMAN</v>
      </c>
      <c r="E6285" s="246" t="str">
        <f>data_olah!D401</f>
        <v>MENAMANG KANAN</v>
      </c>
      <c r="F6285" s="247" t="str">
        <f>data_olah!F401</f>
        <v>0.23082313130620596</v>
      </c>
      <c r="G6285" s="247" t="str">
        <f>data_olah!G401</f>
        <v>116.96352806970069</v>
      </c>
      <c r="H6285" s="246" t="str">
        <f>data_olah!H401</f>
        <v>TELKOMSAT</v>
      </c>
      <c r="I6285" s="246" t="str">
        <f>data_olah!I401</f>
        <v>STARLINK</v>
      </c>
      <c r="J6285" s="246" t="str">
        <f>data_olah!J401</f>
        <v>TERPASANG</v>
      </c>
      <c r="K6285" s="246" t="str">
        <f>data_olah!T401</f>
        <v/>
      </c>
      <c r="L6285" s="246" t="str">
        <f>data_olah!U401</f>
        <v>SANGAT OPTIMAL</v>
      </c>
    </row>
    <row r="6286">
      <c r="A6286" s="245">
        <v>2026.0</v>
      </c>
      <c r="B6286" s="245" t="s">
        <v>3602</v>
      </c>
      <c r="C6286" s="246" t="str">
        <f>data_olah!B402</f>
        <v>KUTAI KARTANEGARA</v>
      </c>
      <c r="D6286" s="246" t="str">
        <f>data_olah!C402</f>
        <v>MUARA KAMAN</v>
      </c>
      <c r="E6286" s="246" t="str">
        <f>data_olah!D402</f>
        <v>SIDOMUKTI</v>
      </c>
      <c r="F6286" s="247" t="str">
        <f>data_olah!F402</f>
        <v>-0.1489470290856255</v>
      </c>
      <c r="G6286" s="247" t="str">
        <f>data_olah!G402</f>
        <v>116.9228582671105</v>
      </c>
      <c r="H6286" s="246" t="str">
        <f>data_olah!H402</f>
        <v>TELKOMSEL</v>
      </c>
      <c r="I6286" s="246" t="str">
        <f>data_olah!I402</f>
        <v>INDIHOME</v>
      </c>
      <c r="J6286" s="246" t="str">
        <f>data_olah!J402</f>
        <v>TERPASANG</v>
      </c>
      <c r="K6286" s="246" t="str">
        <f>data_olah!T402</f>
        <v/>
      </c>
      <c r="L6286" s="246" t="str">
        <f>data_olah!U402</f>
        <v>TIDAK OPTIMAL</v>
      </c>
    </row>
    <row r="6287">
      <c r="A6287" s="245">
        <v>2026.0</v>
      </c>
      <c r="B6287" s="245" t="s">
        <v>3602</v>
      </c>
      <c r="C6287" s="246" t="str">
        <f>data_olah!B403</f>
        <v>KUTAI KARTANEGARA</v>
      </c>
      <c r="D6287" s="246" t="str">
        <f>data_olah!C403</f>
        <v>MUARA KAMAN</v>
      </c>
      <c r="E6287" s="246" t="str">
        <f>data_olah!D403</f>
        <v>PANCA JAYA</v>
      </c>
      <c r="F6287" s="247" t="str">
        <f>data_olah!F403</f>
        <v>-0.167890765676205</v>
      </c>
      <c r="G6287" s="247" t="str">
        <f>data_olah!G403</f>
        <v>116.90806160003828</v>
      </c>
      <c r="H6287" s="246" t="str">
        <f>data_olah!H403</f>
        <v>TELKOM</v>
      </c>
      <c r="I6287" s="246" t="str">
        <f>data_olah!I403</f>
        <v>WMS</v>
      </c>
      <c r="J6287" s="246" t="str">
        <f>data_olah!J403</f>
        <v>TERPASANG</v>
      </c>
      <c r="K6287" s="246" t="str">
        <f>data_olah!T403</f>
        <v/>
      </c>
      <c r="L6287" s="246" t="str">
        <f>data_olah!U403</f>
        <v>KURANG OPTIMAL</v>
      </c>
    </row>
    <row r="6288">
      <c r="A6288" s="245">
        <v>2026.0</v>
      </c>
      <c r="B6288" s="245" t="s">
        <v>3602</v>
      </c>
      <c r="C6288" s="246" t="str">
        <f>data_olah!B404</f>
        <v>KUTAI KARTANEGARA</v>
      </c>
      <c r="D6288" s="246" t="str">
        <f>data_olah!C404</f>
        <v>MUARA KAMAN</v>
      </c>
      <c r="E6288" s="246" t="str">
        <f>data_olah!D404</f>
        <v>BUNGA JADI</v>
      </c>
      <c r="F6288" s="247" t="str">
        <f>data_olah!F404</f>
        <v>-0.19107420056370278</v>
      </c>
      <c r="G6288" s="247" t="str">
        <f>data_olah!G404</f>
        <v>116.88288435144479</v>
      </c>
      <c r="H6288" s="246" t="str">
        <f>data_olah!H404</f>
        <v>TELKOM</v>
      </c>
      <c r="I6288" s="246" t="str">
        <f>data_olah!I404</f>
        <v>WMS</v>
      </c>
      <c r="J6288" s="246" t="str">
        <f>data_olah!J404</f>
        <v>TERPASANG</v>
      </c>
      <c r="K6288" s="246" t="str">
        <f>data_olah!T404</f>
        <v/>
      </c>
      <c r="L6288" s="246" t="str">
        <f>data_olah!U404</f>
        <v>KURANG OPTIMAL</v>
      </c>
    </row>
    <row r="6289">
      <c r="A6289" s="245">
        <v>2026.0</v>
      </c>
      <c r="B6289" s="245" t="s">
        <v>3602</v>
      </c>
      <c r="C6289" s="246" t="str">
        <f>data_olah!B405</f>
        <v>KUTAI KARTANEGARA</v>
      </c>
      <c r="D6289" s="246" t="str">
        <f>data_olah!C405</f>
        <v>MUARA KAMAN</v>
      </c>
      <c r="E6289" s="246" t="str">
        <f>data_olah!D405</f>
        <v>KUPANG BARU</v>
      </c>
      <c r="F6289" s="247" t="str">
        <f>data_olah!F405</f>
        <v>0.1652809677630113</v>
      </c>
      <c r="G6289" s="247" t="str">
        <f>data_olah!G405</f>
        <v>116.86650366288657</v>
      </c>
      <c r="H6289" s="246" t="str">
        <f>data_olah!H405</f>
        <v>TELKOMSAT</v>
      </c>
      <c r="I6289" s="246" t="str">
        <f>data_olah!I405</f>
        <v>STARLINK</v>
      </c>
      <c r="J6289" s="246" t="str">
        <f>data_olah!J405</f>
        <v>TERPASANG</v>
      </c>
      <c r="K6289" s="246" t="str">
        <f>data_olah!T405</f>
        <v/>
      </c>
      <c r="L6289" s="246" t="str">
        <f>data_olah!U405</f>
        <v>OPTIMAL</v>
      </c>
    </row>
    <row r="6290">
      <c r="A6290" s="245">
        <v>2026.0</v>
      </c>
      <c r="B6290" s="245" t="s">
        <v>3602</v>
      </c>
      <c r="C6290" s="246" t="str">
        <f>data_olah!B406</f>
        <v>KUTAI KARTANEGARA</v>
      </c>
      <c r="D6290" s="246" t="str">
        <f>data_olah!C406</f>
        <v>MUARA KAMAN</v>
      </c>
      <c r="E6290" s="246" t="str">
        <f>data_olah!D406</f>
        <v>LEBAHO ULAQ</v>
      </c>
      <c r="F6290" s="247" t="str">
        <f>data_olah!F406</f>
        <v>-0.3681687344023378</v>
      </c>
      <c r="G6290" s="247" t="str">
        <f>data_olah!G406</f>
        <v>116.75011662444737</v>
      </c>
      <c r="H6290" s="246" t="str">
        <f>data_olah!H406</f>
        <v>TELKOMSEL</v>
      </c>
      <c r="I6290" s="246" t="str">
        <f>data_olah!I406</f>
        <v>INDIHOME</v>
      </c>
      <c r="J6290" s="246" t="str">
        <f>data_olah!J406</f>
        <v>TERPASANG</v>
      </c>
      <c r="K6290" s="246" t="str">
        <f>data_olah!T406</f>
        <v/>
      </c>
      <c r="L6290" s="246" t="str">
        <f>data_olah!U406</f>
        <v>KURANG OPTIMAL</v>
      </c>
    </row>
    <row r="6291">
      <c r="A6291" s="245">
        <v>2026.0</v>
      </c>
      <c r="B6291" s="245" t="s">
        <v>3602</v>
      </c>
      <c r="C6291" s="246" t="str">
        <f>data_olah!B407</f>
        <v>KUTAI KARTANEGARA</v>
      </c>
      <c r="D6291" s="246" t="str">
        <f>data_olah!C407</f>
        <v>MUARA KAMAN</v>
      </c>
      <c r="E6291" s="246" t="str">
        <f>data_olah!D407</f>
        <v>BUKIT JERING</v>
      </c>
      <c r="F6291" s="247" t="str">
        <f>data_olah!F407</f>
        <v>-0.1838983248429703</v>
      </c>
      <c r="G6291" s="247" t="str">
        <f>data_olah!G407</f>
        <v>116.6655361222889</v>
      </c>
      <c r="H6291" s="246" t="str">
        <f>data_olah!H407</f>
        <v>TELKOMSAT</v>
      </c>
      <c r="I6291" s="246" t="str">
        <f>data_olah!I407</f>
        <v>STARLINK</v>
      </c>
      <c r="J6291" s="246" t="str">
        <f>data_olah!J407</f>
        <v>TERPASANG</v>
      </c>
      <c r="K6291" s="246" t="str">
        <f>data_olah!T407</f>
        <v/>
      </c>
      <c r="L6291" s="246" t="str">
        <f>data_olah!U407</f>
        <v>TIDAK OPTIMAL</v>
      </c>
    </row>
    <row r="6292">
      <c r="A6292" s="245">
        <v>2026.0</v>
      </c>
      <c r="B6292" s="245" t="s">
        <v>3602</v>
      </c>
      <c r="C6292" s="246" t="str">
        <f>data_olah!B408</f>
        <v>KUTAI KARTANEGARA</v>
      </c>
      <c r="D6292" s="246" t="str">
        <f>data_olah!C408</f>
        <v>MUARA KAMAN</v>
      </c>
      <c r="E6292" s="246" t="str">
        <f>data_olah!D408</f>
        <v>LIANG BUAYA</v>
      </c>
      <c r="F6292" s="247" t="str">
        <f>data_olah!F408</f>
        <v>0.09540005831099001</v>
      </c>
      <c r="G6292" s="247" t="str">
        <f>data_olah!G408</f>
        <v>116.76149398213502</v>
      </c>
      <c r="H6292" s="246" t="str">
        <f>data_olah!H408</f>
        <v>TELKOMSAT</v>
      </c>
      <c r="I6292" s="246" t="str">
        <f>data_olah!I408</f>
        <v>STARLINK</v>
      </c>
      <c r="J6292" s="246" t="str">
        <f>data_olah!J408</f>
        <v>TERPASANG</v>
      </c>
      <c r="K6292" s="246" t="str">
        <f>data_olah!T408</f>
        <v/>
      </c>
      <c r="L6292" s="246" t="str">
        <f>data_olah!U408</f>
        <v>SANGAT OPTIMAL</v>
      </c>
    </row>
    <row r="6293">
      <c r="A6293" s="245">
        <v>2026.0</v>
      </c>
      <c r="B6293" s="245" t="s">
        <v>3602</v>
      </c>
      <c r="C6293" s="246" t="str">
        <f>data_olah!B409</f>
        <v>KUTAI KARTANEGARA</v>
      </c>
      <c r="D6293" s="246" t="str">
        <f>data_olah!C409</f>
        <v>MUARA KAMAN</v>
      </c>
      <c r="E6293" s="246" t="str">
        <f>data_olah!D409</f>
        <v>PUAN CEPAK</v>
      </c>
      <c r="F6293" s="247" t="str">
        <f>data_olah!F409</f>
        <v>-0.05283948459087741</v>
      </c>
      <c r="G6293" s="247" t="str">
        <f>data_olah!G409</f>
        <v>116.90450595195604</v>
      </c>
      <c r="H6293" s="246" t="str">
        <f>data_olah!H409</f>
        <v>TELKOMSEL</v>
      </c>
      <c r="I6293" s="246" t="str">
        <f>data_olah!I409</f>
        <v>ORBIT</v>
      </c>
      <c r="J6293" s="246" t="str">
        <f>data_olah!J409</f>
        <v>TERPASANG</v>
      </c>
      <c r="K6293" s="246" t="str">
        <f>data_olah!T409</f>
        <v>&lt;= 500GB</v>
      </c>
      <c r="L6293" s="246" t="str">
        <f>data_olah!U409</f>
        <v>TIDAK TERDETEKSI</v>
      </c>
    </row>
    <row r="6294">
      <c r="A6294" s="245">
        <v>2026.0</v>
      </c>
      <c r="B6294" s="245" t="s">
        <v>3602</v>
      </c>
      <c r="C6294" s="246" t="str">
        <f>data_olah!B410</f>
        <v>KUTAI KARTANEGARA</v>
      </c>
      <c r="D6294" s="246" t="str">
        <f>data_olah!C410</f>
        <v>MUARA KAMAN</v>
      </c>
      <c r="E6294" s="246" t="str">
        <f>data_olah!D410</f>
        <v>CIPARI MAKMUR</v>
      </c>
      <c r="F6294" s="247" t="str">
        <f>data_olah!F410</f>
        <v>-0.16176544739713597</v>
      </c>
      <c r="G6294" s="247" t="str">
        <f>data_olah!G410</f>
        <v>116.92782640950134</v>
      </c>
      <c r="H6294" s="246" t="str">
        <f>data_olah!H410</f>
        <v>TELKOM</v>
      </c>
      <c r="I6294" s="246" t="str">
        <f>data_olah!I410</f>
        <v>WMS</v>
      </c>
      <c r="J6294" s="246" t="str">
        <f>data_olah!J410</f>
        <v>TERPASANG</v>
      </c>
      <c r="K6294" s="246" t="str">
        <f>data_olah!T410</f>
        <v/>
      </c>
      <c r="L6294" s="246" t="str">
        <f>data_olah!U410</f>
        <v>KURANG OPTIMAL</v>
      </c>
    </row>
    <row r="6295">
      <c r="A6295" s="245">
        <v>2026.0</v>
      </c>
      <c r="B6295" s="245" t="s">
        <v>3602</v>
      </c>
      <c r="C6295" s="246" t="str">
        <f>data_olah!B411</f>
        <v>KUTAI KARTANEGARA</v>
      </c>
      <c r="D6295" s="246" t="str">
        <f>data_olah!C411</f>
        <v>MUARA MUNTAI</v>
      </c>
      <c r="E6295" s="246" t="str">
        <f>data_olah!D411</f>
        <v>PERIAN</v>
      </c>
      <c r="F6295" s="247" t="str">
        <f>data_olah!F411</f>
        <v>-0.5309299276062301</v>
      </c>
      <c r="G6295" s="247" t="str">
        <f>data_olah!G411</f>
        <v>116.41870795669251</v>
      </c>
      <c r="H6295" s="246" t="str">
        <f>data_olah!H411</f>
        <v>TELKOM</v>
      </c>
      <c r="I6295" s="246" t="str">
        <f>data_olah!I411</f>
        <v>Astinet</v>
      </c>
      <c r="J6295" s="246" t="str">
        <f>data_olah!J411</f>
        <v>TERPASANG</v>
      </c>
      <c r="K6295" s="246" t="str">
        <f>data_olah!T411</f>
        <v/>
      </c>
      <c r="L6295" s="246" t="str">
        <f>data_olah!U411</f>
        <v>TIDAK TERDETEKSI</v>
      </c>
    </row>
    <row r="6296">
      <c r="A6296" s="245">
        <v>2026.0</v>
      </c>
      <c r="B6296" s="245" t="s">
        <v>3602</v>
      </c>
      <c r="C6296" s="246" t="str">
        <f>data_olah!B412</f>
        <v>KUTAI KARTANEGARA</v>
      </c>
      <c r="D6296" s="246" t="str">
        <f>data_olah!C412</f>
        <v>MUARA MUNTAI</v>
      </c>
      <c r="E6296" s="246" t="str">
        <f>data_olah!D412</f>
        <v>MUARA LEKA</v>
      </c>
      <c r="F6296" s="247" t="str">
        <f>data_olah!F412</f>
        <v>-0.508496973802094</v>
      </c>
      <c r="G6296" s="247" t="str">
        <f>data_olah!G412</f>
        <v>116.42915676812657</v>
      </c>
      <c r="H6296" s="246" t="str">
        <f>data_olah!H412</f>
        <v>TELKOM</v>
      </c>
      <c r="I6296" s="246" t="str">
        <f>data_olah!I412</f>
        <v>WMS</v>
      </c>
      <c r="J6296" s="246" t="str">
        <f>data_olah!J412</f>
        <v>TERPASANG</v>
      </c>
      <c r="K6296" s="246" t="str">
        <f>data_olah!T412</f>
        <v/>
      </c>
      <c r="L6296" s="246" t="str">
        <f>data_olah!U412</f>
        <v>TIDAK OPTIMAL</v>
      </c>
    </row>
    <row r="6297">
      <c r="A6297" s="245">
        <v>2026.0</v>
      </c>
      <c r="B6297" s="245" t="s">
        <v>3602</v>
      </c>
      <c r="C6297" s="246" t="str">
        <f>data_olah!B413</f>
        <v>KUTAI KARTANEGARA</v>
      </c>
      <c r="D6297" s="246" t="str">
        <f>data_olah!C413</f>
        <v>MUARA MUNTAI</v>
      </c>
      <c r="E6297" s="246" t="str">
        <f>data_olah!D413</f>
        <v>MUARA ALOH</v>
      </c>
      <c r="F6297" s="247" t="str">
        <f>data_olah!F413</f>
        <v>-0.42891169471981183</v>
      </c>
      <c r="G6297" s="247" t="str">
        <f>data_olah!G413</f>
        <v>116.34090137297355</v>
      </c>
      <c r="H6297" s="246" t="str">
        <f>data_olah!H413</f>
        <v>TELKOMSAT</v>
      </c>
      <c r="I6297" s="246" t="str">
        <f>data_olah!I413</f>
        <v>STARLINK</v>
      </c>
      <c r="J6297" s="246" t="str">
        <f>data_olah!J413</f>
        <v>TERPASANG</v>
      </c>
      <c r="K6297" s="246" t="str">
        <f>data_olah!T413</f>
        <v/>
      </c>
      <c r="L6297" s="246" t="str">
        <f>data_olah!U413</f>
        <v>TIDAK OPTIMAL</v>
      </c>
    </row>
    <row r="6298">
      <c r="A6298" s="245">
        <v>2026.0</v>
      </c>
      <c r="B6298" s="245" t="s">
        <v>3602</v>
      </c>
      <c r="C6298" s="246" t="str">
        <f>data_olah!B414</f>
        <v>KUTAI KARTANEGARA</v>
      </c>
      <c r="D6298" s="246" t="str">
        <f>data_olah!C414</f>
        <v>MUARA MUNTAI</v>
      </c>
      <c r="E6298" s="246" t="str">
        <f>data_olah!D414</f>
        <v>JANTUR</v>
      </c>
      <c r="F6298" s="247" t="str">
        <f>data_olah!F414</f>
        <v>-0.41203894392202095</v>
      </c>
      <c r="G6298" s="247" t="str">
        <f>data_olah!G414</f>
        <v>116.29032028247123</v>
      </c>
      <c r="H6298" s="246" t="str">
        <f>data_olah!H414</f>
        <v>TELKOMSEL</v>
      </c>
      <c r="I6298" s="246" t="str">
        <f>data_olah!I414</f>
        <v>ORBIT</v>
      </c>
      <c r="J6298" s="246" t="str">
        <f>data_olah!J414</f>
        <v>TERPASANG</v>
      </c>
      <c r="K6298" s="246" t="str">
        <f>data_olah!T414</f>
        <v>&lt;= 500GB</v>
      </c>
      <c r="L6298" s="246" t="str">
        <f>data_olah!U414</f>
        <v>TIDAK TERDETEKSI</v>
      </c>
    </row>
    <row r="6299">
      <c r="A6299" s="245">
        <v>2026.0</v>
      </c>
      <c r="B6299" s="245" t="s">
        <v>3602</v>
      </c>
      <c r="C6299" s="246" t="str">
        <f>data_olah!B415</f>
        <v>KUTAI KARTANEGARA</v>
      </c>
      <c r="D6299" s="246" t="str">
        <f>data_olah!C415</f>
        <v>MUARA MUNTAI</v>
      </c>
      <c r="E6299" s="246" t="str">
        <f>data_olah!D415</f>
        <v>BATUQ</v>
      </c>
      <c r="F6299" s="247" t="str">
        <f>data_olah!F415</f>
        <v>-0.3528541166023317</v>
      </c>
      <c r="G6299" s="247" t="str">
        <f>data_olah!G415</f>
        <v>116.32893111538442</v>
      </c>
      <c r="H6299" s="246" t="str">
        <f>data_olah!H415</f>
        <v>TELKOMSEL</v>
      </c>
      <c r="I6299" s="246" t="str">
        <f>data_olah!I415</f>
        <v>ORBIT</v>
      </c>
      <c r="J6299" s="246" t="str">
        <f>data_olah!J415</f>
        <v>TERPASANG</v>
      </c>
      <c r="K6299" s="246" t="str">
        <f>data_olah!T415</f>
        <v>&lt;= 500GB</v>
      </c>
      <c r="L6299" s="246" t="str">
        <f>data_olah!U415</f>
        <v>TIDAK TERDETEKSI</v>
      </c>
    </row>
    <row r="6300">
      <c r="A6300" s="245">
        <v>2026.0</v>
      </c>
      <c r="B6300" s="245" t="s">
        <v>3602</v>
      </c>
      <c r="C6300" s="246" t="str">
        <f>data_olah!B416</f>
        <v>KUTAI KARTANEGARA</v>
      </c>
      <c r="D6300" s="246" t="str">
        <f>data_olah!C416</f>
        <v>MUARA MUNTAI</v>
      </c>
      <c r="E6300" s="246" t="str">
        <f>data_olah!D416</f>
        <v>REBAQ RINDING</v>
      </c>
      <c r="F6300" s="247" t="str">
        <f>data_olah!F416</f>
        <v>-0.3477297982477831</v>
      </c>
      <c r="G6300" s="247" t="str">
        <f>data_olah!G416</f>
        <v>116.38351732438447</v>
      </c>
      <c r="H6300" s="246" t="str">
        <f>data_olah!H416</f>
        <v>TELKOMSAT</v>
      </c>
      <c r="I6300" s="246" t="str">
        <f>data_olah!I416</f>
        <v>STARLINK</v>
      </c>
      <c r="J6300" s="246" t="str">
        <f>data_olah!J416</f>
        <v>TERPASANG</v>
      </c>
      <c r="K6300" s="246" t="str">
        <f>data_olah!T416</f>
        <v/>
      </c>
      <c r="L6300" s="246" t="str">
        <f>data_olah!U416</f>
        <v>OPTIMAL</v>
      </c>
    </row>
    <row r="6301">
      <c r="A6301" s="245">
        <v>2026.0</v>
      </c>
      <c r="B6301" s="245" t="s">
        <v>3602</v>
      </c>
      <c r="C6301" s="246" t="str">
        <f>data_olah!B417</f>
        <v>KUTAI KARTANEGARA</v>
      </c>
      <c r="D6301" s="246" t="str">
        <f>data_olah!C417</f>
        <v>MUARA MUNTAI</v>
      </c>
      <c r="E6301" s="246" t="str">
        <f>data_olah!D417</f>
        <v>MUARA MUNTAI ULU</v>
      </c>
      <c r="F6301" s="247" t="str">
        <f>data_olah!F417</f>
        <v>-0.3471875947849973</v>
      </c>
      <c r="G6301" s="247" t="str">
        <f>data_olah!G417</f>
        <v>116.39024322710372</v>
      </c>
      <c r="H6301" s="246" t="str">
        <f>data_olah!H417</f>
        <v>TELKOMSEL</v>
      </c>
      <c r="I6301" s="246" t="str">
        <f>data_olah!I417</f>
        <v>ORBIT</v>
      </c>
      <c r="J6301" s="246" t="str">
        <f>data_olah!J417</f>
        <v>TERPASANG</v>
      </c>
      <c r="K6301" s="246" t="str">
        <f>data_olah!T417</f>
        <v>TIDAK AKTIF</v>
      </c>
      <c r="L6301" s="246" t="str">
        <f>data_olah!U417</f>
        <v>TIDAK TERDETEKSI</v>
      </c>
    </row>
    <row r="6302">
      <c r="A6302" s="245">
        <v>2026.0</v>
      </c>
      <c r="B6302" s="245" t="s">
        <v>3602</v>
      </c>
      <c r="C6302" s="246" t="str">
        <f>data_olah!B418</f>
        <v>KUTAI KARTANEGARA</v>
      </c>
      <c r="D6302" s="246" t="str">
        <f>data_olah!C418</f>
        <v>MUARA MUNTAI</v>
      </c>
      <c r="E6302" s="246" t="str">
        <f>data_olah!D418</f>
        <v>MUARA MUNTAI ILIR</v>
      </c>
      <c r="F6302" s="247" t="str">
        <f>data_olah!F418</f>
        <v>-0.3564571341923359</v>
      </c>
      <c r="G6302" s="247" t="str">
        <f>data_olah!G418</f>
        <v>116.39642303682186</v>
      </c>
      <c r="H6302" s="246" t="str">
        <f>data_olah!H418</f>
        <v>TELKOMSEL</v>
      </c>
      <c r="I6302" s="246" t="str">
        <f>data_olah!I418</f>
        <v>ORBIT</v>
      </c>
      <c r="J6302" s="246" t="str">
        <f>data_olah!J418</f>
        <v>TERPASANG</v>
      </c>
      <c r="K6302" s="246" t="str">
        <f>data_olah!T418</f>
        <v>TIDAK AKTIF</v>
      </c>
      <c r="L6302" s="246" t="str">
        <f>data_olah!U418</f>
        <v>TIDAK TERDETEKSI</v>
      </c>
    </row>
    <row r="6303">
      <c r="A6303" s="245">
        <v>2026.0</v>
      </c>
      <c r="B6303" s="245" t="s">
        <v>3602</v>
      </c>
      <c r="C6303" s="246" t="str">
        <f>data_olah!B419</f>
        <v>KUTAI KARTANEGARA</v>
      </c>
      <c r="D6303" s="246" t="str">
        <f>data_olah!C419</f>
        <v>MUARA MUNTAI</v>
      </c>
      <c r="E6303" s="246" t="str">
        <f>data_olah!D419</f>
        <v>KAYU BATU</v>
      </c>
      <c r="F6303" s="247" t="str">
        <f>data_olah!F419</f>
        <v>-0.3548884619814764</v>
      </c>
      <c r="G6303" s="247" t="str">
        <f>data_olah!G419</f>
        <v>116.40178790003922</v>
      </c>
      <c r="H6303" s="246" t="str">
        <f>data_olah!H419</f>
        <v>TELKOMSEL</v>
      </c>
      <c r="I6303" s="246" t="str">
        <f>data_olah!I419</f>
        <v>ORBIT</v>
      </c>
      <c r="J6303" s="246" t="str">
        <f>data_olah!J419</f>
        <v>TERPASANG</v>
      </c>
      <c r="K6303" s="246" t="str">
        <f>data_olah!T419</f>
        <v>&lt;= 10GB</v>
      </c>
      <c r="L6303" s="246" t="str">
        <f>data_olah!U419</f>
        <v>TIDAK TERDETEKSI</v>
      </c>
    </row>
    <row r="6304">
      <c r="A6304" s="245">
        <v>2026.0</v>
      </c>
      <c r="B6304" s="245" t="s">
        <v>3602</v>
      </c>
      <c r="C6304" s="246" t="str">
        <f>data_olah!B420</f>
        <v>KUTAI KARTANEGARA</v>
      </c>
      <c r="D6304" s="246" t="str">
        <f>data_olah!C420</f>
        <v>MUARA MUNTAI</v>
      </c>
      <c r="E6304" s="246" t="str">
        <f>data_olah!D420</f>
        <v>JANTUR SELATAN</v>
      </c>
      <c r="F6304" s="247" t="str">
        <f>data_olah!F420</f>
        <v>-0.4127682737781303</v>
      </c>
      <c r="G6304" s="247" t="str">
        <f>data_olah!G420</f>
        <v>116.28062136892292</v>
      </c>
      <c r="H6304" s="246" t="str">
        <f>data_olah!H420</f>
        <v>TELKOMSAT</v>
      </c>
      <c r="I6304" s="246" t="str">
        <f>data_olah!I420</f>
        <v>STARLINK</v>
      </c>
      <c r="J6304" s="246" t="str">
        <f>data_olah!J420</f>
        <v>TERPASANG</v>
      </c>
      <c r="K6304" s="246" t="str">
        <f>data_olah!T420</f>
        <v/>
      </c>
      <c r="L6304" s="246" t="str">
        <f>data_olah!U420</f>
        <v>SANGAT OPTIMAL</v>
      </c>
    </row>
    <row r="6305">
      <c r="A6305" s="245">
        <v>2026.0</v>
      </c>
      <c r="B6305" s="245" t="s">
        <v>3602</v>
      </c>
      <c r="C6305" s="246" t="str">
        <f>data_olah!B421</f>
        <v>KUTAI KARTANEGARA</v>
      </c>
      <c r="D6305" s="246" t="str">
        <f>data_olah!C421</f>
        <v>MUARA MUNTAI</v>
      </c>
      <c r="E6305" s="246" t="str">
        <f>data_olah!D421</f>
        <v>TANJUNG BATUQ HARAPAN</v>
      </c>
      <c r="F6305" s="247" t="str">
        <f>data_olah!F421</f>
        <v>-0.336541519353223</v>
      </c>
      <c r="G6305" s="247" t="str">
        <f>data_olah!G421</f>
        <v>116.32289382228961</v>
      </c>
      <c r="H6305" s="246" t="str">
        <f>data_olah!H421</f>
        <v>TELKOMSAT</v>
      </c>
      <c r="I6305" s="246" t="str">
        <f>data_olah!I421</f>
        <v>STARLINK</v>
      </c>
      <c r="J6305" s="246" t="str">
        <f>data_olah!J421</f>
        <v>TERPASANG</v>
      </c>
      <c r="K6305" s="246" t="str">
        <f>data_olah!T421</f>
        <v/>
      </c>
      <c r="L6305" s="246" t="str">
        <f>data_olah!U421</f>
        <v>TIDAK OPTIMAL</v>
      </c>
    </row>
    <row r="6306">
      <c r="A6306" s="245">
        <v>2026.0</v>
      </c>
      <c r="B6306" s="245" t="s">
        <v>3602</v>
      </c>
      <c r="C6306" s="246" t="str">
        <f>data_olah!B422</f>
        <v>KUTAI KARTANEGARA</v>
      </c>
      <c r="D6306" s="246" t="str">
        <f>data_olah!C422</f>
        <v>MUARA MUNTAI</v>
      </c>
      <c r="E6306" s="246" t="str">
        <f>data_olah!D422</f>
        <v>PULAU HARAPAN</v>
      </c>
      <c r="F6306" s="247" t="str">
        <f>data_olah!F422</f>
        <v>-0.3551457128900903</v>
      </c>
      <c r="G6306" s="247" t="str">
        <f>data_olah!G422</f>
        <v>116.38498693137723</v>
      </c>
      <c r="H6306" s="246" t="str">
        <f>data_olah!H422</f>
        <v>TELKOMSEL</v>
      </c>
      <c r="I6306" s="246" t="str">
        <f>data_olah!I422</f>
        <v>ORBIT</v>
      </c>
      <c r="J6306" s="246" t="str">
        <f>data_olah!J422</f>
        <v>TERPASANG</v>
      </c>
      <c r="K6306" s="246" t="str">
        <f>data_olah!T422</f>
        <v>TIDAK AKTIF</v>
      </c>
      <c r="L6306" s="246" t="str">
        <f>data_olah!U422</f>
        <v>TIDAK TERDETEKSI</v>
      </c>
    </row>
    <row r="6307">
      <c r="A6307" s="245">
        <v>2026.0</v>
      </c>
      <c r="B6307" s="245" t="s">
        <v>3602</v>
      </c>
      <c r="C6307" s="246" t="str">
        <f>data_olah!B423</f>
        <v>KUTAI KARTANEGARA</v>
      </c>
      <c r="D6307" s="246" t="str">
        <f>data_olah!C423</f>
        <v>MUARA MUNTAI</v>
      </c>
      <c r="E6307" s="246" t="str">
        <f>data_olah!D423</f>
        <v>JANTUR BARU</v>
      </c>
      <c r="F6307" s="247" t="str">
        <f>data_olah!F423</f>
        <v>-0.40967844863700714</v>
      </c>
      <c r="G6307" s="247" t="str">
        <f>data_olah!G423</f>
        <v>116.27911933183867</v>
      </c>
      <c r="H6307" s="246" t="str">
        <f>data_olah!H423</f>
        <v>TELKOMSAT</v>
      </c>
      <c r="I6307" s="246" t="str">
        <f>data_olah!I423</f>
        <v>STARLINK</v>
      </c>
      <c r="J6307" s="246" t="str">
        <f>data_olah!J423</f>
        <v>TERPASANG</v>
      </c>
      <c r="K6307" s="246" t="str">
        <f>data_olah!T423</f>
        <v/>
      </c>
      <c r="L6307" s="246" t="str">
        <f>data_olah!U423</f>
        <v>KURANG OPTIMAL</v>
      </c>
    </row>
    <row r="6308">
      <c r="A6308" s="245">
        <v>2026.0</v>
      </c>
      <c r="B6308" s="245" t="s">
        <v>3602</v>
      </c>
      <c r="C6308" s="246" t="str">
        <f>data_olah!B424</f>
        <v>KUTAI KARTANEGARA</v>
      </c>
      <c r="D6308" s="246" t="str">
        <f>data_olah!C424</f>
        <v>MUARA WIS</v>
      </c>
      <c r="E6308" s="246" t="str">
        <f>data_olah!D424</f>
        <v>MUARA WIS</v>
      </c>
      <c r="F6308" s="247" t="str">
        <f>data_olah!F424</f>
        <v>-0.2857508882074343</v>
      </c>
      <c r="G6308" s="247" t="str">
        <f>data_olah!G424</f>
        <v>116.52832715680844</v>
      </c>
      <c r="H6308" s="246" t="str">
        <f>data_olah!H424</f>
        <v>TELKOMSEL</v>
      </c>
      <c r="I6308" s="246" t="str">
        <f>data_olah!I424</f>
        <v>INDIHOME</v>
      </c>
      <c r="J6308" s="246" t="str">
        <f>data_olah!J424</f>
        <v>TERPASANG</v>
      </c>
      <c r="K6308" s="246" t="str">
        <f>data_olah!T424</f>
        <v/>
      </c>
      <c r="L6308" s="246" t="str">
        <f>data_olah!U424</f>
        <v>TIDAK AKTIF</v>
      </c>
    </row>
    <row r="6309">
      <c r="A6309" s="245">
        <v>2026.0</v>
      </c>
      <c r="B6309" s="245" t="s">
        <v>3602</v>
      </c>
      <c r="C6309" s="246" t="str">
        <f>data_olah!B425</f>
        <v>KUTAI KARTANEGARA</v>
      </c>
      <c r="D6309" s="246" t="str">
        <f>data_olah!C425</f>
        <v>MUARA WIS</v>
      </c>
      <c r="E6309" s="246" t="str">
        <f>data_olah!D425</f>
        <v>SEBEMBAN</v>
      </c>
      <c r="F6309" s="247" t="str">
        <f>data_olah!F425</f>
        <v>-0.2948629715703827</v>
      </c>
      <c r="G6309" s="247" t="str">
        <f>data_olah!G425</f>
        <v>116.45980698931224</v>
      </c>
      <c r="H6309" s="246" t="str">
        <f>data_olah!H425</f>
        <v>TELKOMSAT</v>
      </c>
      <c r="I6309" s="246" t="str">
        <f>data_olah!I425</f>
        <v>STARLINK</v>
      </c>
      <c r="J6309" s="246" t="str">
        <f>data_olah!J425</f>
        <v>TERPASANG</v>
      </c>
      <c r="K6309" s="246" t="str">
        <f>data_olah!T425</f>
        <v/>
      </c>
      <c r="L6309" s="246" t="str">
        <f>data_olah!U425</f>
        <v>KURANG OPTIMAL</v>
      </c>
    </row>
    <row r="6310">
      <c r="A6310" s="245">
        <v>2026.0</v>
      </c>
      <c r="B6310" s="245" t="s">
        <v>3602</v>
      </c>
      <c r="C6310" s="246" t="str">
        <f>data_olah!B426</f>
        <v>KUTAI KARTANEGARA</v>
      </c>
      <c r="D6310" s="246" t="str">
        <f>data_olah!C426</f>
        <v>MUARA WIS</v>
      </c>
      <c r="E6310" s="246" t="str">
        <f>data_olah!D426</f>
        <v>MELINTANG</v>
      </c>
      <c r="F6310" s="247" t="str">
        <f>data_olah!F426</f>
        <v>-0.2838354761828194</v>
      </c>
      <c r="G6310" s="247" t="str">
        <f>data_olah!G426</f>
        <v>116.40782853777065</v>
      </c>
      <c r="H6310" s="246" t="str">
        <f>data_olah!H426</f>
        <v>TELKOMSAT</v>
      </c>
      <c r="I6310" s="246" t="str">
        <f>data_olah!I426</f>
        <v>STARLINK</v>
      </c>
      <c r="J6310" s="246" t="str">
        <f>data_olah!J426</f>
        <v>TERPASANG</v>
      </c>
      <c r="K6310" s="246" t="str">
        <f>data_olah!T426</f>
        <v/>
      </c>
      <c r="L6310" s="246" t="str">
        <f>data_olah!U426</f>
        <v>SANGAT OPTIMAL</v>
      </c>
    </row>
    <row r="6311">
      <c r="A6311" s="245">
        <v>2026.0</v>
      </c>
      <c r="B6311" s="245" t="s">
        <v>3602</v>
      </c>
      <c r="C6311" s="246" t="str">
        <f>data_olah!B427</f>
        <v>KUTAI KARTANEGARA</v>
      </c>
      <c r="D6311" s="246" t="str">
        <f>data_olah!C427</f>
        <v>MUARA WIS</v>
      </c>
      <c r="E6311" s="246" t="str">
        <f>data_olah!D427</f>
        <v>ENGGELAM</v>
      </c>
      <c r="F6311" s="247" t="str">
        <f>data_olah!F427</f>
        <v>-0.027222533678583353</v>
      </c>
      <c r="G6311" s="247" t="str">
        <f>data_olah!G427</f>
        <v>116.08653323499841</v>
      </c>
      <c r="H6311" s="246" t="str">
        <f>data_olah!H427</f>
        <v>TELKOMSAT</v>
      </c>
      <c r="I6311" s="246" t="str">
        <f>data_olah!I427</f>
        <v>STARLINK</v>
      </c>
      <c r="J6311" s="246" t="str">
        <f>data_olah!J427</f>
        <v>TERPASANG</v>
      </c>
      <c r="K6311" s="246" t="str">
        <f>data_olah!T427</f>
        <v/>
      </c>
      <c r="L6311" s="246" t="str">
        <f>data_olah!U427</f>
        <v>SANGAT OPTIMAL</v>
      </c>
    </row>
    <row r="6312">
      <c r="A6312" s="245">
        <v>2026.0</v>
      </c>
      <c r="B6312" s="245" t="s">
        <v>3602</v>
      </c>
      <c r="C6312" s="246" t="str">
        <f>data_olah!B428</f>
        <v>KUTAI KARTANEGARA</v>
      </c>
      <c r="D6312" s="246" t="str">
        <f>data_olah!C428</f>
        <v>MUARA WIS</v>
      </c>
      <c r="E6312" s="246" t="str">
        <f>data_olah!D428</f>
        <v>LEBAK MANTAN</v>
      </c>
      <c r="F6312" s="247" t="str">
        <f>data_olah!F428</f>
        <v>-0.42450865728765474</v>
      </c>
      <c r="G6312" s="247" t="str">
        <f>data_olah!G428</f>
        <v>116.50444183787685</v>
      </c>
      <c r="H6312" s="246" t="str">
        <f>data_olah!H428</f>
        <v>TELKOMSEL</v>
      </c>
      <c r="I6312" s="246" t="str">
        <f>data_olah!I428</f>
        <v>ORBIT</v>
      </c>
      <c r="J6312" s="246" t="str">
        <f>data_olah!J428</f>
        <v>TERPASANG</v>
      </c>
      <c r="K6312" s="246" t="str">
        <f>data_olah!T428</f>
        <v>&lt;= 100GB</v>
      </c>
      <c r="L6312" s="246" t="str">
        <f>data_olah!U428</f>
        <v>TIDAK TERDETEKSI</v>
      </c>
    </row>
    <row r="6313">
      <c r="A6313" s="245">
        <v>2026.0</v>
      </c>
      <c r="B6313" s="245" t="s">
        <v>3602</v>
      </c>
      <c r="C6313" s="246" t="str">
        <f>data_olah!B429</f>
        <v>KUTAI KARTANEGARA</v>
      </c>
      <c r="D6313" s="246" t="str">
        <f>data_olah!C429</f>
        <v>MUARA WIS</v>
      </c>
      <c r="E6313" s="246" t="str">
        <f>data_olah!D429</f>
        <v>LEBAK CILONG</v>
      </c>
      <c r="F6313" s="247" t="str">
        <f>data_olah!F429</f>
        <v>-0.44273030112320416</v>
      </c>
      <c r="G6313" s="247" t="str">
        <f>data_olah!G429</f>
        <v>116.52999029369758</v>
      </c>
      <c r="H6313" s="246" t="str">
        <f>data_olah!H429</f>
        <v>TELKOM</v>
      </c>
      <c r="I6313" s="246" t="str">
        <f>data_olah!I429</f>
        <v>Astinet</v>
      </c>
      <c r="J6313" s="246" t="str">
        <f>data_olah!J429</f>
        <v>TERPASANG</v>
      </c>
      <c r="K6313" s="246" t="str">
        <f>data_olah!T429</f>
        <v/>
      </c>
      <c r="L6313" s="246" t="str">
        <f>data_olah!U429</f>
        <v>TIDAK TERDETEKSI</v>
      </c>
    </row>
    <row r="6314">
      <c r="A6314" s="245">
        <v>2026.0</v>
      </c>
      <c r="B6314" s="245" t="s">
        <v>3602</v>
      </c>
      <c r="C6314" s="246" t="str">
        <f>data_olah!B430</f>
        <v>KUTAI KARTANEGARA</v>
      </c>
      <c r="D6314" s="246" t="str">
        <f>data_olah!C430</f>
        <v>MUARA WIS</v>
      </c>
      <c r="E6314" s="246" t="str">
        <f>data_olah!D430</f>
        <v>MUARA ENGGELAM</v>
      </c>
      <c r="F6314" s="247" t="str">
        <f>data_olah!F430</f>
        <v>-0.24382551002710287</v>
      </c>
      <c r="G6314" s="247" t="str">
        <f>data_olah!G430</f>
        <v>116.33100087781915</v>
      </c>
      <c r="H6314" s="246" t="str">
        <f>data_olah!H430</f>
        <v>TELKOMSAT</v>
      </c>
      <c r="I6314" s="246" t="str">
        <f>data_olah!I430</f>
        <v>STARLINK</v>
      </c>
      <c r="J6314" s="246" t="str">
        <f>data_olah!J430</f>
        <v>TERPASANG</v>
      </c>
      <c r="K6314" s="246" t="str">
        <f>data_olah!T430</f>
        <v/>
      </c>
      <c r="L6314" s="246" t="str">
        <f>data_olah!U430</f>
        <v>SANGAT OPTIMAL</v>
      </c>
    </row>
    <row r="6315">
      <c r="A6315" s="245">
        <v>2026.0</v>
      </c>
      <c r="B6315" s="245" t="s">
        <v>3602</v>
      </c>
      <c r="C6315" s="246" t="str">
        <f>data_olah!B431</f>
        <v>KUTAI KARTANEGARA</v>
      </c>
      <c r="D6315" s="246" t="str">
        <f>data_olah!C431</f>
        <v>SAMBOJA</v>
      </c>
      <c r="E6315" s="246" t="str">
        <f>data_olah!D431</f>
        <v>KARYA JAYA</v>
      </c>
      <c r="F6315" s="247" t="str">
        <f>data_olah!F431</f>
        <v>-1.0299745214118254</v>
      </c>
      <c r="G6315" s="247" t="str">
        <f>data_olah!G431</f>
        <v>117.0548760402634</v>
      </c>
      <c r="H6315" s="246" t="str">
        <f>data_olah!H431</f>
        <v>TELKOM</v>
      </c>
      <c r="I6315" s="246" t="str">
        <f>data_olah!I431</f>
        <v>WMS</v>
      </c>
      <c r="J6315" s="246" t="str">
        <f>data_olah!J431</f>
        <v>TERPASANG</v>
      </c>
      <c r="K6315" s="246" t="str">
        <f>data_olah!T431</f>
        <v/>
      </c>
      <c r="L6315" s="246" t="str">
        <f>data_olah!U431</f>
        <v>KURANG OPTIMAL</v>
      </c>
    </row>
    <row r="6316">
      <c r="A6316" s="245">
        <v>2026.0</v>
      </c>
      <c r="B6316" s="245" t="s">
        <v>3602</v>
      </c>
      <c r="C6316" s="246" t="str">
        <f>data_olah!B432</f>
        <v>KUTAI KARTANEGARA</v>
      </c>
      <c r="D6316" s="246" t="str">
        <f>data_olah!C432</f>
        <v>SAMBOJA</v>
      </c>
      <c r="E6316" s="246" t="str">
        <f>data_olah!D432</f>
        <v>BUKIT RAYA</v>
      </c>
      <c r="F6316" s="247" t="str">
        <f>data_olah!F432</f>
        <v>-0.9768017115954346</v>
      </c>
      <c r="G6316" s="247" t="str">
        <f>data_olah!G432</f>
        <v>117.0557158174407</v>
      </c>
      <c r="H6316" s="246" t="str">
        <f>data_olah!H432</f>
        <v>TELKOM</v>
      </c>
      <c r="I6316" s="246" t="str">
        <f>data_olah!I432</f>
        <v>WMS</v>
      </c>
      <c r="J6316" s="246" t="str">
        <f>data_olah!J432</f>
        <v>TERPASANG</v>
      </c>
      <c r="K6316" s="246" t="str">
        <f>data_olah!T432</f>
        <v/>
      </c>
      <c r="L6316" s="246" t="str">
        <f>data_olah!U432</f>
        <v>TIDAK OPTIMAL</v>
      </c>
    </row>
    <row r="6317">
      <c r="A6317" s="245">
        <v>2026.0</v>
      </c>
      <c r="B6317" s="245" t="s">
        <v>3602</v>
      </c>
      <c r="C6317" s="246" t="str">
        <f>data_olah!B433</f>
        <v>KUTAI KARTANEGARA</v>
      </c>
      <c r="D6317" s="246" t="str">
        <f>data_olah!C433</f>
        <v>SAMBOJA</v>
      </c>
      <c r="E6317" s="246" t="str">
        <f>data_olah!D433</f>
        <v>BERINGIN AGUNG</v>
      </c>
      <c r="F6317" s="247" t="str">
        <f>data_olah!F433</f>
        <v>-0.9546301521085434</v>
      </c>
      <c r="G6317" s="247" t="str">
        <f>data_olah!G433</f>
        <v>117.07457519184688</v>
      </c>
      <c r="H6317" s="246" t="str">
        <f>data_olah!H433</f>
        <v>TELKOM</v>
      </c>
      <c r="I6317" s="246" t="str">
        <f>data_olah!I433</f>
        <v>WMS</v>
      </c>
      <c r="J6317" s="246" t="str">
        <f>data_olah!J433</f>
        <v>TERPASANG</v>
      </c>
      <c r="K6317" s="246" t="str">
        <f>data_olah!T433</f>
        <v/>
      </c>
      <c r="L6317" s="246" t="str">
        <f>data_olah!U433</f>
        <v>KURANG OPTIMAL</v>
      </c>
    </row>
    <row r="6318">
      <c r="A6318" s="245">
        <v>2026.0</v>
      </c>
      <c r="B6318" s="245" t="s">
        <v>3602</v>
      </c>
      <c r="C6318" s="246" t="str">
        <f>data_olah!B434</f>
        <v>KUTAI KARTANEGARA</v>
      </c>
      <c r="D6318" s="246" t="str">
        <f>data_olah!C434</f>
        <v>SAMBOJA BARAT</v>
      </c>
      <c r="E6318" s="246" t="str">
        <f>data_olah!D434</f>
        <v>TANI BHAKTI</v>
      </c>
      <c r="F6318" s="247" t="str">
        <f>data_olah!F434</f>
        <v>-1.0888307444285303</v>
      </c>
      <c r="G6318" s="247" t="str">
        <f>data_olah!G434</f>
        <v>116.95507598317586</v>
      </c>
      <c r="H6318" s="246" t="str">
        <f>data_olah!H434</f>
        <v>TELKOMSEL</v>
      </c>
      <c r="I6318" s="246" t="str">
        <f>data_olah!I434</f>
        <v>INDIHOME</v>
      </c>
      <c r="J6318" s="246" t="str">
        <f>data_olah!J434</f>
        <v>TERPASANG</v>
      </c>
      <c r="K6318" s="246" t="str">
        <f>data_olah!T434</f>
        <v/>
      </c>
      <c r="L6318" s="246" t="str">
        <f>data_olah!U434</f>
        <v>KURANG OPTIMAL</v>
      </c>
    </row>
    <row r="6319">
      <c r="A6319" s="245">
        <v>2026.0</v>
      </c>
      <c r="B6319" s="245" t="s">
        <v>3602</v>
      </c>
      <c r="C6319" s="246" t="str">
        <f>data_olah!B435</f>
        <v>KUTAI KARTANEGARA</v>
      </c>
      <c r="D6319" s="246" t="str">
        <f>data_olah!C435</f>
        <v>SEBULU</v>
      </c>
      <c r="E6319" s="246" t="str">
        <f>data_olah!D435</f>
        <v>SELERONG</v>
      </c>
      <c r="F6319" s="247" t="str">
        <f>data_olah!F435</f>
        <v>-0.32206128686936597</v>
      </c>
      <c r="G6319" s="247" t="str">
        <f>data_olah!G435</f>
        <v>116.81096749645809</v>
      </c>
      <c r="H6319" s="246" t="str">
        <f>data_olah!H435</f>
        <v>TELKOM</v>
      </c>
      <c r="I6319" s="246" t="str">
        <f>data_olah!I435</f>
        <v>WMS</v>
      </c>
      <c r="J6319" s="246" t="str">
        <f>data_olah!J435</f>
        <v>TERPASANG</v>
      </c>
      <c r="K6319" s="246" t="str">
        <f>data_olah!T435</f>
        <v/>
      </c>
      <c r="L6319" s="246" t="str">
        <f>data_olah!U435</f>
        <v>TIDAK OPTIMAL</v>
      </c>
    </row>
    <row r="6320">
      <c r="A6320" s="245">
        <v>2026.0</v>
      </c>
      <c r="B6320" s="245" t="s">
        <v>3602</v>
      </c>
      <c r="C6320" s="246" t="str">
        <f>data_olah!B436</f>
        <v>KUTAI KARTANEGARA</v>
      </c>
      <c r="D6320" s="246" t="str">
        <f>data_olah!C436</f>
        <v>SEBULU</v>
      </c>
      <c r="E6320" s="246" t="str">
        <f>data_olah!D436</f>
        <v>TANJUNG HARAPAN</v>
      </c>
      <c r="F6320" s="247" t="str">
        <f>data_olah!F436</f>
        <v>-0.3194059187465963</v>
      </c>
      <c r="G6320" s="247" t="str">
        <f>data_olah!G436</f>
        <v>116.87034123610015</v>
      </c>
      <c r="H6320" s="246" t="str">
        <f>data_olah!H436</f>
        <v>TELKOMSAT</v>
      </c>
      <c r="I6320" s="246" t="str">
        <f>data_olah!I436</f>
        <v>STARLINK</v>
      </c>
      <c r="J6320" s="246" t="str">
        <f>data_olah!J436</f>
        <v>TERPASANG</v>
      </c>
      <c r="K6320" s="246" t="str">
        <f>data_olah!T436</f>
        <v/>
      </c>
      <c r="L6320" s="246" t="str">
        <f>data_olah!U436</f>
        <v>OPTIMAL</v>
      </c>
    </row>
    <row r="6321">
      <c r="A6321" s="245">
        <v>2026.0</v>
      </c>
      <c r="B6321" s="245" t="s">
        <v>3602</v>
      </c>
      <c r="C6321" s="246" t="str">
        <f>data_olah!B437</f>
        <v>KUTAI KARTANEGARA</v>
      </c>
      <c r="D6321" s="246" t="str">
        <f>data_olah!C437</f>
        <v>SEBULU</v>
      </c>
      <c r="E6321" s="246" t="str">
        <f>data_olah!D437</f>
        <v>BELORO</v>
      </c>
      <c r="F6321" s="247" t="str">
        <f>data_olah!F437</f>
        <v>-0.31654608647396326</v>
      </c>
      <c r="G6321" s="247" t="str">
        <f>data_olah!G437</f>
        <v>116.92643618162437</v>
      </c>
      <c r="H6321" s="246" t="str">
        <f>data_olah!H437</f>
        <v>TELKOMSEL</v>
      </c>
      <c r="I6321" s="246" t="str">
        <f>data_olah!I437</f>
        <v>INDIHOME</v>
      </c>
      <c r="J6321" s="246" t="str">
        <f>data_olah!J437</f>
        <v>TERPASANG</v>
      </c>
      <c r="K6321" s="246" t="str">
        <f>data_olah!T437</f>
        <v/>
      </c>
      <c r="L6321" s="246" t="str">
        <f>data_olah!U437</f>
        <v>TIDAK OPTIMAL</v>
      </c>
    </row>
    <row r="6322">
      <c r="A6322" s="245">
        <v>2026.0</v>
      </c>
      <c r="B6322" s="245" t="s">
        <v>3602</v>
      </c>
      <c r="C6322" s="246" t="str">
        <f>data_olah!B438</f>
        <v>KUTAI KARTANEGARA</v>
      </c>
      <c r="D6322" s="246" t="str">
        <f>data_olah!C438</f>
        <v>SEBULU</v>
      </c>
      <c r="E6322" s="246" t="str">
        <f>data_olah!D438</f>
        <v>SEBULU ULU</v>
      </c>
      <c r="F6322" s="247" t="str">
        <f>data_olah!F438</f>
        <v>-0.24740899677469502</v>
      </c>
      <c r="G6322" s="247" t="str">
        <f>data_olah!G438</f>
        <v>116.99023538165568</v>
      </c>
      <c r="H6322" s="246" t="str">
        <f>data_olah!H438</f>
        <v>TELKOM</v>
      </c>
      <c r="I6322" s="246" t="str">
        <f>data_olah!I438</f>
        <v>WMS</v>
      </c>
      <c r="J6322" s="246" t="str">
        <f>data_olah!J438</f>
        <v>TERPASANG</v>
      </c>
      <c r="K6322" s="246" t="str">
        <f>data_olah!T438</f>
        <v/>
      </c>
      <c r="L6322" s="246" t="str">
        <f>data_olah!U438</f>
        <v>KURANG OPTIMAL</v>
      </c>
    </row>
    <row r="6323">
      <c r="A6323" s="245">
        <v>2026.0</v>
      </c>
      <c r="B6323" s="245" t="s">
        <v>3602</v>
      </c>
      <c r="C6323" s="246" t="str">
        <f>data_olah!B439</f>
        <v>KUTAI KARTANEGARA</v>
      </c>
      <c r="D6323" s="246" t="str">
        <f>data_olah!C439</f>
        <v>SEBULU</v>
      </c>
      <c r="E6323" s="246" t="str">
        <f>data_olah!D439</f>
        <v>SEBULU ILIR</v>
      </c>
      <c r="F6323" s="247" t="str">
        <f>data_olah!F439</f>
        <v>-0.2614442555721167</v>
      </c>
      <c r="G6323" s="247" t="str">
        <f>data_olah!G439</f>
        <v>117.02112358341377</v>
      </c>
      <c r="H6323" s="246" t="str">
        <f>data_olah!H439</f>
        <v>TELKOMSAT</v>
      </c>
      <c r="I6323" s="246" t="str">
        <f>data_olah!I439</f>
        <v>STARLINK</v>
      </c>
      <c r="J6323" s="246" t="str">
        <f>data_olah!J439</f>
        <v>TERPASANG</v>
      </c>
      <c r="K6323" s="246" t="str">
        <f>data_olah!T439</f>
        <v/>
      </c>
      <c r="L6323" s="246" t="str">
        <f>data_olah!U439</f>
        <v>OPTIMAL</v>
      </c>
    </row>
    <row r="6324">
      <c r="A6324" s="245">
        <v>2026.0</v>
      </c>
      <c r="B6324" s="245" t="s">
        <v>3602</v>
      </c>
      <c r="C6324" s="246" t="str">
        <f>data_olah!B440</f>
        <v>KUTAI KARTANEGARA</v>
      </c>
      <c r="D6324" s="246" t="str">
        <f>data_olah!C440</f>
        <v>SEBULU</v>
      </c>
      <c r="E6324" s="246" t="str">
        <f>data_olah!D440</f>
        <v>SEGIHAN</v>
      </c>
      <c r="F6324" s="247" t="str">
        <f>data_olah!F440</f>
        <v>-0.28926358820117914</v>
      </c>
      <c r="G6324" s="247" t="str">
        <f>data_olah!G440</f>
        <v>117.01996298955262</v>
      </c>
      <c r="H6324" s="246" t="str">
        <f>data_olah!H440</f>
        <v>TELKOMSEL</v>
      </c>
      <c r="I6324" s="246" t="str">
        <f>data_olah!I440</f>
        <v>INDIHOME</v>
      </c>
      <c r="J6324" s="246" t="str">
        <f>data_olah!J440</f>
        <v>TERPASANG</v>
      </c>
      <c r="K6324" s="246" t="str">
        <f>data_olah!T440</f>
        <v/>
      </c>
      <c r="L6324" s="246" t="str">
        <f>data_olah!U440</f>
        <v>KURANG OPTIMAL</v>
      </c>
    </row>
    <row r="6325">
      <c r="A6325" s="245">
        <v>2026.0</v>
      </c>
      <c r="B6325" s="245" t="s">
        <v>3602</v>
      </c>
      <c r="C6325" s="246" t="str">
        <f>data_olah!B441</f>
        <v>KUTAI KARTANEGARA</v>
      </c>
      <c r="D6325" s="246" t="str">
        <f>data_olah!C441</f>
        <v>SEBULU</v>
      </c>
      <c r="E6325" s="246" t="str">
        <f>data_olah!D441</f>
        <v>SUMBER SARI</v>
      </c>
      <c r="F6325" s="247" t="str">
        <f>data_olah!F441</f>
        <v>-0.16959816386030993</v>
      </c>
      <c r="G6325" s="247" t="str">
        <f>data_olah!G441</f>
        <v>116.9818109603962</v>
      </c>
      <c r="H6325" s="246" t="str">
        <f>data_olah!H441</f>
        <v>TELKOM</v>
      </c>
      <c r="I6325" s="246" t="str">
        <f>data_olah!I441</f>
        <v>WMS</v>
      </c>
      <c r="J6325" s="246" t="str">
        <f>data_olah!J441</f>
        <v>TERPASANG</v>
      </c>
      <c r="K6325" s="246" t="str">
        <f>data_olah!T441</f>
        <v/>
      </c>
      <c r="L6325" s="246" t="str">
        <f>data_olah!U441</f>
        <v>KURANG OPTIMAL</v>
      </c>
    </row>
    <row r="6326">
      <c r="A6326" s="245">
        <v>2026.0</v>
      </c>
      <c r="B6326" s="245" t="s">
        <v>3602</v>
      </c>
      <c r="C6326" s="246" t="str">
        <f>data_olah!B442</f>
        <v>KUTAI KARTANEGARA</v>
      </c>
      <c r="D6326" s="246" t="str">
        <f>data_olah!C442</f>
        <v>SEBULU</v>
      </c>
      <c r="E6326" s="246" t="str">
        <f>data_olah!D442</f>
        <v>MANUNGGAL DAYA</v>
      </c>
      <c r="F6326" s="247" t="str">
        <f>data_olah!F442</f>
        <v>-0.15546942407401695</v>
      </c>
      <c r="G6326" s="247" t="str">
        <f>data_olah!G442</f>
        <v>116.95540690386818</v>
      </c>
      <c r="H6326" s="246" t="str">
        <f>data_olah!H442</f>
        <v>TELKOMSEL</v>
      </c>
      <c r="I6326" s="246" t="str">
        <f>data_olah!I442</f>
        <v>INDIHOME</v>
      </c>
      <c r="J6326" s="246" t="str">
        <f>data_olah!J442</f>
        <v>TERPASANG</v>
      </c>
      <c r="K6326" s="246" t="str">
        <f>data_olah!T442</f>
        <v/>
      </c>
      <c r="L6326" s="246" t="str">
        <f>data_olah!U442</f>
        <v>KURANG OPTIMAL</v>
      </c>
    </row>
    <row r="6327">
      <c r="A6327" s="245">
        <v>2026.0</v>
      </c>
      <c r="B6327" s="245" t="s">
        <v>3602</v>
      </c>
      <c r="C6327" s="246" t="str">
        <f>data_olah!B443</f>
        <v>KUTAI KARTANEGARA</v>
      </c>
      <c r="D6327" s="246" t="str">
        <f>data_olah!C443</f>
        <v>SEBULU</v>
      </c>
      <c r="E6327" s="246" t="str">
        <f>data_olah!D443</f>
        <v>GIRI AGUNG</v>
      </c>
      <c r="F6327" s="247" t="str">
        <f>data_olah!F443</f>
        <v>-0.20357136843069457</v>
      </c>
      <c r="G6327" s="247" t="str">
        <f>data_olah!G443</f>
        <v>117.05980608295418</v>
      </c>
      <c r="H6327" s="246" t="str">
        <f>data_olah!H443</f>
        <v>TELKOM</v>
      </c>
      <c r="I6327" s="246" t="str">
        <f>data_olah!I443</f>
        <v>Astinet</v>
      </c>
      <c r="J6327" s="246" t="str">
        <f>data_olah!J443</f>
        <v>TERPASANG</v>
      </c>
      <c r="K6327" s="246" t="str">
        <f>data_olah!T443</f>
        <v/>
      </c>
      <c r="L6327" s="246" t="str">
        <f>data_olah!U443</f>
        <v>TIDAK TERDETEKSI</v>
      </c>
    </row>
    <row r="6328">
      <c r="A6328" s="245">
        <v>2026.0</v>
      </c>
      <c r="B6328" s="245" t="s">
        <v>3602</v>
      </c>
      <c r="C6328" s="246" t="str">
        <f>data_olah!B444</f>
        <v>KUTAI KARTANEGARA</v>
      </c>
      <c r="D6328" s="246" t="str">
        <f>data_olah!C444</f>
        <v>SEBULU</v>
      </c>
      <c r="E6328" s="246" t="str">
        <f>data_olah!D444</f>
        <v>SENONI</v>
      </c>
      <c r="F6328" s="247" t="str">
        <f>data_olah!F444</f>
        <v>-0.32730438473196105</v>
      </c>
      <c r="G6328" s="247" t="str">
        <f>data_olah!G444</f>
        <v>116.83552748481449</v>
      </c>
      <c r="H6328" s="246" t="str">
        <f>data_olah!H444</f>
        <v>TELKOMSEL</v>
      </c>
      <c r="I6328" s="246" t="str">
        <f>data_olah!I444</f>
        <v>INDIHOME</v>
      </c>
      <c r="J6328" s="246" t="str">
        <f>data_olah!J444</f>
        <v>TERPASANG</v>
      </c>
      <c r="K6328" s="246" t="str">
        <f>data_olah!T444</f>
        <v/>
      </c>
      <c r="L6328" s="246" t="str">
        <f>data_olah!U444</f>
        <v>KURANG OPTIMAL</v>
      </c>
    </row>
    <row r="6329">
      <c r="A6329" s="245">
        <v>2026.0</v>
      </c>
      <c r="B6329" s="245" t="s">
        <v>3602</v>
      </c>
      <c r="C6329" s="246" t="str">
        <f>data_olah!B445</f>
        <v>KUTAI KARTANEGARA</v>
      </c>
      <c r="D6329" s="246" t="str">
        <f>data_olah!C445</f>
        <v>SEBULU</v>
      </c>
      <c r="E6329" s="246" t="str">
        <f>data_olah!D445</f>
        <v>SEBULU MODEREN</v>
      </c>
      <c r="F6329" s="247" t="str">
        <f>data_olah!F445</f>
        <v>-0.2884964845922901</v>
      </c>
      <c r="G6329" s="247" t="str">
        <f>data_olah!G445</f>
        <v>116.9843134450515</v>
      </c>
      <c r="H6329" s="246" t="str">
        <f>data_olah!H445</f>
        <v>TELKOMSEL</v>
      </c>
      <c r="I6329" s="246" t="str">
        <f>data_olah!I445</f>
        <v>INDIHOME</v>
      </c>
      <c r="J6329" s="246" t="str">
        <f>data_olah!J445</f>
        <v>TERPASANG</v>
      </c>
      <c r="K6329" s="246" t="str">
        <f>data_olah!T445</f>
        <v/>
      </c>
      <c r="L6329" s="246" t="str">
        <f>data_olah!U445</f>
        <v>TIDAK OPTIMAL</v>
      </c>
    </row>
    <row r="6330">
      <c r="A6330" s="245">
        <v>2026.0</v>
      </c>
      <c r="B6330" s="245" t="s">
        <v>3602</v>
      </c>
      <c r="C6330" s="246" t="str">
        <f>data_olah!B446</f>
        <v>KUTAI KARTANEGARA</v>
      </c>
      <c r="D6330" s="246" t="str">
        <f>data_olah!C446</f>
        <v>SEBULU</v>
      </c>
      <c r="E6330" s="246" t="str">
        <f>data_olah!D446</f>
        <v>SANGGULAN</v>
      </c>
      <c r="F6330" s="247" t="str">
        <f>data_olah!F446</f>
        <v>-0.3224047188494352</v>
      </c>
      <c r="G6330" s="247" t="str">
        <f>data_olah!G446</f>
        <v>116.85037938955284</v>
      </c>
      <c r="H6330" s="246" t="str">
        <f>data_olah!H446</f>
        <v>TELKOM</v>
      </c>
      <c r="I6330" s="246" t="str">
        <f>data_olah!I446</f>
        <v>Astinet</v>
      </c>
      <c r="J6330" s="246" t="str">
        <f>data_olah!J446</f>
        <v>TERPASANG</v>
      </c>
      <c r="K6330" s="246" t="str">
        <f>data_olah!T446</f>
        <v/>
      </c>
      <c r="L6330" s="246" t="str">
        <f>data_olah!U446</f>
        <v>TIDAK TERDETEKSI</v>
      </c>
    </row>
    <row r="6331">
      <c r="A6331" s="245">
        <v>2026.0</v>
      </c>
      <c r="B6331" s="245" t="s">
        <v>3602</v>
      </c>
      <c r="C6331" s="246" t="str">
        <f>data_olah!B447</f>
        <v>KUTAI KARTANEGARA</v>
      </c>
      <c r="D6331" s="246" t="str">
        <f>data_olah!C447</f>
        <v>SEBULU</v>
      </c>
      <c r="E6331" s="246" t="str">
        <f>data_olah!D447</f>
        <v>LEKAQ KIDAU</v>
      </c>
      <c r="F6331" s="247" t="str">
        <f>data_olah!F447</f>
        <v>-0.30639324467678225</v>
      </c>
      <c r="G6331" s="247" t="str">
        <f>data_olah!G447</f>
        <v>116.82323232766008</v>
      </c>
      <c r="H6331" s="246" t="str">
        <f>data_olah!H447</f>
        <v>TELKOMSAT</v>
      </c>
      <c r="I6331" s="246" t="str">
        <f>data_olah!I447</f>
        <v>STARLINK</v>
      </c>
      <c r="J6331" s="246" t="str">
        <f>data_olah!J447</f>
        <v>TERPASANG</v>
      </c>
      <c r="K6331" s="246" t="str">
        <f>data_olah!T447</f>
        <v/>
      </c>
      <c r="L6331" s="246" t="str">
        <f>data_olah!U447</f>
        <v>OPTIMAL</v>
      </c>
    </row>
    <row r="6332">
      <c r="A6332" s="245">
        <v>2026.0</v>
      </c>
      <c r="B6332" s="245" t="s">
        <v>3602</v>
      </c>
      <c r="C6332" s="246" t="str">
        <f>data_olah!B448</f>
        <v>KUTAI KARTANEGARA</v>
      </c>
      <c r="D6332" s="246" t="str">
        <f>data_olah!C448</f>
        <v>SEBULU</v>
      </c>
      <c r="E6332" s="246" t="str">
        <f>data_olah!D448</f>
        <v>MEKAR JAYA</v>
      </c>
      <c r="F6332" s="247" t="str">
        <f>data_olah!F448</f>
        <v>-0.14907006962817165</v>
      </c>
      <c r="G6332" s="247" t="str">
        <f>data_olah!G448</f>
        <v>116.98069154402778</v>
      </c>
      <c r="H6332" s="246" t="str">
        <f>data_olah!H448</f>
        <v>TELKOM</v>
      </c>
      <c r="I6332" s="246" t="str">
        <f>data_olah!I448</f>
        <v>WMS</v>
      </c>
      <c r="J6332" s="246" t="str">
        <f>data_olah!J448</f>
        <v>TERPASANG</v>
      </c>
      <c r="K6332" s="246" t="str">
        <f>data_olah!T448</f>
        <v/>
      </c>
      <c r="L6332" s="246" t="str">
        <f>data_olah!U448</f>
        <v>TIDAK OPTIMAL</v>
      </c>
    </row>
    <row r="6333">
      <c r="A6333" s="245">
        <v>2026.0</v>
      </c>
      <c r="B6333" s="245" t="s">
        <v>3602</v>
      </c>
      <c r="C6333" s="246" t="str">
        <f>data_olah!B449</f>
        <v>KUTAI KARTANEGARA</v>
      </c>
      <c r="D6333" s="246" t="str">
        <f>data_olah!C449</f>
        <v>TABANG</v>
      </c>
      <c r="E6333" s="246" t="str">
        <f>data_olah!D449</f>
        <v>GUNUNG SARI</v>
      </c>
      <c r="F6333" s="247" t="str">
        <f>data_olah!F449</f>
        <v>0.36758780075223796</v>
      </c>
      <c r="G6333" s="247" t="str">
        <f>data_olah!G449</f>
        <v>116.13164515620933</v>
      </c>
      <c r="H6333" s="246" t="str">
        <f>data_olah!H449</f>
        <v>TELKOMSEL</v>
      </c>
      <c r="I6333" s="246" t="str">
        <f>data_olah!I449</f>
        <v>INDIHOME</v>
      </c>
      <c r="J6333" s="246" t="str">
        <f>data_olah!J449</f>
        <v>TERPASANG</v>
      </c>
      <c r="K6333" s="246" t="str">
        <f>data_olah!T449</f>
        <v/>
      </c>
      <c r="L6333" s="246" t="str">
        <f>data_olah!U449</f>
        <v>KURANG OPTIMAL</v>
      </c>
    </row>
    <row r="6334">
      <c r="A6334" s="245">
        <v>2026.0</v>
      </c>
      <c r="B6334" s="245" t="s">
        <v>3602</v>
      </c>
      <c r="C6334" s="246" t="str">
        <f>data_olah!B450</f>
        <v>KUTAI KARTANEGARA</v>
      </c>
      <c r="D6334" s="246" t="str">
        <f>data_olah!C450</f>
        <v>TABANG</v>
      </c>
      <c r="E6334" s="246" t="str">
        <f>data_olah!D450</f>
        <v>LONG LALANG</v>
      </c>
      <c r="F6334" s="247" t="str">
        <f>data_olah!F450</f>
        <v>0.3518166267508144</v>
      </c>
      <c r="G6334" s="247" t="str">
        <f>data_olah!G450</f>
        <v>116.16780374761754</v>
      </c>
      <c r="H6334" s="246" t="str">
        <f>data_olah!H450</f>
        <v>TELKOMSAT</v>
      </c>
      <c r="I6334" s="246" t="str">
        <f>data_olah!I450</f>
        <v>STARLINK</v>
      </c>
      <c r="J6334" s="246" t="str">
        <f>data_olah!J450</f>
        <v>TERPASANG</v>
      </c>
      <c r="K6334" s="246" t="str">
        <f>data_olah!T450</f>
        <v/>
      </c>
      <c r="L6334" s="246" t="str">
        <f>data_olah!U450</f>
        <v>KURANG OPTIMAL</v>
      </c>
    </row>
    <row r="6335">
      <c r="A6335" s="245">
        <v>2026.0</v>
      </c>
      <c r="B6335" s="245" t="s">
        <v>3602</v>
      </c>
      <c r="C6335" s="246" t="str">
        <f>data_olah!B451</f>
        <v>KUTAI KARTANEGARA</v>
      </c>
      <c r="D6335" s="246" t="str">
        <f>data_olah!C451</f>
        <v>TABANG</v>
      </c>
      <c r="E6335" s="246" t="str">
        <f>data_olah!D451</f>
        <v>MUARA RITAN</v>
      </c>
      <c r="F6335" s="247" t="str">
        <f>data_olah!F451</f>
        <v>0.392466701753444</v>
      </c>
      <c r="G6335" s="247" t="str">
        <f>data_olah!G451</f>
        <v>116.05186598371063</v>
      </c>
      <c r="H6335" s="246" t="str">
        <f>data_olah!H451</f>
        <v>TELKOMSEL</v>
      </c>
      <c r="I6335" s="246" t="str">
        <f>data_olah!I451</f>
        <v>ORBIT</v>
      </c>
      <c r="J6335" s="246" t="str">
        <f>data_olah!J451</f>
        <v>TERPASANG</v>
      </c>
      <c r="K6335" s="246" t="str">
        <f>data_olah!T451</f>
        <v>&lt;= 500GB</v>
      </c>
      <c r="L6335" s="246" t="str">
        <f>data_olah!U451</f>
        <v>TIDAK TERDETEKSI</v>
      </c>
    </row>
    <row r="6336">
      <c r="A6336" s="245">
        <v>2026.0</v>
      </c>
      <c r="B6336" s="245" t="s">
        <v>3602</v>
      </c>
      <c r="C6336" s="246" t="str">
        <f>data_olah!B452</f>
        <v>KUTAI KARTANEGARA</v>
      </c>
      <c r="D6336" s="246" t="str">
        <f>data_olah!C452</f>
        <v>TABANG</v>
      </c>
      <c r="E6336" s="246" t="str">
        <f>data_olah!D452</f>
        <v>BULUK SEN</v>
      </c>
      <c r="F6336" s="247" t="str">
        <f>data_olah!F452</f>
        <v>0.44659514068125833</v>
      </c>
      <c r="G6336" s="247" t="str">
        <f>data_olah!G452</f>
        <v>116.06068314796482</v>
      </c>
      <c r="H6336" s="246" t="str">
        <f>data_olah!H452</f>
        <v>TELKOMSAT</v>
      </c>
      <c r="I6336" s="246" t="str">
        <f>data_olah!I452</f>
        <v>STARLINK</v>
      </c>
      <c r="J6336" s="246" t="str">
        <f>data_olah!J452</f>
        <v>TERPASANG</v>
      </c>
      <c r="K6336" s="246" t="str">
        <f>data_olah!T452</f>
        <v/>
      </c>
      <c r="L6336" s="246" t="str">
        <f>data_olah!U452</f>
        <v>TIDAK OPTIMAL</v>
      </c>
    </row>
    <row r="6337">
      <c r="A6337" s="245">
        <v>2026.0</v>
      </c>
      <c r="B6337" s="245" t="s">
        <v>3602</v>
      </c>
      <c r="C6337" s="246" t="str">
        <f>data_olah!B453</f>
        <v>KUTAI KARTANEGARA</v>
      </c>
      <c r="D6337" s="246" t="str">
        <f>data_olah!C453</f>
        <v>TABANG</v>
      </c>
      <c r="E6337" s="246" t="str">
        <f>data_olah!D453</f>
        <v>UMAQ DIAN</v>
      </c>
      <c r="F6337" s="247" t="str">
        <f>data_olah!F453</f>
        <v>0.5823591519213868</v>
      </c>
      <c r="G6337" s="247" t="str">
        <f>data_olah!G453</f>
        <v>116.03522070110196</v>
      </c>
      <c r="H6337" s="246" t="str">
        <f>data_olah!H453</f>
        <v>TELKOMSAT</v>
      </c>
      <c r="I6337" s="246" t="str">
        <f>data_olah!I453</f>
        <v>STARLINK</v>
      </c>
      <c r="J6337" s="246" t="str">
        <f>data_olah!J453</f>
        <v>TERPASANG</v>
      </c>
      <c r="K6337" s="246" t="str">
        <f>data_olah!T453</f>
        <v/>
      </c>
      <c r="L6337" s="246" t="str">
        <f>data_olah!U453</f>
        <v>SANGAT OPTIMAL</v>
      </c>
    </row>
    <row r="6338">
      <c r="A6338" s="245">
        <v>2026.0</v>
      </c>
      <c r="B6338" s="245" t="s">
        <v>3602</v>
      </c>
      <c r="C6338" s="246" t="str">
        <f>data_olah!B454</f>
        <v>KUTAI KARTANEGARA</v>
      </c>
      <c r="D6338" s="246" t="str">
        <f>data_olah!C454</f>
        <v>TABANG</v>
      </c>
      <c r="E6338" s="246" t="str">
        <f>data_olah!D454</f>
        <v>MUARA PEDOHON</v>
      </c>
      <c r="F6338" s="247" t="str">
        <f>data_olah!F454</f>
        <v>0.5058363515969027</v>
      </c>
      <c r="G6338" s="247" t="str">
        <f>data_olah!G454</f>
        <v>115.9671015158863</v>
      </c>
      <c r="H6338" s="246" t="str">
        <f>data_olah!H454</f>
        <v>TELKOMSAT</v>
      </c>
      <c r="I6338" s="246" t="str">
        <f>data_olah!I454</f>
        <v>STARLINK</v>
      </c>
      <c r="J6338" s="246" t="str">
        <f>data_olah!J454</f>
        <v>TERPASANG</v>
      </c>
      <c r="K6338" s="246" t="str">
        <f>data_olah!T454</f>
        <v/>
      </c>
      <c r="L6338" s="246" t="str">
        <f>data_olah!U454</f>
        <v>TIDAK OPTIMAL</v>
      </c>
    </row>
    <row r="6339">
      <c r="A6339" s="245">
        <v>2026.0</v>
      </c>
      <c r="B6339" s="245" t="s">
        <v>3602</v>
      </c>
      <c r="C6339" s="246" t="str">
        <f>data_olah!B455</f>
        <v>KUTAI KARTANEGARA</v>
      </c>
      <c r="D6339" s="246" t="str">
        <f>data_olah!C455</f>
        <v>TABANG</v>
      </c>
      <c r="E6339" s="246" t="str">
        <f>data_olah!D455</f>
        <v>BILA TALANG</v>
      </c>
      <c r="F6339" s="247" t="str">
        <f>data_olah!F455</f>
        <v>0.5649957958306533</v>
      </c>
      <c r="G6339" s="247" t="str">
        <f>data_olah!G455</f>
        <v>116.01066965083464</v>
      </c>
      <c r="H6339" s="246" t="str">
        <f>data_olah!H455</f>
        <v>TELKOMSEL</v>
      </c>
      <c r="I6339" s="246" t="str">
        <f>data_olah!I455</f>
        <v>ORBIT</v>
      </c>
      <c r="J6339" s="246" t="str">
        <f>data_olah!J455</f>
        <v>TERPASANG</v>
      </c>
      <c r="K6339" s="246" t="str">
        <f>data_olah!T455</f>
        <v>&lt;= 500GB</v>
      </c>
      <c r="L6339" s="246" t="str">
        <f>data_olah!U455</f>
        <v>TIDAK TERDETEKSI</v>
      </c>
    </row>
    <row r="6340">
      <c r="A6340" s="245">
        <v>2026.0</v>
      </c>
      <c r="B6340" s="245" t="s">
        <v>3602</v>
      </c>
      <c r="C6340" s="246" t="str">
        <f>data_olah!B456</f>
        <v>KUTAI KARTANEGARA</v>
      </c>
      <c r="D6340" s="246" t="str">
        <f>data_olah!C456</f>
        <v>TABANG</v>
      </c>
      <c r="E6340" s="246" t="str">
        <f>data_olah!D456</f>
        <v>KAMPUNG BARU</v>
      </c>
      <c r="F6340" s="247" t="str">
        <f>data_olah!F456</f>
        <v>0.5837670973639913</v>
      </c>
      <c r="G6340" s="247" t="str">
        <f>data_olah!G456</f>
        <v>116.0275155741172</v>
      </c>
      <c r="H6340" s="246" t="str">
        <f>data_olah!H456</f>
        <v>TELKOMSAT</v>
      </c>
      <c r="I6340" s="246" t="str">
        <f>data_olah!I456</f>
        <v>STARLINK</v>
      </c>
      <c r="J6340" s="246" t="str">
        <f>data_olah!J456</f>
        <v>TERPASANG</v>
      </c>
      <c r="K6340" s="246" t="str">
        <f>data_olah!T456</f>
        <v/>
      </c>
      <c r="L6340" s="246" t="str">
        <f>data_olah!U456</f>
        <v>TIDAK OPTIMAL</v>
      </c>
    </row>
    <row r="6341">
      <c r="A6341" s="245">
        <v>2026.0</v>
      </c>
      <c r="B6341" s="245" t="s">
        <v>3602</v>
      </c>
      <c r="C6341" s="246" t="str">
        <f>data_olah!B457</f>
        <v>KUTAI KARTANEGARA</v>
      </c>
      <c r="D6341" s="246" t="str">
        <f>data_olah!C457</f>
        <v>TABANG</v>
      </c>
      <c r="E6341" s="246" t="str">
        <f>data_olah!D457</f>
        <v>UMAQ TUKUNG</v>
      </c>
      <c r="F6341" s="247" t="str">
        <f>data_olah!F457</f>
        <v>0.5884369392419319</v>
      </c>
      <c r="G6341" s="247" t="str">
        <f>data_olah!G457</f>
        <v>116.03127132036185</v>
      </c>
      <c r="H6341" s="246" t="str">
        <f>data_olah!H457</f>
        <v>TELKOMSAT</v>
      </c>
      <c r="I6341" s="246" t="str">
        <f>data_olah!I457</f>
        <v>STARLINK</v>
      </c>
      <c r="J6341" s="246" t="str">
        <f>data_olah!J457</f>
        <v>TERPASANG</v>
      </c>
      <c r="K6341" s="246" t="str">
        <f>data_olah!T457</f>
        <v/>
      </c>
      <c r="L6341" s="246" t="str">
        <f>data_olah!U457</f>
        <v>SANGAT OPTIMAL</v>
      </c>
    </row>
    <row r="6342">
      <c r="A6342" s="245">
        <v>2026.0</v>
      </c>
      <c r="B6342" s="245" t="s">
        <v>3602</v>
      </c>
      <c r="C6342" s="246" t="str">
        <f>data_olah!B458</f>
        <v>KUTAI KARTANEGARA</v>
      </c>
      <c r="D6342" s="246" t="str">
        <f>data_olah!C458</f>
        <v>TABANG</v>
      </c>
      <c r="E6342" s="246" t="str">
        <f>data_olah!D458</f>
        <v>SIDOMULYO</v>
      </c>
      <c r="F6342" s="247" t="str">
        <f>data_olah!F458</f>
        <v>0.5727677635230305</v>
      </c>
      <c r="G6342" s="247" t="str">
        <f>data_olah!G458</f>
        <v>116.01944282623566</v>
      </c>
      <c r="H6342" s="246" t="str">
        <f>data_olah!H458</f>
        <v/>
      </c>
      <c r="I6342" s="246" t="str">
        <f>data_olah!I458</f>
        <v/>
      </c>
      <c r="J6342" s="246" t="str">
        <f>data_olah!J458</f>
        <v/>
      </c>
      <c r="K6342" s="246" t="str">
        <f>data_olah!T458</f>
        <v/>
      </c>
      <c r="L6342" s="246" t="str">
        <f>data_olah!U458</f>
        <v>BELUM TERPASANG</v>
      </c>
    </row>
    <row r="6343">
      <c r="A6343" s="245">
        <v>2026.0</v>
      </c>
      <c r="B6343" s="245" t="s">
        <v>3602</v>
      </c>
      <c r="C6343" s="246" t="str">
        <f>data_olah!B459</f>
        <v>KUTAI KARTANEGARA</v>
      </c>
      <c r="D6343" s="246" t="str">
        <f>data_olah!C459</f>
        <v>TABANG</v>
      </c>
      <c r="E6343" s="246" t="str">
        <f>data_olah!D459</f>
        <v>UMAQ BEKUAY</v>
      </c>
      <c r="F6343" s="247" t="str">
        <f>data_olah!F459</f>
        <v>0.5696348583065532</v>
      </c>
      <c r="G6343" s="247" t="str">
        <f>data_olah!G459</f>
        <v>116.00948430759813</v>
      </c>
      <c r="H6343" s="246" t="str">
        <f>data_olah!H459</f>
        <v>TELKOMSEL</v>
      </c>
      <c r="I6343" s="246" t="str">
        <f>data_olah!I459</f>
        <v>ORBIT</v>
      </c>
      <c r="J6343" s="246" t="str">
        <f>data_olah!J459</f>
        <v>TERPASANG</v>
      </c>
      <c r="K6343" s="246" t="str">
        <f>data_olah!T459</f>
        <v>TIDAK AKTIF</v>
      </c>
      <c r="L6343" s="246" t="str">
        <f>data_olah!U459</f>
        <v>TIDAK TERDETEKSI</v>
      </c>
    </row>
    <row r="6344">
      <c r="A6344" s="245">
        <v>2026.0</v>
      </c>
      <c r="B6344" s="245" t="s">
        <v>3602</v>
      </c>
      <c r="C6344" s="246" t="str">
        <f>data_olah!B460</f>
        <v>KUTAI KARTANEGARA</v>
      </c>
      <c r="D6344" s="246" t="str">
        <f>data_olah!C460</f>
        <v>TABANG</v>
      </c>
      <c r="E6344" s="246" t="str">
        <f>data_olah!D460</f>
        <v>TABANG LAMA</v>
      </c>
      <c r="F6344" s="247" t="str">
        <f>data_olah!F460</f>
        <v>0.5631643813230952</v>
      </c>
      <c r="G6344" s="247" t="str">
        <f>data_olah!G460</f>
        <v>116.02666727853531</v>
      </c>
      <c r="H6344" s="246" t="str">
        <f>data_olah!H460</f>
        <v>TELKOMSEL</v>
      </c>
      <c r="I6344" s="246" t="str">
        <f>data_olah!I460</f>
        <v>ORBIT</v>
      </c>
      <c r="J6344" s="246" t="str">
        <f>data_olah!J460</f>
        <v>TERPASANG</v>
      </c>
      <c r="K6344" s="246" t="str">
        <f>data_olah!T460</f>
        <v>TIDAK AKTIF</v>
      </c>
      <c r="L6344" s="246" t="str">
        <f>data_olah!U460</f>
        <v>TIDAK TERDETEKSI</v>
      </c>
    </row>
    <row r="6345">
      <c r="A6345" s="245">
        <v>2026.0</v>
      </c>
      <c r="B6345" s="245" t="s">
        <v>3602</v>
      </c>
      <c r="C6345" s="246" t="str">
        <f>data_olah!B461</f>
        <v>KUTAI KARTANEGARA</v>
      </c>
      <c r="D6345" s="246" t="str">
        <f>data_olah!C461</f>
        <v>TABANG</v>
      </c>
      <c r="E6345" s="246" t="str">
        <f>data_olah!D461</f>
        <v>MUARA TIQ</v>
      </c>
      <c r="F6345" s="247" t="str">
        <f>data_olah!F461</f>
        <v>0.5851911952789394</v>
      </c>
      <c r="G6345" s="247" t="str">
        <f>data_olah!G461</f>
        <v>115.9805648262356</v>
      </c>
      <c r="H6345" s="246" t="str">
        <f>data_olah!H461</f>
        <v>TELKOMSEL</v>
      </c>
      <c r="I6345" s="246" t="str">
        <f>data_olah!I461</f>
        <v>ORBIT</v>
      </c>
      <c r="J6345" s="246" t="str">
        <f>data_olah!J461</f>
        <v>TERPASANG</v>
      </c>
      <c r="K6345" s="246" t="str">
        <f>data_olah!T461</f>
        <v>TIDAK AKTIF</v>
      </c>
      <c r="L6345" s="246" t="str">
        <f>data_olah!U461</f>
        <v>TIDAK TERDETEKSI</v>
      </c>
    </row>
    <row r="6346">
      <c r="A6346" s="245">
        <v>2026.0</v>
      </c>
      <c r="B6346" s="245" t="s">
        <v>3602</v>
      </c>
      <c r="C6346" s="246" t="str">
        <f>data_olah!B462</f>
        <v>KUTAI KARTANEGARA</v>
      </c>
      <c r="D6346" s="246" t="str">
        <f>data_olah!C462</f>
        <v>TABANG</v>
      </c>
      <c r="E6346" s="246" t="str">
        <f>data_olah!D462</f>
        <v>MUARA SALUNG</v>
      </c>
      <c r="F6346" s="247" t="str">
        <f>data_olah!F462</f>
        <v>0.8040383101912678</v>
      </c>
      <c r="G6346" s="247" t="str">
        <f>data_olah!G462</f>
        <v>115.63803329591457</v>
      </c>
      <c r="H6346" s="246" t="str">
        <f>data_olah!H462</f>
        <v>TELKOMSAT</v>
      </c>
      <c r="I6346" s="246" t="str">
        <f>data_olah!I462</f>
        <v>STARLINK</v>
      </c>
      <c r="J6346" s="246" t="str">
        <f>data_olah!J462</f>
        <v>TERPASANG</v>
      </c>
      <c r="K6346" s="246" t="str">
        <f>data_olah!T462</f>
        <v/>
      </c>
      <c r="L6346" s="246" t="str">
        <f>data_olah!U462</f>
        <v>SANGAT OPTIMAL</v>
      </c>
    </row>
    <row r="6347">
      <c r="A6347" s="245">
        <v>2026.0</v>
      </c>
      <c r="B6347" s="245" t="s">
        <v>3602</v>
      </c>
      <c r="C6347" s="246" t="str">
        <f>data_olah!B463</f>
        <v>KUTAI KARTANEGARA</v>
      </c>
      <c r="D6347" s="246" t="str">
        <f>data_olah!C463</f>
        <v>TABANG</v>
      </c>
      <c r="E6347" s="246" t="str">
        <f>data_olah!D463</f>
        <v>MUARA KEBAQ</v>
      </c>
      <c r="F6347" s="247" t="str">
        <f>data_olah!F463</f>
        <v>0.9376235004476032</v>
      </c>
      <c r="G6347" s="247" t="str">
        <f>data_olah!G463</f>
        <v>115.59230678020565</v>
      </c>
      <c r="H6347" s="246" t="str">
        <f>data_olah!H463</f>
        <v>TELKOMSAT</v>
      </c>
      <c r="I6347" s="246" t="str">
        <f>data_olah!I463</f>
        <v>STARLINK</v>
      </c>
      <c r="J6347" s="246" t="str">
        <f>data_olah!J463</f>
        <v>TERPASANG</v>
      </c>
      <c r="K6347" s="246" t="str">
        <f>data_olah!T463</f>
        <v/>
      </c>
      <c r="L6347" s="246" t="str">
        <f>data_olah!U463</f>
        <v>SANGAT OPTIMAL</v>
      </c>
    </row>
    <row r="6348">
      <c r="A6348" s="245">
        <v>2026.0</v>
      </c>
      <c r="B6348" s="245" t="s">
        <v>3602</v>
      </c>
      <c r="C6348" s="246" t="str">
        <f>data_olah!B464</f>
        <v>KUTAI KARTANEGARA</v>
      </c>
      <c r="D6348" s="246" t="str">
        <f>data_olah!C464</f>
        <v>TABANG</v>
      </c>
      <c r="E6348" s="246" t="str">
        <f>data_olah!D464</f>
        <v>MUARA BELINAU</v>
      </c>
      <c r="F6348" s="247" t="str">
        <f>data_olah!F464</f>
        <v>1.1593826517058607</v>
      </c>
      <c r="G6348" s="247" t="str">
        <f>data_olah!G464</f>
        <v>115.94742196856457</v>
      </c>
      <c r="H6348" s="246" t="str">
        <f>data_olah!H464</f>
        <v>TELKOMSAT</v>
      </c>
      <c r="I6348" s="246" t="str">
        <f>data_olah!I464</f>
        <v>STARLINK</v>
      </c>
      <c r="J6348" s="246" t="str">
        <f>data_olah!J464</f>
        <v>TERPASANG</v>
      </c>
      <c r="K6348" s="246" t="str">
        <f>data_olah!T464</f>
        <v/>
      </c>
      <c r="L6348" s="246" t="str">
        <f>data_olah!U464</f>
        <v>OPTIMAL</v>
      </c>
    </row>
    <row r="6349">
      <c r="A6349" s="245">
        <v>2026.0</v>
      </c>
      <c r="B6349" s="245" t="s">
        <v>3602</v>
      </c>
      <c r="C6349" s="246" t="str">
        <f>data_olah!B465</f>
        <v>KUTAI KARTANEGARA</v>
      </c>
      <c r="D6349" s="246" t="str">
        <f>data_olah!C465</f>
        <v>TABANG</v>
      </c>
      <c r="E6349" s="246" t="str">
        <f>data_olah!D465</f>
        <v>MUARA TUBOQ</v>
      </c>
      <c r="F6349" s="247" t="str">
        <f>data_olah!F465</f>
        <v>0.5868346012506974</v>
      </c>
      <c r="G6349" s="247" t="str">
        <f>data_olah!G465</f>
        <v>115.97630329316378</v>
      </c>
      <c r="H6349" s="246" t="str">
        <f>data_olah!H465</f>
        <v>TELKOMSEL</v>
      </c>
      <c r="I6349" s="246" t="str">
        <f>data_olah!I465</f>
        <v>ORBIT</v>
      </c>
      <c r="J6349" s="246" t="str">
        <f>data_olah!J465</f>
        <v>TERPASANG</v>
      </c>
      <c r="K6349" s="246" t="str">
        <f>data_olah!T465</f>
        <v>&lt;= 100GB</v>
      </c>
      <c r="L6349" s="246" t="str">
        <f>data_olah!U465</f>
        <v>TIDAK TERDETEKSI</v>
      </c>
    </row>
    <row r="6350">
      <c r="A6350" s="245">
        <v>2026.0</v>
      </c>
      <c r="B6350" s="245" t="s">
        <v>3602</v>
      </c>
      <c r="C6350" s="246" t="str">
        <f>data_olah!B466</f>
        <v>KUTAI KARTANEGARA</v>
      </c>
      <c r="D6350" s="246" t="str">
        <f>data_olah!C466</f>
        <v>TABANG</v>
      </c>
      <c r="E6350" s="246" t="str">
        <f>data_olah!D466</f>
        <v>RITAN BARU</v>
      </c>
      <c r="F6350" s="247" t="str">
        <f>data_olah!F466</f>
        <v>0.39040049982240504</v>
      </c>
      <c r="G6350" s="247" t="str">
        <f>data_olah!G466</f>
        <v>116.05443858020529</v>
      </c>
      <c r="H6350" s="246" t="str">
        <f>data_olah!H466</f>
        <v>TELKOMSAT</v>
      </c>
      <c r="I6350" s="246" t="str">
        <f>data_olah!I466</f>
        <v>STARLINK</v>
      </c>
      <c r="J6350" s="246" t="str">
        <f>data_olah!J466</f>
        <v>TERPASANG</v>
      </c>
      <c r="K6350" s="246" t="str">
        <f>data_olah!T466</f>
        <v/>
      </c>
      <c r="L6350" s="246" t="str">
        <f>data_olah!U466</f>
        <v>TIDAK OPTIMAL</v>
      </c>
    </row>
    <row r="6351">
      <c r="A6351" s="245">
        <v>2026.0</v>
      </c>
      <c r="B6351" s="245" t="s">
        <v>3602</v>
      </c>
      <c r="C6351" s="246" t="str">
        <f>data_olah!B467</f>
        <v>KUTAI KARTANEGARA</v>
      </c>
      <c r="D6351" s="246" t="str">
        <f>data_olah!C467</f>
        <v>TABANG</v>
      </c>
      <c r="E6351" s="246" t="str">
        <f>data_olah!D467</f>
        <v>TUKUNG RITAN</v>
      </c>
      <c r="F6351" s="247" t="str">
        <f>data_olah!F467</f>
        <v>0.3836810743381145</v>
      </c>
      <c r="G6351" s="247" t="str">
        <f>data_olah!G467</f>
        <v>116.05963797585214</v>
      </c>
      <c r="H6351" s="246" t="str">
        <f>data_olah!H467</f>
        <v>TELKOMSEL</v>
      </c>
      <c r="I6351" s="246" t="str">
        <f>data_olah!I467</f>
        <v>ORBIT</v>
      </c>
      <c r="J6351" s="246" t="str">
        <f>data_olah!J467</f>
        <v>TERPASANG</v>
      </c>
      <c r="K6351" s="246" t="str">
        <f>data_olah!T467</f>
        <v>&lt;= 100GB</v>
      </c>
      <c r="L6351" s="246" t="str">
        <f>data_olah!U467</f>
        <v>TIDAK TERDETEKSI</v>
      </c>
    </row>
    <row r="6352">
      <c r="A6352" s="245">
        <v>2026.0</v>
      </c>
      <c r="B6352" s="245" t="s">
        <v>3602</v>
      </c>
      <c r="C6352" s="246" t="str">
        <f>data_olah!B468</f>
        <v>KUTAI KARTANEGARA</v>
      </c>
      <c r="D6352" s="246" t="str">
        <f>data_olah!C468</f>
        <v>TENGGARONG</v>
      </c>
      <c r="E6352" s="246" t="str">
        <f>data_olah!D468</f>
        <v>RAPAK LAMBUR</v>
      </c>
      <c r="F6352" s="247" t="str">
        <f>data_olah!F468</f>
        <v>-0.33663589889178014</v>
      </c>
      <c r="G6352" s="247" t="str">
        <f>data_olah!G468</f>
        <v>116.95191114856135</v>
      </c>
      <c r="H6352" s="246" t="str">
        <f>data_olah!H468</f>
        <v>TELKOMSEL</v>
      </c>
      <c r="I6352" s="246" t="str">
        <f>data_olah!I468</f>
        <v>INDIHOME</v>
      </c>
      <c r="J6352" s="246" t="str">
        <f>data_olah!J468</f>
        <v>TERPASANG</v>
      </c>
      <c r="K6352" s="246" t="str">
        <f>data_olah!T468</f>
        <v/>
      </c>
      <c r="L6352" s="246" t="str">
        <f>data_olah!U468</f>
        <v>TIDAK OPTIMAL</v>
      </c>
    </row>
    <row r="6353">
      <c r="A6353" s="245">
        <v>2026.0</v>
      </c>
      <c r="B6353" s="245" t="s">
        <v>3602</v>
      </c>
      <c r="C6353" s="246" t="str">
        <f>data_olah!B469</f>
        <v>KUTAI KARTANEGARA</v>
      </c>
      <c r="D6353" s="246" t="str">
        <f>data_olah!C469</f>
        <v>TENGGARONG</v>
      </c>
      <c r="E6353" s="246" t="str">
        <f>data_olah!D469</f>
        <v>BENDANG RAYA</v>
      </c>
      <c r="F6353" s="247" t="str">
        <f>data_olah!F469</f>
        <v>-0.36856172061022047</v>
      </c>
      <c r="G6353" s="247" t="str">
        <f>data_olah!G469</f>
        <v>116.92560715246886</v>
      </c>
      <c r="H6353" s="246" t="str">
        <f>data_olah!H469</f>
        <v>TELKOMSEL</v>
      </c>
      <c r="I6353" s="246" t="str">
        <f>data_olah!I469</f>
        <v>INDIHOME</v>
      </c>
      <c r="J6353" s="246" t="str">
        <f>data_olah!J469</f>
        <v>TERPASANG</v>
      </c>
      <c r="K6353" s="246" t="str">
        <f>data_olah!T469</f>
        <v/>
      </c>
      <c r="L6353" s="246" t="str">
        <f>data_olah!U469</f>
        <v>TIDAK OPTIMAL</v>
      </c>
    </row>
    <row r="6354">
      <c r="A6354" s="245">
        <v>2026.0</v>
      </c>
      <c r="B6354" s="245" t="s">
        <v>3602</v>
      </c>
      <c r="C6354" s="246" t="str">
        <f>data_olah!B470</f>
        <v>KUTAI KARTANEGARA</v>
      </c>
      <c r="D6354" s="246" t="str">
        <f>data_olah!C470</f>
        <v>TENGGARONG SEBERANG</v>
      </c>
      <c r="E6354" s="246" t="str">
        <f>data_olah!D470</f>
        <v>MANUNGGAL JAYA</v>
      </c>
      <c r="F6354" s="247" t="str">
        <f>data_olah!F470</f>
        <v>-0.3810106422280086</v>
      </c>
      <c r="G6354" s="247" t="str">
        <f>data_olah!G470</f>
        <v>117.11211711089206</v>
      </c>
      <c r="H6354" s="246" t="str">
        <f>data_olah!H470</f>
        <v>TELKOM</v>
      </c>
      <c r="I6354" s="246" t="str">
        <f>data_olah!I470</f>
        <v>WMS</v>
      </c>
      <c r="J6354" s="246" t="str">
        <f>data_olah!J470</f>
        <v>TERPASANG</v>
      </c>
      <c r="K6354" s="246" t="str">
        <f>data_olah!T470</f>
        <v/>
      </c>
      <c r="L6354" s="246" t="str">
        <f>data_olah!U470</f>
        <v>TIDAK OPTIMAL</v>
      </c>
    </row>
    <row r="6355">
      <c r="A6355" s="245">
        <v>2026.0</v>
      </c>
      <c r="B6355" s="245" t="s">
        <v>3602</v>
      </c>
      <c r="C6355" s="246" t="str">
        <f>data_olah!B471</f>
        <v>KUTAI KARTANEGARA</v>
      </c>
      <c r="D6355" s="246" t="str">
        <f>data_olah!C471</f>
        <v>TENGGARONG SEBERANG</v>
      </c>
      <c r="E6355" s="246" t="str">
        <f>data_olah!D471</f>
        <v>BUKIT RAYA</v>
      </c>
      <c r="F6355" s="247" t="str">
        <f>data_olah!F471</f>
        <v>-0.4166513986292626</v>
      </c>
      <c r="G6355" s="247" t="str">
        <f>data_olah!G471</f>
        <v>117.06860766719366</v>
      </c>
      <c r="H6355" s="246" t="str">
        <f>data_olah!H471</f>
        <v>TELKOMSEL</v>
      </c>
      <c r="I6355" s="246" t="str">
        <f>data_olah!I471</f>
        <v>INDIHOME</v>
      </c>
      <c r="J6355" s="246" t="str">
        <f>data_olah!J471</f>
        <v>TERPASANG</v>
      </c>
      <c r="K6355" s="246" t="str">
        <f>data_olah!T471</f>
        <v/>
      </c>
      <c r="L6355" s="246" t="str">
        <f>data_olah!U471</f>
        <v>TIDAK OPTIMAL</v>
      </c>
    </row>
    <row r="6356">
      <c r="A6356" s="245">
        <v>2026.0</v>
      </c>
      <c r="B6356" s="245" t="s">
        <v>3602</v>
      </c>
      <c r="C6356" s="246" t="str">
        <f>data_olah!B472</f>
        <v>KUTAI KARTANEGARA</v>
      </c>
      <c r="D6356" s="246" t="str">
        <f>data_olah!C472</f>
        <v>TENGGARONG SEBERANG</v>
      </c>
      <c r="E6356" s="246" t="str">
        <f>data_olah!D472</f>
        <v>EMBALUT</v>
      </c>
      <c r="F6356" s="247" t="str">
        <f>data_olah!F472</f>
        <v>-0.3371235401605629</v>
      </c>
      <c r="G6356" s="247" t="str">
        <f>data_olah!G472</f>
        <v>117.08467270295287</v>
      </c>
      <c r="H6356" s="246" t="str">
        <f>data_olah!H472</f>
        <v>TELKOM</v>
      </c>
      <c r="I6356" s="246" t="str">
        <f>data_olah!I472</f>
        <v>WMS</v>
      </c>
      <c r="J6356" s="246" t="str">
        <f>data_olah!J472</f>
        <v>TERPASANG</v>
      </c>
      <c r="K6356" s="246" t="str">
        <f>data_olah!T472</f>
        <v/>
      </c>
      <c r="L6356" s="246" t="str">
        <f>data_olah!U472</f>
        <v>KURANG OPTIMAL</v>
      </c>
    </row>
    <row r="6357">
      <c r="A6357" s="245">
        <v>2026.0</v>
      </c>
      <c r="B6357" s="245" t="s">
        <v>3602</v>
      </c>
      <c r="C6357" s="246" t="str">
        <f>data_olah!B473</f>
        <v>KUTAI KARTANEGARA</v>
      </c>
      <c r="D6357" s="246" t="str">
        <f>data_olah!C473</f>
        <v>TENGGARONG SEBERANG</v>
      </c>
      <c r="E6357" s="246" t="str">
        <f>data_olah!D473</f>
        <v>BANGUN REJO</v>
      </c>
      <c r="F6357" s="247" t="str">
        <f>data_olah!F473</f>
        <v>-0.3582107036744533</v>
      </c>
      <c r="G6357" s="247" t="str">
        <f>data_olah!G473</f>
        <v>117.11026928174144</v>
      </c>
      <c r="H6357" s="246" t="str">
        <f>data_olah!H473</f>
        <v>TELKOM</v>
      </c>
      <c r="I6357" s="246" t="str">
        <f>data_olah!I473</f>
        <v>WMS</v>
      </c>
      <c r="J6357" s="246" t="str">
        <f>data_olah!J473</f>
        <v>TERPASANG</v>
      </c>
      <c r="K6357" s="246" t="str">
        <f>data_olah!T473</f>
        <v/>
      </c>
      <c r="L6357" s="246" t="str">
        <f>data_olah!U473</f>
        <v>KURANG OPTIMAL</v>
      </c>
    </row>
    <row r="6358">
      <c r="A6358" s="245">
        <v>2026.0</v>
      </c>
      <c r="B6358" s="245" t="s">
        <v>3602</v>
      </c>
      <c r="C6358" s="246" t="str">
        <f>data_olah!B474</f>
        <v>KUTAI KARTANEGARA</v>
      </c>
      <c r="D6358" s="246" t="str">
        <f>data_olah!C474</f>
        <v>TENGGARONG SEBERANG</v>
      </c>
      <c r="E6358" s="246" t="str">
        <f>data_olah!D474</f>
        <v>KERTA BUANA</v>
      </c>
      <c r="F6358" s="247" t="str">
        <f>data_olah!F474</f>
        <v>-0.3109178236353778</v>
      </c>
      <c r="G6358" s="247" t="str">
        <f>data_olah!G474</f>
        <v>117.10557560279412</v>
      </c>
      <c r="H6358" s="246" t="str">
        <f>data_olah!H474</f>
        <v>TELKOM</v>
      </c>
      <c r="I6358" s="246" t="str">
        <f>data_olah!I474</f>
        <v>WMS</v>
      </c>
      <c r="J6358" s="246" t="str">
        <f>data_olah!J474</f>
        <v>TERPASANG</v>
      </c>
      <c r="K6358" s="246" t="str">
        <f>data_olah!T474</f>
        <v/>
      </c>
      <c r="L6358" s="246" t="str">
        <f>data_olah!U474</f>
        <v>KURANG OPTIMAL</v>
      </c>
    </row>
    <row r="6359">
      <c r="A6359" s="245">
        <v>2026.0</v>
      </c>
      <c r="B6359" s="245" t="s">
        <v>3602</v>
      </c>
      <c r="C6359" s="246" t="str">
        <f>data_olah!B475</f>
        <v>KUTAI KARTANEGARA</v>
      </c>
      <c r="D6359" s="246" t="str">
        <f>data_olah!C475</f>
        <v>TENGGARONG SEBERANG</v>
      </c>
      <c r="E6359" s="246" t="str">
        <f>data_olah!D475</f>
        <v>SEPARI</v>
      </c>
      <c r="F6359" s="247" t="str">
        <f>data_olah!F475</f>
        <v>-0.3068913943349938</v>
      </c>
      <c r="G6359" s="247" t="str">
        <f>data_olah!G475</f>
        <v>117.05864943235343</v>
      </c>
      <c r="H6359" s="246" t="str">
        <f>data_olah!H475</f>
        <v>TELKOM</v>
      </c>
      <c r="I6359" s="246" t="str">
        <f>data_olah!I475</f>
        <v>Astinet</v>
      </c>
      <c r="J6359" s="246" t="str">
        <f>data_olah!J475</f>
        <v>TERPASANG</v>
      </c>
      <c r="K6359" s="246" t="str">
        <f>data_olah!T475</f>
        <v/>
      </c>
      <c r="L6359" s="246" t="str">
        <f>data_olah!U475</f>
        <v>TIDAK TERDETEKSI</v>
      </c>
    </row>
    <row r="6360">
      <c r="A6360" s="245">
        <v>2026.0</v>
      </c>
      <c r="B6360" s="245" t="s">
        <v>3602</v>
      </c>
      <c r="C6360" s="246" t="str">
        <f>data_olah!B476</f>
        <v>KUTAI KARTANEGARA</v>
      </c>
      <c r="D6360" s="246" t="str">
        <f>data_olah!C476</f>
        <v>TENGGARONG SEBERANG</v>
      </c>
      <c r="E6360" s="246" t="str">
        <f>data_olah!D476</f>
        <v>BUKIT PARIAMAN</v>
      </c>
      <c r="F6360" s="247" t="str">
        <f>data_olah!F476</f>
        <v>-0.2639331540165677</v>
      </c>
      <c r="G6360" s="247" t="str">
        <f>data_olah!G476</f>
        <v>117.12102279925075</v>
      </c>
      <c r="H6360" s="246" t="str">
        <f>data_olah!H476</f>
        <v>TELKOM</v>
      </c>
      <c r="I6360" s="246" t="str">
        <f>data_olah!I476</f>
        <v>WMS</v>
      </c>
      <c r="J6360" s="246" t="str">
        <f>data_olah!J476</f>
        <v>TERPASANG</v>
      </c>
      <c r="K6360" s="246" t="str">
        <f>data_olah!T476</f>
        <v/>
      </c>
      <c r="L6360" s="246" t="str">
        <f>data_olah!U476</f>
        <v>KURANG OPTIMAL</v>
      </c>
    </row>
    <row r="6361">
      <c r="A6361" s="245">
        <v>2026.0</v>
      </c>
      <c r="B6361" s="245" t="s">
        <v>3602</v>
      </c>
      <c r="C6361" s="246" t="str">
        <f>data_olah!B477</f>
        <v>KUTAI KARTANEGARA</v>
      </c>
      <c r="D6361" s="246" t="str">
        <f>data_olah!C477</f>
        <v>TENGGARONG SEBERANG</v>
      </c>
      <c r="E6361" s="246" t="str">
        <f>data_olah!D477</f>
        <v>BHUANA JAYA</v>
      </c>
      <c r="F6361" s="247" t="str">
        <f>data_olah!F477</f>
        <v>-0.24060451932600063</v>
      </c>
      <c r="G6361" s="247" t="str">
        <f>data_olah!G477</f>
        <v>117.13029454122139</v>
      </c>
      <c r="H6361" s="246" t="str">
        <f>data_olah!H477</f>
        <v>TELKOMSEL</v>
      </c>
      <c r="I6361" s="246" t="str">
        <f>data_olah!I477</f>
        <v>INDIHOME</v>
      </c>
      <c r="J6361" s="246" t="str">
        <f>data_olah!J477</f>
        <v>TERPASANG</v>
      </c>
      <c r="K6361" s="246" t="str">
        <f>data_olah!T477</f>
        <v/>
      </c>
      <c r="L6361" s="246" t="str">
        <f>data_olah!U477</f>
        <v>TIDAK OPTIMAL</v>
      </c>
    </row>
    <row r="6362">
      <c r="A6362" s="245">
        <v>2026.0</v>
      </c>
      <c r="B6362" s="245" t="s">
        <v>3602</v>
      </c>
      <c r="C6362" s="246" t="str">
        <f>data_olah!B478</f>
        <v>KUTAI KARTANEGARA</v>
      </c>
      <c r="D6362" s="246" t="str">
        <f>data_olah!C478</f>
        <v>TENGGARONG SEBERANG</v>
      </c>
      <c r="E6362" s="246" t="str">
        <f>data_olah!D478</f>
        <v>MULAWARMAN</v>
      </c>
      <c r="F6362" s="247" t="str">
        <f>data_olah!F478</f>
        <v>-0.18995778470058233</v>
      </c>
      <c r="G6362" s="247" t="str">
        <f>data_olah!G478</f>
        <v>117.14247912809928</v>
      </c>
      <c r="H6362" s="246" t="str">
        <f>data_olah!H478</f>
        <v>TELKOM</v>
      </c>
      <c r="I6362" s="246" t="str">
        <f>data_olah!I478</f>
        <v>Astinet</v>
      </c>
      <c r="J6362" s="246" t="str">
        <f>data_olah!J478</f>
        <v>TERPASANG</v>
      </c>
      <c r="K6362" s="246" t="str">
        <f>data_olah!T478</f>
        <v/>
      </c>
      <c r="L6362" s="246" t="str">
        <f>data_olah!U478</f>
        <v>TIDAK TERDETEKSI</v>
      </c>
    </row>
    <row r="6363">
      <c r="A6363" s="245">
        <v>2026.0</v>
      </c>
      <c r="B6363" s="245" t="s">
        <v>3602</v>
      </c>
      <c r="C6363" s="246" t="str">
        <f>data_olah!B479</f>
        <v>KUTAI KARTANEGARA</v>
      </c>
      <c r="D6363" s="246" t="str">
        <f>data_olah!C479</f>
        <v>TENGGARONG SEBERANG</v>
      </c>
      <c r="E6363" s="246" t="str">
        <f>data_olah!D479</f>
        <v>LOA ULUNG</v>
      </c>
      <c r="F6363" s="247" t="str">
        <f>data_olah!F479</f>
        <v>-0.35799352749585234</v>
      </c>
      <c r="G6363" s="247" t="str">
        <f>data_olah!G479</f>
        <v>117.01104828575836</v>
      </c>
      <c r="H6363" s="246" t="str">
        <f>data_olah!H479</f>
        <v>TELKOMSEL</v>
      </c>
      <c r="I6363" s="246" t="str">
        <f>data_olah!I479</f>
        <v>INDIHOME</v>
      </c>
      <c r="J6363" s="246" t="str">
        <f>data_olah!J479</f>
        <v>TERPASANG</v>
      </c>
      <c r="K6363" s="246" t="str">
        <f>data_olah!T479</f>
        <v/>
      </c>
      <c r="L6363" s="246" t="str">
        <f>data_olah!U479</f>
        <v>KURANG OPTIMAL</v>
      </c>
    </row>
    <row r="6364">
      <c r="A6364" s="245">
        <v>2026.0</v>
      </c>
      <c r="B6364" s="245" t="s">
        <v>3602</v>
      </c>
      <c r="C6364" s="246" t="str">
        <f>data_olah!B480</f>
        <v>KUTAI KARTANEGARA</v>
      </c>
      <c r="D6364" s="246" t="str">
        <f>data_olah!C480</f>
        <v>TENGGARONG SEBERANG</v>
      </c>
      <c r="E6364" s="246" t="str">
        <f>data_olah!D480</f>
        <v>LOA RAYA</v>
      </c>
      <c r="F6364" s="247" t="str">
        <f>data_olah!F480</f>
        <v>-0.3945583994622957</v>
      </c>
      <c r="G6364" s="247" t="str">
        <f>data_olah!G480</f>
        <v>116.99652508205625</v>
      </c>
      <c r="H6364" s="246" t="str">
        <f>data_olah!H480</f>
        <v>TELKOMSEL</v>
      </c>
      <c r="I6364" s="246" t="str">
        <f>data_olah!I480</f>
        <v>INDIHOME</v>
      </c>
      <c r="J6364" s="246" t="str">
        <f>data_olah!J480</f>
        <v>TERPASANG</v>
      </c>
      <c r="K6364" s="246" t="str">
        <f>data_olah!T480</f>
        <v/>
      </c>
      <c r="L6364" s="246" t="str">
        <f>data_olah!U480</f>
        <v>SANGAT OPTIMAL</v>
      </c>
    </row>
    <row r="6365">
      <c r="A6365" s="245">
        <v>2026.0</v>
      </c>
      <c r="B6365" s="245" t="s">
        <v>3602</v>
      </c>
      <c r="C6365" s="246" t="str">
        <f>data_olah!B481</f>
        <v>KUTAI KARTANEGARA</v>
      </c>
      <c r="D6365" s="246" t="str">
        <f>data_olah!C481</f>
        <v>TENGGARONG SEBERANG</v>
      </c>
      <c r="E6365" s="246" t="str">
        <f>data_olah!D481</f>
        <v>PERJIWA</v>
      </c>
      <c r="F6365" s="247" t="str">
        <f>data_olah!F481</f>
        <v>-0.4109181712698583</v>
      </c>
      <c r="G6365" s="247" t="str">
        <f>data_olah!G481</f>
        <v>117.00054461829646</v>
      </c>
      <c r="H6365" s="246" t="str">
        <f>data_olah!H481</f>
        <v>TELKOMSEL</v>
      </c>
      <c r="I6365" s="246" t="str">
        <f>data_olah!I481</f>
        <v>INDIHOME</v>
      </c>
      <c r="J6365" s="246" t="str">
        <f>data_olah!J481</f>
        <v>TERPASANG</v>
      </c>
      <c r="K6365" s="246" t="str">
        <f>data_olah!T481</f>
        <v/>
      </c>
      <c r="L6365" s="246" t="str">
        <f>data_olah!U481</f>
        <v>TIDAK OPTIMAL</v>
      </c>
    </row>
    <row r="6366">
      <c r="A6366" s="245">
        <v>2026.0</v>
      </c>
      <c r="B6366" s="245" t="s">
        <v>3602</v>
      </c>
      <c r="C6366" s="246" t="str">
        <f>data_olah!B482</f>
        <v>KUTAI KARTANEGARA</v>
      </c>
      <c r="D6366" s="246" t="str">
        <f>data_olah!C482</f>
        <v>TENGGARONG SEBERANG</v>
      </c>
      <c r="E6366" s="246" t="str">
        <f>data_olah!D482</f>
        <v>TELUK DALAM</v>
      </c>
      <c r="F6366" s="247" t="str">
        <f>data_olah!F482</f>
        <v>-0.43811414320421616</v>
      </c>
      <c r="G6366" s="247" t="str">
        <f>data_olah!G482</f>
        <v>117.01033596115947</v>
      </c>
      <c r="H6366" s="246" t="str">
        <f>data_olah!H482</f>
        <v>TELKOMSEL</v>
      </c>
      <c r="I6366" s="246" t="str">
        <f>data_olah!I482</f>
        <v>INDIHOME</v>
      </c>
      <c r="J6366" s="246" t="str">
        <f>data_olah!J482</f>
        <v>TERPASANG</v>
      </c>
      <c r="K6366" s="246" t="str">
        <f>data_olah!T482</f>
        <v/>
      </c>
      <c r="L6366" s="246" t="str">
        <f>data_olah!U482</f>
        <v>TIDAK OPTIMAL</v>
      </c>
    </row>
    <row r="6367">
      <c r="A6367" s="245">
        <v>2026.0</v>
      </c>
      <c r="B6367" s="245" t="s">
        <v>3602</v>
      </c>
      <c r="C6367" s="246" t="str">
        <f>data_olah!B483</f>
        <v>KUTAI KARTANEGARA</v>
      </c>
      <c r="D6367" s="246" t="str">
        <f>data_olah!C483</f>
        <v>TENGGARONG SEBERANG</v>
      </c>
      <c r="E6367" s="246" t="str">
        <f>data_olah!D483</f>
        <v>LOA LEPU</v>
      </c>
      <c r="F6367" s="247" t="str">
        <f>data_olah!F483</f>
        <v>-0.4535990986470325</v>
      </c>
      <c r="G6367" s="247" t="str">
        <f>data_olah!G483</f>
        <v>117.02026317872068</v>
      </c>
      <c r="H6367" s="246" t="str">
        <f>data_olah!H483</f>
        <v/>
      </c>
      <c r="I6367" s="246" t="str">
        <f>data_olah!I483</f>
        <v/>
      </c>
      <c r="J6367" s="246" t="str">
        <f>data_olah!J483</f>
        <v/>
      </c>
      <c r="K6367" s="246" t="str">
        <f>data_olah!T483</f>
        <v/>
      </c>
      <c r="L6367" s="246" t="str">
        <f>data_olah!U483</f>
        <v>BELUM TERPASANG</v>
      </c>
    </row>
    <row r="6368">
      <c r="A6368" s="245">
        <v>2026.0</v>
      </c>
      <c r="B6368" s="245" t="s">
        <v>3602</v>
      </c>
      <c r="C6368" s="246" t="str">
        <f>data_olah!B484</f>
        <v>KUTAI KARTANEGARA</v>
      </c>
      <c r="D6368" s="246" t="str">
        <f>data_olah!C484</f>
        <v>TENGGARONG SEBERANG</v>
      </c>
      <c r="E6368" s="246" t="str">
        <f>data_olah!D484</f>
        <v>SUKA MAJU</v>
      </c>
      <c r="F6368" s="247" t="str">
        <f>data_olah!F484</f>
        <v>-0.22650717927559386</v>
      </c>
      <c r="G6368" s="247" t="str">
        <f>data_olah!G484</f>
        <v>117.0791019590544</v>
      </c>
      <c r="H6368" s="246" t="str">
        <f>data_olah!H484</f>
        <v>TELKOM</v>
      </c>
      <c r="I6368" s="246" t="str">
        <f>data_olah!I484</f>
        <v>Astinet</v>
      </c>
      <c r="J6368" s="246" t="str">
        <f>data_olah!J484</f>
        <v>TERPASANG</v>
      </c>
      <c r="K6368" s="246" t="str">
        <f>data_olah!T484</f>
        <v/>
      </c>
      <c r="L6368" s="246" t="str">
        <f>data_olah!U484</f>
        <v>TIDAK TERDETEKSI</v>
      </c>
    </row>
    <row r="6369">
      <c r="A6369" s="245">
        <v>2026.0</v>
      </c>
      <c r="B6369" s="245" t="s">
        <v>3602</v>
      </c>
      <c r="C6369" s="246" t="str">
        <f>data_olah!B485</f>
        <v>KUTAI KARTANEGARA</v>
      </c>
      <c r="D6369" s="246" t="str">
        <f>data_olah!C485</f>
        <v>TENGGARONG SEBERANG</v>
      </c>
      <c r="E6369" s="246" t="str">
        <f>data_olah!D485</f>
        <v>LOA PARI</v>
      </c>
      <c r="F6369" s="247" t="str">
        <f>data_olah!F485</f>
        <v>-0.3798082846171705</v>
      </c>
      <c r="G6369" s="247" t="str">
        <f>data_olah!G485</f>
        <v>116.99347673787696</v>
      </c>
      <c r="H6369" s="246" t="str">
        <f>data_olah!H485</f>
        <v>TELKOMSEL</v>
      </c>
      <c r="I6369" s="246" t="str">
        <f>data_olah!I485</f>
        <v>INDIHOME</v>
      </c>
      <c r="J6369" s="246" t="str">
        <f>data_olah!J485</f>
        <v>TERPASANG</v>
      </c>
      <c r="K6369" s="246" t="str">
        <f>data_olah!T485</f>
        <v/>
      </c>
      <c r="L6369" s="246" t="str">
        <f>data_olah!U485</f>
        <v>KURANG OPTIMAL</v>
      </c>
    </row>
    <row r="6370">
      <c r="A6370" s="245">
        <v>2026.0</v>
      </c>
      <c r="B6370" s="245" t="s">
        <v>3602</v>
      </c>
      <c r="C6370" s="246" t="str">
        <f>data_olah!B486</f>
        <v>KUTAI KARTANEGARA</v>
      </c>
      <c r="D6370" s="246" t="str">
        <f>data_olah!C486</f>
        <v>TENGGARONG SEBERANG</v>
      </c>
      <c r="E6370" s="246" t="str">
        <f>data_olah!D486</f>
        <v>KARANG TUNGGAL</v>
      </c>
      <c r="F6370" s="247" t="str">
        <f>data_olah!F486</f>
        <v>-0.4035708055763041</v>
      </c>
      <c r="G6370" s="247" t="str">
        <f>data_olah!G486</f>
        <v>117.09870951317284</v>
      </c>
      <c r="H6370" s="246" t="str">
        <f>data_olah!H486</f>
        <v>TELKOM</v>
      </c>
      <c r="I6370" s="246" t="str">
        <f>data_olah!I486</f>
        <v>Astinet</v>
      </c>
      <c r="J6370" s="246" t="str">
        <f>data_olah!J486</f>
        <v>TERPASANG</v>
      </c>
      <c r="K6370" s="246" t="str">
        <f>data_olah!T486</f>
        <v/>
      </c>
      <c r="L6370" s="246" t="str">
        <f>data_olah!U486</f>
        <v>TIDAK TERDETEKSI</v>
      </c>
    </row>
    <row r="6371">
      <c r="A6371" s="245">
        <v>2026.0</v>
      </c>
      <c r="B6371" s="245" t="s">
        <v>3602</v>
      </c>
      <c r="C6371" s="246" t="str">
        <f>data_olah!B487</f>
        <v>KUTAI KARTANEGARA</v>
      </c>
      <c r="D6371" s="246" t="str">
        <f>data_olah!C487</f>
        <v>TENGGARONG SEBERANG</v>
      </c>
      <c r="E6371" s="246" t="str">
        <f>data_olah!D487</f>
        <v>TANJUNG BATU</v>
      </c>
      <c r="F6371" s="247" t="str">
        <f>data_olah!F487</f>
        <v>-0.39170378498022523</v>
      </c>
      <c r="G6371" s="247" t="str">
        <f>data_olah!G487</f>
        <v>117.05775770295307</v>
      </c>
      <c r="H6371" s="246" t="str">
        <f>data_olah!H487</f>
        <v>TELKOM</v>
      </c>
      <c r="I6371" s="246" t="str">
        <f>data_olah!I487</f>
        <v>WMS</v>
      </c>
      <c r="J6371" s="246" t="str">
        <f>data_olah!J487</f>
        <v>TERPASANG</v>
      </c>
      <c r="K6371" s="246" t="str">
        <f>data_olah!T487</f>
        <v/>
      </c>
      <c r="L6371" s="246" t="str">
        <f>data_olah!U487</f>
        <v>KURANG OPTIMAL</v>
      </c>
    </row>
    <row r="6372">
      <c r="A6372" s="245">
        <v>2026.0</v>
      </c>
      <c r="B6372" s="245" t="s">
        <v>3602</v>
      </c>
      <c r="C6372" s="246" t="str">
        <f>data_olah!B488</f>
        <v>KUTAI TIMUR</v>
      </c>
      <c r="D6372" s="246" t="str">
        <f>data_olah!C488</f>
        <v>BATU AMPAR</v>
      </c>
      <c r="E6372" s="246" t="str">
        <f>data_olah!D488</f>
        <v>BATU TIMBAU</v>
      </c>
      <c r="F6372" s="247" t="str">
        <f>data_olah!F488</f>
        <v>0.6717653142937406</v>
      </c>
      <c r="G6372" s="247" t="str">
        <f>data_olah!G488</f>
        <v>116.82894042479859</v>
      </c>
      <c r="H6372" s="246" t="str">
        <f>data_olah!H488</f>
        <v>TELKOMSEL</v>
      </c>
      <c r="I6372" s="246" t="str">
        <f>data_olah!I488</f>
        <v>ORBIT</v>
      </c>
      <c r="J6372" s="246" t="str">
        <f>data_olah!J488</f>
        <v>TERPASANG</v>
      </c>
      <c r="K6372" s="246" t="str">
        <f>data_olah!T488</f>
        <v>&lt;= 100GB</v>
      </c>
      <c r="L6372" s="246" t="str">
        <f>data_olah!U488</f>
        <v>TIDAK TERDETEKSI</v>
      </c>
    </row>
    <row r="6373">
      <c r="A6373" s="245">
        <v>2026.0</v>
      </c>
      <c r="B6373" s="245" t="s">
        <v>3602</v>
      </c>
      <c r="C6373" s="246" t="str">
        <f>data_olah!B489</f>
        <v>KUTAI TIMUR</v>
      </c>
      <c r="D6373" s="246" t="str">
        <f>data_olah!C489</f>
        <v>BATU AMPAR</v>
      </c>
      <c r="E6373" s="246" t="str">
        <f>data_olah!D489</f>
        <v>BENO HARAPAN</v>
      </c>
      <c r="F6373" s="247" t="str">
        <f>data_olah!F489</f>
        <v>0.68060</v>
      </c>
      <c r="G6373" s="247" t="str">
        <f>data_olah!G489</f>
        <v>116.89559</v>
      </c>
      <c r="H6373" s="246" t="str">
        <f>data_olah!H489</f>
        <v>COMTELINDO</v>
      </c>
      <c r="I6373" s="246" t="str">
        <f>data_olah!I489</f>
        <v>WMS</v>
      </c>
      <c r="J6373" s="246" t="str">
        <f>data_olah!J489</f>
        <v>TERPASANG</v>
      </c>
      <c r="K6373" s="246" t="str">
        <f>data_olah!T489</f>
        <v>&lt;= 50GB</v>
      </c>
      <c r="L6373" s="246" t="str">
        <f>data_olah!U489</f>
        <v>TIDAK OPTIMAL</v>
      </c>
    </row>
    <row r="6374">
      <c r="A6374" s="245">
        <v>2026.0</v>
      </c>
      <c r="B6374" s="245" t="s">
        <v>3602</v>
      </c>
      <c r="C6374" s="246" t="str">
        <f>data_olah!B490</f>
        <v>KUTAI TIMUR</v>
      </c>
      <c r="D6374" s="246" t="str">
        <f>data_olah!C490</f>
        <v>BATU AMPAR</v>
      </c>
      <c r="E6374" s="246" t="str">
        <f>data_olah!D490</f>
        <v>MUGI RAHAYU</v>
      </c>
      <c r="F6374" s="247" t="str">
        <f>data_olah!F490</f>
        <v>0.7825214115921425</v>
      </c>
      <c r="G6374" s="247" t="str">
        <f>data_olah!G490</f>
        <v>116.9451714526383</v>
      </c>
      <c r="H6374" s="246" t="str">
        <f>data_olah!H490</f>
        <v>COMTELINDO</v>
      </c>
      <c r="I6374" s="246" t="str">
        <f>data_olah!I490</f>
        <v>WMS</v>
      </c>
      <c r="J6374" s="246" t="str">
        <f>data_olah!J490</f>
        <v>TERPASANG</v>
      </c>
      <c r="K6374" s="246" t="str">
        <f>data_olah!T490</f>
        <v>&lt;= 1GB</v>
      </c>
      <c r="L6374" s="246" t="str">
        <f>data_olah!U490</f>
        <v>SANGAT OPTIMAL</v>
      </c>
    </row>
    <row r="6375">
      <c r="A6375" s="245">
        <v>2026.0</v>
      </c>
      <c r="B6375" s="245" t="s">
        <v>3602</v>
      </c>
      <c r="C6375" s="246" t="str">
        <f>data_olah!B491</f>
        <v>KUTAI TIMUR</v>
      </c>
      <c r="D6375" s="246" t="str">
        <f>data_olah!C491</f>
        <v>BATU AMPAR</v>
      </c>
      <c r="E6375" s="246" t="str">
        <f>data_olah!D491</f>
        <v>MAWAI INDAH</v>
      </c>
      <c r="F6375" s="247" t="str">
        <f>data_olah!F491</f>
        <v>0.5712275988463508</v>
      </c>
      <c r="G6375" s="247" t="str">
        <f>data_olah!G491</f>
        <v>116.8647128265896</v>
      </c>
      <c r="H6375" s="246" t="str">
        <f>data_olah!H491</f>
        <v>TELKOMSEL</v>
      </c>
      <c r="I6375" s="246" t="str">
        <f>data_olah!I491</f>
        <v>ORBIT</v>
      </c>
      <c r="J6375" s="246" t="str">
        <f>data_olah!J491</f>
        <v>TERPASANG</v>
      </c>
      <c r="K6375" s="246" t="str">
        <f>data_olah!T491</f>
        <v>&lt;= 150GB</v>
      </c>
      <c r="L6375" s="246" t="str">
        <f>data_olah!U491</f>
        <v>TIDAK TERDETEKSI</v>
      </c>
    </row>
    <row r="6376">
      <c r="A6376" s="245">
        <v>2026.0</v>
      </c>
      <c r="B6376" s="245" t="s">
        <v>3602</v>
      </c>
      <c r="C6376" s="246" t="str">
        <f>data_olah!B492</f>
        <v>KUTAI TIMUR</v>
      </c>
      <c r="D6376" s="246" t="str">
        <f>data_olah!C492</f>
        <v>BATU AMPAR</v>
      </c>
      <c r="E6376" s="246" t="str">
        <f>data_olah!D492</f>
        <v>HIMBA LESTARI</v>
      </c>
      <c r="F6376" s="247" t="str">
        <f>data_olah!F492</f>
        <v>0.6520102549858896</v>
      </c>
      <c r="G6376" s="247" t="str">
        <f>data_olah!G492</f>
        <v>117.01510482339054</v>
      </c>
      <c r="H6376" s="246" t="str">
        <f>data_olah!H492</f>
        <v>COMTELINDO</v>
      </c>
      <c r="I6376" s="246" t="str">
        <f>data_olah!I492</f>
        <v>WMS</v>
      </c>
      <c r="J6376" s="246" t="str">
        <f>data_olah!J492</f>
        <v>TERPASANG</v>
      </c>
      <c r="K6376" s="246" t="str">
        <f>data_olah!T492</f>
        <v>&lt;= 1GB</v>
      </c>
      <c r="L6376" s="246" t="str">
        <f>data_olah!U492</f>
        <v>TIDAK OPTIMAL</v>
      </c>
    </row>
    <row r="6377">
      <c r="A6377" s="245">
        <v>2026.0</v>
      </c>
      <c r="B6377" s="245" t="s">
        <v>3602</v>
      </c>
      <c r="C6377" s="246" t="str">
        <f>data_olah!B493</f>
        <v>KUTAI TIMUR</v>
      </c>
      <c r="D6377" s="246" t="str">
        <f>data_olah!C493</f>
        <v>BATU AMPAR</v>
      </c>
      <c r="E6377" s="246" t="str">
        <f>data_olah!D493</f>
        <v>TELAGA</v>
      </c>
      <c r="F6377" s="247" t="str">
        <f>data_olah!F493</f>
        <v>0.655775</v>
      </c>
      <c r="G6377" s="247" t="str">
        <f>data_olah!G493</f>
        <v>116.829928</v>
      </c>
      <c r="H6377" s="246" t="str">
        <f>data_olah!H493</f>
        <v>BESTCAMP</v>
      </c>
      <c r="I6377" s="246" t="str">
        <f>data_olah!I493</f>
        <v>STARLINK</v>
      </c>
      <c r="J6377" s="246" t="str">
        <f>data_olah!J493</f>
        <v>TERPASANG</v>
      </c>
      <c r="K6377" s="246" t="str">
        <f>data_olah!T493</f>
        <v>&lt;= 1GB</v>
      </c>
      <c r="L6377" s="246" t="str">
        <f>data_olah!U493</f>
        <v>TIDAK OPTIMAL</v>
      </c>
    </row>
    <row r="6378">
      <c r="A6378" s="245">
        <v>2026.0</v>
      </c>
      <c r="B6378" s="245" t="s">
        <v>3602</v>
      </c>
      <c r="C6378" s="246" t="str">
        <f>data_olah!B494</f>
        <v>KUTAI TIMUR</v>
      </c>
      <c r="D6378" s="246" t="str">
        <f>data_olah!C494</f>
        <v>BATU AMPAR</v>
      </c>
      <c r="E6378" s="246" t="str">
        <f>data_olah!D494</f>
        <v>BATU TIMBAU ULU</v>
      </c>
      <c r="F6378" s="247" t="str">
        <f>data_olah!F494</f>
        <v>0.67883</v>
      </c>
      <c r="G6378" s="247" t="str">
        <f>data_olah!G494</f>
        <v>116.82867</v>
      </c>
      <c r="H6378" s="246" t="str">
        <f>data_olah!H494</f>
        <v>TELKOMSEL</v>
      </c>
      <c r="I6378" s="246" t="str">
        <f>data_olah!I494</f>
        <v>ORBIT</v>
      </c>
      <c r="J6378" s="246" t="str">
        <f>data_olah!J494</f>
        <v>TERPASANG</v>
      </c>
      <c r="K6378" s="246" t="str">
        <f>data_olah!T494</f>
        <v>&lt;= 200GB</v>
      </c>
      <c r="L6378" s="246" t="str">
        <f>data_olah!U494</f>
        <v>TIDAK TERDETEKSI</v>
      </c>
    </row>
    <row r="6379">
      <c r="A6379" s="245">
        <v>2026.0</v>
      </c>
      <c r="B6379" s="245" t="s">
        <v>3602</v>
      </c>
      <c r="C6379" s="246" t="str">
        <f>data_olah!B495</f>
        <v>KUTAI TIMUR</v>
      </c>
      <c r="D6379" s="246" t="str">
        <f>data_olah!C495</f>
        <v>BENGALON</v>
      </c>
      <c r="E6379" s="246" t="str">
        <f>data_olah!D495</f>
        <v>SEPASO</v>
      </c>
      <c r="F6379" s="247" t="str">
        <f>data_olah!F495</f>
        <v>0.7445555</v>
      </c>
      <c r="G6379" s="247" t="str">
        <f>data_olah!G495</f>
        <v>117.5836111</v>
      </c>
      <c r="H6379" s="246" t="str">
        <f>data_olah!H495</f>
        <v>TELKOM</v>
      </c>
      <c r="I6379" s="246" t="str">
        <f>data_olah!I495</f>
        <v>Astinet</v>
      </c>
      <c r="J6379" s="246" t="str">
        <f>data_olah!J495</f>
        <v>TERPASANG</v>
      </c>
      <c r="K6379" s="246" t="str">
        <f>data_olah!T495</f>
        <v/>
      </c>
      <c r="L6379" s="246" t="str">
        <f>data_olah!U495</f>
        <v>TIDAK TERDETEKSI</v>
      </c>
    </row>
    <row r="6380">
      <c r="A6380" s="245">
        <v>2026.0</v>
      </c>
      <c r="B6380" s="245" t="s">
        <v>3602</v>
      </c>
      <c r="C6380" s="246" t="str">
        <f>data_olah!B496</f>
        <v>KUTAI TIMUR</v>
      </c>
      <c r="D6380" s="246" t="str">
        <f>data_olah!C496</f>
        <v>BENGALON</v>
      </c>
      <c r="E6380" s="246" t="str">
        <f>data_olah!D496</f>
        <v>SEKERAT</v>
      </c>
      <c r="F6380" s="247" t="str">
        <f>data_olah!F496</f>
        <v>0.776742</v>
      </c>
      <c r="G6380" s="247" t="str">
        <f>data_olah!G496</f>
        <v>117.769682</v>
      </c>
      <c r="H6380" s="246" t="str">
        <f>data_olah!H496</f>
        <v>TELKOM</v>
      </c>
      <c r="I6380" s="246" t="str">
        <f>data_olah!I496</f>
        <v>Astinet</v>
      </c>
      <c r="J6380" s="246" t="str">
        <f>data_olah!J496</f>
        <v>TERPASANG</v>
      </c>
      <c r="K6380" s="246" t="str">
        <f>data_olah!T496</f>
        <v/>
      </c>
      <c r="L6380" s="246" t="str">
        <f>data_olah!U496</f>
        <v>TIDAK TERDETEKSI</v>
      </c>
    </row>
    <row r="6381">
      <c r="A6381" s="245">
        <v>2026.0</v>
      </c>
      <c r="B6381" s="245" t="s">
        <v>3602</v>
      </c>
      <c r="C6381" s="246" t="str">
        <f>data_olah!B497</f>
        <v>KUTAI TIMUR</v>
      </c>
      <c r="D6381" s="246" t="str">
        <f>data_olah!C497</f>
        <v>BENGALON</v>
      </c>
      <c r="E6381" s="246" t="str">
        <f>data_olah!D497</f>
        <v>KERAITAN</v>
      </c>
      <c r="F6381" s="247" t="str">
        <f>data_olah!F497</f>
        <v>0.83305</v>
      </c>
      <c r="G6381" s="247" t="str">
        <f>data_olah!G497</f>
        <v>117.56609</v>
      </c>
      <c r="H6381" s="246" t="str">
        <f>data_olah!H497</f>
        <v>COMTELINDO</v>
      </c>
      <c r="I6381" s="246" t="str">
        <f>data_olah!I497</f>
        <v>WMS</v>
      </c>
      <c r="J6381" s="246" t="str">
        <f>data_olah!J497</f>
        <v>TERPASANG</v>
      </c>
      <c r="K6381" s="246" t="str">
        <f>data_olah!T497</f>
        <v>&lt;= 1GB</v>
      </c>
      <c r="L6381" s="246" t="str">
        <f>data_olah!U497</f>
        <v>SANGAT OPTIMAL</v>
      </c>
    </row>
    <row r="6382">
      <c r="A6382" s="245">
        <v>2026.0</v>
      </c>
      <c r="B6382" s="245" t="s">
        <v>3602</v>
      </c>
      <c r="C6382" s="246" t="str">
        <f>data_olah!B498</f>
        <v>KUTAI TIMUR</v>
      </c>
      <c r="D6382" s="246" t="str">
        <f>data_olah!C498</f>
        <v>BENGALON</v>
      </c>
      <c r="E6382" s="246" t="str">
        <f>data_olah!D498</f>
        <v>TEPIAN LANGSAT</v>
      </c>
      <c r="F6382" s="247" t="str">
        <f>data_olah!F498</f>
        <v>0.77233</v>
      </c>
      <c r="G6382" s="247" t="str">
        <f>data_olah!G498</f>
        <v>117.45033</v>
      </c>
      <c r="H6382" s="246" t="str">
        <f>data_olah!H498</f>
        <v>COMTELINDO</v>
      </c>
      <c r="I6382" s="246" t="str">
        <f>data_olah!I498</f>
        <v>WMS</v>
      </c>
      <c r="J6382" s="246" t="str">
        <f>data_olah!J498</f>
        <v>TERPASANG</v>
      </c>
      <c r="K6382" s="246" t="str">
        <f>data_olah!T498</f>
        <v>&lt;= 1GB</v>
      </c>
      <c r="L6382" s="246" t="str">
        <f>data_olah!U498</f>
        <v>TIDAK OPTIMAL</v>
      </c>
    </row>
    <row r="6383">
      <c r="A6383" s="245">
        <v>2026.0</v>
      </c>
      <c r="B6383" s="245" t="s">
        <v>3602</v>
      </c>
      <c r="C6383" s="246" t="str">
        <f>data_olah!B499</f>
        <v>KUTAI TIMUR</v>
      </c>
      <c r="D6383" s="246" t="str">
        <f>data_olah!C499</f>
        <v>BENGALON</v>
      </c>
      <c r="E6383" s="246" t="str">
        <f>data_olah!D499</f>
        <v>TEBANGAN LEMBAK</v>
      </c>
      <c r="F6383" s="247" t="str">
        <f>data_olah!F499</f>
        <v>0.810077867448428</v>
      </c>
      <c r="G6383" s="247" t="str">
        <f>data_olah!G499</f>
        <v>117.4828567722489</v>
      </c>
      <c r="H6383" s="246" t="str">
        <f>data_olah!H499</f>
        <v>COMTELINDO</v>
      </c>
      <c r="I6383" s="246" t="str">
        <f>data_olah!I499</f>
        <v>WMS</v>
      </c>
      <c r="J6383" s="246" t="str">
        <f>data_olah!J499</f>
        <v>TERPASANG</v>
      </c>
      <c r="K6383" s="246" t="str">
        <f>data_olah!T499</f>
        <v>&lt;= 1GB</v>
      </c>
      <c r="L6383" s="246" t="str">
        <f>data_olah!U499</f>
        <v>TIDAK OPTIMAL</v>
      </c>
    </row>
    <row r="6384">
      <c r="A6384" s="245">
        <v>2026.0</v>
      </c>
      <c r="B6384" s="245" t="s">
        <v>3602</v>
      </c>
      <c r="C6384" s="246" t="str">
        <f>data_olah!B500</f>
        <v>KUTAI TIMUR</v>
      </c>
      <c r="D6384" s="246" t="str">
        <f>data_olah!C500</f>
        <v>BENGALON</v>
      </c>
      <c r="E6384" s="246" t="str">
        <f>data_olah!D500</f>
        <v>SEPASO TIMUR</v>
      </c>
      <c r="F6384" s="247" t="str">
        <f>data_olah!F500</f>
        <v>0.74270</v>
      </c>
      <c r="G6384" s="247" t="str">
        <f>data_olah!G500</f>
        <v>117.59598</v>
      </c>
      <c r="H6384" s="246" t="str">
        <f>data_olah!H500</f>
        <v>TELKOM</v>
      </c>
      <c r="I6384" s="246" t="str">
        <f>data_olah!I500</f>
        <v>WMS</v>
      </c>
      <c r="J6384" s="246" t="str">
        <f>data_olah!J500</f>
        <v>TERPASANG</v>
      </c>
      <c r="K6384" s="246" t="str">
        <f>data_olah!T500</f>
        <v/>
      </c>
      <c r="L6384" s="246" t="str">
        <f>data_olah!U500</f>
        <v>TIDAK OPTIMAL</v>
      </c>
    </row>
    <row r="6385">
      <c r="A6385" s="245">
        <v>2026.0</v>
      </c>
      <c r="B6385" s="245" t="s">
        <v>3602</v>
      </c>
      <c r="C6385" s="246" t="str">
        <f>data_olah!B501</f>
        <v>KUTAI TIMUR</v>
      </c>
      <c r="D6385" s="246" t="str">
        <f>data_olah!C501</f>
        <v>BENGALON</v>
      </c>
      <c r="E6385" s="246" t="str">
        <f>data_olah!D501</f>
        <v>SEPASO SELATAN</v>
      </c>
      <c r="F6385" s="247" t="str">
        <f>data_olah!F501</f>
        <v>0.74195</v>
      </c>
      <c r="G6385" s="247" t="str">
        <f>data_olah!G501</f>
        <v>117.58166</v>
      </c>
      <c r="H6385" s="246" t="str">
        <f>data_olah!H501</f>
        <v>TELKOM</v>
      </c>
      <c r="I6385" s="246" t="str">
        <f>data_olah!I501</f>
        <v>WMS</v>
      </c>
      <c r="J6385" s="246" t="str">
        <f>data_olah!J501</f>
        <v>TERPASANG</v>
      </c>
      <c r="K6385" s="246" t="str">
        <f>data_olah!T501</f>
        <v/>
      </c>
      <c r="L6385" s="246" t="str">
        <f>data_olah!U501</f>
        <v>KURANG OPTIMAL</v>
      </c>
    </row>
    <row r="6386">
      <c r="A6386" s="245">
        <v>2026.0</v>
      </c>
      <c r="B6386" s="245" t="s">
        <v>3602</v>
      </c>
      <c r="C6386" s="246" t="str">
        <f>data_olah!B502</f>
        <v>KUTAI TIMUR</v>
      </c>
      <c r="D6386" s="246" t="str">
        <f>data_olah!C502</f>
        <v>BENGALON</v>
      </c>
      <c r="E6386" s="246" t="str">
        <f>data_olah!D502</f>
        <v>MUARA BENGALON</v>
      </c>
      <c r="F6386" s="247" t="str">
        <f>data_olah!F502</f>
        <v>0.63185</v>
      </c>
      <c r="G6386" s="247" t="str">
        <f>data_olah!G502</f>
        <v>117.70147</v>
      </c>
      <c r="H6386" s="246" t="str">
        <f>data_olah!H502</f>
        <v>COMTELINDO</v>
      </c>
      <c r="I6386" s="246" t="str">
        <f>data_olah!I502</f>
        <v>WMS</v>
      </c>
      <c r="J6386" s="246" t="str">
        <f>data_olah!J502</f>
        <v>TERPASANG</v>
      </c>
      <c r="K6386" s="246" t="str">
        <f>data_olah!T502</f>
        <v>&lt;=1000GB</v>
      </c>
      <c r="L6386" s="246" t="str">
        <f>data_olah!U502</f>
        <v>SANGAT OPTIMAL</v>
      </c>
    </row>
    <row r="6387">
      <c r="A6387" s="245">
        <v>2026.0</v>
      </c>
      <c r="B6387" s="245" t="s">
        <v>3602</v>
      </c>
      <c r="C6387" s="246" t="str">
        <f>data_olah!B503</f>
        <v>KUTAI TIMUR</v>
      </c>
      <c r="D6387" s="246" t="str">
        <f>data_olah!C503</f>
        <v>BENGALON</v>
      </c>
      <c r="E6387" s="246" t="str">
        <f>data_olah!D503</f>
        <v>TEPIAN BARU</v>
      </c>
      <c r="F6387" s="247" t="str">
        <f>data_olah!F503</f>
        <v>0.70860</v>
      </c>
      <c r="G6387" s="247" t="str">
        <f>data_olah!G503</f>
        <v>117.28928</v>
      </c>
      <c r="H6387" s="246" t="str">
        <f>data_olah!H503</f>
        <v>TELKOM</v>
      </c>
      <c r="I6387" s="246" t="str">
        <f>data_olah!I503</f>
        <v>WMS</v>
      </c>
      <c r="J6387" s="246" t="str">
        <f>data_olah!J503</f>
        <v>TERPASANG</v>
      </c>
      <c r="K6387" s="246" t="str">
        <f>data_olah!T503</f>
        <v/>
      </c>
      <c r="L6387" s="246" t="str">
        <f>data_olah!U503</f>
        <v>KURANG OPTIMAL</v>
      </c>
    </row>
    <row r="6388">
      <c r="A6388" s="245">
        <v>2026.0</v>
      </c>
      <c r="B6388" s="245" t="s">
        <v>3602</v>
      </c>
      <c r="C6388" s="246" t="str">
        <f>data_olah!B504</f>
        <v>KUTAI TIMUR</v>
      </c>
      <c r="D6388" s="246" t="str">
        <f>data_olah!C504</f>
        <v>BENGALON</v>
      </c>
      <c r="E6388" s="246" t="str">
        <f>data_olah!D504</f>
        <v>TEPIAN INDAH</v>
      </c>
      <c r="F6388" s="247" t="str">
        <f>data_olah!F504</f>
        <v>0.67063</v>
      </c>
      <c r="G6388" s="247" t="str">
        <f>data_olah!G504</f>
        <v>117.30697</v>
      </c>
      <c r="H6388" s="246" t="str">
        <f>data_olah!H504</f>
        <v>COMTELINDO</v>
      </c>
      <c r="I6388" s="246" t="str">
        <f>data_olah!I504</f>
        <v>WMS</v>
      </c>
      <c r="J6388" s="246" t="str">
        <f>data_olah!J504</f>
        <v>TERPASANG</v>
      </c>
      <c r="K6388" s="246" t="str">
        <f>data_olah!T504</f>
        <v>&lt;= 500GB</v>
      </c>
      <c r="L6388" s="246" t="str">
        <f>data_olah!U504</f>
        <v>KURANG OPTIMAL</v>
      </c>
    </row>
    <row r="6389">
      <c r="A6389" s="245">
        <v>2026.0</v>
      </c>
      <c r="B6389" s="245" t="s">
        <v>3602</v>
      </c>
      <c r="C6389" s="246" t="str">
        <f>data_olah!B505</f>
        <v>KUTAI TIMUR</v>
      </c>
      <c r="D6389" s="246" t="str">
        <f>data_olah!C505</f>
        <v>BENGALON</v>
      </c>
      <c r="E6389" s="246" t="str">
        <f>data_olah!D505</f>
        <v>SEPASO BARAT</v>
      </c>
      <c r="F6389" s="247" t="str">
        <f>data_olah!F505</f>
        <v>0.758745</v>
      </c>
      <c r="G6389" s="247" t="str">
        <f>data_olah!G505</f>
        <v>117.55654</v>
      </c>
      <c r="H6389" s="246" t="str">
        <f>data_olah!H505</f>
        <v>TELKOM</v>
      </c>
      <c r="I6389" s="246" t="str">
        <f>data_olah!I505</f>
        <v>WMS</v>
      </c>
      <c r="J6389" s="246" t="str">
        <f>data_olah!J505</f>
        <v>TERPASANG</v>
      </c>
      <c r="K6389" s="246" t="str">
        <f>data_olah!T505</f>
        <v/>
      </c>
      <c r="L6389" s="246" t="str">
        <f>data_olah!U505</f>
        <v>KURANG OPTIMAL</v>
      </c>
    </row>
    <row r="6390">
      <c r="A6390" s="245">
        <v>2026.0</v>
      </c>
      <c r="B6390" s="245" t="s">
        <v>3602</v>
      </c>
      <c r="C6390" s="246" t="str">
        <f>data_olah!B506</f>
        <v>KUTAI TIMUR</v>
      </c>
      <c r="D6390" s="246" t="str">
        <f>data_olah!C506</f>
        <v>BUSANG</v>
      </c>
      <c r="E6390" s="246" t="str">
        <f>data_olah!D506</f>
        <v>LONG BENTUQ</v>
      </c>
      <c r="F6390" s="247" t="str">
        <f>data_olah!F506</f>
        <v>0.72911</v>
      </c>
      <c r="G6390" s="247" t="str">
        <f>data_olah!G506</f>
        <v>116.62992</v>
      </c>
      <c r="H6390" s="246" t="str">
        <f>data_olah!H506</f>
        <v>COMTELINDO</v>
      </c>
      <c r="I6390" s="246" t="str">
        <f>data_olah!I506</f>
        <v>WMS</v>
      </c>
      <c r="J6390" s="246" t="str">
        <f>data_olah!J506</f>
        <v>TERPASANG</v>
      </c>
      <c r="K6390" s="246" t="str">
        <f>data_olah!T506</f>
        <v>&lt;= 10GB</v>
      </c>
      <c r="L6390" s="246" t="str">
        <f>data_olah!U506</f>
        <v>TIDAK OPTIMAL</v>
      </c>
    </row>
    <row r="6391">
      <c r="A6391" s="245">
        <v>2026.0</v>
      </c>
      <c r="B6391" s="245" t="s">
        <v>3602</v>
      </c>
      <c r="C6391" s="246" t="str">
        <f>data_olah!B507</f>
        <v>KUTAI TIMUR</v>
      </c>
      <c r="D6391" s="246" t="str">
        <f>data_olah!C507</f>
        <v>BUSANG</v>
      </c>
      <c r="E6391" s="246" t="str">
        <f>data_olah!D507</f>
        <v>LONG PEJENG</v>
      </c>
      <c r="F6391" s="247" t="str">
        <f>data_olah!F507</f>
        <v>0.798364</v>
      </c>
      <c r="G6391" s="247" t="str">
        <f>data_olah!G507</f>
        <v>116.564429</v>
      </c>
      <c r="H6391" s="246" t="str">
        <f>data_olah!H507</f>
        <v>BESTCAMP</v>
      </c>
      <c r="I6391" s="246" t="str">
        <f>data_olah!I507</f>
        <v>STARLINK</v>
      </c>
      <c r="J6391" s="246" t="str">
        <f>data_olah!J507</f>
        <v>TERPASANG</v>
      </c>
      <c r="K6391" s="246" t="str">
        <f>data_olah!T507</f>
        <v>&lt;=1000GB</v>
      </c>
      <c r="L6391" s="246" t="str">
        <f>data_olah!U507</f>
        <v>OPTIMAL</v>
      </c>
    </row>
    <row r="6392">
      <c r="A6392" s="245">
        <v>2026.0</v>
      </c>
      <c r="B6392" s="245" t="s">
        <v>3602</v>
      </c>
      <c r="C6392" s="246" t="str">
        <f>data_olah!B508</f>
        <v>KUTAI TIMUR</v>
      </c>
      <c r="D6392" s="246" t="str">
        <f>data_olah!C508</f>
        <v>BUSANG</v>
      </c>
      <c r="E6392" s="246" t="str">
        <f>data_olah!D508</f>
        <v>LONG LEES</v>
      </c>
      <c r="F6392" s="247" t="str">
        <f>data_olah!F508</f>
        <v>0.81746</v>
      </c>
      <c r="G6392" s="247" t="str">
        <f>data_olah!G508</f>
        <v>116.56127</v>
      </c>
      <c r="H6392" s="246" t="str">
        <f>data_olah!H508</f>
        <v>TELKOMSEL</v>
      </c>
      <c r="I6392" s="246" t="str">
        <f>data_olah!I508</f>
        <v>ORBIT</v>
      </c>
      <c r="J6392" s="246" t="str">
        <f>data_olah!J508</f>
        <v>TERPASANG</v>
      </c>
      <c r="K6392" s="246" t="str">
        <f>data_olah!T508</f>
        <v>&lt;= 100GB</v>
      </c>
      <c r="L6392" s="246" t="str">
        <f>data_olah!U508</f>
        <v>TIDAK TERDETEKSI</v>
      </c>
    </row>
    <row r="6393">
      <c r="A6393" s="245">
        <v>2026.0</v>
      </c>
      <c r="B6393" s="245" t="s">
        <v>3602</v>
      </c>
      <c r="C6393" s="246" t="str">
        <f>data_olah!B509</f>
        <v>KUTAI TIMUR</v>
      </c>
      <c r="D6393" s="246" t="str">
        <f>data_olah!C509</f>
        <v>BUSANG</v>
      </c>
      <c r="E6393" s="246" t="str">
        <f>data_olah!D509</f>
        <v>MEKAR BARU</v>
      </c>
      <c r="F6393" s="247" t="str">
        <f>data_olah!F509</f>
        <v>0.77187</v>
      </c>
      <c r="G6393" s="247" t="str">
        <f>data_olah!G509</f>
        <v>116.39433</v>
      </c>
      <c r="H6393" s="246" t="str">
        <f>data_olah!H509</f>
        <v>COMTELINDO</v>
      </c>
      <c r="I6393" s="246" t="str">
        <f>data_olah!I509</f>
        <v>WMS</v>
      </c>
      <c r="J6393" s="246" t="str">
        <f>data_olah!J509</f>
        <v>TERPASANG</v>
      </c>
      <c r="K6393" s="246" t="str">
        <f>data_olah!T509</f>
        <v>&lt;= 200GB</v>
      </c>
      <c r="L6393" s="246" t="str">
        <f>data_olah!U509</f>
        <v>SANGAT OPTIMAL</v>
      </c>
    </row>
    <row r="6394">
      <c r="A6394" s="245">
        <v>2026.0</v>
      </c>
      <c r="B6394" s="245" t="s">
        <v>3602</v>
      </c>
      <c r="C6394" s="246" t="str">
        <f>data_olah!B510</f>
        <v>KUTAI TIMUR</v>
      </c>
      <c r="D6394" s="246" t="str">
        <f>data_olah!C510</f>
        <v>BUSANG</v>
      </c>
      <c r="E6394" s="246" t="str">
        <f>data_olah!D510</f>
        <v>RANTAU SENTOSA</v>
      </c>
      <c r="F6394" s="247" t="str">
        <f>data_olah!F510</f>
        <v>0.44360</v>
      </c>
      <c r="G6394" s="247" t="str">
        <f>data_olah!G510</f>
        <v>116.37250</v>
      </c>
      <c r="H6394" s="246" t="str">
        <f>data_olah!H510</f>
        <v>COMTELINDO</v>
      </c>
      <c r="I6394" s="246" t="str">
        <f>data_olah!I510</f>
        <v>WMS</v>
      </c>
      <c r="J6394" s="246" t="str">
        <f>data_olah!J510</f>
        <v>TERPASANG</v>
      </c>
      <c r="K6394" s="246" t="str">
        <f>data_olah!T510</f>
        <v>&lt;= 500GB</v>
      </c>
      <c r="L6394" s="246" t="str">
        <f>data_olah!U510</f>
        <v>KURANG OPTIMAL</v>
      </c>
    </row>
    <row r="6395">
      <c r="A6395" s="245">
        <v>2026.0</v>
      </c>
      <c r="B6395" s="245" t="s">
        <v>3602</v>
      </c>
      <c r="C6395" s="246" t="str">
        <f>data_olah!B511</f>
        <v>KUTAI TIMUR</v>
      </c>
      <c r="D6395" s="246" t="str">
        <f>data_olah!C511</f>
        <v>BUSANG</v>
      </c>
      <c r="E6395" s="246" t="str">
        <f>data_olah!D511</f>
        <v>LONG NYELONG</v>
      </c>
      <c r="F6395" s="247" t="str">
        <f>data_olah!F511</f>
        <v>0.82762</v>
      </c>
      <c r="G6395" s="247" t="str">
        <f>data_olah!G511</f>
        <v>116.55347</v>
      </c>
      <c r="H6395" s="246" t="str">
        <f>data_olah!H511</f>
        <v>COMTELINDO</v>
      </c>
      <c r="I6395" s="246" t="str">
        <f>data_olah!I511</f>
        <v>WMS</v>
      </c>
      <c r="J6395" s="246" t="str">
        <f>data_olah!J511</f>
        <v>TERPASANG</v>
      </c>
      <c r="K6395" s="246" t="str">
        <f>data_olah!T511</f>
        <v>&lt;= 1GB</v>
      </c>
      <c r="L6395" s="246" t="str">
        <f>data_olah!U511</f>
        <v>TIDAK OPTIMAL</v>
      </c>
    </row>
    <row r="6396">
      <c r="A6396" s="245">
        <v>2026.0</v>
      </c>
      <c r="B6396" s="245" t="s">
        <v>3602</v>
      </c>
      <c r="C6396" s="246" t="str">
        <f>data_olah!B512</f>
        <v>KUTAI TIMUR</v>
      </c>
      <c r="D6396" s="246" t="str">
        <f>data_olah!C512</f>
        <v>KALIORANG</v>
      </c>
      <c r="E6396" s="246" t="str">
        <f>data_olah!D512</f>
        <v>KALIORANG</v>
      </c>
      <c r="F6396" s="247" t="str">
        <f>data_olah!F512</f>
        <v>0.835946</v>
      </c>
      <c r="G6396" s="247" t="str">
        <f>data_olah!G512</f>
        <v>117.882848</v>
      </c>
      <c r="H6396" s="246" t="str">
        <f>data_olah!H512</f>
        <v>TELKOM</v>
      </c>
      <c r="I6396" s="246" t="str">
        <f>data_olah!I512</f>
        <v>Astinet</v>
      </c>
      <c r="J6396" s="246" t="str">
        <f>data_olah!J512</f>
        <v>TERPASANG</v>
      </c>
      <c r="K6396" s="246" t="str">
        <f>data_olah!T512</f>
        <v/>
      </c>
      <c r="L6396" s="246" t="str">
        <f>data_olah!U512</f>
        <v>TIDAK TERDETEKSI</v>
      </c>
    </row>
    <row r="6397">
      <c r="A6397" s="245">
        <v>2026.0</v>
      </c>
      <c r="B6397" s="245" t="s">
        <v>3602</v>
      </c>
      <c r="C6397" s="246" t="str">
        <f>data_olah!B513</f>
        <v>KUTAI TIMUR</v>
      </c>
      <c r="D6397" s="246" t="str">
        <f>data_olah!C513</f>
        <v>KALIORANG</v>
      </c>
      <c r="E6397" s="246" t="str">
        <f>data_olah!D513</f>
        <v>BUKIT MAKMUR</v>
      </c>
      <c r="F6397" s="247" t="str">
        <f>data_olah!F513</f>
        <v>0.899583</v>
      </c>
      <c r="G6397" s="247" t="str">
        <f>data_olah!G513</f>
        <v>117.838417</v>
      </c>
      <c r="H6397" s="246" t="str">
        <f>data_olah!H513</f>
        <v>BESTCAMP</v>
      </c>
      <c r="I6397" s="246" t="str">
        <f>data_olah!I513</f>
        <v>STARLINK</v>
      </c>
      <c r="J6397" s="246" t="str">
        <f>data_olah!J513</f>
        <v>TERPASANG</v>
      </c>
      <c r="K6397" s="246" t="str">
        <f>data_olah!T513</f>
        <v>&lt;= 10GB</v>
      </c>
      <c r="L6397" s="246" t="str">
        <f>data_olah!U513</f>
        <v>TIDAK OPTIMAL</v>
      </c>
    </row>
    <row r="6398">
      <c r="A6398" s="245">
        <v>2026.0</v>
      </c>
      <c r="B6398" s="245" t="s">
        <v>3602</v>
      </c>
      <c r="C6398" s="246" t="str">
        <f>data_olah!B514</f>
        <v>KUTAI TIMUR</v>
      </c>
      <c r="D6398" s="246" t="str">
        <f>data_olah!C514</f>
        <v>KALIORANG</v>
      </c>
      <c r="E6398" s="246" t="str">
        <f>data_olah!D514</f>
        <v>BUKIT HARAPAN</v>
      </c>
      <c r="F6398" s="247" t="str">
        <f>data_olah!F514</f>
        <v>0.87704</v>
      </c>
      <c r="G6398" s="247" t="str">
        <f>data_olah!G514</f>
        <v>117.84234</v>
      </c>
      <c r="H6398" s="246" t="str">
        <f>data_olah!H514</f>
        <v>TELKOM</v>
      </c>
      <c r="I6398" s="246" t="str">
        <f>data_olah!I514</f>
        <v>WMS</v>
      </c>
      <c r="J6398" s="246" t="str">
        <f>data_olah!J514</f>
        <v>TERPASANG</v>
      </c>
      <c r="K6398" s="246" t="str">
        <f>data_olah!T514</f>
        <v/>
      </c>
      <c r="L6398" s="246" t="str">
        <f>data_olah!U514</f>
        <v>KURANG OPTIMAL</v>
      </c>
    </row>
    <row r="6399">
      <c r="A6399" s="245">
        <v>2026.0</v>
      </c>
      <c r="B6399" s="245" t="s">
        <v>3602</v>
      </c>
      <c r="C6399" s="246" t="str">
        <f>data_olah!B515</f>
        <v>KUTAI TIMUR</v>
      </c>
      <c r="D6399" s="246" t="str">
        <f>data_olah!C515</f>
        <v>KALIORANG</v>
      </c>
      <c r="E6399" s="246" t="str">
        <f>data_olah!D515</f>
        <v>CITRA MANUNGGAL JAYA</v>
      </c>
      <c r="F6399" s="247" t="str">
        <f>data_olah!F515</f>
        <v>0.83616</v>
      </c>
      <c r="G6399" s="247" t="str">
        <f>data_olah!G515</f>
        <v>117.83878</v>
      </c>
      <c r="H6399" s="246" t="str">
        <f>data_olah!H515</f>
        <v>PSN</v>
      </c>
      <c r="I6399" s="246" t="str">
        <f>data_olah!I515</f>
        <v>VSAT</v>
      </c>
      <c r="J6399" s="246" t="str">
        <f>data_olah!J515</f>
        <v>TERPASANG</v>
      </c>
      <c r="K6399" s="246" t="str">
        <f>data_olah!T515</f>
        <v>&lt;= 100GB</v>
      </c>
      <c r="L6399" s="246" t="str">
        <f>data_olah!U515</f>
        <v>TIDAK OPTIMAL</v>
      </c>
    </row>
    <row r="6400">
      <c r="A6400" s="245">
        <v>2026.0</v>
      </c>
      <c r="B6400" s="245" t="s">
        <v>3602</v>
      </c>
      <c r="C6400" s="246" t="str">
        <f>data_olah!B516</f>
        <v>KUTAI TIMUR</v>
      </c>
      <c r="D6400" s="246" t="str">
        <f>data_olah!C516</f>
        <v>KALIORANG</v>
      </c>
      <c r="E6400" s="246" t="str">
        <f>data_olah!D516</f>
        <v>BANGUN JAYA</v>
      </c>
      <c r="F6400" s="247" t="str">
        <f>data_olah!F516</f>
        <v>0.87246</v>
      </c>
      <c r="G6400" s="247" t="str">
        <f>data_olah!G516</f>
        <v>117.86630</v>
      </c>
      <c r="H6400" s="246" t="str">
        <f>data_olah!H516</f>
        <v>TELKOM</v>
      </c>
      <c r="I6400" s="246" t="str">
        <f>data_olah!I516</f>
        <v>WMS</v>
      </c>
      <c r="J6400" s="246" t="str">
        <f>data_olah!J516</f>
        <v>TERPASANG</v>
      </c>
      <c r="K6400" s="246" t="str">
        <f>data_olah!T516</f>
        <v/>
      </c>
      <c r="L6400" s="246" t="str">
        <f>data_olah!U516</f>
        <v>KURANG OPTIMAL</v>
      </c>
    </row>
    <row r="6401">
      <c r="A6401" s="245">
        <v>2026.0</v>
      </c>
      <c r="B6401" s="245" t="s">
        <v>3602</v>
      </c>
      <c r="C6401" s="246" t="str">
        <f>data_olah!B517</f>
        <v>KUTAI TIMUR</v>
      </c>
      <c r="D6401" s="246" t="str">
        <f>data_olah!C517</f>
        <v>KALIORANG</v>
      </c>
      <c r="E6401" s="246" t="str">
        <f>data_olah!D517</f>
        <v>BUMI SEJAHTERA</v>
      </c>
      <c r="F6401" s="247" t="str">
        <f>data_olah!F517</f>
        <v>0.90155</v>
      </c>
      <c r="G6401" s="247" t="str">
        <f>data_olah!G517</f>
        <v>117.90481</v>
      </c>
      <c r="H6401" s="246" t="str">
        <f>data_olah!H517</f>
        <v>TELKOMSEL</v>
      </c>
      <c r="I6401" s="246" t="str">
        <f>data_olah!I517</f>
        <v>ORBIT</v>
      </c>
      <c r="J6401" s="246" t="str">
        <f>data_olah!J517</f>
        <v>TERPASANG</v>
      </c>
      <c r="K6401" s="246" t="str">
        <f>data_olah!T517</f>
        <v>&lt;= 500GB</v>
      </c>
      <c r="L6401" s="246" t="str">
        <f>data_olah!U517</f>
        <v>TIDAK TERDETEKSI</v>
      </c>
    </row>
    <row r="6402">
      <c r="A6402" s="245">
        <v>2026.0</v>
      </c>
      <c r="B6402" s="245" t="s">
        <v>3602</v>
      </c>
      <c r="C6402" s="246" t="str">
        <f>data_olah!B518</f>
        <v>KUTAI TIMUR</v>
      </c>
      <c r="D6402" s="246" t="str">
        <f>data_olah!C518</f>
        <v>KALIORANG</v>
      </c>
      <c r="E6402" s="246" t="str">
        <f>data_olah!D518</f>
        <v>SELANGKAU</v>
      </c>
      <c r="F6402" s="247" t="str">
        <f>data_olah!F518</f>
        <v>0.83904</v>
      </c>
      <c r="G6402" s="247" t="str">
        <f>data_olah!G518</f>
        <v>117.85360</v>
      </c>
      <c r="H6402" s="246" t="str">
        <f>data_olah!H518</f>
        <v>TELKOM</v>
      </c>
      <c r="I6402" s="246" t="str">
        <f>data_olah!I518</f>
        <v>WMS</v>
      </c>
      <c r="J6402" s="246" t="str">
        <f>data_olah!J518</f>
        <v>TERPASANG</v>
      </c>
      <c r="K6402" s="246" t="str">
        <f>data_olah!T518</f>
        <v/>
      </c>
      <c r="L6402" s="246" t="str">
        <f>data_olah!U518</f>
        <v>KURANG OPTIMAL</v>
      </c>
    </row>
    <row r="6403">
      <c r="A6403" s="245">
        <v>2026.0</v>
      </c>
      <c r="B6403" s="245" t="s">
        <v>3602</v>
      </c>
      <c r="C6403" s="246" t="str">
        <f>data_olah!B519</f>
        <v>KUTAI TIMUR</v>
      </c>
      <c r="D6403" s="246" t="str">
        <f>data_olah!C519</f>
        <v>KARANGAN</v>
      </c>
      <c r="E6403" s="246" t="str">
        <f>data_olah!D519</f>
        <v>KARANGAN DALAM</v>
      </c>
      <c r="F6403" s="247" t="str">
        <f>data_olah!F519</f>
        <v>1.35238</v>
      </c>
      <c r="G6403" s="247" t="str">
        <f>data_olah!G519</f>
        <v>117.65724</v>
      </c>
      <c r="H6403" s="246" t="str">
        <f>data_olah!H519</f>
        <v>TELKOM</v>
      </c>
      <c r="I6403" s="246" t="str">
        <f>data_olah!I519</f>
        <v>WMS</v>
      </c>
      <c r="J6403" s="246" t="str">
        <f>data_olah!J519</f>
        <v>TERPASANG</v>
      </c>
      <c r="K6403" s="246" t="str">
        <f>data_olah!T519</f>
        <v/>
      </c>
      <c r="L6403" s="246" t="str">
        <f>data_olah!U519</f>
        <v>KURANG OPTIMAL</v>
      </c>
    </row>
    <row r="6404">
      <c r="A6404" s="245">
        <v>2026.0</v>
      </c>
      <c r="B6404" s="245" t="s">
        <v>3602</v>
      </c>
      <c r="C6404" s="246" t="str">
        <f>data_olah!B520</f>
        <v>KUTAI TIMUR</v>
      </c>
      <c r="D6404" s="246" t="str">
        <f>data_olah!C520</f>
        <v>KARANGAN</v>
      </c>
      <c r="E6404" s="246" t="str">
        <f>data_olah!D520</f>
        <v>BATU LEPOQ</v>
      </c>
      <c r="F6404" s="247" t="str">
        <f>data_olah!F520</f>
        <v>1.352556</v>
      </c>
      <c r="G6404" s="247" t="str">
        <f>data_olah!G520</f>
        <v>117.707667</v>
      </c>
      <c r="H6404" s="246" t="str">
        <f>data_olah!H520</f>
        <v>BESTCAMP</v>
      </c>
      <c r="I6404" s="246" t="str">
        <f>data_olah!I520</f>
        <v>STARLINK</v>
      </c>
      <c r="J6404" s="246" t="str">
        <f>data_olah!J520</f>
        <v>TERPASANG</v>
      </c>
      <c r="K6404" s="246" t="str">
        <f>data_olah!T520</f>
        <v>&lt;= 1GB</v>
      </c>
      <c r="L6404" s="246" t="str">
        <f>data_olah!U520</f>
        <v>TIDAK OPTIMAL</v>
      </c>
    </row>
    <row r="6405">
      <c r="A6405" s="245">
        <v>2026.0</v>
      </c>
      <c r="B6405" s="245" t="s">
        <v>3602</v>
      </c>
      <c r="C6405" s="246" t="str">
        <f>data_olah!B521</f>
        <v>KUTAI TIMUR</v>
      </c>
      <c r="D6405" s="246" t="str">
        <f>data_olah!C521</f>
        <v>KARANGAN</v>
      </c>
      <c r="E6405" s="246" t="str">
        <f>data_olah!D521</f>
        <v>PENGADAN</v>
      </c>
      <c r="F6405" s="247" t="str">
        <f>data_olah!F521</f>
        <v>1.2500038687140118</v>
      </c>
      <c r="G6405" s="247" t="str">
        <f>data_olah!G521</f>
        <v>117.75459533172634</v>
      </c>
      <c r="H6405" s="246" t="str">
        <f>data_olah!H521</f>
        <v>TELKOMSEL</v>
      </c>
      <c r="I6405" s="246" t="str">
        <f>data_olah!I521</f>
        <v>INDIHOME</v>
      </c>
      <c r="J6405" s="246" t="str">
        <f>data_olah!J521</f>
        <v>TERPASANG</v>
      </c>
      <c r="K6405" s="246" t="str">
        <f>data_olah!T521</f>
        <v/>
      </c>
      <c r="L6405" s="246" t="str">
        <f>data_olah!U521</f>
        <v>KURANG OPTIMAL</v>
      </c>
    </row>
    <row r="6406">
      <c r="A6406" s="245">
        <v>2026.0</v>
      </c>
      <c r="B6406" s="245" t="s">
        <v>3602</v>
      </c>
      <c r="C6406" s="246" t="str">
        <f>data_olah!B522</f>
        <v>KUTAI TIMUR</v>
      </c>
      <c r="D6406" s="246" t="str">
        <f>data_olah!C522</f>
        <v>KARANGAN</v>
      </c>
      <c r="E6406" s="246" t="str">
        <f>data_olah!D522</f>
        <v>BAAY</v>
      </c>
      <c r="F6406" s="247" t="str">
        <f>data_olah!F522</f>
        <v>1.13372</v>
      </c>
      <c r="G6406" s="247" t="str">
        <f>data_olah!G522</f>
        <v>117.50635</v>
      </c>
      <c r="H6406" s="246" t="str">
        <f>data_olah!H522</f>
        <v>TELKOMSEL</v>
      </c>
      <c r="I6406" s="246" t="str">
        <f>data_olah!I522</f>
        <v>ORBIT</v>
      </c>
      <c r="J6406" s="246" t="str">
        <f>data_olah!J522</f>
        <v>TERPASANG</v>
      </c>
      <c r="K6406" s="246" t="str">
        <f>data_olah!T522</f>
        <v>&lt;= 500GB</v>
      </c>
      <c r="L6406" s="246" t="str">
        <f>data_olah!U522</f>
        <v>TIDAK TERDETEKSI</v>
      </c>
    </row>
    <row r="6407">
      <c r="A6407" s="245">
        <v>2026.0</v>
      </c>
      <c r="B6407" s="245" t="s">
        <v>3602</v>
      </c>
      <c r="C6407" s="246" t="str">
        <f>data_olah!B523</f>
        <v>KUTAI TIMUR</v>
      </c>
      <c r="D6407" s="246" t="str">
        <f>data_olah!C523</f>
        <v>KARANGAN</v>
      </c>
      <c r="E6407" s="246" t="str">
        <f>data_olah!D523</f>
        <v>MUKTI LESTARI</v>
      </c>
      <c r="F6407" s="247" t="str">
        <f>data_olah!F523</f>
        <v>1.22405</v>
      </c>
      <c r="G6407" s="247" t="str">
        <f>data_olah!G523</f>
        <v>117.44599</v>
      </c>
      <c r="H6407" s="246" t="str">
        <f>data_olah!H523</f>
        <v>TELKOMSEL</v>
      </c>
      <c r="I6407" s="246" t="str">
        <f>data_olah!I523</f>
        <v>ORBIT</v>
      </c>
      <c r="J6407" s="246" t="str">
        <f>data_olah!J523</f>
        <v>TERPASANG</v>
      </c>
      <c r="K6407" s="246" t="str">
        <f>data_olah!T523</f>
        <v>TIDAK AKTIF</v>
      </c>
      <c r="L6407" s="246" t="str">
        <f>data_olah!U523</f>
        <v>TIDAK TERDETEKSI</v>
      </c>
    </row>
    <row r="6408">
      <c r="A6408" s="245">
        <v>2026.0</v>
      </c>
      <c r="B6408" s="245" t="s">
        <v>3602</v>
      </c>
      <c r="C6408" s="246" t="str">
        <f>data_olah!B524</f>
        <v>KUTAI TIMUR</v>
      </c>
      <c r="D6408" s="246" t="str">
        <f>data_olah!C524</f>
        <v>KARANGAN</v>
      </c>
      <c r="E6408" s="246" t="str">
        <f>data_olah!D524</f>
        <v>KARANGAN SEBERANG</v>
      </c>
      <c r="F6408" s="247" t="str">
        <f>data_olah!F524</f>
        <v>1.2056</v>
      </c>
      <c r="G6408" s="247" t="str">
        <f>data_olah!G524</f>
        <v>117.3942</v>
      </c>
      <c r="H6408" s="246" t="str">
        <f>data_olah!H524</f>
        <v>TELKOM</v>
      </c>
      <c r="I6408" s="246" t="str">
        <f>data_olah!I524</f>
        <v>WMS</v>
      </c>
      <c r="J6408" s="246" t="str">
        <f>data_olah!J524</f>
        <v>TERPASANG</v>
      </c>
      <c r="K6408" s="246" t="str">
        <f>data_olah!T524</f>
        <v/>
      </c>
      <c r="L6408" s="246" t="str">
        <f>data_olah!U524</f>
        <v>TIDAK OPTIMAL</v>
      </c>
    </row>
    <row r="6409">
      <c r="A6409" s="245">
        <v>2026.0</v>
      </c>
      <c r="B6409" s="245" t="s">
        <v>3602</v>
      </c>
      <c r="C6409" s="246" t="str">
        <f>data_olah!B525</f>
        <v>KUTAI TIMUR</v>
      </c>
      <c r="D6409" s="246" t="str">
        <f>data_olah!C525</f>
        <v>KARANGAN</v>
      </c>
      <c r="E6409" s="246" t="str">
        <f>data_olah!D525</f>
        <v>KARANGAN HILIR</v>
      </c>
      <c r="F6409" s="247" t="str">
        <f>data_olah!F525</f>
        <v>1.35794</v>
      </c>
      <c r="G6409" s="247" t="str">
        <f>data_olah!G525</f>
        <v>117.65905</v>
      </c>
      <c r="H6409" s="246" t="str">
        <f>data_olah!H525</f>
        <v>TELKOM</v>
      </c>
      <c r="I6409" s="246" t="str">
        <f>data_olah!I525</f>
        <v>WMS</v>
      </c>
      <c r="J6409" s="246" t="str">
        <f>data_olah!J525</f>
        <v>TERPASANG</v>
      </c>
      <c r="K6409" s="246" t="str">
        <f>data_olah!T525</f>
        <v/>
      </c>
      <c r="L6409" s="246" t="str">
        <f>data_olah!U525</f>
        <v>KURANG OPTIMAL</v>
      </c>
    </row>
    <row r="6410">
      <c r="A6410" s="245">
        <v>2026.0</v>
      </c>
      <c r="B6410" s="245" t="s">
        <v>3602</v>
      </c>
      <c r="C6410" s="246" t="str">
        <f>data_olah!B526</f>
        <v>KUTAI TIMUR</v>
      </c>
      <c r="D6410" s="246" t="str">
        <f>data_olah!C526</f>
        <v>KAUBUN</v>
      </c>
      <c r="E6410" s="246" t="str">
        <f>data_olah!D526</f>
        <v>BUMI ETAM</v>
      </c>
      <c r="F6410" s="247" t="str">
        <f>data_olah!F526</f>
        <v>1.081484</v>
      </c>
      <c r="G6410" s="247" t="str">
        <f>data_olah!G526</f>
        <v>117.857100</v>
      </c>
      <c r="H6410" s="246" t="str">
        <f>data_olah!H526</f>
        <v>TELKOM</v>
      </c>
      <c r="I6410" s="246" t="str">
        <f>data_olah!I526</f>
        <v>Astinet</v>
      </c>
      <c r="J6410" s="246" t="str">
        <f>data_olah!J526</f>
        <v>TERPASANG</v>
      </c>
      <c r="K6410" s="246" t="str">
        <f>data_olah!T526</f>
        <v/>
      </c>
      <c r="L6410" s="246" t="str">
        <f>data_olah!U526</f>
        <v>TIDAK TERDETEKSI</v>
      </c>
    </row>
    <row r="6411">
      <c r="A6411" s="245">
        <v>2026.0</v>
      </c>
      <c r="B6411" s="245" t="s">
        <v>3602</v>
      </c>
      <c r="C6411" s="246" t="str">
        <f>data_olah!B527</f>
        <v>KUTAI TIMUR</v>
      </c>
      <c r="D6411" s="246" t="str">
        <f>data_olah!C527</f>
        <v>KAUBUN</v>
      </c>
      <c r="E6411" s="246" t="str">
        <f>data_olah!D527</f>
        <v>BUMI RAPAK</v>
      </c>
      <c r="F6411" s="247" t="str">
        <f>data_olah!F527</f>
        <v>1.04649</v>
      </c>
      <c r="G6411" s="247" t="str">
        <f>data_olah!G527</f>
        <v>117.85916</v>
      </c>
      <c r="H6411" s="246" t="str">
        <f>data_olah!H527</f>
        <v>TELKOM</v>
      </c>
      <c r="I6411" s="246" t="str">
        <f>data_olah!I527</f>
        <v>WMS</v>
      </c>
      <c r="J6411" s="246" t="str">
        <f>data_olah!J527</f>
        <v>TERPASANG</v>
      </c>
      <c r="K6411" s="246" t="str">
        <f>data_olah!T527</f>
        <v/>
      </c>
      <c r="L6411" s="246" t="str">
        <f>data_olah!U527</f>
        <v>TIDAK AKTIF</v>
      </c>
    </row>
    <row r="6412">
      <c r="A6412" s="245">
        <v>2026.0</v>
      </c>
      <c r="B6412" s="245" t="s">
        <v>3602</v>
      </c>
      <c r="C6412" s="246" t="str">
        <f>data_olah!B528</f>
        <v>KUTAI TIMUR</v>
      </c>
      <c r="D6412" s="246" t="str">
        <f>data_olah!C528</f>
        <v>KAUBUN</v>
      </c>
      <c r="E6412" s="246" t="str">
        <f>data_olah!D528</f>
        <v>BUMI JAYA</v>
      </c>
      <c r="F6412" s="247" t="str">
        <f>data_olah!F528</f>
        <v>1.0204870864260822</v>
      </c>
      <c r="G6412" s="247" t="str">
        <f>data_olah!G528</f>
        <v>117.84694210576043</v>
      </c>
      <c r="H6412" s="246" t="str">
        <f>data_olah!H528</f>
        <v>COMTELINDO</v>
      </c>
      <c r="I6412" s="246" t="str">
        <f>data_olah!I528</f>
        <v>WMS</v>
      </c>
      <c r="J6412" s="246" t="str">
        <f>data_olah!J528</f>
        <v>TERPASANG</v>
      </c>
      <c r="K6412" s="246" t="str">
        <f>data_olah!T528</f>
        <v>&lt;= 1GB</v>
      </c>
      <c r="L6412" s="246" t="str">
        <f>data_olah!U528</f>
        <v>TIDAK OPTIMAL</v>
      </c>
    </row>
    <row r="6413">
      <c r="A6413" s="245">
        <v>2026.0</v>
      </c>
      <c r="B6413" s="245" t="s">
        <v>3602</v>
      </c>
      <c r="C6413" s="246" t="str">
        <f>data_olah!B529</f>
        <v>KUTAI TIMUR</v>
      </c>
      <c r="D6413" s="246" t="str">
        <f>data_olah!C529</f>
        <v>KAUBUN</v>
      </c>
      <c r="E6413" s="246" t="str">
        <f>data_olah!D529</f>
        <v>CIPTA GRAHA</v>
      </c>
      <c r="F6413" s="247" t="str">
        <f>data_olah!F529</f>
        <v>0.99840</v>
      </c>
      <c r="G6413" s="247" t="str">
        <f>data_olah!G529</f>
        <v>117.88290</v>
      </c>
      <c r="H6413" s="246" t="str">
        <f>data_olah!H529</f>
        <v>TELKOMSEL</v>
      </c>
      <c r="I6413" s="246" t="str">
        <f>data_olah!I529</f>
        <v>ORBIT</v>
      </c>
      <c r="J6413" s="246" t="str">
        <f>data_olah!J529</f>
        <v>TERPASANG</v>
      </c>
      <c r="K6413" s="246" t="str">
        <f>data_olah!T529</f>
        <v>&lt;= 200GB</v>
      </c>
      <c r="L6413" s="246" t="str">
        <f>data_olah!U529</f>
        <v>TIDAK TERDETEKSI</v>
      </c>
    </row>
    <row r="6414">
      <c r="A6414" s="245">
        <v>2026.0</v>
      </c>
      <c r="B6414" s="245" t="s">
        <v>3602</v>
      </c>
      <c r="C6414" s="246" t="str">
        <f>data_olah!B530</f>
        <v>KUTAI TIMUR</v>
      </c>
      <c r="D6414" s="246" t="str">
        <f>data_olah!C530</f>
        <v>KAUBUN</v>
      </c>
      <c r="E6414" s="246" t="str">
        <f>data_olah!D530</f>
        <v>KADUNGAN JAYA</v>
      </c>
      <c r="F6414" s="247" t="str">
        <f>data_olah!F530</f>
        <v>1.187319</v>
      </c>
      <c r="G6414" s="247" t="str">
        <f>data_olah!G530</f>
        <v>117.833756</v>
      </c>
      <c r="H6414" s="246" t="str">
        <f>data_olah!H530</f>
        <v>BESTCAMP</v>
      </c>
      <c r="I6414" s="246" t="str">
        <f>data_olah!I530</f>
        <v>STARLINK</v>
      </c>
      <c r="J6414" s="246" t="str">
        <f>data_olah!J530</f>
        <v>TERPASANG</v>
      </c>
      <c r="K6414" s="246" t="str">
        <f>data_olah!T530</f>
        <v>&lt;= 150GB</v>
      </c>
      <c r="L6414" s="246" t="str">
        <f>data_olah!U530</f>
        <v>KURANG OPTIMAL</v>
      </c>
    </row>
    <row r="6415">
      <c r="A6415" s="245">
        <v>2026.0</v>
      </c>
      <c r="B6415" s="245" t="s">
        <v>3602</v>
      </c>
      <c r="C6415" s="246" t="str">
        <f>data_olah!B531</f>
        <v>KUTAI TIMUR</v>
      </c>
      <c r="D6415" s="246" t="str">
        <f>data_olah!C531</f>
        <v>KAUBUN</v>
      </c>
      <c r="E6415" s="246" t="str">
        <f>data_olah!D531</f>
        <v>PENGADAN BARU</v>
      </c>
      <c r="F6415" s="247" t="str">
        <f>data_olah!F531</f>
        <v>1.2012102159739906</v>
      </c>
      <c r="G6415" s="247" t="str">
        <f>data_olah!G531</f>
        <v>117.81307696274538</v>
      </c>
      <c r="H6415" s="246" t="str">
        <f>data_olah!H531</f>
        <v>TELKOMSEL</v>
      </c>
      <c r="I6415" s="246" t="str">
        <f>data_olah!I531</f>
        <v>ORBIT</v>
      </c>
      <c r="J6415" s="246" t="str">
        <f>data_olah!J531</f>
        <v>TERPASANG</v>
      </c>
      <c r="K6415" s="246" t="str">
        <f>data_olah!T531</f>
        <v>&lt;= 150GB</v>
      </c>
      <c r="L6415" s="246" t="str">
        <f>data_olah!U531</f>
        <v>TIDAK TERDETEKSI</v>
      </c>
    </row>
    <row r="6416">
      <c r="A6416" s="245">
        <v>2026.0</v>
      </c>
      <c r="B6416" s="245" t="s">
        <v>3602</v>
      </c>
      <c r="C6416" s="246" t="str">
        <f>data_olah!B532</f>
        <v>KUTAI TIMUR</v>
      </c>
      <c r="D6416" s="246" t="str">
        <f>data_olah!C532</f>
        <v>KAUBUN</v>
      </c>
      <c r="E6416" s="246" t="str">
        <f>data_olah!D532</f>
        <v>MATA AIR</v>
      </c>
      <c r="F6416" s="247" t="str">
        <f>data_olah!F532</f>
        <v>1.078414</v>
      </c>
      <c r="G6416" s="247" t="str">
        <f>data_olah!G532</f>
        <v>117.792550</v>
      </c>
      <c r="H6416" s="246" t="str">
        <f>data_olah!H532</f>
        <v>BESTCAMP</v>
      </c>
      <c r="I6416" s="246" t="str">
        <f>data_olah!I532</f>
        <v>STARLINK</v>
      </c>
      <c r="J6416" s="246" t="str">
        <f>data_olah!J532</f>
        <v>TERPASANG</v>
      </c>
      <c r="K6416" s="246" t="str">
        <f>data_olah!T532</f>
        <v>&lt;= 50GB</v>
      </c>
      <c r="L6416" s="246" t="str">
        <f>data_olah!U532</f>
        <v>TIDAK OPTIMAL</v>
      </c>
    </row>
    <row r="6417">
      <c r="A6417" s="245">
        <v>2026.0</v>
      </c>
      <c r="B6417" s="245" t="s">
        <v>3602</v>
      </c>
      <c r="C6417" s="246" t="str">
        <f>data_olah!B533</f>
        <v>KUTAI TIMUR</v>
      </c>
      <c r="D6417" s="246" t="str">
        <f>data_olah!C533</f>
        <v>KAUBUN</v>
      </c>
      <c r="E6417" s="246" t="str">
        <f>data_olah!D533</f>
        <v>BUKIT PERMATA</v>
      </c>
      <c r="F6417" s="247" t="str">
        <f>data_olah!F533</f>
        <v>1.083174</v>
      </c>
      <c r="G6417" s="247" t="str">
        <f>data_olah!G533</f>
        <v>117.762610</v>
      </c>
      <c r="H6417" s="246" t="str">
        <f>data_olah!H533</f>
        <v>BESTCAMP</v>
      </c>
      <c r="I6417" s="246" t="str">
        <f>data_olah!I533</f>
        <v>STARLINK</v>
      </c>
      <c r="J6417" s="246" t="str">
        <f>data_olah!J533</f>
        <v>TERPASANG</v>
      </c>
      <c r="K6417" s="246" t="str">
        <f>data_olah!T533</f>
        <v>&lt;= 150GB</v>
      </c>
      <c r="L6417" s="246" t="str">
        <f>data_olah!U533</f>
        <v>TIDAK OPTIMAL</v>
      </c>
    </row>
    <row r="6418">
      <c r="A6418" s="245">
        <v>2026.0</v>
      </c>
      <c r="B6418" s="245" t="s">
        <v>3602</v>
      </c>
      <c r="C6418" s="246" t="str">
        <f>data_olah!B534</f>
        <v>KUTAI TIMUR</v>
      </c>
      <c r="D6418" s="246" t="str">
        <f>data_olah!C534</f>
        <v>KOMBENG</v>
      </c>
      <c r="E6418" s="246" t="str">
        <f>data_olah!D534</f>
        <v>MAKMUR JAYA</v>
      </c>
      <c r="F6418" s="247" t="str">
        <f>data_olah!F534</f>
        <v>1.11614</v>
      </c>
      <c r="G6418" s="247" t="str">
        <f>data_olah!G534</f>
        <v>116.93355</v>
      </c>
      <c r="H6418" s="246" t="str">
        <f>data_olah!H534</f>
        <v>COMTELINDO</v>
      </c>
      <c r="I6418" s="246" t="str">
        <f>data_olah!I534</f>
        <v>WMS</v>
      </c>
      <c r="J6418" s="246" t="str">
        <f>data_olah!J534</f>
        <v>TERPASANG</v>
      </c>
      <c r="K6418" s="246" t="str">
        <f>data_olah!T534</f>
        <v>&lt;= 1GB</v>
      </c>
      <c r="L6418" s="246" t="str">
        <f>data_olah!U534</f>
        <v>OPTIMAL</v>
      </c>
    </row>
    <row r="6419">
      <c r="A6419" s="245">
        <v>2026.0</v>
      </c>
      <c r="B6419" s="245" t="s">
        <v>3602</v>
      </c>
      <c r="C6419" s="246" t="str">
        <f>data_olah!B535</f>
        <v>KUTAI TIMUR</v>
      </c>
      <c r="D6419" s="246" t="str">
        <f>data_olah!C535</f>
        <v>KOMBENG</v>
      </c>
      <c r="E6419" s="246" t="str">
        <f>data_olah!D535</f>
        <v>MARGA MULYA</v>
      </c>
      <c r="F6419" s="247" t="str">
        <f>data_olah!F535</f>
        <v>1.08634</v>
      </c>
      <c r="G6419" s="247" t="str">
        <f>data_olah!G535</f>
        <v>116.92062</v>
      </c>
      <c r="H6419" s="246" t="str">
        <f>data_olah!H535</f>
        <v>TELKOMSEL</v>
      </c>
      <c r="I6419" s="246" t="str">
        <f>data_olah!I535</f>
        <v>INDIHOME</v>
      </c>
      <c r="J6419" s="246" t="str">
        <f>data_olah!J535</f>
        <v>TERPASANG</v>
      </c>
      <c r="K6419" s="246" t="str">
        <f>data_olah!T535</f>
        <v/>
      </c>
      <c r="L6419" s="246" t="str">
        <f>data_olah!U535</f>
        <v>KURANG OPTIMAL</v>
      </c>
    </row>
    <row r="6420">
      <c r="A6420" s="245">
        <v>2026.0</v>
      </c>
      <c r="B6420" s="245" t="s">
        <v>3602</v>
      </c>
      <c r="C6420" s="246" t="str">
        <f>data_olah!B536</f>
        <v>KUTAI TIMUR</v>
      </c>
      <c r="D6420" s="246" t="str">
        <f>data_olah!C536</f>
        <v>KOMBENG</v>
      </c>
      <c r="E6420" s="246" t="str">
        <f>data_olah!D536</f>
        <v>SUKAMAJU</v>
      </c>
      <c r="F6420" s="247" t="str">
        <f>data_olah!F536</f>
        <v>1.08943</v>
      </c>
      <c r="G6420" s="247" t="str">
        <f>data_olah!G536</f>
        <v>116.96089</v>
      </c>
      <c r="H6420" s="246" t="str">
        <f>data_olah!H536</f>
        <v>TELKOMSEL</v>
      </c>
      <c r="I6420" s="246" t="str">
        <f>data_olah!I536</f>
        <v>INDIHOME</v>
      </c>
      <c r="J6420" s="246" t="str">
        <f>data_olah!J536</f>
        <v>TERPASANG</v>
      </c>
      <c r="K6420" s="246" t="str">
        <f>data_olah!T536</f>
        <v/>
      </c>
      <c r="L6420" s="246" t="str">
        <f>data_olah!U536</f>
        <v>TIDAK OPTIMAL</v>
      </c>
    </row>
    <row r="6421">
      <c r="A6421" s="245">
        <v>2026.0</v>
      </c>
      <c r="B6421" s="245" t="s">
        <v>3602</v>
      </c>
      <c r="C6421" s="246" t="str">
        <f>data_olah!B537</f>
        <v>KUTAI TIMUR</v>
      </c>
      <c r="D6421" s="246" t="str">
        <f>data_olah!C537</f>
        <v>KOMBENG</v>
      </c>
      <c r="E6421" s="246" t="str">
        <f>data_olah!D537</f>
        <v>SIDOMULYO</v>
      </c>
      <c r="F6421" s="247" t="str">
        <f>data_olah!F537</f>
        <v>1.06166</v>
      </c>
      <c r="G6421" s="247" t="str">
        <f>data_olah!G537</f>
        <v>116.93613</v>
      </c>
      <c r="H6421" s="246" t="str">
        <f>data_olah!H537</f>
        <v>PSN</v>
      </c>
      <c r="I6421" s="246" t="str">
        <f>data_olah!I537</f>
        <v>VSAT</v>
      </c>
      <c r="J6421" s="246" t="str">
        <f>data_olah!J537</f>
        <v>TERPASANG</v>
      </c>
      <c r="K6421" s="246" t="str">
        <f>data_olah!T537</f>
        <v>&lt;= 50GB</v>
      </c>
      <c r="L6421" s="246" t="str">
        <f>data_olah!U537</f>
        <v>TIDAK OPTIMAL</v>
      </c>
    </row>
    <row r="6422">
      <c r="A6422" s="245">
        <v>2026.0</v>
      </c>
      <c r="B6422" s="245" t="s">
        <v>3602</v>
      </c>
      <c r="C6422" s="246" t="str">
        <f>data_olah!B538</f>
        <v>KUTAI TIMUR</v>
      </c>
      <c r="D6422" s="246" t="str">
        <f>data_olah!C538</f>
        <v>KOMBENG</v>
      </c>
      <c r="E6422" s="246" t="str">
        <f>data_olah!D538</f>
        <v>SRI PANTUN</v>
      </c>
      <c r="F6422" s="247" t="str">
        <f>data_olah!F538</f>
        <v>1.05620</v>
      </c>
      <c r="G6422" s="247" t="str">
        <f>data_olah!G538</f>
        <v>116.96560</v>
      </c>
      <c r="H6422" s="246" t="str">
        <f>data_olah!H538</f>
        <v>TELKOMSEL</v>
      </c>
      <c r="I6422" s="246" t="str">
        <f>data_olah!I538</f>
        <v>ORBIT</v>
      </c>
      <c r="J6422" s="246" t="str">
        <f>data_olah!J538</f>
        <v>TERPASANG</v>
      </c>
      <c r="K6422" s="246" t="str">
        <f>data_olah!T538</f>
        <v>&lt;= 100GB</v>
      </c>
      <c r="L6422" s="246" t="str">
        <f>data_olah!U538</f>
        <v>TIDAK TERDETEKSI</v>
      </c>
    </row>
    <row r="6423">
      <c r="A6423" s="245">
        <v>2026.0</v>
      </c>
      <c r="B6423" s="245" t="s">
        <v>3602</v>
      </c>
      <c r="C6423" s="246" t="str">
        <f>data_olah!B539</f>
        <v>KUTAI TIMUR</v>
      </c>
      <c r="D6423" s="246" t="str">
        <f>data_olah!C539</f>
        <v>KOMBENG</v>
      </c>
      <c r="E6423" s="246" t="str">
        <f>data_olah!D539</f>
        <v>KOMBENG INDAH</v>
      </c>
      <c r="F6423" s="247" t="str">
        <f>data_olah!F539</f>
        <v>1.05440</v>
      </c>
      <c r="G6423" s="247" t="str">
        <f>data_olah!G539</f>
        <v>116.99701</v>
      </c>
      <c r="H6423" s="246" t="str">
        <f>data_olah!H539</f>
        <v>TELKOMSEL</v>
      </c>
      <c r="I6423" s="246" t="str">
        <f>data_olah!I539</f>
        <v>ORBIT</v>
      </c>
      <c r="J6423" s="246" t="str">
        <f>data_olah!J539</f>
        <v>TERPASANG</v>
      </c>
      <c r="K6423" s="246" t="str">
        <f>data_olah!T539</f>
        <v>TIDAK AKTIF</v>
      </c>
      <c r="L6423" s="246" t="str">
        <f>data_olah!U539</f>
        <v>TIDAK TERDETEKSI</v>
      </c>
    </row>
    <row r="6424">
      <c r="A6424" s="245">
        <v>2026.0</v>
      </c>
      <c r="B6424" s="245" t="s">
        <v>3602</v>
      </c>
      <c r="C6424" s="246" t="str">
        <f>data_olah!B540</f>
        <v>KUTAI TIMUR</v>
      </c>
      <c r="D6424" s="246" t="str">
        <f>data_olah!C540</f>
        <v>KOMBENG</v>
      </c>
      <c r="E6424" s="246" t="str">
        <f>data_olah!D540</f>
        <v>MIAU BARU</v>
      </c>
      <c r="F6424" s="247" t="str">
        <f>data_olah!F540</f>
        <v>1.1963888</v>
      </c>
      <c r="G6424" s="247" t="str">
        <f>data_olah!G540</f>
        <v>116.9433333</v>
      </c>
      <c r="H6424" s="246" t="str">
        <f>data_olah!H540</f>
        <v>TELKOM</v>
      </c>
      <c r="I6424" s="246" t="str">
        <f>data_olah!I540</f>
        <v>Astinet</v>
      </c>
      <c r="J6424" s="246" t="str">
        <f>data_olah!J540</f>
        <v>TERPASANG</v>
      </c>
      <c r="K6424" s="246" t="str">
        <f>data_olah!T540</f>
        <v/>
      </c>
      <c r="L6424" s="246" t="str">
        <f>data_olah!U540</f>
        <v>TIDAK TERDETEKSI</v>
      </c>
    </row>
    <row r="6425">
      <c r="A6425" s="245">
        <v>2026.0</v>
      </c>
      <c r="B6425" s="245" t="s">
        <v>3602</v>
      </c>
      <c r="C6425" s="246" t="str">
        <f>data_olah!B541</f>
        <v>KUTAI TIMUR</v>
      </c>
      <c r="D6425" s="246" t="str">
        <f>data_olah!C541</f>
        <v>LONG MESANGAT</v>
      </c>
      <c r="E6425" s="246" t="str">
        <f>data_olah!D541</f>
        <v>SIKA MAKMUR</v>
      </c>
      <c r="F6425" s="247" t="str">
        <f>data_olah!F541</f>
        <v>0.66648</v>
      </c>
      <c r="G6425" s="247" t="str">
        <f>data_olah!G541</f>
        <v>116.69685</v>
      </c>
      <c r="H6425" s="246" t="str">
        <f>data_olah!H541</f>
        <v>COMTELINDO</v>
      </c>
      <c r="I6425" s="246" t="str">
        <f>data_olah!I541</f>
        <v>WMS</v>
      </c>
      <c r="J6425" s="246" t="str">
        <f>data_olah!J541</f>
        <v>TERPASANG</v>
      </c>
      <c r="K6425" s="246" t="str">
        <f>data_olah!T541</f>
        <v>&lt;= 500GB</v>
      </c>
      <c r="L6425" s="246" t="str">
        <f>data_olah!U541</f>
        <v>KURANG OPTIMAL</v>
      </c>
    </row>
    <row r="6426">
      <c r="A6426" s="245">
        <v>2026.0</v>
      </c>
      <c r="B6426" s="245" t="s">
        <v>3602</v>
      </c>
      <c r="C6426" s="246" t="str">
        <f>data_olah!B542</f>
        <v>KUTAI TIMUR</v>
      </c>
      <c r="D6426" s="246" t="str">
        <f>data_olah!C542</f>
        <v>LONG MESANGAT</v>
      </c>
      <c r="E6426" s="246" t="str">
        <f>data_olah!D542</f>
        <v>SEGOY MAKMUR</v>
      </c>
      <c r="F6426" s="247" t="str">
        <f>data_olah!F542</f>
        <v>0.63700</v>
      </c>
      <c r="G6426" s="247" t="str">
        <f>data_olah!G542</f>
        <v>116.69302</v>
      </c>
      <c r="H6426" s="246" t="str">
        <f>data_olah!H542</f>
        <v>TELKOMSEL</v>
      </c>
      <c r="I6426" s="246" t="str">
        <f>data_olah!I542</f>
        <v>ORBIT</v>
      </c>
      <c r="J6426" s="246" t="str">
        <f>data_olah!J542</f>
        <v>TERPASANG</v>
      </c>
      <c r="K6426" s="246" t="str">
        <f>data_olah!T542</f>
        <v>&lt;= 10GB</v>
      </c>
      <c r="L6426" s="246" t="str">
        <f>data_olah!U542</f>
        <v>TIDAK TERDETEKSI</v>
      </c>
    </row>
    <row r="6427">
      <c r="A6427" s="245">
        <v>2026.0</v>
      </c>
      <c r="B6427" s="245" t="s">
        <v>3602</v>
      </c>
      <c r="C6427" s="246" t="str">
        <f>data_olah!B543</f>
        <v>KUTAI TIMUR</v>
      </c>
      <c r="D6427" s="246" t="str">
        <f>data_olah!C543</f>
        <v>LONG MESANGAT</v>
      </c>
      <c r="E6427" s="246" t="str">
        <f>data_olah!D543</f>
        <v>MUKTI UTAMA</v>
      </c>
      <c r="F6427" s="247" t="str">
        <f>data_olah!F543</f>
        <v>0.58834</v>
      </c>
      <c r="G6427" s="247" t="str">
        <f>data_olah!G543</f>
        <v>116.70649</v>
      </c>
      <c r="H6427" s="246" t="str">
        <f>data_olah!H543</f>
        <v>TELKOMSEL</v>
      </c>
      <c r="I6427" s="246" t="str">
        <f>data_olah!I543</f>
        <v>ORBIT</v>
      </c>
      <c r="J6427" s="246" t="str">
        <f>data_olah!J543</f>
        <v>TERPASANG</v>
      </c>
      <c r="K6427" s="246" t="str">
        <f>data_olah!T543</f>
        <v>&lt;= 150GB</v>
      </c>
      <c r="L6427" s="246" t="str">
        <f>data_olah!U543</f>
        <v>TIDAK TERDETEKSI</v>
      </c>
    </row>
    <row r="6428">
      <c r="A6428" s="245">
        <v>2026.0</v>
      </c>
      <c r="B6428" s="245" t="s">
        <v>3602</v>
      </c>
      <c r="C6428" s="246" t="str">
        <f>data_olah!B544</f>
        <v>KUTAI TIMUR</v>
      </c>
      <c r="D6428" s="246" t="str">
        <f>data_olah!C544</f>
        <v>LONG MESANGAT</v>
      </c>
      <c r="E6428" s="246" t="str">
        <f>data_olah!D544</f>
        <v>SUMBER SARI</v>
      </c>
      <c r="F6428" s="247" t="str">
        <f>data_olah!F544</f>
        <v>0.575363</v>
      </c>
      <c r="G6428" s="247" t="str">
        <f>data_olah!G544</f>
        <v>116.715312</v>
      </c>
      <c r="H6428" s="246" t="str">
        <f>data_olah!H544</f>
        <v>BESTCAMP</v>
      </c>
      <c r="I6428" s="246" t="str">
        <f>data_olah!I544</f>
        <v>STARLINK</v>
      </c>
      <c r="J6428" s="246" t="str">
        <f>data_olah!J544</f>
        <v>TERPASANG</v>
      </c>
      <c r="K6428" s="246" t="str">
        <f>data_olah!T544</f>
        <v>&lt;= 200GB</v>
      </c>
      <c r="L6428" s="246" t="str">
        <f>data_olah!U544</f>
        <v>OPTIMAL</v>
      </c>
    </row>
    <row r="6429">
      <c r="A6429" s="245">
        <v>2026.0</v>
      </c>
      <c r="B6429" s="245" t="s">
        <v>3602</v>
      </c>
      <c r="C6429" s="246" t="str">
        <f>data_olah!B545</f>
        <v>KUTAI TIMUR</v>
      </c>
      <c r="D6429" s="246" t="str">
        <f>data_olah!C545</f>
        <v>LONG MESANGAT</v>
      </c>
      <c r="E6429" s="246" t="str">
        <f>data_olah!D545</f>
        <v>MELAN</v>
      </c>
      <c r="F6429" s="247" t="str">
        <f>data_olah!F545</f>
        <v>0.66917</v>
      </c>
      <c r="G6429" s="247" t="str">
        <f>data_olah!G545</f>
        <v>116.64420</v>
      </c>
      <c r="H6429" s="246" t="str">
        <f>data_olah!H545</f>
        <v>COMTELINDO</v>
      </c>
      <c r="I6429" s="246" t="str">
        <f>data_olah!I545</f>
        <v>WMS</v>
      </c>
      <c r="J6429" s="246" t="str">
        <f>data_olah!J545</f>
        <v>TERPASANG</v>
      </c>
      <c r="K6429" s="246" t="str">
        <f>data_olah!T545</f>
        <v>&lt;= 200GB</v>
      </c>
      <c r="L6429" s="246" t="str">
        <f>data_olah!U545</f>
        <v>KURANG OPTIMAL</v>
      </c>
    </row>
    <row r="6430">
      <c r="A6430" s="245">
        <v>2026.0</v>
      </c>
      <c r="B6430" s="245" t="s">
        <v>3602</v>
      </c>
      <c r="C6430" s="246" t="str">
        <f>data_olah!B546</f>
        <v>KUTAI TIMUR</v>
      </c>
      <c r="D6430" s="246" t="str">
        <f>data_olah!C546</f>
        <v>LONG MESANGAT</v>
      </c>
      <c r="E6430" s="246" t="str">
        <f>data_olah!D546</f>
        <v>TANAH ABANG</v>
      </c>
      <c r="F6430" s="247" t="str">
        <f>data_olah!F546</f>
        <v>0.55581</v>
      </c>
      <c r="G6430" s="247" t="str">
        <f>data_olah!G546</f>
        <v>116.73239</v>
      </c>
      <c r="H6430" s="246" t="str">
        <f>data_olah!H546</f>
        <v>COMTELINDO</v>
      </c>
      <c r="I6430" s="246" t="str">
        <f>data_olah!I546</f>
        <v>WMS</v>
      </c>
      <c r="J6430" s="246" t="str">
        <f>data_olah!J546</f>
        <v>TERPASANG</v>
      </c>
      <c r="K6430" s="246" t="str">
        <f>data_olah!T546</f>
        <v>&lt;= 500GB</v>
      </c>
      <c r="L6430" s="246" t="str">
        <f>data_olah!U546</f>
        <v>SANGAT OPTIMAL</v>
      </c>
    </row>
    <row r="6431">
      <c r="A6431" s="245">
        <v>2026.0</v>
      </c>
      <c r="B6431" s="245" t="s">
        <v>3602</v>
      </c>
      <c r="C6431" s="246" t="str">
        <f>data_olah!B547</f>
        <v>KUTAI TIMUR</v>
      </c>
      <c r="D6431" s="246" t="str">
        <f>data_olah!C547</f>
        <v>LONG MESANGAT</v>
      </c>
      <c r="E6431" s="246" t="str">
        <f>data_olah!D547</f>
        <v>SUMBER AGUNG</v>
      </c>
      <c r="F6431" s="247" t="str">
        <f>data_olah!F547</f>
        <v>0.556299</v>
      </c>
      <c r="G6431" s="247" t="str">
        <f>data_olah!G547</f>
        <v>116.754309</v>
      </c>
      <c r="H6431" s="246" t="str">
        <f>data_olah!H547</f>
        <v>BESTCAMP</v>
      </c>
      <c r="I6431" s="246" t="str">
        <f>data_olah!I547</f>
        <v>STARLINK</v>
      </c>
      <c r="J6431" s="246" t="str">
        <f>data_olah!J547</f>
        <v>TERPASANG</v>
      </c>
      <c r="K6431" s="246" t="str">
        <f>data_olah!T547</f>
        <v>&lt;= 500GB</v>
      </c>
      <c r="L6431" s="246" t="str">
        <f>data_olah!U547</f>
        <v>KURANG OPTIMAL</v>
      </c>
    </row>
    <row r="6432">
      <c r="A6432" s="245">
        <v>2026.0</v>
      </c>
      <c r="B6432" s="245" t="s">
        <v>3602</v>
      </c>
      <c r="C6432" s="246" t="str">
        <f>data_olah!B548</f>
        <v>KUTAI TIMUR</v>
      </c>
      <c r="D6432" s="246" t="str">
        <f>data_olah!C548</f>
        <v>MUARA ANCALONG</v>
      </c>
      <c r="E6432" s="246" t="str">
        <f>data_olah!D548</f>
        <v>SENYIUR</v>
      </c>
      <c r="F6432" s="247" t="str">
        <f>data_olah!F548</f>
        <v>0.31120177080363265</v>
      </c>
      <c r="G6432" s="247" t="str">
        <f>data_olah!G548</f>
        <v>116.6230567860258</v>
      </c>
      <c r="H6432" s="246" t="str">
        <f>data_olah!H548</f>
        <v>TELKOMSEL</v>
      </c>
      <c r="I6432" s="246" t="str">
        <f>data_olah!I548</f>
        <v>ORBIT</v>
      </c>
      <c r="J6432" s="246" t="str">
        <f>data_olah!J548</f>
        <v>TERPASANG</v>
      </c>
      <c r="K6432" s="246" t="str">
        <f>data_olah!T548</f>
        <v>TIDAK AKTIF</v>
      </c>
      <c r="L6432" s="246" t="str">
        <f>data_olah!U548</f>
        <v>TIDAK TERDETEKSI</v>
      </c>
    </row>
    <row r="6433">
      <c r="A6433" s="245">
        <v>2026.0</v>
      </c>
      <c r="B6433" s="245" t="s">
        <v>3602</v>
      </c>
      <c r="C6433" s="246" t="str">
        <f>data_olah!B549</f>
        <v>KUTAI TIMUR</v>
      </c>
      <c r="D6433" s="246" t="str">
        <f>data_olah!C549</f>
        <v>MUARA ANCALONG</v>
      </c>
      <c r="E6433" s="246" t="str">
        <f>data_olah!D549</f>
        <v>KELINJAU ILIR</v>
      </c>
      <c r="F6433" s="247" t="str">
        <f>data_olah!F549</f>
        <v>0.42693</v>
      </c>
      <c r="G6433" s="247" t="str">
        <f>data_olah!G549</f>
        <v>116.68004</v>
      </c>
      <c r="H6433" s="246" t="str">
        <f>data_olah!H549</f>
        <v>TELKOMSEL</v>
      </c>
      <c r="I6433" s="246" t="str">
        <f>data_olah!I549</f>
        <v>ORBIT</v>
      </c>
      <c r="J6433" s="246" t="str">
        <f>data_olah!J549</f>
        <v>TERPASANG</v>
      </c>
      <c r="K6433" s="246" t="str">
        <f>data_olah!T549</f>
        <v>&lt;= 500GB</v>
      </c>
      <c r="L6433" s="246" t="str">
        <f>data_olah!U549</f>
        <v>TIDAK TERDETEKSI</v>
      </c>
    </row>
    <row r="6434">
      <c r="A6434" s="245">
        <v>2026.0</v>
      </c>
      <c r="B6434" s="245" t="s">
        <v>3602</v>
      </c>
      <c r="C6434" s="246" t="str">
        <f>data_olah!B550</f>
        <v>KUTAI TIMUR</v>
      </c>
      <c r="D6434" s="246" t="str">
        <f>data_olah!C550</f>
        <v>MUARA ANCALONG</v>
      </c>
      <c r="E6434" s="246" t="str">
        <f>data_olah!D550</f>
        <v>KELINJAU ULU</v>
      </c>
      <c r="F6434" s="247" t="str">
        <f>data_olah!F550</f>
        <v>0.44224</v>
      </c>
      <c r="G6434" s="247" t="str">
        <f>data_olah!G550</f>
        <v>116.675001</v>
      </c>
      <c r="H6434" s="246" t="str">
        <f>data_olah!H550</f>
        <v>TELKOMSEL</v>
      </c>
      <c r="I6434" s="246" t="str">
        <f>data_olah!I550</f>
        <v>ORBIT</v>
      </c>
      <c r="J6434" s="246" t="str">
        <f>data_olah!J550</f>
        <v>TERPASANG</v>
      </c>
      <c r="K6434" s="246" t="str">
        <f>data_olah!T550</f>
        <v>&lt;= 500GB</v>
      </c>
      <c r="L6434" s="246" t="str">
        <f>data_olah!U550</f>
        <v>TIDAK TERDETEKSI</v>
      </c>
    </row>
    <row r="6435">
      <c r="A6435" s="245">
        <v>2026.0</v>
      </c>
      <c r="B6435" s="245" t="s">
        <v>3602</v>
      </c>
      <c r="C6435" s="246" t="str">
        <f>data_olah!B551</f>
        <v>KUTAI TIMUR</v>
      </c>
      <c r="D6435" s="246" t="str">
        <f>data_olah!C551</f>
        <v>MUARA ANCALONG</v>
      </c>
      <c r="E6435" s="246" t="str">
        <f>data_olah!D551</f>
        <v>LONG NAH</v>
      </c>
      <c r="F6435" s="247" t="str">
        <f>data_olah!F551</f>
        <v>0.614306</v>
      </c>
      <c r="G6435" s="247" t="str">
        <f>data_olah!G551</f>
        <v>116.656217</v>
      </c>
      <c r="H6435" s="246" t="str">
        <f>data_olah!H551</f>
        <v>TELKOMSEL</v>
      </c>
      <c r="I6435" s="246" t="str">
        <f>data_olah!I551</f>
        <v>ORBIT</v>
      </c>
      <c r="J6435" s="246" t="str">
        <f>data_olah!J551</f>
        <v>TERPASANG</v>
      </c>
      <c r="K6435" s="246" t="str">
        <f>data_olah!T551</f>
        <v>&lt;= 500GB</v>
      </c>
      <c r="L6435" s="246" t="str">
        <f>data_olah!U551</f>
        <v>TIDAK TERDETEKSI</v>
      </c>
    </row>
    <row r="6436">
      <c r="A6436" s="245">
        <v>2026.0</v>
      </c>
      <c r="B6436" s="245" t="s">
        <v>3602</v>
      </c>
      <c r="C6436" s="246" t="str">
        <f>data_olah!B552</f>
        <v>KUTAI TIMUR</v>
      </c>
      <c r="D6436" s="246" t="str">
        <f>data_olah!C552</f>
        <v>MUARA ANCALONG</v>
      </c>
      <c r="E6436" s="246" t="str">
        <f>data_olah!D552</f>
        <v>LONG TESAK</v>
      </c>
      <c r="F6436" s="247" t="str">
        <f>data_olah!F552</f>
        <v>0.40498</v>
      </c>
      <c r="G6436" s="247" t="str">
        <f>data_olah!G552</f>
        <v>116.37417</v>
      </c>
      <c r="H6436" s="246" t="str">
        <f>data_olah!H552</f>
        <v>COMTELINDO</v>
      </c>
      <c r="I6436" s="246" t="str">
        <f>data_olah!I552</f>
        <v>WMS</v>
      </c>
      <c r="J6436" s="246" t="str">
        <f>data_olah!J552</f>
        <v>TERPASANG</v>
      </c>
      <c r="K6436" s="246" t="str">
        <f>data_olah!T552</f>
        <v>&lt;= 150GB</v>
      </c>
      <c r="L6436" s="246" t="str">
        <f>data_olah!U552</f>
        <v>OPTIMAL</v>
      </c>
    </row>
    <row r="6437">
      <c r="A6437" s="245">
        <v>2026.0</v>
      </c>
      <c r="B6437" s="245" t="s">
        <v>3602</v>
      </c>
      <c r="C6437" s="246" t="str">
        <f>data_olah!B553</f>
        <v>KUTAI TIMUR</v>
      </c>
      <c r="D6437" s="246" t="str">
        <f>data_olah!C553</f>
        <v>MUARA ANCALONG</v>
      </c>
      <c r="E6437" s="246" t="str">
        <f>data_olah!D553</f>
        <v>GEMAR BARU</v>
      </c>
      <c r="F6437" s="247" t="str">
        <f>data_olah!F553</f>
        <v>0.642913</v>
      </c>
      <c r="G6437" s="247" t="str">
        <f>data_olah!G553</f>
        <v>116.639152</v>
      </c>
      <c r="H6437" s="246" t="str">
        <f>data_olah!H553</f>
        <v>BESTCAMP</v>
      </c>
      <c r="I6437" s="246" t="str">
        <f>data_olah!I553</f>
        <v>STARLINK</v>
      </c>
      <c r="J6437" s="246" t="str">
        <f>data_olah!J553</f>
        <v>TERPASANG</v>
      </c>
      <c r="K6437" s="246" t="str">
        <f>data_olah!T553</f>
        <v>&lt;= 100GB</v>
      </c>
      <c r="L6437" s="246" t="str">
        <f>data_olah!U553</f>
        <v>TIDAK OPTIMAL</v>
      </c>
    </row>
    <row r="6438">
      <c r="A6438" s="245">
        <v>2026.0</v>
      </c>
      <c r="B6438" s="245" t="s">
        <v>3602</v>
      </c>
      <c r="C6438" s="246" t="str">
        <f>data_olah!B554</f>
        <v>KUTAI TIMUR</v>
      </c>
      <c r="D6438" s="246" t="str">
        <f>data_olah!C554</f>
        <v>MUARA ANCALONG</v>
      </c>
      <c r="E6438" s="246" t="str">
        <f>data_olah!D554</f>
        <v>LONG POQ BARU</v>
      </c>
      <c r="F6438" s="247" t="str">
        <f>data_olah!F554</f>
        <v>0.44368</v>
      </c>
      <c r="G6438" s="247" t="str">
        <f>data_olah!G554</f>
        <v>116.75213</v>
      </c>
      <c r="H6438" s="246" t="str">
        <f>data_olah!H554</f>
        <v>COMTELINDO</v>
      </c>
      <c r="I6438" s="246" t="str">
        <f>data_olah!I554</f>
        <v>WMS</v>
      </c>
      <c r="J6438" s="246" t="str">
        <f>data_olah!J554</f>
        <v>TERPASANG</v>
      </c>
      <c r="K6438" s="246" t="str">
        <f>data_olah!T554</f>
        <v>&lt;= 150GB</v>
      </c>
      <c r="L6438" s="246" t="str">
        <f>data_olah!U554</f>
        <v>TIDAK OPTIMAL</v>
      </c>
    </row>
    <row r="6439">
      <c r="A6439" s="245">
        <v>2026.0</v>
      </c>
      <c r="B6439" s="245" t="s">
        <v>3602</v>
      </c>
      <c r="C6439" s="246" t="str">
        <f>data_olah!B555</f>
        <v>KUTAI TIMUR</v>
      </c>
      <c r="D6439" s="246" t="str">
        <f>data_olah!C555</f>
        <v>MUARA ANCALONG</v>
      </c>
      <c r="E6439" s="246" t="str">
        <f>data_olah!D555</f>
        <v>MUARA DUN</v>
      </c>
      <c r="F6439" s="247" t="str">
        <f>data_olah!F555</f>
        <v>0.638054</v>
      </c>
      <c r="G6439" s="247" t="str">
        <f>data_olah!G555</f>
        <v>116.648574</v>
      </c>
      <c r="H6439" s="246" t="str">
        <f>data_olah!H555</f>
        <v>BESTCAMP</v>
      </c>
      <c r="I6439" s="246" t="str">
        <f>data_olah!I555</f>
        <v>STARLINK</v>
      </c>
      <c r="J6439" s="246" t="str">
        <f>data_olah!J555</f>
        <v>TERPASANG</v>
      </c>
      <c r="K6439" s="246" t="str">
        <f>data_olah!T555</f>
        <v>&lt;= 200GB</v>
      </c>
      <c r="L6439" s="246" t="str">
        <f>data_olah!U555</f>
        <v>TIDAK OPTIMAL</v>
      </c>
    </row>
    <row r="6440">
      <c r="A6440" s="245">
        <v>2026.0</v>
      </c>
      <c r="B6440" s="245" t="s">
        <v>3602</v>
      </c>
      <c r="C6440" s="246" t="str">
        <f>data_olah!B556</f>
        <v>KUTAI TIMUR</v>
      </c>
      <c r="D6440" s="246" t="str">
        <f>data_olah!C556</f>
        <v>MUARA ANCALONG</v>
      </c>
      <c r="E6440" s="246" t="str">
        <f>data_olah!D556</f>
        <v>TELUK BARU</v>
      </c>
      <c r="F6440" s="247" t="str">
        <f>data_olah!F556</f>
        <v>0.61052</v>
      </c>
      <c r="G6440" s="247" t="str">
        <f>data_olah!G556</f>
        <v>116.66485</v>
      </c>
      <c r="H6440" s="246" t="str">
        <f>data_olah!H556</f>
        <v>COMTELINDO</v>
      </c>
      <c r="I6440" s="246" t="str">
        <f>data_olah!I556</f>
        <v>WMS</v>
      </c>
      <c r="J6440" s="246" t="str">
        <f>data_olah!J556</f>
        <v>TERPASANG</v>
      </c>
      <c r="K6440" s="246" t="str">
        <f>data_olah!T556</f>
        <v>&gt;1000GB</v>
      </c>
      <c r="L6440" s="246" t="str">
        <f>data_olah!U556</f>
        <v>SANGAT OPTIMAL</v>
      </c>
    </row>
    <row r="6441">
      <c r="A6441" s="245">
        <v>2026.0</v>
      </c>
      <c r="B6441" s="245" t="s">
        <v>3602</v>
      </c>
      <c r="C6441" s="246" t="str">
        <f>data_olah!B557</f>
        <v>KUTAI TIMUR</v>
      </c>
      <c r="D6441" s="246" t="str">
        <f>data_olah!C557</f>
        <v>MUARA BENGKAL</v>
      </c>
      <c r="E6441" s="246" t="str">
        <f>data_olah!D557</f>
        <v>SENAMBAH</v>
      </c>
      <c r="F6441" s="247" t="str">
        <f>data_olah!F557</f>
        <v>0.31350</v>
      </c>
      <c r="G6441" s="247" t="str">
        <f>data_olah!G557</f>
        <v>116.76934</v>
      </c>
      <c r="H6441" s="246" t="str">
        <f>data_olah!H557</f>
        <v>TELKOMSEL</v>
      </c>
      <c r="I6441" s="246" t="str">
        <f>data_olah!I557</f>
        <v>ORBIT</v>
      </c>
      <c r="J6441" s="246" t="str">
        <f>data_olah!J557</f>
        <v>TERPASANG</v>
      </c>
      <c r="K6441" s="246" t="str">
        <f>data_olah!T557</f>
        <v>TIDAK AKTIF</v>
      </c>
      <c r="L6441" s="246" t="str">
        <f>data_olah!U557</f>
        <v>TIDAK TERDETEKSI</v>
      </c>
    </row>
    <row r="6442">
      <c r="A6442" s="245">
        <v>2026.0</v>
      </c>
      <c r="B6442" s="245" t="s">
        <v>3602</v>
      </c>
      <c r="C6442" s="246" t="str">
        <f>data_olah!B558</f>
        <v>KUTAI TIMUR</v>
      </c>
      <c r="D6442" s="246" t="str">
        <f>data_olah!C558</f>
        <v>MUARA BENGKAL</v>
      </c>
      <c r="E6442" s="246" t="str">
        <f>data_olah!D558</f>
        <v>NGAYAU</v>
      </c>
      <c r="F6442" s="247" t="str">
        <f>data_olah!F558</f>
        <v>0.41771</v>
      </c>
      <c r="G6442" s="247" t="str">
        <f>data_olah!G558</f>
        <v>116.70731</v>
      </c>
      <c r="H6442" s="246" t="str">
        <f>data_olah!H558</f>
        <v>COMTELINDO</v>
      </c>
      <c r="I6442" s="246" t="str">
        <f>data_olah!I558</f>
        <v>WMS</v>
      </c>
      <c r="J6442" s="246" t="str">
        <f>data_olah!J558</f>
        <v>TERPASANG</v>
      </c>
      <c r="K6442" s="246" t="str">
        <f>data_olah!T558</f>
        <v>TIDAK AKTIF</v>
      </c>
      <c r="L6442" s="246" t="str">
        <f>data_olah!U558</f>
        <v>SANGAT OPTIMAL</v>
      </c>
    </row>
    <row r="6443">
      <c r="A6443" s="245">
        <v>2026.0</v>
      </c>
      <c r="B6443" s="245" t="s">
        <v>3602</v>
      </c>
      <c r="C6443" s="246" t="str">
        <f>data_olah!B559</f>
        <v>KUTAI TIMUR</v>
      </c>
      <c r="D6443" s="246" t="str">
        <f>data_olah!C559</f>
        <v>MUARA BENGKAL</v>
      </c>
      <c r="E6443" s="246" t="str">
        <f>data_olah!D559</f>
        <v>MUARA BENGKAL ILIR</v>
      </c>
      <c r="F6443" s="247" t="str">
        <f>data_olah!F559</f>
        <v>0.4324243659525176</v>
      </c>
      <c r="G6443" s="247" t="str">
        <f>data_olah!G559</f>
        <v>116.71380182958032</v>
      </c>
      <c r="H6443" s="246" t="str">
        <f>data_olah!H559</f>
        <v>COMTELINDO</v>
      </c>
      <c r="I6443" s="246" t="str">
        <f>data_olah!I559</f>
        <v>WMS</v>
      </c>
      <c r="J6443" s="246" t="str">
        <f>data_olah!J559</f>
        <v>TERPASANG</v>
      </c>
      <c r="K6443" s="246" t="str">
        <f>data_olah!T559</f>
        <v>&lt;= 500GB</v>
      </c>
      <c r="L6443" s="246" t="str">
        <f>data_olah!U559</f>
        <v>OPTIMAL</v>
      </c>
    </row>
    <row r="6444">
      <c r="A6444" s="245">
        <v>2026.0</v>
      </c>
      <c r="B6444" s="245" t="s">
        <v>3602</v>
      </c>
      <c r="C6444" s="246" t="str">
        <f>data_olah!B560</f>
        <v>KUTAI TIMUR</v>
      </c>
      <c r="D6444" s="246" t="str">
        <f>data_olah!C560</f>
        <v>MUARA BENGKAL</v>
      </c>
      <c r="E6444" s="246" t="str">
        <f>data_olah!D560</f>
        <v>MUARA BENGKAL ULU</v>
      </c>
      <c r="F6444" s="247" t="str">
        <f>data_olah!F560</f>
        <v>0.43645</v>
      </c>
      <c r="G6444" s="247" t="str">
        <f>data_olah!G560</f>
        <v>116.71687</v>
      </c>
      <c r="H6444" s="246" t="str">
        <f>data_olah!H560</f>
        <v>COMTELINDO</v>
      </c>
      <c r="I6444" s="246" t="str">
        <f>data_olah!I560</f>
        <v>WMS</v>
      </c>
      <c r="J6444" s="246" t="str">
        <f>data_olah!J560</f>
        <v>TERPASANG</v>
      </c>
      <c r="K6444" s="246" t="str">
        <f>data_olah!T560</f>
        <v>&lt;=1000GB</v>
      </c>
      <c r="L6444" s="246" t="str">
        <f>data_olah!U560</f>
        <v>SANGAT OPTIMAL</v>
      </c>
    </row>
    <row r="6445">
      <c r="A6445" s="245">
        <v>2026.0</v>
      </c>
      <c r="B6445" s="245" t="s">
        <v>3602</v>
      </c>
      <c r="C6445" s="246" t="str">
        <f>data_olah!B561</f>
        <v>KUTAI TIMUR</v>
      </c>
      <c r="D6445" s="246" t="str">
        <f>data_olah!C561</f>
        <v>MUARA BENGKAL</v>
      </c>
      <c r="E6445" s="246" t="str">
        <f>data_olah!D561</f>
        <v>BENUA BARU</v>
      </c>
      <c r="F6445" s="247" t="str">
        <f>data_olah!F561</f>
        <v>0.990825</v>
      </c>
      <c r="G6445" s="247" t="str">
        <f>data_olah!G561</f>
        <v>117.978271</v>
      </c>
      <c r="H6445" s="246" t="str">
        <f>data_olah!H561</f>
        <v>TELKOM</v>
      </c>
      <c r="I6445" s="246" t="str">
        <f>data_olah!I561</f>
        <v>Astinet</v>
      </c>
      <c r="J6445" s="246" t="str">
        <f>data_olah!J561</f>
        <v/>
      </c>
      <c r="K6445" s="246" t="str">
        <f>data_olah!T561</f>
        <v/>
      </c>
      <c r="L6445" s="246" t="str">
        <f>data_olah!U561</f>
        <v>TIDAK TERDETEKSI</v>
      </c>
    </row>
    <row r="6446">
      <c r="A6446" s="245">
        <v>2026.0</v>
      </c>
      <c r="B6446" s="245" t="s">
        <v>3602</v>
      </c>
      <c r="C6446" s="246" t="str">
        <f>data_olah!B562</f>
        <v>KUTAI TIMUR</v>
      </c>
      <c r="D6446" s="246" t="str">
        <f>data_olah!C562</f>
        <v>MUARA BENGKAL</v>
      </c>
      <c r="E6446" s="246" t="str">
        <f>data_olah!D562</f>
        <v>MULUPAN</v>
      </c>
      <c r="F6446" s="247" t="str">
        <f>data_olah!F562</f>
        <v>0.231584</v>
      </c>
      <c r="G6446" s="247" t="str">
        <f>data_olah!G562</f>
        <v>116.783180</v>
      </c>
      <c r="H6446" s="246" t="str">
        <f>data_olah!H562</f>
        <v>BESTCAMP</v>
      </c>
      <c r="I6446" s="246" t="str">
        <f>data_olah!I562</f>
        <v>STARLINK</v>
      </c>
      <c r="J6446" s="246" t="str">
        <f>data_olah!J562</f>
        <v>TERPASANG</v>
      </c>
      <c r="K6446" s="246" t="str">
        <f>data_olah!T562</f>
        <v>&lt;= 10GB</v>
      </c>
      <c r="L6446" s="246" t="str">
        <f>data_olah!U562</f>
        <v>TIDAK OPTIMAL</v>
      </c>
    </row>
    <row r="6447">
      <c r="A6447" s="245">
        <v>2026.0</v>
      </c>
      <c r="B6447" s="245" t="s">
        <v>3602</v>
      </c>
      <c r="C6447" s="246" t="str">
        <f>data_olah!B563</f>
        <v>KUTAI TIMUR</v>
      </c>
      <c r="D6447" s="246" t="str">
        <f>data_olah!C563</f>
        <v>MUARA BENGKAL</v>
      </c>
      <c r="E6447" s="246" t="str">
        <f>data_olah!D563</f>
        <v>BATU BALAI</v>
      </c>
      <c r="F6447" s="247" t="str">
        <f>data_olah!F563</f>
        <v>0.52719</v>
      </c>
      <c r="G6447" s="247" t="str">
        <f>data_olah!G563</f>
        <v>116.78738</v>
      </c>
      <c r="H6447" s="246" t="str">
        <f>data_olah!H563</f>
        <v>COMTELINDO</v>
      </c>
      <c r="I6447" s="246" t="str">
        <f>data_olah!I563</f>
        <v>WMS</v>
      </c>
      <c r="J6447" s="246" t="str">
        <f>data_olah!J563</f>
        <v>TERPASANG</v>
      </c>
      <c r="K6447" s="246" t="str">
        <f>data_olah!T563</f>
        <v>&lt;= 500GB</v>
      </c>
      <c r="L6447" s="246" t="str">
        <f>data_olah!U563</f>
        <v>KURANG OPTIMAL</v>
      </c>
    </row>
    <row r="6448">
      <c r="A6448" s="245">
        <v>2026.0</v>
      </c>
      <c r="B6448" s="245" t="s">
        <v>3602</v>
      </c>
      <c r="C6448" s="246" t="str">
        <f>data_olah!B564</f>
        <v>KUTAI TIMUR</v>
      </c>
      <c r="D6448" s="246" t="str">
        <f>data_olah!C564</f>
        <v>MUARA WAHAU</v>
      </c>
      <c r="E6448" s="246" t="str">
        <f>data_olah!D564</f>
        <v>JAK LUAY</v>
      </c>
      <c r="F6448" s="247" t="str">
        <f>data_olah!F564</f>
        <v>1.014172853212281</v>
      </c>
      <c r="G6448" s="247" t="str">
        <f>data_olah!G564</f>
        <v>116.86643713538332</v>
      </c>
      <c r="H6448" s="246" t="str">
        <f>data_olah!H564</f>
        <v>COMTELINDO</v>
      </c>
      <c r="I6448" s="246" t="str">
        <f>data_olah!I564</f>
        <v>WMS</v>
      </c>
      <c r="J6448" s="246" t="str">
        <f>data_olah!J564</f>
        <v>TERPASANG</v>
      </c>
      <c r="K6448" s="246" t="str">
        <f>data_olah!T564</f>
        <v>&lt;= 500GB</v>
      </c>
      <c r="L6448" s="246" t="str">
        <f>data_olah!U564</f>
        <v>OPTIMAL</v>
      </c>
    </row>
    <row r="6449">
      <c r="A6449" s="245">
        <v>2026.0</v>
      </c>
      <c r="B6449" s="245" t="s">
        <v>3602</v>
      </c>
      <c r="C6449" s="246" t="str">
        <f>data_olah!B565</f>
        <v>KUTAI TIMUR</v>
      </c>
      <c r="D6449" s="246" t="str">
        <f>data_olah!C565</f>
        <v>MUARA WAHAU</v>
      </c>
      <c r="E6449" s="246" t="str">
        <f>data_olah!D565</f>
        <v>NEHES LIAH BING</v>
      </c>
      <c r="F6449" s="247" t="str">
        <f>data_olah!F565</f>
        <v>1.04998</v>
      </c>
      <c r="G6449" s="247" t="str">
        <f>data_olah!G565</f>
        <v>116.8614</v>
      </c>
      <c r="H6449" s="246" t="str">
        <f>data_olah!H565</f>
        <v>TELKOMSEL</v>
      </c>
      <c r="I6449" s="246" t="str">
        <f>data_olah!I565</f>
        <v>INDIHOME</v>
      </c>
      <c r="J6449" s="246" t="str">
        <f>data_olah!J565</f>
        <v>TERPASANG</v>
      </c>
      <c r="K6449" s="246" t="str">
        <f>data_olah!T565</f>
        <v/>
      </c>
      <c r="L6449" s="246" t="str">
        <f>data_olah!U565</f>
        <v>TIDAK OPTIMAL</v>
      </c>
    </row>
    <row r="6450">
      <c r="A6450" s="245">
        <v>2026.0</v>
      </c>
      <c r="B6450" s="245" t="s">
        <v>3602</v>
      </c>
      <c r="C6450" s="246" t="str">
        <f>data_olah!B566</f>
        <v>KUTAI TIMUR</v>
      </c>
      <c r="D6450" s="246" t="str">
        <f>data_olah!C566</f>
        <v>MUARA WAHAU</v>
      </c>
      <c r="E6450" s="246" t="str">
        <f>data_olah!D566</f>
        <v>MUARA WAHAU</v>
      </c>
      <c r="F6450" s="247" t="str">
        <f>data_olah!F566</f>
        <v>1.057534</v>
      </c>
      <c r="G6450" s="247" t="str">
        <f>data_olah!G566</f>
        <v>116.834049</v>
      </c>
      <c r="H6450" s="246" t="str">
        <f>data_olah!H566</f>
        <v>TELKOM</v>
      </c>
      <c r="I6450" s="246" t="str">
        <f>data_olah!I566</f>
        <v>Astinet</v>
      </c>
      <c r="J6450" s="246" t="str">
        <f>data_olah!J566</f>
        <v>TERPASANG</v>
      </c>
      <c r="K6450" s="246" t="str">
        <f>data_olah!T566</f>
        <v/>
      </c>
      <c r="L6450" s="246" t="str">
        <f>data_olah!U566</f>
        <v>TIDAK TERDETEKSI</v>
      </c>
    </row>
    <row r="6451">
      <c r="A6451" s="245">
        <v>2026.0</v>
      </c>
      <c r="B6451" s="245" t="s">
        <v>3602</v>
      </c>
      <c r="C6451" s="246" t="str">
        <f>data_olah!B567</f>
        <v>KUTAI TIMUR</v>
      </c>
      <c r="D6451" s="246" t="str">
        <f>data_olah!C567</f>
        <v>MUARA WAHAU</v>
      </c>
      <c r="E6451" s="246" t="str">
        <f>data_olah!D567</f>
        <v>DEA BEQ</v>
      </c>
      <c r="F6451" s="247" t="str">
        <f>data_olah!F567</f>
        <v>1.0438752190830851</v>
      </c>
      <c r="G6451" s="247" t="str">
        <f>data_olah!G567</f>
        <v>116.8143919213626</v>
      </c>
      <c r="H6451" s="246" t="str">
        <f>data_olah!H567</f>
        <v>TELKOMSEL</v>
      </c>
      <c r="I6451" s="246" t="str">
        <f>data_olah!I567</f>
        <v>INDIHOME</v>
      </c>
      <c r="J6451" s="246" t="str">
        <f>data_olah!J567</f>
        <v>TERPASANG</v>
      </c>
      <c r="K6451" s="246" t="str">
        <f>data_olah!T567</f>
        <v/>
      </c>
      <c r="L6451" s="246" t="str">
        <f>data_olah!U567</f>
        <v>KURANG OPTIMAL</v>
      </c>
    </row>
    <row r="6452">
      <c r="A6452" s="245">
        <v>2026.0</v>
      </c>
      <c r="B6452" s="245" t="s">
        <v>3602</v>
      </c>
      <c r="C6452" s="246" t="str">
        <f>data_olah!B568</f>
        <v>KUTAI TIMUR</v>
      </c>
      <c r="D6452" s="246" t="str">
        <f>data_olah!C568</f>
        <v>MUARA WAHAU</v>
      </c>
      <c r="E6452" s="246" t="str">
        <f>data_olah!D568</f>
        <v>DIAQ LAY</v>
      </c>
      <c r="F6452" s="247" t="str">
        <f>data_olah!F568</f>
        <v>1.06124</v>
      </c>
      <c r="G6452" s="247" t="str">
        <f>data_olah!G568</f>
        <v>116.78977</v>
      </c>
      <c r="H6452" s="246" t="str">
        <f>data_olah!H568</f>
        <v>TELKOMSEL</v>
      </c>
      <c r="I6452" s="246" t="str">
        <f>data_olah!I568</f>
        <v>ORBIT</v>
      </c>
      <c r="J6452" s="246" t="str">
        <f>data_olah!J568</f>
        <v>TERPASANG</v>
      </c>
      <c r="K6452" s="246" t="str">
        <f>data_olah!T568</f>
        <v>TIDAK AKTIF</v>
      </c>
      <c r="L6452" s="246" t="str">
        <f>data_olah!U568</f>
        <v>TIDAK TERDETEKSI</v>
      </c>
    </row>
    <row r="6453">
      <c r="A6453" s="245">
        <v>2026.0</v>
      </c>
      <c r="B6453" s="245" t="s">
        <v>3602</v>
      </c>
      <c r="C6453" s="246" t="str">
        <f>data_olah!B569</f>
        <v>KUTAI TIMUR</v>
      </c>
      <c r="D6453" s="246" t="str">
        <f>data_olah!C569</f>
        <v>MUARA WAHAU</v>
      </c>
      <c r="E6453" s="246" t="str">
        <f>data_olah!D569</f>
        <v>BENHES</v>
      </c>
      <c r="F6453" s="247" t="str">
        <f>data_olah!F569</f>
        <v>1.07699</v>
      </c>
      <c r="G6453" s="247" t="str">
        <f>data_olah!G569</f>
        <v>116.76584</v>
      </c>
      <c r="H6453" s="246" t="str">
        <f>data_olah!H569</f>
        <v>COMTELINDO</v>
      </c>
      <c r="I6453" s="246" t="str">
        <f>data_olah!I569</f>
        <v>WMS</v>
      </c>
      <c r="J6453" s="246" t="str">
        <f>data_olah!J569</f>
        <v>TERPASANG</v>
      </c>
      <c r="K6453" s="246" t="str">
        <f>data_olah!T569</f>
        <v>&lt;= 100GB</v>
      </c>
      <c r="L6453" s="246" t="str">
        <f>data_olah!U569</f>
        <v>OPTIMAL</v>
      </c>
    </row>
    <row r="6454">
      <c r="A6454" s="245">
        <v>2026.0</v>
      </c>
      <c r="B6454" s="245" t="s">
        <v>3602</v>
      </c>
      <c r="C6454" s="246" t="str">
        <f>data_olah!B570</f>
        <v>KUTAI TIMUR</v>
      </c>
      <c r="D6454" s="246" t="str">
        <f>data_olah!C570</f>
        <v>MUARA WAHAU</v>
      </c>
      <c r="E6454" s="246" t="str">
        <f>data_olah!D570</f>
        <v>WANASARI</v>
      </c>
      <c r="F6454" s="247" t="str">
        <f>data_olah!F570</f>
        <v>1.09033</v>
      </c>
      <c r="G6454" s="247" t="str">
        <f>data_olah!G570</f>
        <v>116.89850</v>
      </c>
      <c r="H6454" s="246" t="str">
        <f>data_olah!H570</f>
        <v>TELKOMSEL</v>
      </c>
      <c r="I6454" s="246" t="str">
        <f>data_olah!I570</f>
        <v>INDIHOME</v>
      </c>
      <c r="J6454" s="246" t="str">
        <f>data_olah!J570</f>
        <v>TERPASANG</v>
      </c>
      <c r="K6454" s="246" t="str">
        <f>data_olah!T570</f>
        <v/>
      </c>
      <c r="L6454" s="246" t="str">
        <f>data_olah!U570</f>
        <v>TIDAK OPTIMAL</v>
      </c>
    </row>
    <row r="6455">
      <c r="A6455" s="245">
        <v>2026.0</v>
      </c>
      <c r="B6455" s="245" t="s">
        <v>3602</v>
      </c>
      <c r="C6455" s="246" t="str">
        <f>data_olah!B571</f>
        <v>KUTAI TIMUR</v>
      </c>
      <c r="D6455" s="246" t="str">
        <f>data_olah!C571</f>
        <v>MUARA WAHAU</v>
      </c>
      <c r="E6455" s="246" t="str">
        <f>data_olah!D571</f>
        <v>WAHAU BARU</v>
      </c>
      <c r="F6455" s="247" t="str">
        <f>data_olah!F571</f>
        <v>1.07445</v>
      </c>
      <c r="G6455" s="247" t="str">
        <f>data_olah!G571</f>
        <v>116.85572</v>
      </c>
      <c r="H6455" s="246" t="str">
        <f>data_olah!H571</f>
        <v>TELKOM</v>
      </c>
      <c r="I6455" s="246" t="str">
        <f>data_olah!I571</f>
        <v>WMS</v>
      </c>
      <c r="J6455" s="246" t="str">
        <f>data_olah!J571</f>
        <v>TERPASANG</v>
      </c>
      <c r="K6455" s="246" t="str">
        <f>data_olah!T571</f>
        <v/>
      </c>
      <c r="L6455" s="246" t="str">
        <f>data_olah!U571</f>
        <v>TIDAK OPTIMAL</v>
      </c>
    </row>
    <row r="6456">
      <c r="A6456" s="245">
        <v>2026.0</v>
      </c>
      <c r="B6456" s="245" t="s">
        <v>3602</v>
      </c>
      <c r="C6456" s="246" t="str">
        <f>data_olah!B572</f>
        <v>KUTAI TIMUR</v>
      </c>
      <c r="D6456" s="246" t="str">
        <f>data_olah!C572</f>
        <v>MUARA WAHAU</v>
      </c>
      <c r="E6456" s="246" t="str">
        <f>data_olah!D572</f>
        <v>KARYA BHAKTI</v>
      </c>
      <c r="F6456" s="247" t="str">
        <f>data_olah!F572</f>
        <v>1.0566343181474505</v>
      </c>
      <c r="G6456" s="247" t="str">
        <f>data_olah!G572</f>
        <v>116.91267800980528</v>
      </c>
      <c r="H6456" s="246" t="str">
        <f>data_olah!H572</f>
        <v/>
      </c>
      <c r="I6456" s="246" t="str">
        <f>data_olah!I572</f>
        <v/>
      </c>
      <c r="J6456" s="246" t="str">
        <f>data_olah!J572</f>
        <v/>
      </c>
      <c r="K6456" s="246" t="str">
        <f>data_olah!T572</f>
        <v/>
      </c>
      <c r="L6456" s="246" t="str">
        <f>data_olah!U572</f>
        <v>BELUM TERPASANG</v>
      </c>
    </row>
    <row r="6457">
      <c r="A6457" s="245">
        <v>2026.0</v>
      </c>
      <c r="B6457" s="245" t="s">
        <v>3602</v>
      </c>
      <c r="C6457" s="246" t="str">
        <f>data_olah!B573</f>
        <v>KUTAI TIMUR</v>
      </c>
      <c r="D6457" s="246" t="str">
        <f>data_olah!C573</f>
        <v>MUARA WAHAU</v>
      </c>
      <c r="E6457" s="246" t="str">
        <f>data_olah!D573</f>
        <v>LONG WEHEA</v>
      </c>
      <c r="F6457" s="247" t="str">
        <f>data_olah!F573</f>
        <v>1.035685</v>
      </c>
      <c r="G6457" s="247" t="str">
        <f>data_olah!G573</f>
        <v>116.853860</v>
      </c>
      <c r="H6457" s="246" t="str">
        <f>data_olah!H573</f>
        <v>BESTCAMP</v>
      </c>
      <c r="I6457" s="246" t="str">
        <f>data_olah!I573</f>
        <v>STARLINK</v>
      </c>
      <c r="J6457" s="246" t="str">
        <f>data_olah!J573</f>
        <v>TERPASANG</v>
      </c>
      <c r="K6457" s="246" t="str">
        <f>data_olah!T573</f>
        <v>&lt;= 500GB</v>
      </c>
      <c r="L6457" s="246" t="str">
        <f>data_olah!U573</f>
        <v>OPTIMAL</v>
      </c>
    </row>
    <row r="6458">
      <c r="A6458" s="245">
        <v>2026.0</v>
      </c>
      <c r="B6458" s="245" t="s">
        <v>3602</v>
      </c>
      <c r="C6458" s="246" t="str">
        <f>data_olah!B574</f>
        <v>KUTAI TIMUR</v>
      </c>
      <c r="D6458" s="246" t="str">
        <f>data_olah!C574</f>
        <v>RANTAU PULUNG</v>
      </c>
      <c r="E6458" s="246" t="str">
        <f>data_olah!D574</f>
        <v>MUKTI JAYA</v>
      </c>
      <c r="F6458" s="247" t="str">
        <f>data_olah!F574</f>
        <v>0.59220</v>
      </c>
      <c r="G6458" s="247" t="str">
        <f>data_olah!G574</f>
        <v>117.30187</v>
      </c>
      <c r="H6458" s="246" t="str">
        <f>data_olah!H574</f>
        <v>TELKOM</v>
      </c>
      <c r="I6458" s="246" t="str">
        <f>data_olah!I574</f>
        <v>WMS</v>
      </c>
      <c r="J6458" s="246" t="str">
        <f>data_olah!J574</f>
        <v>TERPASANG</v>
      </c>
      <c r="K6458" s="246" t="str">
        <f>data_olah!T574</f>
        <v/>
      </c>
      <c r="L6458" s="246" t="str">
        <f>data_olah!U574</f>
        <v>KURANG OPTIMAL</v>
      </c>
    </row>
    <row r="6459">
      <c r="A6459" s="245">
        <v>2026.0</v>
      </c>
      <c r="B6459" s="245" t="s">
        <v>3602</v>
      </c>
      <c r="C6459" s="246" t="str">
        <f>data_olah!B575</f>
        <v>KUTAI TIMUR</v>
      </c>
      <c r="D6459" s="246" t="str">
        <f>data_olah!C575</f>
        <v>RANTAU PULUNG</v>
      </c>
      <c r="E6459" s="246" t="str">
        <f>data_olah!D575</f>
        <v>PULUNG SARI</v>
      </c>
      <c r="F6459" s="247" t="str">
        <f>data_olah!F575</f>
        <v>0.6316171045560849</v>
      </c>
      <c r="G6459" s="247" t="str">
        <f>data_olah!G575</f>
        <v>117.29872503378337</v>
      </c>
      <c r="H6459" s="246" t="str">
        <f>data_olah!H575</f>
        <v>TELKOM</v>
      </c>
      <c r="I6459" s="246" t="str">
        <f>data_olah!I575</f>
        <v>WMS</v>
      </c>
      <c r="J6459" s="246" t="str">
        <f>data_olah!J575</f>
        <v>TERPASANG</v>
      </c>
      <c r="K6459" s="246" t="str">
        <f>data_olah!T575</f>
        <v/>
      </c>
      <c r="L6459" s="246" t="str">
        <f>data_olah!U575</f>
        <v>KURANG OPTIMAL</v>
      </c>
    </row>
    <row r="6460">
      <c r="A6460" s="245">
        <v>2026.0</v>
      </c>
      <c r="B6460" s="245" t="s">
        <v>3602</v>
      </c>
      <c r="C6460" s="246" t="str">
        <f>data_olah!B576</f>
        <v>KUTAI TIMUR</v>
      </c>
      <c r="D6460" s="246" t="str">
        <f>data_olah!C576</f>
        <v>RANTAU PULUNG</v>
      </c>
      <c r="E6460" s="246" t="str">
        <f>data_olah!D576</f>
        <v>MARGO MULYO</v>
      </c>
      <c r="F6460" s="247" t="str">
        <f>data_olah!F576</f>
        <v>0.591581</v>
      </c>
      <c r="G6460" s="247" t="str">
        <f>data_olah!G576</f>
        <v>117.303933</v>
      </c>
      <c r="H6460" s="246" t="str">
        <f>data_olah!H576</f>
        <v>TELKOM</v>
      </c>
      <c r="I6460" s="246" t="str">
        <f>data_olah!I576</f>
        <v>Astinet</v>
      </c>
      <c r="J6460" s="246" t="str">
        <f>data_olah!J576</f>
        <v>TERPASANG</v>
      </c>
      <c r="K6460" s="246" t="str">
        <f>data_olah!T576</f>
        <v/>
      </c>
      <c r="L6460" s="246" t="str">
        <f>data_olah!U576</f>
        <v>TIDAK TERDETEKSI</v>
      </c>
    </row>
    <row r="6461">
      <c r="A6461" s="245">
        <v>2026.0</v>
      </c>
      <c r="B6461" s="245" t="s">
        <v>3602</v>
      </c>
      <c r="C6461" s="246" t="str">
        <f>data_olah!B577</f>
        <v>KUTAI TIMUR</v>
      </c>
      <c r="D6461" s="246" t="str">
        <f>data_olah!C577</f>
        <v>RANTAU PULUNG</v>
      </c>
      <c r="E6461" s="246" t="str">
        <f>data_olah!D577</f>
        <v>RANTAU MAKMUR</v>
      </c>
      <c r="F6461" s="247" t="str">
        <f>data_olah!F577</f>
        <v>0.57738</v>
      </c>
      <c r="G6461" s="247" t="str">
        <f>data_olah!G577</f>
        <v>117.28246</v>
      </c>
      <c r="H6461" s="246" t="str">
        <f>data_olah!H577</f>
        <v>TELKOM</v>
      </c>
      <c r="I6461" s="246" t="str">
        <f>data_olah!I577</f>
        <v>WMS</v>
      </c>
      <c r="J6461" s="246" t="str">
        <f>data_olah!J577</f>
        <v>TERPASANG</v>
      </c>
      <c r="K6461" s="246" t="str">
        <f>data_olah!T577</f>
        <v/>
      </c>
      <c r="L6461" s="246" t="str">
        <f>data_olah!U577</f>
        <v>KURANG OPTIMAL</v>
      </c>
    </row>
    <row r="6462">
      <c r="A6462" s="245">
        <v>2026.0</v>
      </c>
      <c r="B6462" s="245" t="s">
        <v>3602</v>
      </c>
      <c r="C6462" s="246" t="str">
        <f>data_olah!B578</f>
        <v>KUTAI TIMUR</v>
      </c>
      <c r="D6462" s="246" t="str">
        <f>data_olah!C578</f>
        <v>RANTAU PULUNG</v>
      </c>
      <c r="E6462" s="246" t="str">
        <f>data_olah!D578</f>
        <v>MANUNGGAL JAYA</v>
      </c>
      <c r="F6462" s="247" t="str">
        <f>data_olah!F578</f>
        <v>0.6524395767974571</v>
      </c>
      <c r="G6462" s="247" t="str">
        <f>data_olah!G578</f>
        <v>117.26290353857888</v>
      </c>
      <c r="H6462" s="246" t="str">
        <f>data_olah!H578</f>
        <v>TELKOM</v>
      </c>
      <c r="I6462" s="246" t="str">
        <f>data_olah!I578</f>
        <v>WMS</v>
      </c>
      <c r="J6462" s="246" t="str">
        <f>data_olah!J578</f>
        <v>TERPASANG</v>
      </c>
      <c r="K6462" s="246" t="str">
        <f>data_olah!T578</f>
        <v/>
      </c>
      <c r="L6462" s="246" t="str">
        <f>data_olah!U578</f>
        <v>KURANG OPTIMAL</v>
      </c>
    </row>
    <row r="6463">
      <c r="A6463" s="245">
        <v>2026.0</v>
      </c>
      <c r="B6463" s="245" t="s">
        <v>3602</v>
      </c>
      <c r="C6463" s="246" t="str">
        <f>data_olah!B579</f>
        <v>KUTAI TIMUR</v>
      </c>
      <c r="D6463" s="246" t="str">
        <f>data_olah!C579</f>
        <v>RANTAU PULUNG</v>
      </c>
      <c r="E6463" s="246" t="str">
        <f>data_olah!D579</f>
        <v>TANJUNG LABU</v>
      </c>
      <c r="F6463" s="247" t="str">
        <f>data_olah!F579</f>
        <v>0.61725</v>
      </c>
      <c r="G6463" s="247" t="str">
        <f>data_olah!G579</f>
        <v>117.23314</v>
      </c>
      <c r="H6463" s="246" t="str">
        <f>data_olah!H579</f>
        <v>TELKOMSEL</v>
      </c>
      <c r="I6463" s="246" t="str">
        <f>data_olah!I579</f>
        <v>ORBIT</v>
      </c>
      <c r="J6463" s="246" t="str">
        <f>data_olah!J579</f>
        <v>TERPASANG</v>
      </c>
      <c r="K6463" s="246" t="str">
        <f>data_olah!T579</f>
        <v>&lt;= 100GB</v>
      </c>
      <c r="L6463" s="246" t="str">
        <f>data_olah!U579</f>
        <v>TIDAK TERDETEKSI</v>
      </c>
    </row>
    <row r="6464">
      <c r="A6464" s="245">
        <v>2026.0</v>
      </c>
      <c r="B6464" s="245" t="s">
        <v>3602</v>
      </c>
      <c r="C6464" s="246" t="str">
        <f>data_olah!B580</f>
        <v>KUTAI TIMUR</v>
      </c>
      <c r="D6464" s="246" t="str">
        <f>data_olah!C580</f>
        <v>RANTAU PULUNG</v>
      </c>
      <c r="E6464" s="246" t="str">
        <f>data_olah!D580</f>
        <v>KEBON AGUNG</v>
      </c>
      <c r="F6464" s="247" t="str">
        <f>data_olah!F580</f>
        <v>0.61125</v>
      </c>
      <c r="G6464" s="247" t="str">
        <f>data_olah!G580</f>
        <v>117.27988</v>
      </c>
      <c r="H6464" s="246" t="str">
        <f>data_olah!H580</f>
        <v>TELKOM</v>
      </c>
      <c r="I6464" s="246" t="str">
        <f>data_olah!I580</f>
        <v>WMS</v>
      </c>
      <c r="J6464" s="246" t="str">
        <f>data_olah!J580</f>
        <v>TERPASANG</v>
      </c>
      <c r="K6464" s="246" t="str">
        <f>data_olah!T580</f>
        <v/>
      </c>
      <c r="L6464" s="246" t="str">
        <f>data_olah!U580</f>
        <v>KURANG OPTIMAL</v>
      </c>
    </row>
    <row r="6465">
      <c r="A6465" s="245">
        <v>2026.0</v>
      </c>
      <c r="B6465" s="245" t="s">
        <v>3602</v>
      </c>
      <c r="C6465" s="246" t="str">
        <f>data_olah!B581</f>
        <v>KUTAI TIMUR</v>
      </c>
      <c r="D6465" s="246" t="str">
        <f>data_olah!C581</f>
        <v>RANTAU PULUNG</v>
      </c>
      <c r="E6465" s="246" t="str">
        <f>data_olah!D581</f>
        <v>TEPIAN MAKMUR</v>
      </c>
      <c r="F6465" s="247" t="str">
        <f>data_olah!F581</f>
        <v>0.68518</v>
      </c>
      <c r="G6465" s="247" t="str">
        <f>data_olah!G581</f>
        <v>117.26051</v>
      </c>
      <c r="H6465" s="246" t="str">
        <f>data_olah!H581</f>
        <v>COMTELINDO</v>
      </c>
      <c r="I6465" s="246" t="str">
        <f>data_olah!I581</f>
        <v>WMS</v>
      </c>
      <c r="J6465" s="246" t="str">
        <f>data_olah!J581</f>
        <v>TERPASANG</v>
      </c>
      <c r="K6465" s="246" t="str">
        <f>data_olah!T581</f>
        <v>&lt;= 1GB</v>
      </c>
      <c r="L6465" s="246" t="str">
        <f>data_olah!U581</f>
        <v>TIDAK OPTIMAL</v>
      </c>
    </row>
    <row r="6466">
      <c r="A6466" s="245">
        <v>2026.0</v>
      </c>
      <c r="B6466" s="245" t="s">
        <v>3602</v>
      </c>
      <c r="C6466" s="246" t="str">
        <f>data_olah!B582</f>
        <v>KUTAI TIMUR</v>
      </c>
      <c r="D6466" s="246" t="str">
        <f>data_olah!C582</f>
        <v>RANTAU PULUNG</v>
      </c>
      <c r="E6466" s="246" t="str">
        <f>data_olah!D582</f>
        <v>MASALAP RAYA</v>
      </c>
      <c r="F6466" s="247" t="str">
        <f>data_olah!F582</f>
        <v>0.589169</v>
      </c>
      <c r="G6466" s="247" t="str">
        <f>data_olah!G582</f>
        <v>117.299726</v>
      </c>
      <c r="H6466" s="246" t="str">
        <f>data_olah!H582</f>
        <v>BESTCAMP</v>
      </c>
      <c r="I6466" s="246" t="str">
        <f>data_olah!I582</f>
        <v>STARLINK</v>
      </c>
      <c r="J6466" s="246" t="str">
        <f>data_olah!J582</f>
        <v>TERPASANG</v>
      </c>
      <c r="K6466" s="246" t="str">
        <f>data_olah!T582</f>
        <v>&lt;=1000GB</v>
      </c>
      <c r="L6466" s="246" t="str">
        <f>data_olah!U582</f>
        <v>SANGAT OPTIMAL</v>
      </c>
    </row>
    <row r="6467">
      <c r="A6467" s="245">
        <v>2026.0</v>
      </c>
      <c r="B6467" s="245" t="s">
        <v>3602</v>
      </c>
      <c r="C6467" s="246" t="str">
        <f>data_olah!B583</f>
        <v>KUTAI TIMUR</v>
      </c>
      <c r="D6467" s="246" t="str">
        <f>data_olah!C583</f>
        <v>SANDARAN</v>
      </c>
      <c r="E6467" s="246" t="str">
        <f>data_olah!D583</f>
        <v>SANDARAN</v>
      </c>
      <c r="F6467" s="247" t="str">
        <f>data_olah!F583</f>
        <v>0.8805834064174461</v>
      </c>
      <c r="G6467" s="247" t="str">
        <f>data_olah!G583</f>
        <v>118.86650095320019</v>
      </c>
      <c r="H6467" s="246" t="str">
        <f>data_olah!H583</f>
        <v>COMTELINDO</v>
      </c>
      <c r="I6467" s="246" t="str">
        <f>data_olah!I583</f>
        <v>WMS</v>
      </c>
      <c r="J6467" s="246" t="str">
        <f>data_olah!J583</f>
        <v>TERPASANG</v>
      </c>
      <c r="K6467" s="246" t="str">
        <f>data_olah!T583</f>
        <v>TIDAK AKTIF</v>
      </c>
      <c r="L6467" s="246" t="str">
        <f>data_olah!U583</f>
        <v>TIDAK TERDETEKSI</v>
      </c>
    </row>
    <row r="6468">
      <c r="A6468" s="245">
        <v>2026.0</v>
      </c>
      <c r="B6468" s="245" t="s">
        <v>3602</v>
      </c>
      <c r="C6468" s="246" t="str">
        <f>data_olah!B584</f>
        <v>KUTAI TIMUR</v>
      </c>
      <c r="D6468" s="246" t="str">
        <f>data_olah!C584</f>
        <v>SANDARAN</v>
      </c>
      <c r="E6468" s="246" t="str">
        <f>data_olah!D584</f>
        <v>MANUBAR</v>
      </c>
      <c r="F6468" s="247" t="str">
        <f>data_olah!F584</f>
        <v>0.82404</v>
      </c>
      <c r="G6468" s="247" t="str">
        <f>data_olah!G584</f>
        <v>118.50123</v>
      </c>
      <c r="H6468" s="246" t="str">
        <f>data_olah!H584</f>
        <v>COMTELINDO</v>
      </c>
      <c r="I6468" s="246" t="str">
        <f>data_olah!I584</f>
        <v>WMS</v>
      </c>
      <c r="J6468" s="246" t="str">
        <f>data_olah!J584</f>
        <v>TERPASANG</v>
      </c>
      <c r="K6468" s="246" t="str">
        <f>data_olah!T584</f>
        <v>&gt;1000GB</v>
      </c>
      <c r="L6468" s="246" t="str">
        <f>data_olah!U584</f>
        <v>OPTIMAL</v>
      </c>
    </row>
    <row r="6469">
      <c r="A6469" s="245">
        <v>2026.0</v>
      </c>
      <c r="B6469" s="245" t="s">
        <v>3602</v>
      </c>
      <c r="C6469" s="246" t="str">
        <f>data_olah!B585</f>
        <v>KUTAI TIMUR</v>
      </c>
      <c r="D6469" s="246" t="str">
        <f>data_olah!C585</f>
        <v>SANDARAN</v>
      </c>
      <c r="E6469" s="246" t="str">
        <f>data_olah!D585</f>
        <v>TADOAN</v>
      </c>
      <c r="F6469" s="247" t="str">
        <f>data_olah!F585</f>
        <v>0.99040</v>
      </c>
      <c r="G6469" s="247" t="str">
        <f>data_olah!G585</f>
        <v>118.54760</v>
      </c>
      <c r="H6469" s="246" t="str">
        <f>data_olah!H585</f>
        <v>COMTELINDO</v>
      </c>
      <c r="I6469" s="246" t="str">
        <f>data_olah!I585</f>
        <v>WMS</v>
      </c>
      <c r="J6469" s="246" t="str">
        <f>data_olah!J585</f>
        <v>TERPASANG</v>
      </c>
      <c r="K6469" s="246" t="str">
        <f>data_olah!T585</f>
        <v>&lt;= 1GB</v>
      </c>
      <c r="L6469" s="246" t="str">
        <f>data_olah!U585</f>
        <v>TIDAK OPTIMAL</v>
      </c>
    </row>
    <row r="6470">
      <c r="A6470" s="245">
        <v>2026.0</v>
      </c>
      <c r="B6470" s="245" t="s">
        <v>3602</v>
      </c>
      <c r="C6470" s="246" t="str">
        <f>data_olah!B586</f>
        <v>KUTAI TIMUR</v>
      </c>
      <c r="D6470" s="246" t="str">
        <f>data_olah!C586</f>
        <v>SANDARAN</v>
      </c>
      <c r="E6470" s="246" t="str">
        <f>data_olah!D586</f>
        <v>MARUKANGAN</v>
      </c>
      <c r="F6470" s="247" t="str">
        <f>data_olah!F586</f>
        <v>0.830804097082231</v>
      </c>
      <c r="G6470" s="247" t="str">
        <f>data_olah!G586</f>
        <v>118.3429614056988</v>
      </c>
      <c r="H6470" s="246" t="str">
        <f>data_olah!H586</f>
        <v>COMTELINDO</v>
      </c>
      <c r="I6470" s="246" t="str">
        <f>data_olah!I586</f>
        <v>WMS</v>
      </c>
      <c r="J6470" s="246" t="str">
        <f>data_olah!J586</f>
        <v>TERPASANG</v>
      </c>
      <c r="K6470" s="246" t="str">
        <f>data_olah!T586</f>
        <v>&lt;= 50GB</v>
      </c>
      <c r="L6470" s="246" t="str">
        <f>data_olah!U586</f>
        <v>SANGAT OPTIMAL</v>
      </c>
    </row>
    <row r="6471">
      <c r="A6471" s="245">
        <v>2026.0</v>
      </c>
      <c r="B6471" s="245" t="s">
        <v>3602</v>
      </c>
      <c r="C6471" s="246" t="str">
        <f>data_olah!B587</f>
        <v>KUTAI TIMUR</v>
      </c>
      <c r="D6471" s="246" t="str">
        <f>data_olah!C587</f>
        <v>SANDARAN</v>
      </c>
      <c r="E6471" s="246" t="str">
        <f>data_olah!D587</f>
        <v>SUSUK LUAR</v>
      </c>
      <c r="F6471" s="247" t="str">
        <f>data_olah!F587</f>
        <v>0.876281</v>
      </c>
      <c r="G6471" s="247" t="str">
        <f>data_olah!G587</f>
        <v>118.199109</v>
      </c>
      <c r="H6471" s="246" t="str">
        <f>data_olah!H587</f>
        <v>BESTCAMP</v>
      </c>
      <c r="I6471" s="246" t="str">
        <f>data_olah!I587</f>
        <v>STARLINK</v>
      </c>
      <c r="J6471" s="246" t="str">
        <f>data_olah!J587</f>
        <v>TERPASANG</v>
      </c>
      <c r="K6471" s="246" t="str">
        <f>data_olah!T587</f>
        <v>TIDAK AKTIF</v>
      </c>
      <c r="L6471" s="246" t="str">
        <f>data_olah!U587</f>
        <v>TIDAK OPTIMAL</v>
      </c>
    </row>
    <row r="6472">
      <c r="A6472" s="245">
        <v>2026.0</v>
      </c>
      <c r="B6472" s="245" t="s">
        <v>3602</v>
      </c>
      <c r="C6472" s="246" t="str">
        <f>data_olah!B588</f>
        <v>KUTAI TIMUR</v>
      </c>
      <c r="D6472" s="246" t="str">
        <f>data_olah!C588</f>
        <v>SANDARAN</v>
      </c>
      <c r="E6472" s="246" t="str">
        <f>data_olah!D588</f>
        <v>SUSUK DALAM</v>
      </c>
      <c r="F6472" s="247" t="str">
        <f>data_olah!F588</f>
        <v>0.916763</v>
      </c>
      <c r="G6472" s="247" t="str">
        <f>data_olah!G588</f>
        <v>118.215995</v>
      </c>
      <c r="H6472" s="246" t="str">
        <f>data_olah!H588</f>
        <v>BESTCAMP</v>
      </c>
      <c r="I6472" s="246" t="str">
        <f>data_olah!I588</f>
        <v>STARLINK</v>
      </c>
      <c r="J6472" s="246" t="str">
        <f>data_olah!J588</f>
        <v>TERPASANG</v>
      </c>
      <c r="K6472" s="246" t="str">
        <f>data_olah!T588</f>
        <v>TIDAK AKTIF</v>
      </c>
      <c r="L6472" s="246" t="str">
        <f>data_olah!U588</f>
        <v>TIDAK OPTIMAL</v>
      </c>
    </row>
    <row r="6473">
      <c r="A6473" s="245">
        <v>2026.0</v>
      </c>
      <c r="B6473" s="245" t="s">
        <v>3602</v>
      </c>
      <c r="C6473" s="246" t="str">
        <f>data_olah!B589</f>
        <v>KUTAI TIMUR</v>
      </c>
      <c r="D6473" s="246" t="str">
        <f>data_olah!C589</f>
        <v>SANDARAN</v>
      </c>
      <c r="E6473" s="246" t="str">
        <f>data_olah!D589</f>
        <v>TANJUNG MANGKALIAT</v>
      </c>
      <c r="F6473" s="247" t="str">
        <f>data_olah!F589</f>
        <v>1.15436</v>
      </c>
      <c r="G6473" s="247" t="str">
        <f>data_olah!G589</f>
        <v>118.57598</v>
      </c>
      <c r="H6473" s="246" t="str">
        <f>data_olah!H589</f>
        <v>COMTELINDO</v>
      </c>
      <c r="I6473" s="246" t="str">
        <f>data_olah!I589</f>
        <v>WMS</v>
      </c>
      <c r="J6473" s="246" t="str">
        <f>data_olah!J589</f>
        <v>TERPASANG</v>
      </c>
      <c r="K6473" s="246" t="str">
        <f>data_olah!T589</f>
        <v>&lt;= 500GB</v>
      </c>
      <c r="L6473" s="246" t="str">
        <f>data_olah!U589</f>
        <v>OPTIMAL</v>
      </c>
    </row>
    <row r="6474">
      <c r="A6474" s="245">
        <v>2026.0</v>
      </c>
      <c r="B6474" s="245" t="s">
        <v>3602</v>
      </c>
      <c r="C6474" s="246" t="str">
        <f>data_olah!B590</f>
        <v>KUTAI TIMUR</v>
      </c>
      <c r="D6474" s="246" t="str">
        <f>data_olah!C590</f>
        <v>SANDARAN</v>
      </c>
      <c r="E6474" s="246" t="str">
        <f>data_olah!D590</f>
        <v>MANUBAR DALAM</v>
      </c>
      <c r="F6474" s="247" t="str">
        <f>data_olah!F590</f>
        <v>0.9627</v>
      </c>
      <c r="G6474" s="247" t="str">
        <f>data_olah!G590</f>
        <v>118.46210</v>
      </c>
      <c r="H6474" s="246" t="str">
        <f>data_olah!H590</f>
        <v>COMTELINDO</v>
      </c>
      <c r="I6474" s="246" t="str">
        <f>data_olah!I590</f>
        <v>WMS</v>
      </c>
      <c r="J6474" s="246" t="str">
        <f>data_olah!J590</f>
        <v>TERPASANG</v>
      </c>
      <c r="K6474" s="246" t="str">
        <f>data_olah!T590</f>
        <v>&lt;= 150GB</v>
      </c>
      <c r="L6474" s="246" t="str">
        <f>data_olah!U590</f>
        <v>TIDAK OPTIMAL</v>
      </c>
    </row>
    <row r="6475">
      <c r="A6475" s="245">
        <v>2026.0</v>
      </c>
      <c r="B6475" s="245" t="s">
        <v>3602</v>
      </c>
      <c r="C6475" s="246" t="str">
        <f>data_olah!B591</f>
        <v>KUTAI TIMUR</v>
      </c>
      <c r="D6475" s="246" t="str">
        <f>data_olah!C591</f>
        <v>SANDARAN</v>
      </c>
      <c r="E6475" s="246" t="str">
        <f>data_olah!D591</f>
        <v>SUSUK TENGAH</v>
      </c>
      <c r="F6475" s="247" t="str">
        <f>data_olah!F591</f>
        <v>0.90367</v>
      </c>
      <c r="G6475" s="247" t="str">
        <f>data_olah!G591</f>
        <v>118.20514</v>
      </c>
      <c r="H6475" s="246" t="str">
        <f>data_olah!H591</f>
        <v>TELKOMSEL</v>
      </c>
      <c r="I6475" s="246" t="str">
        <f>data_olah!I591</f>
        <v>ORBIT</v>
      </c>
      <c r="J6475" s="246" t="str">
        <f>data_olah!J591</f>
        <v>TERPASANG</v>
      </c>
      <c r="K6475" s="246" t="str">
        <f>data_olah!T591</f>
        <v>TIDAK AKTIF</v>
      </c>
      <c r="L6475" s="246" t="str">
        <f>data_olah!U591</f>
        <v>TIDAK TERDETEKSI</v>
      </c>
    </row>
    <row r="6476">
      <c r="A6476" s="245">
        <v>2026.0</v>
      </c>
      <c r="B6476" s="245" t="s">
        <v>3602</v>
      </c>
      <c r="C6476" s="246" t="str">
        <f>data_olah!B592</f>
        <v>KUTAI TIMUR</v>
      </c>
      <c r="D6476" s="246" t="str">
        <f>data_olah!C592</f>
        <v>SANGATTA SELATAN</v>
      </c>
      <c r="E6476" s="246" t="str">
        <f>data_olah!D592</f>
        <v>SANGATTA SELATAN</v>
      </c>
      <c r="F6476" s="247" t="str">
        <f>data_olah!F592</f>
        <v>0.4822475786968737</v>
      </c>
      <c r="G6476" s="247" t="str">
        <f>data_olah!G592</f>
        <v>117.52927659255394</v>
      </c>
      <c r="H6476" s="246" t="str">
        <f>data_olah!H592</f>
        <v>TELKOMSEL</v>
      </c>
      <c r="I6476" s="246" t="str">
        <f>data_olah!I592</f>
        <v>INDIHOME</v>
      </c>
      <c r="J6476" s="246" t="str">
        <f>data_olah!J592</f>
        <v>TERPASANG</v>
      </c>
      <c r="K6476" s="246" t="str">
        <f>data_olah!T592</f>
        <v/>
      </c>
      <c r="L6476" s="246" t="str">
        <f>data_olah!U592</f>
        <v>KURANG OPTIMAL</v>
      </c>
    </row>
    <row r="6477">
      <c r="A6477" s="245">
        <v>2026.0</v>
      </c>
      <c r="B6477" s="245" t="s">
        <v>3602</v>
      </c>
      <c r="C6477" s="246" t="str">
        <f>data_olah!B593</f>
        <v>KUTAI TIMUR</v>
      </c>
      <c r="D6477" s="246" t="str">
        <f>data_olah!C593</f>
        <v>SANGATTA SELATAN</v>
      </c>
      <c r="E6477" s="246" t="str">
        <f>data_olah!D593</f>
        <v>SANGKIMA</v>
      </c>
      <c r="F6477" s="247" t="str">
        <f>data_olah!F593</f>
        <v>0.3809798666455431</v>
      </c>
      <c r="G6477" s="247" t="str">
        <f>data_olah!G593</f>
        <v>117.51393579901801</v>
      </c>
      <c r="H6477" s="246" t="str">
        <f>data_olah!H593</f>
        <v>TELKOMSEL</v>
      </c>
      <c r="I6477" s="246" t="str">
        <f>data_olah!I593</f>
        <v>INDIHOME</v>
      </c>
      <c r="J6477" s="246" t="str">
        <f>data_olah!J593</f>
        <v>TERPASANG</v>
      </c>
      <c r="K6477" s="246" t="str">
        <f>data_olah!T593</f>
        <v/>
      </c>
      <c r="L6477" s="246" t="str">
        <f>data_olah!U593</f>
        <v>TIDAK OPTIMAL</v>
      </c>
    </row>
    <row r="6478">
      <c r="A6478" s="245">
        <v>2026.0</v>
      </c>
      <c r="B6478" s="245" t="s">
        <v>3602</v>
      </c>
      <c r="C6478" s="246" t="str">
        <f>data_olah!B594</f>
        <v>KUTAI TIMUR</v>
      </c>
      <c r="D6478" s="246" t="str">
        <f>data_olah!C594</f>
        <v>SANGATTA SELATAN</v>
      </c>
      <c r="E6478" s="246" t="str">
        <f>data_olah!D594</f>
        <v>TELUK SINGKAMA</v>
      </c>
      <c r="F6478" s="247" t="str">
        <f>data_olah!F594</f>
        <v>0.3345110005321498</v>
      </c>
      <c r="G6478" s="247" t="str">
        <f>data_olah!G594</f>
        <v>117.48208609672307</v>
      </c>
      <c r="H6478" s="246" t="str">
        <f>data_olah!H594</f>
        <v>ICON+</v>
      </c>
      <c r="I6478" s="246" t="str">
        <f>data_olah!I594</f>
        <v> Broadband + I-WIN</v>
      </c>
      <c r="J6478" s="246" t="str">
        <f>data_olah!J594</f>
        <v>TERPASANG</v>
      </c>
      <c r="K6478" s="246" t="str">
        <f>data_olah!T594</f>
        <v/>
      </c>
      <c r="L6478" s="246" t="str">
        <f>data_olah!U594</f>
        <v>KURANG OPTIMAL</v>
      </c>
    </row>
    <row r="6479">
      <c r="A6479" s="245">
        <v>2026.0</v>
      </c>
      <c r="B6479" s="245" t="s">
        <v>3602</v>
      </c>
      <c r="C6479" s="246" t="str">
        <f>data_olah!B595</f>
        <v>KUTAI TIMUR</v>
      </c>
      <c r="D6479" s="246" t="str">
        <f>data_olah!C595</f>
        <v>SANGATTA UTARA</v>
      </c>
      <c r="E6479" s="246" t="str">
        <f>data_olah!D595</f>
        <v>SANGATTA UTARA</v>
      </c>
      <c r="F6479" s="247" t="str">
        <f>data_olah!F595</f>
        <v>0.4891828928396726</v>
      </c>
      <c r="G6479" s="247" t="str">
        <f>data_olah!G595</f>
        <v>117.53085185770624</v>
      </c>
      <c r="H6479" s="246" t="str">
        <f>data_olah!H595</f>
        <v>TELKOMSEL</v>
      </c>
      <c r="I6479" s="246" t="str">
        <f>data_olah!I595</f>
        <v>INDIHOME</v>
      </c>
      <c r="J6479" s="246" t="str">
        <f>data_olah!J595</f>
        <v>TERPASANG</v>
      </c>
      <c r="K6479" s="246" t="str">
        <f>data_olah!T595</f>
        <v/>
      </c>
      <c r="L6479" s="246" t="str">
        <f>data_olah!U595</f>
        <v>TIDAK OPTIMAL</v>
      </c>
    </row>
    <row r="6480">
      <c r="A6480" s="245">
        <v>2026.0</v>
      </c>
      <c r="B6480" s="245" t="s">
        <v>3602</v>
      </c>
      <c r="C6480" s="246" t="str">
        <f>data_olah!B596</f>
        <v>KUTAI TIMUR</v>
      </c>
      <c r="D6480" s="246" t="str">
        <f>data_olah!C596</f>
        <v>SANGATTA UTARA</v>
      </c>
      <c r="E6480" s="246" t="str">
        <f>data_olah!D596</f>
        <v>SINGA GEMBARA</v>
      </c>
      <c r="F6480" s="247" t="str">
        <f>data_olah!F596</f>
        <v>0.54296</v>
      </c>
      <c r="G6480" s="247" t="str">
        <f>data_olah!G596</f>
        <v>117.53167</v>
      </c>
      <c r="H6480" s="246" t="str">
        <f>data_olah!H596</f>
        <v>TELKOMSEL</v>
      </c>
      <c r="I6480" s="246" t="str">
        <f>data_olah!I596</f>
        <v>INDIHOME</v>
      </c>
      <c r="J6480" s="246" t="str">
        <f>data_olah!J596</f>
        <v>TERPASANG</v>
      </c>
      <c r="K6480" s="246" t="str">
        <f>data_olah!T596</f>
        <v/>
      </c>
      <c r="L6480" s="246" t="str">
        <f>data_olah!U596</f>
        <v>KURANG OPTIMAL</v>
      </c>
    </row>
    <row r="6481">
      <c r="A6481" s="245">
        <v>2026.0</v>
      </c>
      <c r="B6481" s="245" t="s">
        <v>3602</v>
      </c>
      <c r="C6481" s="246" t="str">
        <f>data_olah!B597</f>
        <v>KUTAI TIMUR</v>
      </c>
      <c r="D6481" s="246" t="str">
        <f>data_olah!C597</f>
        <v>SANGATTA UTARA</v>
      </c>
      <c r="E6481" s="246" t="str">
        <f>data_olah!D597</f>
        <v>SWARGA BARA</v>
      </c>
      <c r="F6481" s="247" t="str">
        <f>data_olah!F597</f>
        <v>0.531040865646156</v>
      </c>
      <c r="G6481" s="247" t="str">
        <f>data_olah!G597</f>
        <v>117.48705660102955</v>
      </c>
      <c r="H6481" s="246" t="str">
        <f>data_olah!H597</f>
        <v>TELKOMSEL</v>
      </c>
      <c r="I6481" s="246" t="str">
        <f>data_olah!I597</f>
        <v>INDIHOME</v>
      </c>
      <c r="J6481" s="246" t="str">
        <f>data_olah!J597</f>
        <v>TERPASANG</v>
      </c>
      <c r="K6481" s="246" t="str">
        <f>data_olah!T597</f>
        <v/>
      </c>
      <c r="L6481" s="246" t="str">
        <f>data_olah!U597</f>
        <v>KURANG OPTIMAL</v>
      </c>
    </row>
    <row r="6482">
      <c r="A6482" s="245">
        <v>2026.0</v>
      </c>
      <c r="B6482" s="245" t="s">
        <v>3602</v>
      </c>
      <c r="C6482" s="246" t="str">
        <f>data_olah!B598</f>
        <v>KUTAI TIMUR</v>
      </c>
      <c r="D6482" s="246" t="str">
        <f>data_olah!C598</f>
        <v>SANGKULIRANG</v>
      </c>
      <c r="E6482" s="246" t="str">
        <f>data_olah!D598</f>
        <v>KERAYAAN</v>
      </c>
      <c r="F6482" s="247" t="str">
        <f>data_olah!F598</f>
        <v>0.83470</v>
      </c>
      <c r="G6482" s="247" t="str">
        <f>data_olah!G598</f>
        <v>118.02350</v>
      </c>
      <c r="H6482" s="246" t="str">
        <f>data_olah!H598</f>
        <v>COMTELINDO</v>
      </c>
      <c r="I6482" s="246" t="str">
        <f>data_olah!I598</f>
        <v>WMS</v>
      </c>
      <c r="J6482" s="246" t="str">
        <f>data_olah!J598</f>
        <v>TERPASANG</v>
      </c>
      <c r="K6482" s="246" t="str">
        <f>data_olah!T598</f>
        <v>&lt;= 500GB</v>
      </c>
      <c r="L6482" s="246" t="str">
        <f>data_olah!U598</f>
        <v>OPTIMAL</v>
      </c>
    </row>
    <row r="6483">
      <c r="A6483" s="245">
        <v>2026.0</v>
      </c>
      <c r="B6483" s="245" t="s">
        <v>3602</v>
      </c>
      <c r="C6483" s="246" t="str">
        <f>data_olah!B599</f>
        <v>KUTAI TIMUR</v>
      </c>
      <c r="D6483" s="246" t="str">
        <f>data_olah!C599</f>
        <v>SANGKULIRANG</v>
      </c>
      <c r="E6483" s="246" t="str">
        <f>data_olah!D599</f>
        <v>TANJUNG MANIS</v>
      </c>
      <c r="F6483" s="247" t="str">
        <f>data_olah!F599</f>
        <v>0.90847</v>
      </c>
      <c r="G6483" s="247" t="str">
        <f>data_olah!G599</f>
        <v>118.06938</v>
      </c>
      <c r="H6483" s="246" t="str">
        <f>data_olah!H599</f>
        <v>COMTELINDO</v>
      </c>
      <c r="I6483" s="246" t="str">
        <f>data_olah!I599</f>
        <v>WMS</v>
      </c>
      <c r="J6483" s="246" t="str">
        <f>data_olah!J599</f>
        <v>TERPASANG</v>
      </c>
      <c r="K6483" s="246" t="str">
        <f>data_olah!T599</f>
        <v>&lt;= 1GB</v>
      </c>
      <c r="L6483" s="246" t="str">
        <f>data_olah!U599</f>
        <v>TIDAK OPTIMAL</v>
      </c>
    </row>
    <row r="6484">
      <c r="A6484" s="245">
        <v>2026.0</v>
      </c>
      <c r="B6484" s="245" t="s">
        <v>3602</v>
      </c>
      <c r="C6484" s="246" t="str">
        <f>data_olah!B600</f>
        <v>KUTAI TIMUR</v>
      </c>
      <c r="D6484" s="246" t="str">
        <f>data_olah!C600</f>
        <v>SANGKULIRANG</v>
      </c>
      <c r="E6484" s="246" t="str">
        <f>data_olah!D600</f>
        <v>PERIDAN</v>
      </c>
      <c r="F6484" s="247" t="str">
        <f>data_olah!F600</f>
        <v>0.998296</v>
      </c>
      <c r="G6484" s="247" t="str">
        <f>data_olah!G600</f>
        <v>118.005121</v>
      </c>
      <c r="H6484" s="246" t="str">
        <f>data_olah!H600</f>
        <v>BESTCAMP</v>
      </c>
      <c r="I6484" s="246" t="str">
        <f>data_olah!I600</f>
        <v>STARLINK</v>
      </c>
      <c r="J6484" s="246" t="str">
        <f>data_olah!J600</f>
        <v>TERPASANG</v>
      </c>
      <c r="K6484" s="246" t="str">
        <f>data_olah!T600</f>
        <v>&lt;= 200GB</v>
      </c>
      <c r="L6484" s="246" t="str">
        <f>data_olah!U600</f>
        <v>KURANG OPTIMAL</v>
      </c>
    </row>
    <row r="6485">
      <c r="A6485" s="245">
        <v>2026.0</v>
      </c>
      <c r="B6485" s="245" t="s">
        <v>3602</v>
      </c>
      <c r="C6485" s="246" t="str">
        <f>data_olah!B601</f>
        <v>KUTAI TIMUR</v>
      </c>
      <c r="D6485" s="246" t="str">
        <f>data_olah!C601</f>
        <v>SANGKULIRANG</v>
      </c>
      <c r="E6485" s="246" t="str">
        <f>data_olah!D601</f>
        <v>SAKA</v>
      </c>
      <c r="F6485" s="247" t="str">
        <f>data_olah!F601</f>
        <v>1.04559</v>
      </c>
      <c r="G6485" s="247" t="str">
        <f>data_olah!G601</f>
        <v>117.99941</v>
      </c>
      <c r="H6485" s="246" t="str">
        <f>data_olah!H601</f>
        <v>TELKOMSEL</v>
      </c>
      <c r="I6485" s="246" t="str">
        <f>data_olah!I601</f>
        <v>ORBIT</v>
      </c>
      <c r="J6485" s="246" t="str">
        <f>data_olah!J601</f>
        <v>TERPASANG</v>
      </c>
      <c r="K6485" s="246" t="str">
        <f>data_olah!T601</f>
        <v>&lt;= 50GB</v>
      </c>
      <c r="L6485" s="246" t="str">
        <f>data_olah!U601</f>
        <v>TIDAK TERDETEKSI</v>
      </c>
    </row>
    <row r="6486">
      <c r="A6486" s="245">
        <v>2026.0</v>
      </c>
      <c r="B6486" s="245" t="s">
        <v>3602</v>
      </c>
      <c r="C6486" s="246" t="str">
        <f>data_olah!B602</f>
        <v>KUTAI TIMUR</v>
      </c>
      <c r="D6486" s="246" t="str">
        <f>data_olah!C602</f>
        <v>SANGKULIRANG</v>
      </c>
      <c r="E6486" s="246" t="str">
        <f>data_olah!D602</f>
        <v>MANDU DALAM</v>
      </c>
      <c r="F6486" s="247" t="str">
        <f>data_olah!F602</f>
        <v>1.099316</v>
      </c>
      <c r="G6486" s="247" t="str">
        <f>data_olah!G602</f>
        <v>18.0016546</v>
      </c>
      <c r="H6486" s="246" t="str">
        <f>data_olah!H602</f>
        <v>BESTCAMP</v>
      </c>
      <c r="I6486" s="246" t="str">
        <f>data_olah!I602</f>
        <v>STARLINK</v>
      </c>
      <c r="J6486" s="246" t="str">
        <f>data_olah!J602</f>
        <v>TERPASANG</v>
      </c>
      <c r="K6486" s="246" t="str">
        <f>data_olah!T602</f>
        <v>&lt;= 500GB</v>
      </c>
      <c r="L6486" s="246" t="str">
        <f>data_olah!U602</f>
        <v>OPTIMAL</v>
      </c>
    </row>
    <row r="6487">
      <c r="A6487" s="245">
        <v>2026.0</v>
      </c>
      <c r="B6487" s="245" t="s">
        <v>3602</v>
      </c>
      <c r="C6487" s="246" t="str">
        <f>data_olah!B603</f>
        <v>KUTAI TIMUR</v>
      </c>
      <c r="D6487" s="246" t="str">
        <f>data_olah!C603</f>
        <v>SANGKULIRANG</v>
      </c>
      <c r="E6487" s="246" t="str">
        <f>data_olah!D603</f>
        <v>BENUA BARU ILIR</v>
      </c>
      <c r="F6487" s="247" t="str">
        <f>data_olah!F603</f>
        <v>0.98680</v>
      </c>
      <c r="G6487" s="247" t="str">
        <f>data_olah!G603</f>
        <v>117.98496</v>
      </c>
      <c r="H6487" s="246" t="str">
        <f>data_olah!H603</f>
        <v>TELKOM</v>
      </c>
      <c r="I6487" s="246" t="str">
        <f>data_olah!I603</f>
        <v>WMS</v>
      </c>
      <c r="J6487" s="246" t="str">
        <f>data_olah!J603</f>
        <v>TERPASANG</v>
      </c>
      <c r="K6487" s="246" t="str">
        <f>data_olah!T603</f>
        <v/>
      </c>
      <c r="L6487" s="246" t="str">
        <f>data_olah!U603</f>
        <v>KURANG OPTIMAL</v>
      </c>
    </row>
    <row r="6488">
      <c r="A6488" s="245">
        <v>2026.0</v>
      </c>
      <c r="B6488" s="245" t="s">
        <v>3602</v>
      </c>
      <c r="C6488" s="246" t="str">
        <f>data_olah!B604</f>
        <v>KUTAI TIMUR</v>
      </c>
      <c r="D6488" s="246" t="str">
        <f>data_olah!C604</f>
        <v>SANGKULIRANG</v>
      </c>
      <c r="E6488" s="246" t="str">
        <f>data_olah!D604</f>
        <v>SEMPAYAU</v>
      </c>
      <c r="F6488" s="247" t="str">
        <f>data_olah!F604</f>
        <v>1.15346</v>
      </c>
      <c r="G6488" s="247" t="str">
        <f>data_olah!G604</f>
        <v>117.85389</v>
      </c>
      <c r="H6488" s="246" t="str">
        <f>data_olah!H604</f>
        <v>TELKOMSEL</v>
      </c>
      <c r="I6488" s="246" t="str">
        <f>data_olah!I604</f>
        <v>ORBIT</v>
      </c>
      <c r="J6488" s="246" t="str">
        <f>data_olah!J604</f>
        <v>TERPASANG</v>
      </c>
      <c r="K6488" s="246" t="str">
        <f>data_olah!T604</f>
        <v>&lt;= 500GB</v>
      </c>
      <c r="L6488" s="246" t="str">
        <f>data_olah!U604</f>
        <v>TIDAK TERDETEKSI</v>
      </c>
    </row>
    <row r="6489">
      <c r="A6489" s="245">
        <v>2026.0</v>
      </c>
      <c r="B6489" s="245" t="s">
        <v>3602</v>
      </c>
      <c r="C6489" s="246" t="str">
        <f>data_olah!B605</f>
        <v>KUTAI TIMUR</v>
      </c>
      <c r="D6489" s="246" t="str">
        <f>data_olah!C605</f>
        <v>SANGKULIRANG</v>
      </c>
      <c r="E6489" s="246" t="str">
        <f>data_olah!D605</f>
        <v>PELAWAN</v>
      </c>
      <c r="F6489" s="247" t="str">
        <f>data_olah!F605</f>
        <v>1.19753</v>
      </c>
      <c r="G6489" s="247" t="str">
        <f>data_olah!G605</f>
        <v>117.88057</v>
      </c>
      <c r="H6489" s="246" t="str">
        <f>data_olah!H605</f>
        <v>COMTELINDO</v>
      </c>
      <c r="I6489" s="246" t="str">
        <f>data_olah!I605</f>
        <v>WMS</v>
      </c>
      <c r="J6489" s="246" t="str">
        <f>data_olah!J605</f>
        <v>TERPASANG</v>
      </c>
      <c r="K6489" s="246" t="str">
        <f>data_olah!T605</f>
        <v>TIDAK AKTIF</v>
      </c>
      <c r="L6489" s="246" t="str">
        <f>data_olah!U605</f>
        <v>TIDAK OPTIMAL</v>
      </c>
    </row>
    <row r="6490">
      <c r="A6490" s="245">
        <v>2026.0</v>
      </c>
      <c r="B6490" s="245" t="s">
        <v>3602</v>
      </c>
      <c r="C6490" s="246" t="str">
        <f>data_olah!B606</f>
        <v>KUTAI TIMUR</v>
      </c>
      <c r="D6490" s="246" t="str">
        <f>data_olah!C606</f>
        <v>SANGKULIRANG</v>
      </c>
      <c r="E6490" s="246" t="str">
        <f>data_olah!D606</f>
        <v>TEPIAN TERAP</v>
      </c>
      <c r="F6490" s="247" t="str">
        <f>data_olah!F606</f>
        <v>1.215870</v>
      </c>
      <c r="G6490" s="247" t="str">
        <f>data_olah!G606</f>
        <v>117.908159</v>
      </c>
      <c r="H6490" s="246" t="str">
        <f>data_olah!H606</f>
        <v>BESTCAMP</v>
      </c>
      <c r="I6490" s="246" t="str">
        <f>data_olah!I606</f>
        <v>STARLINK</v>
      </c>
      <c r="J6490" s="246" t="str">
        <f>data_olah!J606</f>
        <v>TERPASANG</v>
      </c>
      <c r="K6490" s="246" t="str">
        <f>data_olah!T606</f>
        <v>&lt;= 500GB</v>
      </c>
      <c r="L6490" s="246" t="str">
        <f>data_olah!U606</f>
        <v>SANGAT OPTIMAL</v>
      </c>
    </row>
    <row r="6491">
      <c r="A6491" s="245">
        <v>2026.0</v>
      </c>
      <c r="B6491" s="245" t="s">
        <v>3602</v>
      </c>
      <c r="C6491" s="246" t="str">
        <f>data_olah!B607</f>
        <v>KUTAI TIMUR</v>
      </c>
      <c r="D6491" s="246" t="str">
        <f>data_olah!C607</f>
        <v>SANGKULIRANG</v>
      </c>
      <c r="E6491" s="246" t="str">
        <f>data_olah!D607</f>
        <v>MALOY</v>
      </c>
      <c r="F6491" s="247" t="str">
        <f>data_olah!F607</f>
        <v>0.91740</v>
      </c>
      <c r="G6491" s="247" t="str">
        <f>data_olah!G607</f>
        <v>117.98341</v>
      </c>
      <c r="H6491" s="246" t="str">
        <f>data_olah!H607</f>
        <v>TELKOMSEL</v>
      </c>
      <c r="I6491" s="246" t="str">
        <f>data_olah!I607</f>
        <v>ORBIT</v>
      </c>
      <c r="J6491" s="246" t="str">
        <f>data_olah!J607</f>
        <v>TERPASANG</v>
      </c>
      <c r="K6491" s="246" t="str">
        <f>data_olah!T607</f>
        <v>TIDAK AKTIF</v>
      </c>
      <c r="L6491" s="246" t="str">
        <f>data_olah!U607</f>
        <v>TIDAK TERDETEKSI</v>
      </c>
    </row>
    <row r="6492">
      <c r="A6492" s="245">
        <v>2026.0</v>
      </c>
      <c r="B6492" s="245" t="s">
        <v>3602</v>
      </c>
      <c r="C6492" s="246" t="str">
        <f>data_olah!B608</f>
        <v>KUTAI TIMUR</v>
      </c>
      <c r="D6492" s="246" t="str">
        <f>data_olah!C608</f>
        <v>SANGKULIRANG</v>
      </c>
      <c r="E6492" s="246" t="str">
        <f>data_olah!D608</f>
        <v>BENUA BARU ULU</v>
      </c>
      <c r="F6492" s="247" t="str">
        <f>data_olah!F608</f>
        <v>0.99217</v>
      </c>
      <c r="G6492" s="247" t="str">
        <f>data_olah!G608</f>
        <v>117.97783</v>
      </c>
      <c r="H6492" s="246" t="str">
        <f>data_olah!H608</f>
        <v>TELKOM</v>
      </c>
      <c r="I6492" s="246" t="str">
        <f>data_olah!I608</f>
        <v>WMS</v>
      </c>
      <c r="J6492" s="246" t="str">
        <f>data_olah!J608</f>
        <v>TERPASANG</v>
      </c>
      <c r="K6492" s="246" t="str">
        <f>data_olah!T608</f>
        <v/>
      </c>
      <c r="L6492" s="246" t="str">
        <f>data_olah!U608</f>
        <v>KURANG OPTIMAL</v>
      </c>
    </row>
    <row r="6493">
      <c r="A6493" s="245">
        <v>2026.0</v>
      </c>
      <c r="B6493" s="245" t="s">
        <v>3602</v>
      </c>
      <c r="C6493" s="246" t="str">
        <f>data_olah!B609</f>
        <v>KUTAI TIMUR</v>
      </c>
      <c r="D6493" s="246" t="str">
        <f>data_olah!C609</f>
        <v>SANGKULIRANG</v>
      </c>
      <c r="E6493" s="246" t="str">
        <f>data_olah!D609</f>
        <v>KOLEK</v>
      </c>
      <c r="F6493" s="247" t="str">
        <f>data_olah!F609</f>
        <v>0.99835</v>
      </c>
      <c r="G6493" s="247" t="str">
        <f>data_olah!G609</f>
        <v>117.92429</v>
      </c>
      <c r="H6493" s="246" t="str">
        <f>data_olah!H609</f>
        <v>COMTELINDO</v>
      </c>
      <c r="I6493" s="246" t="str">
        <f>data_olah!I609</f>
        <v>WMS</v>
      </c>
      <c r="J6493" s="246" t="str">
        <f>data_olah!J609</f>
        <v>TERPASANG</v>
      </c>
      <c r="K6493" s="246" t="str">
        <f>data_olah!T609</f>
        <v>&lt;= 500GB</v>
      </c>
      <c r="L6493" s="246" t="str">
        <f>data_olah!U609</f>
        <v>OPTIMAL</v>
      </c>
    </row>
    <row r="6494">
      <c r="A6494" s="245">
        <v>2026.0</v>
      </c>
      <c r="B6494" s="245" t="s">
        <v>3602</v>
      </c>
      <c r="C6494" s="246" t="str">
        <f>data_olah!B610</f>
        <v>KUTAI TIMUR</v>
      </c>
      <c r="D6494" s="246" t="str">
        <f>data_olah!C610</f>
        <v>SANGKULIRANG</v>
      </c>
      <c r="E6494" s="246" t="str">
        <f>data_olah!D610</f>
        <v>PULAU MIANG</v>
      </c>
      <c r="F6494" s="247" t="str">
        <f>data_olah!F610</f>
        <v>0.74345</v>
      </c>
      <c r="G6494" s="247" t="str">
        <f>data_olah!G610</f>
        <v>118.01397</v>
      </c>
      <c r="H6494" s="246" t="str">
        <f>data_olah!H610</f>
        <v>COMTELINDO</v>
      </c>
      <c r="I6494" s="246" t="str">
        <f>data_olah!I610</f>
        <v>WMS</v>
      </c>
      <c r="J6494" s="246" t="str">
        <f>data_olah!J610</f>
        <v>TERPASANG</v>
      </c>
      <c r="K6494" s="246" t="str">
        <f>data_olah!T610</f>
        <v>TIDAK AKTIF</v>
      </c>
      <c r="L6494" s="246" t="str">
        <f>data_olah!U610</f>
        <v>TIDAK OPTIMAL</v>
      </c>
    </row>
    <row r="6495">
      <c r="A6495" s="245">
        <v>2026.0</v>
      </c>
      <c r="B6495" s="245" t="s">
        <v>3602</v>
      </c>
      <c r="C6495" s="246" t="str">
        <f>data_olah!B611</f>
        <v>KUTAI TIMUR</v>
      </c>
      <c r="D6495" s="246" t="str">
        <f>data_olah!C611</f>
        <v>SANGKULIRANG</v>
      </c>
      <c r="E6495" s="246" t="str">
        <f>data_olah!D611</f>
        <v>PERUPUK</v>
      </c>
      <c r="F6495" s="247" t="str">
        <f>data_olah!F611</f>
        <v>0.90012</v>
      </c>
      <c r="G6495" s="247" t="str">
        <f>data_olah!G611</f>
        <v>118.11824</v>
      </c>
      <c r="H6495" s="246" t="str">
        <f>data_olah!H611</f>
        <v>COMTELINDO</v>
      </c>
      <c r="I6495" s="246" t="str">
        <f>data_olah!I611</f>
        <v>WMS</v>
      </c>
      <c r="J6495" s="246" t="str">
        <f>data_olah!J611</f>
        <v>TERPASANG</v>
      </c>
      <c r="K6495" s="246" t="str">
        <f>data_olah!T611</f>
        <v>&lt;= 1GB</v>
      </c>
      <c r="L6495" s="246" t="str">
        <f>data_olah!U611</f>
        <v>TIDAK OPTIMAL</v>
      </c>
    </row>
    <row r="6496">
      <c r="A6496" s="245">
        <v>2026.0</v>
      </c>
      <c r="B6496" s="245" t="s">
        <v>3602</v>
      </c>
      <c r="C6496" s="246" t="str">
        <f>data_olah!B612</f>
        <v>KUTAI TIMUR</v>
      </c>
      <c r="D6496" s="246" t="str">
        <f>data_olah!C612</f>
        <v>SANGKULIRANG</v>
      </c>
      <c r="E6496" s="246" t="str">
        <f>data_olah!D612</f>
        <v>MANDU PANTAI SEJAHTERA</v>
      </c>
      <c r="F6496" s="247" t="str">
        <f>data_olah!F612</f>
        <v>1.11815</v>
      </c>
      <c r="G6496" s="247" t="str">
        <f>data_olah!G612</f>
        <v>117.96305</v>
      </c>
      <c r="H6496" s="246" t="str">
        <f>data_olah!H612</f>
        <v>TELKOMSEL</v>
      </c>
      <c r="I6496" s="246" t="str">
        <f>data_olah!I612</f>
        <v>ORBIT</v>
      </c>
      <c r="J6496" s="246" t="str">
        <f>data_olah!J612</f>
        <v>TERPASANG</v>
      </c>
      <c r="K6496" s="246" t="str">
        <f>data_olah!T612</f>
        <v>&lt;= 200GB</v>
      </c>
      <c r="L6496" s="246" t="str">
        <f>data_olah!U612</f>
        <v>TIDAK TERDETEKSI</v>
      </c>
    </row>
    <row r="6497">
      <c r="A6497" s="245">
        <v>2026.0</v>
      </c>
      <c r="B6497" s="245" t="s">
        <v>3602</v>
      </c>
      <c r="C6497" s="246" t="str">
        <f>data_olah!B613</f>
        <v>KUTAI TIMUR</v>
      </c>
      <c r="D6497" s="246" t="str">
        <f>data_olah!C613</f>
        <v>TELEN</v>
      </c>
      <c r="E6497" s="246" t="str">
        <f>data_olah!D613</f>
        <v>MARAH HALOQ</v>
      </c>
      <c r="F6497" s="247" t="str">
        <f>data_olah!F613</f>
        <v>0.84170</v>
      </c>
      <c r="G6497" s="247" t="str">
        <f>data_olah!G613</f>
        <v>116.80987</v>
      </c>
      <c r="H6497" s="246" t="str">
        <f>data_olah!H613</f>
        <v>TELKOMSEL</v>
      </c>
      <c r="I6497" s="246" t="str">
        <f>data_olah!I613</f>
        <v>ORBIT</v>
      </c>
      <c r="J6497" s="246" t="str">
        <f>data_olah!J613</f>
        <v>TERPASANG</v>
      </c>
      <c r="K6497" s="246" t="str">
        <f>data_olah!T613</f>
        <v>&lt;= 500GB</v>
      </c>
      <c r="L6497" s="246" t="str">
        <f>data_olah!U613</f>
        <v>TIDAK TERDETEKSI</v>
      </c>
    </row>
    <row r="6498">
      <c r="A6498" s="245">
        <v>2026.0</v>
      </c>
      <c r="B6498" s="245" t="s">
        <v>3602</v>
      </c>
      <c r="C6498" s="246" t="str">
        <f>data_olah!B614</f>
        <v>KUTAI TIMUR</v>
      </c>
      <c r="D6498" s="246" t="str">
        <f>data_olah!C614</f>
        <v>TELEN</v>
      </c>
      <c r="E6498" s="246" t="str">
        <f>data_olah!D614</f>
        <v>LUNG MELAH</v>
      </c>
      <c r="F6498" s="247" t="str">
        <f>data_olah!F614</f>
        <v>0.84361</v>
      </c>
      <c r="G6498" s="247" t="str">
        <f>data_olah!G614</f>
        <v>116.80545</v>
      </c>
      <c r="H6498" s="246" t="str">
        <f>data_olah!H614</f>
        <v>TELKOMSEL</v>
      </c>
      <c r="I6498" s="246" t="str">
        <f>data_olah!I614</f>
        <v>ORBIT</v>
      </c>
      <c r="J6498" s="246" t="str">
        <f>data_olah!J614</f>
        <v>TERPASANG</v>
      </c>
      <c r="K6498" s="246" t="str">
        <f>data_olah!T614</f>
        <v>&lt;= 200GB</v>
      </c>
      <c r="L6498" s="246" t="str">
        <f>data_olah!U614</f>
        <v>TIDAK TERDETEKSI</v>
      </c>
    </row>
    <row r="6499">
      <c r="A6499" s="245">
        <v>2026.0</v>
      </c>
      <c r="B6499" s="245" t="s">
        <v>3602</v>
      </c>
      <c r="C6499" s="246" t="str">
        <f>data_olah!B615</f>
        <v>KUTAI TIMUR</v>
      </c>
      <c r="D6499" s="246" t="str">
        <f>data_olah!C615</f>
        <v>TELEN</v>
      </c>
      <c r="E6499" s="246" t="str">
        <f>data_olah!D615</f>
        <v>JUK AYAQ</v>
      </c>
      <c r="F6499" s="247" t="str">
        <f>data_olah!F615</f>
        <v>0.88163</v>
      </c>
      <c r="G6499" s="247" t="str">
        <f>data_olah!G615</f>
        <v>116.86563</v>
      </c>
      <c r="H6499" s="246" t="str">
        <f>data_olah!H615</f>
        <v>TELKOMSEL</v>
      </c>
      <c r="I6499" s="246" t="str">
        <f>data_olah!I615</f>
        <v>ORBIT</v>
      </c>
      <c r="J6499" s="246" t="str">
        <f>data_olah!J615</f>
        <v>TERPASANG</v>
      </c>
      <c r="K6499" s="246" t="str">
        <f>data_olah!T615</f>
        <v>&lt;= 10GB</v>
      </c>
      <c r="L6499" s="246" t="str">
        <f>data_olah!U615</f>
        <v>TIDAK TERDETEKSI</v>
      </c>
    </row>
    <row r="6500">
      <c r="A6500" s="245">
        <v>2026.0</v>
      </c>
      <c r="B6500" s="245" t="s">
        <v>3602</v>
      </c>
      <c r="C6500" s="246" t="str">
        <f>data_olah!B616</f>
        <v>KUTAI TIMUR</v>
      </c>
      <c r="D6500" s="246" t="str">
        <f>data_olah!C616</f>
        <v>TELEN</v>
      </c>
      <c r="E6500" s="246" t="str">
        <f>data_olah!D616</f>
        <v>LONG SEGAR</v>
      </c>
      <c r="F6500" s="247" t="str">
        <f>data_olah!F616</f>
        <v>0.79591</v>
      </c>
      <c r="G6500" s="247" t="str">
        <f>data_olah!G616</f>
        <v>116.82186</v>
      </c>
      <c r="H6500" s="246" t="str">
        <f>data_olah!H616</f>
        <v>TELKOMSEL</v>
      </c>
      <c r="I6500" s="246" t="str">
        <f>data_olah!I616</f>
        <v>ORBIT</v>
      </c>
      <c r="J6500" s="246" t="str">
        <f>data_olah!J616</f>
        <v>TERPASANG</v>
      </c>
      <c r="K6500" s="246" t="str">
        <f>data_olah!T616</f>
        <v>TIDAK AKTIF</v>
      </c>
      <c r="L6500" s="246" t="str">
        <f>data_olah!U616</f>
        <v>TIDAK TERDETEKSI</v>
      </c>
    </row>
    <row r="6501">
      <c r="A6501" s="245">
        <v>2026.0</v>
      </c>
      <c r="B6501" s="245" t="s">
        <v>3602</v>
      </c>
      <c r="C6501" s="246" t="str">
        <f>data_olah!B617</f>
        <v>KUTAI TIMUR</v>
      </c>
      <c r="D6501" s="246" t="str">
        <f>data_olah!C617</f>
        <v>TELEN</v>
      </c>
      <c r="E6501" s="246" t="str">
        <f>data_olah!D617</f>
        <v>LONG NORAN</v>
      </c>
      <c r="F6501" s="247" t="str">
        <f>data_olah!F617</f>
        <v>0.83871</v>
      </c>
      <c r="G6501" s="247" t="str">
        <f>data_olah!G617</f>
        <v>116.47984</v>
      </c>
      <c r="H6501" s="246" t="str">
        <f>data_olah!H617</f>
        <v>COMTELINDO</v>
      </c>
      <c r="I6501" s="246" t="str">
        <f>data_olah!I617</f>
        <v>WMS</v>
      </c>
      <c r="J6501" s="246" t="str">
        <f>data_olah!J617</f>
        <v>TERPASANG</v>
      </c>
      <c r="K6501" s="246" t="str">
        <f>data_olah!T617</f>
        <v>&lt;= 50GB</v>
      </c>
      <c r="L6501" s="246" t="str">
        <f>data_olah!U617</f>
        <v>TIDAK OPTIMAL</v>
      </c>
    </row>
    <row r="6502">
      <c r="A6502" s="245">
        <v>2026.0</v>
      </c>
      <c r="B6502" s="245" t="s">
        <v>3602</v>
      </c>
      <c r="C6502" s="246" t="str">
        <f>data_olah!B618</f>
        <v>KUTAI TIMUR</v>
      </c>
      <c r="D6502" s="246" t="str">
        <f>data_olah!C618</f>
        <v>TELEN</v>
      </c>
      <c r="E6502" s="246" t="str">
        <f>data_olah!D618</f>
        <v>MUARA PANTUN</v>
      </c>
      <c r="F6502" s="247" t="str">
        <f>data_olah!F618</f>
        <v>0.84359</v>
      </c>
      <c r="G6502" s="247" t="str">
        <f>data_olah!G618</f>
        <v>116.86994</v>
      </c>
      <c r="H6502" s="246" t="str">
        <f>data_olah!H618</f>
        <v>TELKOMSEL</v>
      </c>
      <c r="I6502" s="246" t="str">
        <f>data_olah!I618</f>
        <v>ORBIT</v>
      </c>
      <c r="J6502" s="246" t="str">
        <f>data_olah!J618</f>
        <v>TERPASANG</v>
      </c>
      <c r="K6502" s="246" t="str">
        <f>data_olah!T618</f>
        <v>&lt;= 500GB</v>
      </c>
      <c r="L6502" s="246" t="str">
        <f>data_olah!U618</f>
        <v>TIDAK TERDETEKSI</v>
      </c>
    </row>
    <row r="6503">
      <c r="A6503" s="245">
        <v>2026.0</v>
      </c>
      <c r="B6503" s="245" t="s">
        <v>3602</v>
      </c>
      <c r="C6503" s="246" t="str">
        <f>data_olah!B619</f>
        <v>KUTAI TIMUR</v>
      </c>
      <c r="D6503" s="246" t="str">
        <f>data_olah!C619</f>
        <v>TELEN</v>
      </c>
      <c r="E6503" s="246" t="str">
        <f>data_olah!D619</f>
        <v>RANTAU PANJANG</v>
      </c>
      <c r="F6503" s="247" t="str">
        <f>data_olah!F619</f>
        <v>0.943423</v>
      </c>
      <c r="G6503" s="247" t="str">
        <f>data_olah!G619</f>
        <v>116.855420</v>
      </c>
      <c r="H6503" s="246" t="str">
        <f>data_olah!H619</f>
        <v>BESTCAMP</v>
      </c>
      <c r="I6503" s="246" t="str">
        <f>data_olah!I619</f>
        <v>STARLINK</v>
      </c>
      <c r="J6503" s="246" t="str">
        <f>data_olah!J619</f>
        <v>TERPASANG</v>
      </c>
      <c r="K6503" s="246" t="str">
        <f>data_olah!T619</f>
        <v>&lt;= 50GB</v>
      </c>
      <c r="L6503" s="246" t="str">
        <f>data_olah!U619</f>
        <v>TIDAK OPTIMAL</v>
      </c>
    </row>
    <row r="6504">
      <c r="A6504" s="245">
        <v>2026.0</v>
      </c>
      <c r="B6504" s="245" t="s">
        <v>3602</v>
      </c>
      <c r="C6504" s="246" t="str">
        <f>data_olah!B620</f>
        <v>KUTAI TIMUR</v>
      </c>
      <c r="D6504" s="246" t="str">
        <f>data_olah!C620</f>
        <v>TELEN</v>
      </c>
      <c r="E6504" s="246" t="str">
        <f>data_olah!D620</f>
        <v>KERNYANYAN</v>
      </c>
      <c r="F6504" s="247" t="str">
        <f>data_olah!F620</f>
        <v>0.79638</v>
      </c>
      <c r="G6504" s="247" t="str">
        <f>data_olah!G620</f>
        <v>116.82386</v>
      </c>
      <c r="H6504" s="246" t="str">
        <f>data_olah!H620</f>
        <v>TELKOMSEL</v>
      </c>
      <c r="I6504" s="246" t="str">
        <f>data_olah!I620</f>
        <v>ORBIT</v>
      </c>
      <c r="J6504" s="246" t="str">
        <f>data_olah!J620</f>
        <v>TERPASANG</v>
      </c>
      <c r="K6504" s="246" t="str">
        <f>data_olah!T620</f>
        <v>TIDAK AKTIF</v>
      </c>
      <c r="L6504" s="246" t="str">
        <f>data_olah!U620</f>
        <v>TIDAK TERDETEKSI</v>
      </c>
    </row>
    <row r="6505">
      <c r="A6505" s="245">
        <v>2026.0</v>
      </c>
      <c r="B6505" s="245" t="s">
        <v>3602</v>
      </c>
      <c r="C6505" s="246" t="str">
        <f>data_olah!B621</f>
        <v>KUTAI TIMUR</v>
      </c>
      <c r="D6505" s="246" t="str">
        <f>data_olah!C621</f>
        <v>TELUK PANDAN</v>
      </c>
      <c r="E6505" s="246" t="str">
        <f>data_olah!D621</f>
        <v>TELUK PANDAN</v>
      </c>
      <c r="F6505" s="247" t="str">
        <f>data_olah!F621</f>
        <v>0.24890</v>
      </c>
      <c r="G6505" s="247" t="str">
        <f>data_olah!G621</f>
        <v>117.49380</v>
      </c>
      <c r="H6505" s="246" t="str">
        <f>data_olah!H621</f>
        <v>TELKOM</v>
      </c>
      <c r="I6505" s="246" t="str">
        <f>data_olah!I621</f>
        <v>WMS</v>
      </c>
      <c r="J6505" s="246" t="str">
        <f>data_olah!J621</f>
        <v>TERPASANG</v>
      </c>
      <c r="K6505" s="246" t="str">
        <f>data_olah!T621</f>
        <v/>
      </c>
      <c r="L6505" s="246" t="str">
        <f>data_olah!U621</f>
        <v>KURANG OPTIMAL</v>
      </c>
    </row>
    <row r="6506">
      <c r="A6506" s="245">
        <v>2026.0</v>
      </c>
      <c r="B6506" s="245" t="s">
        <v>3602</v>
      </c>
      <c r="C6506" s="246" t="str">
        <f>data_olah!B622</f>
        <v>KUTAI TIMUR</v>
      </c>
      <c r="D6506" s="246" t="str">
        <f>data_olah!C622</f>
        <v>TELUK PANDAN</v>
      </c>
      <c r="E6506" s="246" t="str">
        <f>data_olah!D622</f>
        <v>SUKA RAHMAT</v>
      </c>
      <c r="F6506" s="247" t="str">
        <f>data_olah!F622</f>
        <v>0.15150</v>
      </c>
      <c r="G6506" s="247" t="str">
        <f>data_olah!G622</f>
        <v>117.42982</v>
      </c>
      <c r="H6506" s="246" t="str">
        <f>data_olah!H622</f>
        <v>TELKOMSEL</v>
      </c>
      <c r="I6506" s="246" t="str">
        <f>data_olah!I622</f>
        <v>INDIHOME</v>
      </c>
      <c r="J6506" s="246" t="str">
        <f>data_olah!J622</f>
        <v>TERPASANG</v>
      </c>
      <c r="K6506" s="246" t="str">
        <f>data_olah!T622</f>
        <v/>
      </c>
      <c r="L6506" s="246" t="str">
        <f>data_olah!U622</f>
        <v>KURANG OPTIMAL</v>
      </c>
    </row>
    <row r="6507">
      <c r="A6507" s="245">
        <v>2026.0</v>
      </c>
      <c r="B6507" s="245" t="s">
        <v>3602</v>
      </c>
      <c r="C6507" s="246" t="str">
        <f>data_olah!B623</f>
        <v>KUTAI TIMUR</v>
      </c>
      <c r="D6507" s="246" t="str">
        <f>data_olah!C623</f>
        <v>TELUK PANDAN</v>
      </c>
      <c r="E6507" s="246" t="str">
        <f>data_olah!D623</f>
        <v>SUKA DAMAI</v>
      </c>
      <c r="F6507" s="247" t="str">
        <f>data_olah!F623</f>
        <v>0.54358</v>
      </c>
      <c r="G6507" s="247" t="str">
        <f>data_olah!G623</f>
        <v>117.11014</v>
      </c>
      <c r="H6507" s="246" t="str">
        <f>data_olah!H623</f>
        <v/>
      </c>
      <c r="I6507" s="246" t="str">
        <f>data_olah!I623</f>
        <v/>
      </c>
      <c r="J6507" s="246" t="str">
        <f>data_olah!J623</f>
        <v/>
      </c>
      <c r="K6507" s="246" t="str">
        <f>data_olah!T623</f>
        <v/>
      </c>
      <c r="L6507" s="246" t="str">
        <f>data_olah!U623</f>
        <v>BELUM TERPASANG</v>
      </c>
    </row>
    <row r="6508">
      <c r="A6508" s="245">
        <v>2026.0</v>
      </c>
      <c r="B6508" s="245" t="s">
        <v>3602</v>
      </c>
      <c r="C6508" s="246" t="str">
        <f>data_olah!B624</f>
        <v>KUTAI TIMUR</v>
      </c>
      <c r="D6508" s="246" t="str">
        <f>data_olah!C624</f>
        <v>TELUK PANDAN</v>
      </c>
      <c r="E6508" s="246" t="str">
        <f>data_olah!D624</f>
        <v>KANDOLO</v>
      </c>
      <c r="F6508" s="247" t="str">
        <f>data_olah!F624</f>
        <v>0.30744</v>
      </c>
      <c r="G6508" s="247" t="str">
        <f>data_olah!G624</f>
        <v>117.47342</v>
      </c>
      <c r="H6508" s="246" t="str">
        <f>data_olah!H624</f>
        <v>ICON+</v>
      </c>
      <c r="I6508" s="246" t="str">
        <f>data_olah!I624</f>
        <v> Broadband + I-WIN</v>
      </c>
      <c r="J6508" s="246" t="str">
        <f>data_olah!J624</f>
        <v>TERPASANG</v>
      </c>
      <c r="K6508" s="246" t="str">
        <f>data_olah!T624</f>
        <v/>
      </c>
      <c r="L6508" s="246" t="str">
        <f>data_olah!U624</f>
        <v>KURANG OPTIMAL</v>
      </c>
    </row>
    <row r="6509">
      <c r="A6509" s="245">
        <v>2026.0</v>
      </c>
      <c r="B6509" s="245" t="s">
        <v>3602</v>
      </c>
      <c r="C6509" s="246" t="str">
        <f>data_olah!B625</f>
        <v>KUTAI TIMUR</v>
      </c>
      <c r="D6509" s="246" t="str">
        <f>data_olah!C625</f>
        <v>TELUK PANDAN</v>
      </c>
      <c r="E6509" s="246" t="str">
        <f>data_olah!D625</f>
        <v>DANAU REDAN</v>
      </c>
      <c r="F6509" s="247" t="str">
        <f>data_olah!F625</f>
        <v>0.238112</v>
      </c>
      <c r="G6509" s="247" t="str">
        <f>data_olah!G625</f>
        <v>117.214261</v>
      </c>
      <c r="H6509" s="246" t="str">
        <f>data_olah!H625</f>
        <v>ICON+</v>
      </c>
      <c r="I6509" s="246" t="str">
        <f>data_olah!I625</f>
        <v> Broadband + I-WIN</v>
      </c>
      <c r="J6509" s="246" t="str">
        <f>data_olah!J625</f>
        <v>TERPASANG</v>
      </c>
      <c r="K6509" s="246" t="str">
        <f>data_olah!T625</f>
        <v/>
      </c>
      <c r="L6509" s="246" t="str">
        <f>data_olah!U625</f>
        <v>KURANG OPTIMAL</v>
      </c>
    </row>
    <row r="6510">
      <c r="A6510" s="245">
        <v>2026.0</v>
      </c>
      <c r="B6510" s="245" t="s">
        <v>3602</v>
      </c>
      <c r="C6510" s="246" t="str">
        <f>data_olah!B626</f>
        <v>KUTAI TIMUR</v>
      </c>
      <c r="D6510" s="246" t="str">
        <f>data_olah!C626</f>
        <v>TELUK PANDAN</v>
      </c>
      <c r="E6510" s="246" t="str">
        <f>data_olah!D626</f>
        <v>MARTADINATA</v>
      </c>
      <c r="F6510" s="247" t="str">
        <f>data_olah!F626</f>
        <v>0.11105</v>
      </c>
      <c r="G6510" s="247" t="str">
        <f>data_olah!G626</f>
        <v>117.26460</v>
      </c>
      <c r="H6510" s="246" t="str">
        <f>data_olah!H626</f>
        <v>ICON+</v>
      </c>
      <c r="I6510" s="246" t="str">
        <f>data_olah!I626</f>
        <v> Broadband + I-WIN</v>
      </c>
      <c r="J6510" s="246" t="str">
        <f>data_olah!J626</f>
        <v>TERPASANG</v>
      </c>
      <c r="K6510" s="246" t="str">
        <f>data_olah!T626</f>
        <v/>
      </c>
      <c r="L6510" s="246" t="str">
        <f>data_olah!U626</f>
        <v>KURANG OPTIMAL</v>
      </c>
    </row>
    <row r="6511">
      <c r="A6511" s="245">
        <v>2026.0</v>
      </c>
      <c r="B6511" s="245" t="s">
        <v>3602</v>
      </c>
      <c r="C6511" s="246" t="str">
        <f>data_olah!B627</f>
        <v>MAHAKAM ULU</v>
      </c>
      <c r="D6511" s="246" t="str">
        <f>data_olah!C627</f>
        <v>LAHAM</v>
      </c>
      <c r="E6511" s="246" t="str">
        <f>data_olah!D627</f>
        <v>LAHAM</v>
      </c>
      <c r="F6511" s="247" t="str">
        <f>data_olah!F627</f>
        <v>0.4319546116882702</v>
      </c>
      <c r="G6511" s="247" t="str">
        <f>data_olah!G627</f>
        <v>115.48520118566036</v>
      </c>
      <c r="H6511" s="246" t="str">
        <f>data_olah!H627</f>
        <v>TELKOMSAT</v>
      </c>
      <c r="I6511" s="246" t="str">
        <f>data_olah!I627</f>
        <v>STARLINK</v>
      </c>
      <c r="J6511" s="246" t="str">
        <f>data_olah!J627</f>
        <v>TERPASANG</v>
      </c>
      <c r="K6511" s="246" t="str">
        <f>data_olah!T627</f>
        <v/>
      </c>
      <c r="L6511" s="246" t="str">
        <f>data_olah!U627</f>
        <v>SANGAT OPTIMAL</v>
      </c>
    </row>
    <row r="6512">
      <c r="A6512" s="245">
        <v>2026.0</v>
      </c>
      <c r="B6512" s="245" t="s">
        <v>3602</v>
      </c>
      <c r="C6512" s="246" t="str">
        <f>data_olah!B628</f>
        <v>MAHAKAM ULU</v>
      </c>
      <c r="D6512" s="246" t="str">
        <f>data_olah!C628</f>
        <v>LAHAM</v>
      </c>
      <c r="E6512" s="246" t="str">
        <f>data_olah!D628</f>
        <v>LONG GELAWANG</v>
      </c>
      <c r="F6512" s="247" t="str">
        <f>data_olah!F628</f>
        <v>0.17749121837203038</v>
      </c>
      <c r="G6512" s="247" t="str">
        <f>data_olah!G628</f>
        <v>115.29390628777142</v>
      </c>
      <c r="H6512" s="246" t="str">
        <f>data_olah!H628</f>
        <v>TELKOMSAT</v>
      </c>
      <c r="I6512" s="246" t="str">
        <f>data_olah!I628</f>
        <v>STARLINK</v>
      </c>
      <c r="J6512" s="246" t="str">
        <f>data_olah!J628</f>
        <v>TERPASANG</v>
      </c>
      <c r="K6512" s="246" t="str">
        <f>data_olah!T628</f>
        <v/>
      </c>
      <c r="L6512" s="246" t="str">
        <f>data_olah!U628</f>
        <v>TIDAK OPTIMAL</v>
      </c>
    </row>
    <row r="6513">
      <c r="A6513" s="245">
        <v>2026.0</v>
      </c>
      <c r="B6513" s="245" t="s">
        <v>3602</v>
      </c>
      <c r="C6513" s="246" t="str">
        <f>data_olah!B629</f>
        <v>MAHAKAM ULU</v>
      </c>
      <c r="D6513" s="246" t="str">
        <f>data_olah!C629</f>
        <v>LAHAM</v>
      </c>
      <c r="E6513" s="246" t="str">
        <f>data_olah!D629</f>
        <v>MUARA RATAH</v>
      </c>
      <c r="F6513" s="247" t="str">
        <f>data_olah!F629</f>
        <v>0.36429876091870445</v>
      </c>
      <c r="G6513" s="247" t="str">
        <f>data_olah!G629</f>
        <v>115.39808728147491</v>
      </c>
      <c r="H6513" s="246" t="str">
        <f>data_olah!H629</f>
        <v>TELKOMSEL</v>
      </c>
      <c r="I6513" s="246" t="str">
        <f>data_olah!I629</f>
        <v>ORBIT</v>
      </c>
      <c r="J6513" s="246" t="str">
        <f>data_olah!J629</f>
        <v>TERPASANG</v>
      </c>
      <c r="K6513" s="246" t="str">
        <f>data_olah!T629</f>
        <v>TIDAK AKTIF</v>
      </c>
      <c r="L6513" s="246" t="str">
        <f>data_olah!U629</f>
        <v>TIDAK TERDETEKSI</v>
      </c>
    </row>
    <row r="6514">
      <c r="A6514" s="245">
        <v>2026.0</v>
      </c>
      <c r="B6514" s="245" t="s">
        <v>3602</v>
      </c>
      <c r="C6514" s="246" t="str">
        <f>data_olah!B630</f>
        <v>MAHAKAM ULU</v>
      </c>
      <c r="D6514" s="246" t="str">
        <f>data_olah!C630</f>
        <v>LAHAM</v>
      </c>
      <c r="E6514" s="246" t="str">
        <f>data_olah!D630</f>
        <v>DANUM PAROY</v>
      </c>
      <c r="F6514" s="247" t="str">
        <f>data_olah!F630</f>
        <v>0.21964979714424787</v>
      </c>
      <c r="G6514" s="247" t="str">
        <f>data_olah!G630</f>
        <v>115.21259913792044</v>
      </c>
      <c r="H6514" s="246" t="str">
        <f>data_olah!H630</f>
        <v>BESTCAMP</v>
      </c>
      <c r="I6514" s="246" t="str">
        <f>data_olah!I630</f>
        <v>STARLINK</v>
      </c>
      <c r="J6514" s="246" t="str">
        <f>data_olah!J630</f>
        <v>TERPASANG</v>
      </c>
      <c r="K6514" s="246" t="str">
        <f>data_olah!T630</f>
        <v>&lt;= 50GB</v>
      </c>
      <c r="L6514" s="246" t="str">
        <f>data_olah!U630</f>
        <v>TIDAK OPTIMAL</v>
      </c>
    </row>
    <row r="6515">
      <c r="A6515" s="245">
        <v>2026.0</v>
      </c>
      <c r="B6515" s="245" t="s">
        <v>3602</v>
      </c>
      <c r="C6515" s="246" t="str">
        <f>data_olah!B631</f>
        <v>MAHAKAM ULU</v>
      </c>
      <c r="D6515" s="246" t="str">
        <f>data_olah!C631</f>
        <v>LAHAM</v>
      </c>
      <c r="E6515" s="246" t="str">
        <f>data_olah!D631</f>
        <v>NYARIBUNGAN</v>
      </c>
      <c r="F6515" s="247" t="str">
        <f>data_olah!F631</f>
        <v>0.03376778454193736</v>
      </c>
      <c r="G6515" s="247" t="str">
        <f>data_olah!G631</f>
        <v>115.04659909986971</v>
      </c>
      <c r="H6515" s="246" t="str">
        <f>data_olah!H631</f>
        <v>BESTCAMP</v>
      </c>
      <c r="I6515" s="246" t="str">
        <f>data_olah!I631</f>
        <v>STARLINK</v>
      </c>
      <c r="J6515" s="246" t="str">
        <f>data_olah!J631</f>
        <v>TERPASANG</v>
      </c>
      <c r="K6515" s="246" t="str">
        <f>data_olah!T631</f>
        <v>&lt;=1000GB</v>
      </c>
      <c r="L6515" s="246" t="str">
        <f>data_olah!U631</f>
        <v>SANGAT OPTIMAL</v>
      </c>
    </row>
    <row r="6516">
      <c r="A6516" s="245">
        <v>2026.0</v>
      </c>
      <c r="B6516" s="245" t="s">
        <v>3602</v>
      </c>
      <c r="C6516" s="246" t="str">
        <f>data_olah!B632</f>
        <v>MAHAKAM ULU</v>
      </c>
      <c r="D6516" s="246" t="str">
        <f>data_olah!C632</f>
        <v>LONG APARI</v>
      </c>
      <c r="E6516" s="246" t="str">
        <f>data_olah!D632</f>
        <v>LONG PENANEH I</v>
      </c>
      <c r="F6516" s="247" t="str">
        <f>data_olah!F632</f>
        <v>0.7990085964328076</v>
      </c>
      <c r="G6516" s="247" t="str">
        <f>data_olah!G632</f>
        <v>114.29910406119268</v>
      </c>
      <c r="H6516" s="246" t="str">
        <f>data_olah!H632</f>
        <v>BESTCAMP</v>
      </c>
      <c r="I6516" s="246" t="str">
        <f>data_olah!I632</f>
        <v>STARLINK</v>
      </c>
      <c r="J6516" s="246" t="str">
        <f>data_olah!J632</f>
        <v>TERPASANG</v>
      </c>
      <c r="K6516" s="246" t="str">
        <f>data_olah!T632</f>
        <v>&lt;= 100GB</v>
      </c>
      <c r="L6516" s="246" t="str">
        <f>data_olah!U632</f>
        <v>KURANG OPTIMAL</v>
      </c>
    </row>
    <row r="6517">
      <c r="A6517" s="245">
        <v>2026.0</v>
      </c>
      <c r="B6517" s="245" t="s">
        <v>3602</v>
      </c>
      <c r="C6517" s="246" t="str">
        <f>data_olah!B633</f>
        <v>MAHAKAM ULU</v>
      </c>
      <c r="D6517" s="246" t="str">
        <f>data_olah!C633</f>
        <v>LONG APARI</v>
      </c>
      <c r="E6517" s="246" t="str">
        <f>data_olah!D633</f>
        <v>LONG KERIOQ</v>
      </c>
      <c r="F6517" s="247" t="str">
        <f>data_olah!F633</f>
        <v>1.3142869973461442</v>
      </c>
      <c r="G6517" s="247" t="str">
        <f>data_olah!G633</f>
        <v>114.42920407100142</v>
      </c>
      <c r="H6517" s="246" t="str">
        <f>data_olah!H633</f>
        <v>BESTCAMP</v>
      </c>
      <c r="I6517" s="246" t="str">
        <f>data_olah!I633</f>
        <v>STARLINK</v>
      </c>
      <c r="J6517" s="246" t="str">
        <f>data_olah!J633</f>
        <v>TERPASANG</v>
      </c>
      <c r="K6517" s="246" t="str">
        <f>data_olah!T633</f>
        <v>&lt;= 10GB</v>
      </c>
      <c r="L6517" s="246" t="str">
        <f>data_olah!U633</f>
        <v>TIDAK OPTIMAL</v>
      </c>
    </row>
    <row r="6518">
      <c r="A6518" s="245">
        <v>2026.0</v>
      </c>
      <c r="B6518" s="245" t="s">
        <v>3602</v>
      </c>
      <c r="C6518" s="246" t="str">
        <f>data_olah!B634</f>
        <v>MAHAKAM ULU</v>
      </c>
      <c r="D6518" s="246" t="str">
        <f>data_olah!C634</f>
        <v>LONG APARI</v>
      </c>
      <c r="E6518" s="246" t="str">
        <f>data_olah!D634</f>
        <v>LONG PENANEH II</v>
      </c>
      <c r="F6518" s="247" t="str">
        <f>data_olah!F634</f>
        <v>0.7685110678077705</v>
      </c>
      <c r="G6518" s="247" t="str">
        <f>data_olah!G634</f>
        <v>114.28079747249842</v>
      </c>
      <c r="H6518" s="246" t="str">
        <f>data_olah!H634</f>
        <v>BESTCAMP</v>
      </c>
      <c r="I6518" s="246" t="str">
        <f>data_olah!I634</f>
        <v>STARLINK</v>
      </c>
      <c r="J6518" s="246" t="str">
        <f>data_olah!J634</f>
        <v>TERPASANG</v>
      </c>
      <c r="K6518" s="246" t="str">
        <f>data_olah!T634</f>
        <v>&lt;= 100GB</v>
      </c>
      <c r="L6518" s="246" t="str">
        <f>data_olah!U634</f>
        <v>KURANG OPTIMAL</v>
      </c>
    </row>
    <row r="6519">
      <c r="A6519" s="245">
        <v>2026.0</v>
      </c>
      <c r="B6519" s="245" t="s">
        <v>3602</v>
      </c>
      <c r="C6519" s="246" t="str">
        <f>data_olah!B635</f>
        <v>MAHAKAM ULU</v>
      </c>
      <c r="D6519" s="246" t="str">
        <f>data_olah!C635</f>
        <v>LONG APARI</v>
      </c>
      <c r="E6519" s="246" t="str">
        <f>data_olah!D635</f>
        <v>TIONG OHANG</v>
      </c>
      <c r="F6519" s="247" t="str">
        <f>data_olah!F635</f>
        <v>0.6455957530969384</v>
      </c>
      <c r="G6519" s="247" t="str">
        <f>data_olah!G635</f>
        <v>114.34435552331485</v>
      </c>
      <c r="H6519" s="246" t="str">
        <f>data_olah!H635</f>
        <v>BESTCAMP</v>
      </c>
      <c r="I6519" s="246" t="str">
        <f>data_olah!I635</f>
        <v>STARLINK</v>
      </c>
      <c r="J6519" s="246" t="str">
        <f>data_olah!J635</f>
        <v>TERPASANG</v>
      </c>
      <c r="K6519" s="246" t="str">
        <f>data_olah!T635</f>
        <v>&lt;= 50GB</v>
      </c>
      <c r="L6519" s="246" t="str">
        <f>data_olah!U635</f>
        <v>TIDAK OPTIMAL</v>
      </c>
    </row>
    <row r="6520">
      <c r="A6520" s="245">
        <v>2026.0</v>
      </c>
      <c r="B6520" s="245" t="s">
        <v>3602</v>
      </c>
      <c r="C6520" s="246" t="str">
        <f>data_olah!B636</f>
        <v>MAHAKAM ULU</v>
      </c>
      <c r="D6520" s="246" t="str">
        <f>data_olah!C636</f>
        <v>LONG APARI</v>
      </c>
      <c r="E6520" s="246" t="str">
        <f>data_olah!D636</f>
        <v>LONG PENANEH III</v>
      </c>
      <c r="F6520" s="247" t="str">
        <f>data_olah!F636</f>
        <v>0.7997987321444381</v>
      </c>
      <c r="G6520" s="247" t="str">
        <f>data_olah!G636</f>
        <v>114.25093367850442</v>
      </c>
      <c r="H6520" s="246" t="str">
        <f>data_olah!H636</f>
        <v>BESTCAMP</v>
      </c>
      <c r="I6520" s="246" t="str">
        <f>data_olah!I636</f>
        <v>STARLINK</v>
      </c>
      <c r="J6520" s="246" t="str">
        <f>data_olah!J636</f>
        <v>TERPASANG</v>
      </c>
      <c r="K6520" s="246" t="str">
        <f>data_olah!T636</f>
        <v>&lt;= 50GB</v>
      </c>
      <c r="L6520" s="246" t="str">
        <f>data_olah!U636</f>
        <v>TIDAK OPTIMAL</v>
      </c>
    </row>
    <row r="6521">
      <c r="A6521" s="245">
        <v>2026.0</v>
      </c>
      <c r="B6521" s="245" t="s">
        <v>3602</v>
      </c>
      <c r="C6521" s="246" t="str">
        <f>data_olah!B637</f>
        <v>MAHAKAM ULU</v>
      </c>
      <c r="D6521" s="246" t="str">
        <f>data_olah!C637</f>
        <v>LONG APARI</v>
      </c>
      <c r="E6521" s="246" t="str">
        <f>data_olah!D637</f>
        <v>TIONG BU'U</v>
      </c>
      <c r="F6521" s="247" t="str">
        <f>data_olah!F637</f>
        <v>0.7754182278161786</v>
      </c>
      <c r="G6521" s="247" t="str">
        <f>data_olah!G637</f>
        <v>114.30737471052613</v>
      </c>
      <c r="H6521" s="246" t="str">
        <f>data_olah!H637</f>
        <v>BESTCAMP</v>
      </c>
      <c r="I6521" s="246" t="str">
        <f>data_olah!I637</f>
        <v>STARLINK</v>
      </c>
      <c r="J6521" s="246" t="str">
        <f>data_olah!J637</f>
        <v>TERPASANG</v>
      </c>
      <c r="K6521" s="246" t="str">
        <f>data_olah!T637</f>
        <v>&lt;= 100GB</v>
      </c>
      <c r="L6521" s="246" t="str">
        <f>data_olah!U637</f>
        <v>KURANG OPTIMAL</v>
      </c>
    </row>
    <row r="6522">
      <c r="A6522" s="245">
        <v>2026.0</v>
      </c>
      <c r="B6522" s="245" t="s">
        <v>3602</v>
      </c>
      <c r="C6522" s="246" t="str">
        <f>data_olah!B638</f>
        <v>MAHAKAM ULU</v>
      </c>
      <c r="D6522" s="246" t="str">
        <f>data_olah!C638</f>
        <v>LONG APARI</v>
      </c>
      <c r="E6522" s="246" t="str">
        <f>data_olah!D638</f>
        <v>NAHA BUAN</v>
      </c>
      <c r="F6522" s="247" t="str">
        <f>data_olah!F638</f>
        <v>0.7585877748454742</v>
      </c>
      <c r="G6522" s="247" t="str">
        <f>data_olah!G638</f>
        <v>114.36981489780264</v>
      </c>
      <c r="H6522" s="246" t="str">
        <f>data_olah!H638</f>
        <v>BESTCAMP</v>
      </c>
      <c r="I6522" s="246" t="str">
        <f>data_olah!I638</f>
        <v>STARLINK</v>
      </c>
      <c r="J6522" s="246" t="str">
        <f>data_olah!J638</f>
        <v>TERPASANG</v>
      </c>
      <c r="K6522" s="246" t="str">
        <f>data_olah!T638</f>
        <v>&lt;= 500GB</v>
      </c>
      <c r="L6522" s="246" t="str">
        <f>data_olah!U638</f>
        <v>TIDAK OPTIMAL</v>
      </c>
    </row>
    <row r="6523">
      <c r="A6523" s="245">
        <v>2026.0</v>
      </c>
      <c r="B6523" s="245" t="s">
        <v>3602</v>
      </c>
      <c r="C6523" s="246" t="str">
        <f>data_olah!B639</f>
        <v>MAHAKAM ULU</v>
      </c>
      <c r="D6523" s="246" t="str">
        <f>data_olah!C639</f>
        <v>LONG APARI</v>
      </c>
      <c r="E6523" s="246" t="str">
        <f>data_olah!D639</f>
        <v>NAHA TIFAB</v>
      </c>
      <c r="F6523" s="247" t="str">
        <f>data_olah!F639</f>
        <v>0.8421309899262832</v>
      </c>
      <c r="G6523" s="247" t="str">
        <f>data_olah!G639</f>
        <v>114.06094589733875</v>
      </c>
      <c r="H6523" s="246" t="str">
        <f>data_olah!H639</f>
        <v>BESTCAMP</v>
      </c>
      <c r="I6523" s="246" t="str">
        <f>data_olah!I639</f>
        <v>STARLINK</v>
      </c>
      <c r="J6523" s="246" t="str">
        <f>data_olah!J639</f>
        <v>TERPASANG</v>
      </c>
      <c r="K6523" s="246" t="str">
        <f>data_olah!T639</f>
        <v>&lt;= 500GB</v>
      </c>
      <c r="L6523" s="246" t="str">
        <f>data_olah!U639</f>
        <v>KURANG OPTIMAL</v>
      </c>
    </row>
    <row r="6524">
      <c r="A6524" s="245">
        <v>2026.0</v>
      </c>
      <c r="B6524" s="245" t="s">
        <v>3602</v>
      </c>
      <c r="C6524" s="246" t="str">
        <f>data_olah!B640</f>
        <v>MAHAKAM ULU</v>
      </c>
      <c r="D6524" s="246" t="str">
        <f>data_olah!C640</f>
        <v>LONG APARI</v>
      </c>
      <c r="E6524" s="246" t="str">
        <f>data_olah!D640</f>
        <v>NAHA SILAT</v>
      </c>
      <c r="F6524" s="247" t="str">
        <f>data_olah!F640</f>
        <v>0.7945139506701285</v>
      </c>
      <c r="G6524" s="247" t="str">
        <f>data_olah!G640</f>
        <v>114.13714197192351</v>
      </c>
      <c r="H6524" s="246" t="str">
        <f>data_olah!H640</f>
        <v>BESTCAMP</v>
      </c>
      <c r="I6524" s="246" t="str">
        <f>data_olah!I640</f>
        <v>STARLINK</v>
      </c>
      <c r="J6524" s="246" t="str">
        <f>data_olah!J640</f>
        <v>TERPASANG</v>
      </c>
      <c r="K6524" s="246" t="str">
        <f>data_olah!T640</f>
        <v>&lt;= 10GB</v>
      </c>
      <c r="L6524" s="246" t="str">
        <f>data_olah!U640</f>
        <v>TIDAK OPTIMAL</v>
      </c>
    </row>
    <row r="6525">
      <c r="A6525" s="245">
        <v>2026.0</v>
      </c>
      <c r="B6525" s="245" t="s">
        <v>3602</v>
      </c>
      <c r="C6525" s="246" t="str">
        <f>data_olah!B641</f>
        <v>MAHAKAM ULU</v>
      </c>
      <c r="D6525" s="246" t="str">
        <f>data_olah!C641</f>
        <v>LONG APARI</v>
      </c>
      <c r="E6525" s="246" t="str">
        <f>data_olah!D641</f>
        <v>LONG APARI</v>
      </c>
      <c r="F6525" s="247" t="str">
        <f>data_olah!F641</f>
        <v>0.9209642765488125</v>
      </c>
      <c r="G6525" s="247" t="str">
        <f>data_olah!G641</f>
        <v>114.08155933257783</v>
      </c>
      <c r="H6525" s="246" t="str">
        <f>data_olah!H641</f>
        <v>BESTCAMP</v>
      </c>
      <c r="I6525" s="246" t="str">
        <f>data_olah!I641</f>
        <v>STARLINK</v>
      </c>
      <c r="J6525" s="246" t="str">
        <f>data_olah!J641</f>
        <v>TERPASANG</v>
      </c>
      <c r="K6525" s="246" t="str">
        <f>data_olah!T641</f>
        <v>&lt;=1000GB</v>
      </c>
      <c r="L6525" s="246" t="str">
        <f>data_olah!U641</f>
        <v>OPTIMAL</v>
      </c>
    </row>
    <row r="6526">
      <c r="A6526" s="245">
        <v>2026.0</v>
      </c>
      <c r="B6526" s="245" t="s">
        <v>3602</v>
      </c>
      <c r="C6526" s="246" t="str">
        <f>data_olah!B642</f>
        <v>MAHAKAM ULU</v>
      </c>
      <c r="D6526" s="246" t="str">
        <f>data_olah!C642</f>
        <v>LONG BAGUN</v>
      </c>
      <c r="E6526" s="246" t="str">
        <f>data_olah!D642</f>
        <v>LONG HURAI</v>
      </c>
      <c r="F6526" s="247" t="str">
        <f>data_olah!F642</f>
        <v>0.37249814319957086</v>
      </c>
      <c r="G6526" s="247" t="str">
        <f>data_olah!G642</f>
        <v>115.43506189496817</v>
      </c>
      <c r="H6526" s="246" t="str">
        <f>data_olah!H642</f>
        <v>BESTCAMP</v>
      </c>
      <c r="I6526" s="246" t="str">
        <f>data_olah!I642</f>
        <v>STARLINK</v>
      </c>
      <c r="J6526" s="246" t="str">
        <f>data_olah!J642</f>
        <v>TERPASANG</v>
      </c>
      <c r="K6526" s="246" t="str">
        <f>data_olah!T642</f>
        <v>&lt;= 50GB</v>
      </c>
      <c r="L6526" s="246" t="str">
        <f>data_olah!U642</f>
        <v>TIDAK OPTIMAL</v>
      </c>
    </row>
    <row r="6527">
      <c r="A6527" s="245">
        <v>2026.0</v>
      </c>
      <c r="B6527" s="245" t="s">
        <v>3602</v>
      </c>
      <c r="C6527" s="246" t="str">
        <f>data_olah!B643</f>
        <v>MAHAKAM ULU</v>
      </c>
      <c r="D6527" s="246" t="str">
        <f>data_olah!C643</f>
        <v>LONG BAGUN</v>
      </c>
      <c r="E6527" s="246" t="str">
        <f>data_olah!D643</f>
        <v>LONG MELAHAM</v>
      </c>
      <c r="F6527" s="247" t="str">
        <f>data_olah!F643</f>
        <v>0.4493257882115551</v>
      </c>
      <c r="G6527" s="247" t="str">
        <f>data_olah!G643</f>
        <v>115.28086729210017</v>
      </c>
      <c r="H6527" s="246" t="str">
        <f>data_olah!H643</f>
        <v>BESTCAMP</v>
      </c>
      <c r="I6527" s="246" t="str">
        <f>data_olah!I643</f>
        <v>STARLINK</v>
      </c>
      <c r="J6527" s="246" t="str">
        <f>data_olah!J643</f>
        <v>TERPASANG</v>
      </c>
      <c r="K6527" s="246" t="str">
        <f>data_olah!T643</f>
        <v>&lt;= 500GB</v>
      </c>
      <c r="L6527" s="246" t="str">
        <f>data_olah!U643</f>
        <v>OPTIMAL</v>
      </c>
    </row>
    <row r="6528">
      <c r="A6528" s="245">
        <v>2026.0</v>
      </c>
      <c r="B6528" s="245" t="s">
        <v>3602</v>
      </c>
      <c r="C6528" s="246" t="str">
        <f>data_olah!B644</f>
        <v>MAHAKAM ULU</v>
      </c>
      <c r="D6528" s="246" t="str">
        <f>data_olah!C644</f>
        <v>LONG BAGUN</v>
      </c>
      <c r="E6528" s="246" t="str">
        <f>data_olah!D644</f>
        <v>MEMAHAK BESAR</v>
      </c>
      <c r="F6528" s="247" t="str">
        <f>data_olah!F644</f>
        <v>0.45314557414917894</v>
      </c>
      <c r="G6528" s="247" t="str">
        <f>data_olah!G644</f>
        <v>115.40271209070164</v>
      </c>
      <c r="H6528" s="246" t="str">
        <f>data_olah!H644</f>
        <v>BESTCAMP</v>
      </c>
      <c r="I6528" s="246" t="str">
        <f>data_olah!I644</f>
        <v>STARLINK</v>
      </c>
      <c r="J6528" s="246" t="str">
        <f>data_olah!J644</f>
        <v>TERPASANG</v>
      </c>
      <c r="K6528" s="246" t="str">
        <f>data_olah!T644</f>
        <v>&lt;= 100GB</v>
      </c>
      <c r="L6528" s="246" t="str">
        <f>data_olah!U644</f>
        <v>KURANG OPTIMAL</v>
      </c>
    </row>
    <row r="6529">
      <c r="A6529" s="245">
        <v>2026.0</v>
      </c>
      <c r="B6529" s="245" t="s">
        <v>3602</v>
      </c>
      <c r="C6529" s="246" t="str">
        <f>data_olah!B645</f>
        <v>MAHAKAM ULU</v>
      </c>
      <c r="D6529" s="246" t="str">
        <f>data_olah!C645</f>
        <v>LONG BAGUN</v>
      </c>
      <c r="E6529" s="246" t="str">
        <f>data_olah!D645</f>
        <v>MEMAHAK ULU</v>
      </c>
      <c r="F6529" s="247" t="str">
        <f>data_olah!F645</f>
        <v>0.45364546793501753</v>
      </c>
      <c r="G6529" s="247" t="str">
        <f>data_olah!G645</f>
        <v>115.40176023821178</v>
      </c>
      <c r="H6529" s="246" t="str">
        <f>data_olah!H645</f>
        <v>BESTCAMP</v>
      </c>
      <c r="I6529" s="246" t="str">
        <f>data_olah!I645</f>
        <v>STARLINK</v>
      </c>
      <c r="J6529" s="246" t="str">
        <f>data_olah!J645</f>
        <v>TERPASANG</v>
      </c>
      <c r="K6529" s="246" t="str">
        <f>data_olah!T645</f>
        <v>&lt;= 500GB</v>
      </c>
      <c r="L6529" s="246" t="str">
        <f>data_olah!U645</f>
        <v>OPTIMAL</v>
      </c>
    </row>
    <row r="6530">
      <c r="A6530" s="245">
        <v>2026.0</v>
      </c>
      <c r="B6530" s="245" t="s">
        <v>3602</v>
      </c>
      <c r="C6530" s="246" t="str">
        <f>data_olah!B646</f>
        <v>MAHAKAM ULU</v>
      </c>
      <c r="D6530" s="246" t="str">
        <f>data_olah!C646</f>
        <v>LONG BAGUN</v>
      </c>
      <c r="E6530" s="246" t="str">
        <f>data_olah!D646</f>
        <v>BATU MAJANG</v>
      </c>
      <c r="F6530" s="247" t="str">
        <f>data_olah!F646</f>
        <v>0.5522917466167188</v>
      </c>
      <c r="G6530" s="247" t="str">
        <f>data_olah!G646</f>
        <v>115.21755706418571</v>
      </c>
      <c r="H6530" s="246" t="str">
        <f>data_olah!H646</f>
        <v>TELKOMSAT</v>
      </c>
      <c r="I6530" s="246" t="str">
        <f>data_olah!I646</f>
        <v>STARLINK</v>
      </c>
      <c r="J6530" s="246" t="str">
        <f>data_olah!J646</f>
        <v>TERPASANG</v>
      </c>
      <c r="K6530" s="246" t="str">
        <f>data_olah!T646</f>
        <v/>
      </c>
      <c r="L6530" s="246" t="str">
        <f>data_olah!U646</f>
        <v>OPTIMAL</v>
      </c>
    </row>
    <row r="6531">
      <c r="A6531" s="245">
        <v>2026.0</v>
      </c>
      <c r="B6531" s="245" t="s">
        <v>3602</v>
      </c>
      <c r="C6531" s="246" t="str">
        <f>data_olah!B647</f>
        <v>MAHAKAM ULU</v>
      </c>
      <c r="D6531" s="246" t="str">
        <f>data_olah!C647</f>
        <v>LONG BAGUN</v>
      </c>
      <c r="E6531" s="246" t="str">
        <f>data_olah!D647</f>
        <v>UJOH BILANG</v>
      </c>
      <c r="F6531" s="247" t="str">
        <f>data_olah!F647</f>
        <v>0.5091393</v>
      </c>
      <c r="G6531" s="247" t="str">
        <f>data_olah!G647</f>
        <v>115.2441</v>
      </c>
      <c r="H6531" s="246" t="str">
        <f>data_olah!H647</f>
        <v>TELKOM</v>
      </c>
      <c r="I6531" s="246" t="str">
        <f>data_olah!I647</f>
        <v>Astinet</v>
      </c>
      <c r="J6531" s="246" t="str">
        <f>data_olah!J647</f>
        <v>TERPASANG</v>
      </c>
      <c r="K6531" s="246" t="str">
        <f>data_olah!T647</f>
        <v/>
      </c>
      <c r="L6531" s="246" t="str">
        <f>data_olah!U647</f>
        <v>TIDAK TERDETEKSI</v>
      </c>
    </row>
    <row r="6532">
      <c r="A6532" s="245">
        <v>2026.0</v>
      </c>
      <c r="B6532" s="245" t="s">
        <v>3602</v>
      </c>
      <c r="C6532" s="246" t="str">
        <f>data_olah!B648</f>
        <v>MAHAKAM ULU</v>
      </c>
      <c r="D6532" s="246" t="str">
        <f>data_olah!C648</f>
        <v>LONG BAGUN</v>
      </c>
      <c r="E6532" s="246" t="str">
        <f>data_olah!D648</f>
        <v>LONG BAGUN ILIR</v>
      </c>
      <c r="F6532" s="247" t="str">
        <f>data_olah!F648</f>
        <v>0.546787</v>
      </c>
      <c r="G6532" s="247" t="str">
        <f>data_olah!G648</f>
        <v>115.209641</v>
      </c>
      <c r="H6532" s="246" t="str">
        <f>data_olah!H648</f>
        <v>TELKOM</v>
      </c>
      <c r="I6532" s="246" t="str">
        <f>data_olah!I648</f>
        <v>Astinet</v>
      </c>
      <c r="J6532" s="246" t="str">
        <f>data_olah!J648</f>
        <v>TERPASANG</v>
      </c>
      <c r="K6532" s="246" t="str">
        <f>data_olah!T648</f>
        <v/>
      </c>
      <c r="L6532" s="246" t="str">
        <f>data_olah!U648</f>
        <v>TIDAK TERDETEKSI</v>
      </c>
    </row>
    <row r="6533">
      <c r="A6533" s="245">
        <v>2026.0</v>
      </c>
      <c r="B6533" s="245" t="s">
        <v>3602</v>
      </c>
      <c r="C6533" s="246" t="str">
        <f>data_olah!B649</f>
        <v>MAHAKAM ULU</v>
      </c>
      <c r="D6533" s="246" t="str">
        <f>data_olah!C649</f>
        <v>LONG BAGUN</v>
      </c>
      <c r="E6533" s="246" t="str">
        <f>data_olah!D649</f>
        <v>LONG BAGUN ULU</v>
      </c>
      <c r="F6533" s="247" t="str">
        <f>data_olah!F649</f>
        <v>0.546823</v>
      </c>
      <c r="G6533" s="247" t="str">
        <f>data_olah!G649</f>
        <v>115.206855</v>
      </c>
      <c r="H6533" s="246" t="str">
        <f>data_olah!H649</f>
        <v>TELKOM</v>
      </c>
      <c r="I6533" s="246" t="str">
        <f>data_olah!I649</f>
        <v>Astinet</v>
      </c>
      <c r="J6533" s="246" t="str">
        <f>data_olah!J649</f>
        <v>TERPASANG</v>
      </c>
      <c r="K6533" s="246" t="str">
        <f>data_olah!T649</f>
        <v/>
      </c>
      <c r="L6533" s="246" t="str">
        <f>data_olah!U649</f>
        <v>TIDAK TERDETEKSI</v>
      </c>
    </row>
    <row r="6534">
      <c r="A6534" s="245">
        <v>2026.0</v>
      </c>
      <c r="B6534" s="245" t="s">
        <v>3602</v>
      </c>
      <c r="C6534" s="246" t="str">
        <f>data_olah!B650</f>
        <v>MAHAKAM ULU</v>
      </c>
      <c r="D6534" s="246" t="str">
        <f>data_olah!C650</f>
        <v>LONG BAGUN</v>
      </c>
      <c r="E6534" s="246" t="str">
        <f>data_olah!D650</f>
        <v>BATOQ KELO</v>
      </c>
      <c r="F6534" s="247" t="str">
        <f>data_olah!F650</f>
        <v>0.7630466684096711</v>
      </c>
      <c r="G6534" s="247" t="str">
        <f>data_olah!G650</f>
        <v>115.01490316985993</v>
      </c>
      <c r="H6534" s="246" t="str">
        <f>data_olah!H650</f>
        <v>TELKOMSAT</v>
      </c>
      <c r="I6534" s="246" t="str">
        <f>data_olah!I650</f>
        <v>STARLINK</v>
      </c>
      <c r="J6534" s="246" t="str">
        <f>data_olah!J650</f>
        <v>TERPASANG</v>
      </c>
      <c r="K6534" s="246" t="str">
        <f>data_olah!T650</f>
        <v/>
      </c>
      <c r="L6534" s="246" t="str">
        <f>data_olah!U650</f>
        <v>SANGAT OPTIMAL</v>
      </c>
    </row>
    <row r="6535">
      <c r="A6535" s="245">
        <v>2026.0</v>
      </c>
      <c r="B6535" s="245" t="s">
        <v>3602</v>
      </c>
      <c r="C6535" s="246" t="str">
        <f>data_olah!B651</f>
        <v>MAHAKAM ULU</v>
      </c>
      <c r="D6535" s="246" t="str">
        <f>data_olah!C651</f>
        <v>LONG BAGUN</v>
      </c>
      <c r="E6535" s="246" t="str">
        <f>data_olah!D651</f>
        <v>LONG MERAH</v>
      </c>
      <c r="F6535" s="247" t="str">
        <f>data_olah!F651</f>
        <v>0.3885103607384779</v>
      </c>
      <c r="G6535" s="247" t="str">
        <f>data_olah!G651</f>
        <v>115.42111126038623</v>
      </c>
      <c r="H6535" s="246" t="str">
        <f>data_olah!H651</f>
        <v>BESTCAMP</v>
      </c>
      <c r="I6535" s="246" t="str">
        <f>data_olah!I651</f>
        <v>STARLINK</v>
      </c>
      <c r="J6535" s="246" t="str">
        <f>data_olah!J651</f>
        <v>TERPASANG</v>
      </c>
      <c r="K6535" s="246" t="str">
        <f>data_olah!T651</f>
        <v>&lt;= 100GB</v>
      </c>
      <c r="L6535" s="246" t="str">
        <f>data_olah!U651</f>
        <v>KURANG OPTIMAL</v>
      </c>
    </row>
    <row r="6536">
      <c r="A6536" s="245">
        <v>2026.0</v>
      </c>
      <c r="B6536" s="245" t="s">
        <v>3602</v>
      </c>
      <c r="C6536" s="246" t="str">
        <f>data_olah!B652</f>
        <v>MAHAKAM ULU</v>
      </c>
      <c r="D6536" s="246" t="str">
        <f>data_olah!C652</f>
        <v>LONG BAGUN</v>
      </c>
      <c r="E6536" s="246" t="str">
        <f>data_olah!D652</f>
        <v>RUKUN DAMAI</v>
      </c>
      <c r="F6536" s="247" t="str">
        <f>data_olah!F652</f>
        <v>0.38774357807866283</v>
      </c>
      <c r="G6536" s="247" t="str">
        <f>data_olah!G652</f>
        <v>115.41533984426916</v>
      </c>
      <c r="H6536" s="246" t="str">
        <f>data_olah!H652</f>
        <v>BESTCAMP</v>
      </c>
      <c r="I6536" s="246" t="str">
        <f>data_olah!I652</f>
        <v>STARLINK</v>
      </c>
      <c r="J6536" s="246" t="str">
        <f>data_olah!J652</f>
        <v>TERPASANG</v>
      </c>
      <c r="K6536" s="246" t="str">
        <f>data_olah!T652</f>
        <v>&lt;= 100GB</v>
      </c>
      <c r="L6536" s="246" t="str">
        <f>data_olah!U652</f>
        <v>TIDAK OPTIMAL</v>
      </c>
    </row>
    <row r="6537">
      <c r="A6537" s="245">
        <v>2026.0</v>
      </c>
      <c r="B6537" s="245" t="s">
        <v>3602</v>
      </c>
      <c r="C6537" s="246" t="str">
        <f>data_olah!B653</f>
        <v>MAHAKAM ULU</v>
      </c>
      <c r="D6537" s="246" t="str">
        <f>data_olah!C653</f>
        <v>LONG HUBUNG</v>
      </c>
      <c r="E6537" s="246" t="str">
        <f>data_olah!D653</f>
        <v>LONG HUBUNG</v>
      </c>
      <c r="F6537" s="247" t="str">
        <f>data_olah!F653</f>
        <v>0.26299604316407615</v>
      </c>
      <c r="G6537" s="247" t="str">
        <f>data_olah!G653</f>
        <v>115.43114887093327</v>
      </c>
      <c r="H6537" s="246" t="str">
        <f>data_olah!H653</f>
        <v>TELKOMSEL</v>
      </c>
      <c r="I6537" s="246" t="str">
        <f>data_olah!I653</f>
        <v>ORBIT</v>
      </c>
      <c r="J6537" s="246" t="str">
        <f>data_olah!J653</f>
        <v>TERPASANG</v>
      </c>
      <c r="K6537" s="246" t="str">
        <f>data_olah!T653</f>
        <v>&lt;= 200GB</v>
      </c>
      <c r="L6537" s="246" t="str">
        <f>data_olah!U653</f>
        <v>TIDAK TERDETEKSI</v>
      </c>
    </row>
    <row r="6538">
      <c r="A6538" s="245">
        <v>2026.0</v>
      </c>
      <c r="B6538" s="245" t="s">
        <v>3602</v>
      </c>
      <c r="C6538" s="246" t="str">
        <f>data_olah!B654</f>
        <v>MAHAKAM ULU</v>
      </c>
      <c r="D6538" s="246" t="str">
        <f>data_olah!C654</f>
        <v>LONG HUBUNG</v>
      </c>
      <c r="E6538" s="246" t="str">
        <f>data_olah!D654</f>
        <v>MEMAHAK TEBOQ</v>
      </c>
      <c r="F6538" s="247" t="str">
        <f>data_olah!F654</f>
        <v>0.15624250031552175</v>
      </c>
      <c r="G6538" s="247" t="str">
        <f>data_olah!G654</f>
        <v>115.51768579384424</v>
      </c>
      <c r="H6538" s="246" t="str">
        <f>data_olah!H654</f>
        <v>BESTCAMP</v>
      </c>
      <c r="I6538" s="246" t="str">
        <f>data_olah!I654</f>
        <v>STARLINK</v>
      </c>
      <c r="J6538" s="246" t="str">
        <f>data_olah!J654</f>
        <v>TERPASANG</v>
      </c>
      <c r="K6538" s="246" t="str">
        <f>data_olah!T654</f>
        <v>&lt;= 50GB</v>
      </c>
      <c r="L6538" s="246" t="str">
        <f>data_olah!U654</f>
        <v>TIDAK OPTIMAL</v>
      </c>
    </row>
    <row r="6539">
      <c r="A6539" s="245">
        <v>2026.0</v>
      </c>
      <c r="B6539" s="245" t="s">
        <v>3602</v>
      </c>
      <c r="C6539" s="246" t="str">
        <f>data_olah!B655</f>
        <v>MAHAKAM ULU</v>
      </c>
      <c r="D6539" s="246" t="str">
        <f>data_olah!C655</f>
        <v>LONG HUBUNG</v>
      </c>
      <c r="E6539" s="246" t="str">
        <f>data_olah!D655</f>
        <v>LUTAN</v>
      </c>
      <c r="F6539" s="247" t="str">
        <f>data_olah!F655</f>
        <v>0.2078276675358411</v>
      </c>
      <c r="G6539" s="247" t="str">
        <f>data_olah!G655</f>
        <v>115.4984592450898</v>
      </c>
      <c r="H6539" s="246" t="str">
        <f>data_olah!H655</f>
        <v>TELKOMSEL</v>
      </c>
      <c r="I6539" s="246" t="str">
        <f>data_olah!I655</f>
        <v>ORBIT</v>
      </c>
      <c r="J6539" s="246" t="str">
        <f>data_olah!J655</f>
        <v>TERPASANG</v>
      </c>
      <c r="K6539" s="246" t="str">
        <f>data_olah!T655</f>
        <v>TIDAK AKTIF</v>
      </c>
      <c r="L6539" s="246" t="str">
        <f>data_olah!U655</f>
        <v>TIDAK TERDETEKSI</v>
      </c>
    </row>
    <row r="6540">
      <c r="A6540" s="245">
        <v>2026.0</v>
      </c>
      <c r="B6540" s="245" t="s">
        <v>3602</v>
      </c>
      <c r="C6540" s="246" t="str">
        <f>data_olah!B656</f>
        <v>MAHAKAM ULU</v>
      </c>
      <c r="D6540" s="246" t="str">
        <f>data_olah!C656</f>
        <v>LONG HUBUNG</v>
      </c>
      <c r="E6540" s="246" t="str">
        <f>data_olah!D656</f>
        <v>MATALIBAQ</v>
      </c>
      <c r="F6540" s="247" t="str">
        <f>data_olah!F656</f>
        <v>0.24521184092832887</v>
      </c>
      <c r="G6540" s="247" t="str">
        <f>data_olah!G656</f>
        <v>115.52329286923936</v>
      </c>
      <c r="H6540" s="246" t="str">
        <f>data_olah!H656</f>
        <v>TELKOMSAT</v>
      </c>
      <c r="I6540" s="246" t="str">
        <f>data_olah!I656</f>
        <v>STARLINK</v>
      </c>
      <c r="J6540" s="246" t="str">
        <f>data_olah!J656</f>
        <v>TERPASANG</v>
      </c>
      <c r="K6540" s="246" t="str">
        <f>data_olah!T656</f>
        <v/>
      </c>
      <c r="L6540" s="246" t="str">
        <f>data_olah!U656</f>
        <v>TIDAK OPTIMAL</v>
      </c>
    </row>
    <row r="6541">
      <c r="A6541" s="245">
        <v>2026.0</v>
      </c>
      <c r="B6541" s="245" t="s">
        <v>3602</v>
      </c>
      <c r="C6541" s="246" t="str">
        <f>data_olah!B657</f>
        <v>MAHAKAM ULU</v>
      </c>
      <c r="D6541" s="246" t="str">
        <f>data_olah!C657</f>
        <v>LONG HUBUNG</v>
      </c>
      <c r="E6541" s="246" t="str">
        <f>data_olah!D657</f>
        <v>DATAH BILANG ILIR</v>
      </c>
      <c r="F6541" s="247" t="str">
        <f>data_olah!F657</f>
        <v>0.23115927089031948</v>
      </c>
      <c r="G6541" s="247" t="str">
        <f>data_olah!G657</f>
        <v>115.46085754248939</v>
      </c>
      <c r="H6541" s="246" t="str">
        <f>data_olah!H657</f>
        <v>TELKOMSAT</v>
      </c>
      <c r="I6541" s="246" t="str">
        <f>data_olah!I657</f>
        <v>STARLINK</v>
      </c>
      <c r="J6541" s="246" t="str">
        <f>data_olah!J657</f>
        <v>TERPASANG</v>
      </c>
      <c r="K6541" s="246" t="str">
        <f>data_olah!T657</f>
        <v/>
      </c>
      <c r="L6541" s="246" t="str">
        <f>data_olah!U657</f>
        <v>OPTIMAL</v>
      </c>
    </row>
    <row r="6542">
      <c r="A6542" s="245">
        <v>2026.0</v>
      </c>
      <c r="B6542" s="245" t="s">
        <v>3602</v>
      </c>
      <c r="C6542" s="246" t="str">
        <f>data_olah!B658</f>
        <v>MAHAKAM ULU</v>
      </c>
      <c r="D6542" s="246" t="str">
        <f>data_olah!C658</f>
        <v>LONG HUBUNG</v>
      </c>
      <c r="E6542" s="246" t="str">
        <f>data_olah!D658</f>
        <v>DATAH BILANG ULU</v>
      </c>
      <c r="F6542" s="247" t="str">
        <f>data_olah!F658</f>
        <v>0.22994329747117095</v>
      </c>
      <c r="G6542" s="247" t="str">
        <f>data_olah!G658</f>
        <v>115.44877641463277</v>
      </c>
      <c r="H6542" s="246" t="str">
        <f>data_olah!H658</f>
        <v>TELKOMSAT</v>
      </c>
      <c r="I6542" s="246" t="str">
        <f>data_olah!I658</f>
        <v>STARLINK</v>
      </c>
      <c r="J6542" s="246" t="str">
        <f>data_olah!J658</f>
        <v>TERPASANG</v>
      </c>
      <c r="K6542" s="246" t="str">
        <f>data_olah!T658</f>
        <v/>
      </c>
      <c r="L6542" s="246" t="str">
        <f>data_olah!U658</f>
        <v>OPTIMAL</v>
      </c>
    </row>
    <row r="6543">
      <c r="A6543" s="245">
        <v>2026.0</v>
      </c>
      <c r="B6543" s="245" t="s">
        <v>3602</v>
      </c>
      <c r="C6543" s="246" t="str">
        <f>data_olah!B659</f>
        <v>MAHAKAM ULU</v>
      </c>
      <c r="D6543" s="246" t="str">
        <f>data_olah!C659</f>
        <v>LONG HUBUNG</v>
      </c>
      <c r="E6543" s="246" t="str">
        <f>data_olah!D659</f>
        <v>TRI PARIQ MAKMUR</v>
      </c>
      <c r="F6543" s="247" t="str">
        <f>data_olah!F659</f>
        <v>0.34226529738537964</v>
      </c>
      <c r="G6543" s="247" t="str">
        <f>data_olah!G659</f>
        <v>115.5786380409977</v>
      </c>
      <c r="H6543" s="246" t="str">
        <f>data_olah!H659</f>
        <v>TELKOMSAT</v>
      </c>
      <c r="I6543" s="246" t="str">
        <f>data_olah!I659</f>
        <v>STARLINK</v>
      </c>
      <c r="J6543" s="246" t="str">
        <f>data_olah!J659</f>
        <v>TERPASANG</v>
      </c>
      <c r="K6543" s="246" t="str">
        <f>data_olah!T659</f>
        <v/>
      </c>
      <c r="L6543" s="246" t="str">
        <f>data_olah!U659</f>
        <v>SANGAT OPTIMAL</v>
      </c>
    </row>
    <row r="6544">
      <c r="A6544" s="245">
        <v>2026.0</v>
      </c>
      <c r="B6544" s="245" t="s">
        <v>3602</v>
      </c>
      <c r="C6544" s="246" t="str">
        <f>data_olah!B660</f>
        <v>MAHAKAM ULU</v>
      </c>
      <c r="D6544" s="246" t="str">
        <f>data_olah!C660</f>
        <v>LONG HUBUNG</v>
      </c>
      <c r="E6544" s="246" t="str">
        <f>data_olah!D660</f>
        <v>WANA PARIQ</v>
      </c>
      <c r="F6544" s="247" t="str">
        <f>data_olah!F660</f>
        <v>0.2806914523114102</v>
      </c>
      <c r="G6544" s="247" t="str">
        <f>data_olah!G660</f>
        <v>115.53071688347497</v>
      </c>
      <c r="H6544" s="246" t="str">
        <f>data_olah!H660</f>
        <v>TELKOMSAT</v>
      </c>
      <c r="I6544" s="246" t="str">
        <f>data_olah!I660</f>
        <v>STARLINK</v>
      </c>
      <c r="J6544" s="246" t="str">
        <f>data_olah!J660</f>
        <v>TERPASANG</v>
      </c>
      <c r="K6544" s="246" t="str">
        <f>data_olah!T660</f>
        <v/>
      </c>
      <c r="L6544" s="246" t="str">
        <f>data_olah!U660</f>
        <v>TIDAK OPTIMAL</v>
      </c>
    </row>
    <row r="6545">
      <c r="A6545" s="245">
        <v>2026.0</v>
      </c>
      <c r="B6545" s="245" t="s">
        <v>3602</v>
      </c>
      <c r="C6545" s="246" t="str">
        <f>data_olah!B661</f>
        <v>MAHAKAM ULU</v>
      </c>
      <c r="D6545" s="246" t="str">
        <f>data_olah!C661</f>
        <v>LONG HUBUNG</v>
      </c>
      <c r="E6545" s="246" t="str">
        <f>data_olah!D661</f>
        <v>DATAH BILANG BARU</v>
      </c>
      <c r="F6545" s="247" t="str">
        <f>data_olah!F661</f>
        <v>0.23099942499748916</v>
      </c>
      <c r="G6545" s="247" t="str">
        <f>data_olah!G661</f>
        <v>115.45264033071477</v>
      </c>
      <c r="H6545" s="246" t="str">
        <f>data_olah!H661</f>
        <v>TELKOMSAT</v>
      </c>
      <c r="I6545" s="246" t="str">
        <f>data_olah!I661</f>
        <v>STARLINK</v>
      </c>
      <c r="J6545" s="246" t="str">
        <f>data_olah!J661</f>
        <v>TERPASANG</v>
      </c>
      <c r="K6545" s="246" t="str">
        <f>data_olah!T661</f>
        <v/>
      </c>
      <c r="L6545" s="246" t="str">
        <f>data_olah!U661</f>
        <v>OPTIMAL</v>
      </c>
    </row>
    <row r="6546">
      <c r="A6546" s="245">
        <v>2026.0</v>
      </c>
      <c r="B6546" s="245" t="s">
        <v>3602</v>
      </c>
      <c r="C6546" s="246" t="str">
        <f>data_olah!B662</f>
        <v>MAHAKAM ULU</v>
      </c>
      <c r="D6546" s="246" t="str">
        <f>data_olah!C662</f>
        <v>LONG HUBUNG</v>
      </c>
      <c r="E6546" s="246" t="str">
        <f>data_olah!D662</f>
        <v>SIRAU</v>
      </c>
      <c r="F6546" s="247" t="str">
        <f>data_olah!F662</f>
        <v>0.1951334348996017</v>
      </c>
      <c r="G6546" s="247" t="str">
        <f>data_olah!G662</f>
        <v>115.51133080772105</v>
      </c>
      <c r="H6546" s="246" t="str">
        <f>data_olah!H662</f>
        <v>TELKOMSEL</v>
      </c>
      <c r="I6546" s="246" t="str">
        <f>data_olah!I662</f>
        <v>ORBIT</v>
      </c>
      <c r="J6546" s="246" t="str">
        <f>data_olah!J662</f>
        <v>TERPASANG</v>
      </c>
      <c r="K6546" s="246" t="str">
        <f>data_olah!T662</f>
        <v>&lt;= 200GB</v>
      </c>
      <c r="L6546" s="246" t="str">
        <f>data_olah!U662</f>
        <v>TIDAK TERDETEKSI</v>
      </c>
    </row>
    <row r="6547">
      <c r="A6547" s="245">
        <v>2026.0</v>
      </c>
      <c r="B6547" s="245" t="s">
        <v>3602</v>
      </c>
      <c r="C6547" s="246" t="str">
        <f>data_olah!B663</f>
        <v>MAHAKAM ULU</v>
      </c>
      <c r="D6547" s="246" t="str">
        <f>data_olah!C663</f>
        <v>LONG HUBUNG</v>
      </c>
      <c r="E6547" s="246" t="str">
        <f>data_olah!D663</f>
        <v>LONG HUBUNG ULU</v>
      </c>
      <c r="F6547" s="247" t="str">
        <f>data_olah!F663</f>
        <v>0.26523534287805667</v>
      </c>
      <c r="G6547" s="247" t="str">
        <f>data_olah!G663</f>
        <v>115.43596111050879</v>
      </c>
      <c r="H6547" s="246" t="str">
        <f>data_olah!H663</f>
        <v>TELKOMSEL</v>
      </c>
      <c r="I6547" s="246" t="str">
        <f>data_olah!I663</f>
        <v>ORBIT</v>
      </c>
      <c r="J6547" s="246" t="str">
        <f>data_olah!J663</f>
        <v>TERPASANG</v>
      </c>
      <c r="K6547" s="246" t="str">
        <f>data_olah!T663</f>
        <v>&lt;= 10GB</v>
      </c>
      <c r="L6547" s="246" t="str">
        <f>data_olah!U663</f>
        <v>TIDAK TERDETEKSI</v>
      </c>
    </row>
    <row r="6548">
      <c r="A6548" s="245">
        <v>2026.0</v>
      </c>
      <c r="B6548" s="245" t="s">
        <v>3602</v>
      </c>
      <c r="C6548" s="246" t="str">
        <f>data_olah!B664</f>
        <v>MAHAKAM ULU</v>
      </c>
      <c r="D6548" s="246" t="str">
        <f>data_olah!C664</f>
        <v>LONG PAHANGAI</v>
      </c>
      <c r="E6548" s="246" t="str">
        <f>data_olah!D664</f>
        <v>DELANG KEROHONG</v>
      </c>
      <c r="F6548" s="247" t="str">
        <f>data_olah!F664</f>
        <v>0.7619924415085291</v>
      </c>
      <c r="G6548" s="247" t="str">
        <f>data_olah!G664</f>
        <v>114.45409645543803</v>
      </c>
      <c r="H6548" s="246" t="str">
        <f>data_olah!H664</f>
        <v>BESTCAMP</v>
      </c>
      <c r="I6548" s="246" t="str">
        <f>data_olah!I664</f>
        <v>STARLINK</v>
      </c>
      <c r="J6548" s="246" t="str">
        <f>data_olah!J664</f>
        <v>TERPASANG</v>
      </c>
      <c r="K6548" s="246" t="str">
        <f>data_olah!T664</f>
        <v>&lt;= 500GB</v>
      </c>
      <c r="L6548" s="246" t="str">
        <f>data_olah!U664</f>
        <v>OPTIMAL</v>
      </c>
    </row>
    <row r="6549">
      <c r="A6549" s="245">
        <v>2026.0</v>
      </c>
      <c r="B6549" s="245" t="s">
        <v>3602</v>
      </c>
      <c r="C6549" s="246" t="str">
        <f>data_olah!B665</f>
        <v>MAHAKAM ULU</v>
      </c>
      <c r="D6549" s="246" t="str">
        <f>data_olah!C665</f>
        <v>LONG PAHANGAI</v>
      </c>
      <c r="E6549" s="246" t="str">
        <f>data_olah!D665</f>
        <v>LONG PAKAQ</v>
      </c>
      <c r="F6549" s="247" t="str">
        <f>data_olah!F665</f>
        <v>0.7665196208840832</v>
      </c>
      <c r="G6549" s="247" t="str">
        <f>data_olah!G665</f>
        <v>114.45525524525794</v>
      </c>
      <c r="H6549" s="246" t="str">
        <f>data_olah!H665</f>
        <v>BESTCAMP</v>
      </c>
      <c r="I6549" s="246" t="str">
        <f>data_olah!I665</f>
        <v>STARLINK</v>
      </c>
      <c r="J6549" s="246" t="str">
        <f>data_olah!J665</f>
        <v>TERPASANG</v>
      </c>
      <c r="K6549" s="246" t="str">
        <f>data_olah!T665</f>
        <v>&lt;=1000GB</v>
      </c>
      <c r="L6549" s="246" t="str">
        <f>data_olah!U665</f>
        <v>SANGAT OPTIMAL</v>
      </c>
    </row>
    <row r="6550">
      <c r="A6550" s="245">
        <v>2026.0</v>
      </c>
      <c r="B6550" s="245" t="s">
        <v>3602</v>
      </c>
      <c r="C6550" s="246" t="str">
        <f>data_olah!B666</f>
        <v>MAHAKAM ULU</v>
      </c>
      <c r="D6550" s="246" t="str">
        <f>data_olah!C666</f>
        <v>LONG PAHANGAI</v>
      </c>
      <c r="E6550" s="246" t="str">
        <f>data_olah!D666</f>
        <v>LONG LUNUK</v>
      </c>
      <c r="F6550" s="247" t="str">
        <f>data_olah!F666</f>
        <v>0.7996808225107973</v>
      </c>
      <c r="G6550" s="247" t="str">
        <f>data_olah!G666</f>
        <v>114.53097710280761</v>
      </c>
      <c r="H6550" s="246" t="str">
        <f>data_olah!H666</f>
        <v>BESTCAMP</v>
      </c>
      <c r="I6550" s="246" t="str">
        <f>data_olah!I666</f>
        <v>STARLINK</v>
      </c>
      <c r="J6550" s="246" t="str">
        <f>data_olah!J666</f>
        <v>TERPASANG</v>
      </c>
      <c r="K6550" s="246" t="str">
        <f>data_olah!T666</f>
        <v>&lt;= 100GB</v>
      </c>
      <c r="L6550" s="246" t="str">
        <f>data_olah!U666</f>
        <v>TIDAK OPTIMAL</v>
      </c>
    </row>
    <row r="6551">
      <c r="A6551" s="245">
        <v>2026.0</v>
      </c>
      <c r="B6551" s="245" t="s">
        <v>3602</v>
      </c>
      <c r="C6551" s="246" t="str">
        <f>data_olah!B667</f>
        <v>MAHAKAM ULU</v>
      </c>
      <c r="D6551" s="246" t="str">
        <f>data_olah!C667</f>
        <v>LONG PAHANGAI</v>
      </c>
      <c r="E6551" s="246" t="str">
        <f>data_olah!D667</f>
        <v>LONG ISUN</v>
      </c>
      <c r="F6551" s="247" t="str">
        <f>data_olah!F667</f>
        <v>1.0350681163256714</v>
      </c>
      <c r="G6551" s="247" t="str">
        <f>data_olah!G667</f>
        <v>114.62002152955957</v>
      </c>
      <c r="H6551" s="246" t="str">
        <f>data_olah!H667</f>
        <v>BESTCAMP</v>
      </c>
      <c r="I6551" s="246" t="str">
        <f>data_olah!I667</f>
        <v>STARLINK</v>
      </c>
      <c r="J6551" s="246" t="str">
        <f>data_olah!J667</f>
        <v>TERPASANG</v>
      </c>
      <c r="K6551" s="246" t="str">
        <f>data_olah!T667</f>
        <v>&lt;= 50GB</v>
      </c>
      <c r="L6551" s="246" t="str">
        <f>data_olah!U667</f>
        <v>TIDAK OPTIMAL</v>
      </c>
    </row>
    <row r="6552">
      <c r="A6552" s="245">
        <v>2026.0</v>
      </c>
      <c r="B6552" s="245" t="s">
        <v>3602</v>
      </c>
      <c r="C6552" s="246" t="str">
        <f>data_olah!B668</f>
        <v>MAHAKAM ULU</v>
      </c>
      <c r="D6552" s="246" t="str">
        <f>data_olah!C668</f>
        <v>LONG PAHANGAI</v>
      </c>
      <c r="E6552" s="246" t="str">
        <f>data_olah!D668</f>
        <v>NAHA ARU</v>
      </c>
      <c r="F6552" s="247" t="str">
        <f>data_olah!F668</f>
        <v>0.8638980118394364</v>
      </c>
      <c r="G6552" s="247" t="str">
        <f>data_olah!G668</f>
        <v>114.66120476143294</v>
      </c>
      <c r="H6552" s="246" t="str">
        <f>data_olah!H668</f>
        <v>BESTCAMP</v>
      </c>
      <c r="I6552" s="246" t="str">
        <f>data_olah!I668</f>
        <v>STARLINK</v>
      </c>
      <c r="J6552" s="246" t="str">
        <f>data_olah!J668</f>
        <v>TERPASANG</v>
      </c>
      <c r="K6552" s="246" t="str">
        <f>data_olah!T668</f>
        <v>&lt;= 50GB</v>
      </c>
      <c r="L6552" s="246" t="str">
        <f>data_olah!U668</f>
        <v>TIDAK OPTIMAL</v>
      </c>
    </row>
    <row r="6553">
      <c r="A6553" s="245">
        <v>2026.0</v>
      </c>
      <c r="B6553" s="245" t="s">
        <v>3602</v>
      </c>
      <c r="C6553" s="246" t="str">
        <f>data_olah!B669</f>
        <v>MAHAKAM ULU</v>
      </c>
      <c r="D6553" s="246" t="str">
        <f>data_olah!C669</f>
        <v>LONG PAHANGAI</v>
      </c>
      <c r="E6553" s="246" t="str">
        <f>data_olah!D669</f>
        <v>DATAH NAHA</v>
      </c>
      <c r="F6553" s="247" t="str">
        <f>data_olah!F669</f>
        <v>0.8718691609505069</v>
      </c>
      <c r="G6553" s="247" t="str">
        <f>data_olah!G669</f>
        <v>114.63998843775585</v>
      </c>
      <c r="H6553" s="246" t="str">
        <f>data_olah!H669</f>
        <v>BESTCAMP</v>
      </c>
      <c r="I6553" s="246" t="str">
        <f>data_olah!I669</f>
        <v>STARLINK</v>
      </c>
      <c r="J6553" s="246" t="str">
        <f>data_olah!J669</f>
        <v>TERPASANG</v>
      </c>
      <c r="K6553" s="246" t="str">
        <f>data_olah!T669</f>
        <v>&lt;= 100GB</v>
      </c>
      <c r="L6553" s="246" t="str">
        <f>data_olah!U669</f>
        <v>TIDAK OPTIMAL</v>
      </c>
    </row>
    <row r="6554">
      <c r="A6554" s="245">
        <v>2026.0</v>
      </c>
      <c r="B6554" s="245" t="s">
        <v>3602</v>
      </c>
      <c r="C6554" s="246" t="str">
        <f>data_olah!B670</f>
        <v>MAHAKAM ULU</v>
      </c>
      <c r="D6554" s="246" t="str">
        <f>data_olah!C670</f>
        <v>LONG PAHANGAI</v>
      </c>
      <c r="E6554" s="246" t="str">
        <f>data_olah!D670</f>
        <v>LIRUNG UBING</v>
      </c>
      <c r="F6554" s="247" t="str">
        <f>data_olah!F670</f>
        <v>0.8116715992278148</v>
      </c>
      <c r="G6554" s="247" t="str">
        <f>data_olah!G670</f>
        <v>114.55063668105352</v>
      </c>
      <c r="H6554" s="246" t="str">
        <f>data_olah!H670</f>
        <v>BESTCAMP</v>
      </c>
      <c r="I6554" s="246" t="str">
        <f>data_olah!I670</f>
        <v>STARLINK</v>
      </c>
      <c r="J6554" s="246" t="str">
        <f>data_olah!J670</f>
        <v>TERPASANG</v>
      </c>
      <c r="K6554" s="246" t="str">
        <f>data_olah!T670</f>
        <v>&lt;= 100GB</v>
      </c>
      <c r="L6554" s="246" t="str">
        <f>data_olah!U670</f>
        <v>TIDAK OPTIMAL</v>
      </c>
    </row>
    <row r="6555">
      <c r="A6555" s="245">
        <v>2026.0</v>
      </c>
      <c r="B6555" s="245" t="s">
        <v>3602</v>
      </c>
      <c r="C6555" s="246" t="str">
        <f>data_olah!B671</f>
        <v>MAHAKAM ULU</v>
      </c>
      <c r="D6555" s="246" t="str">
        <f>data_olah!C671</f>
        <v>LONG PAHANGAI</v>
      </c>
      <c r="E6555" s="246" t="str">
        <f>data_olah!D671</f>
        <v>LONG PAHANGAI I</v>
      </c>
      <c r="F6555" s="247" t="str">
        <f>data_olah!F671</f>
        <v>0.8835247649712071</v>
      </c>
      <c r="G6555" s="247" t="str">
        <f>data_olah!G671</f>
        <v>114.70238845098675</v>
      </c>
      <c r="H6555" s="246" t="str">
        <f>data_olah!H671</f>
        <v>TELKOMSEL</v>
      </c>
      <c r="I6555" s="246" t="str">
        <f>data_olah!I671</f>
        <v>ORBIT</v>
      </c>
      <c r="J6555" s="246" t="str">
        <f>data_olah!J671</f>
        <v>TERPASANG</v>
      </c>
      <c r="K6555" s="246" t="str">
        <f>data_olah!T671</f>
        <v>TIDAK AKTIF</v>
      </c>
      <c r="L6555" s="246" t="str">
        <f>data_olah!U671</f>
        <v>TIDAK TERDETEKSI</v>
      </c>
    </row>
    <row r="6556">
      <c r="A6556" s="245">
        <v>2026.0</v>
      </c>
      <c r="B6556" s="245" t="s">
        <v>3602</v>
      </c>
      <c r="C6556" s="246" t="str">
        <f>data_olah!B672</f>
        <v>MAHAKAM ULU</v>
      </c>
      <c r="D6556" s="246" t="str">
        <f>data_olah!C672</f>
        <v>LONG PAHANGAI</v>
      </c>
      <c r="E6556" s="246" t="str">
        <f>data_olah!D672</f>
        <v>LONG PAHANGAI II</v>
      </c>
      <c r="F6556" s="247" t="str">
        <f>data_olah!F672</f>
        <v>0.8760380116821415</v>
      </c>
      <c r="G6556" s="247" t="str">
        <f>data_olah!G672</f>
        <v>114.74010011236446</v>
      </c>
      <c r="H6556" s="246" t="str">
        <f>data_olah!H672</f>
        <v>BESTCAMP</v>
      </c>
      <c r="I6556" s="246" t="str">
        <f>data_olah!I672</f>
        <v>STARLINK</v>
      </c>
      <c r="J6556" s="246" t="str">
        <f>data_olah!J672</f>
        <v>TERPASANG</v>
      </c>
      <c r="K6556" s="246" t="str">
        <f>data_olah!T672</f>
        <v>&lt;= 1GB</v>
      </c>
      <c r="L6556" s="246" t="str">
        <f>data_olah!U672</f>
        <v>TIDAK OPTIMAL</v>
      </c>
    </row>
    <row r="6557">
      <c r="A6557" s="245">
        <v>2026.0</v>
      </c>
      <c r="B6557" s="245" t="s">
        <v>3602</v>
      </c>
      <c r="C6557" s="246" t="str">
        <f>data_olah!B673</f>
        <v>MAHAKAM ULU</v>
      </c>
      <c r="D6557" s="246" t="str">
        <f>data_olah!C673</f>
        <v>LONG PAHANGAI</v>
      </c>
      <c r="E6557" s="246" t="str">
        <f>data_olah!D673</f>
        <v>LONG TUYOQ</v>
      </c>
      <c r="F6557" s="247" t="str">
        <f>data_olah!F673</f>
        <v>0.8890667616177679</v>
      </c>
      <c r="G6557" s="247" t="str">
        <f>data_olah!G673</f>
        <v>114.69123447958803</v>
      </c>
      <c r="H6557" s="246" t="str">
        <f>data_olah!H673</f>
        <v>TELKOMSEL</v>
      </c>
      <c r="I6557" s="246" t="str">
        <f>data_olah!I673</f>
        <v>ORBIT</v>
      </c>
      <c r="J6557" s="246" t="str">
        <f>data_olah!J673</f>
        <v>TERPASANG</v>
      </c>
      <c r="K6557" s="246" t="str">
        <f>data_olah!T673</f>
        <v>TIDAK AKTIF</v>
      </c>
      <c r="L6557" s="246" t="str">
        <f>data_olah!U673</f>
        <v>TIDAK TERDETEKSI</v>
      </c>
    </row>
    <row r="6558">
      <c r="A6558" s="245">
        <v>2026.0</v>
      </c>
      <c r="B6558" s="245" t="s">
        <v>3602</v>
      </c>
      <c r="C6558" s="246" t="str">
        <f>data_olah!B674</f>
        <v>MAHAKAM ULU</v>
      </c>
      <c r="D6558" s="246" t="str">
        <f>data_olah!C674</f>
        <v>LONG PAHANGAI</v>
      </c>
      <c r="E6558" s="246" t="str">
        <f>data_olah!D674</f>
        <v>LIU MULANG</v>
      </c>
      <c r="F6558" s="247" t="str">
        <f>data_olah!F674</f>
        <v>0.9308094577854961</v>
      </c>
      <c r="G6558" s="247" t="str">
        <f>data_olah!G674</f>
        <v>114.76582679679457</v>
      </c>
      <c r="H6558" s="246" t="str">
        <f>data_olah!H674</f>
        <v>BESTCAMP</v>
      </c>
      <c r="I6558" s="246" t="str">
        <f>data_olah!I674</f>
        <v>STARLINK</v>
      </c>
      <c r="J6558" s="246" t="str">
        <f>data_olah!J674</f>
        <v>TERPASANG</v>
      </c>
      <c r="K6558" s="246" t="str">
        <f>data_olah!T674</f>
        <v>&lt;= 50GB</v>
      </c>
      <c r="L6558" s="246" t="str">
        <f>data_olah!U674</f>
        <v>TIDAK OPTIMAL</v>
      </c>
    </row>
    <row r="6559">
      <c r="A6559" s="245">
        <v>2026.0</v>
      </c>
      <c r="B6559" s="245" t="s">
        <v>3602</v>
      </c>
      <c r="C6559" s="246" t="str">
        <f>data_olah!B675</f>
        <v>MAHAKAM ULU</v>
      </c>
      <c r="D6559" s="246" t="str">
        <f>data_olah!C675</f>
        <v>LONG PAHANGAI</v>
      </c>
      <c r="E6559" s="246" t="str">
        <f>data_olah!D675</f>
        <v>LONG PAKAQ BARU</v>
      </c>
      <c r="F6559" s="247" t="str">
        <f>data_olah!F675</f>
        <v>0.7638026293157275</v>
      </c>
      <c r="G6559" s="247" t="str">
        <f>data_olah!G675</f>
        <v>114.41333567493646</v>
      </c>
      <c r="H6559" s="246" t="str">
        <f>data_olah!H675</f>
        <v>BESTCAMP</v>
      </c>
      <c r="I6559" s="246" t="str">
        <f>data_olah!I675</f>
        <v>STARLINK</v>
      </c>
      <c r="J6559" s="246" t="str">
        <f>data_olah!J675</f>
        <v>TERPASANG</v>
      </c>
      <c r="K6559" s="246" t="str">
        <f>data_olah!T675</f>
        <v>&lt;= 500GB</v>
      </c>
      <c r="L6559" s="246" t="str">
        <f>data_olah!U675</f>
        <v>TIDAK OPTIMAL</v>
      </c>
    </row>
    <row r="6560">
      <c r="A6560" s="245">
        <v>2026.0</v>
      </c>
      <c r="B6560" s="245" t="s">
        <v>3602</v>
      </c>
      <c r="C6560" s="246" t="str">
        <f>data_olah!B676</f>
        <v>MAHAKAM ULU</v>
      </c>
      <c r="D6560" s="246" t="str">
        <f>data_olah!C676</f>
        <v>LONG PAHANGAI</v>
      </c>
      <c r="E6560" s="246" t="str">
        <f>data_olah!D676</f>
        <v>LONG LUNUK BARU</v>
      </c>
      <c r="F6560" s="247" t="str">
        <f>data_olah!F676</f>
        <v>0.7772464760342571</v>
      </c>
      <c r="G6560" s="247" t="str">
        <f>data_olah!G676</f>
        <v>114.50383820505864</v>
      </c>
      <c r="H6560" s="246" t="str">
        <f>data_olah!H676</f>
        <v>BESTCAMP</v>
      </c>
      <c r="I6560" s="246" t="str">
        <f>data_olah!I676</f>
        <v>STARLINK</v>
      </c>
      <c r="J6560" s="246" t="str">
        <f>data_olah!J676</f>
        <v>TERPASANG</v>
      </c>
      <c r="K6560" s="246" t="str">
        <f>data_olah!T676</f>
        <v>&lt;= 500GB</v>
      </c>
      <c r="L6560" s="246" t="str">
        <f>data_olah!U676</f>
        <v>TIDAK OPTIMAL</v>
      </c>
    </row>
    <row r="6561">
      <c r="A6561" s="245">
        <v>2026.0</v>
      </c>
      <c r="B6561" s="245" t="s">
        <v>3602</v>
      </c>
      <c r="C6561" s="246" t="str">
        <f>data_olah!B677</f>
        <v>PASER</v>
      </c>
      <c r="D6561" s="246" t="str">
        <f>data_olah!C677</f>
        <v>BATU ENGAU</v>
      </c>
      <c r="E6561" s="246" t="str">
        <f>data_olah!D677</f>
        <v>KERANG</v>
      </c>
      <c r="F6561" s="247" t="str">
        <f>data_olah!F677</f>
        <v>-2.2291076818645017</v>
      </c>
      <c r="G6561" s="247" t="str">
        <f>data_olah!G677</f>
        <v>116.07570284565351</v>
      </c>
      <c r="H6561" s="246" t="str">
        <f>data_olah!H677</f>
        <v>TELKOMSEL</v>
      </c>
      <c r="I6561" s="246" t="str">
        <f>data_olah!I677</f>
        <v>INDIHOME</v>
      </c>
      <c r="J6561" s="246" t="str">
        <f>data_olah!J677</f>
        <v>TERPASANG</v>
      </c>
      <c r="K6561" s="246" t="str">
        <f>data_olah!T677</f>
        <v/>
      </c>
      <c r="L6561" s="246" t="str">
        <f>data_olah!U677</f>
        <v>KURANG OPTIMAL</v>
      </c>
    </row>
    <row r="6562">
      <c r="A6562" s="245">
        <v>2026.0</v>
      </c>
      <c r="B6562" s="245" t="s">
        <v>3602</v>
      </c>
      <c r="C6562" s="246" t="str">
        <f>data_olah!B678</f>
        <v>PASER</v>
      </c>
      <c r="D6562" s="246" t="str">
        <f>data_olah!C678</f>
        <v>BATU ENGAU</v>
      </c>
      <c r="E6562" s="246" t="str">
        <f>data_olah!D678</f>
        <v>LOMU</v>
      </c>
      <c r="F6562" s="247" t="str">
        <f>data_olah!F678</f>
        <v>-2.297995920618829</v>
      </c>
      <c r="G6562" s="247" t="str">
        <f>data_olah!G678</f>
        <v>116.26822584271758</v>
      </c>
      <c r="H6562" s="246" t="str">
        <f>data_olah!H678</f>
        <v>ICON+</v>
      </c>
      <c r="I6562" s="246" t="str">
        <f>data_olah!I678</f>
        <v> Broadband + I-WIN</v>
      </c>
      <c r="J6562" s="246" t="str">
        <f>data_olah!J678</f>
        <v>TERPASANG</v>
      </c>
      <c r="K6562" s="246" t="str">
        <f>data_olah!T678</f>
        <v/>
      </c>
      <c r="L6562" s="246" t="str">
        <f>data_olah!U678</f>
        <v>KURANG OPTIMAL</v>
      </c>
    </row>
    <row r="6563">
      <c r="A6563" s="245">
        <v>2026.0</v>
      </c>
      <c r="B6563" s="245" t="s">
        <v>3602</v>
      </c>
      <c r="C6563" s="246" t="str">
        <f>data_olah!B679</f>
        <v>PASER</v>
      </c>
      <c r="D6563" s="246" t="str">
        <f>data_olah!C679</f>
        <v>BATU ENGAU</v>
      </c>
      <c r="E6563" s="246" t="str">
        <f>data_olah!D679</f>
        <v>SEGENDANG</v>
      </c>
      <c r="F6563" s="247" t="str">
        <f>data_olah!F679</f>
        <v>-2.3197447988818647</v>
      </c>
      <c r="G6563" s="247" t="str">
        <f>data_olah!G679</f>
        <v>116.38232599167306</v>
      </c>
      <c r="H6563" s="246" t="str">
        <f>data_olah!H679</f>
        <v>ICON+</v>
      </c>
      <c r="I6563" s="246" t="str">
        <f>data_olah!I679</f>
        <v> Broadband + I-WIN</v>
      </c>
      <c r="J6563" s="246" t="str">
        <f>data_olah!J679</f>
        <v>TERPASANG</v>
      </c>
      <c r="K6563" s="246" t="str">
        <f>data_olah!T679</f>
        <v/>
      </c>
      <c r="L6563" s="246" t="str">
        <f>data_olah!U679</f>
        <v>KURANG OPTIMAL</v>
      </c>
    </row>
    <row r="6564">
      <c r="A6564" s="245">
        <v>2026.0</v>
      </c>
      <c r="B6564" s="245" t="s">
        <v>3602</v>
      </c>
      <c r="C6564" s="246" t="str">
        <f>data_olah!B680</f>
        <v>PASER</v>
      </c>
      <c r="D6564" s="246" t="str">
        <f>data_olah!C680</f>
        <v>BATU ENGAU</v>
      </c>
      <c r="E6564" s="246" t="str">
        <f>data_olah!D680</f>
        <v>MENGKUDU</v>
      </c>
      <c r="F6564" s="247" t="str">
        <f>data_olah!F680</f>
        <v>-2.279348065311799</v>
      </c>
      <c r="G6564" s="247" t="str">
        <f>data_olah!G680</f>
        <v>116.16304595086933</v>
      </c>
      <c r="H6564" s="246" t="str">
        <f>data_olah!H680</f>
        <v>TELKOMSEL</v>
      </c>
      <c r="I6564" s="246" t="str">
        <f>data_olah!I680</f>
        <v>INDIHOME</v>
      </c>
      <c r="J6564" s="246" t="str">
        <f>data_olah!J680</f>
        <v>TERPASANG</v>
      </c>
      <c r="K6564" s="246" t="str">
        <f>data_olah!T680</f>
        <v/>
      </c>
      <c r="L6564" s="246" t="str">
        <f>data_olah!U680</f>
        <v>KURANG OPTIMAL</v>
      </c>
    </row>
    <row r="6565">
      <c r="A6565" s="245">
        <v>2026.0</v>
      </c>
      <c r="B6565" s="245" t="s">
        <v>3602</v>
      </c>
      <c r="C6565" s="246" t="str">
        <f>data_olah!B681</f>
        <v>PASER</v>
      </c>
      <c r="D6565" s="246" t="str">
        <f>data_olah!C681</f>
        <v>BATU ENGAU</v>
      </c>
      <c r="E6565" s="246" t="str">
        <f>data_olah!D681</f>
        <v>RIWANG</v>
      </c>
      <c r="F6565" s="247" t="str">
        <f>data_olah!F681</f>
        <v>-2.251039495944402</v>
      </c>
      <c r="G6565" s="247" t="str">
        <f>data_olah!G681</f>
        <v>116.30060868542598</v>
      </c>
      <c r="H6565" s="246" t="str">
        <f>data_olah!H681</f>
        <v>ICON+</v>
      </c>
      <c r="I6565" s="246" t="str">
        <f>data_olah!I681</f>
        <v> Broadband + I-WIN</v>
      </c>
      <c r="J6565" s="246" t="str">
        <f>data_olah!J681</f>
        <v>TERPASANG</v>
      </c>
      <c r="K6565" s="246" t="str">
        <f>data_olah!T681</f>
        <v/>
      </c>
      <c r="L6565" s="246" t="str">
        <f>data_olah!U681</f>
        <v>KURANG OPTIMAL</v>
      </c>
    </row>
    <row r="6566">
      <c r="A6566" s="245">
        <v>2026.0</v>
      </c>
      <c r="B6566" s="245" t="s">
        <v>3602</v>
      </c>
      <c r="C6566" s="246" t="str">
        <f>data_olah!B682</f>
        <v>PASER</v>
      </c>
      <c r="D6566" s="246" t="str">
        <f>data_olah!C682</f>
        <v>BATU ENGAU</v>
      </c>
      <c r="E6566" s="246" t="str">
        <f>data_olah!D682</f>
        <v>LANGGAI</v>
      </c>
      <c r="F6566" s="247" t="str">
        <f>data_olah!F682</f>
        <v>-2.1533052087895728</v>
      </c>
      <c r="G6566" s="247" t="str">
        <f>data_olah!G682</f>
        <v>116.2190996820978</v>
      </c>
      <c r="H6566" s="246" t="str">
        <f>data_olah!H682</f>
        <v>ICON+</v>
      </c>
      <c r="I6566" s="246" t="str">
        <f>data_olah!I682</f>
        <v> Broadband + I-WIN</v>
      </c>
      <c r="J6566" s="246" t="str">
        <f>data_olah!J682</f>
        <v>TERPASANG</v>
      </c>
      <c r="K6566" s="246" t="str">
        <f>data_olah!T682</f>
        <v/>
      </c>
      <c r="L6566" s="246" t="str">
        <f>data_olah!U682</f>
        <v>KURANG OPTIMAL</v>
      </c>
    </row>
    <row r="6567">
      <c r="A6567" s="245">
        <v>2026.0</v>
      </c>
      <c r="B6567" s="245" t="s">
        <v>3602</v>
      </c>
      <c r="C6567" s="246" t="str">
        <f>data_olah!B683</f>
        <v>PASER</v>
      </c>
      <c r="D6567" s="246" t="str">
        <f>data_olah!C683</f>
        <v>BATU ENGAU</v>
      </c>
      <c r="E6567" s="246" t="str">
        <f>data_olah!D683</f>
        <v>PETANGIS</v>
      </c>
      <c r="F6567" s="247" t="str">
        <f>data_olah!F683</f>
        <v>-2.103253319609022</v>
      </c>
      <c r="G6567" s="247" t="str">
        <f>data_olah!G683</f>
        <v>116.10713906492153</v>
      </c>
      <c r="H6567" s="246" t="str">
        <f>data_olah!H683</f>
        <v>TELKOMSEL</v>
      </c>
      <c r="I6567" s="246" t="str">
        <f>data_olah!I683</f>
        <v>INDIHOME</v>
      </c>
      <c r="J6567" s="246" t="str">
        <f>data_olah!J683</f>
        <v>TERPASANG</v>
      </c>
      <c r="K6567" s="246" t="str">
        <f>data_olah!T683</f>
        <v/>
      </c>
      <c r="L6567" s="246" t="str">
        <f>data_olah!U683</f>
        <v>TIDAK OPTIMAL</v>
      </c>
    </row>
    <row r="6568">
      <c r="A6568" s="245">
        <v>2026.0</v>
      </c>
      <c r="B6568" s="245" t="s">
        <v>3602</v>
      </c>
      <c r="C6568" s="246" t="str">
        <f>data_olah!B684</f>
        <v>PASER</v>
      </c>
      <c r="D6568" s="246" t="str">
        <f>data_olah!C684</f>
        <v>BATU ENGAU</v>
      </c>
      <c r="E6568" s="246" t="str">
        <f>data_olah!D684</f>
        <v>TEMPAKAN</v>
      </c>
      <c r="F6568" s="247" t="str">
        <f>data_olah!F684</f>
        <v>-2.2631832230948943</v>
      </c>
      <c r="G6568" s="247" t="str">
        <f>data_olah!G684</f>
        <v>116.1282646758943</v>
      </c>
      <c r="H6568" s="246" t="str">
        <f>data_olah!H684</f>
        <v>TELKOMSEL</v>
      </c>
      <c r="I6568" s="246" t="str">
        <f>data_olah!I684</f>
        <v>INDIHOME</v>
      </c>
      <c r="J6568" s="246" t="str">
        <f>data_olah!J684</f>
        <v>TERPASANG</v>
      </c>
      <c r="K6568" s="246" t="str">
        <f>data_olah!T684</f>
        <v/>
      </c>
      <c r="L6568" s="246" t="str">
        <f>data_olah!U684</f>
        <v>TIDAK OPTIMAL</v>
      </c>
    </row>
    <row r="6569">
      <c r="A6569" s="245">
        <v>2026.0</v>
      </c>
      <c r="B6569" s="245" t="s">
        <v>3602</v>
      </c>
      <c r="C6569" s="246" t="str">
        <f>data_olah!B685</f>
        <v>PASER</v>
      </c>
      <c r="D6569" s="246" t="str">
        <f>data_olah!C685</f>
        <v>BATU ENGAU</v>
      </c>
      <c r="E6569" s="246" t="str">
        <f>data_olah!D685</f>
        <v>KERANG DAYO</v>
      </c>
      <c r="F6569" s="247" t="str">
        <f>data_olah!F685</f>
        <v>-2.283551182379634</v>
      </c>
      <c r="G6569" s="247" t="str">
        <f>data_olah!G685</f>
        <v>116.04458404648751</v>
      </c>
      <c r="H6569" s="246" t="str">
        <f>data_olah!H685</f>
        <v>ICON+</v>
      </c>
      <c r="I6569" s="246" t="str">
        <f>data_olah!I685</f>
        <v> Broadband + I-WIN</v>
      </c>
      <c r="J6569" s="246" t="str">
        <f>data_olah!J685</f>
        <v>TERPASANG</v>
      </c>
      <c r="K6569" s="246" t="str">
        <f>data_olah!T685</f>
        <v/>
      </c>
      <c r="L6569" s="246" t="str">
        <f>data_olah!U685</f>
        <v>KURANG OPTIMAL</v>
      </c>
    </row>
    <row r="6570">
      <c r="A6570" s="245">
        <v>2026.0</v>
      </c>
      <c r="B6570" s="245" t="s">
        <v>3602</v>
      </c>
      <c r="C6570" s="246" t="str">
        <f>data_olah!B686</f>
        <v>PASER</v>
      </c>
      <c r="D6570" s="246" t="str">
        <f>data_olah!C686</f>
        <v>BATU ENGAU</v>
      </c>
      <c r="E6570" s="246" t="str">
        <f>data_olah!D686</f>
        <v>SAING PRUPUK</v>
      </c>
      <c r="F6570" s="247" t="str">
        <f>data_olah!F686</f>
        <v>-2.053976157540722</v>
      </c>
      <c r="G6570" s="247" t="str">
        <f>data_olah!G686</f>
        <v>116.12064386845046</v>
      </c>
      <c r="H6570" s="246" t="str">
        <f>data_olah!H686</f>
        <v>ICON+</v>
      </c>
      <c r="I6570" s="246" t="str">
        <f>data_olah!I686</f>
        <v> Broadband + I-WIN</v>
      </c>
      <c r="J6570" s="246" t="str">
        <f>data_olah!J686</f>
        <v>TERPASANG</v>
      </c>
      <c r="K6570" s="246" t="str">
        <f>data_olah!T686</f>
        <v/>
      </c>
      <c r="L6570" s="246" t="str">
        <f>data_olah!U686</f>
        <v>KURANG OPTIMAL</v>
      </c>
    </row>
    <row r="6571">
      <c r="A6571" s="245">
        <v>2026.0</v>
      </c>
      <c r="B6571" s="245" t="s">
        <v>3602</v>
      </c>
      <c r="C6571" s="246" t="str">
        <f>data_olah!B687</f>
        <v>PASER</v>
      </c>
      <c r="D6571" s="246" t="str">
        <f>data_olah!C687</f>
        <v>BATU ENGAU</v>
      </c>
      <c r="E6571" s="246" t="str">
        <f>data_olah!D687</f>
        <v>BAI JAYA</v>
      </c>
      <c r="F6571" s="247" t="str">
        <f>data_olah!F687</f>
        <v>-2.1110119953828397</v>
      </c>
      <c r="G6571" s="247" t="str">
        <f>data_olah!G687</f>
        <v>116.2349073239969</v>
      </c>
      <c r="H6571" s="246" t="str">
        <f>data_olah!H687</f>
        <v>TELKOMSEL</v>
      </c>
      <c r="I6571" s="246" t="str">
        <f>data_olah!I687</f>
        <v>ORBIT</v>
      </c>
      <c r="J6571" s="246" t="str">
        <f>data_olah!J687</f>
        <v>TERPASANG</v>
      </c>
      <c r="K6571" s="246" t="str">
        <f>data_olah!T687</f>
        <v>&lt;= 150GB</v>
      </c>
      <c r="L6571" s="246" t="str">
        <f>data_olah!U687</f>
        <v>TIDAK TERDETEKSI</v>
      </c>
    </row>
    <row r="6572">
      <c r="A6572" s="245">
        <v>2026.0</v>
      </c>
      <c r="B6572" s="245" t="s">
        <v>3602</v>
      </c>
      <c r="C6572" s="246" t="str">
        <f>data_olah!B688</f>
        <v>PASER</v>
      </c>
      <c r="D6572" s="246" t="str">
        <f>data_olah!C688</f>
        <v>BATU ENGAU</v>
      </c>
      <c r="E6572" s="246" t="str">
        <f>data_olah!D688</f>
        <v>PENGGUREN JAYA</v>
      </c>
      <c r="F6572" s="247" t="str">
        <f>data_olah!F688</f>
        <v>-2.3341851099454516</v>
      </c>
      <c r="G6572" s="247" t="str">
        <f>data_olah!G688</f>
        <v>116.3282576385538</v>
      </c>
      <c r="H6572" s="246" t="str">
        <f>data_olah!H688</f>
        <v>ICON+</v>
      </c>
      <c r="I6572" s="246" t="str">
        <f>data_olah!I688</f>
        <v> Broadband + I-WIN</v>
      </c>
      <c r="J6572" s="246" t="str">
        <f>data_olah!J688</f>
        <v>TERPASANG</v>
      </c>
      <c r="K6572" s="246" t="str">
        <f>data_olah!T688</f>
        <v/>
      </c>
      <c r="L6572" s="246" t="str">
        <f>data_olah!U688</f>
        <v>KURANG OPTIMAL</v>
      </c>
    </row>
    <row r="6573">
      <c r="A6573" s="245">
        <v>2026.0</v>
      </c>
      <c r="B6573" s="245" t="s">
        <v>3602</v>
      </c>
      <c r="C6573" s="246" t="str">
        <f>data_olah!B689</f>
        <v>PASER</v>
      </c>
      <c r="D6573" s="246" t="str">
        <f>data_olah!C689</f>
        <v>BATU ENGAU</v>
      </c>
      <c r="E6573" s="246" t="str">
        <f>data_olah!D689</f>
        <v>TEBRU PASER DAMAI</v>
      </c>
      <c r="F6573" s="247" t="str">
        <f>data_olah!F689</f>
        <v>-2.1586449538556183</v>
      </c>
      <c r="G6573" s="247" t="str">
        <f>data_olah!G689</f>
        <v>116.10812314886934</v>
      </c>
      <c r="H6573" s="246" t="str">
        <f>data_olah!H689</f>
        <v>TELKOMSEL</v>
      </c>
      <c r="I6573" s="246" t="str">
        <f>data_olah!I689</f>
        <v>INDIHOME</v>
      </c>
      <c r="J6573" s="246" t="str">
        <f>data_olah!J689</f>
        <v>TERPASANG</v>
      </c>
      <c r="K6573" s="246" t="str">
        <f>data_olah!T689</f>
        <v/>
      </c>
      <c r="L6573" s="246" t="str">
        <f>data_olah!U689</f>
        <v>TIDAK OPTIMAL</v>
      </c>
    </row>
    <row r="6574">
      <c r="A6574" s="245">
        <v>2026.0</v>
      </c>
      <c r="B6574" s="245" t="s">
        <v>3602</v>
      </c>
      <c r="C6574" s="246" t="str">
        <f>data_olah!B690</f>
        <v>PASER</v>
      </c>
      <c r="D6574" s="246" t="str">
        <f>data_olah!C690</f>
        <v>BATU SOPANG</v>
      </c>
      <c r="E6574" s="246" t="str">
        <f>data_olah!D690</f>
        <v>SAMURANGAU</v>
      </c>
      <c r="F6574" s="247" t="str">
        <f>data_olah!F690</f>
        <v>-1.9048538650924653</v>
      </c>
      <c r="G6574" s="247" t="str">
        <f>data_olah!G690</f>
        <v>115.93400801953022</v>
      </c>
      <c r="H6574" s="246" t="str">
        <f>data_olah!H690</f>
        <v>ICON+</v>
      </c>
      <c r="I6574" s="246" t="str">
        <f>data_olah!I690</f>
        <v> Broadband + I-WIN</v>
      </c>
      <c r="J6574" s="246" t="str">
        <f>data_olah!J690</f>
        <v>TERPASANG</v>
      </c>
      <c r="K6574" s="246" t="str">
        <f>data_olah!T690</f>
        <v/>
      </c>
      <c r="L6574" s="246" t="str">
        <f>data_olah!U690</f>
        <v>KURANG OPTIMAL</v>
      </c>
    </row>
    <row r="6575">
      <c r="A6575" s="245">
        <v>2026.0</v>
      </c>
      <c r="B6575" s="245" t="s">
        <v>3602</v>
      </c>
      <c r="C6575" s="246" t="str">
        <f>data_olah!B691</f>
        <v>PASER</v>
      </c>
      <c r="D6575" s="246" t="str">
        <f>data_olah!C691</f>
        <v>BATU SOPANG</v>
      </c>
      <c r="E6575" s="246" t="str">
        <f>data_olah!D691</f>
        <v>BUSUI</v>
      </c>
      <c r="F6575" s="247" t="str">
        <f>data_olah!F691</f>
        <v>-1.7379575091232700</v>
      </c>
      <c r="G6575" s="247" t="str">
        <f>data_olah!G691</f>
        <v>115.8305680071020</v>
      </c>
      <c r="H6575" s="246" t="str">
        <f>data_olah!H691</f>
        <v>TELKOMSEL</v>
      </c>
      <c r="I6575" s="246" t="str">
        <f>data_olah!I691</f>
        <v>INDIHOME</v>
      </c>
      <c r="J6575" s="246" t="str">
        <f>data_olah!J691</f>
        <v>TERPASANG</v>
      </c>
      <c r="K6575" s="246" t="str">
        <f>data_olah!T691</f>
        <v/>
      </c>
      <c r="L6575" s="246" t="str">
        <f>data_olah!U691</f>
        <v>KURANG OPTIMAL</v>
      </c>
    </row>
    <row r="6576">
      <c r="A6576" s="245">
        <v>2026.0</v>
      </c>
      <c r="B6576" s="245" t="s">
        <v>3602</v>
      </c>
      <c r="C6576" s="246" t="str">
        <f>data_olah!B692</f>
        <v>PASER</v>
      </c>
      <c r="D6576" s="246" t="str">
        <f>data_olah!C692</f>
        <v>BATU SOPANG</v>
      </c>
      <c r="E6576" s="246" t="str">
        <f>data_olah!D692</f>
        <v>BATU KAJANG</v>
      </c>
      <c r="F6576" s="247" t="str">
        <f>data_olah!F692</f>
        <v>-1.8259178170820100</v>
      </c>
      <c r="G6576" s="247" t="str">
        <f>data_olah!G692</f>
        <v>115.92001649877500</v>
      </c>
      <c r="H6576" s="246" t="str">
        <f>data_olah!H692</f>
        <v>TELKOM</v>
      </c>
      <c r="I6576" s="246" t="str">
        <f>data_olah!I692</f>
        <v>WMS</v>
      </c>
      <c r="J6576" s="246" t="str">
        <f>data_olah!J692</f>
        <v>TERPASANG</v>
      </c>
      <c r="K6576" s="246" t="str">
        <f>data_olah!T692</f>
        <v/>
      </c>
      <c r="L6576" s="246" t="str">
        <f>data_olah!U692</f>
        <v>TIDAK OPTIMAL</v>
      </c>
    </row>
    <row r="6577">
      <c r="A6577" s="245">
        <v>2026.0</v>
      </c>
      <c r="B6577" s="245" t="s">
        <v>3602</v>
      </c>
      <c r="C6577" s="246" t="str">
        <f>data_olah!B693</f>
        <v>PASER</v>
      </c>
      <c r="D6577" s="246" t="str">
        <f>data_olah!C693</f>
        <v>BATU SOPANG</v>
      </c>
      <c r="E6577" s="246" t="str">
        <f>data_olah!D693</f>
        <v>LEGAI</v>
      </c>
      <c r="F6577" s="247" t="str">
        <f>data_olah!F693</f>
        <v>-1.868.716.280.554.300</v>
      </c>
      <c r="G6577" s="247" t="str">
        <f>data_olah!G693</f>
        <v>115.93.253551312800</v>
      </c>
      <c r="H6577" s="246" t="str">
        <f>data_olah!H693</f>
        <v>TELKOMSEL</v>
      </c>
      <c r="I6577" s="246" t="str">
        <f>data_olah!I693</f>
        <v>INDIHOME</v>
      </c>
      <c r="J6577" s="246" t="str">
        <f>data_olah!J693</f>
        <v>TERPASANG</v>
      </c>
      <c r="K6577" s="246" t="str">
        <f>data_olah!T693</f>
        <v/>
      </c>
      <c r="L6577" s="246" t="str">
        <f>data_olah!U693</f>
        <v>TIDAK OPTIMAL</v>
      </c>
    </row>
    <row r="6578">
      <c r="A6578" s="245">
        <v>2026.0</v>
      </c>
      <c r="B6578" s="245" t="s">
        <v>3602</v>
      </c>
      <c r="C6578" s="246" t="str">
        <f>data_olah!B694</f>
        <v>PASER</v>
      </c>
      <c r="D6578" s="246" t="str">
        <f>data_olah!C694</f>
        <v>BATU SOPANG</v>
      </c>
      <c r="E6578" s="246" t="str">
        <f>data_olah!D694</f>
        <v>SUNGAI TERIK</v>
      </c>
      <c r="F6578" s="247" t="str">
        <f>data_olah!F694</f>
        <v>-1.8349566551748637</v>
      </c>
      <c r="G6578" s="247" t="str">
        <f>data_olah!G694</f>
        <v>115.947517861357</v>
      </c>
      <c r="H6578" s="246" t="str">
        <f>data_olah!H694</f>
        <v>TELKOMSEL</v>
      </c>
      <c r="I6578" s="246" t="str">
        <f>data_olah!I694</f>
        <v>INDIHOME</v>
      </c>
      <c r="J6578" s="246" t="str">
        <f>data_olah!J694</f>
        <v>TERPASANG</v>
      </c>
      <c r="K6578" s="246" t="str">
        <f>data_olah!T694</f>
        <v/>
      </c>
      <c r="L6578" s="246" t="str">
        <f>data_olah!U694</f>
        <v>KURANG OPTIMAL</v>
      </c>
    </row>
    <row r="6579">
      <c r="A6579" s="245">
        <v>2026.0</v>
      </c>
      <c r="B6579" s="245" t="s">
        <v>3602</v>
      </c>
      <c r="C6579" s="246" t="str">
        <f>data_olah!B695</f>
        <v>PASER</v>
      </c>
      <c r="D6579" s="246" t="str">
        <f>data_olah!C695</f>
        <v>BATU SOPANG</v>
      </c>
      <c r="E6579" s="246" t="str">
        <f>data_olah!D695</f>
        <v>KASUNGAI</v>
      </c>
      <c r="F6579" s="247" t="str">
        <f>data_olah!F695</f>
        <v>-1.807876984652584</v>
      </c>
      <c r="G6579" s="247" t="str">
        <f>data_olah!G695</f>
        <v>115.9175425402551</v>
      </c>
      <c r="H6579" s="246" t="str">
        <f>data_olah!H695</f>
        <v>TELKOM</v>
      </c>
      <c r="I6579" s="246" t="str">
        <f>data_olah!I695</f>
        <v>WMS</v>
      </c>
      <c r="J6579" s="246" t="str">
        <f>data_olah!J695</f>
        <v>TERPASANG</v>
      </c>
      <c r="K6579" s="246" t="str">
        <f>data_olah!T695</f>
        <v/>
      </c>
      <c r="L6579" s="246" t="str">
        <f>data_olah!U695</f>
        <v>TIDAK OPTIMAL</v>
      </c>
    </row>
    <row r="6580">
      <c r="A6580" s="245">
        <v>2026.0</v>
      </c>
      <c r="B6580" s="245" t="s">
        <v>3602</v>
      </c>
      <c r="C6580" s="246" t="str">
        <f>data_olah!B696</f>
        <v>PASER</v>
      </c>
      <c r="D6580" s="246" t="str">
        <f>data_olah!C696</f>
        <v>BATU SOPANG</v>
      </c>
      <c r="E6580" s="246" t="str">
        <f>data_olah!D696</f>
        <v>RANTAU BUTA</v>
      </c>
      <c r="F6580" s="247" t="str">
        <f>data_olah!F696</f>
        <v>-1.7415296479243139</v>
      </c>
      <c r="G6580" s="247" t="str">
        <f>data_olah!G696</f>
        <v>115.9617832473535</v>
      </c>
      <c r="H6580" s="246" t="str">
        <f>data_olah!H696</f>
        <v>ICON+</v>
      </c>
      <c r="I6580" s="246" t="str">
        <f>data_olah!I696</f>
        <v>STARLINK</v>
      </c>
      <c r="J6580" s="246" t="str">
        <f>data_olah!J696</f>
        <v>TERPASANG</v>
      </c>
      <c r="K6580" s="246" t="str">
        <f>data_olah!T696</f>
        <v/>
      </c>
      <c r="L6580" s="246" t="str">
        <f>data_olah!U696</f>
        <v>KURANG OPTIMAL</v>
      </c>
    </row>
    <row r="6581">
      <c r="A6581" s="245">
        <v>2026.0</v>
      </c>
      <c r="B6581" s="245" t="s">
        <v>3602</v>
      </c>
      <c r="C6581" s="246" t="str">
        <f>data_olah!B697</f>
        <v>PASER</v>
      </c>
      <c r="D6581" s="246" t="str">
        <f>data_olah!C697</f>
        <v>BATU SOPANG</v>
      </c>
      <c r="E6581" s="246" t="str">
        <f>data_olah!D697</f>
        <v>RANTAU LAYUNG</v>
      </c>
      <c r="F6581" s="247" t="str">
        <f>data_olah!F697</f>
        <v>-1.6197934546885955</v>
      </c>
      <c r="G6581" s="247" t="str">
        <f>data_olah!G697</f>
        <v>116.00060052564983</v>
      </c>
      <c r="H6581" s="246" t="str">
        <f>data_olah!H697</f>
        <v>ICON+</v>
      </c>
      <c r="I6581" s="246" t="str">
        <f>data_olah!I697</f>
        <v>STARLINK</v>
      </c>
      <c r="J6581" s="246" t="str">
        <f>data_olah!J697</f>
        <v>TERPASANG</v>
      </c>
      <c r="K6581" s="246" t="str">
        <f>data_olah!T697</f>
        <v/>
      </c>
      <c r="L6581" s="246" t="str">
        <f>data_olah!U697</f>
        <v>KURANG OPTIMAL</v>
      </c>
    </row>
    <row r="6582">
      <c r="A6582" s="245">
        <v>2026.0</v>
      </c>
      <c r="B6582" s="245" t="s">
        <v>3602</v>
      </c>
      <c r="C6582" s="246" t="str">
        <f>data_olah!B698</f>
        <v>PASER</v>
      </c>
      <c r="D6582" s="246" t="str">
        <f>data_olah!C698</f>
        <v>BATU SOPANG</v>
      </c>
      <c r="E6582" s="246" t="str">
        <f>data_olah!D698</f>
        <v>SONGKA</v>
      </c>
      <c r="F6582" s="247" t="str">
        <f>data_olah!F698</f>
        <v>-1.828394559104346</v>
      </c>
      <c r="G6582" s="247" t="str">
        <f>data_olah!G698</f>
        <v>115.88398208083335</v>
      </c>
      <c r="H6582" s="246" t="str">
        <f>data_olah!H698</f>
        <v>TELKOMSEL</v>
      </c>
      <c r="I6582" s="246" t="str">
        <f>data_olah!I698</f>
        <v>INDIHOME</v>
      </c>
      <c r="J6582" s="246" t="str">
        <f>data_olah!J698</f>
        <v>TERPASANG</v>
      </c>
      <c r="K6582" s="246" t="str">
        <f>data_olah!T698</f>
        <v/>
      </c>
      <c r="L6582" s="246" t="str">
        <f>data_olah!U698</f>
        <v>TIDAK OPTIMAL</v>
      </c>
    </row>
    <row r="6583">
      <c r="A6583" s="245">
        <v>2026.0</v>
      </c>
      <c r="B6583" s="245" t="s">
        <v>3602</v>
      </c>
      <c r="C6583" s="246" t="str">
        <f>data_olah!B699</f>
        <v>PASER</v>
      </c>
      <c r="D6583" s="246" t="str">
        <f>data_olah!C699</f>
        <v>KUARO</v>
      </c>
      <c r="E6583" s="246" t="str">
        <f>data_olah!D699</f>
        <v>LOLO</v>
      </c>
      <c r="F6583" s="247" t="str">
        <f>data_olah!F699</f>
        <v>-1.878927625607862</v>
      </c>
      <c r="G6583" s="247" t="str">
        <f>data_olah!G699</f>
        <v>116.08415294203698</v>
      </c>
      <c r="H6583" s="246" t="str">
        <f>data_olah!H699</f>
        <v/>
      </c>
      <c r="I6583" s="246" t="str">
        <f>data_olah!I699</f>
        <v/>
      </c>
      <c r="J6583" s="246" t="str">
        <f>data_olah!J699</f>
        <v/>
      </c>
      <c r="K6583" s="246" t="str">
        <f>data_olah!T699</f>
        <v/>
      </c>
      <c r="L6583" s="246" t="str">
        <f>data_olah!U699</f>
        <v>BELUM TERPASANG</v>
      </c>
    </row>
    <row r="6584">
      <c r="A6584" s="245">
        <v>2026.0</v>
      </c>
      <c r="B6584" s="245" t="s">
        <v>3602</v>
      </c>
      <c r="C6584" s="246" t="str">
        <f>data_olah!B700</f>
        <v>PASER</v>
      </c>
      <c r="D6584" s="246" t="str">
        <f>data_olah!C700</f>
        <v>KUARO</v>
      </c>
      <c r="E6584" s="246" t="str">
        <f>data_olah!D700</f>
        <v>SANDELEY</v>
      </c>
      <c r="F6584" s="247" t="str">
        <f>data_olah!F700</f>
        <v>-1.6925902484951292</v>
      </c>
      <c r="G6584" s="247" t="str">
        <f>data_olah!G700</f>
        <v>116.14310495226897</v>
      </c>
      <c r="H6584" s="246" t="str">
        <f>data_olah!H700</f>
        <v>TELKOMSEL</v>
      </c>
      <c r="I6584" s="246" t="str">
        <f>data_olah!I700</f>
        <v>INDIHOME</v>
      </c>
      <c r="J6584" s="246" t="str">
        <f>data_olah!J700</f>
        <v>TERPASANG</v>
      </c>
      <c r="K6584" s="246" t="str">
        <f>data_olah!T700</f>
        <v/>
      </c>
      <c r="L6584" s="246" t="str">
        <f>data_olah!U700</f>
        <v>KURANG OPTIMAL</v>
      </c>
    </row>
    <row r="6585">
      <c r="A6585" s="245">
        <v>2026.0</v>
      </c>
      <c r="B6585" s="245" t="s">
        <v>3602</v>
      </c>
      <c r="C6585" s="246" t="str">
        <f>data_olah!B701</f>
        <v>PASER</v>
      </c>
      <c r="D6585" s="246" t="str">
        <f>data_olah!C701</f>
        <v>KUARO</v>
      </c>
      <c r="E6585" s="246" t="str">
        <f>data_olah!D701</f>
        <v>HARAPAN BARU</v>
      </c>
      <c r="F6585" s="247" t="str">
        <f>data_olah!F701</f>
        <v>-1.7724950449635755</v>
      </c>
      <c r="G6585" s="247" t="str">
        <f>data_olah!G701</f>
        <v>116.41822688368462</v>
      </c>
      <c r="H6585" s="246" t="str">
        <f>data_olah!H701</f>
        <v>ICON+</v>
      </c>
      <c r="I6585" s="246" t="str">
        <f>data_olah!I701</f>
        <v>STARLINK</v>
      </c>
      <c r="J6585" s="246" t="str">
        <f>data_olah!J701</f>
        <v>TERPASANG</v>
      </c>
      <c r="K6585" s="246" t="str">
        <f>data_olah!T701</f>
        <v/>
      </c>
      <c r="L6585" s="246" t="str">
        <f>data_olah!U701</f>
        <v>KURANG OPTIMAL</v>
      </c>
    </row>
    <row r="6586">
      <c r="A6586" s="245">
        <v>2026.0</v>
      </c>
      <c r="B6586" s="245" t="s">
        <v>3602</v>
      </c>
      <c r="C6586" s="246" t="str">
        <f>data_olah!B702</f>
        <v>PASER</v>
      </c>
      <c r="D6586" s="246" t="str">
        <f>data_olah!C702</f>
        <v>KUARO</v>
      </c>
      <c r="E6586" s="246" t="str">
        <f>data_olah!D702</f>
        <v>RANGAN</v>
      </c>
      <c r="F6586" s="247" t="str">
        <f>data_olah!F702</f>
        <v>-1.7945887067011579</v>
      </c>
      <c r="G6586" s="247" t="str">
        <f>data_olah!G702</f>
        <v>116.09888801294683</v>
      </c>
      <c r="H6586" s="246" t="str">
        <f>data_olah!H702</f>
        <v>PSN</v>
      </c>
      <c r="I6586" s="246" t="str">
        <f>data_olah!I702</f>
        <v>VSAT</v>
      </c>
      <c r="J6586" s="246" t="str">
        <f>data_olah!J702</f>
        <v>TERPASANG</v>
      </c>
      <c r="K6586" s="246" t="str">
        <f>data_olah!T702</f>
        <v>&lt;= 1GB</v>
      </c>
      <c r="L6586" s="246" t="str">
        <f>data_olah!U702</f>
        <v>TIDAK OPTIMAL</v>
      </c>
    </row>
    <row r="6587">
      <c r="A6587" s="245">
        <v>2026.0</v>
      </c>
      <c r="B6587" s="245" t="s">
        <v>3602</v>
      </c>
      <c r="C6587" s="246" t="str">
        <f>data_olah!B703</f>
        <v>PASER</v>
      </c>
      <c r="D6587" s="246" t="str">
        <f>data_olah!C703</f>
        <v>KUARO</v>
      </c>
      <c r="E6587" s="246" t="str">
        <f>data_olah!D703</f>
        <v>MODANG</v>
      </c>
      <c r="F6587" s="247" t="str">
        <f>data_olah!F703</f>
        <v>-1.7257166623425586</v>
      </c>
      <c r="G6587" s="247" t="str">
        <f>data_olah!G703</f>
        <v>116.13249381937091</v>
      </c>
      <c r="H6587" s="246" t="str">
        <f>data_olah!H703</f>
        <v>TELKOMSEL</v>
      </c>
      <c r="I6587" s="246" t="str">
        <f>data_olah!I703</f>
        <v>INDIHOME</v>
      </c>
      <c r="J6587" s="246" t="str">
        <f>data_olah!J703</f>
        <v>TERPASANG</v>
      </c>
      <c r="K6587" s="246" t="str">
        <f>data_olah!T703</f>
        <v/>
      </c>
      <c r="L6587" s="246" t="str">
        <f>data_olah!U703</f>
        <v>KURANG OPTIMAL</v>
      </c>
    </row>
    <row r="6588">
      <c r="A6588" s="245">
        <v>2026.0</v>
      </c>
      <c r="B6588" s="245" t="s">
        <v>3602</v>
      </c>
      <c r="C6588" s="246" t="str">
        <f>data_olah!B704</f>
        <v>PASER</v>
      </c>
      <c r="D6588" s="246" t="str">
        <f>data_olah!C704</f>
        <v>KUARO</v>
      </c>
      <c r="E6588" s="246" t="str">
        <f>data_olah!D704</f>
        <v>PASIR MAYANG</v>
      </c>
      <c r="F6588" s="247" t="str">
        <f>data_olah!F704</f>
        <v>-1.7742966776106361</v>
      </c>
      <c r="G6588" s="247" t="str">
        <f>data_olah!G704</f>
        <v>116.21831469799247</v>
      </c>
      <c r="H6588" s="246" t="str">
        <f>data_olah!H704</f>
        <v>TELKOMSEL</v>
      </c>
      <c r="I6588" s="246" t="str">
        <f>data_olah!I704</f>
        <v>INDIHOME</v>
      </c>
      <c r="J6588" s="246" t="str">
        <f>data_olah!J704</f>
        <v>TERPASANG</v>
      </c>
      <c r="K6588" s="246" t="str">
        <f>data_olah!T704</f>
        <v/>
      </c>
      <c r="L6588" s="246" t="str">
        <f>data_olah!U704</f>
        <v>KURANG OPTIMAL</v>
      </c>
    </row>
    <row r="6589">
      <c r="A6589" s="245">
        <v>2026.0</v>
      </c>
      <c r="B6589" s="245" t="s">
        <v>3602</v>
      </c>
      <c r="C6589" s="246" t="str">
        <f>data_olah!B705</f>
        <v>PASER</v>
      </c>
      <c r="D6589" s="246" t="str">
        <f>data_olah!C705</f>
        <v>KUARO</v>
      </c>
      <c r="E6589" s="246" t="str">
        <f>data_olah!D705</f>
        <v>KERTA BUMI</v>
      </c>
      <c r="F6589" s="247" t="str">
        <f>data_olah!F705</f>
        <v>-1.7432164851684002</v>
      </c>
      <c r="G6589" s="247" t="str">
        <f>data_olah!G705</f>
        <v>116.07489760774699</v>
      </c>
      <c r="H6589" s="246" t="str">
        <f>data_olah!H705</f>
        <v>TELKOMSEL</v>
      </c>
      <c r="I6589" s="246" t="str">
        <f>data_olah!I705</f>
        <v>INDIHOME</v>
      </c>
      <c r="J6589" s="246" t="str">
        <f>data_olah!J705</f>
        <v>TERPASANG</v>
      </c>
      <c r="K6589" s="246" t="str">
        <f>data_olah!T705</f>
        <v/>
      </c>
      <c r="L6589" s="246" t="str">
        <f>data_olah!U705</f>
        <v>TIDAK OPTIMAL</v>
      </c>
    </row>
    <row r="6590">
      <c r="A6590" s="245">
        <v>2026.0</v>
      </c>
      <c r="B6590" s="245" t="s">
        <v>3602</v>
      </c>
      <c r="C6590" s="246" t="str">
        <f>data_olah!B706</f>
        <v>PASER</v>
      </c>
      <c r="D6590" s="246" t="str">
        <f>data_olah!C706</f>
        <v>KUARO</v>
      </c>
      <c r="E6590" s="246" t="str">
        <f>data_olah!D706</f>
        <v>PONDONG BARU</v>
      </c>
      <c r="F6590" s="247" t="str">
        <f>data_olah!F706</f>
        <v>-1.8137985837934292</v>
      </c>
      <c r="G6590" s="247" t="str">
        <f>data_olah!G706</f>
        <v>116.2385207365896</v>
      </c>
      <c r="H6590" s="246" t="str">
        <f>data_olah!H706</f>
        <v>PSN</v>
      </c>
      <c r="I6590" s="246" t="str">
        <f>data_olah!I706</f>
        <v>VSAT</v>
      </c>
      <c r="J6590" s="246" t="str">
        <f>data_olah!J706</f>
        <v>TERPASANG</v>
      </c>
      <c r="K6590" s="246" t="str">
        <f>data_olah!T706</f>
        <v>&lt;= 1GB</v>
      </c>
      <c r="L6590" s="246" t="str">
        <f>data_olah!U706</f>
        <v>TIDAK OPTIMAL</v>
      </c>
    </row>
    <row r="6591">
      <c r="A6591" s="245">
        <v>2026.0</v>
      </c>
      <c r="B6591" s="245" t="s">
        <v>3602</v>
      </c>
      <c r="C6591" s="246" t="str">
        <f>data_olah!B707</f>
        <v>PASER</v>
      </c>
      <c r="D6591" s="246" t="str">
        <f>data_olah!C707</f>
        <v>KUARO</v>
      </c>
      <c r="E6591" s="246" t="str">
        <f>data_olah!D707</f>
        <v>PADANG JAYA</v>
      </c>
      <c r="F6591" s="247" t="str">
        <f>data_olah!F707</f>
        <v>-1.7940861886798762</v>
      </c>
      <c r="G6591" s="247" t="str">
        <f>data_olah!G707</f>
        <v>116.05789232105396</v>
      </c>
      <c r="H6591" s="246" t="str">
        <f>data_olah!H707</f>
        <v/>
      </c>
      <c r="I6591" s="246" t="str">
        <f>data_olah!I707</f>
        <v/>
      </c>
      <c r="J6591" s="246" t="str">
        <f>data_olah!J707</f>
        <v/>
      </c>
      <c r="K6591" s="246" t="str">
        <f>data_olah!T707</f>
        <v/>
      </c>
      <c r="L6591" s="246" t="str">
        <f>data_olah!U707</f>
        <v>BELUM TERPASANG</v>
      </c>
    </row>
    <row r="6592">
      <c r="A6592" s="245">
        <v>2026.0</v>
      </c>
      <c r="B6592" s="245" t="s">
        <v>3602</v>
      </c>
      <c r="C6592" s="246" t="str">
        <f>data_olah!B708</f>
        <v>PASER</v>
      </c>
      <c r="D6592" s="246" t="str">
        <f>data_olah!C708</f>
        <v>KUARO</v>
      </c>
      <c r="E6592" s="246" t="str">
        <f>data_olah!D708</f>
        <v>KENDAROM</v>
      </c>
      <c r="F6592" s="247" t="str">
        <f>data_olah!F708</f>
        <v>-1.7770045228437874</v>
      </c>
      <c r="G6592" s="247" t="str">
        <f>data_olah!G708</f>
        <v>116.09993248742362</v>
      </c>
      <c r="H6592" s="246" t="str">
        <f>data_olah!H708</f>
        <v>TELKOMSEL</v>
      </c>
      <c r="I6592" s="246" t="str">
        <f>data_olah!I708</f>
        <v>INDIHOME</v>
      </c>
      <c r="J6592" s="246" t="str">
        <f>data_olah!J708</f>
        <v>TERPASANG</v>
      </c>
      <c r="K6592" s="246" t="str">
        <f>data_olah!T708</f>
        <v/>
      </c>
      <c r="L6592" s="246" t="str">
        <f>data_olah!U708</f>
        <v>TIDAK OPTIMAL</v>
      </c>
    </row>
    <row r="6593">
      <c r="A6593" s="245">
        <v>2026.0</v>
      </c>
      <c r="B6593" s="245" t="s">
        <v>3602</v>
      </c>
      <c r="C6593" s="246" t="str">
        <f>data_olah!B709</f>
        <v>PASER</v>
      </c>
      <c r="D6593" s="246" t="str">
        <f>data_olah!C709</f>
        <v>KUARO</v>
      </c>
      <c r="E6593" s="246" t="str">
        <f>data_olah!D709</f>
        <v>KLEMPANG SARI</v>
      </c>
      <c r="F6593" s="247" t="str">
        <f>data_olah!F709</f>
        <v>-1.834691217212868</v>
      </c>
      <c r="G6593" s="247" t="str">
        <f>data_olah!G709</f>
        <v>116.09478046435623</v>
      </c>
      <c r="H6593" s="246" t="str">
        <f>data_olah!H709</f>
        <v>TELKOMSEL</v>
      </c>
      <c r="I6593" s="246" t="str">
        <f>data_olah!I709</f>
        <v>INDIHOME</v>
      </c>
      <c r="J6593" s="246" t="str">
        <f>data_olah!J709</f>
        <v>TERPASANG</v>
      </c>
      <c r="K6593" s="246" t="str">
        <f>data_olah!T709</f>
        <v/>
      </c>
      <c r="L6593" s="246" t="str">
        <f>data_olah!U709</f>
        <v>TIDAK OPTIMAL</v>
      </c>
    </row>
    <row r="6594">
      <c r="A6594" s="245">
        <v>2026.0</v>
      </c>
      <c r="B6594" s="245" t="s">
        <v>3602</v>
      </c>
      <c r="C6594" s="246" t="str">
        <f>data_olah!B710</f>
        <v>PASER</v>
      </c>
      <c r="D6594" s="246" t="str">
        <f>data_olah!C710</f>
        <v>KUARO</v>
      </c>
      <c r="E6594" s="246" t="str">
        <f>data_olah!D710</f>
        <v>KELUANG PASER JAYA</v>
      </c>
      <c r="F6594" s="247" t="str">
        <f>data_olah!F710</f>
        <v>-1.8794991115598447</v>
      </c>
      <c r="G6594" s="247" t="str">
        <f>data_olah!G710</f>
        <v>116.1260405989016</v>
      </c>
      <c r="H6594" s="246" t="str">
        <f>data_olah!H710</f>
        <v/>
      </c>
      <c r="I6594" s="246" t="str">
        <f>data_olah!I710</f>
        <v/>
      </c>
      <c r="J6594" s="246" t="str">
        <f>data_olah!J710</f>
        <v/>
      </c>
      <c r="K6594" s="246" t="str">
        <f>data_olah!T710</f>
        <v/>
      </c>
      <c r="L6594" s="246" t="str">
        <f>data_olah!U710</f>
        <v>BELUM TERPASANG</v>
      </c>
    </row>
    <row r="6595">
      <c r="A6595" s="245">
        <v>2026.0</v>
      </c>
      <c r="B6595" s="245" t="s">
        <v>3602</v>
      </c>
      <c r="C6595" s="246" t="str">
        <f>data_olah!B711</f>
        <v>PASER</v>
      </c>
      <c r="D6595" s="246" t="str">
        <f>data_olah!C711</f>
        <v>LONG IKIS</v>
      </c>
      <c r="E6595" s="246" t="str">
        <f>data_olah!D711</f>
        <v>MUARA ADANG</v>
      </c>
      <c r="F6595" s="247" t="str">
        <f>data_olah!F711</f>
        <v>-1.6699922008416643</v>
      </c>
      <c r="G6595" s="247" t="str">
        <f>data_olah!G711</f>
        <v>116.31009043389574</v>
      </c>
      <c r="H6595" s="246" t="str">
        <f>data_olah!H711</f>
        <v>ICON+</v>
      </c>
      <c r="I6595" s="246" t="str">
        <f>data_olah!I711</f>
        <v> Broadband + I-WIN</v>
      </c>
      <c r="J6595" s="246" t="str">
        <f>data_olah!J711</f>
        <v>TERPASANG</v>
      </c>
      <c r="K6595" s="246" t="str">
        <f>data_olah!T711</f>
        <v/>
      </c>
      <c r="L6595" s="246" t="str">
        <f>data_olah!U711</f>
        <v>KURANG OPTIMAL</v>
      </c>
    </row>
    <row r="6596">
      <c r="A6596" s="245">
        <v>2026.0</v>
      </c>
      <c r="B6596" s="245" t="s">
        <v>3602</v>
      </c>
      <c r="C6596" s="246" t="str">
        <f>data_olah!B712</f>
        <v>PASER</v>
      </c>
      <c r="D6596" s="246" t="str">
        <f>data_olah!C712</f>
        <v>LONG IKIS</v>
      </c>
      <c r="E6596" s="246" t="str">
        <f>data_olah!D712</f>
        <v>TELUK WARU</v>
      </c>
      <c r="F6596" s="247" t="str">
        <f>data_olah!F712</f>
        <v>-1.6523418071730815</v>
      </c>
      <c r="G6596" s="247" t="str">
        <f>data_olah!G712</f>
        <v>116.29561338262076</v>
      </c>
      <c r="H6596" s="246" t="str">
        <f>data_olah!H712</f>
        <v>ICON+</v>
      </c>
      <c r="I6596" s="246" t="str">
        <f>data_olah!I712</f>
        <v>STARLINK</v>
      </c>
      <c r="J6596" s="246" t="str">
        <f>data_olah!J712</f>
        <v>TERPASANG</v>
      </c>
      <c r="K6596" s="246" t="str">
        <f>data_olah!T712</f>
        <v/>
      </c>
      <c r="L6596" s="246" t="str">
        <f>data_olah!U712</f>
        <v>KURANG OPTIMAL</v>
      </c>
    </row>
    <row r="6597">
      <c r="A6597" s="245">
        <v>2026.0</v>
      </c>
      <c r="B6597" s="245" t="s">
        <v>3602</v>
      </c>
      <c r="C6597" s="246" t="str">
        <f>data_olah!B713</f>
        <v>PASER</v>
      </c>
      <c r="D6597" s="246" t="str">
        <f>data_olah!C713</f>
        <v>LONG IKIS</v>
      </c>
      <c r="E6597" s="246" t="str">
        <f>data_olah!D713</f>
        <v>TAJUR</v>
      </c>
      <c r="F6597" s="247" t="str">
        <f>data_olah!F713</f>
        <v>-1.6309064247004614</v>
      </c>
      <c r="G6597" s="247" t="str">
        <f>data_olah!G713</f>
        <v>116.19986514903162</v>
      </c>
      <c r="H6597" s="246" t="str">
        <f>data_olah!H713</f>
        <v>TELKOMSEL</v>
      </c>
      <c r="I6597" s="246" t="str">
        <f>data_olah!I713</f>
        <v>INDIHOME</v>
      </c>
      <c r="J6597" s="246" t="str">
        <f>data_olah!J713</f>
        <v>TERPASANG</v>
      </c>
      <c r="K6597" s="246" t="str">
        <f>data_olah!T713</f>
        <v/>
      </c>
      <c r="L6597" s="246" t="str">
        <f>data_olah!U713</f>
        <v>KURANG OPTIMAL</v>
      </c>
    </row>
    <row r="6598">
      <c r="A6598" s="245">
        <v>2026.0</v>
      </c>
      <c r="B6598" s="245" t="s">
        <v>3602</v>
      </c>
      <c r="C6598" s="246" t="str">
        <f>data_olah!B714</f>
        <v>PASER</v>
      </c>
      <c r="D6598" s="246" t="str">
        <f>data_olah!C714</f>
        <v>LONG IKIS</v>
      </c>
      <c r="E6598" s="246" t="str">
        <f>data_olah!D714</f>
        <v>SEMUNTAI</v>
      </c>
      <c r="F6598" s="247" t="str">
        <f>data_olah!F714</f>
        <v>-1.6469735808698045</v>
      </c>
      <c r="G6598" s="247" t="str">
        <f>data_olah!G714</f>
        <v>116.15412711991836</v>
      </c>
      <c r="H6598" s="246" t="str">
        <f>data_olah!H714</f>
        <v>TELKOMSEL</v>
      </c>
      <c r="I6598" s="246" t="str">
        <f>data_olah!I714</f>
        <v>INDIHOME</v>
      </c>
      <c r="J6598" s="246" t="str">
        <f>data_olah!J714</f>
        <v>TERPASANG</v>
      </c>
      <c r="K6598" s="246" t="str">
        <f>data_olah!T714</f>
        <v/>
      </c>
      <c r="L6598" s="246" t="str">
        <f>data_olah!U714</f>
        <v>TIDAK OPTIMAL</v>
      </c>
    </row>
    <row r="6599">
      <c r="A6599" s="245">
        <v>2026.0</v>
      </c>
      <c r="B6599" s="245" t="s">
        <v>3602</v>
      </c>
      <c r="C6599" s="246" t="str">
        <f>data_olah!B715</f>
        <v>PASER</v>
      </c>
      <c r="D6599" s="246" t="str">
        <f>data_olah!C715</f>
        <v>LONG IKIS</v>
      </c>
      <c r="E6599" s="246" t="str">
        <f>data_olah!D715</f>
        <v>LOMBOK</v>
      </c>
      <c r="F6599" s="247" t="str">
        <f>data_olah!F715</f>
        <v>-1.6141819885294506</v>
      </c>
      <c r="G6599" s="247" t="str">
        <f>data_olah!G715</f>
        <v>116.15853070646948</v>
      </c>
      <c r="H6599" s="246" t="str">
        <f>data_olah!H715</f>
        <v/>
      </c>
      <c r="I6599" s="246" t="str">
        <f>data_olah!I715</f>
        <v/>
      </c>
      <c r="J6599" s="246" t="str">
        <f>data_olah!J715</f>
        <v/>
      </c>
      <c r="K6599" s="246" t="str">
        <f>data_olah!T715</f>
        <v/>
      </c>
      <c r="L6599" s="246" t="str">
        <f>data_olah!U715</f>
        <v>BELUM TERPASANG</v>
      </c>
    </row>
    <row r="6600">
      <c r="A6600" s="245">
        <v>2026.0</v>
      </c>
      <c r="B6600" s="245" t="s">
        <v>3602</v>
      </c>
      <c r="C6600" s="246" t="str">
        <f>data_olah!B716</f>
        <v>PASER</v>
      </c>
      <c r="D6600" s="246" t="str">
        <f>data_olah!C716</f>
        <v>LONG IKIS</v>
      </c>
      <c r="E6600" s="246" t="str">
        <f>data_olah!D716</f>
        <v>PAIT</v>
      </c>
      <c r="F6600" s="247" t="str">
        <f>data_olah!F716</f>
        <v>-1.6014545418072847</v>
      </c>
      <c r="G6600" s="247" t="str">
        <f>data_olah!G716</f>
        <v>116.16740499494628</v>
      </c>
      <c r="H6600" s="246" t="str">
        <f>data_olah!H716</f>
        <v>TELKOMSEL</v>
      </c>
      <c r="I6600" s="246" t="str">
        <f>data_olah!I716</f>
        <v>INDIHOME</v>
      </c>
      <c r="J6600" s="246" t="str">
        <f>data_olah!J716</f>
        <v>TERPASANG</v>
      </c>
      <c r="K6600" s="246" t="str">
        <f>data_olah!T716</f>
        <v/>
      </c>
      <c r="L6600" s="246" t="str">
        <f>data_olah!U716</f>
        <v>KURANG OPTIMAL</v>
      </c>
    </row>
    <row r="6601">
      <c r="A6601" s="245">
        <v>2026.0</v>
      </c>
      <c r="B6601" s="245" t="s">
        <v>3602</v>
      </c>
      <c r="C6601" s="246" t="str">
        <f>data_olah!B717</f>
        <v>PASER</v>
      </c>
      <c r="D6601" s="246" t="str">
        <f>data_olah!C717</f>
        <v>LONG IKIS</v>
      </c>
      <c r="E6601" s="246" t="str">
        <f>data_olah!D717</f>
        <v>OLUNG</v>
      </c>
      <c r="F6601" s="247" t="str">
        <f>data_olah!F717</f>
        <v>-1.5685277515506266</v>
      </c>
      <c r="G6601" s="247" t="str">
        <f>data_olah!G717</f>
        <v>116.19778817448889</v>
      </c>
      <c r="H6601" s="246" t="str">
        <f>data_olah!H717</f>
        <v>TELKOMSEL</v>
      </c>
      <c r="I6601" s="246" t="str">
        <f>data_olah!I717</f>
        <v>INDIHOME</v>
      </c>
      <c r="J6601" s="246" t="str">
        <f>data_olah!J717</f>
        <v>TERPASANG</v>
      </c>
      <c r="K6601" s="246" t="str">
        <f>data_olah!T717</f>
        <v/>
      </c>
      <c r="L6601" s="246" t="str">
        <f>data_olah!U717</f>
        <v>KURANG OPTIMAL</v>
      </c>
    </row>
    <row r="6602">
      <c r="A6602" s="245">
        <v>2026.0</v>
      </c>
      <c r="B6602" s="245" t="s">
        <v>3602</v>
      </c>
      <c r="C6602" s="246" t="str">
        <f>data_olah!B718</f>
        <v>PASER</v>
      </c>
      <c r="D6602" s="246" t="str">
        <f>data_olah!C718</f>
        <v>LONG IKIS</v>
      </c>
      <c r="E6602" s="246" t="str">
        <f>data_olah!D718</f>
        <v>KAYUNGO</v>
      </c>
      <c r="F6602" s="247" t="str">
        <f>data_olah!F718</f>
        <v>-1.5686501543069038</v>
      </c>
      <c r="G6602" s="247" t="str">
        <f>data_olah!G718</f>
        <v>116.21660748777335</v>
      </c>
      <c r="H6602" s="246" t="str">
        <f>data_olah!H718</f>
        <v>TELKOM</v>
      </c>
      <c r="I6602" s="246" t="str">
        <f>data_olah!I718</f>
        <v>WMS</v>
      </c>
      <c r="J6602" s="246" t="str">
        <f>data_olah!J718</f>
        <v>TERPASANG</v>
      </c>
      <c r="K6602" s="246" t="str">
        <f>data_olah!T718</f>
        <v/>
      </c>
      <c r="L6602" s="246" t="str">
        <f>data_olah!U718</f>
        <v>KURANG OPTIMAL</v>
      </c>
    </row>
    <row r="6603">
      <c r="A6603" s="245">
        <v>2026.0</v>
      </c>
      <c r="B6603" s="245" t="s">
        <v>3602</v>
      </c>
      <c r="C6603" s="246" t="str">
        <f>data_olah!B719</f>
        <v>PASER</v>
      </c>
      <c r="D6603" s="246" t="str">
        <f>data_olah!C719</f>
        <v>LONG IKIS</v>
      </c>
      <c r="E6603" s="246" t="str">
        <f>data_olah!D719</f>
        <v>JEMPARING</v>
      </c>
      <c r="F6603" s="247" t="str">
        <f>data_olah!F719</f>
        <v>-1.5601010666921133</v>
      </c>
      <c r="G6603" s="247" t="str">
        <f>data_olah!G719</f>
        <v>116.2586440203081</v>
      </c>
      <c r="H6603" s="246" t="str">
        <f>data_olah!H719</f>
        <v>TELKOM</v>
      </c>
      <c r="I6603" s="246" t="str">
        <f>data_olah!I719</f>
        <v>WMS</v>
      </c>
      <c r="J6603" s="246" t="str">
        <f>data_olah!J719</f>
        <v>TERPASANG</v>
      </c>
      <c r="K6603" s="246" t="str">
        <f>data_olah!T719</f>
        <v/>
      </c>
      <c r="L6603" s="246" t="str">
        <f>data_olah!U719</f>
        <v>TIDAK OPTIMAL</v>
      </c>
    </row>
    <row r="6604">
      <c r="A6604" s="245">
        <v>2026.0</v>
      </c>
      <c r="B6604" s="245" t="s">
        <v>3602</v>
      </c>
      <c r="C6604" s="246" t="str">
        <f>data_olah!B720</f>
        <v>PASER</v>
      </c>
      <c r="D6604" s="246" t="str">
        <f>data_olah!C720</f>
        <v>LONG IKIS</v>
      </c>
      <c r="E6604" s="246" t="str">
        <f>data_olah!D720</f>
        <v>TIWEI</v>
      </c>
      <c r="F6604" s="247" t="str">
        <f>data_olah!F720</f>
        <v>-1.484029133469726</v>
      </c>
      <c r="G6604" s="247" t="str">
        <f>data_olah!G720</f>
        <v>116.142187748303</v>
      </c>
      <c r="H6604" s="246" t="str">
        <f>data_olah!H720</f>
        <v>ICON+</v>
      </c>
      <c r="I6604" s="246" t="str">
        <f>data_olah!I720</f>
        <v> Broadband + I-WIN</v>
      </c>
      <c r="J6604" s="246" t="str">
        <f>data_olah!J720</f>
        <v>TERPASANG</v>
      </c>
      <c r="K6604" s="246" t="str">
        <f>data_olah!T720</f>
        <v/>
      </c>
      <c r="L6604" s="246" t="str">
        <f>data_olah!U720</f>
        <v>KURANG OPTIMAL</v>
      </c>
    </row>
    <row r="6605">
      <c r="A6605" s="245">
        <v>2026.0</v>
      </c>
      <c r="B6605" s="245" t="s">
        <v>3602</v>
      </c>
      <c r="C6605" s="246" t="str">
        <f>data_olah!B721</f>
        <v>PASER</v>
      </c>
      <c r="D6605" s="246" t="str">
        <f>data_olah!C721</f>
        <v>LONG IKIS</v>
      </c>
      <c r="E6605" s="246" t="str">
        <f>data_olah!D721</f>
        <v>BELIMBING</v>
      </c>
      <c r="F6605" s="247" t="str">
        <f>data_olah!F721</f>
        <v>-1.4124686310988268</v>
      </c>
      <c r="G6605" s="247" t="str">
        <f>data_olah!G721</f>
        <v>116.17023687440356</v>
      </c>
      <c r="H6605" s="246" t="str">
        <f>data_olah!H721</f>
        <v>TELKOMSEL</v>
      </c>
      <c r="I6605" s="246" t="str">
        <f>data_olah!I721</f>
        <v>ORBIT</v>
      </c>
      <c r="J6605" s="246" t="str">
        <f>data_olah!J721</f>
        <v>TERPASANG</v>
      </c>
      <c r="K6605" s="246" t="str">
        <f>data_olah!T721</f>
        <v>&lt;= 500GB</v>
      </c>
      <c r="L6605" s="246" t="str">
        <f>data_olah!U721</f>
        <v>TIDAK TERDETEKSI</v>
      </c>
    </row>
    <row r="6606">
      <c r="A6606" s="245">
        <v>2026.0</v>
      </c>
      <c r="B6606" s="245" t="s">
        <v>3602</v>
      </c>
      <c r="C6606" s="246" t="str">
        <f>data_olah!B722</f>
        <v>PASER</v>
      </c>
      <c r="D6606" s="246" t="str">
        <f>data_olah!C722</f>
        <v>LONG IKIS</v>
      </c>
      <c r="E6606" s="246" t="str">
        <f>data_olah!D722</f>
        <v>LONG GELANG</v>
      </c>
      <c r="F6606" s="247" t="str">
        <f>data_olah!F722</f>
        <v>-1.5178038605552124</v>
      </c>
      <c r="G6606" s="247" t="str">
        <f>data_olah!G722</f>
        <v>116.14649934678394</v>
      </c>
      <c r="H6606" s="246" t="str">
        <f>data_olah!H722</f>
        <v>TELKOMSEL</v>
      </c>
      <c r="I6606" s="246" t="str">
        <f>data_olah!I722</f>
        <v>INDIHOME</v>
      </c>
      <c r="J6606" s="246" t="str">
        <f>data_olah!J722</f>
        <v>TERPASANG</v>
      </c>
      <c r="K6606" s="246" t="str">
        <f>data_olah!T722</f>
        <v/>
      </c>
      <c r="L6606" s="246" t="str">
        <f>data_olah!U722</f>
        <v>TIDAK OPTIMAL</v>
      </c>
    </row>
    <row r="6607">
      <c r="A6607" s="245">
        <v>2026.0</v>
      </c>
      <c r="B6607" s="245" t="s">
        <v>3602</v>
      </c>
      <c r="C6607" s="246" t="str">
        <f>data_olah!B723</f>
        <v>PASER</v>
      </c>
      <c r="D6607" s="246" t="str">
        <f>data_olah!C723</f>
        <v>LONG IKIS</v>
      </c>
      <c r="E6607" s="246" t="str">
        <f>data_olah!D723</f>
        <v>KRAYAN JAYA</v>
      </c>
      <c r="F6607" s="247" t="str">
        <f>data_olah!F723</f>
        <v>-1.582165438636806</v>
      </c>
      <c r="G6607" s="247" t="str">
        <f>data_olah!G723</f>
        <v>116.2590088101344</v>
      </c>
      <c r="H6607" s="246" t="str">
        <f>data_olah!H723</f>
        <v>ICON+</v>
      </c>
      <c r="I6607" s="246" t="str">
        <f>data_olah!I723</f>
        <v> Broadband + I-WIN</v>
      </c>
      <c r="J6607" s="246" t="str">
        <f>data_olah!J723</f>
        <v>TERPASANG</v>
      </c>
      <c r="K6607" s="246" t="str">
        <f>data_olah!T723</f>
        <v/>
      </c>
      <c r="L6607" s="246" t="str">
        <f>data_olah!U723</f>
        <v>KURANG OPTIMAL</v>
      </c>
    </row>
    <row r="6608">
      <c r="A6608" s="245">
        <v>2026.0</v>
      </c>
      <c r="B6608" s="245" t="s">
        <v>3602</v>
      </c>
      <c r="C6608" s="246" t="str">
        <f>data_olah!B724</f>
        <v>PASER</v>
      </c>
      <c r="D6608" s="246" t="str">
        <f>data_olah!C724</f>
        <v>LONG IKIS</v>
      </c>
      <c r="E6608" s="246" t="str">
        <f>data_olah!D724</f>
        <v>BUKIT SALOKA</v>
      </c>
      <c r="F6608" s="247" t="str">
        <f>data_olah!F724</f>
        <v>-1.6176379304835413</v>
      </c>
      <c r="G6608" s="247" t="str">
        <f>data_olah!G724</f>
        <v>116.26188643599902</v>
      </c>
      <c r="H6608" s="246" t="str">
        <f>data_olah!H724</f>
        <v>TELKOMSEL</v>
      </c>
      <c r="I6608" s="246" t="str">
        <f>data_olah!I724</f>
        <v>INDIHOME</v>
      </c>
      <c r="J6608" s="246" t="str">
        <f>data_olah!J724</f>
        <v>TERPASANG</v>
      </c>
      <c r="K6608" s="246" t="str">
        <f>data_olah!T724</f>
        <v/>
      </c>
      <c r="L6608" s="246" t="str">
        <f>data_olah!U724</f>
        <v>KURANG OPTIMAL</v>
      </c>
    </row>
    <row r="6609">
      <c r="A6609" s="245">
        <v>2026.0</v>
      </c>
      <c r="B6609" s="245" t="s">
        <v>3602</v>
      </c>
      <c r="C6609" s="246" t="str">
        <f>data_olah!B725</f>
        <v>PASER</v>
      </c>
      <c r="D6609" s="246" t="str">
        <f>data_olah!C725</f>
        <v>LONG IKIS</v>
      </c>
      <c r="E6609" s="246" t="str">
        <f>data_olah!D725</f>
        <v>KRAYAN SENTOSA</v>
      </c>
      <c r="F6609" s="247" t="str">
        <f>data_olah!F725</f>
        <v>-1.600562379601574</v>
      </c>
      <c r="G6609" s="247" t="str">
        <f>data_olah!G725</f>
        <v>116.26305182878943</v>
      </c>
      <c r="H6609" s="246" t="str">
        <f>data_olah!H725</f>
        <v>TELKOMSEL</v>
      </c>
      <c r="I6609" s="246" t="str">
        <f>data_olah!I725</f>
        <v>INDIHOME</v>
      </c>
      <c r="J6609" s="246" t="str">
        <f>data_olah!J725</f>
        <v>TERPASANG</v>
      </c>
      <c r="K6609" s="246" t="str">
        <f>data_olah!T725</f>
        <v/>
      </c>
      <c r="L6609" s="246" t="str">
        <f>data_olah!U725</f>
        <v>TIDAK OPTIMAL</v>
      </c>
    </row>
    <row r="6610">
      <c r="A6610" s="245">
        <v>2026.0</v>
      </c>
      <c r="B6610" s="245" t="s">
        <v>3602</v>
      </c>
      <c r="C6610" s="246" t="str">
        <f>data_olah!B726</f>
        <v>PASER</v>
      </c>
      <c r="D6610" s="246" t="str">
        <f>data_olah!C726</f>
        <v>LONG IKIS</v>
      </c>
      <c r="E6610" s="246" t="str">
        <f>data_olah!D726</f>
        <v>KRAYAN MAKMUR</v>
      </c>
      <c r="F6610" s="247" t="str">
        <f>data_olah!F726</f>
        <v>-1.6155006851311575</v>
      </c>
      <c r="G6610" s="247" t="str">
        <f>data_olah!G726</f>
        <v>116.23971890807695</v>
      </c>
      <c r="H6610" s="246" t="str">
        <f>data_olah!H726</f>
        <v>TELKOMSEL</v>
      </c>
      <c r="I6610" s="246" t="str">
        <f>data_olah!I726</f>
        <v>ORBIT</v>
      </c>
      <c r="J6610" s="246" t="str">
        <f>data_olah!J726</f>
        <v>TERPASANG</v>
      </c>
      <c r="K6610" s="246" t="str">
        <f>data_olah!T726</f>
        <v>&lt;= 500GB</v>
      </c>
      <c r="L6610" s="246" t="str">
        <f>data_olah!U726</f>
        <v>TIDAK TERDETEKSI</v>
      </c>
    </row>
    <row r="6611">
      <c r="A6611" s="245">
        <v>2026.0</v>
      </c>
      <c r="B6611" s="245" t="s">
        <v>3602</v>
      </c>
      <c r="C6611" s="246" t="str">
        <f>data_olah!B727</f>
        <v>PASER</v>
      </c>
      <c r="D6611" s="246" t="str">
        <f>data_olah!C727</f>
        <v>LONG IKIS</v>
      </c>
      <c r="E6611" s="246" t="str">
        <f>data_olah!D727</f>
        <v>KAYUNGO SARI</v>
      </c>
      <c r="F6611" s="247" t="str">
        <f>data_olah!F727</f>
        <v>-1.5351123707783323</v>
      </c>
      <c r="G6611" s="247" t="str">
        <f>data_olah!G727</f>
        <v>116.19353802398331</v>
      </c>
      <c r="H6611" s="246" t="str">
        <f>data_olah!H727</f>
        <v>ICON+</v>
      </c>
      <c r="I6611" s="246" t="str">
        <f>data_olah!I727</f>
        <v> Broadband + I-WIN</v>
      </c>
      <c r="J6611" s="246" t="str">
        <f>data_olah!J727</f>
        <v>TERPASANG</v>
      </c>
      <c r="K6611" s="246" t="str">
        <f>data_olah!T727</f>
        <v/>
      </c>
      <c r="L6611" s="246" t="str">
        <f>data_olah!U727</f>
        <v>KURANG OPTIMAL</v>
      </c>
    </row>
    <row r="6612">
      <c r="A6612" s="245">
        <v>2026.0</v>
      </c>
      <c r="B6612" s="245" t="s">
        <v>3602</v>
      </c>
      <c r="C6612" s="246" t="str">
        <f>data_olah!B728</f>
        <v>PASER</v>
      </c>
      <c r="D6612" s="246" t="str">
        <f>data_olah!C728</f>
        <v>LONG IKIS</v>
      </c>
      <c r="E6612" s="246" t="str">
        <f>data_olah!D728</f>
        <v>KRAYAN BAHAGIA</v>
      </c>
      <c r="F6612" s="247" t="str">
        <f>data_olah!F728</f>
        <v>-1.5860181771117912</v>
      </c>
      <c r="G6612" s="247" t="str">
        <f>data_olah!G728</f>
        <v>116.20651252179249</v>
      </c>
      <c r="H6612" s="246" t="str">
        <f>data_olah!H728</f>
        <v>TELKOMSEL</v>
      </c>
      <c r="I6612" s="246" t="str">
        <f>data_olah!I728</f>
        <v>INDIHOME</v>
      </c>
      <c r="J6612" s="246" t="str">
        <f>data_olah!J728</f>
        <v>TERPASANG</v>
      </c>
      <c r="K6612" s="246" t="str">
        <f>data_olah!T728</f>
        <v/>
      </c>
      <c r="L6612" s="246" t="str">
        <f>data_olah!U728</f>
        <v>TIDAK OPTIMAL</v>
      </c>
    </row>
    <row r="6613">
      <c r="A6613" s="245">
        <v>2026.0</v>
      </c>
      <c r="B6613" s="245" t="s">
        <v>3602</v>
      </c>
      <c r="C6613" s="246" t="str">
        <f>data_olah!B729</f>
        <v>PASER</v>
      </c>
      <c r="D6613" s="246" t="str">
        <f>data_olah!C729</f>
        <v>LONG IKIS</v>
      </c>
      <c r="E6613" s="246" t="str">
        <f>data_olah!D729</f>
        <v>SAWIT JAYA</v>
      </c>
      <c r="F6613" s="247" t="str">
        <f>data_olah!F729</f>
        <v>-1.5864424701402697</v>
      </c>
      <c r="G6613" s="247" t="str">
        <f>data_olah!G729</f>
        <v>116.1571807716035</v>
      </c>
      <c r="H6613" s="246" t="str">
        <f>data_olah!H729</f>
        <v>TELKOMSEL</v>
      </c>
      <c r="I6613" s="246" t="str">
        <f>data_olah!I729</f>
        <v>INDIHOME</v>
      </c>
      <c r="J6613" s="246" t="str">
        <f>data_olah!J729</f>
        <v>TERPASANG</v>
      </c>
      <c r="K6613" s="246" t="str">
        <f>data_olah!T729</f>
        <v/>
      </c>
      <c r="L6613" s="246" t="str">
        <f>data_olah!U729</f>
        <v>TIDAK AKTIF</v>
      </c>
    </row>
    <row r="6614">
      <c r="A6614" s="245">
        <v>2026.0</v>
      </c>
      <c r="B6614" s="245" t="s">
        <v>3602</v>
      </c>
      <c r="C6614" s="246" t="str">
        <f>data_olah!B730</f>
        <v>PASER</v>
      </c>
      <c r="D6614" s="246" t="str">
        <f>data_olah!C730</f>
        <v>LONG IKIS</v>
      </c>
      <c r="E6614" s="246" t="str">
        <f>data_olah!D730</f>
        <v>SEKUROU JAYA</v>
      </c>
      <c r="F6614" s="247" t="str">
        <f>data_olah!F730</f>
        <v>-1.5615568020907897</v>
      </c>
      <c r="G6614" s="247" t="str">
        <f>data_olah!G730</f>
        <v>116.14049146416359</v>
      </c>
      <c r="H6614" s="246" t="str">
        <f>data_olah!H730</f>
        <v>TELKOMSEL</v>
      </c>
      <c r="I6614" s="246" t="str">
        <f>data_olah!I730</f>
        <v>INDIHOME</v>
      </c>
      <c r="J6614" s="246" t="str">
        <f>data_olah!J730</f>
        <v>TERPASANG</v>
      </c>
      <c r="K6614" s="246" t="str">
        <f>data_olah!T730</f>
        <v/>
      </c>
      <c r="L6614" s="246" t="str">
        <f>data_olah!U730</f>
        <v>TIDAK OPTIMAL</v>
      </c>
    </row>
    <row r="6615">
      <c r="A6615" s="245">
        <v>2026.0</v>
      </c>
      <c r="B6615" s="245" t="s">
        <v>3602</v>
      </c>
      <c r="C6615" s="246" t="str">
        <f>data_olah!B731</f>
        <v>PASER</v>
      </c>
      <c r="D6615" s="246" t="str">
        <f>data_olah!C731</f>
        <v>LONG IKIS</v>
      </c>
      <c r="E6615" s="246" t="str">
        <f>data_olah!D731</f>
        <v>KERTA BHAKTI</v>
      </c>
      <c r="F6615" s="247" t="str">
        <f>data_olah!F731</f>
        <v>-1.5424373481795448</v>
      </c>
      <c r="G6615" s="247" t="str">
        <f>data_olah!G731</f>
        <v>116.16092527230121</v>
      </c>
      <c r="H6615" s="246" t="str">
        <f>data_olah!H731</f>
        <v/>
      </c>
      <c r="I6615" s="246" t="str">
        <f>data_olah!I731</f>
        <v/>
      </c>
      <c r="J6615" s="246" t="str">
        <f>data_olah!J731</f>
        <v/>
      </c>
      <c r="K6615" s="246" t="str">
        <f>data_olah!T731</f>
        <v/>
      </c>
      <c r="L6615" s="246" t="str">
        <f>data_olah!U731</f>
        <v>BELUM TERPASANG</v>
      </c>
    </row>
    <row r="6616">
      <c r="A6616" s="245">
        <v>2026.0</v>
      </c>
      <c r="B6616" s="245" t="s">
        <v>3602</v>
      </c>
      <c r="C6616" s="246" t="str">
        <f>data_olah!B732</f>
        <v>PASER</v>
      </c>
      <c r="D6616" s="246" t="str">
        <f>data_olah!C732</f>
        <v>LONG IKIS</v>
      </c>
      <c r="E6616" s="246" t="str">
        <f>data_olah!D732</f>
        <v>ADANG JAYA</v>
      </c>
      <c r="F6616" s="247" t="str">
        <f>data_olah!F732</f>
        <v>-1.6383764611247895</v>
      </c>
      <c r="G6616" s="247" t="str">
        <f>data_olah!G732</f>
        <v>116.33232720325648</v>
      </c>
      <c r="H6616" s="246" t="str">
        <f>data_olah!H732</f>
        <v>ICON+</v>
      </c>
      <c r="I6616" s="246" t="str">
        <f>data_olah!I732</f>
        <v> Broadband + I-WIN</v>
      </c>
      <c r="J6616" s="246" t="str">
        <f>data_olah!J732</f>
        <v>TERPASANG</v>
      </c>
      <c r="K6616" s="246" t="str">
        <f>data_olah!T732</f>
        <v/>
      </c>
      <c r="L6616" s="246" t="str">
        <f>data_olah!U732</f>
        <v>KURANG OPTIMAL</v>
      </c>
    </row>
    <row r="6617">
      <c r="A6617" s="245">
        <v>2026.0</v>
      </c>
      <c r="B6617" s="245" t="s">
        <v>3602</v>
      </c>
      <c r="C6617" s="246" t="str">
        <f>data_olah!B733</f>
        <v>PASER</v>
      </c>
      <c r="D6617" s="246" t="str">
        <f>data_olah!C733</f>
        <v>LONG IKIS</v>
      </c>
      <c r="E6617" s="246" t="str">
        <f>data_olah!D733</f>
        <v>TAJER MULYA</v>
      </c>
      <c r="F6617" s="247" t="str">
        <f>data_olah!F733</f>
        <v>-1.550267827612046</v>
      </c>
      <c r="G6617" s="247" t="str">
        <f>data_olah!G733</f>
        <v>116.24587459934338</v>
      </c>
      <c r="H6617" s="246" t="str">
        <f>data_olah!H733</f>
        <v>TELKOMSEL</v>
      </c>
      <c r="I6617" s="246" t="str">
        <f>data_olah!I733</f>
        <v>INDIHOME</v>
      </c>
      <c r="J6617" s="246" t="str">
        <f>data_olah!J733</f>
        <v>TERPASANG</v>
      </c>
      <c r="K6617" s="246" t="str">
        <f>data_olah!T733</f>
        <v/>
      </c>
      <c r="L6617" s="246" t="str">
        <f>data_olah!U733</f>
        <v>KURANG OPTIMAL</v>
      </c>
    </row>
    <row r="6618">
      <c r="A6618" s="245">
        <v>2026.0</v>
      </c>
      <c r="B6618" s="245" t="s">
        <v>3602</v>
      </c>
      <c r="C6618" s="246" t="str">
        <f>data_olah!B734</f>
        <v>PASER</v>
      </c>
      <c r="D6618" s="246" t="str">
        <f>data_olah!C734</f>
        <v>LONG IKIS</v>
      </c>
      <c r="E6618" s="246" t="str">
        <f>data_olah!D734</f>
        <v>BREWE</v>
      </c>
      <c r="F6618" s="247" t="str">
        <f>data_olah!F734</f>
        <v>-1.561181803819036</v>
      </c>
      <c r="G6618" s="247" t="str">
        <f>data_olah!G734</f>
        <v>116.1219182838604</v>
      </c>
      <c r="H6618" s="246" t="str">
        <f>data_olah!H734</f>
        <v>ICON+</v>
      </c>
      <c r="I6618" s="246" t="str">
        <f>data_olah!I734</f>
        <v> Broadband + I-WIN</v>
      </c>
      <c r="J6618" s="246" t="str">
        <f>data_olah!J734</f>
        <v>TERPASANG</v>
      </c>
      <c r="K6618" s="246" t="str">
        <f>data_olah!T734</f>
        <v/>
      </c>
      <c r="L6618" s="246" t="str">
        <f>data_olah!U734</f>
        <v>KURANG OPTIMAL</v>
      </c>
    </row>
    <row r="6619">
      <c r="A6619" s="245">
        <v>2026.0</v>
      </c>
      <c r="B6619" s="245" t="s">
        <v>3602</v>
      </c>
      <c r="C6619" s="246" t="str">
        <f>data_olah!B735</f>
        <v>PASER</v>
      </c>
      <c r="D6619" s="246" t="str">
        <f>data_olah!C735</f>
        <v>LONG IKIS</v>
      </c>
      <c r="E6619" s="246" t="str">
        <f>data_olah!D735</f>
        <v>ATANG PAIT</v>
      </c>
      <c r="F6619" s="247" t="str">
        <f>data_olah!F735</f>
        <v>-1.6115590176202572</v>
      </c>
      <c r="G6619" s="247" t="str">
        <f>data_olah!G735</f>
        <v>116.19032465421428</v>
      </c>
      <c r="H6619" s="246" t="str">
        <f>data_olah!H735</f>
        <v>TELKOMSEL</v>
      </c>
      <c r="I6619" s="246" t="str">
        <f>data_olah!I735</f>
        <v>INDIHOME</v>
      </c>
      <c r="J6619" s="246" t="str">
        <f>data_olah!J735</f>
        <v>TERPASANG</v>
      </c>
      <c r="K6619" s="246" t="str">
        <f>data_olah!T735</f>
        <v/>
      </c>
      <c r="L6619" s="246" t="str">
        <f>data_olah!U735</f>
        <v>TIDAK OPTIMAL</v>
      </c>
    </row>
    <row r="6620">
      <c r="A6620" s="245">
        <v>2026.0</v>
      </c>
      <c r="B6620" s="245" t="s">
        <v>3602</v>
      </c>
      <c r="C6620" s="246" t="str">
        <f>data_olah!B736</f>
        <v>PASER</v>
      </c>
      <c r="D6620" s="246" t="str">
        <f>data_olah!C736</f>
        <v>LONG KALI</v>
      </c>
      <c r="E6620" s="246" t="str">
        <f>data_olah!D736</f>
        <v>MUARA TELAKE</v>
      </c>
      <c r="F6620" s="247" t="str">
        <f>data_olah!F736</f>
        <v>-1.619331586497307</v>
      </c>
      <c r="G6620" s="247" t="str">
        <f>data_olah!G736</f>
        <v>116.51161637653172</v>
      </c>
      <c r="H6620" s="246" t="str">
        <f>data_olah!H736</f>
        <v>TELKOMSEL</v>
      </c>
      <c r="I6620" s="246" t="str">
        <f>data_olah!I736</f>
        <v>ORBIT</v>
      </c>
      <c r="J6620" s="246" t="str">
        <f>data_olah!J736</f>
        <v>TERPASANG</v>
      </c>
      <c r="K6620" s="246" t="str">
        <f>data_olah!T736</f>
        <v>&lt;= 50GB</v>
      </c>
      <c r="L6620" s="246" t="str">
        <f>data_olah!U736</f>
        <v>TIDAK TERDETEKSI</v>
      </c>
    </row>
    <row r="6621">
      <c r="A6621" s="245">
        <v>2026.0</v>
      </c>
      <c r="B6621" s="245" t="s">
        <v>3602</v>
      </c>
      <c r="C6621" s="246" t="str">
        <f>data_olah!B737</f>
        <v>PASER</v>
      </c>
      <c r="D6621" s="246" t="str">
        <f>data_olah!C737</f>
        <v>LONG KALI</v>
      </c>
      <c r="E6621" s="246" t="str">
        <f>data_olah!D737</f>
        <v>SEBAKUNG</v>
      </c>
      <c r="F6621" s="247" t="str">
        <f>data_olah!F737</f>
        <v>-1.5590520404093835</v>
      </c>
      <c r="G6621" s="247" t="str">
        <f>data_olah!G737</f>
        <v>116.33868483094787</v>
      </c>
      <c r="H6621" s="246" t="str">
        <f>data_olah!H737</f>
        <v>ICON+</v>
      </c>
      <c r="I6621" s="246" t="str">
        <f>data_olah!I737</f>
        <v>STARLINK</v>
      </c>
      <c r="J6621" s="246" t="str">
        <f>data_olah!J737</f>
        <v>TERPASANG</v>
      </c>
      <c r="K6621" s="246" t="str">
        <f>data_olah!T737</f>
        <v/>
      </c>
      <c r="L6621" s="246" t="str">
        <f>data_olah!U737</f>
        <v>KURANG OPTIMAL</v>
      </c>
    </row>
    <row r="6622">
      <c r="A6622" s="245">
        <v>2026.0</v>
      </c>
      <c r="B6622" s="245" t="s">
        <v>3602</v>
      </c>
      <c r="C6622" s="246" t="str">
        <f>data_olah!B738</f>
        <v>PASER</v>
      </c>
      <c r="D6622" s="246" t="str">
        <f>data_olah!C738</f>
        <v>LONG KALI</v>
      </c>
      <c r="E6622" s="246" t="str">
        <f>data_olah!D738</f>
        <v>BENTE TUALAN</v>
      </c>
      <c r="F6622" s="247" t="str">
        <f>data_olah!F738</f>
        <v>-1.462622224262994</v>
      </c>
      <c r="G6622" s="247" t="str">
        <f>data_olah!G738</f>
        <v>116.33299255659576</v>
      </c>
      <c r="H6622" s="246" t="str">
        <f>data_olah!H738</f>
        <v>ICON+</v>
      </c>
      <c r="I6622" s="246" t="str">
        <f>data_olah!I738</f>
        <v> Broadband + I-WIN</v>
      </c>
      <c r="J6622" s="246" t="str">
        <f>data_olah!J738</f>
        <v>TERPASANG</v>
      </c>
      <c r="K6622" s="246" t="str">
        <f>data_olah!T738</f>
        <v/>
      </c>
      <c r="L6622" s="246" t="str">
        <f>data_olah!U738</f>
        <v>KURANG OPTIMAL</v>
      </c>
    </row>
    <row r="6623">
      <c r="A6623" s="245">
        <v>2026.0</v>
      </c>
      <c r="B6623" s="245" t="s">
        <v>3602</v>
      </c>
      <c r="C6623" s="246" t="str">
        <f>data_olah!B739</f>
        <v>PASER</v>
      </c>
      <c r="D6623" s="246" t="str">
        <f>data_olah!C739</f>
        <v>LONG KALI</v>
      </c>
      <c r="E6623" s="246" t="str">
        <f>data_olah!D739</f>
        <v>MENDIK</v>
      </c>
      <c r="F6623" s="247" t="str">
        <f>data_olah!F739</f>
        <v>-1.4476101127610883</v>
      </c>
      <c r="G6623" s="247" t="str">
        <f>data_olah!G739</f>
        <v>116.31655047447941</v>
      </c>
      <c r="H6623" s="246" t="str">
        <f>data_olah!H739</f>
        <v>PSN</v>
      </c>
      <c r="I6623" s="246" t="str">
        <f>data_olah!I739</f>
        <v>VSAT</v>
      </c>
      <c r="J6623" s="246" t="str">
        <f>data_olah!J739</f>
        <v>TERPASANG</v>
      </c>
      <c r="K6623" s="246" t="str">
        <f>data_olah!T739</f>
        <v>&lt;= 10GB</v>
      </c>
      <c r="L6623" s="246" t="str">
        <f>data_olah!U739</f>
        <v>TIDAK OPTIMAL</v>
      </c>
    </row>
    <row r="6624">
      <c r="A6624" s="245">
        <v>2026.0</v>
      </c>
      <c r="B6624" s="245" t="s">
        <v>3602</v>
      </c>
      <c r="C6624" s="246" t="str">
        <f>data_olah!B740</f>
        <v>PASER</v>
      </c>
      <c r="D6624" s="246" t="str">
        <f>data_olah!C740</f>
        <v>LONG KALI</v>
      </c>
      <c r="E6624" s="246" t="str">
        <f>data_olah!D740</f>
        <v>MUNGGU</v>
      </c>
      <c r="F6624" s="247" t="str">
        <f>data_olah!F740</f>
        <v>-1.4108292144102974</v>
      </c>
      <c r="G6624" s="247" t="str">
        <f>data_olah!G740</f>
        <v>116.26745335912892</v>
      </c>
      <c r="H6624" s="246" t="str">
        <f>data_olah!H740</f>
        <v>ICON+</v>
      </c>
      <c r="I6624" s="246" t="str">
        <f>data_olah!I740</f>
        <v>STARLINK</v>
      </c>
      <c r="J6624" s="246" t="str">
        <f>data_olah!J740</f>
        <v>TERPASANG</v>
      </c>
      <c r="K6624" s="246" t="str">
        <f>data_olah!T740</f>
        <v/>
      </c>
      <c r="L6624" s="246" t="str">
        <f>data_olah!U740</f>
        <v>TIDAK OPTIMAL</v>
      </c>
    </row>
    <row r="6625">
      <c r="A6625" s="245">
        <v>2026.0</v>
      </c>
      <c r="B6625" s="245" t="s">
        <v>3602</v>
      </c>
      <c r="C6625" s="246" t="str">
        <f>data_olah!B741</f>
        <v>PASER</v>
      </c>
      <c r="D6625" s="246" t="str">
        <f>data_olah!C741</f>
        <v>LONG KALI</v>
      </c>
      <c r="E6625" s="246" t="str">
        <f>data_olah!D741</f>
        <v>MUARA PIAS</v>
      </c>
      <c r="F6625" s="247" t="str">
        <f>data_olah!F741</f>
        <v>-1.3861178972004542</v>
      </c>
      <c r="G6625" s="247" t="str">
        <f>data_olah!G741</f>
        <v>116.26914368950933</v>
      </c>
      <c r="H6625" s="246" t="str">
        <f>data_olah!H741</f>
        <v>ICON+</v>
      </c>
      <c r="I6625" s="246" t="str">
        <f>data_olah!I741</f>
        <v>STARLINK</v>
      </c>
      <c r="J6625" s="246" t="str">
        <f>data_olah!J741</f>
        <v>TERPASANG</v>
      </c>
      <c r="K6625" s="246" t="str">
        <f>data_olah!T741</f>
        <v/>
      </c>
      <c r="L6625" s="246" t="str">
        <f>data_olah!U741</f>
        <v>KURANG OPTIMAL</v>
      </c>
    </row>
    <row r="6626">
      <c r="A6626" s="245">
        <v>2026.0</v>
      </c>
      <c r="B6626" s="245" t="s">
        <v>3602</v>
      </c>
      <c r="C6626" s="246" t="str">
        <f>data_olah!B742</f>
        <v>PASER</v>
      </c>
      <c r="D6626" s="246" t="str">
        <f>data_olah!C742</f>
        <v>LONG KALI</v>
      </c>
      <c r="E6626" s="246" t="str">
        <f>data_olah!D742</f>
        <v>MUARA TOYU</v>
      </c>
      <c r="F6626" s="247" t="str">
        <f>data_olah!F742</f>
        <v>-1.337380694997229</v>
      </c>
      <c r="G6626" s="247" t="str">
        <f>data_olah!G742</f>
        <v>116.27572389312449</v>
      </c>
      <c r="H6626" s="246" t="str">
        <f>data_olah!H742</f>
        <v>ICON+</v>
      </c>
      <c r="I6626" s="246" t="str">
        <f>data_olah!I742</f>
        <v>STARLINK</v>
      </c>
      <c r="J6626" s="246" t="str">
        <f>data_olah!J742</f>
        <v>TERPASANG</v>
      </c>
      <c r="K6626" s="246" t="str">
        <f>data_olah!T742</f>
        <v/>
      </c>
      <c r="L6626" s="246" t="str">
        <f>data_olah!U742</f>
        <v>KURANG OPTIMAL</v>
      </c>
    </row>
    <row r="6627">
      <c r="A6627" s="245">
        <v>2026.0</v>
      </c>
      <c r="B6627" s="245" t="s">
        <v>3602</v>
      </c>
      <c r="C6627" s="246" t="str">
        <f>data_olah!B743</f>
        <v>PASER</v>
      </c>
      <c r="D6627" s="246" t="str">
        <f>data_olah!C743</f>
        <v>LONG KALI</v>
      </c>
      <c r="E6627" s="246" t="str">
        <f>data_olah!D743</f>
        <v>PERKUWEN</v>
      </c>
      <c r="F6627" s="247" t="str">
        <f>data_olah!F743</f>
        <v>-1.3295554581757978</v>
      </c>
      <c r="G6627" s="247" t="str">
        <f>data_olah!G743</f>
        <v>116.15415885150873</v>
      </c>
      <c r="H6627" s="246" t="str">
        <f>data_olah!H743</f>
        <v>ICON+</v>
      </c>
      <c r="I6627" s="246" t="str">
        <f>data_olah!I743</f>
        <v> Broadband + I-WIN</v>
      </c>
      <c r="J6627" s="246" t="str">
        <f>data_olah!J743</f>
        <v>TERPASANG</v>
      </c>
      <c r="K6627" s="246" t="str">
        <f>data_olah!T743</f>
        <v/>
      </c>
      <c r="L6627" s="246" t="str">
        <f>data_olah!U743</f>
        <v>KURANG OPTIMAL</v>
      </c>
    </row>
    <row r="6628">
      <c r="A6628" s="245">
        <v>2026.0</v>
      </c>
      <c r="B6628" s="245" t="s">
        <v>3602</v>
      </c>
      <c r="C6628" s="246" t="str">
        <f>data_olah!B744</f>
        <v>PASER</v>
      </c>
      <c r="D6628" s="246" t="str">
        <f>data_olah!C744</f>
        <v>LONG KALI</v>
      </c>
      <c r="E6628" s="246" t="str">
        <f>data_olah!D744</f>
        <v>PINANG JATUS</v>
      </c>
      <c r="F6628" s="247" t="str">
        <f>data_olah!F744</f>
        <v>-1.381427097230078</v>
      </c>
      <c r="G6628" s="247" t="str">
        <f>data_olah!G744</f>
        <v>116.14818356008242</v>
      </c>
      <c r="H6628" s="246" t="str">
        <f>data_olah!H744</f>
        <v>ICON+</v>
      </c>
      <c r="I6628" s="246" t="str">
        <f>data_olah!I744</f>
        <v> Broadband + I-WIN</v>
      </c>
      <c r="J6628" s="246" t="str">
        <f>data_olah!J744</f>
        <v>TERPASANG</v>
      </c>
      <c r="K6628" s="246" t="str">
        <f>data_olah!T744</f>
        <v/>
      </c>
      <c r="L6628" s="246" t="str">
        <f>data_olah!U744</f>
        <v>KURANG OPTIMAL</v>
      </c>
    </row>
    <row r="6629">
      <c r="A6629" s="245">
        <v>2026.0</v>
      </c>
      <c r="B6629" s="245" t="s">
        <v>3602</v>
      </c>
      <c r="C6629" s="246" t="str">
        <f>data_olah!B745</f>
        <v>PASER</v>
      </c>
      <c r="D6629" s="246" t="str">
        <f>data_olah!C745</f>
        <v>LONG KALI</v>
      </c>
      <c r="E6629" s="246" t="str">
        <f>data_olah!D745</f>
        <v>MUARA LAMBAKAN</v>
      </c>
      <c r="F6629" s="247" t="str">
        <f>data_olah!F745</f>
        <v>-1.2881086277506004</v>
      </c>
      <c r="G6629" s="247" t="str">
        <f>data_olah!G745</f>
        <v>116.11773044246445</v>
      </c>
      <c r="H6629" s="246" t="str">
        <f>data_olah!H745</f>
        <v>ICON+</v>
      </c>
      <c r="I6629" s="246" t="str">
        <f>data_olah!I745</f>
        <v> Broadband + I-WIN</v>
      </c>
      <c r="J6629" s="246" t="str">
        <f>data_olah!J745</f>
        <v>TERPASANG</v>
      </c>
      <c r="K6629" s="246" t="str">
        <f>data_olah!T745</f>
        <v/>
      </c>
      <c r="L6629" s="246" t="str">
        <f>data_olah!U745</f>
        <v>KURANG OPTIMAL</v>
      </c>
    </row>
    <row r="6630">
      <c r="A6630" s="245">
        <v>2026.0</v>
      </c>
      <c r="B6630" s="245" t="s">
        <v>3602</v>
      </c>
      <c r="C6630" s="246" t="str">
        <f>data_olah!B746</f>
        <v>PASER</v>
      </c>
      <c r="D6630" s="246" t="str">
        <f>data_olah!C746</f>
        <v>LONG KALI</v>
      </c>
      <c r="E6630" s="246" t="str">
        <f>data_olah!D746</f>
        <v>KEPALA TELAKE</v>
      </c>
      <c r="F6630" s="247" t="str">
        <f>data_olah!F746</f>
        <v>-1.2375</v>
      </c>
      <c r="G6630" s="247" t="str">
        <f>data_olah!G746</f>
        <v>115.9572</v>
      </c>
      <c r="H6630" s="246" t="str">
        <f>data_olah!H746</f>
        <v>ICON+</v>
      </c>
      <c r="I6630" s="246" t="str">
        <f>data_olah!I746</f>
        <v>STARLINK</v>
      </c>
      <c r="J6630" s="246" t="str">
        <f>data_olah!J746</f>
        <v>TERPASANG</v>
      </c>
      <c r="K6630" s="246" t="str">
        <f>data_olah!T746</f>
        <v/>
      </c>
      <c r="L6630" s="246" t="str">
        <f>data_olah!U746</f>
        <v>KURANG OPTIMAL</v>
      </c>
    </row>
    <row r="6631">
      <c r="A6631" s="245">
        <v>2026.0</v>
      </c>
      <c r="B6631" s="245" t="s">
        <v>3602</v>
      </c>
      <c r="C6631" s="246" t="str">
        <f>data_olah!B747</f>
        <v>PASER</v>
      </c>
      <c r="D6631" s="246" t="str">
        <f>data_olah!C747</f>
        <v>LONG KALI</v>
      </c>
      <c r="E6631" s="246" t="str">
        <f>data_olah!D747</f>
        <v>MENDIK MAKMUR</v>
      </c>
      <c r="F6631" s="247" t="str">
        <f>data_olah!F747</f>
        <v>-1.4626906783413545</v>
      </c>
      <c r="G6631" s="247" t="str">
        <f>data_olah!G747</f>
        <v>116.26995935217819</v>
      </c>
      <c r="H6631" s="246" t="str">
        <f>data_olah!H747</f>
        <v>TELKOMSEL</v>
      </c>
      <c r="I6631" s="246" t="str">
        <f>data_olah!I747</f>
        <v>ORBIT</v>
      </c>
      <c r="J6631" s="246" t="str">
        <f>data_olah!J747</f>
        <v>TERPASANG</v>
      </c>
      <c r="K6631" s="246" t="str">
        <f>data_olah!T747</f>
        <v>TIDAK AKTIF</v>
      </c>
      <c r="L6631" s="246" t="str">
        <f>data_olah!U747</f>
        <v>TIDAK TERDETEKSI</v>
      </c>
    </row>
    <row r="6632">
      <c r="A6632" s="245">
        <v>2026.0</v>
      </c>
      <c r="B6632" s="245" t="s">
        <v>3602</v>
      </c>
      <c r="C6632" s="246" t="str">
        <f>data_olah!B748</f>
        <v>PASER</v>
      </c>
      <c r="D6632" s="246" t="str">
        <f>data_olah!C748</f>
        <v>LONG KALI</v>
      </c>
      <c r="E6632" s="246" t="str">
        <f>data_olah!D748</f>
        <v>MENDIK KARYA</v>
      </c>
      <c r="F6632" s="247" t="str">
        <f>data_olah!F748</f>
        <v>-1.4263275155095152</v>
      </c>
      <c r="G6632" s="247" t="str">
        <f>data_olah!G748</f>
        <v>116.26473886097946</v>
      </c>
      <c r="H6632" s="246" t="str">
        <f>data_olah!H748</f>
        <v>TELKOMSEL</v>
      </c>
      <c r="I6632" s="246" t="str">
        <f>data_olah!I748</f>
        <v>ORBIT</v>
      </c>
      <c r="J6632" s="246" t="str">
        <f>data_olah!J748</f>
        <v>TERPASANG</v>
      </c>
      <c r="K6632" s="246" t="str">
        <f>data_olah!T748</f>
        <v>&lt;= 100GB</v>
      </c>
      <c r="L6632" s="246" t="str">
        <f>data_olah!U748</f>
        <v>TIDAK TERDETEKSI</v>
      </c>
    </row>
    <row r="6633">
      <c r="A6633" s="245">
        <v>2026.0</v>
      </c>
      <c r="B6633" s="245" t="s">
        <v>3602</v>
      </c>
      <c r="C6633" s="246" t="str">
        <f>data_olah!B749</f>
        <v>PASER</v>
      </c>
      <c r="D6633" s="246" t="str">
        <f>data_olah!C749</f>
        <v>LONG KALI</v>
      </c>
      <c r="E6633" s="246" t="str">
        <f>data_olah!D749</f>
        <v>MENDIK BHAKTI</v>
      </c>
      <c r="F6633" s="247" t="str">
        <f>data_olah!F749</f>
        <v>-1.4488898011900355</v>
      </c>
      <c r="G6633" s="247" t="str">
        <f>data_olah!G749</f>
        <v>116.24406566573357</v>
      </c>
      <c r="H6633" s="246" t="str">
        <f>data_olah!H749</f>
        <v>ICON+</v>
      </c>
      <c r="I6633" s="246" t="str">
        <f>data_olah!I749</f>
        <v>STARLINK</v>
      </c>
      <c r="J6633" s="246" t="str">
        <f>data_olah!J749</f>
        <v>TERPASANG</v>
      </c>
      <c r="K6633" s="246" t="str">
        <f>data_olah!T749</f>
        <v/>
      </c>
      <c r="L6633" s="246" t="str">
        <f>data_olah!U749</f>
        <v>KURANG OPTIMAL</v>
      </c>
    </row>
    <row r="6634">
      <c r="A6634" s="245">
        <v>2026.0</v>
      </c>
      <c r="B6634" s="245" t="s">
        <v>3602</v>
      </c>
      <c r="C6634" s="246" t="str">
        <f>data_olah!B750</f>
        <v>PASER</v>
      </c>
      <c r="D6634" s="246" t="str">
        <f>data_olah!C750</f>
        <v>LONG KALI</v>
      </c>
      <c r="E6634" s="246" t="str">
        <f>data_olah!D750</f>
        <v>SEBAKUNG TAKA</v>
      </c>
      <c r="F6634" s="247" t="str">
        <f>data_olah!F750</f>
        <v>-1.58134065129979</v>
      </c>
      <c r="G6634" s="247" t="str">
        <f>data_olah!G750</f>
        <v>116.42756444115314</v>
      </c>
      <c r="H6634" s="246" t="str">
        <f>data_olah!H750</f>
        <v>ICON+</v>
      </c>
      <c r="I6634" s="246" t="str">
        <f>data_olah!I750</f>
        <v> Broadband + I-WIN</v>
      </c>
      <c r="J6634" s="246" t="str">
        <f>data_olah!J750</f>
        <v>TERPASANG</v>
      </c>
      <c r="K6634" s="246" t="str">
        <f>data_olah!T750</f>
        <v/>
      </c>
      <c r="L6634" s="246" t="str">
        <f>data_olah!U750</f>
        <v>KURANG OPTIMAL</v>
      </c>
    </row>
    <row r="6635">
      <c r="A6635" s="245">
        <v>2026.0</v>
      </c>
      <c r="B6635" s="245" t="s">
        <v>3602</v>
      </c>
      <c r="C6635" s="246" t="str">
        <f>data_olah!B751</f>
        <v>PASER</v>
      </c>
      <c r="D6635" s="246" t="str">
        <f>data_olah!C751</f>
        <v>LONG KALI</v>
      </c>
      <c r="E6635" s="246" t="str">
        <f>data_olah!D751</f>
        <v>MARUAT</v>
      </c>
      <c r="F6635" s="247" t="str">
        <f>data_olah!F751</f>
        <v>-1.5824730717803626</v>
      </c>
      <c r="G6635" s="247" t="str">
        <f>data_olah!G751</f>
        <v>116.50083032754519</v>
      </c>
      <c r="H6635" s="246" t="str">
        <f>data_olah!H751</f>
        <v>ICON+</v>
      </c>
      <c r="I6635" s="246" t="str">
        <f>data_olah!I751</f>
        <v> Broadband + I-WIN</v>
      </c>
      <c r="J6635" s="246" t="str">
        <f>data_olah!J751</f>
        <v>TERPASANG</v>
      </c>
      <c r="K6635" s="246" t="str">
        <f>data_olah!T751</f>
        <v/>
      </c>
      <c r="L6635" s="246" t="str">
        <f>data_olah!U751</f>
        <v>KURANG OPTIMAL</v>
      </c>
    </row>
    <row r="6636">
      <c r="A6636" s="245">
        <v>2026.0</v>
      </c>
      <c r="B6636" s="245" t="s">
        <v>3602</v>
      </c>
      <c r="C6636" s="246" t="str">
        <f>data_olah!B752</f>
        <v>PASER</v>
      </c>
      <c r="D6636" s="246" t="str">
        <f>data_olah!C752</f>
        <v>LONG KALI</v>
      </c>
      <c r="E6636" s="246" t="str">
        <f>data_olah!D752</f>
        <v>SEBAKUNG MAKMUR</v>
      </c>
      <c r="F6636" s="247" t="str">
        <f>data_olah!F752</f>
        <v>-1.5673846546240897</v>
      </c>
      <c r="G6636" s="247" t="str">
        <f>data_olah!G752</f>
        <v>116.3853984515906</v>
      </c>
      <c r="H6636" s="246" t="str">
        <f>data_olah!H752</f>
        <v>ICON+</v>
      </c>
      <c r="I6636" s="246" t="str">
        <f>data_olah!I752</f>
        <v> Broadband + I-WIN</v>
      </c>
      <c r="J6636" s="246" t="str">
        <f>data_olah!J752</f>
        <v>TERPASANG</v>
      </c>
      <c r="K6636" s="246" t="str">
        <f>data_olah!T752</f>
        <v/>
      </c>
      <c r="L6636" s="246" t="str">
        <f>data_olah!U752</f>
        <v>KURANG OPTIMAL</v>
      </c>
    </row>
    <row r="6637">
      <c r="A6637" s="245">
        <v>2026.0</v>
      </c>
      <c r="B6637" s="245" t="s">
        <v>3602</v>
      </c>
      <c r="C6637" s="246" t="str">
        <f>data_olah!B753</f>
        <v>PASER</v>
      </c>
      <c r="D6637" s="246" t="str">
        <f>data_olah!C753</f>
        <v>LONG KALI</v>
      </c>
      <c r="E6637" s="246" t="str">
        <f>data_olah!D753</f>
        <v>PETIKU</v>
      </c>
      <c r="F6637" s="247" t="str">
        <f>data_olah!F753</f>
        <v>-1.612497278479321</v>
      </c>
      <c r="G6637" s="247" t="str">
        <f>data_olah!G753</f>
        <v>116.45917438104699</v>
      </c>
      <c r="H6637" s="246" t="str">
        <f>data_olah!H753</f>
        <v>ICON+</v>
      </c>
      <c r="I6637" s="246" t="str">
        <f>data_olah!I753</f>
        <v> Broadband + I-WIN</v>
      </c>
      <c r="J6637" s="246" t="str">
        <f>data_olah!J753</f>
        <v>TERPASANG</v>
      </c>
      <c r="K6637" s="246" t="str">
        <f>data_olah!T753</f>
        <v/>
      </c>
      <c r="L6637" s="246" t="str">
        <f>data_olah!U753</f>
        <v>KURANG OPTIMAL</v>
      </c>
    </row>
    <row r="6638">
      <c r="A6638" s="245">
        <v>2026.0</v>
      </c>
      <c r="B6638" s="245" t="s">
        <v>3602</v>
      </c>
      <c r="C6638" s="246" t="str">
        <f>data_olah!B754</f>
        <v>PASER</v>
      </c>
      <c r="D6638" s="246" t="str">
        <f>data_olah!C754</f>
        <v>LONG KALI</v>
      </c>
      <c r="E6638" s="246" t="str">
        <f>data_olah!D754</f>
        <v>MUARA ADANG II</v>
      </c>
      <c r="F6638" s="247" t="str">
        <f>data_olah!F754</f>
        <v>-1.6319643193101914</v>
      </c>
      <c r="G6638" s="247" t="str">
        <f>data_olah!G754</f>
        <v>116.36843267949426</v>
      </c>
      <c r="H6638" s="246" t="str">
        <f>data_olah!H754</f>
        <v>ICON+</v>
      </c>
      <c r="I6638" s="246" t="str">
        <f>data_olah!I754</f>
        <v> Broadband + I-WIN</v>
      </c>
      <c r="J6638" s="246" t="str">
        <f>data_olah!J754</f>
        <v>TERPASANG</v>
      </c>
      <c r="K6638" s="246" t="str">
        <f>data_olah!T754</f>
        <v/>
      </c>
      <c r="L6638" s="246" t="str">
        <f>data_olah!U754</f>
        <v>KURANG OPTIMAL</v>
      </c>
    </row>
    <row r="6639">
      <c r="A6639" s="245">
        <v>2026.0</v>
      </c>
      <c r="B6639" s="245" t="s">
        <v>3602</v>
      </c>
      <c r="C6639" s="246" t="str">
        <f>data_olah!B755</f>
        <v>PASER</v>
      </c>
      <c r="D6639" s="246" t="str">
        <f>data_olah!C755</f>
        <v>LONG KALI</v>
      </c>
      <c r="E6639" s="246" t="str">
        <f>data_olah!D755</f>
        <v>MAKMUR JAYA</v>
      </c>
      <c r="F6639" s="247" t="str">
        <f>data_olah!F755</f>
        <v>-1.4626984797564322</v>
      </c>
      <c r="G6639" s="247" t="str">
        <f>data_olah!G755</f>
        <v>116.26995792278304</v>
      </c>
      <c r="H6639" s="246" t="str">
        <f>data_olah!H755</f>
        <v>TELKOMSEL</v>
      </c>
      <c r="I6639" s="246" t="str">
        <f>data_olah!I755</f>
        <v>ORBIT</v>
      </c>
      <c r="J6639" s="246" t="str">
        <f>data_olah!J755</f>
        <v>TERPASANG</v>
      </c>
      <c r="K6639" s="246" t="str">
        <f>data_olah!T755</f>
        <v>TIDAK AKTIF</v>
      </c>
      <c r="L6639" s="246" t="str">
        <f>data_olah!U755</f>
        <v>TIDAK TERDETEKSI</v>
      </c>
    </row>
    <row r="6640">
      <c r="A6640" s="245">
        <v>2026.0</v>
      </c>
      <c r="B6640" s="245" t="s">
        <v>3602</v>
      </c>
      <c r="C6640" s="246" t="str">
        <f>data_olah!B756</f>
        <v>PASER</v>
      </c>
      <c r="D6640" s="246" t="str">
        <f>data_olah!C756</f>
        <v>LONG KALI</v>
      </c>
      <c r="E6640" s="246" t="str">
        <f>data_olah!D756</f>
        <v>GUNUNG PUTAR</v>
      </c>
      <c r="F6640" s="247" t="str">
        <f>data_olah!F756</f>
        <v>-1.4972799193804507</v>
      </c>
      <c r="G6640" s="247" t="str">
        <f>data_olah!G756</f>
        <v>116.37426681718442</v>
      </c>
      <c r="H6640" s="246" t="str">
        <f>data_olah!H756</f>
        <v>TELKOM</v>
      </c>
      <c r="I6640" s="246" t="str">
        <f>data_olah!I756</f>
        <v>WMS</v>
      </c>
      <c r="J6640" s="246" t="str">
        <f>data_olah!J756</f>
        <v>TERPASANG</v>
      </c>
      <c r="K6640" s="246" t="str">
        <f>data_olah!T756</f>
        <v/>
      </c>
      <c r="L6640" s="246" t="str">
        <f>data_olah!U756</f>
        <v>TIDAK OPTIMAL</v>
      </c>
    </row>
    <row r="6641">
      <c r="A6641" s="245">
        <v>2026.0</v>
      </c>
      <c r="B6641" s="245" t="s">
        <v>3602</v>
      </c>
      <c r="C6641" s="246" t="str">
        <f>data_olah!B757</f>
        <v>PASER</v>
      </c>
      <c r="D6641" s="246" t="str">
        <f>data_olah!C757</f>
        <v>LONG KALI</v>
      </c>
      <c r="E6641" s="246" t="str">
        <f>data_olah!D757</f>
        <v>PUTANG</v>
      </c>
      <c r="F6641" s="247" t="str">
        <f>data_olah!F757</f>
        <v>-1.5406407711001724</v>
      </c>
      <c r="G6641" s="247" t="str">
        <f>data_olah!G757</f>
        <v>116.2865928748019</v>
      </c>
      <c r="H6641" s="246" t="str">
        <f>data_olah!H757</f>
        <v>TELKOMSEL</v>
      </c>
      <c r="I6641" s="246" t="str">
        <f>data_olah!I757</f>
        <v>INDIHOME</v>
      </c>
      <c r="J6641" s="246" t="str">
        <f>data_olah!J757</f>
        <v>TERPASANG</v>
      </c>
      <c r="K6641" s="246" t="str">
        <f>data_olah!T757</f>
        <v/>
      </c>
      <c r="L6641" s="246" t="str">
        <f>data_olah!U757</f>
        <v>TIDAK OPTIMAL</v>
      </c>
    </row>
    <row r="6642">
      <c r="A6642" s="245">
        <v>2026.0</v>
      </c>
      <c r="B6642" s="245" t="s">
        <v>3602</v>
      </c>
      <c r="C6642" s="246" t="str">
        <f>data_olah!B758</f>
        <v>PASER</v>
      </c>
      <c r="D6642" s="246" t="str">
        <f>data_olah!C758</f>
        <v>MUARA KOMAM</v>
      </c>
      <c r="E6642" s="246" t="str">
        <f>data_olah!D758</f>
        <v>BATU BOTUK</v>
      </c>
      <c r="F6642" s="247" t="str">
        <f>data_olah!F758</f>
        <v>-1.7034057102846756</v>
      </c>
      <c r="G6642" s="247" t="str">
        <f>data_olah!G758</f>
        <v>115.8197007487619</v>
      </c>
      <c r="H6642" s="246" t="str">
        <f>data_olah!H758</f>
        <v>TELKOMSEL</v>
      </c>
      <c r="I6642" s="246" t="str">
        <f>data_olah!I758</f>
        <v>INDIHOME</v>
      </c>
      <c r="J6642" s="246" t="str">
        <f>data_olah!J758</f>
        <v>TERPASANG</v>
      </c>
      <c r="K6642" s="246" t="str">
        <f>data_olah!T758</f>
        <v/>
      </c>
      <c r="L6642" s="246" t="str">
        <f>data_olah!U758</f>
        <v>TIDAK OPTIMAL</v>
      </c>
    </row>
    <row r="6643">
      <c r="A6643" s="245">
        <v>2026.0</v>
      </c>
      <c r="B6643" s="245" t="s">
        <v>3602</v>
      </c>
      <c r="C6643" s="246" t="str">
        <f>data_olah!B759</f>
        <v>PASER</v>
      </c>
      <c r="D6643" s="246" t="str">
        <f>data_olah!C759</f>
        <v>MUARA KOMAM</v>
      </c>
      <c r="E6643" s="246" t="str">
        <f>data_olah!D759</f>
        <v>UKO</v>
      </c>
      <c r="F6643" s="247" t="str">
        <f>data_olah!F759</f>
        <v>-1.6725214836206002</v>
      </c>
      <c r="G6643" s="247" t="str">
        <f>data_olah!G759</f>
        <v>115.82198427433167</v>
      </c>
      <c r="H6643" s="246" t="str">
        <f>data_olah!H759</f>
        <v>TELKOMSEL</v>
      </c>
      <c r="I6643" s="246" t="str">
        <f>data_olah!I759</f>
        <v>ORBIT</v>
      </c>
      <c r="J6643" s="246" t="str">
        <f>data_olah!J759</f>
        <v>TERPASANG</v>
      </c>
      <c r="K6643" s="246" t="str">
        <f>data_olah!T759</f>
        <v>&lt;= 10GB</v>
      </c>
      <c r="L6643" s="246" t="str">
        <f>data_olah!U759</f>
        <v>TIDAK TERDETEKSI</v>
      </c>
    </row>
    <row r="6644">
      <c r="A6644" s="245">
        <v>2026.0</v>
      </c>
      <c r="B6644" s="245" t="s">
        <v>3602</v>
      </c>
      <c r="C6644" s="246" t="str">
        <f>data_olah!B760</f>
        <v>PASER</v>
      </c>
      <c r="D6644" s="246" t="str">
        <f>data_olah!C760</f>
        <v>MUARA KOMAM</v>
      </c>
      <c r="E6644" s="246" t="str">
        <f>data_olah!D760</f>
        <v>MUARA LANGON</v>
      </c>
      <c r="F6644" s="247" t="str">
        <f>data_olah!F760</f>
        <v>-1.6654138106377614</v>
      </c>
      <c r="G6644" s="247" t="str">
        <f>data_olah!G760</f>
        <v>115.7549273526978</v>
      </c>
      <c r="H6644" s="246" t="str">
        <f>data_olah!H760</f>
        <v>TELKOM</v>
      </c>
      <c r="I6644" s="246" t="str">
        <f>data_olah!I760</f>
        <v>WMS</v>
      </c>
      <c r="J6644" s="246" t="str">
        <f>data_olah!J760</f>
        <v>TERPASANG</v>
      </c>
      <c r="K6644" s="246" t="str">
        <f>data_olah!T760</f>
        <v/>
      </c>
      <c r="L6644" s="246" t="str">
        <f>data_olah!U760</f>
        <v>TIDAK OPTIMAL</v>
      </c>
    </row>
    <row r="6645">
      <c r="A6645" s="245">
        <v>2026.0</v>
      </c>
      <c r="B6645" s="245" t="s">
        <v>3602</v>
      </c>
      <c r="C6645" s="246" t="str">
        <f>data_olah!B761</f>
        <v>PASER</v>
      </c>
      <c r="D6645" s="246" t="str">
        <f>data_olah!C761</f>
        <v>MUARA KOMAM</v>
      </c>
      <c r="E6645" s="246" t="str">
        <f>data_olah!D761</f>
        <v>BINANGON</v>
      </c>
      <c r="F6645" s="247" t="str">
        <f>data_olah!F761</f>
        <v>-1.6150631172209207</v>
      </c>
      <c r="G6645" s="247" t="str">
        <f>data_olah!G761</f>
        <v>115.75877244246769</v>
      </c>
      <c r="H6645" s="246" t="str">
        <f>data_olah!H761</f>
        <v>TELKOMSEL</v>
      </c>
      <c r="I6645" s="246" t="str">
        <f>data_olah!I761</f>
        <v>ORBIT</v>
      </c>
      <c r="J6645" s="246" t="str">
        <f>data_olah!J761</f>
        <v>TERPASANG</v>
      </c>
      <c r="K6645" s="246" t="str">
        <f>data_olah!T761</f>
        <v>&lt;= 100GB</v>
      </c>
      <c r="L6645" s="246" t="str">
        <f>data_olah!U761</f>
        <v>TIDAK TERDETEKSI</v>
      </c>
    </row>
    <row r="6646">
      <c r="A6646" s="245">
        <v>2026.0</v>
      </c>
      <c r="B6646" s="245" t="s">
        <v>3602</v>
      </c>
      <c r="C6646" s="246" t="str">
        <f>data_olah!B762</f>
        <v>PASER</v>
      </c>
      <c r="D6646" s="246" t="str">
        <f>data_olah!C762</f>
        <v>MUARA KOMAM</v>
      </c>
      <c r="E6646" s="246" t="str">
        <f>data_olah!D762</f>
        <v>MUARA KUARO</v>
      </c>
      <c r="F6646" s="247" t="str">
        <f>data_olah!F762</f>
        <v>-1.6295626483698558</v>
      </c>
      <c r="G6646" s="247" t="str">
        <f>data_olah!G762</f>
        <v>115.80506662940455</v>
      </c>
      <c r="H6646" s="246" t="str">
        <f>data_olah!H762</f>
        <v>ICON+</v>
      </c>
      <c r="I6646" s="246" t="str">
        <f>data_olah!I762</f>
        <v> Broadband + I-WIN</v>
      </c>
      <c r="J6646" s="246" t="str">
        <f>data_olah!J762</f>
        <v>TERPASANG</v>
      </c>
      <c r="K6646" s="246" t="str">
        <f>data_olah!T762</f>
        <v/>
      </c>
      <c r="L6646" s="246" t="str">
        <f>data_olah!U762</f>
        <v>KURANG OPTIMAL</v>
      </c>
    </row>
    <row r="6647">
      <c r="A6647" s="245">
        <v>2026.0</v>
      </c>
      <c r="B6647" s="245" t="s">
        <v>3602</v>
      </c>
      <c r="C6647" s="246" t="str">
        <f>data_olah!B763</f>
        <v>PASER</v>
      </c>
      <c r="D6647" s="246" t="str">
        <f>data_olah!C763</f>
        <v>MUARA KOMAM</v>
      </c>
      <c r="E6647" s="246" t="str">
        <f>data_olah!D763</f>
        <v>PRAYON</v>
      </c>
      <c r="F6647" s="247" t="str">
        <f>data_olah!F763</f>
        <v>-1.6162710954189885</v>
      </c>
      <c r="G6647" s="247" t="str">
        <f>data_olah!G763</f>
        <v>115.83280279922981</v>
      </c>
      <c r="H6647" s="246" t="str">
        <f>data_olah!H763</f>
        <v>ICON+</v>
      </c>
      <c r="I6647" s="246" t="str">
        <f>data_olah!I763</f>
        <v> Broadband + I-WIN</v>
      </c>
      <c r="J6647" s="246" t="str">
        <f>data_olah!J763</f>
        <v>TERPASANG</v>
      </c>
      <c r="K6647" s="246" t="str">
        <f>data_olah!T763</f>
        <v/>
      </c>
      <c r="L6647" s="246" t="str">
        <f>data_olah!U763</f>
        <v>KURANG OPTIMAL</v>
      </c>
    </row>
    <row r="6648">
      <c r="A6648" s="245">
        <v>2026.0</v>
      </c>
      <c r="B6648" s="245" t="s">
        <v>3602</v>
      </c>
      <c r="C6648" s="246" t="str">
        <f>data_olah!B764</f>
        <v>PASER</v>
      </c>
      <c r="D6648" s="246" t="str">
        <f>data_olah!C764</f>
        <v>MUARA KOMAM</v>
      </c>
      <c r="E6648" s="246" t="str">
        <f>data_olah!D764</f>
        <v>LONG SAYO</v>
      </c>
      <c r="F6648" s="247" t="str">
        <f>data_olah!F764</f>
        <v>-1.5314589734371646</v>
      </c>
      <c r="G6648" s="247" t="str">
        <f>data_olah!G764</f>
        <v>115.86554491030961</v>
      </c>
      <c r="H6648" s="246" t="str">
        <f>data_olah!H764</f>
        <v>ICON+</v>
      </c>
      <c r="I6648" s="246" t="str">
        <f>data_olah!I764</f>
        <v> Broadband + I-WIN</v>
      </c>
      <c r="J6648" s="246" t="str">
        <f>data_olah!J764</f>
        <v>TERPASANG</v>
      </c>
      <c r="K6648" s="246" t="str">
        <f>data_olah!T764</f>
        <v/>
      </c>
      <c r="L6648" s="246" t="str">
        <f>data_olah!U764</f>
        <v>KURANG OPTIMAL</v>
      </c>
    </row>
    <row r="6649">
      <c r="A6649" s="245">
        <v>2026.0</v>
      </c>
      <c r="B6649" s="245" t="s">
        <v>3602</v>
      </c>
      <c r="C6649" s="246" t="str">
        <f>data_olah!B765</f>
        <v>PASER</v>
      </c>
      <c r="D6649" s="246" t="str">
        <f>data_olah!C765</f>
        <v>MUARA KOMAM</v>
      </c>
      <c r="E6649" s="246" t="str">
        <f>data_olah!D765</f>
        <v>MUARA PAYANG</v>
      </c>
      <c r="F6649" s="247" t="str">
        <f>data_olah!F765</f>
        <v>-1.5289117440718887</v>
      </c>
      <c r="G6649" s="247" t="str">
        <f>data_olah!G765</f>
        <v>115.83310834021425</v>
      </c>
      <c r="H6649" s="246" t="str">
        <f>data_olah!H765</f>
        <v>ICON+</v>
      </c>
      <c r="I6649" s="246" t="str">
        <f>data_olah!I765</f>
        <v> Broadband + I-WIN</v>
      </c>
      <c r="J6649" s="246" t="str">
        <f>data_olah!J765</f>
        <v>TERPASANG</v>
      </c>
      <c r="K6649" s="246" t="str">
        <f>data_olah!T765</f>
        <v/>
      </c>
      <c r="L6649" s="246" t="str">
        <f>data_olah!U765</f>
        <v>KURANG OPTIMAL</v>
      </c>
    </row>
    <row r="6650">
      <c r="A6650" s="245">
        <v>2026.0</v>
      </c>
      <c r="B6650" s="245" t="s">
        <v>3602</v>
      </c>
      <c r="C6650" s="246" t="str">
        <f>data_olah!B766</f>
        <v>PASER</v>
      </c>
      <c r="D6650" s="246" t="str">
        <f>data_olah!C766</f>
        <v>MUARA KOMAM</v>
      </c>
      <c r="E6650" s="246" t="str">
        <f>data_olah!D766</f>
        <v>LUSAN</v>
      </c>
      <c r="F6650" s="247" t="str">
        <f>data_olah!F766</f>
        <v>-1.5280874969272338</v>
      </c>
      <c r="G6650" s="247" t="str">
        <f>data_olah!G766</f>
        <v>115.74459037118982</v>
      </c>
      <c r="H6650" s="246" t="str">
        <f>data_olah!H766</f>
        <v>ICON+</v>
      </c>
      <c r="I6650" s="246" t="str">
        <f>data_olah!I766</f>
        <v> Broadband + I-WIN</v>
      </c>
      <c r="J6650" s="246" t="str">
        <f>data_olah!J766</f>
        <v>TERPASANG</v>
      </c>
      <c r="K6650" s="246" t="str">
        <f>data_olah!T766</f>
        <v/>
      </c>
      <c r="L6650" s="246" t="str">
        <f>data_olah!U766</f>
        <v>KURANG OPTIMAL</v>
      </c>
    </row>
    <row r="6651">
      <c r="A6651" s="245">
        <v>2026.0</v>
      </c>
      <c r="B6651" s="245" t="s">
        <v>3602</v>
      </c>
      <c r="C6651" s="246" t="str">
        <f>data_olah!B767</f>
        <v>PASER</v>
      </c>
      <c r="D6651" s="246" t="str">
        <f>data_olah!C767</f>
        <v>MUARA KOMAM</v>
      </c>
      <c r="E6651" s="246" t="str">
        <f>data_olah!D767</f>
        <v>SWAN SLUTUNG</v>
      </c>
      <c r="F6651" s="247" t="str">
        <f>data_olah!F767</f>
        <v>-1.4036181971755917</v>
      </c>
      <c r="G6651" s="247" t="str">
        <f>data_olah!G767</f>
        <v>115.87651158208072</v>
      </c>
      <c r="H6651" s="246" t="str">
        <f>data_olah!H767</f>
        <v>ICON+</v>
      </c>
      <c r="I6651" s="246" t="str">
        <f>data_olah!I767</f>
        <v>STARLINK</v>
      </c>
      <c r="J6651" s="246" t="str">
        <f>data_olah!J767</f>
        <v>TERPASANG</v>
      </c>
      <c r="K6651" s="246" t="str">
        <f>data_olah!T767</f>
        <v/>
      </c>
      <c r="L6651" s="246" t="str">
        <f>data_olah!U767</f>
        <v>TIDAK OPTIMAL</v>
      </c>
    </row>
    <row r="6652">
      <c r="A6652" s="245">
        <v>2026.0</v>
      </c>
      <c r="B6652" s="245" t="s">
        <v>3602</v>
      </c>
      <c r="C6652" s="246" t="str">
        <f>data_olah!B768</f>
        <v>PASER</v>
      </c>
      <c r="D6652" s="246" t="str">
        <f>data_olah!C768</f>
        <v>MUARA KOMAM</v>
      </c>
      <c r="E6652" s="246" t="str">
        <f>data_olah!D768</f>
        <v>SEKUAN MAKMUR</v>
      </c>
      <c r="F6652" s="247" t="str">
        <f>data_olah!F768</f>
        <v>-1.635215707657686</v>
      </c>
      <c r="G6652" s="247" t="str">
        <f>data_olah!G768</f>
        <v>115.70934203586711</v>
      </c>
      <c r="H6652" s="246" t="str">
        <f>data_olah!H768</f>
        <v>ICON+</v>
      </c>
      <c r="I6652" s="246" t="str">
        <f>data_olah!I768</f>
        <v> Broadband + I-WIN</v>
      </c>
      <c r="J6652" s="246" t="str">
        <f>data_olah!J768</f>
        <v>TERPASANG</v>
      </c>
      <c r="K6652" s="246" t="str">
        <f>data_olah!T768</f>
        <v/>
      </c>
      <c r="L6652" s="246" t="str">
        <f>data_olah!U768</f>
        <v>KURANG OPTIMAL</v>
      </c>
    </row>
    <row r="6653">
      <c r="A6653" s="245">
        <v>2026.0</v>
      </c>
      <c r="B6653" s="245" t="s">
        <v>3602</v>
      </c>
      <c r="C6653" s="246" t="str">
        <f>data_olah!B769</f>
        <v>PASER</v>
      </c>
      <c r="D6653" s="246" t="str">
        <f>data_olah!C769</f>
        <v>MUARA KOMAM</v>
      </c>
      <c r="E6653" s="246" t="str">
        <f>data_olah!D769</f>
        <v>SELERONG</v>
      </c>
      <c r="F6653" s="247" t="str">
        <f>data_olah!F769</f>
        <v>-0.3230315829685971</v>
      </c>
      <c r="G6653" s="247" t="str">
        <f>data_olah!G769</f>
        <v>116.80692083086892</v>
      </c>
      <c r="H6653" s="246" t="str">
        <f>data_olah!H769</f>
        <v>TELKOM</v>
      </c>
      <c r="I6653" s="246" t="str">
        <f>data_olah!I769</f>
        <v>WMS</v>
      </c>
      <c r="J6653" s="246" t="str">
        <f>data_olah!J769</f>
        <v>TERPASANG</v>
      </c>
      <c r="K6653" s="246" t="str">
        <f>data_olah!T769</f>
        <v/>
      </c>
      <c r="L6653" s="246" t="str">
        <f>data_olah!U769</f>
        <v>KURANG OPTIMAL</v>
      </c>
    </row>
    <row r="6654">
      <c r="A6654" s="245">
        <v>2026.0</v>
      </c>
      <c r="B6654" s="245" t="s">
        <v>3602</v>
      </c>
      <c r="C6654" s="246" t="str">
        <f>data_olah!B770</f>
        <v>PASER</v>
      </c>
      <c r="D6654" s="246" t="str">
        <f>data_olah!C770</f>
        <v>MUARA SAMU</v>
      </c>
      <c r="E6654" s="246" t="str">
        <f>data_olah!D770</f>
        <v>TANJUNG PINANG</v>
      </c>
      <c r="F6654" s="247" t="str">
        <f>data_olah!F770</f>
        <v>-2.160723152097389</v>
      </c>
      <c r="G6654" s="247" t="str">
        <f>data_olah!G770</f>
        <v>115.92350481871226</v>
      </c>
      <c r="H6654" s="246" t="str">
        <f>data_olah!H770</f>
        <v>ICON+</v>
      </c>
      <c r="I6654" s="246" t="str">
        <f>data_olah!I770</f>
        <v> Broadband + I-WIN</v>
      </c>
      <c r="J6654" s="246" t="str">
        <f>data_olah!J770</f>
        <v>TERPASANG</v>
      </c>
      <c r="K6654" s="246" t="str">
        <f>data_olah!T770</f>
        <v/>
      </c>
      <c r="L6654" s="246" t="str">
        <f>data_olah!U770</f>
        <v>KURANG OPTIMAL</v>
      </c>
    </row>
    <row r="6655">
      <c r="A6655" s="245">
        <v>2026.0</v>
      </c>
      <c r="B6655" s="245" t="s">
        <v>3602</v>
      </c>
      <c r="C6655" s="246" t="str">
        <f>data_olah!B771</f>
        <v>PASER</v>
      </c>
      <c r="D6655" s="246" t="str">
        <f>data_olah!C771</f>
        <v>MUARA SAMU</v>
      </c>
      <c r="E6655" s="246" t="str">
        <f>data_olah!D771</f>
        <v>RANTAU ATAS</v>
      </c>
      <c r="F6655" s="247" t="str">
        <f>data_olah!F771</f>
        <v>-2.1479976090621653</v>
      </c>
      <c r="G6655" s="247" t="str">
        <f>data_olah!G771</f>
        <v>115.91843213323102</v>
      </c>
      <c r="H6655" s="246" t="str">
        <f>data_olah!H771</f>
        <v>ICON+</v>
      </c>
      <c r="I6655" s="246" t="str">
        <f>data_olah!I771</f>
        <v> Broadband + I-WIN</v>
      </c>
      <c r="J6655" s="246" t="str">
        <f>data_olah!J771</f>
        <v>TERPASANG</v>
      </c>
      <c r="K6655" s="246" t="str">
        <f>data_olah!T771</f>
        <v/>
      </c>
      <c r="L6655" s="246" t="str">
        <f>data_olah!U771</f>
        <v>KURANG OPTIMAL</v>
      </c>
    </row>
    <row r="6656">
      <c r="A6656" s="245">
        <v>2026.0</v>
      </c>
      <c r="B6656" s="245" t="s">
        <v>3602</v>
      </c>
      <c r="C6656" s="246" t="str">
        <f>data_olah!B772</f>
        <v>PASER</v>
      </c>
      <c r="D6656" s="246" t="str">
        <f>data_olah!C772</f>
        <v>MUARA SAMU</v>
      </c>
      <c r="E6656" s="246" t="str">
        <f>data_olah!D772</f>
        <v>LIBUR DINDING</v>
      </c>
      <c r="F6656" s="247" t="str">
        <f>data_olah!F772</f>
        <v>-2.084124507650663</v>
      </c>
      <c r="G6656" s="247" t="str">
        <f>data_olah!G772</f>
        <v>115.92559576187203</v>
      </c>
      <c r="H6656" s="246" t="str">
        <f>data_olah!H772</f>
        <v>TELKOMSEL</v>
      </c>
      <c r="I6656" s="246" t="str">
        <f>data_olah!I772</f>
        <v>ORBIT</v>
      </c>
      <c r="J6656" s="246" t="str">
        <f>data_olah!J772</f>
        <v>TERPASANG</v>
      </c>
      <c r="K6656" s="246" t="str">
        <f>data_olah!T772</f>
        <v>&lt;= 150GB</v>
      </c>
      <c r="L6656" s="246" t="str">
        <f>data_olah!U772</f>
        <v>TIDAK TERDETEKSI</v>
      </c>
    </row>
    <row r="6657">
      <c r="A6657" s="245">
        <v>2026.0</v>
      </c>
      <c r="B6657" s="245" t="s">
        <v>3602</v>
      </c>
      <c r="C6657" s="246" t="str">
        <f>data_olah!B773</f>
        <v>PASER</v>
      </c>
      <c r="D6657" s="246" t="str">
        <f>data_olah!C773</f>
        <v>MUARA SAMU</v>
      </c>
      <c r="E6657" s="246" t="str">
        <f>data_olah!D773</f>
        <v>LUAN</v>
      </c>
      <c r="F6657" s="247" t="str">
        <f>data_olah!F773</f>
        <v>-1.9611794074767523</v>
      </c>
      <c r="G6657" s="247" t="str">
        <f>data_olah!G773</f>
        <v>115.99717010835151</v>
      </c>
      <c r="H6657" s="246" t="str">
        <f>data_olah!H773</f>
        <v>ICON+</v>
      </c>
      <c r="I6657" s="246" t="str">
        <f>data_olah!I773</f>
        <v> Broadband + I-WIN</v>
      </c>
      <c r="J6657" s="246" t="str">
        <f>data_olah!J773</f>
        <v>TERPASANG</v>
      </c>
      <c r="K6657" s="246" t="str">
        <f>data_olah!T773</f>
        <v/>
      </c>
      <c r="L6657" s="246" t="str">
        <f>data_olah!U773</f>
        <v>KURANG OPTIMAL</v>
      </c>
    </row>
    <row r="6658">
      <c r="A6658" s="245">
        <v>2026.0</v>
      </c>
      <c r="B6658" s="245" t="s">
        <v>3602</v>
      </c>
      <c r="C6658" s="246" t="str">
        <f>data_olah!B774</f>
        <v>PASER</v>
      </c>
      <c r="D6658" s="246" t="str">
        <f>data_olah!C774</f>
        <v>MUARA SAMU</v>
      </c>
      <c r="E6658" s="246" t="str">
        <f>data_olah!D774</f>
        <v>SUWETO</v>
      </c>
      <c r="F6658" s="247" t="str">
        <f>data_olah!F774</f>
        <v>-1.9963846995665087</v>
      </c>
      <c r="G6658" s="247" t="str">
        <f>data_olah!G774</f>
        <v>115.95778184722843</v>
      </c>
      <c r="H6658" s="246" t="str">
        <f>data_olah!H774</f>
        <v>ICON+</v>
      </c>
      <c r="I6658" s="246" t="str">
        <f>data_olah!I774</f>
        <v> Broadband + I-WIN</v>
      </c>
      <c r="J6658" s="246" t="str">
        <f>data_olah!J774</f>
        <v>TERPASANG</v>
      </c>
      <c r="K6658" s="246" t="str">
        <f>data_olah!T774</f>
        <v/>
      </c>
      <c r="L6658" s="246" t="str">
        <f>data_olah!U774</f>
        <v>KURANG OPTIMAL</v>
      </c>
    </row>
    <row r="6659">
      <c r="A6659" s="245">
        <v>2026.0</v>
      </c>
      <c r="B6659" s="245" t="s">
        <v>3602</v>
      </c>
      <c r="C6659" s="246" t="str">
        <f>data_olah!B775</f>
        <v>PASER</v>
      </c>
      <c r="D6659" s="246" t="str">
        <f>data_olah!C775</f>
        <v>MUARA SAMU</v>
      </c>
      <c r="E6659" s="246" t="str">
        <f>data_olah!D775</f>
        <v>MUSER</v>
      </c>
      <c r="F6659" s="247" t="str">
        <f>data_olah!F775</f>
        <v>-2.016064751913785</v>
      </c>
      <c r="G6659" s="247" t="str">
        <f>data_olah!G775</f>
        <v>115.93485587170215</v>
      </c>
      <c r="H6659" s="246" t="str">
        <f>data_olah!H775</f>
        <v>ICON+</v>
      </c>
      <c r="I6659" s="246" t="str">
        <f>data_olah!I775</f>
        <v> Broadband + I-WIN</v>
      </c>
      <c r="J6659" s="246" t="str">
        <f>data_olah!J775</f>
        <v>TERPASANG</v>
      </c>
      <c r="K6659" s="246" t="str">
        <f>data_olah!T775</f>
        <v/>
      </c>
      <c r="L6659" s="246" t="str">
        <f>data_olah!U775</f>
        <v>KURANG OPTIMAL</v>
      </c>
    </row>
    <row r="6660">
      <c r="A6660" s="245">
        <v>2026.0</v>
      </c>
      <c r="B6660" s="245" t="s">
        <v>3602</v>
      </c>
      <c r="C6660" s="246" t="str">
        <f>data_olah!B776</f>
        <v>PASER</v>
      </c>
      <c r="D6660" s="246" t="str">
        <f>data_olah!C776</f>
        <v>MUARA SAMU</v>
      </c>
      <c r="E6660" s="246" t="str">
        <f>data_olah!D776</f>
        <v>BIU</v>
      </c>
      <c r="F6660" s="247" t="str">
        <f>data_olah!F776</f>
        <v>-1.989320141214283</v>
      </c>
      <c r="G6660" s="247" t="str">
        <f>data_olah!G776</f>
        <v>115.93103140589774</v>
      </c>
      <c r="H6660" s="246" t="str">
        <f>data_olah!H776</f>
        <v>ICON+</v>
      </c>
      <c r="I6660" s="246" t="str">
        <f>data_olah!I776</f>
        <v> Broadband + I-WIN</v>
      </c>
      <c r="J6660" s="246" t="str">
        <f>data_olah!J776</f>
        <v>TERPASANG</v>
      </c>
      <c r="K6660" s="246" t="str">
        <f>data_olah!T776</f>
        <v/>
      </c>
      <c r="L6660" s="246" t="str">
        <f>data_olah!U776</f>
        <v>KURANG OPTIMAL</v>
      </c>
    </row>
    <row r="6661">
      <c r="A6661" s="245">
        <v>2026.0</v>
      </c>
      <c r="B6661" s="245" t="s">
        <v>3602</v>
      </c>
      <c r="C6661" s="246" t="str">
        <f>data_olah!B777</f>
        <v>PASER</v>
      </c>
      <c r="D6661" s="246" t="str">
        <f>data_olah!C777</f>
        <v>MUARA SAMU</v>
      </c>
      <c r="E6661" s="246" t="str">
        <f>data_olah!D777</f>
        <v>RANTAU BINTUNGAN</v>
      </c>
      <c r="F6661" s="247" t="str">
        <f>data_olah!F777</f>
        <v>-1.9441458205709494</v>
      </c>
      <c r="G6661" s="247" t="str">
        <f>data_olah!G777</f>
        <v>115.93419740401374</v>
      </c>
      <c r="H6661" s="246" t="str">
        <f>data_olah!H777</f>
        <v>ICON+</v>
      </c>
      <c r="I6661" s="246" t="str">
        <f>data_olah!I777</f>
        <v> Broadband + I-WIN</v>
      </c>
      <c r="J6661" s="246" t="str">
        <f>data_olah!J777</f>
        <v>TERPASANG</v>
      </c>
      <c r="K6661" s="246" t="str">
        <f>data_olah!T777</f>
        <v/>
      </c>
      <c r="L6661" s="246" t="str">
        <f>data_olah!U777</f>
        <v>KURANG OPTIMAL</v>
      </c>
    </row>
    <row r="6662">
      <c r="A6662" s="245">
        <v>2026.0</v>
      </c>
      <c r="B6662" s="245" t="s">
        <v>3602</v>
      </c>
      <c r="C6662" s="246" t="str">
        <f>data_olah!B778</f>
        <v>PASER</v>
      </c>
      <c r="D6662" s="246" t="str">
        <f>data_olah!C778</f>
        <v>MUARA SAMU</v>
      </c>
      <c r="E6662" s="246" t="str">
        <f>data_olah!D778</f>
        <v>MUARA ANDEH</v>
      </c>
      <c r="F6662" s="247" t="str">
        <f>data_olah!F778</f>
        <v>-2.261921536289015</v>
      </c>
      <c r="G6662" s="247" t="str">
        <f>data_olah!G778</f>
        <v>115.90301756256548</v>
      </c>
      <c r="H6662" s="246" t="str">
        <f>data_olah!H778</f>
        <v>ICON+</v>
      </c>
      <c r="I6662" s="246" t="str">
        <f>data_olah!I778</f>
        <v> Broadband + I-WIN</v>
      </c>
      <c r="J6662" s="246" t="str">
        <f>data_olah!J778</f>
        <v>TERPASANG</v>
      </c>
      <c r="K6662" s="246" t="str">
        <f>data_olah!T778</f>
        <v/>
      </c>
      <c r="L6662" s="246" t="str">
        <f>data_olah!U778</f>
        <v>KURANG OPTIMAL</v>
      </c>
    </row>
    <row r="6663">
      <c r="A6663" s="245">
        <v>2026.0</v>
      </c>
      <c r="B6663" s="245" t="s">
        <v>3602</v>
      </c>
      <c r="C6663" s="246" t="str">
        <f>data_olah!B779</f>
        <v>PASER</v>
      </c>
      <c r="D6663" s="246" t="str">
        <f>data_olah!C779</f>
        <v>PASER BELENGKONG</v>
      </c>
      <c r="E6663" s="246" t="str">
        <f>data_olah!D779</f>
        <v>LEMPESU</v>
      </c>
      <c r="F6663" s="247" t="str">
        <f>data_olah!F779</f>
        <v>-1.9616783832956295</v>
      </c>
      <c r="G6663" s="247" t="str">
        <f>data_olah!G779</f>
        <v>116.06387258426147</v>
      </c>
      <c r="H6663" s="246" t="str">
        <f>data_olah!H779</f>
        <v>TELKOMSEL</v>
      </c>
      <c r="I6663" s="246" t="str">
        <f>data_olah!I779</f>
        <v>ORBIT</v>
      </c>
      <c r="J6663" s="246" t="str">
        <f>data_olah!J779</f>
        <v>TERPASANG</v>
      </c>
      <c r="K6663" s="246" t="str">
        <f>data_olah!T779</f>
        <v>&lt;= 500GB</v>
      </c>
      <c r="L6663" s="246" t="str">
        <f>data_olah!U779</f>
        <v>TIDAK TERDETEKSI</v>
      </c>
    </row>
    <row r="6664">
      <c r="A6664" s="245">
        <v>2026.0</v>
      </c>
      <c r="B6664" s="245" t="s">
        <v>3602</v>
      </c>
      <c r="C6664" s="246" t="str">
        <f>data_olah!B780</f>
        <v>PASER</v>
      </c>
      <c r="D6664" s="246" t="str">
        <f>data_olah!C780</f>
        <v>PASER BELENGKONG</v>
      </c>
      <c r="E6664" s="246" t="str">
        <f>data_olah!D780</f>
        <v>BEKOSO</v>
      </c>
      <c r="F6664" s="247" t="str">
        <f>data_olah!F780</f>
        <v>-1.9409062734195344</v>
      </c>
      <c r="G6664" s="247" t="str">
        <f>data_olah!G780</f>
        <v>116.10098884208566</v>
      </c>
      <c r="H6664" s="246" t="str">
        <f>data_olah!H780</f>
        <v>TELKOMSEL</v>
      </c>
      <c r="I6664" s="246" t="str">
        <f>data_olah!I780</f>
        <v>INDIHOME</v>
      </c>
      <c r="J6664" s="246" t="str">
        <f>data_olah!J780</f>
        <v>TERPASANG</v>
      </c>
      <c r="K6664" s="246" t="str">
        <f>data_olah!T780</f>
        <v/>
      </c>
      <c r="L6664" s="246" t="str">
        <f>data_olah!U780</f>
        <v>KURANG OPTIMAL</v>
      </c>
    </row>
    <row r="6665">
      <c r="A6665" s="245">
        <v>2026.0</v>
      </c>
      <c r="B6665" s="245" t="s">
        <v>3602</v>
      </c>
      <c r="C6665" s="246" t="str">
        <f>data_olah!B781</f>
        <v>PASER</v>
      </c>
      <c r="D6665" s="246" t="str">
        <f>data_olah!C781</f>
        <v>PASER BELENGKONG</v>
      </c>
      <c r="E6665" s="246" t="str">
        <f>data_olah!D781</f>
        <v>DAMIT</v>
      </c>
      <c r="F6665" s="247" t="str">
        <f>data_olah!F781</f>
        <v>-1.9319930050768854</v>
      </c>
      <c r="G6665" s="247" t="str">
        <f>data_olah!G781</f>
        <v>116.16512732867265</v>
      </c>
      <c r="H6665" s="246" t="str">
        <f>data_olah!H781</f>
        <v>TELKOMSEL</v>
      </c>
      <c r="I6665" s="246" t="str">
        <f>data_olah!I781</f>
        <v>INDIHOME</v>
      </c>
      <c r="J6665" s="246" t="str">
        <f>data_olah!J781</f>
        <v>TERPASANG</v>
      </c>
      <c r="K6665" s="246" t="str">
        <f>data_olah!T781</f>
        <v/>
      </c>
      <c r="L6665" s="246" t="str">
        <f>data_olah!U781</f>
        <v>KURANG OPTIMAL</v>
      </c>
    </row>
    <row r="6666">
      <c r="A6666" s="245">
        <v>2026.0</v>
      </c>
      <c r="B6666" s="245" t="s">
        <v>3602</v>
      </c>
      <c r="C6666" s="246" t="str">
        <f>data_olah!B782</f>
        <v>PASER</v>
      </c>
      <c r="D6666" s="246" t="str">
        <f>data_olah!C782</f>
        <v>PASER BELENGKONG</v>
      </c>
      <c r="E6666" s="246" t="str">
        <f>data_olah!D782</f>
        <v>SUATANG</v>
      </c>
      <c r="F6666" s="247" t="str">
        <f>data_olah!F782</f>
        <v>-2.0170974001684576</v>
      </c>
      <c r="G6666" s="247" t="str">
        <f>data_olah!G782</f>
        <v>116.14341795142875</v>
      </c>
      <c r="H6666" s="246" t="str">
        <f>data_olah!H782</f>
        <v>TELKOMSEL</v>
      </c>
      <c r="I6666" s="246" t="str">
        <f>data_olah!I782</f>
        <v>INDIHOME</v>
      </c>
      <c r="J6666" s="246" t="str">
        <f>data_olah!J782</f>
        <v>TERPASANG</v>
      </c>
      <c r="K6666" s="246" t="str">
        <f>data_olah!T782</f>
        <v/>
      </c>
      <c r="L6666" s="246" t="str">
        <f>data_olah!U782</f>
        <v>TIDAK OPTIMAL</v>
      </c>
    </row>
    <row r="6667">
      <c r="A6667" s="245">
        <v>2026.0</v>
      </c>
      <c r="B6667" s="245" t="s">
        <v>3602</v>
      </c>
      <c r="C6667" s="246" t="str">
        <f>data_olah!B783</f>
        <v>PASER</v>
      </c>
      <c r="D6667" s="246" t="str">
        <f>data_olah!C783</f>
        <v>PASER BELENGKONG</v>
      </c>
      <c r="E6667" s="246" t="str">
        <f>data_olah!D783</f>
        <v>SULILIRAN</v>
      </c>
      <c r="F6667" s="247" t="str">
        <f>data_olah!F783</f>
        <v>-1.9616529165986663</v>
      </c>
      <c r="G6667" s="247" t="str">
        <f>data_olah!G783</f>
        <v>116.24342666854639</v>
      </c>
      <c r="H6667" s="246" t="str">
        <f>data_olah!H783</f>
        <v>TELKOM</v>
      </c>
      <c r="I6667" s="246" t="str">
        <f>data_olah!I783</f>
        <v>WMS</v>
      </c>
      <c r="J6667" s="246" t="str">
        <f>data_olah!J783</f>
        <v>TERPASANG</v>
      </c>
      <c r="K6667" s="246" t="str">
        <f>data_olah!T783</f>
        <v/>
      </c>
      <c r="L6667" s="246" t="str">
        <f>data_olah!U783</f>
        <v>TIDAK OPTIMAL</v>
      </c>
    </row>
    <row r="6668">
      <c r="A6668" s="245">
        <v>2026.0</v>
      </c>
      <c r="B6668" s="245" t="s">
        <v>3602</v>
      </c>
      <c r="C6668" s="246" t="str">
        <f>data_olah!B784</f>
        <v>PASER</v>
      </c>
      <c r="D6668" s="246" t="str">
        <f>data_olah!C784</f>
        <v>PASER BELENGKONG</v>
      </c>
      <c r="E6668" s="246" t="str">
        <f>data_olah!D784</f>
        <v>PASIR BELENGKONG</v>
      </c>
      <c r="F6668" s="247" t="str">
        <f>data_olah!F784</f>
        <v>-1.9562329721523763</v>
      </c>
      <c r="G6668" s="247" t="str">
        <f>data_olah!G784</f>
        <v>116.2091131287821</v>
      </c>
      <c r="H6668" s="246" t="str">
        <f>data_olah!H784</f>
        <v>TELKOMSEL</v>
      </c>
      <c r="I6668" s="246" t="str">
        <f>data_olah!I784</f>
        <v>INDIHOME</v>
      </c>
      <c r="J6668" s="246" t="str">
        <f>data_olah!J784</f>
        <v>TERPASANG</v>
      </c>
      <c r="K6668" s="246" t="str">
        <f>data_olah!T784</f>
        <v/>
      </c>
      <c r="L6668" s="246" t="str">
        <f>data_olah!U784</f>
        <v>KURANG OPTIMAL</v>
      </c>
    </row>
    <row r="6669">
      <c r="A6669" s="245">
        <v>2026.0</v>
      </c>
      <c r="B6669" s="245" t="s">
        <v>3602</v>
      </c>
      <c r="C6669" s="246" t="str">
        <f>data_olah!B785</f>
        <v>PASER</v>
      </c>
      <c r="D6669" s="246" t="str">
        <f>data_olah!C785</f>
        <v>PASER BELENGKONG</v>
      </c>
      <c r="E6669" s="246" t="str">
        <f>data_olah!D785</f>
        <v>SANGKURIMAN</v>
      </c>
      <c r="F6669" s="247" t="str">
        <f>data_olah!F785</f>
        <v>-1.937700652161545</v>
      </c>
      <c r="G6669" s="247" t="str">
        <f>data_olah!G785</f>
        <v>116.17839300396841</v>
      </c>
      <c r="H6669" s="246" t="str">
        <f>data_olah!H785</f>
        <v>TELKOMSEL</v>
      </c>
      <c r="I6669" s="246" t="str">
        <f>data_olah!I785</f>
        <v>INDIHOME</v>
      </c>
      <c r="J6669" s="246" t="str">
        <f>data_olah!J785</f>
        <v>TERPASANG</v>
      </c>
      <c r="K6669" s="246" t="str">
        <f>data_olah!T785</f>
        <v/>
      </c>
      <c r="L6669" s="246" t="str">
        <f>data_olah!U785</f>
        <v>KURANG OPTIMAL</v>
      </c>
    </row>
    <row r="6670">
      <c r="A6670" s="245">
        <v>2026.0</v>
      </c>
      <c r="B6670" s="245" t="s">
        <v>3602</v>
      </c>
      <c r="C6670" s="246" t="str">
        <f>data_olah!B786</f>
        <v>PASER</v>
      </c>
      <c r="D6670" s="246" t="str">
        <f>data_olah!C786</f>
        <v>PASER BELENGKONG</v>
      </c>
      <c r="E6670" s="246" t="str">
        <f>data_olah!D786</f>
        <v>LABURAN</v>
      </c>
      <c r="F6670" s="247" t="str">
        <f>data_olah!F786</f>
        <v>-1.998489005594358</v>
      </c>
      <c r="G6670" s="247" t="str">
        <f>data_olah!G786</f>
        <v>116.33796445237279</v>
      </c>
      <c r="H6670" s="246" t="str">
        <f>data_olah!H786</f>
        <v>TELKOMSEL</v>
      </c>
      <c r="I6670" s="246" t="str">
        <f>data_olah!I786</f>
        <v>INDIHOME</v>
      </c>
      <c r="J6670" s="246" t="str">
        <f>data_olah!J786</f>
        <v>TERPASANG</v>
      </c>
      <c r="K6670" s="246" t="str">
        <f>data_olah!T786</f>
        <v/>
      </c>
      <c r="L6670" s="246" t="str">
        <f>data_olah!U786</f>
        <v>TIDAK OPTIMAL</v>
      </c>
    </row>
    <row r="6671">
      <c r="A6671" s="245">
        <v>2026.0</v>
      </c>
      <c r="B6671" s="245" t="s">
        <v>3602</v>
      </c>
      <c r="C6671" s="246" t="str">
        <f>data_olah!B787</f>
        <v>PASER</v>
      </c>
      <c r="D6671" s="246" t="str">
        <f>data_olah!C787</f>
        <v>PASER BELENGKONG</v>
      </c>
      <c r="E6671" s="246" t="str">
        <f>data_olah!D787</f>
        <v>SULILIRAN BARU</v>
      </c>
      <c r="F6671" s="247" t="str">
        <f>data_olah!F787</f>
        <v>-1.9856237441420965</v>
      </c>
      <c r="G6671" s="247" t="str">
        <f>data_olah!G787</f>
        <v>116.25504363370408</v>
      </c>
      <c r="H6671" s="246" t="str">
        <f>data_olah!H787</f>
        <v>TELKOMSEL</v>
      </c>
      <c r="I6671" s="246" t="str">
        <f>data_olah!I787</f>
        <v>INDIHOME</v>
      </c>
      <c r="J6671" s="246" t="str">
        <f>data_olah!J787</f>
        <v>TERPASANG</v>
      </c>
      <c r="K6671" s="246" t="str">
        <f>data_olah!T787</f>
        <v/>
      </c>
      <c r="L6671" s="246" t="str">
        <f>data_olah!U787</f>
        <v>KURANG OPTIMAL</v>
      </c>
    </row>
    <row r="6672">
      <c r="A6672" s="245">
        <v>2026.0</v>
      </c>
      <c r="B6672" s="245" t="s">
        <v>3602</v>
      </c>
      <c r="C6672" s="246" t="str">
        <f>data_olah!B788</f>
        <v>PASER</v>
      </c>
      <c r="D6672" s="246" t="str">
        <f>data_olah!C788</f>
        <v>PASER BELENGKONG</v>
      </c>
      <c r="E6672" s="246" t="str">
        <f>data_olah!D788</f>
        <v>KERESIK BURA</v>
      </c>
      <c r="F6672" s="247" t="str">
        <f>data_olah!F788</f>
        <v>-1.9906835306499866</v>
      </c>
      <c r="G6672" s="247" t="str">
        <f>data_olah!G788</f>
        <v>116.18655269816401</v>
      </c>
      <c r="H6672" s="246" t="str">
        <f>data_olah!H788</f>
        <v>TELKOMSEL</v>
      </c>
      <c r="I6672" s="246" t="str">
        <f>data_olah!I788</f>
        <v>INDIHOME</v>
      </c>
      <c r="J6672" s="246" t="str">
        <f>data_olah!J788</f>
        <v>TERPASANG</v>
      </c>
      <c r="K6672" s="246" t="str">
        <f>data_olah!T788</f>
        <v/>
      </c>
      <c r="L6672" s="246" t="str">
        <f>data_olah!U788</f>
        <v>KURANG OPTIMAL</v>
      </c>
    </row>
    <row r="6673">
      <c r="A6673" s="245">
        <v>2026.0</v>
      </c>
      <c r="B6673" s="245" t="s">
        <v>3602</v>
      </c>
      <c r="C6673" s="246" t="str">
        <f>data_olah!B789</f>
        <v>PASER</v>
      </c>
      <c r="D6673" s="246" t="str">
        <f>data_olah!C789</f>
        <v>PASER BELENGKONG</v>
      </c>
      <c r="E6673" s="246" t="str">
        <f>data_olah!D789</f>
        <v>LABURAN BARU</v>
      </c>
      <c r="F6673" s="247" t="str">
        <f>data_olah!F789</f>
        <v>-1.9663372607428697</v>
      </c>
      <c r="G6673" s="247" t="str">
        <f>data_olah!G789</f>
        <v>116.30899843258884</v>
      </c>
      <c r="H6673" s="246" t="str">
        <f>data_olah!H789</f>
        <v>TELKOM</v>
      </c>
      <c r="I6673" s="246" t="str">
        <f>data_olah!I789</f>
        <v>WMS</v>
      </c>
      <c r="J6673" s="246" t="str">
        <f>data_olah!J789</f>
        <v>TERPASANG</v>
      </c>
      <c r="K6673" s="246" t="str">
        <f>data_olah!T789</f>
        <v/>
      </c>
      <c r="L6673" s="246" t="str">
        <f>data_olah!U789</f>
        <v>TIDAK AKTIF</v>
      </c>
    </row>
    <row r="6674">
      <c r="A6674" s="245">
        <v>2026.0</v>
      </c>
      <c r="B6674" s="245" t="s">
        <v>3602</v>
      </c>
      <c r="C6674" s="246" t="str">
        <f>data_olah!B790</f>
        <v>PASER</v>
      </c>
      <c r="D6674" s="246" t="str">
        <f>data_olah!C790</f>
        <v>PASER BELENGKONG</v>
      </c>
      <c r="E6674" s="246" t="str">
        <f>data_olah!D790</f>
        <v>SENIUNG JAYA</v>
      </c>
      <c r="F6674" s="247" t="str">
        <f>data_olah!F790</f>
        <v>-2.0211541310926338</v>
      </c>
      <c r="G6674" s="247" t="str">
        <f>data_olah!G790</f>
        <v>116.2244435432435</v>
      </c>
      <c r="H6674" s="246" t="str">
        <f>data_olah!H790</f>
        <v>TELKOMSEL</v>
      </c>
      <c r="I6674" s="246" t="str">
        <f>data_olah!I790</f>
        <v>INDIHOME</v>
      </c>
      <c r="J6674" s="246" t="str">
        <f>data_olah!J790</f>
        <v>TERPASANG</v>
      </c>
      <c r="K6674" s="246" t="str">
        <f>data_olah!T790</f>
        <v/>
      </c>
      <c r="L6674" s="246" t="str">
        <f>data_olah!U790</f>
        <v>TIDAK OPTIMAL</v>
      </c>
    </row>
    <row r="6675">
      <c r="A6675" s="245">
        <v>2026.0</v>
      </c>
      <c r="B6675" s="245" t="s">
        <v>3602</v>
      </c>
      <c r="C6675" s="246" t="str">
        <f>data_olah!B791</f>
        <v>PASER</v>
      </c>
      <c r="D6675" s="246" t="str">
        <f>data_olah!C791</f>
        <v>PASER BELENGKONG</v>
      </c>
      <c r="E6675" s="246" t="str">
        <f>data_olah!D791</f>
        <v>SUNGE BATU</v>
      </c>
      <c r="F6675" s="247" t="str">
        <f>data_olah!F791</f>
        <v>-1.9565165960888462</v>
      </c>
      <c r="G6675" s="247" t="str">
        <f>data_olah!G791</f>
        <v>116.43442341528404</v>
      </c>
      <c r="H6675" s="246" t="str">
        <f>data_olah!H791</f>
        <v>ICON+</v>
      </c>
      <c r="I6675" s="246" t="str">
        <f>data_olah!I791</f>
        <v>STARLINK</v>
      </c>
      <c r="J6675" s="246" t="str">
        <f>data_olah!J791</f>
        <v>TERPASANG</v>
      </c>
      <c r="K6675" s="246" t="str">
        <f>data_olah!T791</f>
        <v/>
      </c>
      <c r="L6675" s="246" t="str">
        <f>data_olah!U791</f>
        <v>TIDAK OPTIMAL</v>
      </c>
    </row>
    <row r="6676">
      <c r="A6676" s="245">
        <v>2026.0</v>
      </c>
      <c r="B6676" s="245" t="s">
        <v>3602</v>
      </c>
      <c r="C6676" s="246" t="str">
        <f>data_olah!B792</f>
        <v>PASER</v>
      </c>
      <c r="D6676" s="246" t="str">
        <f>data_olah!C792</f>
        <v>PASER BELENGKONG</v>
      </c>
      <c r="E6676" s="246" t="str">
        <f>data_olah!D792</f>
        <v>OLONG PINANG</v>
      </c>
      <c r="F6676" s="247" t="str">
        <f>data_olah!F792</f>
        <v>-1.9333299074015808</v>
      </c>
      <c r="G6676" s="247" t="str">
        <f>data_olah!G792</f>
        <v>116.12514388060131</v>
      </c>
      <c r="H6676" s="246" t="str">
        <f>data_olah!H792</f>
        <v>TELKOMSEL</v>
      </c>
      <c r="I6676" s="246" t="str">
        <f>data_olah!I792</f>
        <v>INDIHOME</v>
      </c>
      <c r="J6676" s="246" t="str">
        <f>data_olah!J792</f>
        <v>TERPASANG</v>
      </c>
      <c r="K6676" s="246" t="str">
        <f>data_olah!T792</f>
        <v/>
      </c>
      <c r="L6676" s="246" t="str">
        <f>data_olah!U792</f>
        <v>TIDAK OPTIMAL</v>
      </c>
    </row>
    <row r="6677">
      <c r="A6677" s="245">
        <v>2026.0</v>
      </c>
      <c r="B6677" s="245" t="s">
        <v>3602</v>
      </c>
      <c r="C6677" s="246" t="str">
        <f>data_olah!B793</f>
        <v>PASER</v>
      </c>
      <c r="D6677" s="246" t="str">
        <f>data_olah!C793</f>
        <v>PASER BELENGKONG</v>
      </c>
      <c r="E6677" s="246" t="str">
        <f>data_olah!D793</f>
        <v>SUATANG KETEBAN</v>
      </c>
      <c r="F6677" s="247" t="str">
        <f>data_olah!F793</f>
        <v>-1.9578051297508525</v>
      </c>
      <c r="G6677" s="247" t="str">
        <f>data_olah!G793</f>
        <v>116.19380753057833</v>
      </c>
      <c r="H6677" s="246" t="str">
        <f>data_olah!H793</f>
        <v>ICON+</v>
      </c>
      <c r="I6677" s="246" t="str">
        <f>data_olah!I793</f>
        <v> Broadband + I-WIN</v>
      </c>
      <c r="J6677" s="246" t="str">
        <f>data_olah!J793</f>
        <v>TERPASANG</v>
      </c>
      <c r="K6677" s="246" t="str">
        <f>data_olah!T793</f>
        <v/>
      </c>
      <c r="L6677" s="246" t="str">
        <f>data_olah!U793</f>
        <v>KURANG OPTIMAL</v>
      </c>
    </row>
    <row r="6678">
      <c r="A6678" s="245">
        <v>2026.0</v>
      </c>
      <c r="B6678" s="245" t="s">
        <v>3602</v>
      </c>
      <c r="C6678" s="246" t="str">
        <f>data_olah!B794</f>
        <v>PASER</v>
      </c>
      <c r="D6678" s="246" t="str">
        <f>data_olah!C794</f>
        <v>TANAH GROGOT</v>
      </c>
      <c r="E6678" s="246" t="str">
        <f>data_olah!D794</f>
        <v>JANJU</v>
      </c>
      <c r="F6678" s="247" t="str">
        <f>data_olah!F794</f>
        <v>-1.8502472717006477</v>
      </c>
      <c r="G6678" s="247" t="str">
        <f>data_olah!G794</f>
        <v>116.14975303738923</v>
      </c>
      <c r="H6678" s="246" t="str">
        <f>data_olah!H794</f>
        <v/>
      </c>
      <c r="I6678" s="246" t="str">
        <f>data_olah!I794</f>
        <v/>
      </c>
      <c r="J6678" s="246" t="str">
        <f>data_olah!J794</f>
        <v/>
      </c>
      <c r="K6678" s="246" t="str">
        <f>data_olah!T794</f>
        <v/>
      </c>
      <c r="L6678" s="246" t="str">
        <f>data_olah!U794</f>
        <v>BELUM TERPASANG</v>
      </c>
    </row>
    <row r="6679">
      <c r="A6679" s="245">
        <v>2026.0</v>
      </c>
      <c r="B6679" s="245" t="s">
        <v>3602</v>
      </c>
      <c r="C6679" s="246" t="str">
        <f>data_olah!B795</f>
        <v>PASER</v>
      </c>
      <c r="D6679" s="246" t="str">
        <f>data_olah!C795</f>
        <v>TANAH GROGOT</v>
      </c>
      <c r="E6679" s="246" t="str">
        <f>data_olah!D795</f>
        <v>TEPIAN BATANG</v>
      </c>
      <c r="F6679" s="247" t="str">
        <f>data_olah!F795</f>
        <v>-1.8868645192689073</v>
      </c>
      <c r="G6679" s="247" t="str">
        <f>data_olah!G795</f>
        <v>116.17685556261382</v>
      </c>
      <c r="H6679" s="246" t="str">
        <f>data_olah!H795</f>
        <v>TELKOMSEL</v>
      </c>
      <c r="I6679" s="246" t="str">
        <f>data_olah!I795</f>
        <v>INDIHOME</v>
      </c>
      <c r="J6679" s="246" t="str">
        <f>data_olah!J795</f>
        <v>TERPASANG</v>
      </c>
      <c r="K6679" s="246" t="str">
        <f>data_olah!T795</f>
        <v/>
      </c>
      <c r="L6679" s="246" t="str">
        <f>data_olah!U795</f>
        <v>TIDAK OPTIMAL</v>
      </c>
    </row>
    <row r="6680">
      <c r="A6680" s="245">
        <v>2026.0</v>
      </c>
      <c r="B6680" s="245" t="s">
        <v>3602</v>
      </c>
      <c r="C6680" s="246" t="str">
        <f>data_olah!B796</f>
        <v>PASER</v>
      </c>
      <c r="D6680" s="246" t="str">
        <f>data_olah!C796</f>
        <v>TANAH GROGOT</v>
      </c>
      <c r="E6680" s="246" t="str">
        <f>data_olah!D796</f>
        <v>TANAH PERIUK</v>
      </c>
      <c r="F6680" s="247" t="str">
        <f>data_olah!F796</f>
        <v>-1.9302393192259897</v>
      </c>
      <c r="G6680" s="247" t="str">
        <f>data_olah!G796</f>
        <v>116.20254813615416</v>
      </c>
      <c r="H6680" s="246" t="str">
        <f>data_olah!H796</f>
        <v>TELKOMSEL</v>
      </c>
      <c r="I6680" s="246" t="str">
        <f>data_olah!I796</f>
        <v>INDIHOME</v>
      </c>
      <c r="J6680" s="246" t="str">
        <f>data_olah!J796</f>
        <v>TERPASANG</v>
      </c>
      <c r="K6680" s="246" t="str">
        <f>data_olah!T796</f>
        <v/>
      </c>
      <c r="L6680" s="246" t="str">
        <f>data_olah!U796</f>
        <v>TIDAK OPTIMAL</v>
      </c>
    </row>
    <row r="6681">
      <c r="A6681" s="245">
        <v>2026.0</v>
      </c>
      <c r="B6681" s="245" t="s">
        <v>3602</v>
      </c>
      <c r="C6681" s="246" t="str">
        <f>data_olah!B797</f>
        <v>PASER</v>
      </c>
      <c r="D6681" s="246" t="str">
        <f>data_olah!C797</f>
        <v>TANAH GROGOT</v>
      </c>
      <c r="E6681" s="246" t="str">
        <f>data_olah!D797</f>
        <v>PEPARA</v>
      </c>
      <c r="F6681" s="247" t="str">
        <f>data_olah!F797</f>
        <v>-1.9294925964921217</v>
      </c>
      <c r="G6681" s="247" t="str">
        <f>data_olah!G797</f>
        <v>116.23184131070094</v>
      </c>
      <c r="H6681" s="246" t="str">
        <f>data_olah!H797</f>
        <v>ICON+</v>
      </c>
      <c r="I6681" s="246" t="str">
        <f>data_olah!I797</f>
        <v> Broadband + I-WIN</v>
      </c>
      <c r="J6681" s="246" t="str">
        <f>data_olah!J797</f>
        <v>TERPASANG</v>
      </c>
      <c r="K6681" s="246" t="str">
        <f>data_olah!T797</f>
        <v/>
      </c>
      <c r="L6681" s="246" t="str">
        <f>data_olah!U797</f>
        <v>KURANG OPTIMAL</v>
      </c>
    </row>
    <row r="6682">
      <c r="A6682" s="245">
        <v>2026.0</v>
      </c>
      <c r="B6682" s="245" t="s">
        <v>3602</v>
      </c>
      <c r="C6682" s="246" t="str">
        <f>data_olah!B798</f>
        <v>PASER</v>
      </c>
      <c r="D6682" s="246" t="str">
        <f>data_olah!C798</f>
        <v>TANAH GROGOT</v>
      </c>
      <c r="E6682" s="246" t="str">
        <f>data_olah!D798</f>
        <v>SUNGAI TUAK</v>
      </c>
      <c r="F6682" s="247" t="str">
        <f>data_olah!F798</f>
        <v>-1.919619555505882</v>
      </c>
      <c r="G6682" s="247" t="str">
        <f>data_olah!G798</f>
        <v>116.20543437501081</v>
      </c>
      <c r="H6682" s="246" t="str">
        <f>data_olah!H798</f>
        <v>TELKOMSEL</v>
      </c>
      <c r="I6682" s="246" t="str">
        <f>data_olah!I798</f>
        <v>INDIHOME</v>
      </c>
      <c r="J6682" s="246" t="str">
        <f>data_olah!J798</f>
        <v>TERPASANG</v>
      </c>
      <c r="K6682" s="246" t="str">
        <f>data_olah!T798</f>
        <v/>
      </c>
      <c r="L6682" s="246" t="str">
        <f>data_olah!U798</f>
        <v>KURANG OPTIMAL</v>
      </c>
    </row>
    <row r="6683">
      <c r="A6683" s="245">
        <v>2026.0</v>
      </c>
      <c r="B6683" s="245" t="s">
        <v>3602</v>
      </c>
      <c r="C6683" s="246" t="str">
        <f>data_olah!B799</f>
        <v>PASER</v>
      </c>
      <c r="D6683" s="246" t="str">
        <f>data_olah!C799</f>
        <v>TANAH GROGOT</v>
      </c>
      <c r="E6683" s="246" t="str">
        <f>data_olah!D799</f>
        <v>SEMPULANG</v>
      </c>
      <c r="F6683" s="247" t="str">
        <f>data_olah!F799</f>
        <v>-1.8577497266586103</v>
      </c>
      <c r="G6683" s="247" t="str">
        <f>data_olah!G799</f>
        <v>116.15274259714187</v>
      </c>
      <c r="H6683" s="246" t="str">
        <f>data_olah!H799</f>
        <v>TELKOMSEL</v>
      </c>
      <c r="I6683" s="246" t="str">
        <f>data_olah!I799</f>
        <v>INDIHOME</v>
      </c>
      <c r="J6683" s="246" t="str">
        <f>data_olah!J799</f>
        <v>TERPASANG</v>
      </c>
      <c r="K6683" s="246" t="str">
        <f>data_olah!T799</f>
        <v/>
      </c>
      <c r="L6683" s="246" t="str">
        <f>data_olah!U799</f>
        <v>TIDAK OPTIMAL</v>
      </c>
    </row>
    <row r="6684">
      <c r="A6684" s="245">
        <v>2026.0</v>
      </c>
      <c r="B6684" s="245" t="s">
        <v>3602</v>
      </c>
      <c r="C6684" s="246" t="str">
        <f>data_olah!B800</f>
        <v>PASER</v>
      </c>
      <c r="D6684" s="246" t="str">
        <f>data_olah!C800</f>
        <v>TANAH GROGOT</v>
      </c>
      <c r="E6684" s="246" t="str">
        <f>data_olah!D800</f>
        <v>JONE</v>
      </c>
      <c r="F6684" s="247" t="str">
        <f>data_olah!F800</f>
        <v>-1.8988702728393294</v>
      </c>
      <c r="G6684" s="247" t="str">
        <f>data_olah!G800</f>
        <v>116.20966701440553</v>
      </c>
      <c r="H6684" s="246" t="str">
        <f>data_olah!H800</f>
        <v/>
      </c>
      <c r="I6684" s="246" t="str">
        <f>data_olah!I800</f>
        <v/>
      </c>
      <c r="J6684" s="246" t="str">
        <f>data_olah!J800</f>
        <v/>
      </c>
      <c r="K6684" s="246" t="str">
        <f>data_olah!T800</f>
        <v/>
      </c>
      <c r="L6684" s="246" t="str">
        <f>data_olah!U800</f>
        <v>BELUM TERPASANG</v>
      </c>
    </row>
    <row r="6685">
      <c r="A6685" s="245">
        <v>2026.0</v>
      </c>
      <c r="B6685" s="245" t="s">
        <v>3602</v>
      </c>
      <c r="C6685" s="246" t="str">
        <f>data_olah!B801</f>
        <v>PASER</v>
      </c>
      <c r="D6685" s="246" t="str">
        <f>data_olah!C801</f>
        <v>TANAH GROGOT</v>
      </c>
      <c r="E6685" s="246" t="str">
        <f>data_olah!D801</f>
        <v>RANTAU PANJANG</v>
      </c>
      <c r="F6685" s="247" t="str">
        <f>data_olah!F801</f>
        <v>-1.9079342545477127</v>
      </c>
      <c r="G6685" s="247" t="str">
        <f>data_olah!G801</f>
        <v>116.25287388141214</v>
      </c>
      <c r="H6685" s="246" t="str">
        <f>data_olah!H801</f>
        <v>ICON+</v>
      </c>
      <c r="I6685" s="246" t="str">
        <f>data_olah!I801</f>
        <v> Broadband + I-WIN</v>
      </c>
      <c r="J6685" s="246" t="str">
        <f>data_olah!J801</f>
        <v>TERPASANG</v>
      </c>
      <c r="K6685" s="246" t="str">
        <f>data_olah!T801</f>
        <v/>
      </c>
      <c r="L6685" s="246" t="str">
        <f>data_olah!U801</f>
        <v>KURANG OPTIMAL</v>
      </c>
    </row>
    <row r="6686">
      <c r="A6686" s="245">
        <v>2026.0</v>
      </c>
      <c r="B6686" s="245" t="s">
        <v>3602</v>
      </c>
      <c r="C6686" s="246" t="str">
        <f>data_olah!B802</f>
        <v>PASER</v>
      </c>
      <c r="D6686" s="246" t="str">
        <f>data_olah!C802</f>
        <v>TANAH GROGOT</v>
      </c>
      <c r="E6686" s="246" t="str">
        <f>data_olah!D802</f>
        <v>MUARA PASIR</v>
      </c>
      <c r="F6686" s="247" t="str">
        <f>data_olah!F802</f>
        <v>-1.8718023097857008</v>
      </c>
      <c r="G6686" s="247" t="str">
        <f>data_olah!G802</f>
        <v>116.3939181424543</v>
      </c>
      <c r="H6686" s="246" t="str">
        <f>data_olah!H802</f>
        <v>TELKOM</v>
      </c>
      <c r="I6686" s="246" t="str">
        <f>data_olah!I802</f>
        <v>WMS</v>
      </c>
      <c r="J6686" s="246" t="str">
        <f>data_olah!J802</f>
        <v>TERPASANG</v>
      </c>
      <c r="K6686" s="246" t="str">
        <f>data_olah!T802</f>
        <v/>
      </c>
      <c r="L6686" s="246" t="str">
        <f>data_olah!U802</f>
        <v>KURANG OPTIMAL</v>
      </c>
    </row>
    <row r="6687">
      <c r="A6687" s="245">
        <v>2026.0</v>
      </c>
      <c r="B6687" s="245" t="s">
        <v>3602</v>
      </c>
      <c r="C6687" s="246" t="str">
        <f>data_olah!B803</f>
        <v>PASER</v>
      </c>
      <c r="D6687" s="246" t="str">
        <f>data_olah!C803</f>
        <v>TANAH GROGOT</v>
      </c>
      <c r="E6687" s="246" t="str">
        <f>data_olah!D803</f>
        <v>PADANG PENGRAPAT</v>
      </c>
      <c r="F6687" s="247" t="str">
        <f>data_olah!F803</f>
        <v>-1.8414053109664559</v>
      </c>
      <c r="G6687" s="247" t="str">
        <f>data_olah!G803</f>
        <v>116.23388780659856</v>
      </c>
      <c r="H6687" s="246" t="str">
        <f>data_olah!H803</f>
        <v>TELKOMSEL</v>
      </c>
      <c r="I6687" s="246" t="str">
        <f>data_olah!I803</f>
        <v>INDIHOME</v>
      </c>
      <c r="J6687" s="246" t="str">
        <f>data_olah!J803</f>
        <v>TERPASANG</v>
      </c>
      <c r="K6687" s="246" t="str">
        <f>data_olah!T803</f>
        <v/>
      </c>
      <c r="L6687" s="246" t="str">
        <f>data_olah!U803</f>
        <v>KURANG OPTIMAL</v>
      </c>
    </row>
    <row r="6688">
      <c r="A6688" s="245">
        <v>2026.0</v>
      </c>
      <c r="B6688" s="245" t="s">
        <v>3602</v>
      </c>
      <c r="C6688" s="246" t="str">
        <f>data_olah!B804</f>
        <v>PASER</v>
      </c>
      <c r="D6688" s="246" t="str">
        <f>data_olah!C804</f>
        <v>TANAH GROGOT</v>
      </c>
      <c r="E6688" s="246" t="str">
        <f>data_olah!D804</f>
        <v>PEREPAT</v>
      </c>
      <c r="F6688" s="247" t="str">
        <f>data_olah!F804</f>
        <v>-1.9895387374565319</v>
      </c>
      <c r="G6688" s="247" t="str">
        <f>data_olah!G804</f>
        <v>116.44596327271961</v>
      </c>
      <c r="H6688" s="246" t="str">
        <f>data_olah!H804</f>
        <v>ICON+</v>
      </c>
      <c r="I6688" s="246" t="str">
        <f>data_olah!I804</f>
        <v>STARLINK</v>
      </c>
      <c r="J6688" s="246" t="str">
        <f>data_olah!J804</f>
        <v>TERPASANG</v>
      </c>
      <c r="K6688" s="246" t="str">
        <f>data_olah!T804</f>
        <v/>
      </c>
      <c r="L6688" s="246" t="str">
        <f>data_olah!U804</f>
        <v>KURANG OPTIMAL</v>
      </c>
    </row>
    <row r="6689">
      <c r="A6689" s="245">
        <v>2026.0</v>
      </c>
      <c r="B6689" s="245" t="s">
        <v>3602</v>
      </c>
      <c r="C6689" s="246" t="str">
        <f>data_olah!B805</f>
        <v>PASER</v>
      </c>
      <c r="D6689" s="246" t="str">
        <f>data_olah!C805</f>
        <v>TANAH GROGOT</v>
      </c>
      <c r="E6689" s="246" t="str">
        <f>data_olah!D805</f>
        <v>PULAU RANTAU</v>
      </c>
      <c r="F6689" s="247" t="str">
        <f>data_olah!F805</f>
        <v>-1.9111609715950473</v>
      </c>
      <c r="G6689" s="247" t="str">
        <f>data_olah!G805</f>
        <v>116.26639760299807</v>
      </c>
      <c r="H6689" s="246" t="str">
        <f>data_olah!H805</f>
        <v>ICON+</v>
      </c>
      <c r="I6689" s="246" t="str">
        <f>data_olah!I805</f>
        <v> Broadband + I-WIN</v>
      </c>
      <c r="J6689" s="246" t="str">
        <f>data_olah!J805</f>
        <v>TERPASANG</v>
      </c>
      <c r="K6689" s="246" t="str">
        <f>data_olah!T805</f>
        <v/>
      </c>
      <c r="L6689" s="246" t="str">
        <f>data_olah!U805</f>
        <v>KURANG OPTIMAL</v>
      </c>
    </row>
    <row r="6690">
      <c r="A6690" s="245">
        <v>2026.0</v>
      </c>
      <c r="B6690" s="245" t="s">
        <v>3602</v>
      </c>
      <c r="C6690" s="246" t="str">
        <f>data_olah!B806</f>
        <v>PASER</v>
      </c>
      <c r="D6690" s="246" t="str">
        <f>data_olah!C806</f>
        <v>TANAH GROGOT</v>
      </c>
      <c r="E6690" s="246" t="str">
        <f>data_olah!D806</f>
        <v>SUNGAI LANGIR</v>
      </c>
      <c r="F6690" s="247" t="str">
        <f>data_olah!F806</f>
        <v>-2.012529837714802</v>
      </c>
      <c r="G6690" s="247" t="str">
        <f>data_olah!G806</f>
        <v>116.43795426190859</v>
      </c>
      <c r="H6690" s="246" t="str">
        <f>data_olah!H806</f>
        <v>ICON+</v>
      </c>
      <c r="I6690" s="246" t="str">
        <f>data_olah!I806</f>
        <v>STARLINK</v>
      </c>
      <c r="J6690" s="246" t="str">
        <f>data_olah!J806</f>
        <v>TERPASANG</v>
      </c>
      <c r="K6690" s="246" t="str">
        <f>data_olah!T806</f>
        <v/>
      </c>
      <c r="L6690" s="246" t="str">
        <f>data_olah!U806</f>
        <v>KURANG OPTIMAL</v>
      </c>
    </row>
    <row r="6691">
      <c r="A6691" s="245">
        <v>2026.0</v>
      </c>
      <c r="B6691" s="245" t="s">
        <v>3602</v>
      </c>
      <c r="C6691" s="246" t="str">
        <f>data_olah!B807</f>
        <v>PASER</v>
      </c>
      <c r="D6691" s="246" t="str">
        <f>data_olah!C807</f>
        <v>TANAH GROGOT</v>
      </c>
      <c r="E6691" s="246" t="str">
        <f>data_olah!D807</f>
        <v>TAPIS</v>
      </c>
      <c r="F6691" s="247" t="str">
        <f>data_olah!F807</f>
        <v>-1.8758994662430106</v>
      </c>
      <c r="G6691" s="247" t="str">
        <f>data_olah!G807</f>
        <v>116.19478076699384</v>
      </c>
      <c r="H6691" s="246" t="str">
        <f>data_olah!H807</f>
        <v>TELKOMSEL</v>
      </c>
      <c r="I6691" s="246" t="str">
        <f>data_olah!I807</f>
        <v>INDIHOME</v>
      </c>
      <c r="J6691" s="246" t="str">
        <f>data_olah!J807</f>
        <v>TERPASANG</v>
      </c>
      <c r="K6691" s="246" t="str">
        <f>data_olah!T807</f>
        <v/>
      </c>
      <c r="L6691" s="246" t="str">
        <f>data_olah!U807</f>
        <v>TIDAK OPTIMAL</v>
      </c>
    </row>
    <row r="6692">
      <c r="A6692" s="245">
        <v>2026.0</v>
      </c>
      <c r="B6692" s="245" t="s">
        <v>3602</v>
      </c>
      <c r="C6692" s="246" t="str">
        <f>data_olah!B808</f>
        <v>PASER</v>
      </c>
      <c r="D6692" s="246" t="str">
        <f>data_olah!C808</f>
        <v>TANAH GROGOT</v>
      </c>
      <c r="E6692" s="246" t="str">
        <f>data_olah!D808</f>
        <v>SENAKEN</v>
      </c>
      <c r="F6692" s="247" t="str">
        <f>data_olah!F808</f>
        <v>-1.8988795891265444</v>
      </c>
      <c r="G6692" s="247" t="str">
        <f>data_olah!G808</f>
        <v>116.20965681601184</v>
      </c>
      <c r="H6692" s="246" t="str">
        <f>data_olah!H808</f>
        <v/>
      </c>
      <c r="I6692" s="246" t="str">
        <f>data_olah!I808</f>
        <v/>
      </c>
      <c r="J6692" s="246" t="str">
        <f>data_olah!J808</f>
        <v/>
      </c>
      <c r="K6692" s="246" t="str">
        <f>data_olah!T808</f>
        <v/>
      </c>
      <c r="L6692" s="246" t="str">
        <f>data_olah!U808</f>
        <v>BELUM TERPASANG</v>
      </c>
    </row>
    <row r="6693">
      <c r="A6693" s="245">
        <v>2026.0</v>
      </c>
      <c r="B6693" s="245" t="s">
        <v>3602</v>
      </c>
      <c r="C6693" s="246" t="str">
        <f>data_olah!B809</f>
        <v>PASER</v>
      </c>
      <c r="D6693" s="246" t="str">
        <f>data_olah!C809</f>
        <v>TANJUNG HARAPAN</v>
      </c>
      <c r="E6693" s="246" t="str">
        <f>data_olah!D809</f>
        <v>KELADEN</v>
      </c>
      <c r="F6693" s="247" t="str">
        <f>data_olah!F809</f>
        <v>-2.3317641205645128</v>
      </c>
      <c r="G6693" s="247" t="str">
        <f>data_olah!G809</f>
        <v>116.44767700068918</v>
      </c>
      <c r="H6693" s="246" t="str">
        <f>data_olah!H809</f>
        <v>ICON+</v>
      </c>
      <c r="I6693" s="246" t="str">
        <f>data_olah!I809</f>
        <v>STARLINK</v>
      </c>
      <c r="J6693" s="246" t="str">
        <f>data_olah!J809</f>
        <v>TERPASANG</v>
      </c>
      <c r="K6693" s="246" t="str">
        <f>data_olah!T809</f>
        <v/>
      </c>
      <c r="L6693" s="246" t="str">
        <f>data_olah!U809</f>
        <v>KURANG OPTIMAL</v>
      </c>
    </row>
    <row r="6694">
      <c r="A6694" s="245">
        <v>2026.0</v>
      </c>
      <c r="B6694" s="245" t="s">
        <v>3602</v>
      </c>
      <c r="C6694" s="246" t="str">
        <f>data_olah!B810</f>
        <v>PASER</v>
      </c>
      <c r="D6694" s="246" t="str">
        <f>data_olah!C810</f>
        <v>TANJUNG HARAPAN</v>
      </c>
      <c r="E6694" s="246" t="str">
        <f>data_olah!D810</f>
        <v>TANJUNG ARU</v>
      </c>
      <c r="F6694" s="247" t="str">
        <f>data_olah!F810</f>
        <v>-2.2459771119232905</v>
      </c>
      <c r="G6694" s="247" t="str">
        <f>data_olah!G810</f>
        <v>116.52549641400073</v>
      </c>
      <c r="H6694" s="246" t="str">
        <f>data_olah!H810</f>
        <v>ICON+</v>
      </c>
      <c r="I6694" s="246" t="str">
        <f>data_olah!I810</f>
        <v>STARLINK</v>
      </c>
      <c r="J6694" s="246" t="str">
        <f>data_olah!J810</f>
        <v>TERPASANG</v>
      </c>
      <c r="K6694" s="246" t="str">
        <f>data_olah!T810</f>
        <v/>
      </c>
      <c r="L6694" s="246" t="str">
        <f>data_olah!U810</f>
        <v>KURANG OPTIMAL</v>
      </c>
    </row>
    <row r="6695">
      <c r="A6695" s="245">
        <v>2026.0</v>
      </c>
      <c r="B6695" s="245" t="s">
        <v>3602</v>
      </c>
      <c r="C6695" s="246" t="str">
        <f>data_olah!B811</f>
        <v>PASER</v>
      </c>
      <c r="D6695" s="246" t="str">
        <f>data_olah!C811</f>
        <v>TANJUNG HARAPAN</v>
      </c>
      <c r="E6695" s="246" t="str">
        <f>data_olah!D811</f>
        <v>LABUANGKALLO</v>
      </c>
      <c r="F6695" s="247" t="str">
        <f>data_olah!F811</f>
        <v>-2.1202553887634465</v>
      </c>
      <c r="G6695" s="247" t="str">
        <f>data_olah!G811</f>
        <v>116.49330012341893</v>
      </c>
      <c r="H6695" s="246" t="str">
        <f>data_olah!H811</f>
        <v>ICON+</v>
      </c>
      <c r="I6695" s="246" t="str">
        <f>data_olah!I811</f>
        <v>STARLINK</v>
      </c>
      <c r="J6695" s="246" t="str">
        <f>data_olah!J811</f>
        <v>TERPASANG</v>
      </c>
      <c r="K6695" s="246" t="str">
        <f>data_olah!T811</f>
        <v/>
      </c>
      <c r="L6695" s="246" t="str">
        <f>data_olah!U811</f>
        <v>KURANG OPTIMAL</v>
      </c>
    </row>
    <row r="6696">
      <c r="A6696" s="245">
        <v>2026.0</v>
      </c>
      <c r="B6696" s="245" t="s">
        <v>3602</v>
      </c>
      <c r="C6696" s="246" t="str">
        <f>data_olah!B812</f>
        <v>PASER</v>
      </c>
      <c r="D6696" s="246" t="str">
        <f>data_olah!C812</f>
        <v>TANJUNG HARAPAN</v>
      </c>
      <c r="E6696" s="246" t="str">
        <f>data_olah!D812</f>
        <v>LORI</v>
      </c>
      <c r="F6696" s="247" t="str">
        <f>data_olah!F812</f>
        <v>-2.0715853942808535</v>
      </c>
      <c r="G6696" s="247" t="str">
        <f>data_olah!G812</f>
        <v>116.38397168897147</v>
      </c>
      <c r="H6696" s="246" t="str">
        <f>data_olah!H812</f>
        <v>ICON+</v>
      </c>
      <c r="I6696" s="246" t="str">
        <f>data_olah!I812</f>
        <v> Broadband + I-WIN</v>
      </c>
      <c r="J6696" s="246" t="str">
        <f>data_olah!J812</f>
        <v>TERPASANG</v>
      </c>
      <c r="K6696" s="246" t="str">
        <f>data_olah!T812</f>
        <v/>
      </c>
      <c r="L6696" s="246" t="str">
        <f>data_olah!U812</f>
        <v>KURANG OPTIMAL</v>
      </c>
    </row>
    <row r="6697">
      <c r="A6697" s="245">
        <v>2026.0</v>
      </c>
      <c r="B6697" s="245" t="s">
        <v>3602</v>
      </c>
      <c r="C6697" s="246" t="str">
        <f>data_olah!B813</f>
        <v>PASER</v>
      </c>
      <c r="D6697" s="246" t="str">
        <f>data_olah!C813</f>
        <v>TANJUNG HARAPAN</v>
      </c>
      <c r="E6697" s="246" t="str">
        <f>data_olah!D813</f>
        <v>SELENGOT</v>
      </c>
      <c r="F6697" s="247" t="str">
        <f>data_olah!F813</f>
        <v>-2.1716729697461017</v>
      </c>
      <c r="G6697" s="247" t="str">
        <f>data_olah!G813</f>
        <v>116.44876387873396</v>
      </c>
      <c r="H6697" s="246" t="str">
        <f>data_olah!H813</f>
        <v>ICON+</v>
      </c>
      <c r="I6697" s="246" t="str">
        <f>data_olah!I813</f>
        <v>STARLINK</v>
      </c>
      <c r="J6697" s="246" t="str">
        <f>data_olah!J813</f>
        <v>TERPASANG</v>
      </c>
      <c r="K6697" s="246" t="str">
        <f>data_olah!T813</f>
        <v/>
      </c>
      <c r="L6697" s="246" t="str">
        <f>data_olah!U813</f>
        <v>KURANG OPTIMAL</v>
      </c>
    </row>
    <row r="6698">
      <c r="A6698" s="245">
        <v>2026.0</v>
      </c>
      <c r="B6698" s="245" t="s">
        <v>3602</v>
      </c>
      <c r="C6698" s="246" t="str">
        <f>data_olah!B814</f>
        <v>PASER</v>
      </c>
      <c r="D6698" s="246" t="str">
        <f>data_olah!C814</f>
        <v>TANJUNG HARAPAN</v>
      </c>
      <c r="E6698" s="246" t="str">
        <f>data_olah!D814</f>
        <v>RANDOM</v>
      </c>
      <c r="F6698" s="247" t="str">
        <f>data_olah!F814</f>
        <v>-2.3525418927535147</v>
      </c>
      <c r="G6698" s="247" t="str">
        <f>data_olah!G814</f>
        <v>116.51834595293889</v>
      </c>
      <c r="H6698" s="246" t="str">
        <f>data_olah!H814</f>
        <v>ICON+</v>
      </c>
      <c r="I6698" s="246" t="str">
        <f>data_olah!I814</f>
        <v>STARLINK</v>
      </c>
      <c r="J6698" s="246" t="str">
        <f>data_olah!J814</f>
        <v>TERPASANG</v>
      </c>
      <c r="K6698" s="246" t="str">
        <f>data_olah!T814</f>
        <v/>
      </c>
      <c r="L6698" s="246" t="str">
        <f>data_olah!U814</f>
        <v>KURANG OPTIMAL</v>
      </c>
    </row>
    <row r="6699">
      <c r="A6699" s="245">
        <v>2026.0</v>
      </c>
      <c r="B6699" s="245" t="s">
        <v>3602</v>
      </c>
      <c r="C6699" s="246" t="str">
        <f>data_olah!B815</f>
        <v>PASER</v>
      </c>
      <c r="D6699" s="246" t="str">
        <f>data_olah!C815</f>
        <v>TANJUNG HARAPAN</v>
      </c>
      <c r="E6699" s="246" t="str">
        <f>data_olah!D815</f>
        <v>SENIPAH</v>
      </c>
      <c r="F6699" s="247" t="str">
        <f>data_olah!F815</f>
        <v>-2.388212645367012</v>
      </c>
      <c r="G6699" s="247" t="str">
        <f>data_olah!G815</f>
        <v>116.55065679782771</v>
      </c>
      <c r="H6699" s="246" t="str">
        <f>data_olah!H815</f>
        <v>ICON+</v>
      </c>
      <c r="I6699" s="246" t="str">
        <f>data_olah!I815</f>
        <v>STARLINK</v>
      </c>
      <c r="J6699" s="246" t="str">
        <f>data_olah!J815</f>
        <v>TERPASANG</v>
      </c>
      <c r="K6699" s="246" t="str">
        <f>data_olah!T815</f>
        <v/>
      </c>
      <c r="L6699" s="246" t="str">
        <f>data_olah!U815</f>
        <v>TIDAK OPTIMAL</v>
      </c>
    </row>
    <row r="6700">
      <c r="A6700" s="245">
        <v>2026.0</v>
      </c>
      <c r="B6700" s="245" t="s">
        <v>3602</v>
      </c>
      <c r="C6700" s="246" t="str">
        <f>data_olah!B816</f>
        <v>PENAJAM PASER UTARA</v>
      </c>
      <c r="D6700" s="246" t="str">
        <f>data_olah!C816</f>
        <v>BABULU</v>
      </c>
      <c r="E6700" s="246" t="str">
        <f>data_olah!D816</f>
        <v>BABULU DARAT</v>
      </c>
      <c r="F6700" s="247" t="str">
        <f>data_olah!F816</f>
        <v>-1.5074992805908936</v>
      </c>
      <c r="G6700" s="247" t="str">
        <f>data_olah!G816</f>
        <v>116.44762880125614</v>
      </c>
      <c r="H6700" s="246" t="str">
        <f>data_olah!H816</f>
        <v>TELKOMSEL</v>
      </c>
      <c r="I6700" s="246" t="str">
        <f>data_olah!I816</f>
        <v>INDIHOME</v>
      </c>
      <c r="J6700" s="246" t="str">
        <f>data_olah!J816</f>
        <v>TERPASANG</v>
      </c>
      <c r="K6700" s="246" t="str">
        <f>data_olah!T816</f>
        <v/>
      </c>
      <c r="L6700" s="246" t="str">
        <f>data_olah!U816</f>
        <v>KURANG OPTIMAL</v>
      </c>
    </row>
    <row r="6701">
      <c r="A6701" s="245">
        <v>2026.0</v>
      </c>
      <c r="B6701" s="245" t="s">
        <v>3602</v>
      </c>
      <c r="C6701" s="246" t="str">
        <f>data_olah!B817</f>
        <v>PENAJAM PASER UTARA</v>
      </c>
      <c r="D6701" s="246" t="str">
        <f>data_olah!C817</f>
        <v>BABULU</v>
      </c>
      <c r="E6701" s="246" t="str">
        <f>data_olah!D817</f>
        <v>LABANGKA</v>
      </c>
      <c r="F6701" s="247" t="str">
        <f>data_olah!F817</f>
        <v>-1.4649429701815924</v>
      </c>
      <c r="G6701" s="247" t="str">
        <f>data_olah!G817</f>
        <v>116.50273163615996</v>
      </c>
      <c r="H6701" s="246" t="str">
        <f>data_olah!H817</f>
        <v>TELKOMSEL</v>
      </c>
      <c r="I6701" s="246" t="str">
        <f>data_olah!I817</f>
        <v>INDIHOME</v>
      </c>
      <c r="J6701" s="246" t="str">
        <f>data_olah!J817</f>
        <v>TERPASANG</v>
      </c>
      <c r="K6701" s="246" t="str">
        <f>data_olah!T817</f>
        <v/>
      </c>
      <c r="L6701" s="246" t="str">
        <f>data_olah!U817</f>
        <v>KURANG OPTIMAL</v>
      </c>
    </row>
    <row r="6702">
      <c r="A6702" s="245">
        <v>2026.0</v>
      </c>
      <c r="B6702" s="245" t="s">
        <v>3602</v>
      </c>
      <c r="C6702" s="246" t="str">
        <f>data_olah!B818</f>
        <v>PENAJAM PASER UTARA</v>
      </c>
      <c r="D6702" s="246" t="str">
        <f>data_olah!C818</f>
        <v>BABULU</v>
      </c>
      <c r="E6702" s="246" t="str">
        <f>data_olah!D818</f>
        <v>BABULU LAUT</v>
      </c>
      <c r="F6702" s="247" t="str">
        <f>data_olah!F818</f>
        <v>-1.5219282513440955</v>
      </c>
      <c r="G6702" s="247" t="str">
        <f>data_olah!G818</f>
        <v>116.5148442961303</v>
      </c>
      <c r="H6702" s="246" t="str">
        <f>data_olah!H818</f>
        <v>TELKOMSEL</v>
      </c>
      <c r="I6702" s="246" t="str">
        <f>data_olah!I818</f>
        <v>ORBIT</v>
      </c>
      <c r="J6702" s="246" t="str">
        <f>data_olah!J818</f>
        <v>TERPASANG</v>
      </c>
      <c r="K6702" s="246" t="str">
        <f>data_olah!T818</f>
        <v>&lt;= 150GB</v>
      </c>
      <c r="L6702" s="246" t="str">
        <f>data_olah!U818</f>
        <v>TIDAK TERDETEKSI</v>
      </c>
    </row>
    <row r="6703">
      <c r="A6703" s="245">
        <v>2026.0</v>
      </c>
      <c r="B6703" s="245" t="s">
        <v>3602</v>
      </c>
      <c r="C6703" s="246" t="str">
        <f>data_olah!B819</f>
        <v>PENAJAM PASER UTARA</v>
      </c>
      <c r="D6703" s="246" t="str">
        <f>data_olah!C819</f>
        <v>BABULU</v>
      </c>
      <c r="E6703" s="246" t="str">
        <f>data_olah!D819</f>
        <v>GUNUNG INTAN</v>
      </c>
      <c r="F6703" s="247" t="str">
        <f>data_olah!F819</f>
        <v>-1.5170429622051,</v>
      </c>
      <c r="G6703" s="247" t="str">
        <f>data_olah!G819</f>
        <v>116.41489905188129</v>
      </c>
      <c r="H6703" s="246" t="str">
        <f>data_olah!H819</f>
        <v>TELKOMSEL</v>
      </c>
      <c r="I6703" s="246" t="str">
        <f>data_olah!I819</f>
        <v>INDIHOME</v>
      </c>
      <c r="J6703" s="246" t="str">
        <f>data_olah!J819</f>
        <v>TERPASANG</v>
      </c>
      <c r="K6703" s="246" t="str">
        <f>data_olah!T819</f>
        <v/>
      </c>
      <c r="L6703" s="246" t="str">
        <f>data_olah!U819</f>
        <v>KURANG OPTIMAL</v>
      </c>
    </row>
    <row r="6704">
      <c r="A6704" s="245">
        <v>2026.0</v>
      </c>
      <c r="B6704" s="245" t="s">
        <v>3602</v>
      </c>
      <c r="C6704" s="246" t="str">
        <f>data_olah!B820</f>
        <v>PENAJAM PASER UTARA</v>
      </c>
      <c r="D6704" s="246" t="str">
        <f>data_olah!C820</f>
        <v>BABULU</v>
      </c>
      <c r="E6704" s="246" t="str">
        <f>data_olah!D820</f>
        <v>GUNUNG MAKMUR</v>
      </c>
      <c r="F6704" s="247" t="str">
        <f>data_olah!F820</f>
        <v>-1.5289024698084035</v>
      </c>
      <c r="G6704" s="247" t="str">
        <f>data_olah!G820</f>
        <v>116.39379261968433</v>
      </c>
      <c r="H6704" s="246" t="str">
        <f>data_olah!H820</f>
        <v>ICON+</v>
      </c>
      <c r="I6704" s="246" t="str">
        <f>data_olah!I820</f>
        <v> Broadband + I-WIN</v>
      </c>
      <c r="J6704" s="246" t="str">
        <f>data_olah!J820</f>
        <v>TERPASANG</v>
      </c>
      <c r="K6704" s="246" t="str">
        <f>data_olah!T820</f>
        <v/>
      </c>
      <c r="L6704" s="246" t="str">
        <f>data_olah!U820</f>
        <v>KURANG OPTIMAL</v>
      </c>
    </row>
    <row r="6705">
      <c r="A6705" s="245">
        <v>2026.0</v>
      </c>
      <c r="B6705" s="245" t="s">
        <v>3602</v>
      </c>
      <c r="C6705" s="246" t="str">
        <f>data_olah!B821</f>
        <v>PENAJAM PASER UTARA</v>
      </c>
      <c r="D6705" s="246" t="str">
        <f>data_olah!C821</f>
        <v>BABULU</v>
      </c>
      <c r="E6705" s="246" t="str">
        <f>data_olah!D821</f>
        <v>SEBAKUNG JAYA</v>
      </c>
      <c r="F6705" s="247" t="str">
        <f>data_olah!F821</f>
        <v>-1.5417131785676625</v>
      </c>
      <c r="G6705" s="247" t="str">
        <f>data_olah!G821</f>
        <v>116.46144522460655</v>
      </c>
      <c r="H6705" s="246" t="str">
        <f>data_olah!H821</f>
        <v>TELKOMSEL</v>
      </c>
      <c r="I6705" s="246" t="str">
        <f>data_olah!I821</f>
        <v>INDIHOME</v>
      </c>
      <c r="J6705" s="246" t="str">
        <f>data_olah!J821</f>
        <v>TERPASANG</v>
      </c>
      <c r="K6705" s="246" t="str">
        <f>data_olah!T821</f>
        <v/>
      </c>
      <c r="L6705" s="246" t="str">
        <f>data_olah!U821</f>
        <v>TIDAK OPTIMAL</v>
      </c>
    </row>
    <row r="6706">
      <c r="A6706" s="245">
        <v>2026.0</v>
      </c>
      <c r="B6706" s="245" t="s">
        <v>3602</v>
      </c>
      <c r="C6706" s="246" t="str">
        <f>data_olah!B822</f>
        <v>PENAJAM PASER UTARA</v>
      </c>
      <c r="D6706" s="246" t="str">
        <f>data_olah!C822</f>
        <v>BABULU</v>
      </c>
      <c r="E6706" s="246" t="str">
        <f>data_olah!D822</f>
        <v>RAWA MULIA</v>
      </c>
      <c r="F6706" s="247" t="str">
        <f>data_olah!F822</f>
        <v>-1.5674280709209893</v>
      </c>
      <c r="G6706" s="247" t="str">
        <f>data_olah!G822</f>
        <v>116.47618636943854</v>
      </c>
      <c r="H6706" s="246" t="str">
        <f>data_olah!H822</f>
        <v>TELKOMSEL</v>
      </c>
      <c r="I6706" s="246" t="str">
        <f>data_olah!I822</f>
        <v>ORBIT</v>
      </c>
      <c r="J6706" s="246" t="str">
        <f>data_olah!J822</f>
        <v>TERPASANG</v>
      </c>
      <c r="K6706" s="246" t="str">
        <f>data_olah!T822</f>
        <v>&lt;= 150GB</v>
      </c>
      <c r="L6706" s="246" t="str">
        <f>data_olah!U822</f>
        <v>TIDAK TERDETEKSI</v>
      </c>
    </row>
    <row r="6707">
      <c r="A6707" s="245">
        <v>2026.0</v>
      </c>
      <c r="B6707" s="245" t="s">
        <v>3602</v>
      </c>
      <c r="C6707" s="246" t="str">
        <f>data_olah!B823</f>
        <v>PENAJAM PASER UTARA</v>
      </c>
      <c r="D6707" s="246" t="str">
        <f>data_olah!C823</f>
        <v>BABULU</v>
      </c>
      <c r="E6707" s="246" t="str">
        <f>data_olah!D823</f>
        <v>SRI RAHARJA</v>
      </c>
      <c r="F6707" s="247" t="str">
        <f>data_olah!F823</f>
        <v>-1.5664702305131002</v>
      </c>
      <c r="G6707" s="247" t="str">
        <f>data_olah!G823</f>
        <v>116.45562609737834</v>
      </c>
      <c r="H6707" s="246" t="str">
        <f>data_olah!H823</f>
        <v>ICON+</v>
      </c>
      <c r="I6707" s="246" t="str">
        <f>data_olah!I823</f>
        <v> Broadband + I-WIN</v>
      </c>
      <c r="J6707" s="246" t="str">
        <f>data_olah!J823</f>
        <v>TERPASANG</v>
      </c>
      <c r="K6707" s="246" t="str">
        <f>data_olah!T823</f>
        <v/>
      </c>
      <c r="L6707" s="246" t="str">
        <f>data_olah!U823</f>
        <v>KURANG OPTIMAL</v>
      </c>
    </row>
    <row r="6708">
      <c r="A6708" s="245">
        <v>2026.0</v>
      </c>
      <c r="B6708" s="245" t="s">
        <v>3602</v>
      </c>
      <c r="C6708" s="246" t="str">
        <f>data_olah!B824</f>
        <v>PENAJAM PASER UTARA</v>
      </c>
      <c r="D6708" s="246" t="str">
        <f>data_olah!C824</f>
        <v>BABULU</v>
      </c>
      <c r="E6708" s="246" t="str">
        <f>data_olah!D824</f>
        <v>SUMBER SARI</v>
      </c>
      <c r="F6708" s="247" t="str">
        <f>data_olah!F824</f>
        <v>-1.5612763124664082</v>
      </c>
      <c r="G6708" s="247" t="str">
        <f>data_olah!G824</f>
        <v>116.42753414488323</v>
      </c>
      <c r="H6708" s="246" t="str">
        <f>data_olah!H824</f>
        <v>TELKOMSEL</v>
      </c>
      <c r="I6708" s="246" t="str">
        <f>data_olah!I824</f>
        <v>INDIHOME</v>
      </c>
      <c r="J6708" s="246" t="str">
        <f>data_olah!J824</f>
        <v>TERPASANG</v>
      </c>
      <c r="K6708" s="246" t="str">
        <f>data_olah!T824</f>
        <v/>
      </c>
      <c r="L6708" s="246" t="str">
        <f>data_olah!U824</f>
        <v>KURANG OPTIMAL</v>
      </c>
    </row>
    <row r="6709">
      <c r="A6709" s="245">
        <v>2026.0</v>
      </c>
      <c r="B6709" s="245" t="s">
        <v>3602</v>
      </c>
      <c r="C6709" s="246" t="str">
        <f>data_olah!B825</f>
        <v>PENAJAM PASER UTARA</v>
      </c>
      <c r="D6709" s="246" t="str">
        <f>data_olah!C825</f>
        <v>BABULU</v>
      </c>
      <c r="E6709" s="246" t="str">
        <f>data_olah!D825</f>
        <v>RINTIK</v>
      </c>
      <c r="F6709" s="247" t="str">
        <f>data_olah!F825</f>
        <v>-1.5007708539145097</v>
      </c>
      <c r="G6709" s="247" t="str">
        <f>data_olah!G825</f>
        <v>116.38959756952544</v>
      </c>
      <c r="H6709" s="246" t="str">
        <f>data_olah!H825</f>
        <v>TELKOMSEL</v>
      </c>
      <c r="I6709" s="246" t="str">
        <f>data_olah!I825</f>
        <v>INDIHOME</v>
      </c>
      <c r="J6709" s="246" t="str">
        <f>data_olah!J825</f>
        <v>TERPASANG</v>
      </c>
      <c r="K6709" s="246" t="str">
        <f>data_olah!T825</f>
        <v/>
      </c>
      <c r="L6709" s="246" t="str">
        <f>data_olah!U825</f>
        <v>KURANG OPTIMAL</v>
      </c>
    </row>
    <row r="6710">
      <c r="A6710" s="245">
        <v>2026.0</v>
      </c>
      <c r="B6710" s="245" t="s">
        <v>3602</v>
      </c>
      <c r="C6710" s="246" t="str">
        <f>data_olah!B826</f>
        <v>PENAJAM PASER UTARA</v>
      </c>
      <c r="D6710" s="246" t="str">
        <f>data_olah!C826</f>
        <v>BABULU</v>
      </c>
      <c r="E6710" s="246" t="str">
        <f>data_olah!D826</f>
        <v>GUNUNG MULIA</v>
      </c>
      <c r="F6710" s="247" t="str">
        <f>data_olah!F826</f>
        <v>-1.5298222456724369</v>
      </c>
      <c r="G6710" s="247" t="str">
        <f>data_olah!G826</f>
        <v>116.41077643035374</v>
      </c>
      <c r="H6710" s="246" t="str">
        <f>data_olah!H826</f>
        <v>TELKOMSEL</v>
      </c>
      <c r="I6710" s="246" t="str">
        <f>data_olah!I826</f>
        <v>INDIHOME</v>
      </c>
      <c r="J6710" s="246" t="str">
        <f>data_olah!J826</f>
        <v>TERPASANG</v>
      </c>
      <c r="K6710" s="246" t="str">
        <f>data_olah!T826</f>
        <v/>
      </c>
      <c r="L6710" s="246" t="str">
        <f>data_olah!U826</f>
        <v>KURANG OPTIMAL</v>
      </c>
    </row>
    <row r="6711">
      <c r="A6711" s="245">
        <v>2026.0</v>
      </c>
      <c r="B6711" s="245" t="s">
        <v>3602</v>
      </c>
      <c r="C6711" s="246" t="str">
        <f>data_olah!B827</f>
        <v>PENAJAM PASER UTARA</v>
      </c>
      <c r="D6711" s="246" t="str">
        <f>data_olah!C827</f>
        <v>BABULU</v>
      </c>
      <c r="E6711" s="246" t="str">
        <f>data_olah!D827</f>
        <v>LABANGKA BARAT</v>
      </c>
      <c r="F6711" s="247" t="str">
        <f>data_olah!F827</f>
        <v>-1.4792232904735316</v>
      </c>
      <c r="G6711" s="247" t="str">
        <f>data_olah!G827</f>
        <v>116.49518350112714</v>
      </c>
      <c r="H6711" s="246" t="str">
        <f>data_olah!H827</f>
        <v>TELKOMSEL</v>
      </c>
      <c r="I6711" s="246" t="str">
        <f>data_olah!I827</f>
        <v>INDIHOME</v>
      </c>
      <c r="J6711" s="246" t="str">
        <f>data_olah!J827</f>
        <v>TERPASANG</v>
      </c>
      <c r="K6711" s="246" t="str">
        <f>data_olah!T827</f>
        <v/>
      </c>
      <c r="L6711" s="246" t="str">
        <f>data_olah!U827</f>
        <v>TIDAK OPTIMAL</v>
      </c>
    </row>
    <row r="6712">
      <c r="A6712" s="245">
        <v>2026.0</v>
      </c>
      <c r="B6712" s="245" t="s">
        <v>3602</v>
      </c>
      <c r="C6712" s="246" t="str">
        <f>data_olah!B828</f>
        <v>PENAJAM PASER UTARA</v>
      </c>
      <c r="D6712" s="246" t="str">
        <f>data_olah!C828</f>
        <v>PENAJAM</v>
      </c>
      <c r="E6712" s="246" t="str">
        <f>data_olah!D828</f>
        <v>GIRI MUKTI</v>
      </c>
      <c r="F6712" s="247" t="str">
        <f>data_olah!F828</f>
        <v>-1.3407962385310774</v>
      </c>
      <c r="G6712" s="247" t="str">
        <f>data_olah!G828</f>
        <v>116.68395615216211</v>
      </c>
      <c r="H6712" s="246" t="str">
        <f>data_olah!H828</f>
        <v>TELKOMSEL</v>
      </c>
      <c r="I6712" s="246" t="str">
        <f>data_olah!I828</f>
        <v>INDIHOME</v>
      </c>
      <c r="J6712" s="246" t="str">
        <f>data_olah!J828</f>
        <v>TERPASANG</v>
      </c>
      <c r="K6712" s="246" t="str">
        <f>data_olah!T828</f>
        <v/>
      </c>
      <c r="L6712" s="246" t="str">
        <f>data_olah!U828</f>
        <v>KURANG OPTIMAL</v>
      </c>
    </row>
    <row r="6713">
      <c r="A6713" s="245">
        <v>2026.0</v>
      </c>
      <c r="B6713" s="245" t="s">
        <v>3602</v>
      </c>
      <c r="C6713" s="246" t="str">
        <f>data_olah!B829</f>
        <v>PENAJAM PASER UTARA</v>
      </c>
      <c r="D6713" s="246" t="str">
        <f>data_olah!C829</f>
        <v>PENAJAM</v>
      </c>
      <c r="E6713" s="246" t="str">
        <f>data_olah!D829</f>
        <v>BUKIT SUBUR</v>
      </c>
      <c r="F6713" s="247" t="str">
        <f>data_olah!F829</f>
        <v>-1.1337999411094175</v>
      </c>
      <c r="G6713" s="247" t="str">
        <f>data_olah!G829</f>
        <v>116.54956054894534</v>
      </c>
      <c r="H6713" s="246" t="str">
        <f>data_olah!H829</f>
        <v>TELKOMSEL</v>
      </c>
      <c r="I6713" s="246" t="str">
        <f>data_olah!I829</f>
        <v>ORBIT</v>
      </c>
      <c r="J6713" s="246" t="str">
        <f>data_olah!J829</f>
        <v>TERPASANG</v>
      </c>
      <c r="K6713" s="246" t="str">
        <f>data_olah!T829</f>
        <v>&lt;= 200GB</v>
      </c>
      <c r="L6713" s="246" t="str">
        <f>data_olah!U829</f>
        <v>TIDAK TERDETEKSI</v>
      </c>
    </row>
    <row r="6714">
      <c r="A6714" s="245">
        <v>2026.0</v>
      </c>
      <c r="B6714" s="245" t="s">
        <v>3602</v>
      </c>
      <c r="C6714" s="246" t="str">
        <f>data_olah!B830</f>
        <v>PENAJAM PASER UTARA</v>
      </c>
      <c r="D6714" s="246" t="str">
        <f>data_olah!C830</f>
        <v>PENAJAM</v>
      </c>
      <c r="E6714" s="246" t="str">
        <f>data_olah!D830</f>
        <v>SIDOREJO</v>
      </c>
      <c r="F6714" s="247" t="str">
        <f>data_olah!F830</f>
        <v>-1.3643841423168386</v>
      </c>
      <c r="G6714" s="247" t="str">
        <f>data_olah!G830</f>
        <v>116.68404087130745</v>
      </c>
      <c r="H6714" s="246" t="str">
        <f>data_olah!H830</f>
        <v>TELKOMSEL</v>
      </c>
      <c r="I6714" s="246" t="str">
        <f>data_olah!I830</f>
        <v>INDIHOME</v>
      </c>
      <c r="J6714" s="246" t="str">
        <f>data_olah!J830</f>
        <v>TERPASANG</v>
      </c>
      <c r="K6714" s="246" t="str">
        <f>data_olah!T830</f>
        <v/>
      </c>
      <c r="L6714" s="246" t="str">
        <f>data_olah!U830</f>
        <v>KURANG OPTIMAL</v>
      </c>
    </row>
    <row r="6715">
      <c r="A6715" s="245">
        <v>2026.0</v>
      </c>
      <c r="B6715" s="245" t="s">
        <v>3602</v>
      </c>
      <c r="C6715" s="246" t="str">
        <f>data_olah!B831</f>
        <v>PENAJAM PASER UTARA</v>
      </c>
      <c r="D6715" s="246" t="str">
        <f>data_olah!C831</f>
        <v>PENAJAM</v>
      </c>
      <c r="E6715" s="246" t="str">
        <f>data_olah!D831</f>
        <v>GIRI PURWA</v>
      </c>
      <c r="F6715" s="247" t="str">
        <f>data_olah!F831</f>
        <v>-1.3429234297036627</v>
      </c>
      <c r="G6715" s="247" t="str">
        <f>data_olah!G831</f>
        <v>116.66228681519418</v>
      </c>
      <c r="H6715" s="246" t="str">
        <f>data_olah!H831</f>
        <v>TELKOMSEL</v>
      </c>
      <c r="I6715" s="246" t="str">
        <f>data_olah!I831</f>
        <v>INDIHOME</v>
      </c>
      <c r="J6715" s="246" t="str">
        <f>data_olah!J831</f>
        <v>TERPASANG</v>
      </c>
      <c r="K6715" s="246" t="str">
        <f>data_olah!T831</f>
        <v/>
      </c>
      <c r="L6715" s="246" t="str">
        <f>data_olah!U831</f>
        <v>KURANG OPTIMAL</v>
      </c>
    </row>
    <row r="6716">
      <c r="A6716" s="245">
        <v>2026.0</v>
      </c>
      <c r="B6716" s="245" t="s">
        <v>3602</v>
      </c>
      <c r="C6716" s="246" t="str">
        <f>data_olah!B832</f>
        <v>PENAJAM PASER UTARA</v>
      </c>
      <c r="D6716" s="246" t="str">
        <f>data_olah!C832</f>
        <v>SEPAKU</v>
      </c>
      <c r="E6716" s="246" t="str">
        <f>data_olah!D832</f>
        <v>TENGIN BARU</v>
      </c>
      <c r="F6716" s="247" t="str">
        <f>data_olah!F832</f>
        <v>-0.9128004924093935</v>
      </c>
      <c r="G6716" s="247" t="str">
        <f>data_olah!G832</f>
        <v>116.8166969963485</v>
      </c>
      <c r="H6716" s="246" t="str">
        <f>data_olah!H832</f>
        <v>TELKOMSEL</v>
      </c>
      <c r="I6716" s="246" t="str">
        <f>data_olah!I832</f>
        <v>INDIHOME</v>
      </c>
      <c r="J6716" s="246" t="str">
        <f>data_olah!J832</f>
        <v>TERPASANG</v>
      </c>
      <c r="K6716" s="246" t="str">
        <f>data_olah!T832</f>
        <v/>
      </c>
      <c r="L6716" s="246" t="str">
        <f>data_olah!U832</f>
        <v>KURANG OPTIMAL</v>
      </c>
    </row>
    <row r="6717">
      <c r="A6717" s="245">
        <v>2026.0</v>
      </c>
      <c r="B6717" s="245" t="s">
        <v>3602</v>
      </c>
      <c r="C6717" s="246" t="str">
        <f>data_olah!B833</f>
        <v>PENAJAM PASER UTARA</v>
      </c>
      <c r="D6717" s="246" t="str">
        <f>data_olah!C833</f>
        <v>SEPAKU</v>
      </c>
      <c r="E6717" s="246" t="str">
        <f>data_olah!D833</f>
        <v>BUKIT RAYA</v>
      </c>
      <c r="F6717" s="247" t="str">
        <f>data_olah!F833</f>
        <v>-0.9082974007935432</v>
      </c>
      <c r="G6717" s="247" t="str">
        <f>data_olah!G833</f>
        <v>116.76340411226785</v>
      </c>
      <c r="H6717" s="246" t="str">
        <f>data_olah!H833</f>
        <v>TELKOMSEL</v>
      </c>
      <c r="I6717" s="246" t="str">
        <f>data_olah!I833</f>
        <v>INDIHOME</v>
      </c>
      <c r="J6717" s="246" t="str">
        <f>data_olah!J833</f>
        <v>TERPASANG</v>
      </c>
      <c r="K6717" s="246" t="str">
        <f>data_olah!T833</f>
        <v/>
      </c>
      <c r="L6717" s="246" t="str">
        <f>data_olah!U833</f>
        <v>KURANG OPTIMAL</v>
      </c>
    </row>
    <row r="6718">
      <c r="A6718" s="245">
        <v>2026.0</v>
      </c>
      <c r="B6718" s="245" t="s">
        <v>3602</v>
      </c>
      <c r="C6718" s="246" t="str">
        <f>data_olah!B834</f>
        <v>PENAJAM PASER UTARA</v>
      </c>
      <c r="D6718" s="246" t="str">
        <f>data_olah!C834</f>
        <v>SEPAKU</v>
      </c>
      <c r="E6718" s="246" t="str">
        <f>data_olah!D834</f>
        <v>SUKA RAJA</v>
      </c>
      <c r="F6718" s="247" t="str">
        <f>data_olah!F834</f>
        <v>-0.911407683378866</v>
      </c>
      <c r="G6718" s="247" t="str">
        <f>data_olah!G834</f>
        <v>116.78756301601246</v>
      </c>
      <c r="H6718" s="246" t="str">
        <f>data_olah!H834</f>
        <v>TELKOMSEL</v>
      </c>
      <c r="I6718" s="246" t="str">
        <f>data_olah!I834</f>
        <v>INDIHOME</v>
      </c>
      <c r="J6718" s="246" t="str">
        <f>data_olah!J834</f>
        <v>TERPASANG</v>
      </c>
      <c r="K6718" s="246" t="str">
        <f>data_olah!T834</f>
        <v/>
      </c>
      <c r="L6718" s="246" t="str">
        <f>data_olah!U834</f>
        <v>KURANG OPTIMAL</v>
      </c>
    </row>
    <row r="6719">
      <c r="A6719" s="245">
        <v>2026.0</v>
      </c>
      <c r="B6719" s="245" t="s">
        <v>3602</v>
      </c>
      <c r="C6719" s="246" t="str">
        <f>data_olah!B835</f>
        <v>PENAJAM PASER UTARA</v>
      </c>
      <c r="D6719" s="246" t="str">
        <f>data_olah!C835</f>
        <v>SEPAKU</v>
      </c>
      <c r="E6719" s="246" t="str">
        <f>data_olah!D835</f>
        <v>BUMI HARAPAN</v>
      </c>
      <c r="F6719" s="247" t="str">
        <f>data_olah!F835</f>
        <v>-0.9527656164872707</v>
      </c>
      <c r="G6719" s="247" t="str">
        <f>data_olah!G835</f>
        <v>116.73853184236134</v>
      </c>
      <c r="H6719" s="246" t="str">
        <f>data_olah!H835</f>
        <v>TELKOMSEL</v>
      </c>
      <c r="I6719" s="246" t="str">
        <f>data_olah!I835</f>
        <v>INDIHOME</v>
      </c>
      <c r="J6719" s="246" t="str">
        <f>data_olah!J835</f>
        <v>TERPASANG</v>
      </c>
      <c r="K6719" s="246" t="str">
        <f>data_olah!T835</f>
        <v/>
      </c>
      <c r="L6719" s="246" t="str">
        <f>data_olah!U835</f>
        <v>TIDAK OPTIMAL</v>
      </c>
    </row>
    <row r="6720">
      <c r="A6720" s="245">
        <v>2026.0</v>
      </c>
      <c r="B6720" s="245" t="s">
        <v>3602</v>
      </c>
      <c r="C6720" s="246" t="str">
        <f>data_olah!B836</f>
        <v>PENAJAM PASER UTARA</v>
      </c>
      <c r="D6720" s="246" t="str">
        <f>data_olah!C836</f>
        <v>SEPAKU</v>
      </c>
      <c r="E6720" s="246" t="str">
        <f>data_olah!D836</f>
        <v>ARGO MULYO</v>
      </c>
      <c r="F6720" s="247" t="str">
        <f>data_olah!F836</f>
        <v>-0.927166660526177</v>
      </c>
      <c r="G6720" s="247" t="str">
        <f>data_olah!G836</f>
        <v>116.85095146197267</v>
      </c>
      <c r="H6720" s="246" t="str">
        <f>data_olah!H836</f>
        <v>TELKOMSEL</v>
      </c>
      <c r="I6720" s="246" t="str">
        <f>data_olah!I836</f>
        <v>INDIHOME</v>
      </c>
      <c r="J6720" s="246" t="str">
        <f>data_olah!J836</f>
        <v>TERPASANG</v>
      </c>
      <c r="K6720" s="246" t="str">
        <f>data_olah!T836</f>
        <v/>
      </c>
      <c r="L6720" s="246" t="str">
        <f>data_olah!U836</f>
        <v>TIDAK OPTIMAL</v>
      </c>
    </row>
    <row r="6721">
      <c r="A6721" s="245">
        <v>2026.0</v>
      </c>
      <c r="B6721" s="245" t="s">
        <v>3602</v>
      </c>
      <c r="C6721" s="246" t="str">
        <f>data_olah!B837</f>
        <v>PENAJAM PASER UTARA</v>
      </c>
      <c r="D6721" s="246" t="str">
        <f>data_olah!C837</f>
        <v>SEPAKU</v>
      </c>
      <c r="E6721" s="246" t="str">
        <f>data_olah!D837</f>
        <v>SEMOI DUA</v>
      </c>
      <c r="F6721" s="247" t="str">
        <f>data_olah!F837</f>
        <v>-0.943825171095773</v>
      </c>
      <c r="G6721" s="247" t="str">
        <f>data_olah!G837</f>
        <v>116.88012675730904</v>
      </c>
      <c r="H6721" s="246" t="str">
        <f>data_olah!H837</f>
        <v>TELKOMSEL</v>
      </c>
      <c r="I6721" s="246" t="str">
        <f>data_olah!I837</f>
        <v>INDIHOME</v>
      </c>
      <c r="J6721" s="246" t="str">
        <f>data_olah!J837</f>
        <v>TERPASANG</v>
      </c>
      <c r="K6721" s="246" t="str">
        <f>data_olah!T837</f>
        <v/>
      </c>
      <c r="L6721" s="246" t="str">
        <f>data_olah!U837</f>
        <v>TIDAK OPTIMAL</v>
      </c>
    </row>
    <row r="6722">
      <c r="A6722" s="245">
        <v>2026.0</v>
      </c>
      <c r="B6722" s="245" t="s">
        <v>3602</v>
      </c>
      <c r="C6722" s="246" t="str">
        <f>data_olah!B838</f>
        <v>PENAJAM PASER UTARA</v>
      </c>
      <c r="D6722" s="246" t="str">
        <f>data_olah!C838</f>
        <v>SEPAKU</v>
      </c>
      <c r="E6722" s="246" t="str">
        <f>data_olah!D838</f>
        <v>SUKO MULYO</v>
      </c>
      <c r="F6722" s="247" t="str">
        <f>data_olah!F838</f>
        <v>-0.9124387450139725</v>
      </c>
      <c r="G6722" s="247" t="str">
        <f>data_olah!G838</f>
        <v>116.88445601728564</v>
      </c>
      <c r="H6722" s="246" t="str">
        <f>data_olah!H838</f>
        <v>TELKOMSEL</v>
      </c>
      <c r="I6722" s="246" t="str">
        <f>data_olah!I838</f>
        <v>INDIHOME</v>
      </c>
      <c r="J6722" s="246" t="str">
        <f>data_olah!J838</f>
        <v>TERPASANG</v>
      </c>
      <c r="K6722" s="246" t="str">
        <f>data_olah!T838</f>
        <v/>
      </c>
      <c r="L6722" s="246" t="str">
        <f>data_olah!U838</f>
        <v>TIDAK OPTIMAL</v>
      </c>
    </row>
    <row r="6723">
      <c r="A6723" s="245">
        <v>2026.0</v>
      </c>
      <c r="B6723" s="245" t="s">
        <v>3602</v>
      </c>
      <c r="C6723" s="246" t="str">
        <f>data_olah!B839</f>
        <v>PENAJAM PASER UTARA</v>
      </c>
      <c r="D6723" s="246" t="str">
        <f>data_olah!C839</f>
        <v>SEPAKU</v>
      </c>
      <c r="E6723" s="246" t="str">
        <f>data_olah!D839</f>
        <v>WONO SARI</v>
      </c>
      <c r="F6723" s="247" t="str">
        <f>data_olah!F839</f>
        <v>-0.9644479903438136</v>
      </c>
      <c r="G6723" s="247" t="str">
        <f>data_olah!G839</f>
        <v>116.81795229553809</v>
      </c>
      <c r="H6723" s="246" t="str">
        <f>data_olah!H839</f>
        <v>TELKOMSEL</v>
      </c>
      <c r="I6723" s="246" t="str">
        <f>data_olah!I839</f>
        <v>INDIHOME</v>
      </c>
      <c r="J6723" s="246" t="str">
        <f>data_olah!J839</f>
        <v>TERPASANG</v>
      </c>
      <c r="K6723" s="246" t="str">
        <f>data_olah!T839</f>
        <v/>
      </c>
      <c r="L6723" s="246" t="str">
        <f>data_olah!U839</f>
        <v>TIDAK OPTIMAL</v>
      </c>
    </row>
    <row r="6724">
      <c r="A6724" s="245">
        <v>2026.0</v>
      </c>
      <c r="B6724" s="245" t="s">
        <v>3602</v>
      </c>
      <c r="C6724" s="246" t="str">
        <f>data_olah!B840</f>
        <v>PENAJAM PASER UTARA</v>
      </c>
      <c r="D6724" s="246" t="str">
        <f>data_olah!C840</f>
        <v>SEPAKU</v>
      </c>
      <c r="E6724" s="246" t="str">
        <f>data_olah!D840</f>
        <v>KARANG JINAWI</v>
      </c>
      <c r="F6724" s="247" t="str">
        <f>data_olah!F840</f>
        <v>-0.8609747312767477</v>
      </c>
      <c r="G6724" s="247" t="str">
        <f>data_olah!G840</f>
        <v>116.79374064277728</v>
      </c>
      <c r="H6724" s="246" t="str">
        <f>data_olah!H840</f>
        <v>TELKOMSEL</v>
      </c>
      <c r="I6724" s="246" t="str">
        <f>data_olah!I840</f>
        <v>INDIHOME</v>
      </c>
      <c r="J6724" s="246" t="str">
        <f>data_olah!J840</f>
        <v>TERPASANG</v>
      </c>
      <c r="K6724" s="246" t="str">
        <f>data_olah!T840</f>
        <v/>
      </c>
      <c r="L6724" s="246" t="str">
        <f>data_olah!U840</f>
        <v>TIDAK OPTIMAL</v>
      </c>
    </row>
    <row r="6725">
      <c r="A6725" s="245">
        <v>2026.0</v>
      </c>
      <c r="B6725" s="245" t="s">
        <v>3602</v>
      </c>
      <c r="C6725" s="246" t="str">
        <f>data_olah!B841</f>
        <v>PENAJAM PASER UTARA</v>
      </c>
      <c r="D6725" s="246" t="str">
        <f>data_olah!C841</f>
        <v>SEPAKU</v>
      </c>
      <c r="E6725" s="246" t="str">
        <f>data_olah!D841</f>
        <v>BINUANG</v>
      </c>
      <c r="F6725" s="247" t="str">
        <f>data_olah!F841</f>
        <v>-1.0730883753592557</v>
      </c>
      <c r="G6725" s="247" t="str">
        <f>data_olah!G841</f>
        <v>116.66285640942908</v>
      </c>
      <c r="H6725" s="246" t="str">
        <f>data_olah!H841</f>
        <v>ICON+</v>
      </c>
      <c r="I6725" s="246" t="str">
        <f>data_olah!I841</f>
        <v> Broadband + I-WIN</v>
      </c>
      <c r="J6725" s="246" t="str">
        <f>data_olah!J841</f>
        <v>TERPASANG</v>
      </c>
      <c r="K6725" s="246" t="str">
        <f>data_olah!T841</f>
        <v/>
      </c>
      <c r="L6725" s="246" t="str">
        <f>data_olah!U841</f>
        <v>KURANG OPTIMAL</v>
      </c>
    </row>
    <row r="6726">
      <c r="A6726" s="245">
        <v>2026.0</v>
      </c>
      <c r="B6726" s="245" t="s">
        <v>3602</v>
      </c>
      <c r="C6726" s="246" t="str">
        <f>data_olah!B842</f>
        <v>PENAJAM PASER UTARA</v>
      </c>
      <c r="D6726" s="246" t="str">
        <f>data_olah!C842</f>
        <v>SEPAKU</v>
      </c>
      <c r="E6726" s="246" t="str">
        <f>data_olah!D842</f>
        <v>TELEMOW</v>
      </c>
      <c r="F6726" s="247" t="str">
        <f>data_olah!F842</f>
        <v>-1.0797516563037615</v>
      </c>
      <c r="G6726" s="247" t="str">
        <f>data_olah!G842</f>
        <v>116.68986095610101</v>
      </c>
      <c r="H6726" s="246" t="str">
        <f>data_olah!H842</f>
        <v>PSN</v>
      </c>
      <c r="I6726" s="246" t="str">
        <f>data_olah!I842</f>
        <v>VSAT</v>
      </c>
      <c r="J6726" s="246" t="str">
        <f>data_olah!J842</f>
        <v>TERPASANG</v>
      </c>
      <c r="K6726" s="246" t="str">
        <f>data_olah!T842</f>
        <v>&lt;= 50GB</v>
      </c>
      <c r="L6726" s="246" t="str">
        <f>data_olah!U842</f>
        <v>TIDAK OPTIMAL</v>
      </c>
    </row>
    <row r="6727">
      <c r="A6727" s="245">
        <v>2026.0</v>
      </c>
      <c r="B6727" s="245" t="s">
        <v>3602</v>
      </c>
      <c r="C6727" s="246" t="str">
        <f>data_olah!B843</f>
        <v>PENAJAM PASER UTARA</v>
      </c>
      <c r="D6727" s="246" t="str">
        <f>data_olah!C843</f>
        <v>WARU</v>
      </c>
      <c r="E6727" s="246" t="str">
        <f>data_olah!D843</f>
        <v>API-API</v>
      </c>
      <c r="F6727" s="247" t="str">
        <f>data_olah!F843</f>
        <v>-1.4214057817608796</v>
      </c>
      <c r="G6727" s="247" t="str">
        <f>data_olah!G843</f>
        <v>116.56012800255627</v>
      </c>
      <c r="H6727" s="246" t="str">
        <f>data_olah!H843</f>
        <v>ICON+</v>
      </c>
      <c r="I6727" s="246" t="str">
        <f>data_olah!I843</f>
        <v> Broadband + I-WIN</v>
      </c>
      <c r="J6727" s="246" t="str">
        <f>data_olah!J843</f>
        <v>TERPASANG</v>
      </c>
      <c r="K6727" s="246" t="str">
        <f>data_olah!T843</f>
        <v/>
      </c>
      <c r="L6727" s="246" t="str">
        <f>data_olah!U843</f>
        <v>KURANG OPTIMAL</v>
      </c>
    </row>
    <row r="6728">
      <c r="A6728" s="245">
        <v>2026.0</v>
      </c>
      <c r="B6728" s="245" t="s">
        <v>3602</v>
      </c>
      <c r="C6728" s="246" t="str">
        <f>data_olah!B844</f>
        <v>PENAJAM PASER UTARA</v>
      </c>
      <c r="D6728" s="246" t="str">
        <f>data_olah!C844</f>
        <v>WARU</v>
      </c>
      <c r="E6728" s="246" t="str">
        <f>data_olah!D844</f>
        <v>SESULU</v>
      </c>
      <c r="F6728" s="247" t="str">
        <f>data_olah!F844</f>
        <v>-1.4066619202165243</v>
      </c>
      <c r="G6728" s="247" t="str">
        <f>data_olah!G844</f>
        <v>116.59907825819504</v>
      </c>
      <c r="H6728" s="246" t="str">
        <f>data_olah!H844</f>
        <v>TELKOMSEL</v>
      </c>
      <c r="I6728" s="246" t="str">
        <f>data_olah!I844</f>
        <v>INDIHOME</v>
      </c>
      <c r="J6728" s="246" t="str">
        <f>data_olah!J844</f>
        <v>TERPASANG</v>
      </c>
      <c r="K6728" s="246" t="str">
        <f>data_olah!T844</f>
        <v/>
      </c>
      <c r="L6728" s="246" t="str">
        <f>data_olah!U844</f>
        <v>KURANG OPTIMAL</v>
      </c>
    </row>
    <row r="6729">
      <c r="A6729" s="245">
        <v>2026.0</v>
      </c>
      <c r="B6729" s="245" t="s">
        <v>3602</v>
      </c>
      <c r="C6729" s="246" t="str">
        <f>data_olah!B845</f>
        <v>PENAJAM PASER UTARA</v>
      </c>
      <c r="D6729" s="246" t="str">
        <f>data_olah!C845</f>
        <v>WARU</v>
      </c>
      <c r="E6729" s="246" t="str">
        <f>data_olah!D845</f>
        <v>BANGUN MULYA</v>
      </c>
      <c r="F6729" s="247" t="str">
        <f>data_olah!F845</f>
        <v>-1.3763069567845647</v>
      </c>
      <c r="G6729" s="247" t="str">
        <f>data_olah!G845</f>
        <v>116.60997463813322</v>
      </c>
      <c r="H6729" s="246" t="str">
        <f>data_olah!H845</f>
        <v>TELKOMSEL</v>
      </c>
      <c r="I6729" s="246" t="str">
        <f>data_olah!I845</f>
        <v>INDIHOME</v>
      </c>
      <c r="J6729" s="246" t="str">
        <f>data_olah!J845</f>
        <v>TERPASANG</v>
      </c>
      <c r="K6729" s="246" t="str">
        <f>data_olah!T845</f>
        <v/>
      </c>
      <c r="L6729" s="246" t="str">
        <f>data_olah!U845</f>
        <v>TIDAK OPTIMAL</v>
      </c>
    </row>
    <row r="6730">
      <c r="A6730" s="92"/>
      <c r="B6730" s="92"/>
      <c r="M6730" s="261"/>
    </row>
    <row r="6731">
      <c r="A6731" s="92"/>
      <c r="B6731" s="92"/>
      <c r="M6731" s="261"/>
    </row>
    <row r="6732">
      <c r="A6732" s="92"/>
      <c r="B6732" s="92"/>
      <c r="M6732" s="261"/>
    </row>
    <row r="6733">
      <c r="A6733" s="92"/>
      <c r="B6733" s="92"/>
      <c r="M6733" s="261"/>
    </row>
    <row r="6734">
      <c r="A6734" s="92"/>
      <c r="B6734" s="92"/>
      <c r="M6734" s="261"/>
    </row>
    <row r="6735">
      <c r="A6735" s="92"/>
      <c r="B6735" s="92"/>
      <c r="M6735" s="261"/>
    </row>
    <row r="6736">
      <c r="A6736" s="92"/>
      <c r="B6736" s="92"/>
      <c r="M6736" s="261"/>
    </row>
    <row r="6737">
      <c r="A6737" s="92"/>
      <c r="B6737" s="92"/>
      <c r="M6737" s="261"/>
    </row>
    <row r="6738">
      <c r="A6738" s="92"/>
      <c r="B6738" s="92"/>
      <c r="M6738" s="261"/>
    </row>
    <row r="6739">
      <c r="A6739" s="92"/>
      <c r="B6739" s="92"/>
      <c r="M6739" s="261"/>
    </row>
    <row r="6740">
      <c r="A6740" s="92"/>
      <c r="B6740" s="92"/>
      <c r="M6740" s="261"/>
    </row>
    <row r="6741">
      <c r="A6741" s="92"/>
      <c r="B6741" s="92"/>
      <c r="M6741" s="261"/>
    </row>
    <row r="6742">
      <c r="A6742" s="92"/>
      <c r="B6742" s="92"/>
      <c r="M6742" s="261"/>
    </row>
    <row r="6743">
      <c r="A6743" s="92"/>
      <c r="B6743" s="92"/>
      <c r="M6743" s="261"/>
    </row>
    <row r="6744">
      <c r="A6744" s="92"/>
      <c r="B6744" s="92"/>
      <c r="M6744" s="261"/>
    </row>
    <row r="6745">
      <c r="A6745" s="92"/>
      <c r="B6745" s="92"/>
      <c r="M6745" s="261"/>
    </row>
    <row r="6746">
      <c r="A6746" s="92"/>
      <c r="B6746" s="92"/>
      <c r="M6746" s="261"/>
    </row>
    <row r="6747">
      <c r="A6747" s="92"/>
      <c r="B6747" s="92"/>
      <c r="M6747" s="261"/>
    </row>
    <row r="6748">
      <c r="A6748" s="92"/>
      <c r="B6748" s="92"/>
      <c r="M6748" s="261"/>
    </row>
    <row r="6749">
      <c r="A6749" s="92"/>
      <c r="B6749" s="92"/>
      <c r="M6749" s="261"/>
    </row>
    <row r="6750">
      <c r="A6750" s="92"/>
      <c r="B6750" s="92"/>
      <c r="M6750" s="261"/>
    </row>
    <row r="6751">
      <c r="A6751" s="92"/>
      <c r="B6751" s="92"/>
      <c r="M6751" s="261"/>
    </row>
    <row r="6752">
      <c r="A6752" s="92"/>
      <c r="B6752" s="92"/>
      <c r="M6752" s="261"/>
    </row>
    <row r="6753">
      <c r="A6753" s="92"/>
      <c r="B6753" s="92"/>
      <c r="M6753" s="261"/>
    </row>
    <row r="6754">
      <c r="A6754" s="92"/>
      <c r="B6754" s="92"/>
      <c r="M6754" s="261"/>
    </row>
    <row r="6755">
      <c r="A6755" s="92"/>
      <c r="B6755" s="92"/>
      <c r="M6755" s="261"/>
    </row>
    <row r="6756">
      <c r="A6756" s="92"/>
      <c r="B6756" s="92"/>
      <c r="M6756" s="261"/>
    </row>
    <row r="6757">
      <c r="A6757" s="92"/>
      <c r="B6757" s="92"/>
      <c r="M6757" s="261"/>
    </row>
    <row r="6758">
      <c r="A6758" s="92"/>
      <c r="B6758" s="92"/>
      <c r="M6758" s="261"/>
    </row>
    <row r="6759">
      <c r="A6759" s="92"/>
      <c r="B6759" s="92"/>
      <c r="M6759" s="261"/>
    </row>
    <row r="6760">
      <c r="A6760" s="92"/>
      <c r="B6760" s="92"/>
      <c r="M6760" s="261"/>
    </row>
    <row r="6761">
      <c r="A6761" s="92"/>
      <c r="B6761" s="92"/>
      <c r="M6761" s="261"/>
    </row>
    <row r="6762">
      <c r="A6762" s="92"/>
      <c r="B6762" s="92"/>
      <c r="M6762" s="261"/>
    </row>
    <row r="6763">
      <c r="A6763" s="92"/>
      <c r="B6763" s="92"/>
      <c r="M6763" s="261"/>
    </row>
    <row r="6764">
      <c r="A6764" s="92"/>
      <c r="B6764" s="92"/>
      <c r="M6764" s="261"/>
    </row>
    <row r="6765">
      <c r="A6765" s="92"/>
      <c r="B6765" s="92"/>
      <c r="M6765" s="261"/>
    </row>
    <row r="6766">
      <c r="A6766" s="92"/>
      <c r="B6766" s="92"/>
      <c r="M6766" s="261"/>
    </row>
    <row r="6767">
      <c r="A6767" s="92"/>
      <c r="B6767" s="92"/>
      <c r="M6767" s="261"/>
    </row>
    <row r="6768">
      <c r="A6768" s="92"/>
      <c r="B6768" s="92"/>
      <c r="M6768" s="261"/>
    </row>
    <row r="6769">
      <c r="A6769" s="92"/>
      <c r="B6769" s="92"/>
      <c r="M6769" s="261"/>
    </row>
    <row r="6770">
      <c r="A6770" s="92"/>
      <c r="B6770" s="92"/>
      <c r="M6770" s="261"/>
    </row>
    <row r="6771">
      <c r="A6771" s="92"/>
      <c r="B6771" s="92"/>
      <c r="M6771" s="261"/>
    </row>
    <row r="6772">
      <c r="A6772" s="92"/>
      <c r="B6772" s="92"/>
      <c r="M6772" s="261"/>
    </row>
    <row r="6773">
      <c r="A6773" s="92"/>
      <c r="B6773" s="92"/>
      <c r="M6773" s="261"/>
    </row>
    <row r="6774">
      <c r="A6774" s="92"/>
      <c r="B6774" s="92"/>
      <c r="M6774" s="261"/>
    </row>
    <row r="6775">
      <c r="A6775" s="92"/>
      <c r="B6775" s="92"/>
      <c r="M6775" s="261"/>
    </row>
    <row r="6776">
      <c r="A6776" s="92"/>
      <c r="B6776" s="92"/>
      <c r="M6776" s="261"/>
    </row>
    <row r="6777">
      <c r="A6777" s="92"/>
      <c r="B6777" s="92"/>
      <c r="M6777" s="261"/>
    </row>
    <row r="6778">
      <c r="A6778" s="92"/>
      <c r="B6778" s="92"/>
      <c r="M6778" s="261"/>
    </row>
    <row r="6779">
      <c r="A6779" s="92"/>
      <c r="B6779" s="92"/>
      <c r="M6779" s="261"/>
    </row>
    <row r="6780">
      <c r="A6780" s="92"/>
      <c r="B6780" s="92"/>
      <c r="M6780" s="261"/>
    </row>
    <row r="6781">
      <c r="A6781" s="92"/>
      <c r="B6781" s="92"/>
      <c r="M6781" s="261"/>
    </row>
    <row r="6782">
      <c r="A6782" s="92"/>
      <c r="B6782" s="92"/>
      <c r="M6782" s="261"/>
    </row>
    <row r="6783">
      <c r="A6783" s="92"/>
      <c r="B6783" s="92"/>
      <c r="M6783" s="261"/>
    </row>
    <row r="6784">
      <c r="A6784" s="92"/>
      <c r="B6784" s="92"/>
      <c r="M6784" s="261"/>
    </row>
    <row r="6785">
      <c r="A6785" s="92"/>
      <c r="B6785" s="92"/>
      <c r="M6785" s="261"/>
    </row>
    <row r="6786">
      <c r="A6786" s="92"/>
      <c r="B6786" s="92"/>
      <c r="M6786" s="261"/>
    </row>
    <row r="6787">
      <c r="A6787" s="92"/>
      <c r="B6787" s="92"/>
      <c r="M6787" s="261"/>
    </row>
    <row r="6788">
      <c r="A6788" s="92"/>
      <c r="B6788" s="92"/>
      <c r="M6788" s="261"/>
    </row>
    <row r="6789">
      <c r="A6789" s="92"/>
      <c r="B6789" s="92"/>
      <c r="M6789" s="261"/>
    </row>
    <row r="6790">
      <c r="A6790" s="92"/>
      <c r="B6790" s="92"/>
      <c r="M6790" s="261"/>
    </row>
    <row r="6791">
      <c r="A6791" s="92"/>
      <c r="B6791" s="92"/>
      <c r="M6791" s="261"/>
    </row>
    <row r="6792">
      <c r="A6792" s="92"/>
      <c r="B6792" s="92"/>
      <c r="M6792" s="261"/>
    </row>
    <row r="6793">
      <c r="A6793" s="92"/>
      <c r="B6793" s="92"/>
      <c r="M6793" s="261"/>
    </row>
    <row r="6794">
      <c r="A6794" s="92"/>
      <c r="B6794" s="92"/>
      <c r="M6794" s="261"/>
    </row>
    <row r="6795">
      <c r="A6795" s="92"/>
      <c r="B6795" s="92"/>
      <c r="M6795" s="261"/>
    </row>
    <row r="6796">
      <c r="A6796" s="92"/>
      <c r="B6796" s="92"/>
      <c r="M6796" s="261"/>
    </row>
    <row r="6797">
      <c r="A6797" s="92"/>
      <c r="B6797" s="92"/>
      <c r="M6797" s="261"/>
    </row>
    <row r="6798">
      <c r="A6798" s="92"/>
      <c r="B6798" s="92"/>
      <c r="M6798" s="261"/>
    </row>
    <row r="6799">
      <c r="A6799" s="92"/>
      <c r="B6799" s="92"/>
      <c r="M6799" s="261"/>
    </row>
    <row r="6800">
      <c r="A6800" s="92"/>
      <c r="B6800" s="92"/>
      <c r="M6800" s="261"/>
    </row>
    <row r="6801">
      <c r="A6801" s="92"/>
      <c r="B6801" s="92"/>
      <c r="M6801" s="261"/>
    </row>
    <row r="6802">
      <c r="A6802" s="92"/>
      <c r="B6802" s="92"/>
      <c r="M6802" s="261"/>
    </row>
    <row r="6803">
      <c r="A6803" s="92"/>
      <c r="B6803" s="92"/>
      <c r="M6803" s="261"/>
    </row>
    <row r="6804">
      <c r="A6804" s="92"/>
      <c r="B6804" s="92"/>
      <c r="M6804" s="261"/>
    </row>
    <row r="6805">
      <c r="A6805" s="92"/>
      <c r="B6805" s="92"/>
      <c r="M6805" s="261"/>
    </row>
    <row r="6806">
      <c r="A6806" s="92"/>
      <c r="B6806" s="92"/>
      <c r="M6806" s="261"/>
    </row>
    <row r="6807">
      <c r="A6807" s="92"/>
      <c r="B6807" s="92"/>
      <c r="M6807" s="261"/>
    </row>
    <row r="6808">
      <c r="A6808" s="92"/>
      <c r="B6808" s="92"/>
      <c r="M6808" s="261"/>
    </row>
    <row r="6809">
      <c r="A6809" s="92"/>
      <c r="B6809" s="92"/>
      <c r="M6809" s="261"/>
    </row>
    <row r="6810">
      <c r="A6810" s="92"/>
      <c r="B6810" s="92"/>
      <c r="M6810" s="261"/>
    </row>
    <row r="6811">
      <c r="A6811" s="92"/>
      <c r="B6811" s="92"/>
      <c r="M6811" s="261"/>
    </row>
    <row r="6812">
      <c r="A6812" s="92"/>
      <c r="B6812" s="92"/>
      <c r="M6812" s="261"/>
    </row>
    <row r="6813">
      <c r="A6813" s="92"/>
      <c r="B6813" s="92"/>
      <c r="M6813" s="261"/>
    </row>
    <row r="6814">
      <c r="A6814" s="92"/>
      <c r="B6814" s="92"/>
      <c r="M6814" s="261"/>
    </row>
    <row r="6815">
      <c r="A6815" s="92"/>
      <c r="B6815" s="92"/>
      <c r="M6815" s="261"/>
    </row>
    <row r="6816">
      <c r="A6816" s="92"/>
      <c r="B6816" s="92"/>
      <c r="M6816" s="261"/>
    </row>
    <row r="6817">
      <c r="A6817" s="92"/>
      <c r="B6817" s="92"/>
      <c r="M6817" s="261"/>
    </row>
    <row r="6818">
      <c r="A6818" s="92"/>
      <c r="B6818" s="92"/>
      <c r="M6818" s="261"/>
    </row>
    <row r="6819">
      <c r="A6819" s="92"/>
      <c r="B6819" s="92"/>
      <c r="M6819" s="261"/>
    </row>
    <row r="6820">
      <c r="A6820" s="92"/>
      <c r="B6820" s="92"/>
      <c r="M6820" s="261"/>
    </row>
    <row r="6821">
      <c r="A6821" s="92"/>
      <c r="B6821" s="92"/>
      <c r="M6821" s="261"/>
    </row>
    <row r="6822">
      <c r="A6822" s="92"/>
      <c r="B6822" s="92"/>
      <c r="M6822" s="261"/>
    </row>
    <row r="6823">
      <c r="A6823" s="92"/>
      <c r="B6823" s="92"/>
      <c r="M6823" s="261"/>
    </row>
    <row r="6824">
      <c r="A6824" s="92"/>
      <c r="B6824" s="92"/>
      <c r="M6824" s="261"/>
    </row>
    <row r="6825">
      <c r="A6825" s="92"/>
      <c r="B6825" s="92"/>
      <c r="M6825" s="261"/>
    </row>
    <row r="6826">
      <c r="A6826" s="92"/>
      <c r="B6826" s="92"/>
      <c r="M6826" s="261"/>
    </row>
    <row r="6827">
      <c r="A6827" s="92"/>
      <c r="B6827" s="92"/>
      <c r="M6827" s="261"/>
    </row>
    <row r="6828">
      <c r="A6828" s="92"/>
      <c r="B6828" s="92"/>
      <c r="M6828" s="261"/>
    </row>
    <row r="6829">
      <c r="A6829" s="92"/>
      <c r="B6829" s="92"/>
      <c r="M6829" s="261"/>
    </row>
    <row r="6830">
      <c r="A6830" s="92"/>
      <c r="B6830" s="92"/>
      <c r="M6830" s="261"/>
    </row>
    <row r="6831">
      <c r="A6831" s="92"/>
      <c r="B6831" s="92"/>
      <c r="M6831" s="261"/>
    </row>
    <row r="6832">
      <c r="A6832" s="92"/>
      <c r="B6832" s="92"/>
      <c r="M6832" s="261"/>
    </row>
    <row r="6833">
      <c r="A6833" s="92"/>
      <c r="B6833" s="92"/>
      <c r="M6833" s="261"/>
    </row>
    <row r="6834">
      <c r="A6834" s="92"/>
      <c r="B6834" s="92"/>
      <c r="M6834" s="261"/>
    </row>
    <row r="6835">
      <c r="A6835" s="92"/>
      <c r="B6835" s="92"/>
      <c r="M6835" s="261"/>
    </row>
    <row r="6836">
      <c r="A6836" s="92"/>
      <c r="B6836" s="92"/>
      <c r="M6836" s="261"/>
    </row>
    <row r="6837">
      <c r="A6837" s="92"/>
      <c r="B6837" s="92"/>
      <c r="M6837" s="261"/>
    </row>
    <row r="6838">
      <c r="A6838" s="92"/>
      <c r="B6838" s="92"/>
      <c r="M6838" s="261"/>
    </row>
    <row r="6839">
      <c r="A6839" s="92"/>
      <c r="B6839" s="92"/>
      <c r="M6839" s="261"/>
    </row>
    <row r="6840">
      <c r="A6840" s="92"/>
      <c r="B6840" s="92"/>
      <c r="M6840" s="261"/>
    </row>
    <row r="6841">
      <c r="A6841" s="92"/>
      <c r="B6841" s="92"/>
      <c r="M6841" s="261"/>
    </row>
    <row r="6842">
      <c r="A6842" s="92"/>
      <c r="B6842" s="92"/>
      <c r="M6842" s="261"/>
    </row>
    <row r="6843">
      <c r="A6843" s="92"/>
      <c r="B6843" s="92"/>
      <c r="M6843" s="261"/>
    </row>
    <row r="6844">
      <c r="A6844" s="92"/>
      <c r="B6844" s="92"/>
      <c r="M6844" s="261"/>
    </row>
    <row r="6845">
      <c r="A6845" s="92"/>
      <c r="B6845" s="92"/>
      <c r="M6845" s="261"/>
    </row>
    <row r="6846">
      <c r="A6846" s="92"/>
      <c r="B6846" s="92"/>
      <c r="M6846" s="261"/>
    </row>
    <row r="6847">
      <c r="A6847" s="92"/>
      <c r="B6847" s="92"/>
      <c r="M6847" s="261"/>
    </row>
    <row r="6848">
      <c r="A6848" s="92"/>
      <c r="B6848" s="92"/>
      <c r="M6848" s="261"/>
    </row>
    <row r="6849">
      <c r="A6849" s="92"/>
      <c r="B6849" s="92"/>
      <c r="M6849" s="261"/>
    </row>
    <row r="6850">
      <c r="A6850" s="92"/>
      <c r="B6850" s="92"/>
      <c r="M6850" s="261"/>
    </row>
    <row r="6851">
      <c r="A6851" s="92"/>
      <c r="B6851" s="92"/>
      <c r="M6851" s="261"/>
    </row>
    <row r="6852">
      <c r="A6852" s="92"/>
      <c r="B6852" s="92"/>
      <c r="M6852" s="261"/>
    </row>
    <row r="6853">
      <c r="A6853" s="92"/>
      <c r="B6853" s="92"/>
      <c r="M6853" s="261"/>
    </row>
    <row r="6854">
      <c r="A6854" s="92"/>
      <c r="B6854" s="92"/>
      <c r="M6854" s="261"/>
    </row>
    <row r="6855">
      <c r="A6855" s="92"/>
      <c r="B6855" s="92"/>
      <c r="M6855" s="261"/>
    </row>
    <row r="6856">
      <c r="A6856" s="92"/>
      <c r="B6856" s="92"/>
      <c r="M6856" s="261"/>
    </row>
    <row r="6857">
      <c r="A6857" s="92"/>
      <c r="B6857" s="92"/>
      <c r="M6857" s="261"/>
    </row>
    <row r="6858">
      <c r="A6858" s="92"/>
      <c r="B6858" s="92"/>
      <c r="M6858" s="261"/>
    </row>
    <row r="6859">
      <c r="A6859" s="92"/>
      <c r="B6859" s="92"/>
      <c r="M6859" s="261"/>
    </row>
    <row r="6860">
      <c r="A6860" s="92"/>
      <c r="B6860" s="92"/>
      <c r="M6860" s="261"/>
    </row>
    <row r="6861">
      <c r="A6861" s="92"/>
      <c r="B6861" s="92"/>
      <c r="M6861" s="261"/>
    </row>
    <row r="6862">
      <c r="A6862" s="92"/>
      <c r="B6862" s="92"/>
      <c r="M6862" s="261"/>
    </row>
    <row r="6863">
      <c r="A6863" s="92"/>
      <c r="B6863" s="92"/>
      <c r="M6863" s="261"/>
    </row>
    <row r="6864">
      <c r="A6864" s="92"/>
      <c r="B6864" s="92"/>
      <c r="M6864" s="261"/>
    </row>
    <row r="6865">
      <c r="A6865" s="92"/>
      <c r="B6865" s="92"/>
      <c r="M6865" s="261"/>
    </row>
    <row r="6866">
      <c r="A6866" s="92"/>
      <c r="B6866" s="92"/>
      <c r="M6866" s="261"/>
    </row>
    <row r="6867">
      <c r="A6867" s="92"/>
      <c r="B6867" s="92"/>
      <c r="M6867" s="261"/>
    </row>
    <row r="6868">
      <c r="A6868" s="92"/>
      <c r="B6868" s="92"/>
      <c r="M6868" s="261"/>
    </row>
    <row r="6869">
      <c r="A6869" s="92"/>
      <c r="B6869" s="92"/>
      <c r="M6869" s="261"/>
    </row>
    <row r="6870">
      <c r="A6870" s="92"/>
      <c r="B6870" s="92"/>
      <c r="M6870" s="261"/>
    </row>
    <row r="6871">
      <c r="A6871" s="92"/>
      <c r="B6871" s="92"/>
      <c r="M6871" s="261"/>
    </row>
    <row r="6872">
      <c r="A6872" s="92"/>
      <c r="B6872" s="92"/>
      <c r="M6872" s="261"/>
    </row>
    <row r="6873">
      <c r="A6873" s="92"/>
      <c r="B6873" s="92"/>
      <c r="M6873" s="261"/>
    </row>
    <row r="6874">
      <c r="A6874" s="92"/>
      <c r="B6874" s="92"/>
      <c r="M6874" s="261"/>
    </row>
    <row r="6875">
      <c r="A6875" s="92"/>
      <c r="B6875" s="92"/>
      <c r="M6875" s="261"/>
    </row>
    <row r="6876">
      <c r="A6876" s="92"/>
      <c r="B6876" s="92"/>
      <c r="M6876" s="261"/>
    </row>
    <row r="6877">
      <c r="A6877" s="92"/>
      <c r="B6877" s="92"/>
      <c r="M6877" s="261"/>
    </row>
    <row r="6878">
      <c r="A6878" s="92"/>
      <c r="B6878" s="92"/>
      <c r="M6878" s="261"/>
    </row>
    <row r="6879">
      <c r="A6879" s="92"/>
      <c r="B6879" s="92"/>
      <c r="M6879" s="261"/>
    </row>
    <row r="6880">
      <c r="A6880" s="92"/>
      <c r="B6880" s="92"/>
      <c r="M6880" s="261"/>
    </row>
    <row r="6881">
      <c r="A6881" s="92"/>
      <c r="B6881" s="92"/>
      <c r="M6881" s="261"/>
    </row>
    <row r="6882">
      <c r="A6882" s="92"/>
      <c r="B6882" s="92"/>
      <c r="M6882" s="261"/>
    </row>
    <row r="6883">
      <c r="A6883" s="92"/>
      <c r="B6883" s="92"/>
      <c r="M6883" s="261"/>
    </row>
    <row r="6884">
      <c r="A6884" s="92"/>
      <c r="B6884" s="92"/>
      <c r="M6884" s="261"/>
    </row>
    <row r="6885">
      <c r="A6885" s="92"/>
      <c r="B6885" s="92"/>
      <c r="M6885" s="261"/>
    </row>
    <row r="6886">
      <c r="A6886" s="92"/>
      <c r="B6886" s="92"/>
      <c r="M6886" s="261"/>
    </row>
    <row r="6887">
      <c r="A6887" s="92"/>
      <c r="B6887" s="92"/>
      <c r="M6887" s="261"/>
    </row>
    <row r="6888">
      <c r="A6888" s="92"/>
      <c r="B6888" s="92"/>
      <c r="M6888" s="261"/>
    </row>
    <row r="6889">
      <c r="A6889" s="92"/>
      <c r="B6889" s="92"/>
      <c r="M6889" s="261"/>
    </row>
    <row r="6890">
      <c r="A6890" s="92"/>
      <c r="B6890" s="92"/>
      <c r="M6890" s="261"/>
    </row>
    <row r="6891">
      <c r="A6891" s="92"/>
      <c r="B6891" s="92"/>
      <c r="M6891" s="261"/>
    </row>
    <row r="6892">
      <c r="A6892" s="92"/>
      <c r="B6892" s="92"/>
      <c r="M6892" s="261"/>
    </row>
    <row r="6893">
      <c r="A6893" s="92"/>
      <c r="B6893" s="92"/>
      <c r="M6893" s="261"/>
    </row>
    <row r="6894">
      <c r="A6894" s="92"/>
      <c r="B6894" s="92"/>
      <c r="M6894" s="261"/>
    </row>
    <row r="6895">
      <c r="A6895" s="92"/>
      <c r="B6895" s="92"/>
      <c r="M6895" s="261"/>
    </row>
    <row r="6896">
      <c r="A6896" s="92"/>
      <c r="B6896" s="92"/>
      <c r="M6896" s="261"/>
    </row>
    <row r="6897">
      <c r="A6897" s="92"/>
      <c r="B6897" s="92"/>
      <c r="M6897" s="261"/>
    </row>
    <row r="6898">
      <c r="A6898" s="92"/>
      <c r="B6898" s="92"/>
      <c r="M6898" s="261"/>
    </row>
    <row r="6899">
      <c r="A6899" s="92"/>
      <c r="B6899" s="92"/>
      <c r="M6899" s="261"/>
    </row>
    <row r="6900">
      <c r="A6900" s="92"/>
      <c r="B6900" s="92"/>
      <c r="M6900" s="261"/>
    </row>
    <row r="6901">
      <c r="A6901" s="92"/>
      <c r="B6901" s="92"/>
      <c r="M6901" s="261"/>
    </row>
    <row r="6902">
      <c r="A6902" s="92"/>
      <c r="B6902" s="92"/>
      <c r="M6902" s="261"/>
    </row>
    <row r="6903">
      <c r="A6903" s="92"/>
      <c r="B6903" s="92"/>
      <c r="M6903" s="261"/>
    </row>
    <row r="6904">
      <c r="A6904" s="92"/>
      <c r="B6904" s="92"/>
      <c r="M6904" s="261"/>
    </row>
    <row r="6905">
      <c r="A6905" s="92"/>
      <c r="B6905" s="92"/>
      <c r="M6905" s="261"/>
    </row>
    <row r="6906">
      <c r="A6906" s="92"/>
      <c r="B6906" s="92"/>
      <c r="M6906" s="261"/>
    </row>
    <row r="6907">
      <c r="A6907" s="92"/>
      <c r="B6907" s="92"/>
      <c r="M6907" s="261"/>
    </row>
    <row r="6908">
      <c r="A6908" s="92"/>
      <c r="B6908" s="92"/>
      <c r="M6908" s="261"/>
    </row>
    <row r="6909">
      <c r="A6909" s="92"/>
      <c r="B6909" s="92"/>
      <c r="M6909" s="261"/>
    </row>
    <row r="6910">
      <c r="A6910" s="92"/>
      <c r="B6910" s="92"/>
      <c r="M6910" s="261"/>
    </row>
    <row r="6911">
      <c r="A6911" s="92"/>
      <c r="B6911" s="92"/>
      <c r="M6911" s="261"/>
    </row>
    <row r="6912">
      <c r="A6912" s="92"/>
      <c r="B6912" s="92"/>
      <c r="M6912" s="261"/>
    </row>
    <row r="6913">
      <c r="A6913" s="92"/>
      <c r="B6913" s="92"/>
      <c r="M6913" s="261"/>
    </row>
    <row r="6914">
      <c r="A6914" s="92"/>
      <c r="B6914" s="92"/>
      <c r="M6914" s="261"/>
    </row>
    <row r="6915">
      <c r="A6915" s="92"/>
      <c r="B6915" s="92"/>
      <c r="M6915" s="261"/>
    </row>
    <row r="6916">
      <c r="A6916" s="92"/>
      <c r="B6916" s="92"/>
      <c r="M6916" s="261"/>
    </row>
    <row r="6917">
      <c r="A6917" s="92"/>
      <c r="B6917" s="92"/>
      <c r="M6917" s="261"/>
    </row>
    <row r="6918">
      <c r="A6918" s="92"/>
      <c r="B6918" s="92"/>
      <c r="M6918" s="261"/>
    </row>
    <row r="6919">
      <c r="A6919" s="92"/>
      <c r="B6919" s="92"/>
      <c r="M6919" s="261"/>
    </row>
    <row r="6920">
      <c r="A6920" s="92"/>
      <c r="B6920" s="92"/>
      <c r="M6920" s="261"/>
    </row>
    <row r="6921">
      <c r="A6921" s="92"/>
      <c r="B6921" s="92"/>
      <c r="M6921" s="261"/>
    </row>
    <row r="6922">
      <c r="A6922" s="92"/>
      <c r="B6922" s="92"/>
      <c r="M6922" s="261"/>
    </row>
    <row r="6923">
      <c r="A6923" s="92"/>
      <c r="B6923" s="92"/>
      <c r="M6923" s="261"/>
    </row>
    <row r="6924">
      <c r="A6924" s="92"/>
      <c r="B6924" s="92"/>
      <c r="M6924" s="261"/>
    </row>
    <row r="6925">
      <c r="A6925" s="92"/>
      <c r="B6925" s="92"/>
      <c r="M6925" s="261"/>
    </row>
    <row r="6926">
      <c r="A6926" s="92"/>
      <c r="B6926" s="92"/>
      <c r="M6926" s="261"/>
    </row>
    <row r="6927">
      <c r="A6927" s="92"/>
      <c r="B6927" s="92"/>
      <c r="M6927" s="261"/>
    </row>
    <row r="6928">
      <c r="A6928" s="92"/>
      <c r="B6928" s="92"/>
      <c r="M6928" s="261"/>
    </row>
    <row r="6929">
      <c r="A6929" s="92"/>
      <c r="B6929" s="92"/>
      <c r="M6929" s="261"/>
    </row>
    <row r="6930">
      <c r="A6930" s="92"/>
      <c r="B6930" s="92"/>
      <c r="M6930" s="261"/>
    </row>
    <row r="6931">
      <c r="A6931" s="92"/>
      <c r="B6931" s="92"/>
      <c r="M6931" s="261"/>
    </row>
    <row r="6932">
      <c r="A6932" s="92"/>
      <c r="B6932" s="92"/>
      <c r="M6932" s="261"/>
    </row>
    <row r="6933">
      <c r="A6933" s="92"/>
      <c r="B6933" s="92"/>
      <c r="M6933" s="261"/>
    </row>
    <row r="6934">
      <c r="A6934" s="92"/>
      <c r="B6934" s="92"/>
      <c r="M6934" s="261"/>
    </row>
    <row r="6935">
      <c r="A6935" s="92"/>
      <c r="B6935" s="92"/>
      <c r="M6935" s="261"/>
    </row>
    <row r="6936">
      <c r="A6936" s="92"/>
      <c r="B6936" s="92"/>
      <c r="M6936" s="261"/>
    </row>
    <row r="6937">
      <c r="A6937" s="92"/>
      <c r="B6937" s="92"/>
      <c r="M6937" s="261"/>
    </row>
    <row r="6938">
      <c r="A6938" s="92"/>
      <c r="B6938" s="92"/>
      <c r="M6938" s="261"/>
    </row>
    <row r="6939">
      <c r="A6939" s="92"/>
      <c r="B6939" s="92"/>
      <c r="M6939" s="261"/>
    </row>
    <row r="6940">
      <c r="A6940" s="92"/>
      <c r="B6940" s="92"/>
      <c r="M6940" s="261"/>
    </row>
    <row r="6941">
      <c r="A6941" s="92"/>
      <c r="B6941" s="92"/>
      <c r="M6941" s="261"/>
    </row>
    <row r="6942">
      <c r="A6942" s="92"/>
      <c r="B6942" s="92"/>
      <c r="M6942" s="261"/>
    </row>
    <row r="6943">
      <c r="A6943" s="92"/>
      <c r="B6943" s="92"/>
      <c r="M6943" s="261"/>
    </row>
    <row r="6944">
      <c r="A6944" s="92"/>
      <c r="B6944" s="92"/>
      <c r="M6944" s="261"/>
    </row>
    <row r="6945">
      <c r="A6945" s="92"/>
      <c r="B6945" s="92"/>
      <c r="M6945" s="261"/>
    </row>
    <row r="6946">
      <c r="A6946" s="92"/>
      <c r="B6946" s="92"/>
      <c r="M6946" s="261"/>
    </row>
    <row r="6947">
      <c r="A6947" s="92"/>
      <c r="B6947" s="92"/>
      <c r="M6947" s="261"/>
    </row>
    <row r="6948">
      <c r="A6948" s="92"/>
      <c r="B6948" s="92"/>
      <c r="M6948" s="261"/>
    </row>
    <row r="6949">
      <c r="A6949" s="92"/>
      <c r="B6949" s="92"/>
      <c r="M6949" s="261"/>
    </row>
    <row r="6950">
      <c r="A6950" s="92"/>
      <c r="B6950" s="92"/>
      <c r="M6950" s="261"/>
    </row>
    <row r="6951">
      <c r="A6951" s="92"/>
      <c r="B6951" s="92"/>
      <c r="M6951" s="261"/>
    </row>
    <row r="6952">
      <c r="A6952" s="92"/>
      <c r="B6952" s="92"/>
      <c r="M6952" s="261"/>
    </row>
    <row r="6953">
      <c r="A6953" s="92"/>
      <c r="B6953" s="92"/>
      <c r="M6953" s="261"/>
    </row>
    <row r="6954">
      <c r="A6954" s="92"/>
      <c r="B6954" s="92"/>
      <c r="M6954" s="261"/>
    </row>
    <row r="6955">
      <c r="A6955" s="92"/>
      <c r="B6955" s="92"/>
      <c r="M6955" s="261"/>
    </row>
    <row r="6956">
      <c r="A6956" s="92"/>
      <c r="B6956" s="92"/>
      <c r="M6956" s="261"/>
    </row>
    <row r="6957">
      <c r="A6957" s="92"/>
      <c r="B6957" s="92"/>
      <c r="M6957" s="261"/>
    </row>
    <row r="6958">
      <c r="A6958" s="92"/>
      <c r="B6958" s="92"/>
      <c r="M6958" s="261"/>
    </row>
    <row r="6959">
      <c r="A6959" s="92"/>
      <c r="B6959" s="92"/>
      <c r="M6959" s="261"/>
    </row>
    <row r="6960">
      <c r="A6960" s="92"/>
      <c r="B6960" s="92"/>
      <c r="M6960" s="261"/>
    </row>
    <row r="6961">
      <c r="A6961" s="92"/>
      <c r="B6961" s="92"/>
      <c r="M6961" s="261"/>
    </row>
    <row r="6962">
      <c r="A6962" s="92"/>
      <c r="B6962" s="92"/>
      <c r="M6962" s="261"/>
    </row>
    <row r="6963">
      <c r="A6963" s="92"/>
      <c r="B6963" s="92"/>
      <c r="M6963" s="261"/>
    </row>
    <row r="6964">
      <c r="A6964" s="92"/>
      <c r="B6964" s="92"/>
      <c r="M6964" s="261"/>
    </row>
    <row r="6965">
      <c r="A6965" s="92"/>
      <c r="B6965" s="92"/>
      <c r="M6965" s="261"/>
    </row>
    <row r="6966">
      <c r="A6966" s="92"/>
      <c r="B6966" s="92"/>
      <c r="M6966" s="261"/>
    </row>
    <row r="6967">
      <c r="A6967" s="92"/>
      <c r="B6967" s="92"/>
      <c r="M6967" s="261"/>
    </row>
    <row r="6968">
      <c r="A6968" s="92"/>
      <c r="B6968" s="92"/>
      <c r="M6968" s="261"/>
    </row>
    <row r="6969">
      <c r="A6969" s="92"/>
      <c r="B6969" s="92"/>
      <c r="M6969" s="261"/>
    </row>
    <row r="6970">
      <c r="A6970" s="92"/>
      <c r="B6970" s="92"/>
      <c r="M6970" s="261"/>
    </row>
    <row r="6971">
      <c r="A6971" s="92"/>
      <c r="B6971" s="92"/>
      <c r="M6971" s="261"/>
    </row>
    <row r="6972">
      <c r="A6972" s="92"/>
      <c r="B6972" s="92"/>
      <c r="M6972" s="261"/>
    </row>
    <row r="6973">
      <c r="A6973" s="92"/>
      <c r="B6973" s="92"/>
      <c r="M6973" s="261"/>
    </row>
    <row r="6974">
      <c r="A6974" s="92"/>
      <c r="B6974" s="92"/>
      <c r="M6974" s="261"/>
    </row>
    <row r="6975">
      <c r="A6975" s="92"/>
      <c r="B6975" s="92"/>
      <c r="M6975" s="261"/>
    </row>
    <row r="6976">
      <c r="A6976" s="92"/>
      <c r="B6976" s="92"/>
      <c r="M6976" s="261"/>
    </row>
    <row r="6977">
      <c r="A6977" s="92"/>
      <c r="B6977" s="92"/>
      <c r="M6977" s="261"/>
    </row>
    <row r="6978">
      <c r="A6978" s="92"/>
      <c r="B6978" s="92"/>
      <c r="M6978" s="261"/>
    </row>
    <row r="6979">
      <c r="A6979" s="92"/>
      <c r="B6979" s="92"/>
      <c r="M6979" s="261"/>
    </row>
    <row r="6980">
      <c r="A6980" s="92"/>
      <c r="B6980" s="92"/>
      <c r="M6980" s="261"/>
    </row>
    <row r="6981">
      <c r="A6981" s="92"/>
      <c r="B6981" s="92"/>
      <c r="M6981" s="261"/>
    </row>
    <row r="6982">
      <c r="A6982" s="92"/>
      <c r="B6982" s="92"/>
      <c r="M6982" s="261"/>
    </row>
    <row r="6983">
      <c r="A6983" s="92"/>
      <c r="B6983" s="92"/>
      <c r="M6983" s="261"/>
    </row>
    <row r="6984">
      <c r="A6984" s="92"/>
      <c r="B6984" s="92"/>
      <c r="M6984" s="261"/>
    </row>
    <row r="6985">
      <c r="A6985" s="92"/>
      <c r="B6985" s="92"/>
      <c r="M6985" s="261"/>
    </row>
    <row r="6986">
      <c r="A6986" s="92"/>
      <c r="B6986" s="92"/>
      <c r="M6986" s="261"/>
    </row>
    <row r="6987">
      <c r="A6987" s="92"/>
      <c r="B6987" s="92"/>
      <c r="M6987" s="261"/>
    </row>
    <row r="6988">
      <c r="A6988" s="92"/>
      <c r="B6988" s="92"/>
      <c r="M6988" s="261"/>
    </row>
    <row r="6989">
      <c r="A6989" s="92"/>
      <c r="B6989" s="92"/>
      <c r="M6989" s="261"/>
    </row>
    <row r="6990">
      <c r="A6990" s="92"/>
      <c r="B6990" s="92"/>
      <c r="M6990" s="261"/>
    </row>
    <row r="6991">
      <c r="A6991" s="92"/>
      <c r="B6991" s="92"/>
      <c r="M6991" s="261"/>
    </row>
    <row r="6992">
      <c r="A6992" s="92"/>
      <c r="B6992" s="92"/>
      <c r="M6992" s="261"/>
    </row>
    <row r="6993">
      <c r="A6993" s="92"/>
      <c r="B6993" s="92"/>
      <c r="M6993" s="261"/>
    </row>
    <row r="6994">
      <c r="A6994" s="92"/>
      <c r="B6994" s="92"/>
      <c r="M6994" s="261"/>
    </row>
    <row r="6995">
      <c r="A6995" s="92"/>
      <c r="B6995" s="92"/>
      <c r="M6995" s="261"/>
    </row>
    <row r="6996">
      <c r="A6996" s="92"/>
      <c r="B6996" s="92"/>
      <c r="M6996" s="261"/>
    </row>
    <row r="6997">
      <c r="A6997" s="92"/>
      <c r="B6997" s="92"/>
      <c r="M6997" s="261"/>
    </row>
    <row r="6998">
      <c r="A6998" s="92"/>
      <c r="B6998" s="92"/>
      <c r="M6998" s="261"/>
    </row>
    <row r="6999">
      <c r="A6999" s="92"/>
      <c r="B6999" s="92"/>
      <c r="M6999" s="261"/>
    </row>
    <row r="7000">
      <c r="A7000" s="92"/>
      <c r="B7000" s="92"/>
      <c r="M7000" s="261"/>
    </row>
    <row r="7001">
      <c r="A7001" s="92"/>
      <c r="B7001" s="92"/>
      <c r="M7001" s="261"/>
    </row>
    <row r="7002">
      <c r="A7002" s="92"/>
      <c r="B7002" s="92"/>
      <c r="M7002" s="261"/>
    </row>
    <row r="7003">
      <c r="A7003" s="92"/>
      <c r="B7003" s="92"/>
      <c r="M7003" s="261"/>
    </row>
    <row r="7004">
      <c r="A7004" s="92"/>
      <c r="B7004" s="92"/>
      <c r="M7004" s="261"/>
    </row>
    <row r="7005">
      <c r="A7005" s="92"/>
      <c r="B7005" s="92"/>
      <c r="M7005" s="261"/>
    </row>
    <row r="7006">
      <c r="A7006" s="92"/>
      <c r="B7006" s="92"/>
      <c r="M7006" s="261"/>
    </row>
    <row r="7007">
      <c r="A7007" s="92"/>
      <c r="B7007" s="92"/>
      <c r="M7007" s="261"/>
    </row>
    <row r="7008">
      <c r="A7008" s="92"/>
      <c r="B7008" s="92"/>
      <c r="M7008" s="261"/>
    </row>
    <row r="7009">
      <c r="A7009" s="92"/>
      <c r="B7009" s="92"/>
      <c r="M7009" s="261"/>
    </row>
    <row r="7010">
      <c r="A7010" s="92"/>
      <c r="B7010" s="92"/>
      <c r="M7010" s="261"/>
    </row>
    <row r="7011">
      <c r="A7011" s="92"/>
      <c r="B7011" s="92"/>
      <c r="M7011" s="261"/>
    </row>
    <row r="7012">
      <c r="A7012" s="92"/>
      <c r="B7012" s="92"/>
      <c r="M7012" s="261"/>
    </row>
    <row r="7013">
      <c r="A7013" s="92"/>
      <c r="B7013" s="92"/>
      <c r="M7013" s="261"/>
    </row>
    <row r="7014">
      <c r="A7014" s="92"/>
      <c r="B7014" s="92"/>
      <c r="M7014" s="261"/>
    </row>
    <row r="7015">
      <c r="A7015" s="92"/>
      <c r="B7015" s="92"/>
      <c r="M7015" s="261"/>
    </row>
    <row r="7016">
      <c r="A7016" s="92"/>
      <c r="B7016" s="92"/>
      <c r="M7016" s="261"/>
    </row>
    <row r="7017">
      <c r="A7017" s="92"/>
      <c r="B7017" s="92"/>
      <c r="M7017" s="261"/>
    </row>
    <row r="7018">
      <c r="A7018" s="92"/>
      <c r="B7018" s="92"/>
      <c r="M7018" s="261"/>
    </row>
    <row r="7019">
      <c r="A7019" s="92"/>
      <c r="B7019" s="92"/>
      <c r="M7019" s="261"/>
    </row>
    <row r="7020">
      <c r="A7020" s="92"/>
      <c r="B7020" s="92"/>
      <c r="M7020" s="261"/>
    </row>
    <row r="7021">
      <c r="A7021" s="92"/>
      <c r="B7021" s="92"/>
      <c r="M7021" s="261"/>
    </row>
    <row r="7022">
      <c r="A7022" s="92"/>
      <c r="B7022" s="92"/>
      <c r="M7022" s="261"/>
    </row>
    <row r="7023">
      <c r="A7023" s="92"/>
      <c r="B7023" s="92"/>
      <c r="M7023" s="261"/>
    </row>
    <row r="7024">
      <c r="A7024" s="92"/>
      <c r="B7024" s="92"/>
      <c r="M7024" s="261"/>
    </row>
    <row r="7025">
      <c r="A7025" s="92"/>
      <c r="B7025" s="92"/>
      <c r="M7025" s="261"/>
    </row>
    <row r="7026">
      <c r="A7026" s="92"/>
      <c r="B7026" s="92"/>
      <c r="M7026" s="261"/>
    </row>
    <row r="7027">
      <c r="A7027" s="92"/>
      <c r="B7027" s="92"/>
      <c r="M7027" s="261"/>
    </row>
    <row r="7028">
      <c r="A7028" s="92"/>
      <c r="B7028" s="92"/>
      <c r="M7028" s="261"/>
    </row>
    <row r="7029">
      <c r="A7029" s="92"/>
      <c r="B7029" s="92"/>
      <c r="M7029" s="261"/>
    </row>
    <row r="7030">
      <c r="A7030" s="92"/>
      <c r="B7030" s="92"/>
      <c r="M7030" s="261"/>
    </row>
    <row r="7031">
      <c r="A7031" s="92"/>
      <c r="B7031" s="92"/>
      <c r="M7031" s="261"/>
    </row>
    <row r="7032">
      <c r="A7032" s="92"/>
      <c r="B7032" s="92"/>
      <c r="M7032" s="261"/>
    </row>
    <row r="7033">
      <c r="A7033" s="92"/>
      <c r="B7033" s="92"/>
      <c r="M7033" s="261"/>
    </row>
    <row r="7034">
      <c r="A7034" s="92"/>
      <c r="B7034" s="92"/>
      <c r="M7034" s="261"/>
    </row>
    <row r="7035">
      <c r="A7035" s="92"/>
      <c r="B7035" s="92"/>
      <c r="M7035" s="261"/>
    </row>
    <row r="7036">
      <c r="A7036" s="92"/>
      <c r="B7036" s="92"/>
      <c r="M7036" s="261"/>
    </row>
    <row r="7037">
      <c r="A7037" s="92"/>
      <c r="B7037" s="92"/>
      <c r="M7037" s="261"/>
    </row>
    <row r="7038">
      <c r="A7038" s="92"/>
      <c r="B7038" s="92"/>
      <c r="M7038" s="261"/>
    </row>
    <row r="7039">
      <c r="A7039" s="92"/>
      <c r="B7039" s="92"/>
      <c r="M7039" s="261"/>
    </row>
    <row r="7040">
      <c r="A7040" s="92"/>
      <c r="B7040" s="92"/>
      <c r="M7040" s="261"/>
    </row>
    <row r="7041">
      <c r="A7041" s="92"/>
      <c r="B7041" s="92"/>
      <c r="M7041" s="261"/>
    </row>
    <row r="7042">
      <c r="A7042" s="92"/>
      <c r="B7042" s="92"/>
      <c r="M7042" s="261"/>
    </row>
    <row r="7043">
      <c r="A7043" s="92"/>
      <c r="B7043" s="92"/>
      <c r="M7043" s="261"/>
    </row>
    <row r="7044">
      <c r="A7044" s="92"/>
      <c r="B7044" s="92"/>
      <c r="M7044" s="261"/>
    </row>
    <row r="7045">
      <c r="A7045" s="92"/>
      <c r="B7045" s="92"/>
      <c r="M7045" s="261"/>
    </row>
    <row r="7046">
      <c r="A7046" s="92"/>
      <c r="B7046" s="92"/>
      <c r="M7046" s="261"/>
    </row>
    <row r="7047">
      <c r="A7047" s="92"/>
      <c r="B7047" s="92"/>
      <c r="M7047" s="261"/>
    </row>
    <row r="7048">
      <c r="A7048" s="92"/>
      <c r="B7048" s="92"/>
      <c r="M7048" s="261"/>
    </row>
    <row r="7049">
      <c r="A7049" s="92"/>
      <c r="B7049" s="92"/>
      <c r="M7049" s="261"/>
    </row>
    <row r="7050">
      <c r="A7050" s="92"/>
      <c r="B7050" s="92"/>
      <c r="M7050" s="261"/>
    </row>
    <row r="7051">
      <c r="A7051" s="92"/>
      <c r="B7051" s="92"/>
      <c r="M7051" s="261"/>
    </row>
    <row r="7052">
      <c r="A7052" s="92"/>
      <c r="B7052" s="92"/>
      <c r="M7052" s="261"/>
    </row>
    <row r="7053">
      <c r="A7053" s="92"/>
      <c r="B7053" s="92"/>
      <c r="M7053" s="261"/>
    </row>
    <row r="7054">
      <c r="A7054" s="92"/>
      <c r="B7054" s="92"/>
      <c r="M7054" s="261"/>
    </row>
    <row r="7055">
      <c r="A7055" s="92"/>
      <c r="B7055" s="92"/>
      <c r="M7055" s="261"/>
    </row>
    <row r="7056">
      <c r="A7056" s="92"/>
      <c r="B7056" s="92"/>
      <c r="M7056" s="261"/>
    </row>
    <row r="7057">
      <c r="A7057" s="92"/>
      <c r="B7057" s="92"/>
      <c r="M7057" s="261"/>
    </row>
    <row r="7058">
      <c r="A7058" s="92"/>
      <c r="B7058" s="92"/>
      <c r="M7058" s="261"/>
    </row>
    <row r="7059">
      <c r="A7059" s="92"/>
      <c r="B7059" s="92"/>
      <c r="M7059" s="261"/>
    </row>
    <row r="7060">
      <c r="A7060" s="92"/>
      <c r="B7060" s="92"/>
      <c r="M7060" s="261"/>
    </row>
    <row r="7061">
      <c r="A7061" s="92"/>
      <c r="B7061" s="92"/>
      <c r="M7061" s="261"/>
    </row>
    <row r="7062">
      <c r="A7062" s="92"/>
      <c r="B7062" s="92"/>
      <c r="M7062" s="261"/>
    </row>
    <row r="7063">
      <c r="A7063" s="92"/>
      <c r="B7063" s="92"/>
      <c r="M7063" s="261"/>
    </row>
    <row r="7064">
      <c r="A7064" s="92"/>
      <c r="B7064" s="92"/>
      <c r="M7064" s="261"/>
    </row>
    <row r="7065">
      <c r="A7065" s="92"/>
      <c r="B7065" s="92"/>
      <c r="M7065" s="261"/>
    </row>
    <row r="7066">
      <c r="A7066" s="92"/>
      <c r="B7066" s="92"/>
      <c r="M7066" s="261"/>
    </row>
    <row r="7067">
      <c r="A7067" s="92"/>
      <c r="B7067" s="92"/>
      <c r="M7067" s="261"/>
    </row>
    <row r="7068">
      <c r="A7068" s="92"/>
      <c r="B7068" s="92"/>
      <c r="M7068" s="261"/>
    </row>
    <row r="7069">
      <c r="A7069" s="92"/>
      <c r="B7069" s="92"/>
      <c r="M7069" s="261"/>
    </row>
    <row r="7070">
      <c r="A7070" s="92"/>
      <c r="B7070" s="92"/>
      <c r="M7070" s="261"/>
    </row>
    <row r="7071">
      <c r="A7071" s="92"/>
      <c r="B7071" s="92"/>
      <c r="M7071" s="261"/>
    </row>
    <row r="7072">
      <c r="A7072" s="92"/>
      <c r="B7072" s="92"/>
      <c r="M7072" s="261"/>
    </row>
    <row r="7073">
      <c r="A7073" s="92"/>
      <c r="B7073" s="92"/>
      <c r="M7073" s="261"/>
    </row>
    <row r="7074">
      <c r="A7074" s="92"/>
      <c r="B7074" s="92"/>
      <c r="M7074" s="261"/>
    </row>
    <row r="7075">
      <c r="A7075" s="92"/>
      <c r="B7075" s="92"/>
      <c r="M7075" s="261"/>
    </row>
    <row r="7076">
      <c r="A7076" s="92"/>
      <c r="B7076" s="92"/>
      <c r="M7076" s="261"/>
    </row>
    <row r="7077">
      <c r="A7077" s="92"/>
      <c r="B7077" s="92"/>
      <c r="M7077" s="261"/>
    </row>
    <row r="7078">
      <c r="A7078" s="92"/>
      <c r="B7078" s="92"/>
      <c r="M7078" s="261"/>
    </row>
    <row r="7079">
      <c r="A7079" s="92"/>
      <c r="B7079" s="92"/>
      <c r="M7079" s="261"/>
    </row>
    <row r="7080">
      <c r="A7080" s="92"/>
      <c r="B7080" s="92"/>
      <c r="M7080" s="261"/>
    </row>
    <row r="7081">
      <c r="A7081" s="92"/>
      <c r="B7081" s="92"/>
      <c r="M7081" s="261"/>
    </row>
    <row r="7082">
      <c r="A7082" s="92"/>
      <c r="B7082" s="92"/>
      <c r="M7082" s="261"/>
    </row>
    <row r="7083">
      <c r="A7083" s="92"/>
      <c r="B7083" s="92"/>
      <c r="M7083" s="261"/>
    </row>
    <row r="7084">
      <c r="A7084" s="92"/>
      <c r="B7084" s="92"/>
      <c r="M7084" s="261"/>
    </row>
    <row r="7085">
      <c r="A7085" s="92"/>
      <c r="B7085" s="92"/>
      <c r="M7085" s="261"/>
    </row>
    <row r="7086">
      <c r="A7086" s="92"/>
      <c r="B7086" s="92"/>
      <c r="M7086" s="261"/>
    </row>
    <row r="7087">
      <c r="A7087" s="92"/>
      <c r="B7087" s="92"/>
      <c r="M7087" s="261"/>
    </row>
    <row r="7088">
      <c r="A7088" s="92"/>
      <c r="B7088" s="92"/>
      <c r="M7088" s="261"/>
    </row>
    <row r="7089">
      <c r="A7089" s="92"/>
      <c r="B7089" s="92"/>
      <c r="M7089" s="261"/>
    </row>
    <row r="7090">
      <c r="A7090" s="92"/>
      <c r="B7090" s="92"/>
      <c r="M7090" s="261"/>
    </row>
    <row r="7091">
      <c r="A7091" s="92"/>
      <c r="B7091" s="92"/>
      <c r="M7091" s="261"/>
    </row>
    <row r="7092">
      <c r="A7092" s="92"/>
      <c r="B7092" s="92"/>
      <c r="M7092" s="261"/>
    </row>
    <row r="7093">
      <c r="A7093" s="92"/>
      <c r="B7093" s="92"/>
      <c r="M7093" s="261"/>
    </row>
    <row r="7094">
      <c r="A7094" s="92"/>
      <c r="B7094" s="92"/>
      <c r="M7094" s="261"/>
    </row>
    <row r="7095">
      <c r="A7095" s="92"/>
      <c r="B7095" s="92"/>
      <c r="M7095" s="261"/>
    </row>
    <row r="7096">
      <c r="A7096" s="92"/>
      <c r="B7096" s="92"/>
      <c r="M7096" s="261"/>
    </row>
    <row r="7097">
      <c r="A7097" s="92"/>
      <c r="B7097" s="92"/>
      <c r="M7097" s="261"/>
    </row>
    <row r="7098">
      <c r="A7098" s="92"/>
      <c r="B7098" s="92"/>
      <c r="M7098" s="261"/>
    </row>
    <row r="7099">
      <c r="A7099" s="92"/>
      <c r="B7099" s="92"/>
      <c r="M7099" s="261"/>
    </row>
    <row r="7100">
      <c r="A7100" s="92"/>
      <c r="B7100" s="92"/>
      <c r="M7100" s="261"/>
    </row>
    <row r="7101">
      <c r="A7101" s="92"/>
      <c r="B7101" s="92"/>
      <c r="M7101" s="261"/>
    </row>
    <row r="7102">
      <c r="A7102" s="92"/>
      <c r="B7102" s="92"/>
      <c r="M7102" s="261"/>
    </row>
    <row r="7103">
      <c r="A7103" s="92"/>
      <c r="B7103" s="92"/>
      <c r="M7103" s="261"/>
    </row>
    <row r="7104">
      <c r="A7104" s="92"/>
      <c r="B7104" s="92"/>
      <c r="M7104" s="261"/>
    </row>
    <row r="7105">
      <c r="A7105" s="92"/>
      <c r="B7105" s="92"/>
      <c r="M7105" s="261"/>
    </row>
    <row r="7106">
      <c r="A7106" s="92"/>
      <c r="B7106" s="92"/>
      <c r="M7106" s="261"/>
    </row>
    <row r="7107">
      <c r="A7107" s="92"/>
      <c r="B7107" s="92"/>
      <c r="M7107" s="261"/>
    </row>
    <row r="7108">
      <c r="A7108" s="92"/>
      <c r="B7108" s="92"/>
      <c r="M7108" s="261"/>
    </row>
    <row r="7109">
      <c r="A7109" s="92"/>
      <c r="B7109" s="92"/>
      <c r="M7109" s="261"/>
    </row>
    <row r="7110">
      <c r="A7110" s="92"/>
      <c r="B7110" s="92"/>
      <c r="M7110" s="261"/>
    </row>
    <row r="7111">
      <c r="A7111" s="92"/>
      <c r="B7111" s="92"/>
      <c r="M7111" s="261"/>
    </row>
    <row r="7112">
      <c r="A7112" s="92"/>
      <c r="B7112" s="92"/>
      <c r="M7112" s="261"/>
    </row>
    <row r="7113">
      <c r="A7113" s="92"/>
      <c r="B7113" s="92"/>
      <c r="M7113" s="261"/>
    </row>
    <row r="7114">
      <c r="A7114" s="92"/>
      <c r="B7114" s="92"/>
      <c r="M7114" s="261"/>
    </row>
    <row r="7115">
      <c r="A7115" s="92"/>
      <c r="B7115" s="92"/>
      <c r="M7115" s="261"/>
    </row>
    <row r="7116">
      <c r="A7116" s="92"/>
      <c r="B7116" s="92"/>
      <c r="M7116" s="261"/>
    </row>
    <row r="7117">
      <c r="A7117" s="92"/>
      <c r="B7117" s="92"/>
      <c r="M7117" s="261"/>
    </row>
    <row r="7118">
      <c r="A7118" s="92"/>
      <c r="B7118" s="92"/>
      <c r="M7118" s="261"/>
    </row>
    <row r="7119">
      <c r="A7119" s="92"/>
      <c r="B7119" s="92"/>
      <c r="M7119" s="261"/>
    </row>
    <row r="7120">
      <c r="A7120" s="92"/>
      <c r="B7120" s="92"/>
      <c r="M7120" s="261"/>
    </row>
    <row r="7121">
      <c r="A7121" s="92"/>
      <c r="B7121" s="92"/>
      <c r="M7121" s="261"/>
    </row>
    <row r="7122">
      <c r="A7122" s="92"/>
      <c r="B7122" s="92"/>
      <c r="M7122" s="261"/>
    </row>
    <row r="7123">
      <c r="A7123" s="92"/>
      <c r="B7123" s="92"/>
      <c r="M7123" s="261"/>
    </row>
    <row r="7124">
      <c r="A7124" s="92"/>
      <c r="B7124" s="92"/>
      <c r="M7124" s="261"/>
    </row>
    <row r="7125">
      <c r="A7125" s="92"/>
      <c r="B7125" s="92"/>
      <c r="M7125" s="261"/>
    </row>
    <row r="7126">
      <c r="A7126" s="92"/>
      <c r="B7126" s="92"/>
      <c r="M7126" s="261"/>
    </row>
    <row r="7127">
      <c r="A7127" s="92"/>
      <c r="B7127" s="92"/>
      <c r="M7127" s="261"/>
    </row>
    <row r="7128">
      <c r="A7128" s="92"/>
      <c r="B7128" s="92"/>
      <c r="M7128" s="261"/>
    </row>
    <row r="7129">
      <c r="A7129" s="92"/>
      <c r="B7129" s="92"/>
      <c r="M7129" s="261"/>
    </row>
    <row r="7130">
      <c r="A7130" s="92"/>
      <c r="B7130" s="92"/>
      <c r="M7130" s="261"/>
    </row>
    <row r="7131">
      <c r="A7131" s="92"/>
      <c r="B7131" s="92"/>
      <c r="M7131" s="261"/>
    </row>
    <row r="7132">
      <c r="A7132" s="92"/>
      <c r="B7132" s="92"/>
      <c r="M7132" s="261"/>
    </row>
    <row r="7133">
      <c r="A7133" s="92"/>
      <c r="B7133" s="92"/>
      <c r="M7133" s="261"/>
    </row>
    <row r="7134">
      <c r="A7134" s="92"/>
      <c r="B7134" s="92"/>
      <c r="M7134" s="261"/>
    </row>
    <row r="7135">
      <c r="A7135" s="92"/>
      <c r="B7135" s="92"/>
      <c r="M7135" s="261"/>
    </row>
    <row r="7136">
      <c r="A7136" s="92"/>
      <c r="B7136" s="92"/>
      <c r="M7136" s="261"/>
    </row>
    <row r="7137">
      <c r="A7137" s="92"/>
      <c r="B7137" s="92"/>
      <c r="M7137" s="261"/>
    </row>
    <row r="7138">
      <c r="A7138" s="92"/>
      <c r="B7138" s="92"/>
      <c r="M7138" s="261"/>
    </row>
    <row r="7139">
      <c r="A7139" s="92"/>
      <c r="B7139" s="92"/>
      <c r="M7139" s="261"/>
    </row>
    <row r="7140">
      <c r="A7140" s="92"/>
      <c r="B7140" s="92"/>
      <c r="M7140" s="261"/>
    </row>
    <row r="7141">
      <c r="A7141" s="92"/>
      <c r="B7141" s="92"/>
      <c r="M7141" s="261"/>
    </row>
    <row r="7142">
      <c r="A7142" s="92"/>
      <c r="B7142" s="92"/>
      <c r="M7142" s="261"/>
    </row>
    <row r="7143">
      <c r="A7143" s="92"/>
      <c r="B7143" s="92"/>
      <c r="M7143" s="261"/>
    </row>
    <row r="7144">
      <c r="A7144" s="92"/>
      <c r="B7144" s="92"/>
      <c r="M7144" s="261"/>
    </row>
    <row r="7145">
      <c r="A7145" s="92"/>
      <c r="B7145" s="92"/>
      <c r="M7145" s="261"/>
    </row>
    <row r="7146">
      <c r="A7146" s="92"/>
      <c r="B7146" s="92"/>
      <c r="M7146" s="261"/>
    </row>
    <row r="7147">
      <c r="A7147" s="92"/>
      <c r="B7147" s="92"/>
      <c r="M7147" s="261"/>
    </row>
    <row r="7148">
      <c r="A7148" s="92"/>
      <c r="B7148" s="92"/>
      <c r="M7148" s="261"/>
    </row>
    <row r="7149">
      <c r="A7149" s="92"/>
      <c r="B7149" s="92"/>
      <c r="M7149" s="261"/>
    </row>
    <row r="7150">
      <c r="A7150" s="92"/>
      <c r="B7150" s="92"/>
      <c r="M7150" s="261"/>
    </row>
    <row r="7151">
      <c r="A7151" s="92"/>
      <c r="B7151" s="92"/>
      <c r="M7151" s="261"/>
    </row>
    <row r="7152">
      <c r="A7152" s="92"/>
      <c r="B7152" s="92"/>
      <c r="M7152" s="261"/>
    </row>
    <row r="7153">
      <c r="A7153" s="92"/>
      <c r="B7153" s="92"/>
      <c r="M7153" s="261"/>
    </row>
    <row r="7154">
      <c r="A7154" s="92"/>
      <c r="B7154" s="92"/>
      <c r="M7154" s="261"/>
    </row>
    <row r="7155">
      <c r="A7155" s="92"/>
      <c r="B7155" s="92"/>
      <c r="M7155" s="261"/>
    </row>
    <row r="7156">
      <c r="A7156" s="92"/>
      <c r="B7156" s="92"/>
      <c r="M7156" s="261"/>
    </row>
    <row r="7157">
      <c r="A7157" s="92"/>
      <c r="B7157" s="92"/>
      <c r="M7157" s="261"/>
    </row>
    <row r="7158">
      <c r="A7158" s="92"/>
      <c r="B7158" s="92"/>
      <c r="M7158" s="261"/>
    </row>
    <row r="7159">
      <c r="A7159" s="92"/>
      <c r="B7159" s="92"/>
      <c r="M7159" s="261"/>
    </row>
    <row r="7160">
      <c r="A7160" s="92"/>
      <c r="B7160" s="92"/>
      <c r="M7160" s="261"/>
    </row>
    <row r="7161">
      <c r="A7161" s="92"/>
      <c r="B7161" s="92"/>
      <c r="M7161" s="261"/>
    </row>
    <row r="7162">
      <c r="A7162" s="92"/>
      <c r="B7162" s="92"/>
      <c r="M7162" s="261"/>
    </row>
    <row r="7163">
      <c r="A7163" s="92"/>
      <c r="B7163" s="92"/>
      <c r="M7163" s="261"/>
    </row>
    <row r="7164">
      <c r="A7164" s="92"/>
      <c r="B7164" s="92"/>
      <c r="M7164" s="261"/>
    </row>
    <row r="7165">
      <c r="A7165" s="92"/>
      <c r="B7165" s="92"/>
      <c r="M7165" s="261"/>
    </row>
    <row r="7166">
      <c r="A7166" s="92"/>
      <c r="B7166" s="92"/>
      <c r="M7166" s="261"/>
    </row>
    <row r="7167">
      <c r="A7167" s="92"/>
      <c r="B7167" s="92"/>
      <c r="M7167" s="261"/>
    </row>
    <row r="7168">
      <c r="A7168" s="92"/>
      <c r="B7168" s="92"/>
      <c r="M7168" s="261"/>
    </row>
    <row r="7169">
      <c r="A7169" s="92"/>
      <c r="B7169" s="92"/>
      <c r="M7169" s="261"/>
    </row>
    <row r="7170">
      <c r="A7170" s="92"/>
      <c r="B7170" s="92"/>
      <c r="M7170" s="261"/>
    </row>
    <row r="7171">
      <c r="A7171" s="92"/>
      <c r="B7171" s="92"/>
      <c r="M7171" s="261"/>
    </row>
    <row r="7172">
      <c r="A7172" s="92"/>
      <c r="B7172" s="92"/>
      <c r="M7172" s="261"/>
    </row>
    <row r="7173">
      <c r="A7173" s="92"/>
      <c r="B7173" s="92"/>
      <c r="M7173" s="261"/>
    </row>
    <row r="7174">
      <c r="A7174" s="92"/>
      <c r="B7174" s="92"/>
      <c r="M7174" s="261"/>
    </row>
    <row r="7175">
      <c r="A7175" s="92"/>
      <c r="B7175" s="92"/>
      <c r="M7175" s="261"/>
    </row>
    <row r="7176">
      <c r="A7176" s="92"/>
      <c r="B7176" s="92"/>
      <c r="M7176" s="261"/>
    </row>
    <row r="7177">
      <c r="A7177" s="92"/>
      <c r="B7177" s="92"/>
      <c r="M7177" s="261"/>
    </row>
    <row r="7178">
      <c r="A7178" s="92"/>
      <c r="B7178" s="92"/>
      <c r="M7178" s="261"/>
    </row>
    <row r="7179">
      <c r="A7179" s="92"/>
      <c r="B7179" s="92"/>
      <c r="M7179" s="261"/>
    </row>
    <row r="7180">
      <c r="A7180" s="92"/>
      <c r="B7180" s="92"/>
      <c r="M7180" s="261"/>
    </row>
    <row r="7181">
      <c r="A7181" s="92"/>
      <c r="B7181" s="92"/>
      <c r="M7181" s="261"/>
    </row>
    <row r="7182">
      <c r="A7182" s="92"/>
      <c r="B7182" s="92"/>
      <c r="M7182" s="261"/>
    </row>
    <row r="7183">
      <c r="A7183" s="92"/>
      <c r="B7183" s="92"/>
      <c r="M7183" s="261"/>
    </row>
    <row r="7184">
      <c r="A7184" s="92"/>
      <c r="B7184" s="92"/>
      <c r="M7184" s="261"/>
    </row>
    <row r="7185">
      <c r="A7185" s="92"/>
      <c r="B7185" s="92"/>
      <c r="M7185" s="261"/>
    </row>
    <row r="7186">
      <c r="A7186" s="92"/>
      <c r="B7186" s="92"/>
      <c r="M7186" s="261"/>
    </row>
    <row r="7187">
      <c r="A7187" s="92"/>
      <c r="B7187" s="92"/>
      <c r="M7187" s="261"/>
    </row>
    <row r="7188">
      <c r="A7188" s="92"/>
      <c r="B7188" s="92"/>
      <c r="M7188" s="261"/>
    </row>
    <row r="7189">
      <c r="A7189" s="92"/>
      <c r="B7189" s="92"/>
      <c r="M7189" s="261"/>
    </row>
    <row r="7190">
      <c r="A7190" s="92"/>
      <c r="B7190" s="92"/>
      <c r="M7190" s="261"/>
    </row>
    <row r="7191">
      <c r="A7191" s="92"/>
      <c r="B7191" s="92"/>
      <c r="M7191" s="261"/>
    </row>
    <row r="7192">
      <c r="A7192" s="92"/>
      <c r="B7192" s="92"/>
      <c r="M7192" s="261"/>
    </row>
    <row r="7193">
      <c r="A7193" s="92"/>
      <c r="B7193" s="92"/>
      <c r="M7193" s="261"/>
    </row>
    <row r="7194">
      <c r="A7194" s="92"/>
      <c r="B7194" s="92"/>
      <c r="M7194" s="261"/>
    </row>
    <row r="7195">
      <c r="A7195" s="92"/>
      <c r="B7195" s="92"/>
      <c r="M7195" s="261"/>
    </row>
    <row r="7196">
      <c r="A7196" s="92"/>
      <c r="B7196" s="92"/>
      <c r="M7196" s="261"/>
    </row>
    <row r="7197">
      <c r="A7197" s="92"/>
      <c r="B7197" s="92"/>
      <c r="M7197" s="261"/>
    </row>
    <row r="7198">
      <c r="A7198" s="92"/>
      <c r="B7198" s="92"/>
      <c r="M7198" s="261"/>
    </row>
    <row r="7199">
      <c r="A7199" s="92"/>
      <c r="B7199" s="92"/>
      <c r="M7199" s="261"/>
    </row>
    <row r="7200">
      <c r="A7200" s="92"/>
      <c r="B7200" s="92"/>
      <c r="M7200" s="261"/>
    </row>
    <row r="7201">
      <c r="A7201" s="92"/>
      <c r="B7201" s="92"/>
      <c r="M7201" s="261"/>
    </row>
    <row r="7202">
      <c r="A7202" s="92"/>
      <c r="B7202" s="92"/>
      <c r="M7202" s="261"/>
    </row>
    <row r="7203">
      <c r="A7203" s="92"/>
      <c r="B7203" s="92"/>
      <c r="M7203" s="261"/>
    </row>
    <row r="7204">
      <c r="A7204" s="92"/>
      <c r="B7204" s="92"/>
      <c r="M7204" s="261"/>
    </row>
    <row r="7205">
      <c r="A7205" s="92"/>
      <c r="B7205" s="92"/>
      <c r="M7205" s="261"/>
    </row>
    <row r="7206">
      <c r="A7206" s="92"/>
      <c r="B7206" s="92"/>
      <c r="M7206" s="261"/>
    </row>
    <row r="7207">
      <c r="A7207" s="92"/>
      <c r="B7207" s="92"/>
      <c r="M7207" s="261"/>
    </row>
    <row r="7208">
      <c r="A7208" s="92"/>
      <c r="B7208" s="92"/>
      <c r="M7208" s="261"/>
    </row>
    <row r="7209">
      <c r="A7209" s="92"/>
      <c r="B7209" s="92"/>
      <c r="M7209" s="261"/>
    </row>
    <row r="7210">
      <c r="A7210" s="92"/>
      <c r="B7210" s="92"/>
      <c r="M7210" s="261"/>
    </row>
    <row r="7211">
      <c r="A7211" s="92"/>
      <c r="B7211" s="92"/>
      <c r="M7211" s="261"/>
    </row>
    <row r="7212">
      <c r="A7212" s="92"/>
      <c r="B7212" s="92"/>
      <c r="M7212" s="261"/>
    </row>
    <row r="7213">
      <c r="A7213" s="92"/>
      <c r="B7213" s="92"/>
      <c r="M7213" s="261"/>
    </row>
    <row r="7214">
      <c r="A7214" s="92"/>
      <c r="B7214" s="92"/>
      <c r="M7214" s="261"/>
    </row>
    <row r="7215">
      <c r="A7215" s="92"/>
      <c r="B7215" s="92"/>
      <c r="M7215" s="261"/>
    </row>
    <row r="7216">
      <c r="A7216" s="92"/>
      <c r="B7216" s="92"/>
      <c r="M7216" s="261"/>
    </row>
    <row r="7217">
      <c r="A7217" s="92"/>
      <c r="B7217" s="92"/>
      <c r="M7217" s="261"/>
    </row>
    <row r="7218">
      <c r="A7218" s="92"/>
      <c r="B7218" s="92"/>
      <c r="M7218" s="261"/>
    </row>
    <row r="7219">
      <c r="A7219" s="92"/>
      <c r="B7219" s="92"/>
      <c r="M7219" s="261"/>
    </row>
    <row r="7220">
      <c r="A7220" s="92"/>
      <c r="B7220" s="92"/>
      <c r="M7220" s="261"/>
    </row>
    <row r="7221">
      <c r="A7221" s="92"/>
      <c r="B7221" s="92"/>
      <c r="M7221" s="261"/>
    </row>
    <row r="7222">
      <c r="A7222" s="92"/>
      <c r="B7222" s="92"/>
      <c r="M7222" s="261"/>
    </row>
    <row r="7223">
      <c r="A7223" s="92"/>
      <c r="B7223" s="92"/>
      <c r="M7223" s="261"/>
    </row>
    <row r="7224">
      <c r="A7224" s="92"/>
      <c r="B7224" s="92"/>
      <c r="M7224" s="261"/>
    </row>
    <row r="7225">
      <c r="A7225" s="92"/>
      <c r="B7225" s="92"/>
      <c r="M7225" s="261"/>
    </row>
    <row r="7226">
      <c r="A7226" s="92"/>
      <c r="B7226" s="92"/>
      <c r="M7226" s="261"/>
    </row>
    <row r="7227">
      <c r="A7227" s="92"/>
      <c r="B7227" s="92"/>
      <c r="M7227" s="261"/>
    </row>
    <row r="7228">
      <c r="A7228" s="92"/>
      <c r="B7228" s="92"/>
      <c r="M7228" s="261"/>
    </row>
    <row r="7229">
      <c r="A7229" s="92"/>
      <c r="B7229" s="92"/>
      <c r="M7229" s="261"/>
    </row>
    <row r="7230">
      <c r="A7230" s="92"/>
      <c r="B7230" s="92"/>
      <c r="M7230" s="261"/>
    </row>
    <row r="7231">
      <c r="A7231" s="92"/>
      <c r="B7231" s="92"/>
      <c r="M7231" s="261"/>
    </row>
    <row r="7232">
      <c r="A7232" s="92"/>
      <c r="B7232" s="92"/>
      <c r="M7232" s="261"/>
    </row>
    <row r="7233">
      <c r="A7233" s="92"/>
      <c r="B7233" s="92"/>
      <c r="M7233" s="261"/>
    </row>
    <row r="7234">
      <c r="A7234" s="92"/>
      <c r="B7234" s="92"/>
      <c r="M7234" s="261"/>
    </row>
    <row r="7235">
      <c r="A7235" s="92"/>
      <c r="B7235" s="92"/>
      <c r="M7235" s="261"/>
    </row>
    <row r="7236">
      <c r="A7236" s="92"/>
      <c r="B7236" s="92"/>
      <c r="M7236" s="261"/>
    </row>
    <row r="7237">
      <c r="A7237" s="92"/>
      <c r="B7237" s="92"/>
      <c r="M7237" s="261"/>
    </row>
    <row r="7238">
      <c r="A7238" s="92"/>
      <c r="B7238" s="92"/>
      <c r="M7238" s="261"/>
    </row>
    <row r="7239">
      <c r="A7239" s="92"/>
      <c r="B7239" s="92"/>
      <c r="M7239" s="261"/>
    </row>
    <row r="7240">
      <c r="A7240" s="92"/>
      <c r="B7240" s="92"/>
      <c r="M7240" s="261"/>
    </row>
    <row r="7241">
      <c r="A7241" s="92"/>
      <c r="B7241" s="92"/>
      <c r="M7241" s="261"/>
    </row>
    <row r="7242">
      <c r="A7242" s="92"/>
      <c r="B7242" s="92"/>
      <c r="M7242" s="261"/>
    </row>
    <row r="7243">
      <c r="A7243" s="92"/>
      <c r="B7243" s="92"/>
      <c r="M7243" s="261"/>
    </row>
    <row r="7244">
      <c r="A7244" s="92"/>
      <c r="B7244" s="92"/>
      <c r="M7244" s="261"/>
    </row>
    <row r="7245">
      <c r="A7245" s="92"/>
      <c r="B7245" s="92"/>
      <c r="M7245" s="261"/>
    </row>
    <row r="7246">
      <c r="A7246" s="92"/>
      <c r="B7246" s="92"/>
      <c r="M7246" s="261"/>
    </row>
    <row r="7247">
      <c r="A7247" s="92"/>
      <c r="B7247" s="92"/>
      <c r="M7247" s="261"/>
    </row>
    <row r="7248">
      <c r="A7248" s="92"/>
      <c r="B7248" s="92"/>
      <c r="M7248" s="261"/>
    </row>
    <row r="7249">
      <c r="A7249" s="92"/>
      <c r="B7249" s="92"/>
      <c r="M7249" s="261"/>
    </row>
    <row r="7250">
      <c r="A7250" s="92"/>
      <c r="B7250" s="92"/>
      <c r="M7250" s="261"/>
    </row>
    <row r="7251">
      <c r="A7251" s="92"/>
      <c r="B7251" s="92"/>
      <c r="M7251" s="261"/>
    </row>
    <row r="7252">
      <c r="A7252" s="92"/>
      <c r="B7252" s="92"/>
      <c r="M7252" s="261"/>
    </row>
    <row r="7253">
      <c r="A7253" s="92"/>
      <c r="B7253" s="92"/>
      <c r="M7253" s="261"/>
    </row>
    <row r="7254">
      <c r="A7254" s="92"/>
      <c r="B7254" s="92"/>
      <c r="M7254" s="261"/>
    </row>
    <row r="7255">
      <c r="A7255" s="92"/>
      <c r="B7255" s="92"/>
      <c r="M7255" s="261"/>
    </row>
    <row r="7256">
      <c r="A7256" s="92"/>
      <c r="B7256" s="92"/>
      <c r="M7256" s="261"/>
    </row>
    <row r="7257">
      <c r="A7257" s="92"/>
      <c r="B7257" s="92"/>
      <c r="M7257" s="261"/>
    </row>
    <row r="7258">
      <c r="A7258" s="92"/>
      <c r="B7258" s="92"/>
      <c r="M7258" s="261"/>
    </row>
    <row r="7259">
      <c r="A7259" s="92"/>
      <c r="B7259" s="92"/>
      <c r="M7259" s="261"/>
    </row>
    <row r="7260">
      <c r="A7260" s="92"/>
      <c r="B7260" s="92"/>
      <c r="M7260" s="261"/>
    </row>
    <row r="7261">
      <c r="A7261" s="92"/>
      <c r="B7261" s="92"/>
      <c r="M7261" s="261"/>
    </row>
    <row r="7262">
      <c r="A7262" s="92"/>
      <c r="B7262" s="92"/>
      <c r="M7262" s="261"/>
    </row>
    <row r="7263">
      <c r="A7263" s="92"/>
      <c r="B7263" s="92"/>
      <c r="M7263" s="261"/>
    </row>
    <row r="7264">
      <c r="A7264" s="92"/>
      <c r="B7264" s="92"/>
      <c r="M7264" s="261"/>
    </row>
    <row r="7265">
      <c r="A7265" s="92"/>
      <c r="B7265" s="92"/>
      <c r="M7265" s="261"/>
    </row>
    <row r="7266">
      <c r="A7266" s="92"/>
      <c r="B7266" s="92"/>
      <c r="M7266" s="261"/>
    </row>
    <row r="7267">
      <c r="A7267" s="92"/>
      <c r="B7267" s="92"/>
      <c r="M7267" s="261"/>
    </row>
    <row r="7268">
      <c r="A7268" s="92"/>
      <c r="B7268" s="92"/>
      <c r="M7268" s="261"/>
    </row>
    <row r="7269">
      <c r="A7269" s="92"/>
      <c r="B7269" s="92"/>
      <c r="M7269" s="261"/>
    </row>
    <row r="7270">
      <c r="A7270" s="92"/>
      <c r="B7270" s="92"/>
      <c r="M7270" s="261"/>
    </row>
    <row r="7271">
      <c r="A7271" s="92"/>
      <c r="B7271" s="92"/>
      <c r="M7271" s="261"/>
    </row>
    <row r="7272">
      <c r="A7272" s="92"/>
      <c r="B7272" s="92"/>
      <c r="M7272" s="261"/>
    </row>
    <row r="7273">
      <c r="A7273" s="92"/>
      <c r="B7273" s="92"/>
      <c r="M7273" s="261"/>
    </row>
    <row r="7274">
      <c r="A7274" s="92"/>
      <c r="B7274" s="92"/>
      <c r="M7274" s="261"/>
    </row>
    <row r="7275">
      <c r="A7275" s="92"/>
      <c r="B7275" s="92"/>
      <c r="M7275" s="261"/>
    </row>
    <row r="7276">
      <c r="A7276" s="92"/>
      <c r="B7276" s="92"/>
      <c r="M7276" s="261"/>
    </row>
    <row r="7277">
      <c r="A7277" s="92"/>
      <c r="B7277" s="92"/>
      <c r="M7277" s="261"/>
    </row>
    <row r="7278">
      <c r="A7278" s="92"/>
      <c r="B7278" s="92"/>
      <c r="M7278" s="261"/>
    </row>
    <row r="7279">
      <c r="A7279" s="92"/>
      <c r="B7279" s="92"/>
      <c r="M7279" s="261"/>
    </row>
    <row r="7280">
      <c r="A7280" s="92"/>
      <c r="B7280" s="92"/>
      <c r="M7280" s="261"/>
    </row>
    <row r="7281">
      <c r="A7281" s="92"/>
      <c r="B7281" s="92"/>
      <c r="M7281" s="261"/>
    </row>
    <row r="7282">
      <c r="A7282" s="92"/>
      <c r="B7282" s="92"/>
      <c r="M7282" s="261"/>
    </row>
    <row r="7283">
      <c r="A7283" s="92"/>
      <c r="B7283" s="92"/>
      <c r="M7283" s="261"/>
    </row>
    <row r="7284">
      <c r="A7284" s="92"/>
      <c r="B7284" s="92"/>
      <c r="M7284" s="261"/>
    </row>
    <row r="7285">
      <c r="A7285" s="92"/>
      <c r="B7285" s="92"/>
      <c r="M7285" s="261"/>
    </row>
    <row r="7286">
      <c r="A7286" s="92"/>
      <c r="B7286" s="92"/>
      <c r="M7286" s="261"/>
    </row>
    <row r="7287">
      <c r="A7287" s="92"/>
      <c r="B7287" s="92"/>
      <c r="M7287" s="261"/>
    </row>
    <row r="7288">
      <c r="A7288" s="92"/>
      <c r="B7288" s="92"/>
      <c r="M7288" s="261"/>
    </row>
    <row r="7289">
      <c r="A7289" s="92"/>
      <c r="B7289" s="92"/>
      <c r="M7289" s="261"/>
    </row>
    <row r="7290">
      <c r="A7290" s="92"/>
      <c r="B7290" s="92"/>
      <c r="M7290" s="261"/>
    </row>
    <row r="7291">
      <c r="A7291" s="92"/>
      <c r="B7291" s="92"/>
      <c r="M7291" s="261"/>
    </row>
    <row r="7292">
      <c r="A7292" s="92"/>
      <c r="B7292" s="92"/>
      <c r="M7292" s="261"/>
    </row>
    <row r="7293">
      <c r="A7293" s="92"/>
      <c r="B7293" s="92"/>
      <c r="M7293" s="261"/>
    </row>
    <row r="7294">
      <c r="A7294" s="92"/>
      <c r="B7294" s="92"/>
      <c r="M7294" s="261"/>
    </row>
    <row r="7295">
      <c r="A7295" s="92"/>
      <c r="B7295" s="92"/>
      <c r="M7295" s="261"/>
    </row>
    <row r="7296">
      <c r="A7296" s="92"/>
      <c r="B7296" s="92"/>
      <c r="M7296" s="261"/>
    </row>
    <row r="7297">
      <c r="A7297" s="92"/>
      <c r="B7297" s="92"/>
      <c r="M7297" s="261"/>
    </row>
    <row r="7298">
      <c r="A7298" s="92"/>
      <c r="B7298" s="92"/>
      <c r="M7298" s="261"/>
    </row>
    <row r="7299">
      <c r="A7299" s="92"/>
      <c r="B7299" s="92"/>
      <c r="M7299" s="261"/>
    </row>
    <row r="7300">
      <c r="A7300" s="92"/>
      <c r="B7300" s="92"/>
      <c r="M7300" s="261"/>
    </row>
    <row r="7301">
      <c r="A7301" s="92"/>
      <c r="B7301" s="92"/>
      <c r="M7301" s="261"/>
    </row>
    <row r="7302">
      <c r="A7302" s="92"/>
      <c r="B7302" s="92"/>
      <c r="M7302" s="261"/>
    </row>
    <row r="7303">
      <c r="A7303" s="92"/>
      <c r="B7303" s="92"/>
      <c r="M7303" s="261"/>
    </row>
    <row r="7304">
      <c r="A7304" s="92"/>
      <c r="B7304" s="92"/>
      <c r="M7304" s="261"/>
    </row>
    <row r="7305">
      <c r="A7305" s="92"/>
      <c r="B7305" s="92"/>
      <c r="M7305" s="261"/>
    </row>
    <row r="7306">
      <c r="A7306" s="92"/>
      <c r="B7306" s="92"/>
      <c r="M7306" s="261"/>
    </row>
    <row r="7307">
      <c r="A7307" s="92"/>
      <c r="B7307" s="92"/>
      <c r="M7307" s="261"/>
    </row>
    <row r="7308">
      <c r="A7308" s="92"/>
      <c r="B7308" s="92"/>
      <c r="M7308" s="261"/>
    </row>
    <row r="7309">
      <c r="A7309" s="92"/>
      <c r="B7309" s="92"/>
      <c r="M7309" s="261"/>
    </row>
    <row r="7310">
      <c r="A7310" s="92"/>
      <c r="B7310" s="92"/>
      <c r="M7310" s="261"/>
    </row>
    <row r="7311">
      <c r="A7311" s="92"/>
      <c r="B7311" s="92"/>
      <c r="M7311" s="261"/>
    </row>
    <row r="7312">
      <c r="A7312" s="92"/>
      <c r="B7312" s="92"/>
      <c r="M7312" s="261"/>
    </row>
    <row r="7313">
      <c r="A7313" s="92"/>
      <c r="B7313" s="92"/>
      <c r="M7313" s="261"/>
    </row>
    <row r="7314">
      <c r="A7314" s="92"/>
      <c r="B7314" s="92"/>
      <c r="M7314" s="261"/>
    </row>
    <row r="7315">
      <c r="A7315" s="92"/>
      <c r="B7315" s="92"/>
      <c r="M7315" s="261"/>
    </row>
    <row r="7316">
      <c r="A7316" s="92"/>
      <c r="B7316" s="92"/>
      <c r="M7316" s="261"/>
    </row>
    <row r="7317">
      <c r="A7317" s="92"/>
      <c r="B7317" s="92"/>
      <c r="M7317" s="261"/>
    </row>
    <row r="7318">
      <c r="A7318" s="92"/>
      <c r="B7318" s="92"/>
      <c r="M7318" s="261"/>
    </row>
    <row r="7319">
      <c r="A7319" s="92"/>
      <c r="B7319" s="92"/>
      <c r="M7319" s="261"/>
    </row>
    <row r="7320">
      <c r="A7320" s="92"/>
      <c r="B7320" s="92"/>
      <c r="M7320" s="261"/>
    </row>
    <row r="7321">
      <c r="A7321" s="92"/>
      <c r="B7321" s="92"/>
      <c r="M7321" s="261"/>
    </row>
    <row r="7322">
      <c r="A7322" s="92"/>
      <c r="B7322" s="92"/>
      <c r="M7322" s="261"/>
    </row>
    <row r="7323">
      <c r="A7323" s="92"/>
      <c r="B7323" s="92"/>
      <c r="M7323" s="261"/>
    </row>
    <row r="7324">
      <c r="A7324" s="92"/>
      <c r="B7324" s="92"/>
      <c r="M7324" s="261"/>
    </row>
    <row r="7325">
      <c r="A7325" s="92"/>
      <c r="B7325" s="92"/>
      <c r="M7325" s="261"/>
    </row>
    <row r="7326">
      <c r="A7326" s="92"/>
      <c r="B7326" s="92"/>
      <c r="M7326" s="261"/>
    </row>
    <row r="7327">
      <c r="A7327" s="92"/>
      <c r="B7327" s="92"/>
      <c r="M7327" s="261"/>
    </row>
    <row r="7328">
      <c r="A7328" s="92"/>
      <c r="B7328" s="92"/>
      <c r="M7328" s="261"/>
    </row>
    <row r="7329">
      <c r="A7329" s="92"/>
      <c r="B7329" s="92"/>
      <c r="M7329" s="261"/>
    </row>
    <row r="7330">
      <c r="A7330" s="92"/>
      <c r="B7330" s="92"/>
      <c r="M7330" s="261"/>
    </row>
    <row r="7331">
      <c r="A7331" s="92"/>
      <c r="B7331" s="92"/>
      <c r="M7331" s="261"/>
    </row>
    <row r="7332">
      <c r="A7332" s="92"/>
      <c r="B7332" s="92"/>
      <c r="M7332" s="261"/>
    </row>
    <row r="7333">
      <c r="A7333" s="92"/>
      <c r="B7333" s="92"/>
      <c r="M7333" s="261"/>
    </row>
    <row r="7334">
      <c r="A7334" s="92"/>
      <c r="B7334" s="92"/>
      <c r="M7334" s="261"/>
    </row>
    <row r="7335">
      <c r="A7335" s="92"/>
      <c r="B7335" s="92"/>
      <c r="M7335" s="261"/>
    </row>
    <row r="7336">
      <c r="A7336" s="92"/>
      <c r="B7336" s="92"/>
      <c r="M7336" s="261"/>
    </row>
    <row r="7337">
      <c r="A7337" s="92"/>
      <c r="B7337" s="92"/>
      <c r="M7337" s="261"/>
    </row>
    <row r="7338">
      <c r="A7338" s="92"/>
      <c r="B7338" s="92"/>
      <c r="M7338" s="261"/>
    </row>
    <row r="7339">
      <c r="A7339" s="92"/>
      <c r="B7339" s="92"/>
      <c r="M7339" s="261"/>
    </row>
    <row r="7340">
      <c r="A7340" s="92"/>
      <c r="B7340" s="92"/>
      <c r="M7340" s="261"/>
    </row>
    <row r="7341">
      <c r="A7341" s="92"/>
      <c r="B7341" s="92"/>
      <c r="M7341" s="261"/>
    </row>
    <row r="7342">
      <c r="A7342" s="92"/>
      <c r="B7342" s="92"/>
      <c r="M7342" s="261"/>
    </row>
    <row r="7343">
      <c r="A7343" s="92"/>
      <c r="B7343" s="92"/>
      <c r="M7343" s="261"/>
    </row>
    <row r="7344">
      <c r="A7344" s="92"/>
      <c r="B7344" s="92"/>
      <c r="M7344" s="261"/>
    </row>
    <row r="7345">
      <c r="A7345" s="92"/>
      <c r="B7345" s="92"/>
      <c r="M7345" s="261"/>
    </row>
    <row r="7346">
      <c r="A7346" s="92"/>
      <c r="B7346" s="92"/>
      <c r="M7346" s="261"/>
    </row>
    <row r="7347">
      <c r="A7347" s="92"/>
      <c r="B7347" s="92"/>
      <c r="M7347" s="261"/>
    </row>
    <row r="7348">
      <c r="A7348" s="92"/>
      <c r="B7348" s="92"/>
      <c r="M7348" s="261"/>
    </row>
    <row r="7349">
      <c r="A7349" s="92"/>
      <c r="B7349" s="92"/>
      <c r="M7349" s="261"/>
    </row>
    <row r="7350">
      <c r="A7350" s="92"/>
      <c r="B7350" s="92"/>
      <c r="M7350" s="261"/>
    </row>
    <row r="7351">
      <c r="A7351" s="92"/>
      <c r="B7351" s="92"/>
      <c r="M7351" s="261"/>
    </row>
    <row r="7352">
      <c r="A7352" s="92"/>
      <c r="B7352" s="92"/>
      <c r="M7352" s="261"/>
    </row>
    <row r="7353">
      <c r="A7353" s="92"/>
      <c r="B7353" s="92"/>
      <c r="M7353" s="261"/>
    </row>
    <row r="7354">
      <c r="A7354" s="92"/>
      <c r="B7354" s="92"/>
      <c r="M7354" s="261"/>
    </row>
    <row r="7355">
      <c r="A7355" s="92"/>
      <c r="B7355" s="92"/>
      <c r="M7355" s="261"/>
    </row>
    <row r="7356">
      <c r="A7356" s="92"/>
      <c r="B7356" s="92"/>
      <c r="M7356" s="261"/>
    </row>
    <row r="7357">
      <c r="A7357" s="92"/>
      <c r="B7357" s="92"/>
      <c r="M7357" s="261"/>
    </row>
    <row r="7358">
      <c r="A7358" s="92"/>
      <c r="B7358" s="92"/>
      <c r="M7358" s="261"/>
    </row>
    <row r="7359">
      <c r="A7359" s="92"/>
      <c r="B7359" s="92"/>
      <c r="M7359" s="261"/>
    </row>
    <row r="7360">
      <c r="A7360" s="92"/>
      <c r="B7360" s="92"/>
      <c r="M7360" s="261"/>
    </row>
    <row r="7361">
      <c r="A7361" s="92"/>
      <c r="B7361" s="92"/>
      <c r="M7361" s="261"/>
    </row>
    <row r="7362">
      <c r="A7362" s="92"/>
      <c r="B7362" s="92"/>
      <c r="M7362" s="261"/>
    </row>
    <row r="7363">
      <c r="A7363" s="92"/>
      <c r="B7363" s="92"/>
      <c r="M7363" s="261"/>
    </row>
    <row r="7364">
      <c r="A7364" s="92"/>
      <c r="B7364" s="92"/>
      <c r="M7364" s="261"/>
    </row>
    <row r="7365">
      <c r="A7365" s="92"/>
      <c r="B7365" s="92"/>
      <c r="M7365" s="261"/>
    </row>
    <row r="7366">
      <c r="A7366" s="92"/>
      <c r="B7366" s="92"/>
      <c r="M7366" s="261"/>
    </row>
    <row r="7367">
      <c r="A7367" s="92"/>
      <c r="B7367" s="92"/>
      <c r="M7367" s="261"/>
    </row>
    <row r="7368">
      <c r="A7368" s="92"/>
      <c r="B7368" s="92"/>
      <c r="M7368" s="261"/>
    </row>
    <row r="7369">
      <c r="A7369" s="92"/>
      <c r="B7369" s="92"/>
      <c r="M7369" s="261"/>
    </row>
    <row r="7370">
      <c r="A7370" s="92"/>
      <c r="B7370" s="92"/>
      <c r="M7370" s="261"/>
    </row>
    <row r="7371">
      <c r="A7371" s="92"/>
      <c r="B7371" s="92"/>
      <c r="M7371" s="261"/>
    </row>
    <row r="7372">
      <c r="A7372" s="92"/>
      <c r="B7372" s="92"/>
      <c r="M7372" s="261"/>
    </row>
    <row r="7373">
      <c r="A7373" s="92"/>
      <c r="B7373" s="92"/>
      <c r="M7373" s="261"/>
    </row>
    <row r="7374">
      <c r="A7374" s="92"/>
      <c r="B7374" s="92"/>
      <c r="M7374" s="261"/>
    </row>
    <row r="7375">
      <c r="A7375" s="92"/>
      <c r="B7375" s="92"/>
      <c r="M7375" s="261"/>
    </row>
    <row r="7376">
      <c r="A7376" s="92"/>
      <c r="B7376" s="92"/>
      <c r="M7376" s="261"/>
    </row>
    <row r="7377">
      <c r="A7377" s="92"/>
      <c r="B7377" s="92"/>
      <c r="M7377" s="261"/>
    </row>
    <row r="7378">
      <c r="A7378" s="92"/>
      <c r="B7378" s="92"/>
      <c r="M7378" s="261"/>
    </row>
    <row r="7379">
      <c r="A7379" s="92"/>
      <c r="B7379" s="92"/>
      <c r="M7379" s="261"/>
    </row>
    <row r="7380">
      <c r="A7380" s="92"/>
      <c r="B7380" s="92"/>
      <c r="M7380" s="261"/>
    </row>
    <row r="7381">
      <c r="A7381" s="92"/>
      <c r="B7381" s="92"/>
      <c r="M7381" s="261"/>
    </row>
    <row r="7382">
      <c r="A7382" s="92"/>
      <c r="B7382" s="92"/>
      <c r="M7382" s="261"/>
    </row>
    <row r="7383">
      <c r="A7383" s="92"/>
      <c r="B7383" s="92"/>
      <c r="M7383" s="261"/>
    </row>
    <row r="7384">
      <c r="A7384" s="92"/>
      <c r="B7384" s="92"/>
      <c r="M7384" s="261"/>
    </row>
    <row r="7385">
      <c r="A7385" s="92"/>
      <c r="B7385" s="92"/>
      <c r="M7385" s="261"/>
    </row>
    <row r="7386">
      <c r="A7386" s="92"/>
      <c r="B7386" s="92"/>
      <c r="M7386" s="261"/>
    </row>
    <row r="7387">
      <c r="A7387" s="92"/>
      <c r="B7387" s="92"/>
      <c r="M7387" s="261"/>
    </row>
    <row r="7388">
      <c r="A7388" s="92"/>
      <c r="B7388" s="92"/>
      <c r="M7388" s="261"/>
    </row>
    <row r="7389">
      <c r="A7389" s="92"/>
      <c r="B7389" s="92"/>
      <c r="M7389" s="261"/>
    </row>
    <row r="7390">
      <c r="A7390" s="92"/>
      <c r="B7390" s="92"/>
      <c r="M7390" s="261"/>
    </row>
    <row r="7391">
      <c r="A7391" s="92"/>
      <c r="B7391" s="92"/>
      <c r="M7391" s="261"/>
    </row>
    <row r="7392">
      <c r="A7392" s="92"/>
      <c r="B7392" s="92"/>
      <c r="M7392" s="261"/>
    </row>
    <row r="7393">
      <c r="A7393" s="92"/>
      <c r="B7393" s="92"/>
      <c r="M7393" s="261"/>
    </row>
    <row r="7394">
      <c r="A7394" s="92"/>
      <c r="B7394" s="92"/>
      <c r="M7394" s="261"/>
    </row>
    <row r="7395">
      <c r="A7395" s="92"/>
      <c r="B7395" s="92"/>
      <c r="M7395" s="261"/>
    </row>
    <row r="7396">
      <c r="A7396" s="92"/>
      <c r="B7396" s="92"/>
      <c r="M7396" s="261"/>
    </row>
    <row r="7397">
      <c r="A7397" s="92"/>
      <c r="B7397" s="92"/>
      <c r="M7397" s="261"/>
    </row>
    <row r="7398">
      <c r="A7398" s="92"/>
      <c r="B7398" s="92"/>
      <c r="M7398" s="261"/>
    </row>
    <row r="7399">
      <c r="A7399" s="92"/>
      <c r="B7399" s="92"/>
      <c r="M7399" s="261"/>
    </row>
    <row r="7400">
      <c r="A7400" s="92"/>
      <c r="B7400" s="92"/>
      <c r="M7400" s="261"/>
    </row>
    <row r="7401">
      <c r="A7401" s="92"/>
      <c r="B7401" s="92"/>
      <c r="M7401" s="261"/>
    </row>
    <row r="7402">
      <c r="A7402" s="92"/>
      <c r="B7402" s="92"/>
      <c r="M7402" s="261"/>
    </row>
    <row r="7403">
      <c r="A7403" s="92"/>
      <c r="B7403" s="92"/>
      <c r="M7403" s="261"/>
    </row>
    <row r="7404">
      <c r="A7404" s="92"/>
      <c r="B7404" s="92"/>
      <c r="M7404" s="261"/>
    </row>
    <row r="7405">
      <c r="A7405" s="92"/>
      <c r="B7405" s="92"/>
      <c r="M7405" s="261"/>
    </row>
    <row r="7406">
      <c r="A7406" s="92"/>
      <c r="B7406" s="92"/>
      <c r="M7406" s="261"/>
    </row>
    <row r="7407">
      <c r="A7407" s="92"/>
      <c r="B7407" s="92"/>
      <c r="M7407" s="261"/>
    </row>
    <row r="7408">
      <c r="A7408" s="92"/>
      <c r="B7408" s="92"/>
      <c r="M7408" s="261"/>
    </row>
    <row r="7409">
      <c r="A7409" s="92"/>
      <c r="B7409" s="92"/>
      <c r="M7409" s="261"/>
    </row>
    <row r="7410">
      <c r="A7410" s="92"/>
      <c r="B7410" s="92"/>
      <c r="M7410" s="261"/>
    </row>
    <row r="7411">
      <c r="A7411" s="92"/>
      <c r="B7411" s="92"/>
      <c r="M7411" s="261"/>
    </row>
    <row r="7412">
      <c r="A7412" s="92"/>
      <c r="B7412" s="92"/>
      <c r="M7412" s="261"/>
    </row>
    <row r="7413">
      <c r="A7413" s="92"/>
      <c r="B7413" s="92"/>
      <c r="M7413" s="261"/>
    </row>
    <row r="7414">
      <c r="A7414" s="92"/>
      <c r="B7414" s="92"/>
      <c r="M7414" s="261"/>
    </row>
    <row r="7415">
      <c r="A7415" s="92"/>
      <c r="B7415" s="92"/>
      <c r="M7415" s="261"/>
    </row>
    <row r="7416">
      <c r="A7416" s="92"/>
      <c r="B7416" s="92"/>
      <c r="M7416" s="261"/>
    </row>
    <row r="7417">
      <c r="A7417" s="92"/>
      <c r="B7417" s="92"/>
      <c r="M7417" s="261"/>
    </row>
    <row r="7418">
      <c r="A7418" s="92"/>
      <c r="B7418" s="92"/>
      <c r="M7418" s="261"/>
    </row>
    <row r="7419">
      <c r="A7419" s="92"/>
      <c r="B7419" s="92"/>
      <c r="M7419" s="261"/>
    </row>
    <row r="7420">
      <c r="A7420" s="92"/>
      <c r="B7420" s="92"/>
      <c r="M7420" s="261"/>
    </row>
    <row r="7421">
      <c r="A7421" s="92"/>
      <c r="B7421" s="92"/>
      <c r="M7421" s="261"/>
    </row>
    <row r="7422">
      <c r="A7422" s="92"/>
      <c r="B7422" s="92"/>
      <c r="M7422" s="261"/>
    </row>
    <row r="7423">
      <c r="A7423" s="92"/>
      <c r="B7423" s="92"/>
      <c r="M7423" s="261"/>
    </row>
    <row r="7424">
      <c r="A7424" s="92"/>
      <c r="B7424" s="92"/>
      <c r="M7424" s="261"/>
    </row>
    <row r="7425">
      <c r="A7425" s="92"/>
      <c r="B7425" s="92"/>
      <c r="M7425" s="261"/>
    </row>
    <row r="7426">
      <c r="A7426" s="92"/>
      <c r="B7426" s="92"/>
      <c r="M7426" s="261"/>
    </row>
    <row r="7427">
      <c r="A7427" s="92"/>
      <c r="B7427" s="92"/>
      <c r="M7427" s="261"/>
    </row>
    <row r="7428">
      <c r="A7428" s="92"/>
      <c r="B7428" s="92"/>
      <c r="M7428" s="261"/>
    </row>
    <row r="7429">
      <c r="A7429" s="92"/>
      <c r="B7429" s="92"/>
      <c r="M7429" s="261"/>
    </row>
    <row r="7430">
      <c r="A7430" s="92"/>
      <c r="B7430" s="92"/>
      <c r="M7430" s="261"/>
    </row>
    <row r="7431">
      <c r="A7431" s="92"/>
      <c r="B7431" s="92"/>
      <c r="M7431" s="261"/>
    </row>
    <row r="7432">
      <c r="A7432" s="92"/>
      <c r="B7432" s="92"/>
      <c r="M7432" s="261"/>
    </row>
    <row r="7433">
      <c r="A7433" s="92"/>
      <c r="B7433" s="92"/>
      <c r="M7433" s="261"/>
    </row>
    <row r="7434">
      <c r="A7434" s="92"/>
      <c r="B7434" s="92"/>
      <c r="M7434" s="261"/>
    </row>
    <row r="7435">
      <c r="A7435" s="92"/>
      <c r="B7435" s="92"/>
      <c r="M7435" s="261"/>
    </row>
    <row r="7436">
      <c r="A7436" s="92"/>
      <c r="B7436" s="92"/>
      <c r="M7436" s="261"/>
    </row>
    <row r="7437">
      <c r="A7437" s="92"/>
      <c r="B7437" s="92"/>
      <c r="M7437" s="261"/>
    </row>
    <row r="7438">
      <c r="A7438" s="92"/>
      <c r="B7438" s="92"/>
      <c r="M7438" s="261"/>
    </row>
    <row r="7439">
      <c r="A7439" s="92"/>
      <c r="B7439" s="92"/>
      <c r="M7439" s="261"/>
    </row>
    <row r="7440">
      <c r="A7440" s="92"/>
      <c r="B7440" s="92"/>
      <c r="M7440" s="261"/>
    </row>
    <row r="7441">
      <c r="A7441" s="92"/>
      <c r="B7441" s="92"/>
      <c r="M7441" s="261"/>
    </row>
    <row r="7442">
      <c r="A7442" s="92"/>
      <c r="B7442" s="92"/>
      <c r="M7442" s="261"/>
    </row>
    <row r="7443">
      <c r="A7443" s="92"/>
      <c r="B7443" s="92"/>
      <c r="M7443" s="261"/>
    </row>
    <row r="7444">
      <c r="A7444" s="92"/>
      <c r="B7444" s="92"/>
      <c r="M7444" s="261"/>
    </row>
    <row r="7445">
      <c r="A7445" s="92"/>
      <c r="B7445" s="92"/>
      <c r="M7445" s="261"/>
    </row>
    <row r="7446">
      <c r="A7446" s="92"/>
      <c r="B7446" s="92"/>
      <c r="M7446" s="261"/>
    </row>
    <row r="7447">
      <c r="A7447" s="92"/>
      <c r="B7447" s="92"/>
      <c r="M7447" s="261"/>
    </row>
    <row r="7448">
      <c r="A7448" s="92"/>
      <c r="B7448" s="92"/>
      <c r="M7448" s="261"/>
    </row>
    <row r="7449">
      <c r="A7449" s="92"/>
      <c r="B7449" s="92"/>
      <c r="M7449" s="261"/>
    </row>
    <row r="7450">
      <c r="A7450" s="92"/>
      <c r="B7450" s="92"/>
      <c r="M7450" s="261"/>
    </row>
    <row r="7451">
      <c r="A7451" s="92"/>
      <c r="B7451" s="92"/>
      <c r="M7451" s="261"/>
    </row>
    <row r="7452">
      <c r="A7452" s="92"/>
      <c r="B7452" s="92"/>
      <c r="M7452" s="261"/>
    </row>
    <row r="7453">
      <c r="A7453" s="92"/>
      <c r="B7453" s="92"/>
      <c r="M7453" s="261"/>
    </row>
    <row r="7454">
      <c r="A7454" s="92"/>
      <c r="B7454" s="92"/>
      <c r="M7454" s="261"/>
    </row>
    <row r="7455">
      <c r="A7455" s="92"/>
      <c r="B7455" s="92"/>
      <c r="M7455" s="261"/>
    </row>
    <row r="7456">
      <c r="A7456" s="92"/>
      <c r="B7456" s="92"/>
      <c r="M7456" s="261"/>
    </row>
    <row r="7457">
      <c r="A7457" s="92"/>
      <c r="B7457" s="92"/>
      <c r="M7457" s="261"/>
    </row>
    <row r="7458">
      <c r="A7458" s="92"/>
      <c r="B7458" s="92"/>
      <c r="M7458" s="261"/>
    </row>
    <row r="7459">
      <c r="A7459" s="92"/>
      <c r="B7459" s="92"/>
      <c r="M7459" s="261"/>
    </row>
    <row r="7460">
      <c r="A7460" s="92"/>
      <c r="B7460" s="92"/>
      <c r="M7460" s="261"/>
    </row>
    <row r="7461">
      <c r="A7461" s="92"/>
      <c r="B7461" s="92"/>
      <c r="M7461" s="261"/>
    </row>
    <row r="7462">
      <c r="A7462" s="92"/>
      <c r="B7462" s="92"/>
      <c r="M7462" s="261"/>
    </row>
    <row r="7463">
      <c r="A7463" s="92"/>
      <c r="B7463" s="92"/>
      <c r="M7463" s="261"/>
    </row>
    <row r="7464">
      <c r="A7464" s="92"/>
      <c r="B7464" s="92"/>
      <c r="M7464" s="261"/>
    </row>
    <row r="7465">
      <c r="A7465" s="92"/>
      <c r="B7465" s="92"/>
      <c r="M7465" s="261"/>
    </row>
    <row r="7466">
      <c r="A7466" s="92"/>
      <c r="B7466" s="92"/>
      <c r="M7466" s="261"/>
    </row>
    <row r="7467">
      <c r="A7467" s="92"/>
      <c r="B7467" s="92"/>
      <c r="M7467" s="261"/>
    </row>
    <row r="7468">
      <c r="A7468" s="92"/>
      <c r="B7468" s="92"/>
      <c r="M7468" s="261"/>
    </row>
    <row r="7469">
      <c r="A7469" s="92"/>
      <c r="B7469" s="92"/>
      <c r="M7469" s="261"/>
    </row>
    <row r="7470">
      <c r="A7470" s="92"/>
      <c r="B7470" s="92"/>
      <c r="M7470" s="261"/>
    </row>
    <row r="7471">
      <c r="A7471" s="92"/>
      <c r="B7471" s="92"/>
      <c r="M7471" s="261"/>
    </row>
    <row r="7472">
      <c r="A7472" s="92"/>
      <c r="B7472" s="92"/>
      <c r="M7472" s="261"/>
    </row>
    <row r="7473">
      <c r="A7473" s="92"/>
      <c r="B7473" s="92"/>
      <c r="M7473" s="261"/>
    </row>
    <row r="7474">
      <c r="A7474" s="92"/>
      <c r="B7474" s="92"/>
      <c r="M7474" s="261"/>
    </row>
    <row r="7475">
      <c r="A7475" s="92"/>
      <c r="B7475" s="92"/>
      <c r="M7475" s="261"/>
    </row>
    <row r="7476">
      <c r="A7476" s="92"/>
      <c r="B7476" s="92"/>
      <c r="M7476" s="261"/>
    </row>
    <row r="7477">
      <c r="A7477" s="92"/>
      <c r="B7477" s="92"/>
      <c r="M7477" s="261"/>
    </row>
    <row r="7478">
      <c r="A7478" s="92"/>
      <c r="B7478" s="92"/>
      <c r="M7478" s="261"/>
    </row>
    <row r="7479">
      <c r="A7479" s="92"/>
      <c r="B7479" s="92"/>
      <c r="M7479" s="261"/>
    </row>
    <row r="7480">
      <c r="A7480" s="92"/>
      <c r="B7480" s="92"/>
      <c r="M7480" s="261"/>
    </row>
    <row r="7481">
      <c r="A7481" s="92"/>
      <c r="B7481" s="92"/>
      <c r="M7481" s="261"/>
    </row>
    <row r="7482">
      <c r="A7482" s="92"/>
      <c r="B7482" s="92"/>
      <c r="M7482" s="261"/>
    </row>
    <row r="7483">
      <c r="A7483" s="92"/>
      <c r="B7483" s="92"/>
      <c r="M7483" s="261"/>
    </row>
    <row r="7484">
      <c r="A7484" s="92"/>
      <c r="B7484" s="92"/>
      <c r="M7484" s="261"/>
    </row>
    <row r="7485">
      <c r="A7485" s="92"/>
      <c r="B7485" s="92"/>
      <c r="M7485" s="261"/>
    </row>
    <row r="7486">
      <c r="A7486" s="92"/>
      <c r="B7486" s="92"/>
      <c r="M7486" s="261"/>
    </row>
    <row r="7487">
      <c r="A7487" s="92"/>
      <c r="B7487" s="92"/>
      <c r="M7487" s="261"/>
    </row>
    <row r="7488">
      <c r="A7488" s="92"/>
      <c r="B7488" s="92"/>
      <c r="M7488" s="261"/>
    </row>
    <row r="7489">
      <c r="A7489" s="92"/>
      <c r="B7489" s="92"/>
      <c r="M7489" s="261"/>
    </row>
    <row r="7490">
      <c r="A7490" s="92"/>
      <c r="B7490" s="92"/>
      <c r="M7490" s="261"/>
    </row>
    <row r="7491">
      <c r="A7491" s="92"/>
      <c r="B7491" s="92"/>
      <c r="M7491" s="261"/>
    </row>
    <row r="7492">
      <c r="A7492" s="92"/>
      <c r="B7492" s="92"/>
      <c r="M7492" s="261"/>
    </row>
    <row r="7493">
      <c r="A7493" s="92"/>
      <c r="B7493" s="92"/>
      <c r="M7493" s="261"/>
    </row>
    <row r="7494">
      <c r="A7494" s="92"/>
      <c r="B7494" s="92"/>
      <c r="M7494" s="261"/>
    </row>
    <row r="7495">
      <c r="A7495" s="92"/>
      <c r="B7495" s="92"/>
      <c r="M7495" s="261"/>
    </row>
    <row r="7496">
      <c r="A7496" s="92"/>
      <c r="B7496" s="92"/>
      <c r="M7496" s="261"/>
    </row>
    <row r="7497">
      <c r="A7497" s="92"/>
      <c r="B7497" s="92"/>
      <c r="M7497" s="261"/>
    </row>
    <row r="7498">
      <c r="A7498" s="92"/>
      <c r="B7498" s="92"/>
      <c r="M7498" s="261"/>
    </row>
    <row r="7499">
      <c r="A7499" s="92"/>
      <c r="B7499" s="92"/>
      <c r="M7499" s="261"/>
    </row>
    <row r="7500">
      <c r="A7500" s="92"/>
      <c r="B7500" s="92"/>
      <c r="M7500" s="261"/>
    </row>
    <row r="7501">
      <c r="A7501" s="92"/>
      <c r="B7501" s="92"/>
      <c r="M7501" s="261"/>
    </row>
    <row r="7502">
      <c r="A7502" s="92"/>
      <c r="B7502" s="92"/>
      <c r="M7502" s="261"/>
    </row>
    <row r="7503">
      <c r="A7503" s="92"/>
      <c r="B7503" s="92"/>
      <c r="M7503" s="261"/>
    </row>
    <row r="7504">
      <c r="A7504" s="92"/>
      <c r="B7504" s="92"/>
      <c r="M7504" s="261"/>
    </row>
    <row r="7505">
      <c r="A7505" s="92"/>
      <c r="B7505" s="92"/>
      <c r="M7505" s="261"/>
    </row>
    <row r="7506">
      <c r="A7506" s="92"/>
      <c r="B7506" s="92"/>
      <c r="M7506" s="261"/>
    </row>
    <row r="7507">
      <c r="A7507" s="92"/>
      <c r="B7507" s="92"/>
      <c r="M7507" s="261"/>
    </row>
    <row r="7508">
      <c r="A7508" s="92"/>
      <c r="B7508" s="92"/>
      <c r="M7508" s="261"/>
    </row>
    <row r="7509">
      <c r="A7509" s="92"/>
      <c r="B7509" s="92"/>
      <c r="M7509" s="261"/>
    </row>
    <row r="7510">
      <c r="A7510" s="92"/>
      <c r="B7510" s="92"/>
      <c r="M7510" s="261"/>
    </row>
    <row r="7511">
      <c r="A7511" s="92"/>
      <c r="B7511" s="92"/>
      <c r="M7511" s="261"/>
    </row>
    <row r="7512">
      <c r="A7512" s="92"/>
      <c r="B7512" s="92"/>
      <c r="M7512" s="261"/>
    </row>
    <row r="7513">
      <c r="A7513" s="92"/>
      <c r="B7513" s="92"/>
      <c r="M7513" s="261"/>
    </row>
    <row r="7514">
      <c r="A7514" s="92"/>
      <c r="B7514" s="92"/>
      <c r="M7514" s="261"/>
    </row>
    <row r="7515">
      <c r="A7515" s="92"/>
      <c r="B7515" s="92"/>
      <c r="M7515" s="261"/>
    </row>
    <row r="7516">
      <c r="A7516" s="92"/>
      <c r="B7516" s="92"/>
      <c r="M7516" s="261"/>
    </row>
    <row r="7517">
      <c r="A7517" s="92"/>
      <c r="B7517" s="92"/>
      <c r="M7517" s="261"/>
    </row>
    <row r="7518">
      <c r="A7518" s="92"/>
      <c r="B7518" s="92"/>
      <c r="M7518" s="261"/>
    </row>
    <row r="7519">
      <c r="A7519" s="92"/>
      <c r="B7519" s="92"/>
      <c r="M7519" s="261"/>
    </row>
    <row r="7520">
      <c r="A7520" s="92"/>
      <c r="B7520" s="92"/>
      <c r="M7520" s="261"/>
    </row>
    <row r="7521">
      <c r="A7521" s="92"/>
      <c r="B7521" s="92"/>
      <c r="M7521" s="261"/>
    </row>
    <row r="7522">
      <c r="A7522" s="92"/>
      <c r="B7522" s="92"/>
      <c r="M7522" s="261"/>
    </row>
    <row r="7523">
      <c r="A7523" s="92"/>
      <c r="B7523" s="92"/>
      <c r="M7523" s="261"/>
    </row>
    <row r="7524">
      <c r="A7524" s="92"/>
      <c r="B7524" s="92"/>
      <c r="M7524" s="261"/>
    </row>
    <row r="7525">
      <c r="A7525" s="92"/>
      <c r="B7525" s="92"/>
      <c r="M7525" s="261"/>
    </row>
    <row r="7526">
      <c r="A7526" s="92"/>
      <c r="B7526" s="92"/>
      <c r="M7526" s="261"/>
    </row>
    <row r="7527">
      <c r="A7527" s="92"/>
      <c r="B7527" s="92"/>
      <c r="M7527" s="261"/>
    </row>
    <row r="7528">
      <c r="A7528" s="92"/>
      <c r="B7528" s="92"/>
      <c r="M7528" s="261"/>
    </row>
    <row r="7529">
      <c r="A7529" s="92"/>
      <c r="B7529" s="92"/>
      <c r="M7529" s="261"/>
    </row>
    <row r="7530">
      <c r="A7530" s="92"/>
      <c r="B7530" s="92"/>
      <c r="M7530" s="261"/>
    </row>
    <row r="7531">
      <c r="A7531" s="92"/>
      <c r="B7531" s="92"/>
      <c r="M7531" s="261"/>
    </row>
    <row r="7532">
      <c r="A7532" s="92"/>
      <c r="B7532" s="92"/>
      <c r="M7532" s="261"/>
    </row>
    <row r="7533">
      <c r="A7533" s="92"/>
      <c r="B7533" s="92"/>
      <c r="M7533" s="261"/>
    </row>
    <row r="7534">
      <c r="A7534" s="92"/>
      <c r="B7534" s="92"/>
      <c r="M7534" s="261"/>
    </row>
    <row r="7535">
      <c r="A7535" s="92"/>
      <c r="B7535" s="92"/>
      <c r="M7535" s="261"/>
    </row>
    <row r="7536">
      <c r="A7536" s="92"/>
      <c r="B7536" s="92"/>
      <c r="M7536" s="261"/>
    </row>
    <row r="7537">
      <c r="A7537" s="92"/>
      <c r="B7537" s="92"/>
      <c r="M7537" s="261"/>
    </row>
    <row r="7538">
      <c r="A7538" s="92"/>
      <c r="B7538" s="92"/>
      <c r="M7538" s="261"/>
    </row>
    <row r="7539">
      <c r="A7539" s="92"/>
      <c r="B7539" s="92"/>
      <c r="M7539" s="261"/>
    </row>
    <row r="7540">
      <c r="A7540" s="92"/>
      <c r="B7540" s="92"/>
      <c r="M7540" s="261"/>
    </row>
    <row r="7541">
      <c r="A7541" s="92"/>
      <c r="B7541" s="92"/>
      <c r="M7541" s="261"/>
    </row>
    <row r="7542">
      <c r="A7542" s="92"/>
      <c r="B7542" s="92"/>
      <c r="M7542" s="261"/>
    </row>
    <row r="7543">
      <c r="A7543" s="92"/>
      <c r="B7543" s="92"/>
      <c r="M7543" s="261"/>
    </row>
    <row r="7544">
      <c r="A7544" s="92"/>
      <c r="B7544" s="92"/>
      <c r="M7544" s="261"/>
    </row>
    <row r="7545">
      <c r="A7545" s="92"/>
      <c r="B7545" s="92"/>
      <c r="M7545" s="261"/>
    </row>
    <row r="7546">
      <c r="A7546" s="92"/>
      <c r="B7546" s="92"/>
      <c r="M7546" s="261"/>
    </row>
    <row r="7547">
      <c r="A7547" s="92"/>
      <c r="B7547" s="92"/>
      <c r="M7547" s="261"/>
    </row>
    <row r="7548">
      <c r="A7548" s="92"/>
      <c r="B7548" s="92"/>
      <c r="M7548" s="261"/>
    </row>
    <row r="7549">
      <c r="A7549" s="92"/>
      <c r="B7549" s="92"/>
      <c r="M7549" s="261"/>
    </row>
    <row r="7550">
      <c r="A7550" s="92"/>
      <c r="B7550" s="92"/>
      <c r="M7550" s="261"/>
    </row>
    <row r="7551">
      <c r="A7551" s="92"/>
      <c r="B7551" s="92"/>
      <c r="M7551" s="261"/>
    </row>
    <row r="7552">
      <c r="A7552" s="92"/>
      <c r="B7552" s="92"/>
      <c r="M7552" s="261"/>
    </row>
    <row r="7553">
      <c r="A7553" s="92"/>
      <c r="B7553" s="92"/>
      <c r="M7553" s="261"/>
    </row>
    <row r="7554">
      <c r="A7554" s="92"/>
      <c r="B7554" s="92"/>
      <c r="M7554" s="261"/>
    </row>
    <row r="7555">
      <c r="A7555" s="92"/>
      <c r="B7555" s="92"/>
      <c r="M7555" s="261"/>
    </row>
    <row r="7556">
      <c r="A7556" s="92"/>
      <c r="B7556" s="92"/>
      <c r="M7556" s="261"/>
    </row>
    <row r="7557">
      <c r="A7557" s="92"/>
      <c r="B7557" s="92"/>
      <c r="M7557" s="261"/>
    </row>
    <row r="7558">
      <c r="A7558" s="92"/>
      <c r="B7558" s="92"/>
      <c r="M7558" s="261"/>
    </row>
    <row r="7559">
      <c r="A7559" s="92"/>
      <c r="B7559" s="92"/>
      <c r="M7559" s="261"/>
    </row>
    <row r="7560">
      <c r="A7560" s="92"/>
      <c r="B7560" s="92"/>
      <c r="M7560" s="261"/>
    </row>
    <row r="7561">
      <c r="A7561" s="92"/>
      <c r="B7561" s="92"/>
      <c r="M7561" s="261"/>
    </row>
    <row r="7562">
      <c r="A7562" s="92"/>
      <c r="B7562" s="92"/>
      <c r="M7562" s="261"/>
    </row>
    <row r="7563">
      <c r="A7563" s="92"/>
      <c r="B7563" s="92"/>
      <c r="M7563" s="261"/>
    </row>
    <row r="7564">
      <c r="A7564" s="92"/>
      <c r="B7564" s="92"/>
      <c r="M7564" s="261"/>
    </row>
    <row r="7565">
      <c r="A7565" s="92"/>
      <c r="B7565" s="92"/>
      <c r="M7565" s="261"/>
    </row>
    <row r="7566">
      <c r="A7566" s="92"/>
      <c r="B7566" s="92"/>
      <c r="M7566" s="261"/>
    </row>
    <row r="7567">
      <c r="A7567" s="92"/>
      <c r="B7567" s="92"/>
      <c r="M7567" s="261"/>
    </row>
    <row r="7568">
      <c r="A7568" s="92"/>
      <c r="B7568" s="92"/>
      <c r="M7568" s="261"/>
    </row>
    <row r="7569">
      <c r="A7569" s="92"/>
      <c r="B7569" s="92"/>
      <c r="M7569" s="261"/>
    </row>
    <row r="7570">
      <c r="A7570" s="92"/>
      <c r="B7570" s="92"/>
      <c r="M7570" s="261"/>
    </row>
    <row r="7571">
      <c r="A7571" s="92"/>
      <c r="B7571" s="92"/>
      <c r="M7571" s="261"/>
    </row>
    <row r="7572">
      <c r="A7572" s="92"/>
      <c r="B7572" s="92"/>
      <c r="M7572" s="261"/>
    </row>
    <row r="7573">
      <c r="A7573" s="92"/>
      <c r="B7573" s="92"/>
      <c r="M7573" s="261"/>
    </row>
    <row r="7574">
      <c r="A7574" s="92"/>
      <c r="B7574" s="92"/>
      <c r="M7574" s="261"/>
    </row>
    <row r="7575">
      <c r="A7575" s="92"/>
      <c r="B7575" s="92"/>
      <c r="M7575" s="261"/>
    </row>
    <row r="7576">
      <c r="A7576" s="92"/>
      <c r="B7576" s="92"/>
      <c r="M7576" s="261"/>
    </row>
    <row r="7577">
      <c r="A7577" s="92"/>
      <c r="B7577" s="92"/>
      <c r="M7577" s="261"/>
    </row>
    <row r="7578">
      <c r="A7578" s="92"/>
      <c r="B7578" s="92"/>
      <c r="M7578" s="261"/>
    </row>
    <row r="7579">
      <c r="A7579" s="92"/>
      <c r="B7579" s="92"/>
      <c r="M7579" s="261"/>
    </row>
    <row r="7580">
      <c r="A7580" s="92"/>
      <c r="B7580" s="92"/>
      <c r="M7580" s="261"/>
    </row>
    <row r="7581">
      <c r="A7581" s="92"/>
      <c r="B7581" s="92"/>
      <c r="M7581" s="261"/>
    </row>
    <row r="7582">
      <c r="A7582" s="92"/>
      <c r="B7582" s="92"/>
      <c r="M7582" s="261"/>
    </row>
    <row r="7583">
      <c r="A7583" s="92"/>
      <c r="B7583" s="92"/>
      <c r="M7583" s="261"/>
    </row>
    <row r="7584">
      <c r="A7584" s="92"/>
      <c r="B7584" s="92"/>
      <c r="M7584" s="261"/>
    </row>
    <row r="7585">
      <c r="A7585" s="92"/>
      <c r="B7585" s="92"/>
      <c r="M7585" s="261"/>
    </row>
    <row r="7586">
      <c r="A7586" s="92"/>
      <c r="B7586" s="92"/>
      <c r="M7586" s="261"/>
    </row>
    <row r="7587">
      <c r="A7587" s="92"/>
      <c r="B7587" s="92"/>
      <c r="M7587" s="261"/>
    </row>
    <row r="7588">
      <c r="A7588" s="92"/>
      <c r="B7588" s="92"/>
      <c r="M7588" s="261"/>
    </row>
    <row r="7589">
      <c r="A7589" s="92"/>
      <c r="B7589" s="92"/>
      <c r="M7589" s="261"/>
    </row>
    <row r="7590">
      <c r="A7590" s="92"/>
      <c r="B7590" s="92"/>
      <c r="M7590" s="261"/>
    </row>
    <row r="7591">
      <c r="A7591" s="92"/>
      <c r="B7591" s="92"/>
      <c r="M7591" s="261"/>
    </row>
    <row r="7592">
      <c r="A7592" s="92"/>
      <c r="B7592" s="92"/>
      <c r="M7592" s="261"/>
    </row>
    <row r="7593">
      <c r="A7593" s="92"/>
      <c r="B7593" s="92"/>
      <c r="M7593" s="261"/>
    </row>
    <row r="7594">
      <c r="A7594" s="92"/>
      <c r="B7594" s="92"/>
      <c r="M7594" s="261"/>
    </row>
    <row r="7595">
      <c r="A7595" s="92"/>
      <c r="B7595" s="92"/>
      <c r="M7595" s="261"/>
    </row>
    <row r="7596">
      <c r="A7596" s="92"/>
      <c r="B7596" s="92"/>
      <c r="M7596" s="261"/>
    </row>
    <row r="7597">
      <c r="A7597" s="92"/>
      <c r="B7597" s="92"/>
      <c r="M7597" s="261"/>
    </row>
    <row r="7598">
      <c r="A7598" s="92"/>
      <c r="B7598" s="92"/>
      <c r="M7598" s="261"/>
    </row>
    <row r="7599">
      <c r="A7599" s="92"/>
      <c r="B7599" s="92"/>
      <c r="M7599" s="261"/>
    </row>
    <row r="7600">
      <c r="A7600" s="92"/>
      <c r="B7600" s="92"/>
      <c r="M7600" s="261"/>
    </row>
    <row r="7601">
      <c r="A7601" s="92"/>
      <c r="B7601" s="92"/>
      <c r="M7601" s="261"/>
    </row>
    <row r="7602">
      <c r="A7602" s="92"/>
      <c r="B7602" s="92"/>
      <c r="M7602" s="261"/>
    </row>
    <row r="7603">
      <c r="A7603" s="92"/>
      <c r="B7603" s="92"/>
      <c r="M7603" s="261"/>
    </row>
    <row r="7604">
      <c r="A7604" s="92"/>
      <c r="B7604" s="92"/>
      <c r="M7604" s="261"/>
    </row>
    <row r="7605">
      <c r="A7605" s="92"/>
      <c r="B7605" s="92"/>
      <c r="M7605" s="261"/>
    </row>
    <row r="7606">
      <c r="A7606" s="92"/>
      <c r="B7606" s="92"/>
      <c r="M7606" s="261"/>
    </row>
    <row r="7607">
      <c r="A7607" s="92"/>
      <c r="B7607" s="92"/>
      <c r="M7607" s="261"/>
    </row>
    <row r="7608">
      <c r="A7608" s="92"/>
      <c r="B7608" s="92"/>
      <c r="M7608" s="261"/>
    </row>
    <row r="7609">
      <c r="A7609" s="92"/>
      <c r="B7609" s="92"/>
      <c r="M7609" s="261"/>
    </row>
    <row r="7610">
      <c r="A7610" s="92"/>
      <c r="B7610" s="92"/>
      <c r="M7610" s="261"/>
    </row>
    <row r="7611">
      <c r="A7611" s="92"/>
      <c r="B7611" s="92"/>
      <c r="M7611" s="261"/>
    </row>
    <row r="7612">
      <c r="A7612" s="92"/>
      <c r="B7612" s="92"/>
      <c r="M7612" s="261"/>
    </row>
    <row r="7613">
      <c r="A7613" s="92"/>
      <c r="B7613" s="92"/>
      <c r="M7613" s="261"/>
    </row>
    <row r="7614">
      <c r="A7614" s="92"/>
      <c r="B7614" s="92"/>
      <c r="M7614" s="261"/>
    </row>
    <row r="7615">
      <c r="A7615" s="92"/>
      <c r="B7615" s="92"/>
      <c r="M7615" s="261"/>
    </row>
    <row r="7616">
      <c r="A7616" s="92"/>
      <c r="B7616" s="92"/>
      <c r="M7616" s="261"/>
    </row>
    <row r="7617">
      <c r="A7617" s="92"/>
      <c r="B7617" s="92"/>
      <c r="M7617" s="261"/>
    </row>
    <row r="7618">
      <c r="A7618" s="92"/>
      <c r="B7618" s="92"/>
      <c r="M7618" s="261"/>
    </row>
    <row r="7619">
      <c r="A7619" s="92"/>
      <c r="B7619" s="92"/>
      <c r="M7619" s="261"/>
    </row>
    <row r="7620">
      <c r="A7620" s="92"/>
      <c r="B7620" s="92"/>
      <c r="M7620" s="261"/>
    </row>
    <row r="7621">
      <c r="A7621" s="92"/>
      <c r="B7621" s="92"/>
      <c r="M7621" s="261"/>
    </row>
    <row r="7622">
      <c r="A7622" s="92"/>
      <c r="B7622" s="92"/>
      <c r="M7622" s="261"/>
    </row>
    <row r="7623">
      <c r="A7623" s="92"/>
      <c r="B7623" s="92"/>
      <c r="M7623" s="261"/>
    </row>
    <row r="7624">
      <c r="A7624" s="92"/>
      <c r="B7624" s="92"/>
      <c r="M7624" s="261"/>
    </row>
    <row r="7625">
      <c r="A7625" s="92"/>
      <c r="B7625" s="92"/>
      <c r="M7625" s="261"/>
    </row>
    <row r="7626">
      <c r="A7626" s="92"/>
      <c r="B7626" s="92"/>
      <c r="M7626" s="261"/>
    </row>
    <row r="7627">
      <c r="A7627" s="92"/>
      <c r="B7627" s="92"/>
      <c r="M7627" s="261"/>
    </row>
    <row r="7628">
      <c r="A7628" s="92"/>
      <c r="B7628" s="92"/>
      <c r="M7628" s="261"/>
    </row>
    <row r="7629">
      <c r="A7629" s="92"/>
      <c r="B7629" s="92"/>
      <c r="M7629" s="261"/>
    </row>
    <row r="7630">
      <c r="A7630" s="92"/>
      <c r="B7630" s="92"/>
      <c r="M7630" s="261"/>
    </row>
    <row r="7631">
      <c r="A7631" s="92"/>
      <c r="B7631" s="92"/>
      <c r="M7631" s="261"/>
    </row>
    <row r="7632">
      <c r="A7632" s="92"/>
      <c r="B7632" s="92"/>
      <c r="M7632" s="261"/>
    </row>
    <row r="7633">
      <c r="A7633" s="92"/>
      <c r="B7633" s="92"/>
      <c r="M7633" s="261"/>
    </row>
    <row r="7634">
      <c r="A7634" s="92"/>
      <c r="B7634" s="92"/>
      <c r="M7634" s="261"/>
    </row>
    <row r="7635">
      <c r="A7635" s="92"/>
      <c r="B7635" s="92"/>
      <c r="M7635" s="261"/>
    </row>
    <row r="7636">
      <c r="A7636" s="92"/>
      <c r="B7636" s="92"/>
      <c r="M7636" s="261"/>
    </row>
    <row r="7637">
      <c r="A7637" s="92"/>
      <c r="B7637" s="92"/>
      <c r="M7637" s="261"/>
    </row>
    <row r="7638">
      <c r="A7638" s="92"/>
      <c r="B7638" s="92"/>
      <c r="M7638" s="261"/>
    </row>
    <row r="7639">
      <c r="A7639" s="92"/>
      <c r="B7639" s="92"/>
      <c r="M7639" s="261"/>
    </row>
    <row r="7640">
      <c r="A7640" s="92"/>
      <c r="B7640" s="92"/>
      <c r="M7640" s="261"/>
    </row>
    <row r="7641">
      <c r="A7641" s="92"/>
      <c r="B7641" s="92"/>
      <c r="M7641" s="261"/>
    </row>
    <row r="7642">
      <c r="A7642" s="92"/>
      <c r="B7642" s="92"/>
      <c r="M7642" s="261"/>
    </row>
    <row r="7643">
      <c r="A7643" s="92"/>
      <c r="B7643" s="92"/>
      <c r="M7643" s="261"/>
    </row>
    <row r="7644">
      <c r="A7644" s="92"/>
      <c r="B7644" s="92"/>
      <c r="M7644" s="261"/>
    </row>
    <row r="7645">
      <c r="A7645" s="92"/>
      <c r="B7645" s="92"/>
      <c r="M7645" s="261"/>
    </row>
    <row r="7646">
      <c r="A7646" s="92"/>
      <c r="B7646" s="92"/>
      <c r="M7646" s="261"/>
    </row>
    <row r="7647">
      <c r="A7647" s="92"/>
      <c r="B7647" s="92"/>
      <c r="M7647" s="261"/>
    </row>
    <row r="7648">
      <c r="A7648" s="92"/>
      <c r="B7648" s="92"/>
      <c r="M7648" s="261"/>
    </row>
    <row r="7649">
      <c r="A7649" s="92"/>
      <c r="B7649" s="92"/>
      <c r="M7649" s="261"/>
    </row>
    <row r="7650">
      <c r="A7650" s="92"/>
      <c r="B7650" s="92"/>
      <c r="M7650" s="261"/>
    </row>
    <row r="7651">
      <c r="A7651" s="92"/>
      <c r="B7651" s="92"/>
      <c r="M7651" s="261"/>
    </row>
    <row r="7652">
      <c r="A7652" s="92"/>
      <c r="B7652" s="92"/>
      <c r="M7652" s="261"/>
    </row>
    <row r="7653">
      <c r="A7653" s="92"/>
      <c r="B7653" s="92"/>
      <c r="M7653" s="261"/>
    </row>
    <row r="7654">
      <c r="A7654" s="92"/>
      <c r="B7654" s="92"/>
      <c r="M7654" s="261"/>
    </row>
    <row r="7655">
      <c r="A7655" s="92"/>
      <c r="B7655" s="92"/>
      <c r="M7655" s="261"/>
    </row>
    <row r="7656">
      <c r="A7656" s="92"/>
      <c r="B7656" s="92"/>
      <c r="M7656" s="261"/>
    </row>
    <row r="7657">
      <c r="A7657" s="92"/>
      <c r="B7657" s="92"/>
      <c r="M7657" s="261"/>
    </row>
    <row r="7658">
      <c r="A7658" s="92"/>
      <c r="B7658" s="92"/>
      <c r="M7658" s="261"/>
    </row>
    <row r="7659">
      <c r="A7659" s="92"/>
      <c r="B7659" s="92"/>
      <c r="M7659" s="261"/>
    </row>
    <row r="7660">
      <c r="A7660" s="92"/>
      <c r="B7660" s="92"/>
      <c r="M7660" s="261"/>
    </row>
    <row r="7661">
      <c r="A7661" s="92"/>
      <c r="B7661" s="92"/>
      <c r="M7661" s="261"/>
    </row>
    <row r="7662">
      <c r="A7662" s="92"/>
      <c r="B7662" s="92"/>
      <c r="M7662" s="261"/>
    </row>
    <row r="7663">
      <c r="A7663" s="92"/>
      <c r="B7663" s="92"/>
      <c r="M7663" s="261"/>
    </row>
    <row r="7664">
      <c r="A7664" s="92"/>
      <c r="B7664" s="92"/>
      <c r="M7664" s="261"/>
    </row>
    <row r="7665">
      <c r="A7665" s="92"/>
      <c r="B7665" s="92"/>
      <c r="M7665" s="261"/>
    </row>
    <row r="7666">
      <c r="A7666" s="92"/>
      <c r="B7666" s="92"/>
      <c r="M7666" s="261"/>
    </row>
    <row r="7667">
      <c r="A7667" s="92"/>
      <c r="B7667" s="92"/>
      <c r="M7667" s="261"/>
    </row>
    <row r="7668">
      <c r="A7668" s="92"/>
      <c r="B7668" s="92"/>
      <c r="M7668" s="261"/>
    </row>
    <row r="7669">
      <c r="A7669" s="92"/>
      <c r="B7669" s="92"/>
      <c r="M7669" s="261"/>
    </row>
    <row r="7670">
      <c r="A7670" s="92"/>
      <c r="B7670" s="92"/>
      <c r="M7670" s="261"/>
    </row>
    <row r="7671">
      <c r="A7671" s="92"/>
      <c r="B7671" s="92"/>
      <c r="M7671" s="261"/>
    </row>
    <row r="7672">
      <c r="A7672" s="92"/>
      <c r="B7672" s="92"/>
      <c r="M7672" s="261"/>
    </row>
    <row r="7673">
      <c r="A7673" s="92"/>
      <c r="B7673" s="92"/>
      <c r="M7673" s="261"/>
    </row>
    <row r="7674">
      <c r="A7674" s="92"/>
      <c r="B7674" s="92"/>
      <c r="M7674" s="261"/>
    </row>
    <row r="7675">
      <c r="A7675" s="92"/>
      <c r="B7675" s="92"/>
      <c r="M7675" s="261"/>
    </row>
    <row r="7676">
      <c r="A7676" s="92"/>
      <c r="B7676" s="92"/>
      <c r="M7676" s="261"/>
    </row>
    <row r="7677">
      <c r="A7677" s="92"/>
      <c r="B7677" s="92"/>
      <c r="M7677" s="261"/>
    </row>
    <row r="7678">
      <c r="A7678" s="92"/>
      <c r="B7678" s="92"/>
      <c r="M7678" s="261"/>
    </row>
    <row r="7679">
      <c r="A7679" s="92"/>
      <c r="B7679" s="92"/>
      <c r="M7679" s="261"/>
    </row>
    <row r="7680">
      <c r="A7680" s="92"/>
      <c r="B7680" s="92"/>
      <c r="M7680" s="261"/>
    </row>
    <row r="7681">
      <c r="A7681" s="92"/>
      <c r="B7681" s="92"/>
      <c r="M7681" s="261"/>
    </row>
    <row r="7682">
      <c r="A7682" s="92"/>
      <c r="B7682" s="92"/>
      <c r="M7682" s="261"/>
    </row>
    <row r="7683">
      <c r="A7683" s="92"/>
      <c r="B7683" s="92"/>
      <c r="M7683" s="261"/>
    </row>
    <row r="7684">
      <c r="A7684" s="92"/>
      <c r="B7684" s="92"/>
      <c r="M7684" s="261"/>
    </row>
    <row r="7685">
      <c r="A7685" s="92"/>
      <c r="B7685" s="92"/>
      <c r="M7685" s="261"/>
    </row>
    <row r="7686">
      <c r="A7686" s="92"/>
      <c r="B7686" s="92"/>
      <c r="M7686" s="261"/>
    </row>
    <row r="7687">
      <c r="A7687" s="92"/>
      <c r="B7687" s="92"/>
      <c r="M7687" s="261"/>
    </row>
    <row r="7688">
      <c r="A7688" s="92"/>
      <c r="B7688" s="92"/>
      <c r="M7688" s="261"/>
    </row>
    <row r="7689">
      <c r="A7689" s="92"/>
      <c r="B7689" s="92"/>
      <c r="M7689" s="261"/>
    </row>
    <row r="7690">
      <c r="A7690" s="92"/>
      <c r="B7690" s="92"/>
      <c r="M7690" s="261"/>
    </row>
    <row r="7691">
      <c r="A7691" s="92"/>
      <c r="B7691" s="92"/>
      <c r="M7691" s="261"/>
    </row>
    <row r="7692">
      <c r="A7692" s="92"/>
      <c r="B7692" s="92"/>
      <c r="M7692" s="261"/>
    </row>
    <row r="7693">
      <c r="A7693" s="92"/>
      <c r="B7693" s="92"/>
      <c r="M7693" s="261"/>
    </row>
    <row r="7694">
      <c r="A7694" s="92"/>
      <c r="B7694" s="92"/>
      <c r="M7694" s="261"/>
    </row>
    <row r="7695">
      <c r="A7695" s="92"/>
      <c r="B7695" s="92"/>
      <c r="M7695" s="261"/>
    </row>
    <row r="7696">
      <c r="A7696" s="92"/>
      <c r="B7696" s="92"/>
      <c r="M7696" s="261"/>
    </row>
    <row r="7697">
      <c r="A7697" s="92"/>
      <c r="B7697" s="92"/>
      <c r="M7697" s="261"/>
    </row>
    <row r="7698">
      <c r="A7698" s="92"/>
      <c r="B7698" s="92"/>
      <c r="M7698" s="261"/>
    </row>
    <row r="7699">
      <c r="A7699" s="92"/>
      <c r="B7699" s="92"/>
      <c r="M7699" s="261"/>
    </row>
    <row r="7700">
      <c r="A7700" s="92"/>
      <c r="B7700" s="92"/>
      <c r="M7700" s="261"/>
    </row>
    <row r="7701">
      <c r="A7701" s="92"/>
      <c r="B7701" s="92"/>
      <c r="M7701" s="261"/>
    </row>
    <row r="7702">
      <c r="A7702" s="92"/>
      <c r="B7702" s="92"/>
      <c r="M7702" s="261"/>
    </row>
    <row r="7703">
      <c r="A7703" s="92"/>
      <c r="B7703" s="92"/>
      <c r="M7703" s="261"/>
    </row>
    <row r="7704">
      <c r="A7704" s="92"/>
      <c r="B7704" s="92"/>
      <c r="M7704" s="261"/>
    </row>
    <row r="7705">
      <c r="A7705" s="92"/>
      <c r="B7705" s="92"/>
      <c r="M7705" s="261"/>
    </row>
    <row r="7706">
      <c r="A7706" s="92"/>
      <c r="B7706" s="92"/>
      <c r="M7706" s="261"/>
    </row>
    <row r="7707">
      <c r="A7707" s="92"/>
      <c r="B7707" s="92"/>
      <c r="M7707" s="261"/>
    </row>
    <row r="7708">
      <c r="A7708" s="92"/>
      <c r="B7708" s="92"/>
      <c r="M7708" s="261"/>
    </row>
    <row r="7709">
      <c r="A7709" s="92"/>
      <c r="B7709" s="92"/>
      <c r="M7709" s="261"/>
    </row>
    <row r="7710">
      <c r="A7710" s="92"/>
      <c r="B7710" s="92"/>
      <c r="M7710" s="261"/>
    </row>
    <row r="7711">
      <c r="A7711" s="92"/>
      <c r="B7711" s="92"/>
      <c r="M7711" s="261"/>
    </row>
    <row r="7712">
      <c r="A7712" s="92"/>
      <c r="B7712" s="92"/>
      <c r="M7712" s="261"/>
    </row>
    <row r="7713">
      <c r="A7713" s="92"/>
      <c r="B7713" s="92"/>
      <c r="M7713" s="261"/>
    </row>
    <row r="7714">
      <c r="A7714" s="92"/>
      <c r="B7714" s="92"/>
      <c r="M7714" s="261"/>
    </row>
    <row r="7715">
      <c r="A7715" s="92"/>
      <c r="B7715" s="92"/>
      <c r="M7715" s="261"/>
    </row>
    <row r="7716">
      <c r="A7716" s="92"/>
      <c r="B7716" s="92"/>
      <c r="M7716" s="261"/>
    </row>
    <row r="7717">
      <c r="A7717" s="92"/>
      <c r="B7717" s="92"/>
      <c r="M7717" s="261"/>
    </row>
    <row r="7718">
      <c r="A7718" s="92"/>
      <c r="B7718" s="92"/>
      <c r="M7718" s="261"/>
    </row>
    <row r="7719">
      <c r="A7719" s="92"/>
      <c r="B7719" s="92"/>
      <c r="M7719" s="261"/>
    </row>
    <row r="7720">
      <c r="A7720" s="92"/>
      <c r="B7720" s="92"/>
      <c r="M7720" s="261"/>
    </row>
    <row r="7721">
      <c r="A7721" s="92"/>
      <c r="B7721" s="92"/>
      <c r="M7721" s="261"/>
    </row>
    <row r="7722">
      <c r="A7722" s="92"/>
      <c r="B7722" s="92"/>
      <c r="M7722" s="261"/>
    </row>
    <row r="7723">
      <c r="A7723" s="92"/>
      <c r="B7723" s="92"/>
      <c r="M7723" s="261"/>
    </row>
    <row r="7724">
      <c r="A7724" s="92"/>
      <c r="B7724" s="92"/>
      <c r="M7724" s="261"/>
    </row>
    <row r="7725">
      <c r="A7725" s="92"/>
      <c r="B7725" s="92"/>
      <c r="M7725" s="261"/>
    </row>
    <row r="7726">
      <c r="A7726" s="92"/>
      <c r="B7726" s="92"/>
      <c r="M7726" s="261"/>
    </row>
    <row r="7727">
      <c r="A7727" s="92"/>
      <c r="B7727" s="92"/>
      <c r="M7727" s="261"/>
    </row>
    <row r="7728">
      <c r="A7728" s="92"/>
      <c r="B7728" s="92"/>
      <c r="M7728" s="261"/>
    </row>
    <row r="7729">
      <c r="A7729" s="92"/>
      <c r="B7729" s="92"/>
      <c r="M7729" s="261"/>
    </row>
    <row r="7730">
      <c r="A7730" s="92"/>
      <c r="B7730" s="92"/>
      <c r="M7730" s="261"/>
    </row>
    <row r="7731">
      <c r="A7731" s="92"/>
      <c r="B7731" s="92"/>
      <c r="M7731" s="261"/>
    </row>
    <row r="7732">
      <c r="A7732" s="92"/>
      <c r="B7732" s="92"/>
      <c r="M7732" s="261"/>
    </row>
    <row r="7733">
      <c r="A7733" s="92"/>
      <c r="B7733" s="92"/>
      <c r="M7733" s="261"/>
    </row>
    <row r="7734">
      <c r="A7734" s="92"/>
      <c r="B7734" s="92"/>
      <c r="M7734" s="261"/>
    </row>
    <row r="7735">
      <c r="A7735" s="92"/>
      <c r="B7735" s="92"/>
      <c r="M7735" s="261"/>
    </row>
    <row r="7736">
      <c r="A7736" s="92"/>
      <c r="B7736" s="92"/>
      <c r="M7736" s="261"/>
    </row>
    <row r="7737">
      <c r="A7737" s="92"/>
      <c r="B7737" s="92"/>
      <c r="M7737" s="261"/>
    </row>
    <row r="7738">
      <c r="A7738" s="92"/>
      <c r="B7738" s="92"/>
      <c r="M7738" s="261"/>
    </row>
    <row r="7739">
      <c r="A7739" s="92"/>
      <c r="B7739" s="92"/>
      <c r="M7739" s="261"/>
    </row>
    <row r="7740">
      <c r="A7740" s="92"/>
      <c r="B7740" s="92"/>
      <c r="M7740" s="261"/>
    </row>
    <row r="7741">
      <c r="A7741" s="92"/>
      <c r="B7741" s="92"/>
      <c r="M7741" s="261"/>
    </row>
    <row r="7742">
      <c r="A7742" s="92"/>
      <c r="B7742" s="92"/>
      <c r="M7742" s="261"/>
    </row>
    <row r="7743">
      <c r="A7743" s="92"/>
      <c r="B7743" s="92"/>
      <c r="M7743" s="261"/>
    </row>
    <row r="7744">
      <c r="A7744" s="92"/>
      <c r="B7744" s="92"/>
      <c r="M7744" s="261"/>
    </row>
    <row r="7745">
      <c r="A7745" s="92"/>
      <c r="B7745" s="92"/>
      <c r="M7745" s="261"/>
    </row>
    <row r="7746">
      <c r="A7746" s="92"/>
      <c r="B7746" s="92"/>
      <c r="M7746" s="261"/>
    </row>
    <row r="7747">
      <c r="A7747" s="92"/>
      <c r="B7747" s="92"/>
      <c r="M7747" s="261"/>
    </row>
    <row r="7748">
      <c r="A7748" s="92"/>
      <c r="B7748" s="92"/>
      <c r="M7748" s="261"/>
    </row>
    <row r="7749">
      <c r="A7749" s="92"/>
      <c r="B7749" s="92"/>
      <c r="M7749" s="261"/>
    </row>
    <row r="7750">
      <c r="A7750" s="92"/>
      <c r="B7750" s="92"/>
      <c r="M7750" s="261"/>
    </row>
    <row r="7751">
      <c r="A7751" s="92"/>
      <c r="B7751" s="92"/>
      <c r="M7751" s="261"/>
    </row>
    <row r="7752">
      <c r="A7752" s="92"/>
      <c r="B7752" s="92"/>
      <c r="M7752" s="261"/>
    </row>
    <row r="7753">
      <c r="A7753" s="92"/>
      <c r="B7753" s="92"/>
      <c r="M7753" s="261"/>
    </row>
    <row r="7754">
      <c r="A7754" s="92"/>
      <c r="B7754" s="92"/>
      <c r="M7754" s="261"/>
    </row>
    <row r="7755">
      <c r="A7755" s="92"/>
      <c r="B7755" s="92"/>
      <c r="M7755" s="261"/>
    </row>
    <row r="7756">
      <c r="A7756" s="92"/>
      <c r="B7756" s="92"/>
      <c r="M7756" s="261"/>
    </row>
    <row r="7757">
      <c r="A7757" s="92"/>
      <c r="B7757" s="92"/>
      <c r="M7757" s="261"/>
    </row>
    <row r="7758">
      <c r="A7758" s="92"/>
      <c r="B7758" s="92"/>
      <c r="M7758" s="261"/>
    </row>
    <row r="7759">
      <c r="A7759" s="92"/>
      <c r="B7759" s="92"/>
      <c r="M7759" s="261"/>
    </row>
    <row r="7760">
      <c r="A7760" s="92"/>
      <c r="B7760" s="92"/>
      <c r="M7760" s="261"/>
    </row>
    <row r="7761">
      <c r="A7761" s="92"/>
      <c r="B7761" s="92"/>
      <c r="M7761" s="261"/>
    </row>
    <row r="7762">
      <c r="A7762" s="92"/>
      <c r="B7762" s="92"/>
      <c r="M7762" s="261"/>
    </row>
    <row r="7763">
      <c r="A7763" s="92"/>
      <c r="B7763" s="92"/>
      <c r="M7763" s="261"/>
    </row>
    <row r="7764">
      <c r="A7764" s="92"/>
      <c r="B7764" s="92"/>
      <c r="M7764" s="261"/>
    </row>
    <row r="7765">
      <c r="A7765" s="92"/>
      <c r="B7765" s="92"/>
      <c r="M7765" s="261"/>
    </row>
    <row r="7766">
      <c r="A7766" s="92"/>
      <c r="B7766" s="92"/>
      <c r="M7766" s="261"/>
    </row>
    <row r="7767">
      <c r="A7767" s="92"/>
      <c r="B7767" s="92"/>
      <c r="M7767" s="261"/>
    </row>
    <row r="7768">
      <c r="A7768" s="92"/>
      <c r="B7768" s="92"/>
      <c r="M7768" s="261"/>
    </row>
    <row r="7769">
      <c r="A7769" s="92"/>
      <c r="B7769" s="92"/>
      <c r="M7769" s="261"/>
    </row>
    <row r="7770">
      <c r="A7770" s="92"/>
      <c r="B7770" s="92"/>
      <c r="M7770" s="261"/>
    </row>
    <row r="7771">
      <c r="A7771" s="92"/>
      <c r="B7771" s="92"/>
      <c r="M7771" s="261"/>
    </row>
    <row r="7772">
      <c r="A7772" s="92"/>
      <c r="B7772" s="92"/>
      <c r="M7772" s="261"/>
    </row>
    <row r="7773">
      <c r="A7773" s="92"/>
      <c r="B7773" s="92"/>
      <c r="M7773" s="261"/>
    </row>
    <row r="7774">
      <c r="A7774" s="92"/>
      <c r="B7774" s="92"/>
      <c r="M7774" s="261"/>
    </row>
    <row r="7775">
      <c r="A7775" s="92"/>
      <c r="B7775" s="92"/>
      <c r="M7775" s="261"/>
    </row>
    <row r="7776">
      <c r="A7776" s="92"/>
      <c r="B7776" s="92"/>
      <c r="M7776" s="261"/>
    </row>
    <row r="7777">
      <c r="A7777" s="92"/>
      <c r="B7777" s="92"/>
      <c r="M7777" s="261"/>
    </row>
    <row r="7778">
      <c r="A7778" s="92"/>
      <c r="B7778" s="92"/>
      <c r="M7778" s="261"/>
    </row>
    <row r="7779">
      <c r="A7779" s="92"/>
      <c r="B7779" s="92"/>
      <c r="M7779" s="261"/>
    </row>
    <row r="7780">
      <c r="A7780" s="92"/>
      <c r="B7780" s="92"/>
      <c r="M7780" s="261"/>
    </row>
    <row r="7781">
      <c r="A7781" s="92"/>
      <c r="B7781" s="92"/>
      <c r="M7781" s="261"/>
    </row>
    <row r="7782">
      <c r="A7782" s="92"/>
      <c r="B7782" s="92"/>
      <c r="M7782" s="261"/>
    </row>
    <row r="7783">
      <c r="A7783" s="92"/>
      <c r="B7783" s="92"/>
      <c r="M7783" s="261"/>
    </row>
    <row r="7784">
      <c r="A7784" s="92"/>
      <c r="B7784" s="92"/>
      <c r="M7784" s="261"/>
    </row>
    <row r="7785">
      <c r="A7785" s="92"/>
      <c r="B7785" s="92"/>
      <c r="M7785" s="261"/>
    </row>
    <row r="7786">
      <c r="A7786" s="92"/>
      <c r="B7786" s="92"/>
      <c r="M7786" s="261"/>
    </row>
    <row r="7787">
      <c r="A7787" s="92"/>
      <c r="B7787" s="92"/>
      <c r="M7787" s="261"/>
    </row>
    <row r="7788">
      <c r="A7788" s="92"/>
      <c r="B7788" s="92"/>
      <c r="M7788" s="261"/>
    </row>
    <row r="7789">
      <c r="A7789" s="92"/>
      <c r="B7789" s="92"/>
      <c r="M7789" s="261"/>
    </row>
    <row r="7790">
      <c r="A7790" s="92"/>
      <c r="B7790" s="92"/>
      <c r="M7790" s="261"/>
    </row>
    <row r="7791">
      <c r="A7791" s="92"/>
      <c r="B7791" s="92"/>
      <c r="M7791" s="261"/>
    </row>
    <row r="7792">
      <c r="A7792" s="92"/>
      <c r="B7792" s="92"/>
      <c r="M7792" s="261"/>
    </row>
    <row r="7793">
      <c r="A7793" s="92"/>
      <c r="B7793" s="92"/>
      <c r="M7793" s="261"/>
    </row>
    <row r="7794">
      <c r="A7794" s="92"/>
      <c r="B7794" s="92"/>
      <c r="M7794" s="261"/>
    </row>
    <row r="7795">
      <c r="A7795" s="92"/>
      <c r="B7795" s="92"/>
      <c r="M7795" s="261"/>
    </row>
    <row r="7796">
      <c r="A7796" s="92"/>
      <c r="B7796" s="92"/>
      <c r="M7796" s="261"/>
    </row>
    <row r="7797">
      <c r="A7797" s="92"/>
      <c r="B7797" s="92"/>
      <c r="M7797" s="261"/>
    </row>
    <row r="7798">
      <c r="A7798" s="92"/>
      <c r="B7798" s="92"/>
      <c r="M7798" s="261"/>
    </row>
    <row r="7799">
      <c r="A7799" s="92"/>
      <c r="B7799" s="92"/>
      <c r="M7799" s="261"/>
    </row>
    <row r="7800">
      <c r="A7800" s="92"/>
      <c r="B7800" s="92"/>
      <c r="M7800" s="261"/>
    </row>
    <row r="7801">
      <c r="A7801" s="92"/>
      <c r="B7801" s="92"/>
      <c r="M7801" s="261"/>
    </row>
    <row r="7802">
      <c r="A7802" s="92"/>
      <c r="B7802" s="92"/>
      <c r="M7802" s="261"/>
    </row>
    <row r="7803">
      <c r="A7803" s="92"/>
      <c r="B7803" s="92"/>
      <c r="M7803" s="261"/>
    </row>
    <row r="7804">
      <c r="A7804" s="92"/>
      <c r="B7804" s="92"/>
      <c r="M7804" s="261"/>
    </row>
    <row r="7805">
      <c r="A7805" s="92"/>
      <c r="B7805" s="92"/>
      <c r="M7805" s="261"/>
    </row>
    <row r="7806">
      <c r="A7806" s="92"/>
      <c r="B7806" s="92"/>
      <c r="M7806" s="261"/>
    </row>
    <row r="7807">
      <c r="A7807" s="92"/>
      <c r="B7807" s="92"/>
      <c r="M7807" s="261"/>
    </row>
    <row r="7808">
      <c r="A7808" s="92"/>
      <c r="B7808" s="92"/>
      <c r="M7808" s="261"/>
    </row>
    <row r="7809">
      <c r="A7809" s="92"/>
      <c r="B7809" s="92"/>
      <c r="M7809" s="261"/>
    </row>
    <row r="7810">
      <c r="A7810" s="92"/>
      <c r="B7810" s="92"/>
      <c r="M7810" s="261"/>
    </row>
    <row r="7811">
      <c r="A7811" s="92"/>
      <c r="B7811" s="92"/>
      <c r="M7811" s="261"/>
    </row>
    <row r="7812">
      <c r="A7812" s="92"/>
      <c r="B7812" s="92"/>
      <c r="M7812" s="261"/>
    </row>
    <row r="7813">
      <c r="A7813" s="92"/>
      <c r="B7813" s="92"/>
      <c r="M7813" s="261"/>
    </row>
    <row r="7814">
      <c r="A7814" s="92"/>
      <c r="B7814" s="92"/>
      <c r="M7814" s="261"/>
    </row>
    <row r="7815">
      <c r="A7815" s="92"/>
      <c r="B7815" s="92"/>
      <c r="M7815" s="261"/>
    </row>
    <row r="7816">
      <c r="A7816" s="92"/>
      <c r="B7816" s="92"/>
      <c r="M7816" s="261"/>
    </row>
    <row r="7817">
      <c r="A7817" s="92"/>
      <c r="B7817" s="92"/>
      <c r="M7817" s="261"/>
    </row>
    <row r="7818">
      <c r="A7818" s="92"/>
      <c r="B7818" s="92"/>
      <c r="M7818" s="261"/>
    </row>
    <row r="7819">
      <c r="A7819" s="92"/>
      <c r="B7819" s="92"/>
      <c r="M7819" s="261"/>
    </row>
    <row r="7820">
      <c r="A7820" s="92"/>
      <c r="B7820" s="92"/>
      <c r="M7820" s="261"/>
    </row>
    <row r="7821">
      <c r="A7821" s="92"/>
      <c r="B7821" s="92"/>
      <c r="M7821" s="261"/>
    </row>
    <row r="7822">
      <c r="A7822" s="92"/>
      <c r="B7822" s="92"/>
      <c r="M7822" s="261"/>
    </row>
    <row r="7823">
      <c r="A7823" s="92"/>
      <c r="B7823" s="92"/>
      <c r="M7823" s="261"/>
    </row>
    <row r="7824">
      <c r="A7824" s="92"/>
      <c r="B7824" s="92"/>
      <c r="M7824" s="261"/>
    </row>
    <row r="7825">
      <c r="A7825" s="92"/>
      <c r="B7825" s="92"/>
      <c r="M7825" s="261"/>
    </row>
    <row r="7826">
      <c r="A7826" s="92"/>
      <c r="B7826" s="92"/>
      <c r="M7826" s="261"/>
    </row>
    <row r="7827">
      <c r="A7827" s="92"/>
      <c r="B7827" s="92"/>
      <c r="M7827" s="261"/>
    </row>
    <row r="7828">
      <c r="A7828" s="92"/>
      <c r="B7828" s="92"/>
      <c r="M7828" s="261"/>
    </row>
    <row r="7829">
      <c r="A7829" s="92"/>
      <c r="B7829" s="92"/>
      <c r="M7829" s="261"/>
    </row>
    <row r="7830">
      <c r="A7830" s="92"/>
      <c r="B7830" s="92"/>
      <c r="M7830" s="261"/>
    </row>
    <row r="7831">
      <c r="A7831" s="92"/>
      <c r="B7831" s="92"/>
      <c r="M7831" s="261"/>
    </row>
    <row r="7832">
      <c r="A7832" s="92"/>
      <c r="B7832" s="92"/>
      <c r="M7832" s="261"/>
    </row>
    <row r="7833">
      <c r="A7833" s="92"/>
      <c r="B7833" s="92"/>
      <c r="M7833" s="261"/>
    </row>
    <row r="7834">
      <c r="A7834" s="92"/>
      <c r="B7834" s="92"/>
      <c r="M7834" s="261"/>
    </row>
    <row r="7835">
      <c r="A7835" s="92"/>
      <c r="B7835" s="92"/>
      <c r="M7835" s="261"/>
    </row>
    <row r="7836">
      <c r="A7836" s="92"/>
      <c r="B7836" s="92"/>
      <c r="M7836" s="261"/>
    </row>
    <row r="7837">
      <c r="A7837" s="92"/>
      <c r="B7837" s="92"/>
      <c r="M7837" s="261"/>
    </row>
    <row r="7838">
      <c r="A7838" s="92"/>
      <c r="B7838" s="92"/>
      <c r="M7838" s="261"/>
    </row>
    <row r="7839">
      <c r="A7839" s="92"/>
      <c r="B7839" s="92"/>
      <c r="M7839" s="261"/>
    </row>
    <row r="7840">
      <c r="A7840" s="92"/>
      <c r="B7840" s="92"/>
      <c r="M7840" s="261"/>
    </row>
    <row r="7841">
      <c r="A7841" s="92"/>
      <c r="B7841" s="92"/>
      <c r="M7841" s="261"/>
    </row>
    <row r="7842">
      <c r="A7842" s="92"/>
      <c r="B7842" s="92"/>
      <c r="M7842" s="261"/>
    </row>
    <row r="7843">
      <c r="A7843" s="92"/>
      <c r="B7843" s="92"/>
      <c r="M7843" s="261"/>
    </row>
    <row r="7844">
      <c r="A7844" s="92"/>
      <c r="B7844" s="92"/>
      <c r="M7844" s="261"/>
    </row>
    <row r="7845">
      <c r="A7845" s="92"/>
      <c r="B7845" s="92"/>
      <c r="M7845" s="261"/>
    </row>
    <row r="7846">
      <c r="A7846" s="92"/>
      <c r="B7846" s="92"/>
      <c r="M7846" s="261"/>
    </row>
    <row r="7847">
      <c r="A7847" s="92"/>
      <c r="B7847" s="92"/>
      <c r="M7847" s="261"/>
    </row>
    <row r="7848">
      <c r="A7848" s="92"/>
      <c r="B7848" s="92"/>
      <c r="M7848" s="261"/>
    </row>
    <row r="7849">
      <c r="A7849" s="92"/>
      <c r="B7849" s="92"/>
      <c r="M7849" s="261"/>
    </row>
    <row r="7850">
      <c r="A7850" s="92"/>
      <c r="B7850" s="92"/>
      <c r="M7850" s="261"/>
    </row>
    <row r="7851">
      <c r="A7851" s="92"/>
      <c r="B7851" s="92"/>
      <c r="M7851" s="261"/>
    </row>
    <row r="7852">
      <c r="A7852" s="92"/>
      <c r="B7852" s="92"/>
      <c r="M7852" s="261"/>
    </row>
    <row r="7853">
      <c r="A7853" s="92"/>
      <c r="B7853" s="92"/>
      <c r="M7853" s="261"/>
    </row>
    <row r="7854">
      <c r="A7854" s="92"/>
      <c r="B7854" s="92"/>
      <c r="M7854" s="261"/>
    </row>
    <row r="7855">
      <c r="A7855" s="92"/>
      <c r="B7855" s="92"/>
      <c r="M7855" s="261"/>
    </row>
    <row r="7856">
      <c r="A7856" s="92"/>
      <c r="B7856" s="92"/>
      <c r="M7856" s="261"/>
    </row>
    <row r="7857">
      <c r="A7857" s="92"/>
      <c r="B7857" s="92"/>
      <c r="M7857" s="261"/>
    </row>
    <row r="7858">
      <c r="A7858" s="92"/>
      <c r="B7858" s="92"/>
      <c r="M7858" s="261"/>
    </row>
    <row r="7859">
      <c r="A7859" s="92"/>
      <c r="B7859" s="92"/>
      <c r="M7859" s="261"/>
    </row>
    <row r="7860">
      <c r="A7860" s="92"/>
      <c r="B7860" s="92"/>
      <c r="M7860" s="261"/>
    </row>
    <row r="7861">
      <c r="A7861" s="92"/>
      <c r="B7861" s="92"/>
      <c r="M7861" s="261"/>
    </row>
    <row r="7862">
      <c r="A7862" s="92"/>
      <c r="B7862" s="92"/>
      <c r="M7862" s="261"/>
    </row>
    <row r="7863">
      <c r="A7863" s="92"/>
      <c r="B7863" s="92"/>
      <c r="M7863" s="261"/>
    </row>
    <row r="7864">
      <c r="A7864" s="92"/>
      <c r="B7864" s="92"/>
      <c r="M7864" s="261"/>
    </row>
    <row r="7865">
      <c r="A7865" s="92"/>
      <c r="B7865" s="92"/>
      <c r="M7865" s="261"/>
    </row>
    <row r="7866">
      <c r="A7866" s="92"/>
      <c r="B7866" s="92"/>
      <c r="M7866" s="261"/>
    </row>
    <row r="7867">
      <c r="A7867" s="92"/>
      <c r="B7867" s="92"/>
      <c r="M7867" s="261"/>
    </row>
    <row r="7868">
      <c r="A7868" s="92"/>
      <c r="B7868" s="92"/>
      <c r="M7868" s="261"/>
    </row>
    <row r="7869">
      <c r="A7869" s="92"/>
      <c r="B7869" s="92"/>
      <c r="M7869" s="261"/>
    </row>
    <row r="7870">
      <c r="A7870" s="92"/>
      <c r="B7870" s="92"/>
      <c r="M7870" s="261"/>
    </row>
    <row r="7871">
      <c r="A7871" s="92"/>
      <c r="B7871" s="92"/>
      <c r="M7871" s="261"/>
    </row>
    <row r="7872">
      <c r="A7872" s="92"/>
      <c r="B7872" s="92"/>
      <c r="M7872" s="261"/>
    </row>
    <row r="7873">
      <c r="A7873" s="92"/>
      <c r="B7873" s="92"/>
      <c r="M7873" s="261"/>
    </row>
    <row r="7874">
      <c r="A7874" s="92"/>
      <c r="B7874" s="92"/>
      <c r="M7874" s="261"/>
    </row>
    <row r="7875">
      <c r="A7875" s="92"/>
      <c r="B7875" s="92"/>
      <c r="M7875" s="261"/>
    </row>
    <row r="7876">
      <c r="A7876" s="92"/>
      <c r="B7876" s="92"/>
      <c r="M7876" s="261"/>
    </row>
    <row r="7877">
      <c r="A7877" s="92"/>
      <c r="B7877" s="92"/>
      <c r="M7877" s="261"/>
    </row>
    <row r="7878">
      <c r="A7878" s="92"/>
      <c r="B7878" s="92"/>
      <c r="M7878" s="261"/>
    </row>
    <row r="7879">
      <c r="A7879" s="92"/>
      <c r="B7879" s="92"/>
      <c r="M7879" s="261"/>
    </row>
    <row r="7880">
      <c r="A7880" s="92"/>
      <c r="B7880" s="92"/>
      <c r="M7880" s="261"/>
    </row>
    <row r="7881">
      <c r="A7881" s="92"/>
      <c r="B7881" s="92"/>
      <c r="M7881" s="261"/>
    </row>
    <row r="7882">
      <c r="A7882" s="92"/>
      <c r="B7882" s="92"/>
      <c r="M7882" s="261"/>
    </row>
    <row r="7883">
      <c r="A7883" s="92"/>
      <c r="B7883" s="92"/>
      <c r="M7883" s="261"/>
    </row>
    <row r="7884">
      <c r="A7884" s="92"/>
      <c r="B7884" s="92"/>
      <c r="M7884" s="261"/>
    </row>
    <row r="7885">
      <c r="A7885" s="92"/>
      <c r="B7885" s="92"/>
      <c r="M7885" s="261"/>
    </row>
    <row r="7886">
      <c r="A7886" s="92"/>
      <c r="B7886" s="92"/>
      <c r="M7886" s="261"/>
    </row>
    <row r="7887">
      <c r="A7887" s="92"/>
      <c r="B7887" s="92"/>
      <c r="M7887" s="261"/>
    </row>
    <row r="7888">
      <c r="A7888" s="92"/>
      <c r="B7888" s="92"/>
      <c r="M7888" s="261"/>
    </row>
    <row r="7889">
      <c r="A7889" s="92"/>
      <c r="B7889" s="92"/>
      <c r="M7889" s="261"/>
    </row>
    <row r="7890">
      <c r="A7890" s="92"/>
      <c r="B7890" s="92"/>
      <c r="M7890" s="261"/>
    </row>
    <row r="7891">
      <c r="A7891" s="92"/>
      <c r="B7891" s="92"/>
      <c r="M7891" s="261"/>
    </row>
    <row r="7892">
      <c r="A7892" s="92"/>
      <c r="B7892" s="92"/>
      <c r="M7892" s="261"/>
    </row>
    <row r="7893">
      <c r="A7893" s="92"/>
      <c r="B7893" s="92"/>
      <c r="M7893" s="261"/>
    </row>
    <row r="7894">
      <c r="A7894" s="92"/>
      <c r="B7894" s="92"/>
      <c r="M7894" s="261"/>
    </row>
    <row r="7895">
      <c r="A7895" s="92"/>
      <c r="B7895" s="92"/>
      <c r="M7895" s="261"/>
    </row>
    <row r="7896">
      <c r="A7896" s="92"/>
      <c r="B7896" s="92"/>
      <c r="M7896" s="261"/>
    </row>
    <row r="7897">
      <c r="A7897" s="92"/>
      <c r="B7897" s="92"/>
      <c r="M7897" s="261"/>
    </row>
    <row r="7898">
      <c r="A7898" s="92"/>
      <c r="B7898" s="92"/>
      <c r="M7898" s="261"/>
    </row>
    <row r="7899">
      <c r="A7899" s="92"/>
      <c r="B7899" s="92"/>
      <c r="M7899" s="261"/>
    </row>
    <row r="7900">
      <c r="A7900" s="92"/>
      <c r="B7900" s="92"/>
      <c r="M7900" s="261"/>
    </row>
    <row r="7901">
      <c r="A7901" s="92"/>
      <c r="B7901" s="92"/>
      <c r="M7901" s="261"/>
    </row>
    <row r="7902">
      <c r="A7902" s="92"/>
      <c r="B7902" s="92"/>
      <c r="M7902" s="261"/>
    </row>
    <row r="7903">
      <c r="A7903" s="92"/>
      <c r="B7903" s="92"/>
      <c r="M7903" s="261"/>
    </row>
    <row r="7904">
      <c r="A7904" s="92"/>
      <c r="B7904" s="92"/>
      <c r="M7904" s="261"/>
    </row>
    <row r="7905">
      <c r="A7905" s="92"/>
      <c r="B7905" s="92"/>
      <c r="M7905" s="261"/>
    </row>
    <row r="7906">
      <c r="A7906" s="92"/>
      <c r="B7906" s="92"/>
      <c r="M7906" s="261"/>
    </row>
    <row r="7907">
      <c r="A7907" s="92"/>
      <c r="B7907" s="92"/>
      <c r="M7907" s="261"/>
    </row>
    <row r="7908">
      <c r="A7908" s="92"/>
      <c r="B7908" s="92"/>
      <c r="M7908" s="261"/>
    </row>
    <row r="7909">
      <c r="A7909" s="92"/>
      <c r="B7909" s="92"/>
      <c r="M7909" s="261"/>
    </row>
    <row r="7910">
      <c r="A7910" s="92"/>
      <c r="B7910" s="92"/>
      <c r="M7910" s="261"/>
    </row>
    <row r="7911">
      <c r="A7911" s="92"/>
      <c r="B7911" s="92"/>
      <c r="M7911" s="261"/>
    </row>
    <row r="7912">
      <c r="A7912" s="92"/>
      <c r="B7912" s="92"/>
      <c r="M7912" s="261"/>
    </row>
    <row r="7913">
      <c r="A7913" s="92"/>
      <c r="B7913" s="92"/>
      <c r="M7913" s="261"/>
    </row>
    <row r="7914">
      <c r="A7914" s="92"/>
      <c r="B7914" s="92"/>
      <c r="M7914" s="261"/>
    </row>
    <row r="7915">
      <c r="A7915" s="92"/>
      <c r="B7915" s="92"/>
      <c r="M7915" s="261"/>
    </row>
    <row r="7916">
      <c r="A7916" s="92"/>
      <c r="B7916" s="92"/>
      <c r="M7916" s="261"/>
    </row>
    <row r="7917">
      <c r="A7917" s="92"/>
      <c r="B7917" s="92"/>
      <c r="M7917" s="261"/>
    </row>
    <row r="7918">
      <c r="A7918" s="92"/>
      <c r="B7918" s="92"/>
      <c r="M7918" s="261"/>
    </row>
    <row r="7919">
      <c r="A7919" s="92"/>
      <c r="B7919" s="92"/>
      <c r="M7919" s="261"/>
    </row>
    <row r="7920">
      <c r="A7920" s="92"/>
      <c r="B7920" s="92"/>
      <c r="M7920" s="261"/>
    </row>
    <row r="7921">
      <c r="A7921" s="92"/>
      <c r="B7921" s="92"/>
      <c r="M7921" s="261"/>
    </row>
    <row r="7922">
      <c r="A7922" s="92"/>
      <c r="B7922" s="92"/>
      <c r="M7922" s="261"/>
    </row>
    <row r="7923">
      <c r="A7923" s="92"/>
      <c r="B7923" s="92"/>
      <c r="M7923" s="261"/>
    </row>
    <row r="7924">
      <c r="A7924" s="92"/>
      <c r="B7924" s="92"/>
      <c r="M7924" s="261"/>
    </row>
    <row r="7925">
      <c r="A7925" s="92"/>
      <c r="B7925" s="92"/>
      <c r="M7925" s="261"/>
    </row>
    <row r="7926">
      <c r="A7926" s="92"/>
      <c r="B7926" s="92"/>
      <c r="M7926" s="261"/>
    </row>
    <row r="7927">
      <c r="A7927" s="92"/>
      <c r="B7927" s="92"/>
      <c r="M7927" s="261"/>
    </row>
    <row r="7928">
      <c r="A7928" s="92"/>
      <c r="B7928" s="92"/>
      <c r="M7928" s="261"/>
    </row>
    <row r="7929">
      <c r="A7929" s="92"/>
      <c r="B7929" s="92"/>
      <c r="M7929" s="261"/>
    </row>
    <row r="7930">
      <c r="A7930" s="92"/>
      <c r="B7930" s="92"/>
      <c r="M7930" s="261"/>
    </row>
    <row r="7931">
      <c r="A7931" s="92"/>
      <c r="B7931" s="92"/>
      <c r="M7931" s="261"/>
    </row>
    <row r="7932">
      <c r="A7932" s="92"/>
      <c r="B7932" s="92"/>
      <c r="M7932" s="261"/>
    </row>
    <row r="7933">
      <c r="A7933" s="92"/>
      <c r="B7933" s="92"/>
      <c r="M7933" s="261"/>
    </row>
    <row r="7934">
      <c r="A7934" s="92"/>
      <c r="B7934" s="92"/>
      <c r="M7934" s="261"/>
    </row>
    <row r="7935">
      <c r="A7935" s="92"/>
      <c r="B7935" s="92"/>
      <c r="M7935" s="261"/>
    </row>
    <row r="7936">
      <c r="A7936" s="92"/>
      <c r="B7936" s="92"/>
      <c r="M7936" s="261"/>
    </row>
    <row r="7937">
      <c r="A7937" s="92"/>
      <c r="B7937" s="92"/>
      <c r="M7937" s="261"/>
    </row>
    <row r="7938">
      <c r="A7938" s="92"/>
      <c r="B7938" s="92"/>
      <c r="M7938" s="261"/>
    </row>
    <row r="7939">
      <c r="A7939" s="92"/>
      <c r="B7939" s="92"/>
      <c r="M7939" s="261"/>
    </row>
    <row r="7940">
      <c r="A7940" s="92"/>
      <c r="B7940" s="92"/>
      <c r="M7940" s="261"/>
    </row>
    <row r="7941">
      <c r="A7941" s="92"/>
      <c r="B7941" s="92"/>
      <c r="M7941" s="261"/>
    </row>
    <row r="7942">
      <c r="A7942" s="92"/>
      <c r="B7942" s="92"/>
      <c r="M7942" s="261"/>
    </row>
    <row r="7943">
      <c r="A7943" s="92"/>
      <c r="B7943" s="92"/>
      <c r="M7943" s="261"/>
    </row>
    <row r="7944">
      <c r="A7944" s="92"/>
      <c r="B7944" s="92"/>
      <c r="M7944" s="261"/>
    </row>
    <row r="7945">
      <c r="A7945" s="92"/>
      <c r="B7945" s="92"/>
      <c r="M7945" s="261"/>
    </row>
    <row r="7946">
      <c r="A7946" s="92"/>
      <c r="B7946" s="92"/>
      <c r="M7946" s="261"/>
    </row>
    <row r="7947">
      <c r="A7947" s="92"/>
      <c r="B7947" s="92"/>
      <c r="M7947" s="261"/>
    </row>
    <row r="7948">
      <c r="A7948" s="92"/>
      <c r="B7948" s="92"/>
      <c r="M7948" s="261"/>
    </row>
    <row r="7949">
      <c r="A7949" s="92"/>
      <c r="B7949" s="92"/>
      <c r="M7949" s="261"/>
    </row>
    <row r="7950">
      <c r="A7950" s="92"/>
      <c r="B7950" s="92"/>
      <c r="M7950" s="261"/>
    </row>
    <row r="7951">
      <c r="A7951" s="92"/>
      <c r="B7951" s="92"/>
      <c r="M7951" s="261"/>
    </row>
    <row r="7952">
      <c r="A7952" s="92"/>
      <c r="B7952" s="92"/>
      <c r="M7952" s="261"/>
    </row>
    <row r="7953">
      <c r="A7953" s="92"/>
      <c r="B7953" s="92"/>
      <c r="M7953" s="261"/>
    </row>
    <row r="7954">
      <c r="A7954" s="92"/>
      <c r="B7954" s="92"/>
      <c r="M7954" s="261"/>
    </row>
    <row r="7955">
      <c r="A7955" s="92"/>
      <c r="B7955" s="92"/>
      <c r="M7955" s="261"/>
    </row>
    <row r="7956">
      <c r="A7956" s="92"/>
      <c r="B7956" s="92"/>
      <c r="M7956" s="261"/>
    </row>
    <row r="7957">
      <c r="A7957" s="92"/>
      <c r="B7957" s="92"/>
      <c r="M7957" s="261"/>
    </row>
    <row r="7958">
      <c r="A7958" s="92"/>
      <c r="B7958" s="92"/>
      <c r="M7958" s="261"/>
    </row>
    <row r="7959">
      <c r="A7959" s="92"/>
      <c r="B7959" s="92"/>
      <c r="M7959" s="261"/>
    </row>
    <row r="7960">
      <c r="A7960" s="92"/>
      <c r="B7960" s="92"/>
      <c r="M7960" s="261"/>
    </row>
    <row r="7961">
      <c r="A7961" s="92"/>
      <c r="B7961" s="92"/>
      <c r="M7961" s="261"/>
    </row>
    <row r="7962">
      <c r="A7962" s="92"/>
      <c r="B7962" s="92"/>
      <c r="M7962" s="261"/>
    </row>
    <row r="7963">
      <c r="A7963" s="92"/>
      <c r="B7963" s="92"/>
      <c r="M7963" s="261"/>
    </row>
    <row r="7964">
      <c r="A7964" s="92"/>
      <c r="B7964" s="92"/>
      <c r="M7964" s="261"/>
    </row>
    <row r="7965">
      <c r="A7965" s="92"/>
      <c r="B7965" s="92"/>
      <c r="M7965" s="261"/>
    </row>
    <row r="7966">
      <c r="A7966" s="92"/>
      <c r="B7966" s="92"/>
      <c r="M7966" s="261"/>
    </row>
    <row r="7967">
      <c r="A7967" s="92"/>
      <c r="B7967" s="92"/>
      <c r="M7967" s="261"/>
    </row>
    <row r="7968">
      <c r="A7968" s="92"/>
      <c r="B7968" s="92"/>
      <c r="M7968" s="261"/>
    </row>
    <row r="7969">
      <c r="A7969" s="92"/>
      <c r="B7969" s="92"/>
      <c r="M7969" s="261"/>
    </row>
    <row r="7970">
      <c r="A7970" s="92"/>
      <c r="B7970" s="92"/>
      <c r="M7970" s="261"/>
    </row>
    <row r="7971">
      <c r="A7971" s="92"/>
      <c r="B7971" s="92"/>
      <c r="M7971" s="261"/>
    </row>
    <row r="7972">
      <c r="A7972" s="92"/>
      <c r="B7972" s="92"/>
      <c r="M7972" s="261"/>
    </row>
    <row r="7973">
      <c r="A7973" s="92"/>
      <c r="B7973" s="92"/>
      <c r="M7973" s="261"/>
    </row>
    <row r="7974">
      <c r="A7974" s="92"/>
      <c r="B7974" s="92"/>
      <c r="M7974" s="261"/>
    </row>
    <row r="7975">
      <c r="A7975" s="92"/>
      <c r="B7975" s="92"/>
      <c r="M7975" s="261"/>
    </row>
    <row r="7976">
      <c r="A7976" s="92"/>
      <c r="B7976" s="92"/>
      <c r="M7976" s="261"/>
    </row>
    <row r="7977">
      <c r="A7977" s="92"/>
      <c r="B7977" s="92"/>
      <c r="M7977" s="261"/>
    </row>
    <row r="7978">
      <c r="A7978" s="92"/>
      <c r="B7978" s="92"/>
      <c r="M7978" s="261"/>
    </row>
    <row r="7979">
      <c r="A7979" s="92"/>
      <c r="B7979" s="92"/>
      <c r="M7979" s="261"/>
    </row>
    <row r="7980">
      <c r="A7980" s="92"/>
      <c r="B7980" s="92"/>
      <c r="M7980" s="261"/>
    </row>
    <row r="7981">
      <c r="A7981" s="92"/>
      <c r="B7981" s="92"/>
      <c r="M7981" s="261"/>
    </row>
    <row r="7982">
      <c r="A7982" s="92"/>
      <c r="B7982" s="92"/>
      <c r="M7982" s="261"/>
    </row>
    <row r="7983">
      <c r="A7983" s="92"/>
      <c r="B7983" s="92"/>
      <c r="M7983" s="261"/>
    </row>
    <row r="7984">
      <c r="A7984" s="92"/>
      <c r="B7984" s="92"/>
      <c r="M7984" s="261"/>
    </row>
    <row r="7985">
      <c r="A7985" s="92"/>
      <c r="B7985" s="92"/>
      <c r="M7985" s="261"/>
    </row>
    <row r="7986">
      <c r="A7986" s="92"/>
      <c r="B7986" s="92"/>
      <c r="M7986" s="261"/>
    </row>
    <row r="7987">
      <c r="A7987" s="92"/>
      <c r="B7987" s="92"/>
      <c r="M7987" s="261"/>
    </row>
    <row r="7988">
      <c r="A7988" s="92"/>
      <c r="B7988" s="92"/>
      <c r="M7988" s="261"/>
    </row>
    <row r="7989">
      <c r="A7989" s="92"/>
      <c r="B7989" s="92"/>
      <c r="M7989" s="261"/>
    </row>
    <row r="7990">
      <c r="A7990" s="92"/>
      <c r="B7990" s="92"/>
      <c r="M7990" s="261"/>
    </row>
    <row r="7991">
      <c r="A7991" s="92"/>
      <c r="B7991" s="92"/>
      <c r="M7991" s="261"/>
    </row>
    <row r="7992">
      <c r="A7992" s="92"/>
      <c r="B7992" s="92"/>
      <c r="M7992" s="261"/>
    </row>
    <row r="7993">
      <c r="A7993" s="92"/>
      <c r="B7993" s="92"/>
      <c r="M7993" s="261"/>
    </row>
    <row r="7994">
      <c r="A7994" s="92"/>
      <c r="B7994" s="92"/>
      <c r="M7994" s="261"/>
    </row>
    <row r="7995">
      <c r="A7995" s="92"/>
      <c r="B7995" s="92"/>
      <c r="M7995" s="261"/>
    </row>
    <row r="7996">
      <c r="A7996" s="92"/>
      <c r="B7996" s="92"/>
      <c r="M7996" s="261"/>
    </row>
    <row r="7997">
      <c r="A7997" s="92"/>
      <c r="B7997" s="92"/>
      <c r="M7997" s="261"/>
    </row>
    <row r="7998">
      <c r="A7998" s="92"/>
      <c r="B7998" s="92"/>
      <c r="M7998" s="261"/>
    </row>
    <row r="7999">
      <c r="A7999" s="92"/>
      <c r="B7999" s="92"/>
      <c r="M7999" s="261"/>
    </row>
    <row r="8000">
      <c r="A8000" s="92"/>
      <c r="B8000" s="92"/>
      <c r="M8000" s="261"/>
    </row>
    <row r="8001">
      <c r="A8001" s="92"/>
      <c r="B8001" s="92"/>
      <c r="M8001" s="261"/>
    </row>
    <row r="8002">
      <c r="A8002" s="92"/>
      <c r="B8002" s="92"/>
      <c r="M8002" s="261"/>
    </row>
    <row r="8003">
      <c r="A8003" s="92"/>
      <c r="B8003" s="92"/>
      <c r="M8003" s="261"/>
    </row>
    <row r="8004">
      <c r="A8004" s="92"/>
      <c r="B8004" s="92"/>
      <c r="M8004" s="261"/>
    </row>
    <row r="8005">
      <c r="A8005" s="92"/>
      <c r="B8005" s="92"/>
      <c r="M8005" s="261"/>
    </row>
    <row r="8006">
      <c r="A8006" s="92"/>
      <c r="B8006" s="92"/>
      <c r="M8006" s="261"/>
    </row>
    <row r="8007">
      <c r="A8007" s="92"/>
      <c r="B8007" s="92"/>
      <c r="M8007" s="261"/>
    </row>
    <row r="8008">
      <c r="A8008" s="92"/>
      <c r="B8008" s="92"/>
      <c r="M8008" s="261"/>
    </row>
    <row r="8009">
      <c r="A8009" s="92"/>
      <c r="B8009" s="92"/>
      <c r="M8009" s="261"/>
    </row>
    <row r="8010">
      <c r="A8010" s="92"/>
      <c r="B8010" s="92"/>
      <c r="M8010" s="261"/>
    </row>
    <row r="8011">
      <c r="A8011" s="92"/>
      <c r="B8011" s="92"/>
      <c r="M8011" s="261"/>
    </row>
    <row r="8012">
      <c r="A8012" s="92"/>
      <c r="B8012" s="92"/>
      <c r="M8012" s="261"/>
    </row>
    <row r="8013">
      <c r="A8013" s="92"/>
      <c r="B8013" s="92"/>
      <c r="M8013" s="261"/>
    </row>
    <row r="8014">
      <c r="A8014" s="92"/>
      <c r="B8014" s="92"/>
      <c r="M8014" s="261"/>
    </row>
    <row r="8015">
      <c r="A8015" s="92"/>
      <c r="B8015" s="92"/>
      <c r="M8015" s="261"/>
    </row>
    <row r="8016">
      <c r="A8016" s="92"/>
      <c r="B8016" s="92"/>
      <c r="M8016" s="261"/>
    </row>
    <row r="8017">
      <c r="A8017" s="92"/>
      <c r="B8017" s="92"/>
      <c r="M8017" s="261"/>
    </row>
    <row r="8018">
      <c r="A8018" s="92"/>
      <c r="B8018" s="92"/>
      <c r="M8018" s="261"/>
    </row>
    <row r="8019">
      <c r="A8019" s="92"/>
      <c r="B8019" s="92"/>
      <c r="M8019" s="261"/>
    </row>
    <row r="8020">
      <c r="A8020" s="92"/>
      <c r="B8020" s="92"/>
      <c r="M8020" s="261"/>
    </row>
    <row r="8021">
      <c r="A8021" s="92"/>
      <c r="B8021" s="92"/>
      <c r="M8021" s="261"/>
    </row>
    <row r="8022">
      <c r="A8022" s="92"/>
      <c r="B8022" s="92"/>
      <c r="M8022" s="261"/>
    </row>
    <row r="8023">
      <c r="A8023" s="92"/>
      <c r="B8023" s="92"/>
      <c r="M8023" s="261"/>
    </row>
    <row r="8024">
      <c r="A8024" s="92"/>
      <c r="B8024" s="92"/>
      <c r="M8024" s="261"/>
    </row>
    <row r="8025">
      <c r="A8025" s="92"/>
      <c r="B8025" s="92"/>
      <c r="M8025" s="261"/>
    </row>
    <row r="8026">
      <c r="A8026" s="92"/>
      <c r="B8026" s="92"/>
      <c r="M8026" s="261"/>
    </row>
    <row r="8027">
      <c r="A8027" s="92"/>
      <c r="B8027" s="92"/>
      <c r="M8027" s="261"/>
    </row>
    <row r="8028">
      <c r="A8028" s="92"/>
      <c r="B8028" s="92"/>
      <c r="M8028" s="261"/>
    </row>
    <row r="8029">
      <c r="A8029" s="92"/>
      <c r="B8029" s="92"/>
      <c r="M8029" s="261"/>
    </row>
    <row r="8030">
      <c r="A8030" s="92"/>
      <c r="B8030" s="92"/>
      <c r="M8030" s="261"/>
    </row>
    <row r="8031">
      <c r="A8031" s="92"/>
      <c r="B8031" s="92"/>
      <c r="M8031" s="261"/>
    </row>
    <row r="8032">
      <c r="A8032" s="92"/>
      <c r="B8032" s="92"/>
      <c r="M8032" s="261"/>
    </row>
    <row r="8033">
      <c r="A8033" s="92"/>
      <c r="B8033" s="92"/>
      <c r="M8033" s="261"/>
    </row>
    <row r="8034">
      <c r="A8034" s="92"/>
      <c r="B8034" s="92"/>
      <c r="M8034" s="261"/>
    </row>
    <row r="8035">
      <c r="A8035" s="92"/>
      <c r="B8035" s="92"/>
      <c r="M8035" s="261"/>
    </row>
    <row r="8036">
      <c r="A8036" s="92"/>
      <c r="B8036" s="92"/>
      <c r="M8036" s="261"/>
    </row>
    <row r="8037">
      <c r="A8037" s="92"/>
      <c r="B8037" s="92"/>
      <c r="M8037" s="261"/>
    </row>
    <row r="8038">
      <c r="A8038" s="92"/>
      <c r="B8038" s="92"/>
      <c r="M8038" s="261"/>
    </row>
    <row r="8039">
      <c r="A8039" s="92"/>
      <c r="B8039" s="92"/>
      <c r="M8039" s="261"/>
    </row>
    <row r="8040">
      <c r="A8040" s="92"/>
      <c r="B8040" s="92"/>
      <c r="M8040" s="261"/>
    </row>
    <row r="8041">
      <c r="A8041" s="92"/>
      <c r="B8041" s="92"/>
      <c r="M8041" s="261"/>
    </row>
    <row r="8042">
      <c r="A8042" s="92"/>
      <c r="B8042" s="92"/>
      <c r="M8042" s="261"/>
    </row>
    <row r="8043">
      <c r="A8043" s="92"/>
      <c r="B8043" s="92"/>
      <c r="M8043" s="261"/>
    </row>
    <row r="8044">
      <c r="A8044" s="92"/>
      <c r="B8044" s="92"/>
      <c r="M8044" s="261"/>
    </row>
    <row r="8045">
      <c r="A8045" s="92"/>
      <c r="B8045" s="92"/>
      <c r="M8045" s="261"/>
    </row>
    <row r="8046">
      <c r="A8046" s="92"/>
      <c r="B8046" s="92"/>
      <c r="M8046" s="261"/>
    </row>
    <row r="8047">
      <c r="A8047" s="92"/>
      <c r="B8047" s="92"/>
      <c r="M8047" s="261"/>
    </row>
    <row r="8048">
      <c r="A8048" s="92"/>
      <c r="B8048" s="92"/>
      <c r="M8048" s="261"/>
    </row>
    <row r="8049">
      <c r="A8049" s="92"/>
      <c r="B8049" s="92"/>
      <c r="M8049" s="261"/>
    </row>
    <row r="8050">
      <c r="A8050" s="92"/>
      <c r="B8050" s="92"/>
      <c r="M8050" s="261"/>
    </row>
    <row r="8051">
      <c r="A8051" s="92"/>
      <c r="B8051" s="92"/>
      <c r="M8051" s="261"/>
    </row>
    <row r="8052">
      <c r="A8052" s="92"/>
      <c r="B8052" s="92"/>
      <c r="M8052" s="261"/>
    </row>
    <row r="8053">
      <c r="A8053" s="92"/>
      <c r="B8053" s="92"/>
      <c r="M8053" s="261"/>
    </row>
    <row r="8054">
      <c r="A8054" s="92"/>
      <c r="B8054" s="92"/>
      <c r="M8054" s="261"/>
    </row>
    <row r="8055">
      <c r="A8055" s="92"/>
      <c r="B8055" s="92"/>
      <c r="M8055" s="261"/>
    </row>
    <row r="8056">
      <c r="A8056" s="92"/>
      <c r="B8056" s="92"/>
      <c r="M8056" s="261"/>
    </row>
    <row r="8057">
      <c r="A8057" s="92"/>
      <c r="B8057" s="92"/>
      <c r="M8057" s="261"/>
    </row>
    <row r="8058">
      <c r="A8058" s="92"/>
      <c r="B8058" s="92"/>
      <c r="M8058" s="261"/>
    </row>
    <row r="8059">
      <c r="A8059" s="92"/>
      <c r="B8059" s="92"/>
      <c r="M8059" s="261"/>
    </row>
    <row r="8060">
      <c r="A8060" s="92"/>
      <c r="B8060" s="92"/>
      <c r="M8060" s="261"/>
    </row>
    <row r="8061">
      <c r="A8061" s="92"/>
      <c r="B8061" s="92"/>
      <c r="M8061" s="261"/>
    </row>
    <row r="8062">
      <c r="A8062" s="92"/>
      <c r="B8062" s="92"/>
      <c r="M8062" s="261"/>
    </row>
    <row r="8063">
      <c r="A8063" s="92"/>
      <c r="B8063" s="92"/>
      <c r="M8063" s="261"/>
    </row>
    <row r="8064">
      <c r="A8064" s="92"/>
      <c r="B8064" s="92"/>
      <c r="M8064" s="261"/>
    </row>
    <row r="8065">
      <c r="A8065" s="92"/>
      <c r="B8065" s="92"/>
      <c r="M8065" s="261"/>
    </row>
    <row r="8066">
      <c r="A8066" s="92"/>
      <c r="B8066" s="92"/>
      <c r="M8066" s="261"/>
    </row>
    <row r="8067">
      <c r="A8067" s="92"/>
      <c r="B8067" s="92"/>
      <c r="M8067" s="261"/>
    </row>
    <row r="8068">
      <c r="A8068" s="92"/>
      <c r="B8068" s="92"/>
      <c r="M8068" s="261"/>
    </row>
    <row r="8069">
      <c r="A8069" s="92"/>
      <c r="B8069" s="92"/>
      <c r="M8069" s="261"/>
    </row>
    <row r="8070">
      <c r="A8070" s="92"/>
      <c r="B8070" s="92"/>
      <c r="M8070" s="261"/>
    </row>
    <row r="8071">
      <c r="A8071" s="92"/>
      <c r="B8071" s="92"/>
      <c r="M8071" s="261"/>
    </row>
    <row r="8072">
      <c r="A8072" s="92"/>
      <c r="B8072" s="92"/>
      <c r="M8072" s="261"/>
    </row>
    <row r="8073">
      <c r="A8073" s="92"/>
      <c r="B8073" s="92"/>
      <c r="M8073" s="261"/>
    </row>
    <row r="8074">
      <c r="A8074" s="92"/>
      <c r="B8074" s="92"/>
      <c r="M8074" s="261"/>
    </row>
    <row r="8075">
      <c r="A8075" s="92"/>
      <c r="B8075" s="92"/>
      <c r="M8075" s="261"/>
    </row>
    <row r="8076">
      <c r="A8076" s="92"/>
      <c r="B8076" s="92"/>
      <c r="M8076" s="261"/>
    </row>
    <row r="8077">
      <c r="A8077" s="92"/>
      <c r="B8077" s="92"/>
      <c r="M8077" s="261"/>
    </row>
    <row r="8078">
      <c r="A8078" s="92"/>
      <c r="B8078" s="92"/>
      <c r="M8078" s="261"/>
    </row>
    <row r="8079">
      <c r="A8079" s="92"/>
      <c r="B8079" s="92"/>
      <c r="M8079" s="261"/>
    </row>
    <row r="8080">
      <c r="A8080" s="92"/>
      <c r="B8080" s="92"/>
      <c r="M8080" s="261"/>
    </row>
    <row r="8081">
      <c r="A8081" s="92"/>
      <c r="B8081" s="92"/>
      <c r="M8081" s="261"/>
    </row>
    <row r="8082">
      <c r="A8082" s="92"/>
      <c r="B8082" s="92"/>
      <c r="M8082" s="261"/>
    </row>
    <row r="8083">
      <c r="A8083" s="92"/>
      <c r="B8083" s="92"/>
      <c r="M8083" s="261"/>
    </row>
    <row r="8084">
      <c r="A8084" s="92"/>
      <c r="B8084" s="92"/>
      <c r="M8084" s="261"/>
    </row>
    <row r="8085">
      <c r="A8085" s="92"/>
      <c r="B8085" s="92"/>
      <c r="M8085" s="261"/>
    </row>
    <row r="8086">
      <c r="A8086" s="92"/>
      <c r="B8086" s="92"/>
      <c r="M8086" s="261"/>
    </row>
    <row r="8087">
      <c r="A8087" s="92"/>
      <c r="B8087" s="92"/>
      <c r="M8087" s="261"/>
    </row>
    <row r="8088">
      <c r="A8088" s="92"/>
      <c r="B8088" s="92"/>
      <c r="M8088" s="261"/>
    </row>
    <row r="8089">
      <c r="A8089" s="92"/>
      <c r="B8089" s="92"/>
      <c r="M8089" s="261"/>
    </row>
    <row r="8090">
      <c r="A8090" s="92"/>
      <c r="B8090" s="92"/>
      <c r="M8090" s="261"/>
    </row>
    <row r="8091">
      <c r="A8091" s="92"/>
      <c r="B8091" s="92"/>
      <c r="M8091" s="261"/>
    </row>
    <row r="8092">
      <c r="A8092" s="92"/>
      <c r="B8092" s="92"/>
      <c r="M8092" s="261"/>
    </row>
    <row r="8093">
      <c r="A8093" s="92"/>
      <c r="B8093" s="92"/>
      <c r="M8093" s="261"/>
    </row>
    <row r="8094">
      <c r="A8094" s="92"/>
      <c r="B8094" s="92"/>
      <c r="M8094" s="261"/>
    </row>
    <row r="8095">
      <c r="A8095" s="92"/>
      <c r="B8095" s="92"/>
      <c r="M8095" s="261"/>
    </row>
    <row r="8096">
      <c r="A8096" s="92"/>
      <c r="B8096" s="92"/>
      <c r="M8096" s="261"/>
    </row>
    <row r="8097">
      <c r="A8097" s="92"/>
      <c r="B8097" s="92"/>
      <c r="M8097" s="261"/>
    </row>
    <row r="8098">
      <c r="A8098" s="92"/>
      <c r="B8098" s="92"/>
      <c r="M8098" s="261"/>
    </row>
    <row r="8099">
      <c r="A8099" s="92"/>
      <c r="B8099" s="92"/>
      <c r="M8099" s="261"/>
    </row>
    <row r="8100">
      <c r="A8100" s="92"/>
      <c r="B8100" s="92"/>
      <c r="M8100" s="261"/>
    </row>
    <row r="8101">
      <c r="A8101" s="92"/>
      <c r="B8101" s="92"/>
      <c r="M8101" s="261"/>
    </row>
    <row r="8102">
      <c r="A8102" s="92"/>
      <c r="B8102" s="92"/>
      <c r="M8102" s="261"/>
    </row>
    <row r="8103">
      <c r="A8103" s="92"/>
      <c r="B8103" s="92"/>
      <c r="M8103" s="261"/>
    </row>
    <row r="8104">
      <c r="A8104" s="92"/>
      <c r="B8104" s="92"/>
      <c r="M8104" s="261"/>
    </row>
    <row r="8105">
      <c r="A8105" s="92"/>
      <c r="B8105" s="92"/>
      <c r="M8105" s="261"/>
    </row>
    <row r="8106">
      <c r="A8106" s="92"/>
      <c r="B8106" s="92"/>
      <c r="M8106" s="261"/>
    </row>
    <row r="8107">
      <c r="A8107" s="92"/>
      <c r="B8107" s="92"/>
      <c r="M8107" s="261"/>
    </row>
    <row r="8108">
      <c r="A8108" s="92"/>
      <c r="B8108" s="92"/>
      <c r="M8108" s="261"/>
    </row>
    <row r="8109">
      <c r="A8109" s="92"/>
      <c r="B8109" s="92"/>
      <c r="M8109" s="261"/>
    </row>
    <row r="8110">
      <c r="A8110" s="92"/>
      <c r="B8110" s="92"/>
      <c r="M8110" s="261"/>
    </row>
    <row r="8111">
      <c r="A8111" s="92"/>
      <c r="B8111" s="92"/>
      <c r="M8111" s="261"/>
    </row>
    <row r="8112">
      <c r="A8112" s="92"/>
      <c r="B8112" s="92"/>
      <c r="M8112" s="261"/>
    </row>
    <row r="8113">
      <c r="A8113" s="92"/>
      <c r="B8113" s="92"/>
      <c r="M8113" s="261"/>
    </row>
    <row r="8114">
      <c r="A8114" s="92"/>
      <c r="B8114" s="92"/>
      <c r="M8114" s="261"/>
    </row>
    <row r="8115">
      <c r="A8115" s="92"/>
      <c r="B8115" s="92"/>
      <c r="M8115" s="261"/>
    </row>
    <row r="8116">
      <c r="A8116" s="92"/>
      <c r="B8116" s="92"/>
      <c r="M8116" s="261"/>
    </row>
    <row r="8117">
      <c r="A8117" s="92"/>
      <c r="B8117" s="92"/>
      <c r="M8117" s="261"/>
    </row>
    <row r="8118">
      <c r="A8118" s="92"/>
      <c r="B8118" s="92"/>
      <c r="M8118" s="261"/>
    </row>
    <row r="8119">
      <c r="A8119" s="92"/>
      <c r="B8119" s="92"/>
      <c r="M8119" s="261"/>
    </row>
    <row r="8120">
      <c r="A8120" s="92"/>
      <c r="B8120" s="92"/>
      <c r="M8120" s="261"/>
    </row>
    <row r="8121">
      <c r="A8121" s="92"/>
      <c r="B8121" s="92"/>
      <c r="M8121" s="261"/>
    </row>
    <row r="8122">
      <c r="A8122" s="92"/>
      <c r="B8122" s="92"/>
      <c r="M8122" s="261"/>
    </row>
    <row r="8123">
      <c r="A8123" s="92"/>
      <c r="B8123" s="92"/>
      <c r="M8123" s="261"/>
    </row>
    <row r="8124">
      <c r="A8124" s="92"/>
      <c r="B8124" s="92"/>
      <c r="M8124" s="261"/>
    </row>
    <row r="8125">
      <c r="A8125" s="92"/>
      <c r="B8125" s="92"/>
      <c r="M8125" s="261"/>
    </row>
    <row r="8126">
      <c r="A8126" s="92"/>
      <c r="B8126" s="92"/>
      <c r="M8126" s="261"/>
    </row>
    <row r="8127">
      <c r="A8127" s="92"/>
      <c r="B8127" s="92"/>
      <c r="M8127" s="261"/>
    </row>
    <row r="8128">
      <c r="A8128" s="92"/>
      <c r="B8128" s="92"/>
      <c r="M8128" s="261"/>
    </row>
    <row r="8129">
      <c r="A8129" s="92"/>
      <c r="B8129" s="92"/>
      <c r="M8129" s="261"/>
    </row>
    <row r="8130">
      <c r="A8130" s="92"/>
      <c r="B8130" s="92"/>
      <c r="M8130" s="261"/>
    </row>
    <row r="8131">
      <c r="A8131" s="92"/>
      <c r="B8131" s="92"/>
      <c r="M8131" s="261"/>
    </row>
    <row r="8132">
      <c r="A8132" s="92"/>
      <c r="B8132" s="92"/>
      <c r="M8132" s="261"/>
    </row>
    <row r="8133">
      <c r="A8133" s="92"/>
      <c r="B8133" s="92"/>
      <c r="M8133" s="261"/>
    </row>
    <row r="8134">
      <c r="A8134" s="92"/>
      <c r="B8134" s="92"/>
      <c r="M8134" s="261"/>
    </row>
    <row r="8135">
      <c r="A8135" s="92"/>
      <c r="B8135" s="92"/>
      <c r="M8135" s="261"/>
    </row>
    <row r="8136">
      <c r="A8136" s="92"/>
      <c r="B8136" s="92"/>
      <c r="M8136" s="261"/>
    </row>
    <row r="8137">
      <c r="A8137" s="92"/>
      <c r="B8137" s="92"/>
      <c r="M8137" s="261"/>
    </row>
    <row r="8138">
      <c r="A8138" s="92"/>
      <c r="B8138" s="92"/>
      <c r="M8138" s="261"/>
    </row>
    <row r="8139">
      <c r="A8139" s="92"/>
      <c r="B8139" s="92"/>
      <c r="M8139" s="261"/>
    </row>
    <row r="8140">
      <c r="A8140" s="92"/>
      <c r="B8140" s="92"/>
      <c r="M8140" s="261"/>
    </row>
    <row r="8141">
      <c r="A8141" s="92"/>
      <c r="B8141" s="92"/>
      <c r="M8141" s="261"/>
    </row>
    <row r="8142">
      <c r="A8142" s="92"/>
      <c r="B8142" s="92"/>
      <c r="M8142" s="261"/>
    </row>
    <row r="8143">
      <c r="A8143" s="92"/>
      <c r="B8143" s="92"/>
      <c r="M8143" s="261"/>
    </row>
    <row r="8144">
      <c r="A8144" s="92"/>
      <c r="B8144" s="92"/>
      <c r="M8144" s="261"/>
    </row>
    <row r="8145">
      <c r="A8145" s="92"/>
      <c r="B8145" s="92"/>
      <c r="M8145" s="261"/>
    </row>
    <row r="8146">
      <c r="A8146" s="92"/>
      <c r="B8146" s="92"/>
      <c r="M8146" s="261"/>
    </row>
    <row r="8147">
      <c r="A8147" s="92"/>
      <c r="B8147" s="92"/>
      <c r="M8147" s="261"/>
    </row>
    <row r="8148">
      <c r="A8148" s="92"/>
      <c r="B8148" s="92"/>
      <c r="M8148" s="261"/>
    </row>
    <row r="8149">
      <c r="A8149" s="92"/>
      <c r="B8149" s="92"/>
      <c r="M8149" s="261"/>
    </row>
    <row r="8150">
      <c r="A8150" s="92"/>
      <c r="B8150" s="92"/>
      <c r="M8150" s="261"/>
    </row>
    <row r="8151">
      <c r="A8151" s="92"/>
      <c r="B8151" s="92"/>
      <c r="M8151" s="261"/>
    </row>
    <row r="8152">
      <c r="A8152" s="92"/>
      <c r="B8152" s="92"/>
      <c r="M8152" s="261"/>
    </row>
    <row r="8153">
      <c r="A8153" s="92"/>
      <c r="B8153" s="92"/>
      <c r="M8153" s="261"/>
    </row>
    <row r="8154">
      <c r="A8154" s="92"/>
      <c r="B8154" s="92"/>
      <c r="M8154" s="261"/>
    </row>
    <row r="8155">
      <c r="A8155" s="92"/>
      <c r="B8155" s="92"/>
      <c r="M8155" s="261"/>
    </row>
    <row r="8156">
      <c r="A8156" s="92"/>
      <c r="B8156" s="92"/>
      <c r="M8156" s="261"/>
    </row>
    <row r="8157">
      <c r="A8157" s="92"/>
      <c r="B8157" s="92"/>
      <c r="M8157" s="261"/>
    </row>
    <row r="8158">
      <c r="A8158" s="92"/>
      <c r="B8158" s="92"/>
      <c r="M8158" s="261"/>
    </row>
    <row r="8159">
      <c r="A8159" s="92"/>
      <c r="B8159" s="92"/>
      <c r="M8159" s="261"/>
    </row>
    <row r="8160">
      <c r="A8160" s="92"/>
      <c r="B8160" s="92"/>
      <c r="M8160" s="261"/>
    </row>
    <row r="8161">
      <c r="A8161" s="92"/>
      <c r="B8161" s="92"/>
      <c r="M8161" s="261"/>
    </row>
    <row r="8162">
      <c r="A8162" s="92"/>
      <c r="B8162" s="92"/>
      <c r="M8162" s="261"/>
    </row>
    <row r="8163">
      <c r="A8163" s="92"/>
      <c r="B8163" s="92"/>
      <c r="M8163" s="261"/>
    </row>
    <row r="8164">
      <c r="A8164" s="92"/>
      <c r="B8164" s="92"/>
      <c r="M8164" s="261"/>
    </row>
    <row r="8165">
      <c r="A8165" s="92"/>
      <c r="B8165" s="92"/>
      <c r="M8165" s="261"/>
    </row>
    <row r="8166">
      <c r="A8166" s="92"/>
      <c r="B8166" s="92"/>
      <c r="M8166" s="261"/>
    </row>
    <row r="8167">
      <c r="A8167" s="92"/>
      <c r="B8167" s="92"/>
      <c r="M8167" s="261"/>
    </row>
    <row r="8168">
      <c r="A8168" s="92"/>
      <c r="B8168" s="92"/>
      <c r="M8168" s="261"/>
    </row>
    <row r="8169">
      <c r="A8169" s="92"/>
      <c r="B8169" s="92"/>
      <c r="M8169" s="261"/>
    </row>
    <row r="8170">
      <c r="A8170" s="92"/>
      <c r="B8170" s="92"/>
      <c r="M8170" s="261"/>
    </row>
    <row r="8171">
      <c r="A8171" s="92"/>
      <c r="B8171" s="92"/>
      <c r="M8171" s="261"/>
    </row>
    <row r="8172">
      <c r="A8172" s="92"/>
      <c r="B8172" s="92"/>
      <c r="M8172" s="261"/>
    </row>
    <row r="8173">
      <c r="A8173" s="92"/>
      <c r="B8173" s="92"/>
      <c r="M8173" s="261"/>
    </row>
    <row r="8174">
      <c r="A8174" s="92"/>
      <c r="B8174" s="92"/>
      <c r="M8174" s="261"/>
    </row>
    <row r="8175">
      <c r="A8175" s="92"/>
      <c r="B8175" s="92"/>
      <c r="M8175" s="261"/>
    </row>
    <row r="8176">
      <c r="A8176" s="92"/>
      <c r="B8176" s="92"/>
      <c r="M8176" s="261"/>
    </row>
    <row r="8177">
      <c r="A8177" s="92"/>
      <c r="B8177" s="92"/>
      <c r="M8177" s="261"/>
    </row>
    <row r="8178">
      <c r="A8178" s="92"/>
      <c r="B8178" s="92"/>
      <c r="M8178" s="261"/>
    </row>
    <row r="8179">
      <c r="A8179" s="92"/>
      <c r="B8179" s="92"/>
      <c r="M8179" s="261"/>
    </row>
    <row r="8180">
      <c r="A8180" s="92"/>
      <c r="B8180" s="92"/>
      <c r="M8180" s="261"/>
    </row>
    <row r="8181">
      <c r="A8181" s="92"/>
      <c r="B8181" s="92"/>
      <c r="M8181" s="261"/>
    </row>
    <row r="8182">
      <c r="A8182" s="92"/>
      <c r="B8182" s="92"/>
      <c r="M8182" s="261"/>
    </row>
    <row r="8183">
      <c r="A8183" s="92"/>
      <c r="B8183" s="92"/>
      <c r="M8183" s="261"/>
    </row>
    <row r="8184">
      <c r="A8184" s="92"/>
      <c r="B8184" s="92"/>
      <c r="M8184" s="261"/>
    </row>
    <row r="8185">
      <c r="A8185" s="92"/>
      <c r="B8185" s="92"/>
      <c r="M8185" s="261"/>
    </row>
    <row r="8186">
      <c r="A8186" s="92"/>
      <c r="B8186" s="92"/>
      <c r="M8186" s="261"/>
    </row>
    <row r="8187">
      <c r="A8187" s="92"/>
      <c r="B8187" s="92"/>
      <c r="M8187" s="261"/>
    </row>
    <row r="8188">
      <c r="A8188" s="92"/>
      <c r="B8188" s="92"/>
      <c r="M8188" s="261"/>
    </row>
    <row r="8189">
      <c r="A8189" s="92"/>
      <c r="B8189" s="92"/>
      <c r="M8189" s="261"/>
    </row>
    <row r="8190">
      <c r="A8190" s="92"/>
      <c r="B8190" s="92"/>
      <c r="M8190" s="261"/>
    </row>
    <row r="8191">
      <c r="A8191" s="92"/>
      <c r="B8191" s="92"/>
      <c r="M8191" s="261"/>
    </row>
    <row r="8192">
      <c r="A8192" s="92"/>
      <c r="B8192" s="92"/>
      <c r="M8192" s="261"/>
    </row>
    <row r="8193">
      <c r="A8193" s="92"/>
      <c r="B8193" s="92"/>
      <c r="M8193" s="261"/>
    </row>
    <row r="8194">
      <c r="A8194" s="92"/>
      <c r="B8194" s="92"/>
      <c r="M8194" s="261"/>
    </row>
    <row r="8195">
      <c r="A8195" s="92"/>
      <c r="B8195" s="92"/>
      <c r="M8195" s="261"/>
    </row>
    <row r="8196">
      <c r="A8196" s="92"/>
      <c r="B8196" s="92"/>
      <c r="M8196" s="261"/>
    </row>
    <row r="8197">
      <c r="A8197" s="92"/>
      <c r="B8197" s="92"/>
      <c r="M8197" s="261"/>
    </row>
    <row r="8198">
      <c r="A8198" s="92"/>
      <c r="B8198" s="92"/>
      <c r="M8198" s="261"/>
    </row>
    <row r="8199">
      <c r="A8199" s="92"/>
      <c r="B8199" s="92"/>
      <c r="M8199" s="261"/>
    </row>
    <row r="8200">
      <c r="A8200" s="92"/>
      <c r="B8200" s="92"/>
      <c r="M8200" s="261"/>
    </row>
    <row r="8201">
      <c r="A8201" s="92"/>
      <c r="B8201" s="92"/>
      <c r="M8201" s="261"/>
    </row>
    <row r="8202">
      <c r="A8202" s="92"/>
      <c r="B8202" s="92"/>
      <c r="M8202" s="261"/>
    </row>
    <row r="8203">
      <c r="A8203" s="92"/>
      <c r="B8203" s="92"/>
      <c r="M8203" s="261"/>
    </row>
    <row r="8204">
      <c r="A8204" s="92"/>
      <c r="B8204" s="92"/>
      <c r="M8204" s="261"/>
    </row>
    <row r="8205">
      <c r="A8205" s="92"/>
      <c r="B8205" s="92"/>
      <c r="M8205" s="261"/>
    </row>
    <row r="8206">
      <c r="A8206" s="92"/>
      <c r="B8206" s="92"/>
      <c r="M8206" s="261"/>
    </row>
    <row r="8207">
      <c r="A8207" s="92"/>
      <c r="B8207" s="92"/>
      <c r="M8207" s="261"/>
    </row>
    <row r="8208">
      <c r="A8208" s="92"/>
      <c r="B8208" s="92"/>
      <c r="M8208" s="261"/>
    </row>
    <row r="8209">
      <c r="A8209" s="92"/>
      <c r="B8209" s="92"/>
      <c r="M8209" s="261"/>
    </row>
    <row r="8210">
      <c r="A8210" s="92"/>
      <c r="B8210" s="92"/>
      <c r="M8210" s="261"/>
    </row>
    <row r="8211">
      <c r="A8211" s="92"/>
      <c r="B8211" s="92"/>
      <c r="M8211" s="261"/>
    </row>
    <row r="8212">
      <c r="A8212" s="92"/>
      <c r="B8212" s="92"/>
      <c r="M8212" s="261"/>
    </row>
    <row r="8213">
      <c r="A8213" s="92"/>
      <c r="B8213" s="92"/>
      <c r="M8213" s="261"/>
    </row>
    <row r="8214">
      <c r="A8214" s="92"/>
      <c r="B8214" s="92"/>
      <c r="M8214" s="261"/>
    </row>
    <row r="8215">
      <c r="A8215" s="92"/>
      <c r="B8215" s="92"/>
      <c r="M8215" s="261"/>
    </row>
    <row r="8216">
      <c r="A8216" s="92"/>
      <c r="B8216" s="92"/>
      <c r="M8216" s="261"/>
    </row>
    <row r="8217">
      <c r="A8217" s="92"/>
      <c r="B8217" s="92"/>
      <c r="M8217" s="261"/>
    </row>
    <row r="8218">
      <c r="A8218" s="92"/>
      <c r="B8218" s="92"/>
      <c r="M8218" s="261"/>
    </row>
    <row r="8219">
      <c r="A8219" s="92"/>
      <c r="B8219" s="92"/>
      <c r="M8219" s="261"/>
    </row>
    <row r="8220">
      <c r="A8220" s="92"/>
      <c r="B8220" s="92"/>
      <c r="M8220" s="261"/>
    </row>
    <row r="8221">
      <c r="A8221" s="92"/>
      <c r="B8221" s="92"/>
      <c r="M8221" s="261"/>
    </row>
    <row r="8222">
      <c r="A8222" s="92"/>
      <c r="B8222" s="92"/>
      <c r="M8222" s="261"/>
    </row>
    <row r="8223">
      <c r="A8223" s="92"/>
      <c r="B8223" s="92"/>
      <c r="M8223" s="261"/>
    </row>
    <row r="8224">
      <c r="A8224" s="92"/>
      <c r="B8224" s="92"/>
      <c r="M8224" s="261"/>
    </row>
    <row r="8225">
      <c r="A8225" s="92"/>
      <c r="B8225" s="92"/>
      <c r="M8225" s="261"/>
    </row>
    <row r="8226">
      <c r="A8226" s="92"/>
      <c r="B8226" s="92"/>
      <c r="M8226" s="261"/>
    </row>
    <row r="8227">
      <c r="A8227" s="92"/>
      <c r="B8227" s="92"/>
      <c r="M8227" s="261"/>
    </row>
    <row r="8228">
      <c r="A8228" s="92"/>
      <c r="B8228" s="92"/>
      <c r="M8228" s="261"/>
    </row>
    <row r="8229">
      <c r="A8229" s="92"/>
      <c r="B8229" s="92"/>
      <c r="M8229" s="261"/>
    </row>
    <row r="8230">
      <c r="A8230" s="92"/>
      <c r="B8230" s="92"/>
      <c r="M8230" s="261"/>
    </row>
    <row r="8231">
      <c r="A8231" s="92"/>
      <c r="B8231" s="92"/>
      <c r="M8231" s="261"/>
    </row>
    <row r="8232">
      <c r="A8232" s="92"/>
      <c r="B8232" s="92"/>
      <c r="M8232" s="261"/>
    </row>
    <row r="8233">
      <c r="A8233" s="92"/>
      <c r="B8233" s="92"/>
      <c r="M8233" s="261"/>
    </row>
    <row r="8234">
      <c r="A8234" s="92"/>
      <c r="B8234" s="92"/>
      <c r="M8234" s="261"/>
    </row>
    <row r="8235">
      <c r="A8235" s="92"/>
      <c r="B8235" s="92"/>
      <c r="M8235" s="261"/>
    </row>
    <row r="8236">
      <c r="A8236" s="92"/>
      <c r="B8236" s="92"/>
      <c r="M8236" s="261"/>
    </row>
    <row r="8237">
      <c r="A8237" s="92"/>
      <c r="B8237" s="92"/>
      <c r="M8237" s="261"/>
    </row>
    <row r="8238">
      <c r="A8238" s="92"/>
      <c r="B8238" s="92"/>
      <c r="M8238" s="261"/>
    </row>
    <row r="8239">
      <c r="A8239" s="92"/>
      <c r="B8239" s="92"/>
      <c r="M8239" s="261"/>
    </row>
    <row r="8240">
      <c r="A8240" s="92"/>
      <c r="B8240" s="92"/>
      <c r="M8240" s="261"/>
    </row>
    <row r="8241">
      <c r="A8241" s="92"/>
      <c r="B8241" s="92"/>
      <c r="M8241" s="261"/>
    </row>
    <row r="8242">
      <c r="A8242" s="92"/>
      <c r="B8242" s="92"/>
      <c r="M8242" s="261"/>
    </row>
    <row r="8243">
      <c r="A8243" s="92"/>
      <c r="B8243" s="92"/>
      <c r="M8243" s="261"/>
    </row>
    <row r="8244">
      <c r="A8244" s="92"/>
      <c r="B8244" s="92"/>
      <c r="M8244" s="261"/>
    </row>
    <row r="8245">
      <c r="A8245" s="92"/>
      <c r="B8245" s="92"/>
      <c r="M8245" s="261"/>
    </row>
    <row r="8246">
      <c r="A8246" s="92"/>
      <c r="B8246" s="92"/>
      <c r="M8246" s="261"/>
    </row>
    <row r="8247">
      <c r="A8247" s="92"/>
      <c r="B8247" s="92"/>
      <c r="M8247" s="261"/>
    </row>
    <row r="8248">
      <c r="A8248" s="92"/>
      <c r="B8248" s="92"/>
      <c r="M8248" s="261"/>
    </row>
    <row r="8249">
      <c r="A8249" s="92"/>
      <c r="B8249" s="92"/>
      <c r="M8249" s="261"/>
    </row>
    <row r="8250">
      <c r="A8250" s="92"/>
      <c r="B8250" s="92"/>
      <c r="M8250" s="261"/>
    </row>
    <row r="8251">
      <c r="A8251" s="92"/>
      <c r="B8251" s="92"/>
      <c r="M8251" s="261"/>
    </row>
    <row r="8252">
      <c r="A8252" s="92"/>
      <c r="B8252" s="92"/>
      <c r="M8252" s="261"/>
    </row>
    <row r="8253">
      <c r="A8253" s="92"/>
      <c r="B8253" s="92"/>
      <c r="M8253" s="261"/>
    </row>
    <row r="8254">
      <c r="A8254" s="92"/>
      <c r="B8254" s="92"/>
      <c r="M8254" s="261"/>
    </row>
    <row r="8255">
      <c r="A8255" s="92"/>
      <c r="B8255" s="92"/>
      <c r="M8255" s="261"/>
    </row>
    <row r="8256">
      <c r="A8256" s="92"/>
      <c r="B8256" s="92"/>
      <c r="M8256" s="261"/>
    </row>
    <row r="8257">
      <c r="A8257" s="92"/>
      <c r="B8257" s="92"/>
      <c r="M8257" s="261"/>
    </row>
    <row r="8258">
      <c r="A8258" s="92"/>
      <c r="B8258" s="92"/>
      <c r="M8258" s="261"/>
    </row>
    <row r="8259">
      <c r="A8259" s="92"/>
      <c r="B8259" s="92"/>
      <c r="M8259" s="261"/>
    </row>
    <row r="8260">
      <c r="A8260" s="92"/>
      <c r="B8260" s="92"/>
      <c r="M8260" s="261"/>
    </row>
    <row r="8261">
      <c r="A8261" s="92"/>
      <c r="B8261" s="92"/>
      <c r="M8261" s="261"/>
    </row>
    <row r="8262">
      <c r="A8262" s="92"/>
      <c r="B8262" s="92"/>
      <c r="M8262" s="261"/>
    </row>
    <row r="8263">
      <c r="A8263" s="92"/>
      <c r="B8263" s="92"/>
      <c r="M8263" s="261"/>
    </row>
    <row r="8264">
      <c r="A8264" s="92"/>
      <c r="B8264" s="92"/>
      <c r="M8264" s="261"/>
    </row>
    <row r="8265">
      <c r="A8265" s="92"/>
      <c r="B8265" s="92"/>
      <c r="M8265" s="261"/>
    </row>
    <row r="8266">
      <c r="A8266" s="92"/>
      <c r="B8266" s="92"/>
      <c r="M8266" s="261"/>
    </row>
    <row r="8267">
      <c r="A8267" s="92"/>
      <c r="B8267" s="92"/>
      <c r="M8267" s="261"/>
    </row>
    <row r="8268">
      <c r="A8268" s="92"/>
      <c r="B8268" s="92"/>
      <c r="M8268" s="261"/>
    </row>
    <row r="8269">
      <c r="A8269" s="92"/>
      <c r="B8269" s="92"/>
      <c r="M8269" s="261"/>
    </row>
    <row r="8270">
      <c r="A8270" s="92"/>
      <c r="B8270" s="92"/>
      <c r="M8270" s="261"/>
    </row>
    <row r="8271">
      <c r="A8271" s="92"/>
      <c r="B8271" s="92"/>
      <c r="M8271" s="261"/>
    </row>
    <row r="8272">
      <c r="A8272" s="92"/>
      <c r="B8272" s="92"/>
      <c r="M8272" s="261"/>
    </row>
    <row r="8273">
      <c r="A8273" s="92"/>
      <c r="B8273" s="92"/>
      <c r="M8273" s="261"/>
    </row>
    <row r="8274">
      <c r="A8274" s="92"/>
      <c r="B8274" s="92"/>
      <c r="M8274" s="261"/>
    </row>
    <row r="8275">
      <c r="A8275" s="92"/>
      <c r="B8275" s="92"/>
      <c r="M8275" s="261"/>
    </row>
    <row r="8276">
      <c r="A8276" s="92"/>
      <c r="B8276" s="92"/>
      <c r="M8276" s="261"/>
    </row>
    <row r="8277">
      <c r="A8277" s="92"/>
      <c r="B8277" s="92"/>
      <c r="M8277" s="261"/>
    </row>
    <row r="8278">
      <c r="A8278" s="92"/>
      <c r="B8278" s="92"/>
      <c r="M8278" s="261"/>
    </row>
    <row r="8279">
      <c r="A8279" s="92"/>
      <c r="B8279" s="92"/>
      <c r="M8279" s="261"/>
    </row>
    <row r="8280">
      <c r="A8280" s="92"/>
      <c r="B8280" s="92"/>
      <c r="M8280" s="261"/>
    </row>
    <row r="8281">
      <c r="A8281" s="92"/>
      <c r="B8281" s="92"/>
      <c r="M8281" s="261"/>
    </row>
    <row r="8282">
      <c r="A8282" s="92"/>
      <c r="B8282" s="92"/>
      <c r="M8282" s="261"/>
    </row>
    <row r="8283">
      <c r="A8283" s="92"/>
      <c r="B8283" s="92"/>
      <c r="M8283" s="261"/>
    </row>
    <row r="8284">
      <c r="A8284" s="92"/>
      <c r="B8284" s="92"/>
      <c r="M8284" s="261"/>
    </row>
    <row r="8285">
      <c r="A8285" s="92"/>
      <c r="B8285" s="92"/>
      <c r="M8285" s="261"/>
    </row>
    <row r="8286">
      <c r="A8286" s="92"/>
      <c r="B8286" s="92"/>
      <c r="M8286" s="261"/>
    </row>
    <row r="8287">
      <c r="A8287" s="92"/>
      <c r="B8287" s="92"/>
      <c r="M8287" s="261"/>
    </row>
    <row r="8288">
      <c r="A8288" s="92"/>
      <c r="B8288" s="92"/>
      <c r="M8288" s="261"/>
    </row>
    <row r="8289">
      <c r="A8289" s="92"/>
      <c r="B8289" s="92"/>
      <c r="M8289" s="261"/>
    </row>
    <row r="8290">
      <c r="A8290" s="92"/>
      <c r="B8290" s="92"/>
      <c r="M8290" s="261"/>
    </row>
    <row r="8291">
      <c r="A8291" s="92"/>
      <c r="B8291" s="92"/>
      <c r="M8291" s="261"/>
    </row>
    <row r="8292">
      <c r="A8292" s="92"/>
      <c r="B8292" s="92"/>
      <c r="M8292" s="261"/>
    </row>
    <row r="8293">
      <c r="A8293" s="92"/>
      <c r="B8293" s="92"/>
      <c r="M8293" s="261"/>
    </row>
    <row r="8294">
      <c r="A8294" s="92"/>
      <c r="B8294" s="92"/>
      <c r="M8294" s="261"/>
    </row>
    <row r="8295">
      <c r="A8295" s="92"/>
      <c r="B8295" s="92"/>
      <c r="M8295" s="261"/>
    </row>
    <row r="8296">
      <c r="A8296" s="92"/>
      <c r="B8296" s="92"/>
      <c r="M8296" s="261"/>
    </row>
    <row r="8297">
      <c r="A8297" s="92"/>
      <c r="B8297" s="92"/>
      <c r="M8297" s="261"/>
    </row>
    <row r="8298">
      <c r="A8298" s="92"/>
      <c r="B8298" s="92"/>
      <c r="M8298" s="261"/>
    </row>
    <row r="8299">
      <c r="A8299" s="92"/>
      <c r="B8299" s="92"/>
      <c r="M8299" s="261"/>
    </row>
    <row r="8300">
      <c r="A8300" s="92"/>
      <c r="B8300" s="92"/>
      <c r="M8300" s="261"/>
    </row>
    <row r="8301">
      <c r="A8301" s="92"/>
      <c r="B8301" s="92"/>
      <c r="M8301" s="261"/>
    </row>
    <row r="8302">
      <c r="A8302" s="92"/>
      <c r="B8302" s="92"/>
      <c r="M8302" s="261"/>
    </row>
    <row r="8303">
      <c r="A8303" s="92"/>
      <c r="B8303" s="92"/>
      <c r="M8303" s="261"/>
    </row>
    <row r="8304">
      <c r="A8304" s="92"/>
      <c r="B8304" s="92"/>
      <c r="M8304" s="261"/>
    </row>
    <row r="8305">
      <c r="A8305" s="92"/>
      <c r="B8305" s="92"/>
      <c r="M8305" s="261"/>
    </row>
    <row r="8306">
      <c r="A8306" s="92"/>
      <c r="B8306" s="92"/>
      <c r="M8306" s="261"/>
    </row>
    <row r="8307">
      <c r="A8307" s="92"/>
      <c r="B8307" s="92"/>
      <c r="M8307" s="261"/>
    </row>
    <row r="8308">
      <c r="A8308" s="92"/>
      <c r="B8308" s="92"/>
      <c r="M8308" s="261"/>
    </row>
    <row r="8309">
      <c r="A8309" s="92"/>
      <c r="B8309" s="92"/>
      <c r="M8309" s="261"/>
    </row>
    <row r="8310">
      <c r="A8310" s="92"/>
      <c r="B8310" s="92"/>
      <c r="M8310" s="261"/>
    </row>
    <row r="8311">
      <c r="A8311" s="92"/>
      <c r="B8311" s="92"/>
      <c r="M8311" s="261"/>
    </row>
    <row r="8312">
      <c r="A8312" s="92"/>
      <c r="B8312" s="92"/>
      <c r="M8312" s="261"/>
    </row>
    <row r="8313">
      <c r="A8313" s="92"/>
      <c r="B8313" s="92"/>
      <c r="M8313" s="261"/>
    </row>
    <row r="8314">
      <c r="A8314" s="92"/>
      <c r="B8314" s="92"/>
      <c r="M8314" s="261"/>
    </row>
    <row r="8315">
      <c r="A8315" s="92"/>
      <c r="B8315" s="92"/>
      <c r="M8315" s="261"/>
    </row>
    <row r="8316">
      <c r="A8316" s="92"/>
      <c r="B8316" s="92"/>
      <c r="M8316" s="261"/>
    </row>
    <row r="8317">
      <c r="A8317" s="92"/>
      <c r="B8317" s="92"/>
      <c r="M8317" s="261"/>
    </row>
    <row r="8318">
      <c r="A8318" s="92"/>
      <c r="B8318" s="92"/>
      <c r="M8318" s="261"/>
    </row>
    <row r="8319">
      <c r="A8319" s="92"/>
      <c r="B8319" s="92"/>
      <c r="M8319" s="261"/>
    </row>
    <row r="8320">
      <c r="A8320" s="92"/>
      <c r="B8320" s="92"/>
      <c r="M8320" s="261"/>
    </row>
    <row r="8321">
      <c r="A8321" s="92"/>
      <c r="B8321" s="92"/>
      <c r="M8321" s="261"/>
    </row>
    <row r="8322">
      <c r="A8322" s="92"/>
      <c r="B8322" s="92"/>
      <c r="M8322" s="261"/>
    </row>
    <row r="8323">
      <c r="A8323" s="92"/>
      <c r="B8323" s="92"/>
      <c r="M8323" s="261"/>
    </row>
    <row r="8324">
      <c r="A8324" s="92"/>
      <c r="B8324" s="92"/>
      <c r="M8324" s="261"/>
    </row>
    <row r="8325">
      <c r="A8325" s="92"/>
      <c r="B8325" s="92"/>
      <c r="M8325" s="261"/>
    </row>
    <row r="8326">
      <c r="A8326" s="92"/>
      <c r="B8326" s="92"/>
      <c r="M8326" s="261"/>
    </row>
    <row r="8327">
      <c r="A8327" s="92"/>
      <c r="B8327" s="92"/>
      <c r="M8327" s="261"/>
    </row>
    <row r="8328">
      <c r="A8328" s="92"/>
      <c r="B8328" s="92"/>
      <c r="M8328" s="261"/>
    </row>
    <row r="8329">
      <c r="A8329" s="92"/>
      <c r="B8329" s="92"/>
      <c r="M8329" s="261"/>
    </row>
    <row r="8330">
      <c r="A8330" s="92"/>
      <c r="B8330" s="92"/>
      <c r="M8330" s="261"/>
    </row>
    <row r="8331">
      <c r="A8331" s="92"/>
      <c r="B8331" s="92"/>
      <c r="M8331" s="261"/>
    </row>
    <row r="8332">
      <c r="A8332" s="92"/>
      <c r="B8332" s="92"/>
      <c r="M8332" s="261"/>
    </row>
    <row r="8333">
      <c r="A8333" s="92"/>
      <c r="B8333" s="92"/>
      <c r="M8333" s="261"/>
    </row>
    <row r="8334">
      <c r="A8334" s="92"/>
      <c r="B8334" s="92"/>
      <c r="M8334" s="261"/>
    </row>
    <row r="8335">
      <c r="A8335" s="92"/>
      <c r="B8335" s="92"/>
      <c r="M8335" s="261"/>
    </row>
    <row r="8336">
      <c r="A8336" s="92"/>
      <c r="B8336" s="92"/>
      <c r="M8336" s="261"/>
    </row>
    <row r="8337">
      <c r="A8337" s="92"/>
      <c r="B8337" s="92"/>
      <c r="M8337" s="261"/>
    </row>
    <row r="8338">
      <c r="A8338" s="92"/>
      <c r="B8338" s="92"/>
      <c r="M8338" s="261"/>
    </row>
    <row r="8339">
      <c r="A8339" s="92"/>
      <c r="B8339" s="92"/>
      <c r="M8339" s="261"/>
    </row>
    <row r="8340">
      <c r="A8340" s="92"/>
      <c r="B8340" s="92"/>
      <c r="M8340" s="261"/>
    </row>
    <row r="8341">
      <c r="A8341" s="92"/>
      <c r="B8341" s="92"/>
      <c r="M8341" s="261"/>
    </row>
    <row r="8342">
      <c r="A8342" s="92"/>
      <c r="B8342" s="92"/>
      <c r="M8342" s="261"/>
    </row>
    <row r="8343">
      <c r="A8343" s="92"/>
      <c r="B8343" s="92"/>
      <c r="M8343" s="261"/>
    </row>
    <row r="8344">
      <c r="A8344" s="92"/>
      <c r="B8344" s="92"/>
      <c r="M8344" s="261"/>
    </row>
    <row r="8345">
      <c r="A8345" s="92"/>
      <c r="B8345" s="92"/>
      <c r="M8345" s="261"/>
    </row>
    <row r="8346">
      <c r="A8346" s="92"/>
      <c r="B8346" s="92"/>
      <c r="M8346" s="261"/>
    </row>
    <row r="8347">
      <c r="A8347" s="92"/>
      <c r="B8347" s="92"/>
      <c r="M8347" s="261"/>
    </row>
    <row r="8348">
      <c r="A8348" s="92"/>
      <c r="B8348" s="92"/>
      <c r="M8348" s="261"/>
    </row>
    <row r="8349">
      <c r="A8349" s="92"/>
      <c r="B8349" s="92"/>
      <c r="M8349" s="261"/>
    </row>
    <row r="8350">
      <c r="A8350" s="92"/>
      <c r="B8350" s="92"/>
      <c r="M8350" s="261"/>
    </row>
    <row r="8351">
      <c r="A8351" s="92"/>
      <c r="B8351" s="92"/>
      <c r="M8351" s="261"/>
    </row>
    <row r="8352">
      <c r="A8352" s="92"/>
      <c r="B8352" s="92"/>
      <c r="M8352" s="261"/>
    </row>
    <row r="8353">
      <c r="A8353" s="92"/>
      <c r="B8353" s="92"/>
      <c r="M8353" s="261"/>
    </row>
    <row r="8354">
      <c r="A8354" s="92"/>
      <c r="B8354" s="92"/>
      <c r="M8354" s="261"/>
    </row>
    <row r="8355">
      <c r="A8355" s="92"/>
      <c r="B8355" s="92"/>
      <c r="M8355" s="261"/>
    </row>
    <row r="8356">
      <c r="A8356" s="92"/>
      <c r="B8356" s="92"/>
      <c r="M8356" s="261"/>
    </row>
    <row r="8357">
      <c r="A8357" s="92"/>
      <c r="B8357" s="92"/>
      <c r="M8357" s="261"/>
    </row>
    <row r="8358">
      <c r="A8358" s="92"/>
      <c r="B8358" s="92"/>
      <c r="M8358" s="261"/>
    </row>
    <row r="8359">
      <c r="A8359" s="92"/>
      <c r="B8359" s="92"/>
      <c r="M8359" s="261"/>
    </row>
    <row r="8360">
      <c r="A8360" s="92"/>
      <c r="B8360" s="92"/>
      <c r="M8360" s="261"/>
    </row>
    <row r="8361">
      <c r="A8361" s="92"/>
      <c r="B8361" s="92"/>
      <c r="M8361" s="261"/>
    </row>
    <row r="8362">
      <c r="A8362" s="92"/>
      <c r="B8362" s="92"/>
      <c r="M8362" s="261"/>
    </row>
    <row r="8363">
      <c r="A8363" s="92"/>
      <c r="B8363" s="92"/>
      <c r="M8363" s="261"/>
    </row>
    <row r="8364">
      <c r="A8364" s="92"/>
      <c r="B8364" s="92"/>
      <c r="M8364" s="261"/>
    </row>
    <row r="8365">
      <c r="A8365" s="92"/>
      <c r="B8365" s="92"/>
      <c r="M8365" s="261"/>
    </row>
    <row r="8366">
      <c r="A8366" s="92"/>
      <c r="B8366" s="92"/>
      <c r="M8366" s="261"/>
    </row>
    <row r="8367">
      <c r="A8367" s="92"/>
      <c r="B8367" s="92"/>
      <c r="M8367" s="261"/>
    </row>
    <row r="8368">
      <c r="A8368" s="92"/>
      <c r="B8368" s="92"/>
      <c r="M8368" s="261"/>
    </row>
    <row r="8369">
      <c r="A8369" s="92"/>
      <c r="B8369" s="92"/>
      <c r="M8369" s="261"/>
    </row>
    <row r="8370">
      <c r="A8370" s="92"/>
      <c r="B8370" s="92"/>
      <c r="M8370" s="261"/>
    </row>
    <row r="8371">
      <c r="A8371" s="92"/>
      <c r="B8371" s="92"/>
      <c r="M8371" s="261"/>
    </row>
    <row r="8372">
      <c r="A8372" s="92"/>
      <c r="B8372" s="92"/>
      <c r="M8372" s="261"/>
    </row>
    <row r="8373">
      <c r="A8373" s="92"/>
      <c r="B8373" s="92"/>
      <c r="M8373" s="261"/>
    </row>
    <row r="8374">
      <c r="A8374" s="92"/>
      <c r="B8374" s="92"/>
      <c r="M8374" s="261"/>
    </row>
    <row r="8375">
      <c r="A8375" s="92"/>
      <c r="B8375" s="92"/>
      <c r="M8375" s="261"/>
    </row>
    <row r="8376">
      <c r="A8376" s="92"/>
      <c r="B8376" s="92"/>
      <c r="M8376" s="261"/>
    </row>
    <row r="8377">
      <c r="A8377" s="92"/>
      <c r="B8377" s="92"/>
      <c r="M8377" s="261"/>
    </row>
    <row r="8378">
      <c r="A8378" s="92"/>
      <c r="B8378" s="92"/>
      <c r="M8378" s="261"/>
    </row>
    <row r="8379">
      <c r="A8379" s="92"/>
      <c r="B8379" s="92"/>
      <c r="M8379" s="261"/>
    </row>
    <row r="8380">
      <c r="A8380" s="92"/>
      <c r="B8380" s="92"/>
      <c r="M8380" s="261"/>
    </row>
    <row r="8381">
      <c r="A8381" s="92"/>
      <c r="B8381" s="92"/>
      <c r="M8381" s="261"/>
    </row>
    <row r="8382">
      <c r="A8382" s="92"/>
      <c r="B8382" s="92"/>
      <c r="M8382" s="261"/>
    </row>
    <row r="8383">
      <c r="A8383" s="92"/>
      <c r="B8383" s="92"/>
      <c r="M8383" s="261"/>
    </row>
    <row r="8384">
      <c r="A8384" s="92"/>
      <c r="B8384" s="92"/>
      <c r="M8384" s="261"/>
    </row>
    <row r="8385">
      <c r="A8385" s="92"/>
      <c r="B8385" s="92"/>
      <c r="M8385" s="261"/>
    </row>
    <row r="8386">
      <c r="A8386" s="92"/>
      <c r="B8386" s="92"/>
      <c r="M8386" s="261"/>
    </row>
    <row r="8387">
      <c r="A8387" s="92"/>
      <c r="B8387" s="92"/>
      <c r="M8387" s="261"/>
    </row>
    <row r="8388">
      <c r="A8388" s="92"/>
      <c r="B8388" s="92"/>
      <c r="M8388" s="261"/>
    </row>
    <row r="8389">
      <c r="A8389" s="92"/>
      <c r="B8389" s="92"/>
      <c r="M8389" s="261"/>
    </row>
    <row r="8390">
      <c r="A8390" s="92"/>
      <c r="B8390" s="92"/>
      <c r="M8390" s="261"/>
    </row>
    <row r="8391">
      <c r="A8391" s="92"/>
      <c r="B8391" s="92"/>
      <c r="M8391" s="261"/>
    </row>
    <row r="8392">
      <c r="A8392" s="92"/>
      <c r="B8392" s="92"/>
      <c r="M8392" s="261"/>
    </row>
    <row r="8393">
      <c r="A8393" s="92"/>
      <c r="B8393" s="92"/>
      <c r="M8393" s="261"/>
    </row>
    <row r="8394">
      <c r="A8394" s="92"/>
      <c r="B8394" s="92"/>
      <c r="M8394" s="261"/>
    </row>
    <row r="8395">
      <c r="A8395" s="92"/>
      <c r="B8395" s="92"/>
      <c r="M8395" s="261"/>
    </row>
    <row r="8396">
      <c r="A8396" s="92"/>
      <c r="B8396" s="92"/>
      <c r="M8396" s="261"/>
    </row>
    <row r="8397">
      <c r="A8397" s="92"/>
      <c r="B8397" s="92"/>
      <c r="M8397" s="261"/>
    </row>
    <row r="8398">
      <c r="A8398" s="92"/>
      <c r="B8398" s="92"/>
      <c r="M8398" s="261"/>
    </row>
    <row r="8399">
      <c r="A8399" s="92"/>
      <c r="B8399" s="92"/>
      <c r="M8399" s="261"/>
    </row>
    <row r="8400">
      <c r="A8400" s="92"/>
      <c r="B8400" s="92"/>
      <c r="M8400" s="261"/>
    </row>
    <row r="8401">
      <c r="A8401" s="92"/>
      <c r="B8401" s="92"/>
      <c r="M8401" s="261"/>
    </row>
    <row r="8402">
      <c r="A8402" s="92"/>
      <c r="B8402" s="92"/>
      <c r="M8402" s="261"/>
    </row>
    <row r="8403">
      <c r="A8403" s="92"/>
      <c r="B8403" s="92"/>
      <c r="M8403" s="261"/>
    </row>
    <row r="8404">
      <c r="A8404" s="92"/>
      <c r="B8404" s="92"/>
      <c r="M8404" s="261"/>
    </row>
    <row r="8405">
      <c r="A8405" s="92"/>
      <c r="B8405" s="92"/>
      <c r="M8405" s="261"/>
    </row>
    <row r="8406">
      <c r="A8406" s="92"/>
      <c r="B8406" s="92"/>
      <c r="M8406" s="261"/>
    </row>
    <row r="8407">
      <c r="A8407" s="92"/>
      <c r="B8407" s="92"/>
      <c r="M8407" s="261"/>
    </row>
    <row r="8408">
      <c r="A8408" s="92"/>
      <c r="B8408" s="92"/>
      <c r="M8408" s="261"/>
    </row>
    <row r="8409">
      <c r="A8409" s="92"/>
      <c r="B8409" s="92"/>
      <c r="M8409" s="261"/>
    </row>
    <row r="8410">
      <c r="A8410" s="92"/>
      <c r="B8410" s="92"/>
      <c r="M8410" s="261"/>
    </row>
    <row r="8411">
      <c r="A8411" s="92"/>
      <c r="B8411" s="92"/>
      <c r="M8411" s="261"/>
    </row>
    <row r="8412">
      <c r="A8412" s="92"/>
      <c r="B8412" s="92"/>
      <c r="M8412" s="261"/>
    </row>
    <row r="8413">
      <c r="A8413" s="92"/>
      <c r="B8413" s="92"/>
      <c r="M8413" s="261"/>
    </row>
    <row r="8414">
      <c r="A8414" s="92"/>
      <c r="B8414" s="92"/>
      <c r="M8414" s="261"/>
    </row>
    <row r="8415">
      <c r="A8415" s="92"/>
      <c r="B8415" s="92"/>
      <c r="M8415" s="261"/>
    </row>
    <row r="8416">
      <c r="A8416" s="92"/>
      <c r="B8416" s="92"/>
      <c r="M8416" s="261"/>
    </row>
    <row r="8417">
      <c r="A8417" s="92"/>
      <c r="B8417" s="92"/>
      <c r="M8417" s="261"/>
    </row>
    <row r="8418">
      <c r="A8418" s="92"/>
      <c r="B8418" s="92"/>
      <c r="M8418" s="261"/>
    </row>
    <row r="8419">
      <c r="A8419" s="92"/>
      <c r="B8419" s="92"/>
      <c r="M8419" s="261"/>
    </row>
    <row r="8420">
      <c r="A8420" s="92"/>
      <c r="B8420" s="92"/>
      <c r="M8420" s="261"/>
    </row>
    <row r="8421">
      <c r="A8421" s="92"/>
      <c r="B8421" s="92"/>
      <c r="M8421" s="261"/>
    </row>
    <row r="8422">
      <c r="A8422" s="92"/>
      <c r="B8422" s="92"/>
      <c r="M8422" s="261"/>
    </row>
    <row r="8423">
      <c r="A8423" s="92"/>
      <c r="B8423" s="92"/>
      <c r="M8423" s="261"/>
    </row>
    <row r="8424">
      <c r="A8424" s="92"/>
      <c r="B8424" s="92"/>
      <c r="M8424" s="261"/>
    </row>
    <row r="8425">
      <c r="A8425" s="92"/>
      <c r="B8425" s="92"/>
      <c r="M8425" s="261"/>
    </row>
    <row r="8426">
      <c r="A8426" s="92"/>
      <c r="B8426" s="92"/>
      <c r="M8426" s="261"/>
    </row>
    <row r="8427">
      <c r="A8427" s="92"/>
      <c r="B8427" s="92"/>
      <c r="M8427" s="261"/>
    </row>
    <row r="8428">
      <c r="A8428" s="92"/>
      <c r="B8428" s="92"/>
      <c r="M8428" s="261"/>
    </row>
    <row r="8429">
      <c r="A8429" s="92"/>
      <c r="B8429" s="92"/>
      <c r="M8429" s="261"/>
    </row>
    <row r="8430">
      <c r="A8430" s="92"/>
      <c r="B8430" s="92"/>
      <c r="M8430" s="261"/>
    </row>
    <row r="8431">
      <c r="A8431" s="92"/>
      <c r="B8431" s="92"/>
      <c r="M8431" s="261"/>
    </row>
    <row r="8432">
      <c r="A8432" s="92"/>
      <c r="B8432" s="92"/>
      <c r="M8432" s="261"/>
    </row>
    <row r="8433">
      <c r="A8433" s="92"/>
      <c r="B8433" s="92"/>
      <c r="M8433" s="261"/>
    </row>
    <row r="8434">
      <c r="A8434" s="92"/>
      <c r="B8434" s="92"/>
      <c r="M8434" s="261"/>
    </row>
    <row r="8435">
      <c r="A8435" s="92"/>
      <c r="B8435" s="92"/>
      <c r="M8435" s="261"/>
    </row>
    <row r="8436">
      <c r="A8436" s="92"/>
      <c r="B8436" s="92"/>
      <c r="M8436" s="261"/>
    </row>
    <row r="8437">
      <c r="A8437" s="92"/>
      <c r="B8437" s="92"/>
      <c r="M8437" s="261"/>
    </row>
    <row r="8438">
      <c r="A8438" s="92"/>
      <c r="B8438" s="92"/>
      <c r="M8438" s="261"/>
    </row>
    <row r="8439">
      <c r="A8439" s="92"/>
      <c r="B8439" s="92"/>
      <c r="M8439" s="261"/>
    </row>
    <row r="8440">
      <c r="A8440" s="92"/>
      <c r="B8440" s="92"/>
      <c r="M8440" s="261"/>
    </row>
    <row r="8441">
      <c r="A8441" s="92"/>
      <c r="B8441" s="92"/>
      <c r="M8441" s="261"/>
    </row>
    <row r="8442">
      <c r="A8442" s="92"/>
      <c r="B8442" s="92"/>
      <c r="M8442" s="261"/>
    </row>
    <row r="8443">
      <c r="A8443" s="92"/>
      <c r="B8443" s="92"/>
      <c r="M8443" s="261"/>
    </row>
    <row r="8444">
      <c r="A8444" s="92"/>
      <c r="B8444" s="92"/>
      <c r="M8444" s="261"/>
    </row>
    <row r="8445">
      <c r="A8445" s="92"/>
      <c r="B8445" s="92"/>
      <c r="M8445" s="261"/>
    </row>
    <row r="8446">
      <c r="A8446" s="92"/>
      <c r="B8446" s="92"/>
      <c r="M8446" s="261"/>
    </row>
    <row r="8447">
      <c r="A8447" s="92"/>
      <c r="B8447" s="92"/>
      <c r="M8447" s="261"/>
    </row>
    <row r="8448">
      <c r="A8448" s="92"/>
      <c r="B8448" s="92"/>
      <c r="M8448" s="261"/>
    </row>
    <row r="8449">
      <c r="A8449" s="92"/>
      <c r="B8449" s="92"/>
      <c r="M8449" s="261"/>
    </row>
    <row r="8450">
      <c r="A8450" s="92"/>
      <c r="B8450" s="92"/>
      <c r="M8450" s="261"/>
    </row>
    <row r="8451">
      <c r="A8451" s="92"/>
      <c r="B8451" s="92"/>
      <c r="M8451" s="261"/>
    </row>
    <row r="8452">
      <c r="A8452" s="92"/>
      <c r="B8452" s="92"/>
      <c r="M8452" s="261"/>
    </row>
    <row r="8453">
      <c r="A8453" s="92"/>
      <c r="B8453" s="92"/>
      <c r="M8453" s="261"/>
    </row>
    <row r="8454">
      <c r="A8454" s="92"/>
      <c r="B8454" s="92"/>
      <c r="M8454" s="261"/>
    </row>
    <row r="8455">
      <c r="A8455" s="92"/>
      <c r="B8455" s="92"/>
      <c r="M8455" s="261"/>
    </row>
    <row r="8456">
      <c r="A8456" s="92"/>
      <c r="B8456" s="92"/>
      <c r="M8456" s="261"/>
    </row>
    <row r="8457">
      <c r="A8457" s="92"/>
      <c r="B8457" s="92"/>
      <c r="M8457" s="261"/>
    </row>
    <row r="8458">
      <c r="A8458" s="92"/>
      <c r="B8458" s="92"/>
      <c r="M8458" s="261"/>
    </row>
    <row r="8459">
      <c r="A8459" s="92"/>
      <c r="B8459" s="92"/>
      <c r="M8459" s="261"/>
    </row>
    <row r="8460">
      <c r="A8460" s="92"/>
      <c r="B8460" s="92"/>
      <c r="M8460" s="261"/>
    </row>
    <row r="8461">
      <c r="A8461" s="92"/>
      <c r="B8461" s="92"/>
      <c r="M8461" s="261"/>
    </row>
    <row r="8462">
      <c r="A8462" s="92"/>
      <c r="B8462" s="92"/>
      <c r="M8462" s="261"/>
    </row>
    <row r="8463">
      <c r="A8463" s="92"/>
      <c r="B8463" s="92"/>
      <c r="M8463" s="261"/>
    </row>
    <row r="8464">
      <c r="A8464" s="92"/>
      <c r="B8464" s="92"/>
      <c r="M8464" s="261"/>
    </row>
    <row r="8465">
      <c r="A8465" s="92"/>
      <c r="B8465" s="92"/>
      <c r="M8465" s="261"/>
    </row>
    <row r="8466">
      <c r="A8466" s="92"/>
      <c r="B8466" s="92"/>
      <c r="M8466" s="261"/>
    </row>
    <row r="8467">
      <c r="A8467" s="92"/>
      <c r="B8467" s="92"/>
      <c r="M8467" s="261"/>
    </row>
    <row r="8468">
      <c r="A8468" s="92"/>
      <c r="B8468" s="92"/>
      <c r="M8468" s="261"/>
    </row>
    <row r="8469">
      <c r="A8469" s="92"/>
      <c r="B8469" s="92"/>
      <c r="M8469" s="261"/>
    </row>
    <row r="8470">
      <c r="A8470" s="92"/>
      <c r="B8470" s="92"/>
      <c r="M8470" s="261"/>
    </row>
    <row r="8471">
      <c r="A8471" s="92"/>
      <c r="B8471" s="92"/>
      <c r="M8471" s="261"/>
    </row>
    <row r="8472">
      <c r="A8472" s="92"/>
      <c r="B8472" s="92"/>
      <c r="M8472" s="261"/>
    </row>
    <row r="8473">
      <c r="A8473" s="92"/>
      <c r="B8473" s="92"/>
      <c r="M8473" s="261"/>
    </row>
    <row r="8474">
      <c r="A8474" s="92"/>
      <c r="B8474" s="92"/>
      <c r="M8474" s="261"/>
    </row>
    <row r="8475">
      <c r="A8475" s="92"/>
      <c r="B8475" s="92"/>
      <c r="M8475" s="261"/>
    </row>
    <row r="8476">
      <c r="A8476" s="92"/>
      <c r="B8476" s="92"/>
      <c r="M8476" s="261"/>
    </row>
    <row r="8477">
      <c r="A8477" s="92"/>
      <c r="B8477" s="92"/>
      <c r="M8477" s="261"/>
    </row>
    <row r="8478">
      <c r="A8478" s="92"/>
      <c r="B8478" s="92"/>
      <c r="M8478" s="261"/>
    </row>
    <row r="8479">
      <c r="A8479" s="92"/>
      <c r="B8479" s="92"/>
      <c r="M8479" s="261"/>
    </row>
    <row r="8480">
      <c r="A8480" s="92"/>
      <c r="B8480" s="92"/>
      <c r="M8480" s="261"/>
    </row>
    <row r="8481">
      <c r="A8481" s="92"/>
      <c r="B8481" s="92"/>
      <c r="M8481" s="261"/>
    </row>
    <row r="8482">
      <c r="A8482" s="92"/>
      <c r="B8482" s="92"/>
      <c r="M8482" s="261"/>
    </row>
    <row r="8483">
      <c r="A8483" s="92"/>
      <c r="B8483" s="92"/>
      <c r="M8483" s="261"/>
    </row>
    <row r="8484">
      <c r="A8484" s="92"/>
      <c r="B8484" s="92"/>
      <c r="M8484" s="261"/>
    </row>
    <row r="8485">
      <c r="A8485" s="92"/>
      <c r="B8485" s="92"/>
      <c r="M8485" s="261"/>
    </row>
    <row r="8486">
      <c r="A8486" s="92"/>
      <c r="B8486" s="92"/>
      <c r="M8486" s="261"/>
    </row>
    <row r="8487">
      <c r="A8487" s="92"/>
      <c r="B8487" s="92"/>
      <c r="M8487" s="261"/>
    </row>
    <row r="8488">
      <c r="A8488" s="92"/>
      <c r="B8488" s="92"/>
      <c r="M8488" s="261"/>
    </row>
    <row r="8489">
      <c r="A8489" s="92"/>
      <c r="B8489" s="92"/>
      <c r="M8489" s="261"/>
    </row>
    <row r="8490">
      <c r="A8490" s="92"/>
      <c r="B8490" s="92"/>
      <c r="M8490" s="261"/>
    </row>
    <row r="8491">
      <c r="A8491" s="92"/>
      <c r="B8491" s="92"/>
      <c r="M8491" s="261"/>
    </row>
    <row r="8492">
      <c r="A8492" s="92"/>
      <c r="B8492" s="92"/>
      <c r="M8492" s="261"/>
    </row>
    <row r="8493">
      <c r="A8493" s="92"/>
      <c r="B8493" s="92"/>
      <c r="M8493" s="261"/>
    </row>
    <row r="8494">
      <c r="A8494" s="92"/>
      <c r="B8494" s="92"/>
      <c r="M8494" s="261"/>
    </row>
    <row r="8495">
      <c r="A8495" s="92"/>
      <c r="B8495" s="92"/>
      <c r="M8495" s="261"/>
    </row>
    <row r="8496">
      <c r="A8496" s="92"/>
      <c r="B8496" s="92"/>
      <c r="M8496" s="261"/>
    </row>
    <row r="8497">
      <c r="A8497" s="92"/>
      <c r="B8497" s="92"/>
      <c r="M8497" s="261"/>
    </row>
    <row r="8498">
      <c r="A8498" s="92"/>
      <c r="B8498" s="92"/>
      <c r="M8498" s="261"/>
    </row>
    <row r="8499">
      <c r="A8499" s="92"/>
      <c r="B8499" s="92"/>
      <c r="M8499" s="261"/>
    </row>
    <row r="8500">
      <c r="A8500" s="92"/>
      <c r="B8500" s="92"/>
      <c r="M8500" s="261"/>
    </row>
    <row r="8501">
      <c r="A8501" s="92"/>
      <c r="B8501" s="92"/>
      <c r="M8501" s="261"/>
    </row>
    <row r="8502">
      <c r="A8502" s="92"/>
      <c r="B8502" s="92"/>
      <c r="M8502" s="261"/>
    </row>
    <row r="8503">
      <c r="A8503" s="92"/>
      <c r="B8503" s="92"/>
      <c r="M8503" s="261"/>
    </row>
    <row r="8504">
      <c r="A8504" s="92"/>
      <c r="B8504" s="92"/>
      <c r="M8504" s="261"/>
    </row>
    <row r="8505">
      <c r="A8505" s="92"/>
      <c r="B8505" s="92"/>
      <c r="M8505" s="261"/>
    </row>
    <row r="8506">
      <c r="A8506" s="92"/>
      <c r="B8506" s="92"/>
      <c r="M8506" s="261"/>
    </row>
    <row r="8507">
      <c r="A8507" s="92"/>
      <c r="B8507" s="92"/>
      <c r="M8507" s="261"/>
    </row>
    <row r="8508">
      <c r="A8508" s="92"/>
      <c r="B8508" s="92"/>
      <c r="M8508" s="261"/>
    </row>
    <row r="8509">
      <c r="A8509" s="92"/>
      <c r="B8509" s="92"/>
      <c r="M8509" s="261"/>
    </row>
    <row r="8510">
      <c r="A8510" s="92"/>
      <c r="B8510" s="92"/>
      <c r="M8510" s="261"/>
    </row>
    <row r="8511">
      <c r="A8511" s="92"/>
      <c r="B8511" s="92"/>
      <c r="M8511" s="261"/>
    </row>
    <row r="8512">
      <c r="A8512" s="92"/>
      <c r="B8512" s="92"/>
      <c r="M8512" s="261"/>
    </row>
    <row r="8513">
      <c r="A8513" s="92"/>
      <c r="B8513" s="92"/>
      <c r="M8513" s="261"/>
    </row>
    <row r="8514">
      <c r="A8514" s="92"/>
      <c r="B8514" s="92"/>
      <c r="M8514" s="261"/>
    </row>
    <row r="8515">
      <c r="A8515" s="92"/>
      <c r="B8515" s="92"/>
      <c r="M8515" s="261"/>
    </row>
    <row r="8516">
      <c r="A8516" s="92"/>
      <c r="B8516" s="92"/>
      <c r="M8516" s="261"/>
    </row>
    <row r="8517">
      <c r="A8517" s="92"/>
      <c r="B8517" s="92"/>
      <c r="M8517" s="261"/>
    </row>
    <row r="8518">
      <c r="A8518" s="92"/>
      <c r="B8518" s="92"/>
      <c r="M8518" s="261"/>
    </row>
    <row r="8519">
      <c r="A8519" s="92"/>
      <c r="B8519" s="92"/>
      <c r="M8519" s="261"/>
    </row>
    <row r="8520">
      <c r="A8520" s="92"/>
      <c r="B8520" s="92"/>
      <c r="M8520" s="261"/>
    </row>
    <row r="8521">
      <c r="A8521" s="92"/>
      <c r="B8521" s="92"/>
      <c r="M8521" s="261"/>
    </row>
    <row r="8522">
      <c r="A8522" s="92"/>
      <c r="B8522" s="92"/>
      <c r="M8522" s="261"/>
    </row>
    <row r="8523">
      <c r="A8523" s="92"/>
      <c r="B8523" s="92"/>
      <c r="M8523" s="261"/>
    </row>
    <row r="8524">
      <c r="A8524" s="92"/>
      <c r="B8524" s="92"/>
      <c r="M8524" s="261"/>
    </row>
    <row r="8525">
      <c r="A8525" s="92"/>
      <c r="B8525" s="92"/>
      <c r="M8525" s="261"/>
    </row>
    <row r="8526">
      <c r="A8526" s="92"/>
      <c r="B8526" s="92"/>
      <c r="M8526" s="261"/>
    </row>
    <row r="8527">
      <c r="A8527" s="92"/>
      <c r="B8527" s="92"/>
      <c r="M8527" s="261"/>
    </row>
    <row r="8528">
      <c r="A8528" s="92"/>
      <c r="B8528" s="92"/>
      <c r="M8528" s="261"/>
    </row>
    <row r="8529">
      <c r="A8529" s="92"/>
      <c r="B8529" s="92"/>
      <c r="M8529" s="261"/>
    </row>
    <row r="8530">
      <c r="A8530" s="92"/>
      <c r="B8530" s="92"/>
      <c r="M8530" s="261"/>
    </row>
    <row r="8531">
      <c r="A8531" s="92"/>
      <c r="B8531" s="92"/>
      <c r="M8531" s="261"/>
    </row>
    <row r="8532">
      <c r="A8532" s="92"/>
      <c r="B8532" s="92"/>
      <c r="M8532" s="261"/>
    </row>
    <row r="8533">
      <c r="A8533" s="92"/>
      <c r="B8533" s="92"/>
      <c r="M8533" s="261"/>
    </row>
    <row r="8534">
      <c r="A8534" s="92"/>
      <c r="B8534" s="92"/>
      <c r="M8534" s="261"/>
    </row>
    <row r="8535">
      <c r="A8535" s="92"/>
      <c r="B8535" s="92"/>
      <c r="M8535" s="261"/>
    </row>
    <row r="8536">
      <c r="A8536" s="92"/>
      <c r="B8536" s="92"/>
      <c r="M8536" s="261"/>
    </row>
    <row r="8537">
      <c r="A8537" s="92"/>
      <c r="B8537" s="92"/>
      <c r="M8537" s="261"/>
    </row>
    <row r="8538">
      <c r="A8538" s="92"/>
      <c r="B8538" s="92"/>
      <c r="M8538" s="261"/>
    </row>
    <row r="8539">
      <c r="A8539" s="92"/>
      <c r="B8539" s="92"/>
      <c r="M8539" s="261"/>
    </row>
    <row r="8540">
      <c r="A8540" s="92"/>
      <c r="B8540" s="92"/>
      <c r="M8540" s="261"/>
    </row>
    <row r="8541">
      <c r="A8541" s="92"/>
      <c r="B8541" s="92"/>
      <c r="M8541" s="261"/>
    </row>
    <row r="8542">
      <c r="A8542" s="92"/>
      <c r="B8542" s="92"/>
      <c r="M8542" s="261"/>
    </row>
    <row r="8543">
      <c r="A8543" s="92"/>
      <c r="B8543" s="92"/>
      <c r="M8543" s="261"/>
    </row>
    <row r="8544">
      <c r="A8544" s="92"/>
      <c r="B8544" s="92"/>
      <c r="M8544" s="261"/>
    </row>
    <row r="8545">
      <c r="A8545" s="92"/>
      <c r="B8545" s="92"/>
      <c r="M8545" s="261"/>
    </row>
    <row r="8546">
      <c r="A8546" s="92"/>
      <c r="B8546" s="92"/>
      <c r="M8546" s="261"/>
    </row>
    <row r="8547">
      <c r="A8547" s="92"/>
      <c r="B8547" s="92"/>
      <c r="M8547" s="261"/>
    </row>
    <row r="8548">
      <c r="A8548" s="92"/>
      <c r="B8548" s="92"/>
      <c r="M8548" s="261"/>
    </row>
    <row r="8549">
      <c r="A8549" s="92"/>
      <c r="B8549" s="92"/>
      <c r="M8549" s="261"/>
    </row>
    <row r="8550">
      <c r="A8550" s="92"/>
      <c r="B8550" s="92"/>
      <c r="M8550" s="261"/>
    </row>
    <row r="8551">
      <c r="A8551" s="92"/>
      <c r="B8551" s="92"/>
      <c r="M8551" s="261"/>
    </row>
    <row r="8552">
      <c r="A8552" s="92"/>
      <c r="B8552" s="92"/>
      <c r="M8552" s="261"/>
    </row>
    <row r="8553">
      <c r="A8553" s="92"/>
      <c r="B8553" s="92"/>
      <c r="M8553" s="261"/>
    </row>
    <row r="8554">
      <c r="A8554" s="92"/>
      <c r="B8554" s="92"/>
      <c r="M8554" s="261"/>
    </row>
    <row r="8555">
      <c r="A8555" s="92"/>
      <c r="B8555" s="92"/>
      <c r="M8555" s="261"/>
    </row>
    <row r="8556">
      <c r="A8556" s="92"/>
      <c r="B8556" s="92"/>
      <c r="M8556" s="261"/>
    </row>
    <row r="8557">
      <c r="A8557" s="92"/>
      <c r="B8557" s="92"/>
      <c r="M8557" s="261"/>
    </row>
    <row r="8558">
      <c r="A8558" s="92"/>
      <c r="B8558" s="92"/>
      <c r="M8558" s="261"/>
    </row>
    <row r="8559">
      <c r="A8559" s="92"/>
      <c r="B8559" s="92"/>
      <c r="M8559" s="261"/>
    </row>
    <row r="8560">
      <c r="A8560" s="92"/>
      <c r="B8560" s="92"/>
      <c r="M8560" s="261"/>
    </row>
    <row r="8561">
      <c r="A8561" s="92"/>
      <c r="B8561" s="92"/>
      <c r="M8561" s="261"/>
    </row>
    <row r="8562">
      <c r="A8562" s="92"/>
      <c r="B8562" s="92"/>
      <c r="M8562" s="261"/>
    </row>
    <row r="8563">
      <c r="A8563" s="92"/>
      <c r="B8563" s="92"/>
      <c r="M8563" s="261"/>
    </row>
    <row r="8564">
      <c r="A8564" s="92"/>
      <c r="B8564" s="92"/>
      <c r="M8564" s="261"/>
    </row>
    <row r="8565">
      <c r="A8565" s="92"/>
      <c r="B8565" s="92"/>
      <c r="M8565" s="261"/>
    </row>
    <row r="8566">
      <c r="A8566" s="92"/>
      <c r="B8566" s="92"/>
      <c r="M8566" s="261"/>
    </row>
    <row r="8567">
      <c r="A8567" s="92"/>
      <c r="B8567" s="92"/>
      <c r="M8567" s="261"/>
    </row>
    <row r="8568">
      <c r="A8568" s="92"/>
      <c r="B8568" s="92"/>
      <c r="M8568" s="261"/>
    </row>
    <row r="8569">
      <c r="A8569" s="92"/>
      <c r="B8569" s="92"/>
      <c r="M8569" s="261"/>
    </row>
    <row r="8570">
      <c r="A8570" s="92"/>
      <c r="B8570" s="92"/>
      <c r="M8570" s="261"/>
    </row>
    <row r="8571">
      <c r="A8571" s="92"/>
      <c r="B8571" s="92"/>
      <c r="M8571" s="261"/>
    </row>
    <row r="8572">
      <c r="A8572" s="92"/>
      <c r="B8572" s="92"/>
      <c r="M8572" s="261"/>
    </row>
    <row r="8573">
      <c r="A8573" s="92"/>
      <c r="B8573" s="92"/>
      <c r="M8573" s="261"/>
    </row>
    <row r="8574">
      <c r="A8574" s="92"/>
      <c r="B8574" s="92"/>
      <c r="M8574" s="261"/>
    </row>
    <row r="8575">
      <c r="A8575" s="92"/>
      <c r="B8575" s="92"/>
      <c r="M8575" s="261"/>
    </row>
    <row r="8576">
      <c r="A8576" s="92"/>
      <c r="B8576" s="92"/>
      <c r="M8576" s="261"/>
    </row>
    <row r="8577">
      <c r="A8577" s="92"/>
      <c r="B8577" s="92"/>
      <c r="M8577" s="261"/>
    </row>
    <row r="8578">
      <c r="A8578" s="92"/>
      <c r="B8578" s="92"/>
      <c r="M8578" s="261"/>
    </row>
    <row r="8579">
      <c r="A8579" s="92"/>
      <c r="B8579" s="92"/>
      <c r="M8579" s="261"/>
    </row>
    <row r="8580">
      <c r="A8580" s="92"/>
      <c r="B8580" s="92"/>
      <c r="M8580" s="261"/>
    </row>
    <row r="8581">
      <c r="A8581" s="92"/>
      <c r="B8581" s="92"/>
      <c r="M8581" s="261"/>
    </row>
    <row r="8582">
      <c r="A8582" s="92"/>
      <c r="B8582" s="92"/>
      <c r="M8582" s="261"/>
    </row>
    <row r="8583">
      <c r="A8583" s="92"/>
      <c r="B8583" s="92"/>
      <c r="M8583" s="261"/>
    </row>
    <row r="8584">
      <c r="A8584" s="92"/>
      <c r="B8584" s="92"/>
      <c r="M8584" s="261"/>
    </row>
    <row r="8585">
      <c r="A8585" s="92"/>
      <c r="B8585" s="92"/>
      <c r="M8585" s="261"/>
    </row>
    <row r="8586">
      <c r="A8586" s="92"/>
      <c r="B8586" s="92"/>
      <c r="M8586" s="261"/>
    </row>
    <row r="8587">
      <c r="A8587" s="92"/>
      <c r="B8587" s="92"/>
      <c r="M8587" s="261"/>
    </row>
    <row r="8588">
      <c r="A8588" s="92"/>
      <c r="B8588" s="92"/>
      <c r="M8588" s="261"/>
    </row>
    <row r="8589">
      <c r="A8589" s="92"/>
      <c r="B8589" s="92"/>
      <c r="M8589" s="261"/>
    </row>
    <row r="8590">
      <c r="A8590" s="92"/>
      <c r="B8590" s="92"/>
      <c r="M8590" s="261"/>
    </row>
    <row r="8591">
      <c r="A8591" s="92"/>
      <c r="B8591" s="92"/>
      <c r="M8591" s="261"/>
    </row>
    <row r="8592">
      <c r="A8592" s="92"/>
      <c r="B8592" s="92"/>
      <c r="M8592" s="261"/>
    </row>
    <row r="8593">
      <c r="A8593" s="92"/>
      <c r="B8593" s="92"/>
      <c r="M8593" s="261"/>
    </row>
    <row r="8594">
      <c r="A8594" s="92"/>
      <c r="B8594" s="92"/>
      <c r="M8594" s="261"/>
    </row>
    <row r="8595">
      <c r="A8595" s="92"/>
      <c r="B8595" s="92"/>
      <c r="M8595" s="261"/>
    </row>
    <row r="8596">
      <c r="A8596" s="92"/>
      <c r="B8596" s="92"/>
      <c r="M8596" s="261"/>
    </row>
    <row r="8597">
      <c r="A8597" s="92"/>
      <c r="B8597" s="92"/>
      <c r="M8597" s="261"/>
    </row>
    <row r="8598">
      <c r="A8598" s="92"/>
      <c r="B8598" s="92"/>
      <c r="M8598" s="261"/>
    </row>
    <row r="8599">
      <c r="A8599" s="92"/>
      <c r="B8599" s="92"/>
      <c r="M8599" s="261"/>
    </row>
    <row r="8600">
      <c r="A8600" s="92"/>
      <c r="B8600" s="92"/>
      <c r="M8600" s="261"/>
    </row>
    <row r="8601">
      <c r="A8601" s="92"/>
      <c r="B8601" s="92"/>
      <c r="M8601" s="261"/>
    </row>
    <row r="8602">
      <c r="A8602" s="92"/>
      <c r="B8602" s="92"/>
      <c r="M8602" s="261"/>
    </row>
    <row r="8603">
      <c r="A8603" s="92"/>
      <c r="B8603" s="92"/>
      <c r="M8603" s="261"/>
    </row>
    <row r="8604">
      <c r="A8604" s="92"/>
      <c r="B8604" s="92"/>
      <c r="M8604" s="261"/>
    </row>
    <row r="8605">
      <c r="A8605" s="92"/>
      <c r="B8605" s="92"/>
      <c r="M8605" s="261"/>
    </row>
    <row r="8606">
      <c r="A8606" s="92"/>
      <c r="B8606" s="92"/>
      <c r="M8606" s="261"/>
    </row>
    <row r="8607">
      <c r="A8607" s="92"/>
      <c r="B8607" s="92"/>
      <c r="M8607" s="261"/>
    </row>
    <row r="8608">
      <c r="A8608" s="92"/>
      <c r="B8608" s="92"/>
      <c r="M8608" s="261"/>
    </row>
    <row r="8609">
      <c r="A8609" s="92"/>
      <c r="B8609" s="92"/>
      <c r="M8609" s="261"/>
    </row>
    <row r="8610">
      <c r="A8610" s="92"/>
      <c r="B8610" s="92"/>
      <c r="M8610" s="261"/>
    </row>
    <row r="8611">
      <c r="A8611" s="92"/>
      <c r="B8611" s="92"/>
      <c r="M8611" s="261"/>
    </row>
    <row r="8612">
      <c r="A8612" s="92"/>
      <c r="B8612" s="92"/>
      <c r="M8612" s="261"/>
    </row>
    <row r="8613">
      <c r="A8613" s="92"/>
      <c r="B8613" s="92"/>
      <c r="M8613" s="261"/>
    </row>
    <row r="8614">
      <c r="A8614" s="92"/>
      <c r="B8614" s="92"/>
      <c r="M8614" s="261"/>
    </row>
    <row r="8615">
      <c r="A8615" s="92"/>
      <c r="B8615" s="92"/>
      <c r="M8615" s="261"/>
    </row>
    <row r="8616">
      <c r="A8616" s="92"/>
      <c r="B8616" s="92"/>
      <c r="M8616" s="261"/>
    </row>
    <row r="8617">
      <c r="A8617" s="92"/>
      <c r="B8617" s="92"/>
      <c r="M8617" s="261"/>
    </row>
    <row r="8618">
      <c r="A8618" s="92"/>
      <c r="B8618" s="92"/>
      <c r="M8618" s="261"/>
    </row>
    <row r="8619">
      <c r="A8619" s="92"/>
      <c r="B8619" s="92"/>
      <c r="M8619" s="261"/>
    </row>
    <row r="8620">
      <c r="A8620" s="92"/>
      <c r="B8620" s="92"/>
      <c r="M8620" s="261"/>
    </row>
    <row r="8621">
      <c r="A8621" s="92"/>
      <c r="B8621" s="92"/>
      <c r="M8621" s="261"/>
    </row>
    <row r="8622">
      <c r="A8622" s="92"/>
      <c r="B8622" s="92"/>
      <c r="M8622" s="261"/>
    </row>
    <row r="8623">
      <c r="A8623" s="92"/>
      <c r="B8623" s="92"/>
      <c r="M8623" s="261"/>
    </row>
    <row r="8624">
      <c r="A8624" s="92"/>
      <c r="B8624" s="92"/>
      <c r="M8624" s="261"/>
    </row>
    <row r="8625">
      <c r="A8625" s="92"/>
      <c r="B8625" s="92"/>
      <c r="M8625" s="261"/>
    </row>
    <row r="8626">
      <c r="A8626" s="92"/>
      <c r="B8626" s="92"/>
      <c r="M8626" s="261"/>
    </row>
    <row r="8627">
      <c r="A8627" s="92"/>
      <c r="B8627" s="92"/>
      <c r="M8627" s="261"/>
    </row>
    <row r="8628">
      <c r="A8628" s="92"/>
      <c r="B8628" s="92"/>
      <c r="M8628" s="261"/>
    </row>
    <row r="8629">
      <c r="A8629" s="92"/>
      <c r="B8629" s="92"/>
      <c r="M8629" s="261"/>
    </row>
    <row r="8630">
      <c r="A8630" s="92"/>
      <c r="B8630" s="92"/>
      <c r="M8630" s="261"/>
    </row>
    <row r="8631">
      <c r="A8631" s="92"/>
      <c r="B8631" s="92"/>
      <c r="M8631" s="261"/>
    </row>
    <row r="8632">
      <c r="A8632" s="92"/>
      <c r="B8632" s="92"/>
      <c r="M8632" s="261"/>
    </row>
    <row r="8633">
      <c r="A8633" s="92"/>
      <c r="B8633" s="92"/>
      <c r="M8633" s="261"/>
    </row>
    <row r="8634">
      <c r="A8634" s="92"/>
      <c r="B8634" s="92"/>
      <c r="M8634" s="261"/>
    </row>
    <row r="8635">
      <c r="A8635" s="92"/>
      <c r="B8635" s="92"/>
      <c r="M8635" s="261"/>
    </row>
    <row r="8636">
      <c r="A8636" s="92"/>
      <c r="B8636" s="92"/>
      <c r="M8636" s="261"/>
    </row>
    <row r="8637">
      <c r="A8637" s="92"/>
      <c r="B8637" s="92"/>
      <c r="M8637" s="261"/>
    </row>
    <row r="8638">
      <c r="A8638" s="92"/>
      <c r="B8638" s="92"/>
      <c r="M8638" s="261"/>
    </row>
    <row r="8639">
      <c r="A8639" s="92"/>
      <c r="B8639" s="92"/>
      <c r="M8639" s="261"/>
    </row>
    <row r="8640">
      <c r="A8640" s="92"/>
      <c r="B8640" s="92"/>
      <c r="M8640" s="261"/>
    </row>
    <row r="8641">
      <c r="A8641" s="92"/>
      <c r="B8641" s="92"/>
      <c r="M8641" s="261"/>
    </row>
    <row r="8642">
      <c r="A8642" s="92"/>
      <c r="B8642" s="92"/>
      <c r="M8642" s="261"/>
    </row>
    <row r="8643">
      <c r="A8643" s="92"/>
      <c r="B8643" s="92"/>
      <c r="M8643" s="261"/>
    </row>
    <row r="8644">
      <c r="A8644" s="92"/>
      <c r="B8644" s="92"/>
      <c r="M8644" s="261"/>
    </row>
    <row r="8645">
      <c r="A8645" s="92"/>
      <c r="B8645" s="92"/>
      <c r="M8645" s="261"/>
    </row>
    <row r="8646">
      <c r="A8646" s="92"/>
      <c r="B8646" s="92"/>
      <c r="M8646" s="261"/>
    </row>
    <row r="8647">
      <c r="A8647" s="92"/>
      <c r="B8647" s="92"/>
      <c r="M8647" s="261"/>
    </row>
    <row r="8648">
      <c r="A8648" s="92"/>
      <c r="B8648" s="92"/>
      <c r="M8648" s="261"/>
    </row>
    <row r="8649">
      <c r="A8649" s="92"/>
      <c r="B8649" s="92"/>
      <c r="M8649" s="261"/>
    </row>
    <row r="8650">
      <c r="A8650" s="92"/>
      <c r="B8650" s="92"/>
      <c r="M8650" s="261"/>
    </row>
    <row r="8651">
      <c r="A8651" s="92"/>
      <c r="B8651" s="92"/>
      <c r="M8651" s="261"/>
    </row>
    <row r="8652">
      <c r="A8652" s="92"/>
      <c r="B8652" s="92"/>
      <c r="M8652" s="261"/>
    </row>
    <row r="8653">
      <c r="A8653" s="92"/>
      <c r="B8653" s="92"/>
      <c r="M8653" s="261"/>
    </row>
    <row r="8654">
      <c r="A8654" s="92"/>
      <c r="B8654" s="92"/>
      <c r="M8654" s="261"/>
    </row>
    <row r="8655">
      <c r="A8655" s="92"/>
      <c r="B8655" s="92"/>
      <c r="M8655" s="261"/>
    </row>
    <row r="8656">
      <c r="A8656" s="92"/>
      <c r="B8656" s="92"/>
      <c r="M8656" s="261"/>
    </row>
    <row r="8657">
      <c r="A8657" s="92"/>
      <c r="B8657" s="92"/>
      <c r="M8657" s="261"/>
    </row>
    <row r="8658">
      <c r="A8658" s="92"/>
      <c r="B8658" s="92"/>
      <c r="M8658" s="261"/>
    </row>
    <row r="8659">
      <c r="A8659" s="92"/>
      <c r="B8659" s="92"/>
      <c r="M8659" s="261"/>
    </row>
    <row r="8660">
      <c r="A8660" s="92"/>
      <c r="B8660" s="92"/>
      <c r="M8660" s="261"/>
    </row>
    <row r="8661">
      <c r="A8661" s="92"/>
      <c r="B8661" s="92"/>
      <c r="M8661" s="261"/>
    </row>
    <row r="8662">
      <c r="A8662" s="92"/>
      <c r="B8662" s="92"/>
      <c r="M8662" s="261"/>
    </row>
    <row r="8663">
      <c r="A8663" s="92"/>
      <c r="B8663" s="92"/>
      <c r="M8663" s="261"/>
    </row>
    <row r="8664">
      <c r="A8664" s="92"/>
      <c r="B8664" s="92"/>
      <c r="M8664" s="261"/>
    </row>
    <row r="8665">
      <c r="A8665" s="92"/>
      <c r="B8665" s="92"/>
      <c r="M8665" s="261"/>
    </row>
    <row r="8666">
      <c r="A8666" s="92"/>
      <c r="B8666" s="92"/>
      <c r="M8666" s="261"/>
    </row>
    <row r="8667">
      <c r="A8667" s="92"/>
      <c r="B8667" s="92"/>
      <c r="M8667" s="261"/>
    </row>
    <row r="8668">
      <c r="A8668" s="92"/>
      <c r="B8668" s="92"/>
      <c r="M8668" s="261"/>
    </row>
    <row r="8669">
      <c r="A8669" s="92"/>
      <c r="B8669" s="92"/>
      <c r="M8669" s="261"/>
    </row>
    <row r="8670">
      <c r="A8670" s="92"/>
      <c r="B8670" s="92"/>
      <c r="M8670" s="261"/>
    </row>
    <row r="8671">
      <c r="A8671" s="92"/>
      <c r="B8671" s="92"/>
      <c r="M8671" s="261"/>
    </row>
    <row r="8672">
      <c r="A8672" s="92"/>
      <c r="B8672" s="92"/>
      <c r="M8672" s="261"/>
    </row>
    <row r="8673">
      <c r="A8673" s="92"/>
      <c r="B8673" s="92"/>
      <c r="M8673" s="261"/>
    </row>
    <row r="8674">
      <c r="A8674" s="92"/>
      <c r="B8674" s="92"/>
      <c r="M8674" s="261"/>
    </row>
    <row r="8675">
      <c r="A8675" s="92"/>
      <c r="B8675" s="92"/>
      <c r="M8675" s="261"/>
    </row>
    <row r="8676">
      <c r="A8676" s="92"/>
      <c r="B8676" s="92"/>
      <c r="M8676" s="261"/>
    </row>
    <row r="8677">
      <c r="A8677" s="92"/>
      <c r="B8677" s="92"/>
      <c r="M8677" s="261"/>
    </row>
    <row r="8678">
      <c r="A8678" s="92"/>
      <c r="B8678" s="92"/>
      <c r="M8678" s="261"/>
    </row>
    <row r="8679">
      <c r="A8679" s="92"/>
      <c r="B8679" s="92"/>
      <c r="M8679" s="261"/>
    </row>
    <row r="8680">
      <c r="A8680" s="92"/>
      <c r="B8680" s="92"/>
      <c r="M8680" s="261"/>
    </row>
    <row r="8681">
      <c r="A8681" s="92"/>
      <c r="B8681" s="92"/>
      <c r="M8681" s="261"/>
    </row>
    <row r="8682">
      <c r="A8682" s="92"/>
      <c r="B8682" s="92"/>
      <c r="M8682" s="261"/>
    </row>
    <row r="8683">
      <c r="A8683" s="92"/>
      <c r="B8683" s="92"/>
      <c r="M8683" s="261"/>
    </row>
    <row r="8684">
      <c r="A8684" s="92"/>
      <c r="B8684" s="92"/>
      <c r="M8684" s="261"/>
    </row>
    <row r="8685">
      <c r="A8685" s="92"/>
      <c r="B8685" s="92"/>
      <c r="M8685" s="261"/>
    </row>
    <row r="8686">
      <c r="A8686" s="92"/>
      <c r="B8686" s="92"/>
      <c r="M8686" s="261"/>
    </row>
    <row r="8687">
      <c r="A8687" s="92"/>
      <c r="B8687" s="92"/>
      <c r="M8687" s="261"/>
    </row>
    <row r="8688">
      <c r="A8688" s="92"/>
      <c r="B8688" s="92"/>
      <c r="M8688" s="261"/>
    </row>
    <row r="8689">
      <c r="A8689" s="92"/>
      <c r="B8689" s="92"/>
      <c r="M8689" s="261"/>
    </row>
    <row r="8690">
      <c r="A8690" s="92"/>
      <c r="B8690" s="92"/>
      <c r="M8690" s="261"/>
    </row>
    <row r="8691">
      <c r="A8691" s="92"/>
      <c r="B8691" s="92"/>
      <c r="M8691" s="261"/>
    </row>
    <row r="8692">
      <c r="A8692" s="92"/>
      <c r="B8692" s="92"/>
      <c r="M8692" s="261"/>
    </row>
    <row r="8693">
      <c r="A8693" s="92"/>
      <c r="B8693" s="92"/>
      <c r="M8693" s="261"/>
    </row>
    <row r="8694">
      <c r="A8694" s="92"/>
      <c r="B8694" s="92"/>
      <c r="M8694" s="261"/>
    </row>
    <row r="8695">
      <c r="A8695" s="92"/>
      <c r="B8695" s="92"/>
      <c r="M8695" s="261"/>
    </row>
    <row r="8696">
      <c r="A8696" s="92"/>
      <c r="B8696" s="92"/>
      <c r="M8696" s="261"/>
    </row>
    <row r="8697">
      <c r="A8697" s="92"/>
      <c r="B8697" s="92"/>
      <c r="M8697" s="261"/>
    </row>
    <row r="8698">
      <c r="A8698" s="92"/>
      <c r="B8698" s="92"/>
      <c r="M8698" s="261"/>
    </row>
    <row r="8699">
      <c r="A8699" s="92"/>
      <c r="B8699" s="92"/>
      <c r="M8699" s="261"/>
    </row>
    <row r="8700">
      <c r="A8700" s="92"/>
      <c r="B8700" s="92"/>
      <c r="M8700" s="261"/>
    </row>
    <row r="8701">
      <c r="A8701" s="92"/>
      <c r="B8701" s="92"/>
      <c r="M8701" s="261"/>
    </row>
    <row r="8702">
      <c r="A8702" s="92"/>
      <c r="B8702" s="92"/>
      <c r="M8702" s="261"/>
    </row>
    <row r="8703">
      <c r="A8703" s="92"/>
      <c r="B8703" s="92"/>
      <c r="M8703" s="261"/>
    </row>
    <row r="8704">
      <c r="A8704" s="92"/>
      <c r="B8704" s="92"/>
      <c r="M8704" s="261"/>
    </row>
    <row r="8705">
      <c r="A8705" s="92"/>
      <c r="B8705" s="92"/>
      <c r="M8705" s="261"/>
    </row>
    <row r="8706">
      <c r="A8706" s="92"/>
      <c r="B8706" s="92"/>
      <c r="M8706" s="261"/>
    </row>
    <row r="8707">
      <c r="A8707" s="92"/>
      <c r="B8707" s="92"/>
      <c r="M8707" s="261"/>
    </row>
    <row r="8708">
      <c r="A8708" s="92"/>
      <c r="B8708" s="92"/>
      <c r="M8708" s="261"/>
    </row>
    <row r="8709">
      <c r="A8709" s="92"/>
      <c r="B8709" s="92"/>
      <c r="M8709" s="261"/>
    </row>
    <row r="8710">
      <c r="A8710" s="92"/>
      <c r="B8710" s="92"/>
      <c r="M8710" s="261"/>
    </row>
    <row r="8711">
      <c r="A8711" s="92"/>
      <c r="B8711" s="92"/>
      <c r="M8711" s="261"/>
    </row>
    <row r="8712">
      <c r="A8712" s="92"/>
      <c r="B8712" s="92"/>
      <c r="M8712" s="261"/>
    </row>
    <row r="8713">
      <c r="A8713" s="92"/>
      <c r="B8713" s="92"/>
      <c r="M8713" s="261"/>
    </row>
    <row r="8714">
      <c r="A8714" s="92"/>
      <c r="B8714" s="92"/>
      <c r="M8714" s="261"/>
    </row>
    <row r="8715">
      <c r="A8715" s="92"/>
      <c r="B8715" s="92"/>
      <c r="M8715" s="261"/>
    </row>
    <row r="8716">
      <c r="A8716" s="92"/>
      <c r="B8716" s="92"/>
      <c r="M8716" s="261"/>
    </row>
    <row r="8717">
      <c r="A8717" s="92"/>
      <c r="B8717" s="92"/>
      <c r="M8717" s="261"/>
    </row>
    <row r="8718">
      <c r="A8718" s="92"/>
      <c r="B8718" s="92"/>
      <c r="M8718" s="261"/>
    </row>
    <row r="8719">
      <c r="A8719" s="92"/>
      <c r="B8719" s="92"/>
      <c r="M8719" s="261"/>
    </row>
    <row r="8720">
      <c r="A8720" s="92"/>
      <c r="B8720" s="92"/>
      <c r="M8720" s="261"/>
    </row>
    <row r="8721">
      <c r="A8721" s="92"/>
      <c r="B8721" s="92"/>
      <c r="M8721" s="261"/>
    </row>
    <row r="8722">
      <c r="A8722" s="92"/>
      <c r="B8722" s="92"/>
      <c r="M8722" s="261"/>
    </row>
    <row r="8723">
      <c r="A8723" s="92"/>
      <c r="B8723" s="92"/>
      <c r="M8723" s="261"/>
    </row>
    <row r="8724">
      <c r="A8724" s="92"/>
      <c r="B8724" s="92"/>
      <c r="M8724" s="261"/>
    </row>
    <row r="8725">
      <c r="A8725" s="92"/>
      <c r="B8725" s="92"/>
      <c r="M8725" s="261"/>
    </row>
    <row r="8726">
      <c r="A8726" s="92"/>
      <c r="B8726" s="92"/>
      <c r="M8726" s="261"/>
    </row>
    <row r="8727">
      <c r="A8727" s="92"/>
      <c r="B8727" s="92"/>
      <c r="M8727" s="261"/>
    </row>
    <row r="8728">
      <c r="A8728" s="92"/>
      <c r="B8728" s="92"/>
      <c r="M8728" s="261"/>
    </row>
    <row r="8729">
      <c r="A8729" s="92"/>
      <c r="B8729" s="92"/>
      <c r="M8729" s="261"/>
    </row>
    <row r="8730">
      <c r="A8730" s="92"/>
      <c r="B8730" s="92"/>
      <c r="M8730" s="261"/>
    </row>
    <row r="8731">
      <c r="A8731" s="92"/>
      <c r="B8731" s="92"/>
      <c r="M8731" s="261"/>
    </row>
    <row r="8732">
      <c r="A8732" s="92"/>
      <c r="B8732" s="92"/>
      <c r="M8732" s="261"/>
    </row>
    <row r="8733">
      <c r="A8733" s="92"/>
      <c r="B8733" s="92"/>
      <c r="M8733" s="261"/>
    </row>
    <row r="8734">
      <c r="A8734" s="92"/>
      <c r="B8734" s="92"/>
      <c r="M8734" s="261"/>
    </row>
    <row r="8735">
      <c r="A8735" s="92"/>
      <c r="B8735" s="92"/>
      <c r="M8735" s="261"/>
    </row>
    <row r="8736">
      <c r="A8736" s="92"/>
      <c r="B8736" s="92"/>
      <c r="M8736" s="261"/>
    </row>
    <row r="8737">
      <c r="A8737" s="92"/>
      <c r="B8737" s="92"/>
      <c r="M8737" s="261"/>
    </row>
    <row r="8738">
      <c r="A8738" s="92"/>
      <c r="B8738" s="92"/>
      <c r="M8738" s="261"/>
    </row>
    <row r="8739">
      <c r="A8739" s="92"/>
      <c r="B8739" s="92"/>
      <c r="M8739" s="261"/>
    </row>
    <row r="8740">
      <c r="A8740" s="92"/>
      <c r="B8740" s="92"/>
      <c r="M8740" s="261"/>
    </row>
    <row r="8741">
      <c r="A8741" s="92"/>
      <c r="B8741" s="92"/>
      <c r="M8741" s="261"/>
    </row>
    <row r="8742">
      <c r="A8742" s="92"/>
      <c r="B8742" s="92"/>
      <c r="M8742" s="261"/>
    </row>
    <row r="8743">
      <c r="A8743" s="92"/>
      <c r="B8743" s="92"/>
      <c r="M8743" s="261"/>
    </row>
    <row r="8744">
      <c r="A8744" s="92"/>
      <c r="B8744" s="92"/>
      <c r="M8744" s="261"/>
    </row>
    <row r="8745">
      <c r="A8745" s="92"/>
      <c r="B8745" s="92"/>
      <c r="M8745" s="261"/>
    </row>
    <row r="8746">
      <c r="A8746" s="92"/>
      <c r="B8746" s="92"/>
      <c r="M8746" s="261"/>
    </row>
    <row r="8747">
      <c r="A8747" s="92"/>
      <c r="B8747" s="92"/>
      <c r="M8747" s="261"/>
    </row>
    <row r="8748">
      <c r="A8748" s="92"/>
      <c r="B8748" s="92"/>
      <c r="M8748" s="261"/>
    </row>
    <row r="8749">
      <c r="A8749" s="92"/>
      <c r="B8749" s="92"/>
      <c r="M8749" s="261"/>
    </row>
    <row r="8750">
      <c r="A8750" s="92"/>
      <c r="B8750" s="92"/>
      <c r="M8750" s="261"/>
    </row>
    <row r="8751">
      <c r="A8751" s="92"/>
      <c r="B8751" s="92"/>
      <c r="M8751" s="261"/>
    </row>
    <row r="8752">
      <c r="A8752" s="92"/>
      <c r="B8752" s="92"/>
      <c r="M8752" s="261"/>
    </row>
    <row r="8753">
      <c r="A8753" s="92"/>
      <c r="B8753" s="92"/>
      <c r="M8753" s="261"/>
    </row>
    <row r="8754">
      <c r="A8754" s="92"/>
      <c r="B8754" s="92"/>
      <c r="M8754" s="261"/>
    </row>
    <row r="8755">
      <c r="A8755" s="92"/>
      <c r="B8755" s="92"/>
      <c r="M8755" s="261"/>
    </row>
    <row r="8756">
      <c r="A8756" s="92"/>
      <c r="B8756" s="92"/>
      <c r="M8756" s="261"/>
    </row>
    <row r="8757">
      <c r="A8757" s="92"/>
      <c r="B8757" s="92"/>
      <c r="M8757" s="261"/>
    </row>
    <row r="8758">
      <c r="A8758" s="92"/>
      <c r="B8758" s="92"/>
      <c r="M8758" s="261"/>
    </row>
    <row r="8759">
      <c r="A8759" s="92"/>
      <c r="B8759" s="92"/>
      <c r="M8759" s="261"/>
    </row>
    <row r="8760">
      <c r="A8760" s="92"/>
      <c r="B8760" s="92"/>
      <c r="M8760" s="261"/>
    </row>
    <row r="8761">
      <c r="A8761" s="92"/>
      <c r="B8761" s="92"/>
      <c r="M8761" s="261"/>
    </row>
    <row r="8762">
      <c r="A8762" s="92"/>
      <c r="B8762" s="92"/>
      <c r="M8762" s="261"/>
    </row>
    <row r="8763">
      <c r="A8763" s="92"/>
      <c r="B8763" s="92"/>
      <c r="M8763" s="261"/>
    </row>
    <row r="8764">
      <c r="A8764" s="92"/>
      <c r="B8764" s="92"/>
      <c r="M8764" s="261"/>
    </row>
    <row r="8765">
      <c r="A8765" s="92"/>
      <c r="B8765" s="92"/>
      <c r="M8765" s="261"/>
    </row>
    <row r="8766">
      <c r="A8766" s="92"/>
      <c r="B8766" s="92"/>
      <c r="M8766" s="261"/>
    </row>
    <row r="8767">
      <c r="A8767" s="92"/>
      <c r="B8767" s="92"/>
      <c r="M8767" s="261"/>
    </row>
    <row r="8768">
      <c r="A8768" s="92"/>
      <c r="B8768" s="92"/>
      <c r="M8768" s="261"/>
    </row>
    <row r="8769">
      <c r="A8769" s="92"/>
      <c r="B8769" s="92"/>
      <c r="M8769" s="261"/>
    </row>
    <row r="8770">
      <c r="A8770" s="92"/>
      <c r="B8770" s="92"/>
      <c r="M8770" s="261"/>
    </row>
    <row r="8771">
      <c r="A8771" s="92"/>
      <c r="B8771" s="92"/>
      <c r="M8771" s="261"/>
    </row>
    <row r="8772">
      <c r="A8772" s="92"/>
      <c r="B8772" s="92"/>
      <c r="M8772" s="261"/>
    </row>
    <row r="8773">
      <c r="A8773" s="92"/>
      <c r="B8773" s="92"/>
      <c r="M8773" s="261"/>
    </row>
    <row r="8774">
      <c r="A8774" s="92"/>
      <c r="B8774" s="92"/>
      <c r="M8774" s="261"/>
    </row>
    <row r="8775">
      <c r="A8775" s="92"/>
      <c r="B8775" s="92"/>
      <c r="M8775" s="261"/>
    </row>
    <row r="8776">
      <c r="A8776" s="92"/>
      <c r="B8776" s="92"/>
      <c r="M8776" s="261"/>
    </row>
    <row r="8777">
      <c r="A8777" s="92"/>
      <c r="B8777" s="92"/>
      <c r="M8777" s="261"/>
    </row>
    <row r="8778">
      <c r="A8778" s="92"/>
      <c r="B8778" s="92"/>
      <c r="M8778" s="261"/>
    </row>
    <row r="8779">
      <c r="A8779" s="92"/>
      <c r="B8779" s="92"/>
      <c r="M8779" s="261"/>
    </row>
    <row r="8780">
      <c r="A8780" s="92"/>
      <c r="B8780" s="92"/>
      <c r="M8780" s="261"/>
    </row>
    <row r="8781">
      <c r="A8781" s="92"/>
      <c r="B8781" s="92"/>
      <c r="M8781" s="261"/>
    </row>
    <row r="8782">
      <c r="A8782" s="92"/>
      <c r="B8782" s="92"/>
      <c r="M8782" s="261"/>
    </row>
    <row r="8783">
      <c r="A8783" s="92"/>
      <c r="B8783" s="92"/>
      <c r="M8783" s="261"/>
    </row>
    <row r="8784">
      <c r="A8784" s="92"/>
      <c r="B8784" s="92"/>
      <c r="M8784" s="261"/>
    </row>
    <row r="8785">
      <c r="A8785" s="92"/>
      <c r="B8785" s="92"/>
      <c r="M8785" s="261"/>
    </row>
    <row r="8786">
      <c r="A8786" s="92"/>
      <c r="B8786" s="92"/>
      <c r="M8786" s="261"/>
    </row>
    <row r="8787">
      <c r="A8787" s="92"/>
      <c r="B8787" s="92"/>
      <c r="M8787" s="261"/>
    </row>
    <row r="8788">
      <c r="A8788" s="92"/>
      <c r="B8788" s="92"/>
      <c r="M8788" s="261"/>
    </row>
    <row r="8789">
      <c r="A8789" s="92"/>
      <c r="B8789" s="92"/>
      <c r="M8789" s="261"/>
    </row>
    <row r="8790">
      <c r="A8790" s="92"/>
      <c r="B8790" s="92"/>
      <c r="M8790" s="261"/>
    </row>
    <row r="8791">
      <c r="A8791" s="92"/>
      <c r="B8791" s="92"/>
      <c r="M8791" s="261"/>
    </row>
    <row r="8792">
      <c r="A8792" s="92"/>
      <c r="B8792" s="92"/>
      <c r="M8792" s="261"/>
    </row>
    <row r="8793">
      <c r="A8793" s="92"/>
      <c r="B8793" s="92"/>
      <c r="M8793" s="261"/>
    </row>
    <row r="8794">
      <c r="A8794" s="92"/>
      <c r="B8794" s="92"/>
      <c r="M8794" s="261"/>
    </row>
    <row r="8795">
      <c r="A8795" s="92"/>
      <c r="B8795" s="92"/>
      <c r="M8795" s="261"/>
    </row>
    <row r="8796">
      <c r="A8796" s="92"/>
      <c r="B8796" s="92"/>
      <c r="M8796" s="261"/>
    </row>
    <row r="8797">
      <c r="A8797" s="92"/>
      <c r="B8797" s="92"/>
      <c r="M8797" s="261"/>
    </row>
    <row r="8798">
      <c r="A8798" s="92"/>
      <c r="B8798" s="92"/>
      <c r="M8798" s="261"/>
    </row>
    <row r="8799">
      <c r="A8799" s="92"/>
      <c r="B8799" s="92"/>
      <c r="M8799" s="261"/>
    </row>
    <row r="8800">
      <c r="A8800" s="92"/>
      <c r="B8800" s="92"/>
      <c r="M8800" s="261"/>
    </row>
    <row r="8801">
      <c r="A8801" s="92"/>
      <c r="B8801" s="92"/>
      <c r="M8801" s="261"/>
    </row>
    <row r="8802">
      <c r="A8802" s="92"/>
      <c r="B8802" s="92"/>
      <c r="M8802" s="261"/>
    </row>
    <row r="8803">
      <c r="A8803" s="92"/>
      <c r="B8803" s="92"/>
      <c r="M8803" s="261"/>
    </row>
    <row r="8804">
      <c r="A8804" s="92"/>
      <c r="B8804" s="92"/>
      <c r="M8804" s="261"/>
    </row>
    <row r="8805">
      <c r="A8805" s="92"/>
      <c r="B8805" s="92"/>
      <c r="M8805" s="261"/>
    </row>
    <row r="8806">
      <c r="A8806" s="92"/>
      <c r="B8806" s="92"/>
      <c r="M8806" s="261"/>
    </row>
    <row r="8807">
      <c r="A8807" s="92"/>
      <c r="B8807" s="92"/>
      <c r="M8807" s="261"/>
    </row>
    <row r="8808">
      <c r="A8808" s="92"/>
      <c r="B8808" s="92"/>
      <c r="M8808" s="261"/>
    </row>
    <row r="8809">
      <c r="A8809" s="92"/>
      <c r="B8809" s="92"/>
      <c r="M8809" s="261"/>
    </row>
    <row r="8810">
      <c r="A8810" s="92"/>
      <c r="B8810" s="92"/>
      <c r="M8810" s="261"/>
    </row>
    <row r="8811">
      <c r="A8811" s="92"/>
      <c r="B8811" s="92"/>
      <c r="M8811" s="261"/>
    </row>
    <row r="8812">
      <c r="A8812" s="92"/>
      <c r="B8812" s="92"/>
      <c r="M8812" s="261"/>
    </row>
    <row r="8813">
      <c r="A8813" s="92"/>
      <c r="B8813" s="92"/>
      <c r="M8813" s="261"/>
    </row>
    <row r="8814">
      <c r="A8814" s="92"/>
      <c r="B8814" s="92"/>
      <c r="M8814" s="261"/>
    </row>
    <row r="8815">
      <c r="A8815" s="92"/>
      <c r="B8815" s="92"/>
      <c r="M8815" s="261"/>
    </row>
    <row r="8816">
      <c r="A8816" s="92"/>
      <c r="B8816" s="92"/>
      <c r="M8816" s="261"/>
    </row>
    <row r="8817">
      <c r="A8817" s="92"/>
      <c r="B8817" s="92"/>
      <c r="M8817" s="261"/>
    </row>
    <row r="8818">
      <c r="A8818" s="92"/>
      <c r="B8818" s="92"/>
      <c r="M8818" s="261"/>
    </row>
    <row r="8819">
      <c r="A8819" s="92"/>
      <c r="B8819" s="92"/>
      <c r="M8819" s="261"/>
    </row>
    <row r="8820">
      <c r="A8820" s="92"/>
      <c r="B8820" s="92"/>
      <c r="M8820" s="261"/>
    </row>
    <row r="8821">
      <c r="A8821" s="92"/>
      <c r="B8821" s="92"/>
      <c r="M8821" s="261"/>
    </row>
    <row r="8822">
      <c r="A8822" s="92"/>
      <c r="B8822" s="92"/>
      <c r="M8822" s="261"/>
    </row>
    <row r="8823">
      <c r="A8823" s="92"/>
      <c r="B8823" s="92"/>
      <c r="M8823" s="261"/>
    </row>
    <row r="8824">
      <c r="A8824" s="92"/>
      <c r="B8824" s="92"/>
      <c r="M8824" s="261"/>
    </row>
    <row r="8825">
      <c r="A8825" s="92"/>
      <c r="B8825" s="92"/>
      <c r="M8825" s="261"/>
    </row>
    <row r="8826">
      <c r="A8826" s="92"/>
      <c r="B8826" s="92"/>
      <c r="M8826" s="261"/>
    </row>
    <row r="8827">
      <c r="A8827" s="92"/>
      <c r="B8827" s="92"/>
      <c r="M8827" s="261"/>
    </row>
    <row r="8828">
      <c r="A8828" s="92"/>
      <c r="B8828" s="92"/>
      <c r="M8828" s="261"/>
    </row>
    <row r="8829">
      <c r="A8829" s="92"/>
      <c r="B8829" s="92"/>
      <c r="M8829" s="261"/>
    </row>
    <row r="8830">
      <c r="A8830" s="92"/>
      <c r="B8830" s="92"/>
      <c r="M8830" s="261"/>
    </row>
    <row r="8831">
      <c r="A8831" s="92"/>
      <c r="B8831" s="92"/>
      <c r="M8831" s="261"/>
    </row>
    <row r="8832">
      <c r="A8832" s="92"/>
      <c r="B8832" s="92"/>
      <c r="M8832" s="261"/>
    </row>
    <row r="8833">
      <c r="A8833" s="92"/>
      <c r="B8833" s="92"/>
      <c r="M8833" s="261"/>
    </row>
    <row r="8834">
      <c r="A8834" s="92"/>
      <c r="B8834" s="92"/>
      <c r="M8834" s="261"/>
    </row>
    <row r="8835">
      <c r="A8835" s="92"/>
      <c r="B8835" s="92"/>
      <c r="M8835" s="261"/>
    </row>
    <row r="8836">
      <c r="A8836" s="92"/>
      <c r="B8836" s="92"/>
      <c r="M8836" s="261"/>
    </row>
    <row r="8837">
      <c r="A8837" s="92"/>
      <c r="B8837" s="92"/>
      <c r="M8837" s="261"/>
    </row>
    <row r="8838">
      <c r="A8838" s="92"/>
      <c r="B8838" s="92"/>
      <c r="M8838" s="261"/>
    </row>
    <row r="8839">
      <c r="A8839" s="92"/>
      <c r="B8839" s="92"/>
      <c r="M8839" s="261"/>
    </row>
    <row r="8840">
      <c r="A8840" s="92"/>
      <c r="B8840" s="92"/>
      <c r="M8840" s="261"/>
    </row>
    <row r="8841">
      <c r="A8841" s="92"/>
      <c r="B8841" s="92"/>
      <c r="M8841" s="261"/>
    </row>
    <row r="8842">
      <c r="A8842" s="92"/>
      <c r="B8842" s="92"/>
      <c r="M8842" s="261"/>
    </row>
    <row r="8843">
      <c r="A8843" s="92"/>
      <c r="B8843" s="92"/>
      <c r="M8843" s="261"/>
    </row>
    <row r="8844">
      <c r="A8844" s="92"/>
      <c r="B8844" s="92"/>
      <c r="M8844" s="261"/>
    </row>
    <row r="8845">
      <c r="A8845" s="92"/>
      <c r="B8845" s="92"/>
      <c r="M8845" s="261"/>
    </row>
    <row r="8846">
      <c r="A8846" s="92"/>
      <c r="B8846" s="92"/>
      <c r="M8846" s="261"/>
    </row>
    <row r="8847">
      <c r="A8847" s="92"/>
      <c r="B8847" s="92"/>
      <c r="M8847" s="261"/>
    </row>
    <row r="8848">
      <c r="A8848" s="92"/>
      <c r="B8848" s="92"/>
      <c r="M8848" s="261"/>
    </row>
    <row r="8849">
      <c r="A8849" s="92"/>
      <c r="B8849" s="92"/>
      <c r="M8849" s="261"/>
    </row>
    <row r="8850">
      <c r="A8850" s="92"/>
      <c r="B8850" s="92"/>
      <c r="M8850" s="261"/>
    </row>
    <row r="8851">
      <c r="A8851" s="92"/>
      <c r="B8851" s="92"/>
      <c r="M8851" s="261"/>
    </row>
    <row r="8852">
      <c r="A8852" s="92"/>
      <c r="B8852" s="92"/>
      <c r="M8852" s="261"/>
    </row>
    <row r="8853">
      <c r="A8853" s="92"/>
      <c r="B8853" s="92"/>
      <c r="M8853" s="261"/>
    </row>
    <row r="8854">
      <c r="A8854" s="92"/>
      <c r="B8854" s="92"/>
      <c r="M8854" s="261"/>
    </row>
    <row r="8855">
      <c r="A8855" s="92"/>
      <c r="B8855" s="92"/>
      <c r="M8855" s="261"/>
    </row>
    <row r="8856">
      <c r="A8856" s="92"/>
      <c r="B8856" s="92"/>
      <c r="M8856" s="261"/>
    </row>
    <row r="8857">
      <c r="A8857" s="92"/>
      <c r="B8857" s="92"/>
      <c r="M8857" s="261"/>
    </row>
    <row r="8858">
      <c r="A8858" s="92"/>
      <c r="B8858" s="92"/>
      <c r="M8858" s="261"/>
    </row>
    <row r="8859">
      <c r="A8859" s="92"/>
      <c r="B8859" s="92"/>
      <c r="M8859" s="261"/>
    </row>
    <row r="8860">
      <c r="A8860" s="92"/>
      <c r="B8860" s="92"/>
      <c r="M8860" s="261"/>
    </row>
    <row r="8861">
      <c r="A8861" s="92"/>
      <c r="B8861" s="92"/>
      <c r="M8861" s="261"/>
    </row>
    <row r="8862">
      <c r="A8862" s="92"/>
      <c r="B8862" s="92"/>
      <c r="M8862" s="261"/>
    </row>
    <row r="8863">
      <c r="A8863" s="92"/>
      <c r="B8863" s="92"/>
      <c r="M8863" s="261"/>
    </row>
    <row r="8864">
      <c r="A8864" s="92"/>
      <c r="B8864" s="92"/>
      <c r="M8864" s="261"/>
    </row>
    <row r="8865">
      <c r="A8865" s="92"/>
      <c r="B8865" s="92"/>
      <c r="M8865" s="261"/>
    </row>
    <row r="8866">
      <c r="A8866" s="92"/>
      <c r="B8866" s="92"/>
      <c r="M8866" s="261"/>
    </row>
    <row r="8867">
      <c r="A8867" s="92"/>
      <c r="B8867" s="92"/>
      <c r="M8867" s="261"/>
    </row>
    <row r="8868">
      <c r="A8868" s="92"/>
      <c r="B8868" s="92"/>
      <c r="M8868" s="261"/>
    </row>
    <row r="8869">
      <c r="A8869" s="92"/>
      <c r="B8869" s="92"/>
      <c r="M8869" s="261"/>
    </row>
    <row r="8870">
      <c r="A8870" s="92"/>
      <c r="B8870" s="92"/>
      <c r="M8870" s="261"/>
    </row>
    <row r="8871">
      <c r="A8871" s="92"/>
      <c r="B8871" s="92"/>
      <c r="M8871" s="261"/>
    </row>
    <row r="8872">
      <c r="A8872" s="92"/>
      <c r="B8872" s="92"/>
      <c r="M8872" s="261"/>
    </row>
    <row r="8873">
      <c r="A8873" s="92"/>
      <c r="B8873" s="92"/>
      <c r="M8873" s="261"/>
    </row>
    <row r="8874">
      <c r="A8874" s="92"/>
      <c r="B8874" s="92"/>
      <c r="M8874" s="261"/>
    </row>
    <row r="8875">
      <c r="A8875" s="92"/>
      <c r="B8875" s="92"/>
      <c r="M8875" s="261"/>
    </row>
    <row r="8876">
      <c r="A8876" s="92"/>
      <c r="B8876" s="92"/>
      <c r="M8876" s="261"/>
    </row>
    <row r="8877">
      <c r="A8877" s="92"/>
      <c r="B8877" s="92"/>
      <c r="M8877" s="261"/>
    </row>
    <row r="8878">
      <c r="A8878" s="92"/>
      <c r="B8878" s="92"/>
      <c r="M8878" s="261"/>
    </row>
    <row r="8879">
      <c r="A8879" s="92"/>
      <c r="B8879" s="92"/>
      <c r="M8879" s="261"/>
    </row>
    <row r="8880">
      <c r="A8880" s="92"/>
      <c r="B8880" s="92"/>
      <c r="M8880" s="261"/>
    </row>
    <row r="8881">
      <c r="A8881" s="92"/>
      <c r="B8881" s="92"/>
      <c r="M8881" s="261"/>
    </row>
    <row r="8882">
      <c r="A8882" s="92"/>
      <c r="B8882" s="92"/>
      <c r="M8882" s="261"/>
    </row>
    <row r="8883">
      <c r="A8883" s="92"/>
      <c r="B8883" s="92"/>
      <c r="M8883" s="261"/>
    </row>
    <row r="8884">
      <c r="A8884" s="92"/>
      <c r="B8884" s="92"/>
      <c r="M8884" s="261"/>
    </row>
    <row r="8885">
      <c r="A8885" s="92"/>
      <c r="B8885" s="92"/>
      <c r="M8885" s="261"/>
    </row>
    <row r="8886">
      <c r="A8886" s="92"/>
      <c r="B8886" s="92"/>
      <c r="M8886" s="261"/>
    </row>
    <row r="8887">
      <c r="A8887" s="92"/>
      <c r="B8887" s="92"/>
      <c r="M8887" s="261"/>
    </row>
    <row r="8888">
      <c r="A8888" s="92"/>
      <c r="B8888" s="92"/>
      <c r="M8888" s="261"/>
    </row>
    <row r="8889">
      <c r="A8889" s="92"/>
      <c r="B8889" s="92"/>
      <c r="M8889" s="261"/>
    </row>
    <row r="8890">
      <c r="A8890" s="92"/>
      <c r="B8890" s="92"/>
      <c r="M8890" s="261"/>
    </row>
    <row r="8891">
      <c r="A8891" s="92"/>
      <c r="B8891" s="92"/>
      <c r="M8891" s="261"/>
    </row>
    <row r="8892">
      <c r="A8892" s="92"/>
      <c r="B8892" s="92"/>
      <c r="M8892" s="261"/>
    </row>
    <row r="8893">
      <c r="A8893" s="92"/>
      <c r="B8893" s="92"/>
      <c r="M8893" s="261"/>
    </row>
    <row r="8894">
      <c r="A8894" s="92"/>
      <c r="B8894" s="92"/>
      <c r="M8894" s="261"/>
    </row>
    <row r="8895">
      <c r="A8895" s="92"/>
      <c r="B8895" s="92"/>
      <c r="M8895" s="261"/>
    </row>
    <row r="8896">
      <c r="A8896" s="92"/>
      <c r="B8896" s="92"/>
      <c r="M8896" s="261"/>
    </row>
    <row r="8897">
      <c r="A8897" s="92"/>
      <c r="B8897" s="92"/>
      <c r="M8897" s="261"/>
    </row>
    <row r="8898">
      <c r="A8898" s="92"/>
      <c r="B8898" s="92"/>
      <c r="M8898" s="261"/>
    </row>
    <row r="8899">
      <c r="A8899" s="92"/>
      <c r="B8899" s="92"/>
      <c r="M8899" s="261"/>
    </row>
    <row r="8900">
      <c r="A8900" s="92"/>
      <c r="B8900" s="92"/>
      <c r="M8900" s="261"/>
    </row>
    <row r="8901">
      <c r="A8901" s="92"/>
      <c r="B8901" s="92"/>
      <c r="M8901" s="261"/>
    </row>
    <row r="8902">
      <c r="A8902" s="92"/>
      <c r="B8902" s="92"/>
      <c r="M8902" s="261"/>
    </row>
    <row r="8903">
      <c r="A8903" s="92"/>
      <c r="B8903" s="92"/>
      <c r="M8903" s="261"/>
    </row>
    <row r="8904">
      <c r="A8904" s="92"/>
      <c r="B8904" s="92"/>
      <c r="M8904" s="261"/>
    </row>
    <row r="8905">
      <c r="A8905" s="92"/>
      <c r="B8905" s="92"/>
      <c r="M8905" s="261"/>
    </row>
    <row r="8906">
      <c r="A8906" s="92"/>
      <c r="B8906" s="92"/>
      <c r="M8906" s="261"/>
    </row>
    <row r="8907">
      <c r="A8907" s="92"/>
      <c r="B8907" s="92"/>
      <c r="M8907" s="261"/>
    </row>
    <row r="8908">
      <c r="A8908" s="92"/>
      <c r="B8908" s="92"/>
      <c r="M8908" s="261"/>
    </row>
    <row r="8909">
      <c r="A8909" s="92"/>
      <c r="B8909" s="92"/>
      <c r="M8909" s="261"/>
    </row>
    <row r="8910">
      <c r="A8910" s="92"/>
      <c r="B8910" s="92"/>
      <c r="M8910" s="261"/>
    </row>
    <row r="8911">
      <c r="A8911" s="92"/>
      <c r="B8911" s="92"/>
      <c r="M8911" s="261"/>
    </row>
    <row r="8912">
      <c r="A8912" s="92"/>
      <c r="B8912" s="92"/>
      <c r="M8912" s="261"/>
    </row>
    <row r="8913">
      <c r="A8913" s="92"/>
      <c r="B8913" s="92"/>
      <c r="M8913" s="261"/>
    </row>
    <row r="8914">
      <c r="A8914" s="92"/>
      <c r="B8914" s="92"/>
      <c r="M8914" s="261"/>
    </row>
    <row r="8915">
      <c r="A8915" s="92"/>
      <c r="B8915" s="92"/>
      <c r="M8915" s="261"/>
    </row>
    <row r="8916">
      <c r="A8916" s="92"/>
      <c r="B8916" s="92"/>
      <c r="M8916" s="261"/>
    </row>
    <row r="8917">
      <c r="A8917" s="92"/>
      <c r="B8917" s="92"/>
      <c r="M8917" s="261"/>
    </row>
    <row r="8918">
      <c r="A8918" s="92"/>
      <c r="B8918" s="92"/>
      <c r="M8918" s="261"/>
    </row>
    <row r="8919">
      <c r="A8919" s="92"/>
      <c r="B8919" s="92"/>
      <c r="M8919" s="261"/>
    </row>
    <row r="8920">
      <c r="A8920" s="92"/>
      <c r="B8920" s="92"/>
      <c r="M8920" s="261"/>
    </row>
    <row r="8921">
      <c r="A8921" s="92"/>
      <c r="B8921" s="92"/>
      <c r="M8921" s="261"/>
    </row>
    <row r="8922">
      <c r="A8922" s="92"/>
      <c r="B8922" s="92"/>
      <c r="M8922" s="261"/>
    </row>
    <row r="8923">
      <c r="A8923" s="92"/>
      <c r="B8923" s="92"/>
      <c r="M8923" s="261"/>
    </row>
    <row r="8924">
      <c r="A8924" s="92"/>
      <c r="B8924" s="92"/>
      <c r="M8924" s="261"/>
    </row>
    <row r="8925">
      <c r="A8925" s="92"/>
      <c r="B8925" s="92"/>
      <c r="M8925" s="261"/>
    </row>
    <row r="8926">
      <c r="A8926" s="92"/>
      <c r="B8926" s="92"/>
      <c r="M8926" s="261"/>
    </row>
    <row r="8927">
      <c r="A8927" s="92"/>
      <c r="B8927" s="92"/>
      <c r="M8927" s="261"/>
    </row>
    <row r="8928">
      <c r="A8928" s="92"/>
      <c r="B8928" s="92"/>
      <c r="M8928" s="261"/>
    </row>
    <row r="8929">
      <c r="A8929" s="92"/>
      <c r="B8929" s="92"/>
      <c r="M8929" s="261"/>
    </row>
    <row r="8930">
      <c r="A8930" s="92"/>
      <c r="B8930" s="92"/>
      <c r="M8930" s="261"/>
    </row>
    <row r="8931">
      <c r="A8931" s="92"/>
      <c r="B8931" s="92"/>
      <c r="M8931" s="261"/>
    </row>
    <row r="8932">
      <c r="A8932" s="92"/>
      <c r="B8932" s="92"/>
      <c r="M8932" s="261"/>
    </row>
    <row r="8933">
      <c r="A8933" s="92"/>
      <c r="B8933" s="92"/>
      <c r="M8933" s="261"/>
    </row>
    <row r="8934">
      <c r="A8934" s="92"/>
      <c r="B8934" s="92"/>
      <c r="M8934" s="261"/>
    </row>
    <row r="8935">
      <c r="A8935" s="92"/>
      <c r="B8935" s="92"/>
      <c r="M8935" s="261"/>
    </row>
    <row r="8936">
      <c r="A8936" s="92"/>
      <c r="B8936" s="92"/>
      <c r="M8936" s="261"/>
    </row>
    <row r="8937">
      <c r="A8937" s="92"/>
      <c r="B8937" s="92"/>
      <c r="M8937" s="261"/>
    </row>
    <row r="8938">
      <c r="A8938" s="92"/>
      <c r="B8938" s="92"/>
      <c r="M8938" s="261"/>
    </row>
    <row r="8939">
      <c r="A8939" s="92"/>
      <c r="B8939" s="92"/>
      <c r="M8939" s="261"/>
    </row>
    <row r="8940">
      <c r="A8940" s="92"/>
      <c r="B8940" s="92"/>
      <c r="M8940" s="261"/>
    </row>
    <row r="8941">
      <c r="A8941" s="92"/>
      <c r="B8941" s="92"/>
      <c r="M8941" s="261"/>
    </row>
    <row r="8942">
      <c r="A8942" s="92"/>
      <c r="B8942" s="92"/>
      <c r="M8942" s="261"/>
    </row>
    <row r="8943">
      <c r="A8943" s="92"/>
      <c r="B8943" s="92"/>
      <c r="M8943" s="261"/>
    </row>
    <row r="8944">
      <c r="A8944" s="92"/>
      <c r="B8944" s="92"/>
      <c r="M8944" s="261"/>
    </row>
    <row r="8945">
      <c r="A8945" s="92"/>
      <c r="B8945" s="92"/>
      <c r="M8945" s="261"/>
    </row>
    <row r="8946">
      <c r="A8946" s="92"/>
      <c r="B8946" s="92"/>
      <c r="M8946" s="261"/>
    </row>
    <row r="8947">
      <c r="A8947" s="92"/>
      <c r="B8947" s="92"/>
      <c r="M8947" s="261"/>
    </row>
    <row r="8948">
      <c r="A8948" s="92"/>
      <c r="B8948" s="92"/>
      <c r="M8948" s="261"/>
    </row>
    <row r="8949">
      <c r="A8949" s="92"/>
      <c r="B8949" s="92"/>
      <c r="M8949" s="261"/>
    </row>
    <row r="8950">
      <c r="A8950" s="92"/>
      <c r="B8950" s="92"/>
      <c r="M8950" s="261"/>
    </row>
    <row r="8951">
      <c r="A8951" s="92"/>
      <c r="B8951" s="92"/>
      <c r="M8951" s="261"/>
    </row>
    <row r="8952">
      <c r="A8952" s="92"/>
      <c r="B8952" s="92"/>
      <c r="M8952" s="261"/>
    </row>
    <row r="8953">
      <c r="A8953" s="92"/>
      <c r="B8953" s="92"/>
      <c r="M8953" s="261"/>
    </row>
    <row r="8954">
      <c r="A8954" s="92"/>
      <c r="B8954" s="92"/>
      <c r="M8954" s="261"/>
    </row>
    <row r="8955">
      <c r="A8955" s="92"/>
      <c r="B8955" s="92"/>
      <c r="M8955" s="261"/>
    </row>
    <row r="8956">
      <c r="A8956" s="92"/>
      <c r="B8956" s="92"/>
      <c r="M8956" s="261"/>
    </row>
    <row r="8957">
      <c r="A8957" s="92"/>
      <c r="B8957" s="92"/>
      <c r="M8957" s="261"/>
    </row>
    <row r="8958">
      <c r="A8958" s="92"/>
      <c r="B8958" s="92"/>
      <c r="M8958" s="261"/>
    </row>
    <row r="8959">
      <c r="A8959" s="92"/>
      <c r="B8959" s="92"/>
      <c r="M8959" s="261"/>
    </row>
    <row r="8960">
      <c r="A8960" s="92"/>
      <c r="B8960" s="92"/>
      <c r="M8960" s="261"/>
    </row>
    <row r="8961">
      <c r="A8961" s="92"/>
      <c r="B8961" s="92"/>
      <c r="M8961" s="261"/>
    </row>
    <row r="8962">
      <c r="A8962" s="92"/>
      <c r="B8962" s="92"/>
      <c r="M8962" s="261"/>
    </row>
    <row r="8963">
      <c r="A8963" s="92"/>
      <c r="B8963" s="92"/>
      <c r="M8963" s="261"/>
    </row>
    <row r="8964">
      <c r="A8964" s="92"/>
      <c r="B8964" s="92"/>
      <c r="M8964" s="261"/>
    </row>
    <row r="8965">
      <c r="A8965" s="92"/>
      <c r="B8965" s="92"/>
      <c r="M8965" s="261"/>
    </row>
    <row r="8966">
      <c r="A8966" s="92"/>
      <c r="B8966" s="92"/>
      <c r="M8966" s="261"/>
    </row>
    <row r="8967">
      <c r="A8967" s="92"/>
      <c r="B8967" s="92"/>
      <c r="M8967" s="261"/>
    </row>
    <row r="8968">
      <c r="A8968" s="92"/>
      <c r="B8968" s="92"/>
      <c r="M8968" s="261"/>
    </row>
    <row r="8969">
      <c r="A8969" s="92"/>
      <c r="B8969" s="92"/>
      <c r="M8969" s="261"/>
    </row>
    <row r="8970">
      <c r="A8970" s="92"/>
      <c r="B8970" s="92"/>
      <c r="M8970" s="261"/>
    </row>
    <row r="8971">
      <c r="A8971" s="92"/>
      <c r="B8971" s="92"/>
      <c r="M8971" s="261"/>
    </row>
    <row r="8972">
      <c r="A8972" s="92"/>
      <c r="B8972" s="92"/>
      <c r="M8972" s="261"/>
    </row>
    <row r="8973">
      <c r="A8973" s="92"/>
      <c r="B8973" s="92"/>
      <c r="M8973" s="261"/>
    </row>
    <row r="8974">
      <c r="A8974" s="92"/>
      <c r="B8974" s="92"/>
      <c r="M8974" s="261"/>
    </row>
    <row r="8975">
      <c r="A8975" s="92"/>
      <c r="B8975" s="92"/>
      <c r="M8975" s="261"/>
    </row>
    <row r="8976">
      <c r="A8976" s="92"/>
      <c r="B8976" s="92"/>
      <c r="M8976" s="261"/>
    </row>
    <row r="8977">
      <c r="A8977" s="92"/>
      <c r="B8977" s="92"/>
      <c r="M8977" s="261"/>
    </row>
    <row r="8978">
      <c r="A8978" s="92"/>
      <c r="B8978" s="92"/>
      <c r="M8978" s="261"/>
    </row>
    <row r="8979">
      <c r="A8979" s="92"/>
      <c r="B8979" s="92"/>
      <c r="M8979" s="261"/>
    </row>
    <row r="8980">
      <c r="A8980" s="92"/>
      <c r="B8980" s="92"/>
      <c r="M8980" s="261"/>
    </row>
    <row r="8981">
      <c r="A8981" s="92"/>
      <c r="B8981" s="92"/>
      <c r="M8981" s="261"/>
    </row>
    <row r="8982">
      <c r="A8982" s="92"/>
      <c r="B8982" s="92"/>
      <c r="M8982" s="261"/>
    </row>
    <row r="8983">
      <c r="A8983" s="92"/>
      <c r="B8983" s="92"/>
      <c r="M8983" s="261"/>
    </row>
    <row r="8984">
      <c r="A8984" s="92"/>
      <c r="B8984" s="92"/>
      <c r="M8984" s="261"/>
    </row>
    <row r="8985">
      <c r="A8985" s="92"/>
      <c r="B8985" s="92"/>
      <c r="M8985" s="261"/>
    </row>
    <row r="8986">
      <c r="A8986" s="92"/>
      <c r="B8986" s="92"/>
      <c r="M8986" s="261"/>
    </row>
    <row r="8987">
      <c r="A8987" s="92"/>
      <c r="B8987" s="92"/>
      <c r="M8987" s="261"/>
    </row>
    <row r="8988">
      <c r="A8988" s="92"/>
      <c r="B8988" s="92"/>
      <c r="M8988" s="261"/>
    </row>
    <row r="8989">
      <c r="A8989" s="92"/>
      <c r="B8989" s="92"/>
      <c r="M8989" s="261"/>
    </row>
    <row r="8990">
      <c r="A8990" s="92"/>
      <c r="B8990" s="92"/>
      <c r="M8990" s="261"/>
    </row>
    <row r="8991">
      <c r="A8991" s="92"/>
      <c r="B8991" s="92"/>
      <c r="M8991" s="261"/>
    </row>
    <row r="8992">
      <c r="A8992" s="92"/>
      <c r="B8992" s="92"/>
      <c r="M8992" s="261"/>
    </row>
    <row r="8993">
      <c r="A8993" s="92"/>
      <c r="B8993" s="92"/>
      <c r="M8993" s="261"/>
    </row>
    <row r="8994">
      <c r="A8994" s="92"/>
      <c r="B8994" s="92"/>
      <c r="M8994" s="261"/>
    </row>
    <row r="8995">
      <c r="A8995" s="92"/>
      <c r="B8995" s="92"/>
      <c r="M8995" s="261"/>
    </row>
    <row r="8996">
      <c r="A8996" s="92"/>
      <c r="B8996" s="92"/>
      <c r="M8996" s="261"/>
    </row>
    <row r="8997">
      <c r="A8997" s="92"/>
      <c r="B8997" s="92"/>
      <c r="M8997" s="261"/>
    </row>
    <row r="8998">
      <c r="A8998" s="92"/>
      <c r="B8998" s="92"/>
      <c r="M8998" s="261"/>
    </row>
    <row r="8999">
      <c r="A8999" s="92"/>
      <c r="B8999" s="92"/>
      <c r="M8999" s="261"/>
    </row>
    <row r="9000">
      <c r="A9000" s="92"/>
      <c r="B9000" s="92"/>
      <c r="M9000" s="261"/>
    </row>
    <row r="9001">
      <c r="A9001" s="92"/>
      <c r="B9001" s="92"/>
      <c r="M9001" s="261"/>
    </row>
    <row r="9002">
      <c r="A9002" s="92"/>
      <c r="B9002" s="92"/>
      <c r="M9002" s="261"/>
    </row>
    <row r="9003">
      <c r="A9003" s="92"/>
      <c r="B9003" s="92"/>
      <c r="M9003" s="261"/>
    </row>
    <row r="9004">
      <c r="A9004" s="92"/>
      <c r="B9004" s="92"/>
      <c r="M9004" s="261"/>
    </row>
    <row r="9005">
      <c r="A9005" s="92"/>
      <c r="B9005" s="92"/>
      <c r="M9005" s="261"/>
    </row>
    <row r="9006">
      <c r="A9006" s="92"/>
      <c r="B9006" s="92"/>
      <c r="M9006" s="261"/>
    </row>
    <row r="9007">
      <c r="A9007" s="92"/>
      <c r="B9007" s="92"/>
      <c r="M9007" s="261"/>
    </row>
    <row r="9008">
      <c r="A9008" s="92"/>
      <c r="B9008" s="92"/>
      <c r="M9008" s="261"/>
    </row>
    <row r="9009">
      <c r="A9009" s="92"/>
      <c r="B9009" s="92"/>
      <c r="M9009" s="261"/>
    </row>
    <row r="9010">
      <c r="A9010" s="92"/>
      <c r="B9010" s="92"/>
      <c r="M9010" s="261"/>
    </row>
    <row r="9011">
      <c r="A9011" s="92"/>
      <c r="B9011" s="92"/>
      <c r="M9011" s="261"/>
    </row>
    <row r="9012">
      <c r="A9012" s="92"/>
      <c r="B9012" s="92"/>
      <c r="M9012" s="261"/>
    </row>
    <row r="9013">
      <c r="A9013" s="92"/>
      <c r="B9013" s="92"/>
      <c r="M9013" s="261"/>
    </row>
    <row r="9014">
      <c r="A9014" s="92"/>
      <c r="B9014" s="92"/>
      <c r="M9014" s="261"/>
    </row>
    <row r="9015">
      <c r="A9015" s="92"/>
      <c r="B9015" s="92"/>
      <c r="M9015" s="261"/>
    </row>
    <row r="9016">
      <c r="A9016" s="92"/>
      <c r="B9016" s="92"/>
      <c r="M9016" s="261"/>
    </row>
    <row r="9017">
      <c r="A9017" s="92"/>
      <c r="B9017" s="92"/>
      <c r="M9017" s="261"/>
    </row>
    <row r="9018">
      <c r="A9018" s="92"/>
      <c r="B9018" s="92"/>
      <c r="M9018" s="261"/>
    </row>
    <row r="9019">
      <c r="A9019" s="92"/>
      <c r="B9019" s="92"/>
      <c r="M9019" s="261"/>
    </row>
    <row r="9020">
      <c r="A9020" s="92"/>
      <c r="B9020" s="92"/>
      <c r="M9020" s="261"/>
    </row>
    <row r="9021">
      <c r="A9021" s="92"/>
      <c r="B9021" s="92"/>
      <c r="M9021" s="261"/>
    </row>
    <row r="9022">
      <c r="A9022" s="92"/>
      <c r="B9022" s="92"/>
      <c r="M9022" s="261"/>
    </row>
    <row r="9023">
      <c r="A9023" s="92"/>
      <c r="B9023" s="92"/>
      <c r="M9023" s="261"/>
    </row>
    <row r="9024">
      <c r="A9024" s="92"/>
      <c r="B9024" s="92"/>
      <c r="M9024" s="261"/>
    </row>
    <row r="9025">
      <c r="A9025" s="92"/>
      <c r="B9025" s="92"/>
      <c r="M9025" s="261"/>
    </row>
    <row r="9026">
      <c r="A9026" s="92"/>
      <c r="B9026" s="92"/>
      <c r="M9026" s="261"/>
    </row>
    <row r="9027">
      <c r="A9027" s="92"/>
      <c r="B9027" s="92"/>
      <c r="M9027" s="261"/>
    </row>
    <row r="9028">
      <c r="A9028" s="92"/>
      <c r="B9028" s="92"/>
      <c r="M9028" s="261"/>
    </row>
    <row r="9029">
      <c r="A9029" s="92"/>
      <c r="B9029" s="92"/>
      <c r="M9029" s="261"/>
    </row>
    <row r="9030">
      <c r="A9030" s="92"/>
      <c r="B9030" s="92"/>
      <c r="M9030" s="261"/>
    </row>
    <row r="9031">
      <c r="A9031" s="92"/>
      <c r="B9031" s="92"/>
      <c r="M9031" s="261"/>
    </row>
    <row r="9032">
      <c r="A9032" s="92"/>
      <c r="B9032" s="92"/>
      <c r="M9032" s="261"/>
    </row>
    <row r="9033">
      <c r="A9033" s="92"/>
      <c r="B9033" s="92"/>
      <c r="M9033" s="261"/>
    </row>
    <row r="9034">
      <c r="A9034" s="92"/>
      <c r="B9034" s="92"/>
      <c r="M9034" s="261"/>
    </row>
    <row r="9035">
      <c r="A9035" s="92"/>
      <c r="B9035" s="92"/>
      <c r="M9035" s="261"/>
    </row>
    <row r="9036">
      <c r="A9036" s="92"/>
      <c r="B9036" s="92"/>
      <c r="M9036" s="261"/>
    </row>
    <row r="9037">
      <c r="A9037" s="92"/>
      <c r="B9037" s="92"/>
      <c r="M9037" s="261"/>
    </row>
    <row r="9038">
      <c r="A9038" s="92"/>
      <c r="B9038" s="92"/>
      <c r="M9038" s="261"/>
    </row>
    <row r="9039">
      <c r="A9039" s="92"/>
      <c r="B9039" s="92"/>
      <c r="M9039" s="261"/>
    </row>
    <row r="9040">
      <c r="A9040" s="92"/>
      <c r="B9040" s="92"/>
      <c r="M9040" s="261"/>
    </row>
    <row r="9041">
      <c r="A9041" s="92"/>
      <c r="B9041" s="92"/>
      <c r="M9041" s="261"/>
    </row>
    <row r="9042">
      <c r="A9042" s="92"/>
      <c r="B9042" s="92"/>
      <c r="M9042" s="261"/>
    </row>
    <row r="9043">
      <c r="A9043" s="92"/>
      <c r="B9043" s="92"/>
      <c r="M9043" s="261"/>
    </row>
    <row r="9044">
      <c r="A9044" s="92"/>
      <c r="B9044" s="92"/>
      <c r="M9044" s="261"/>
    </row>
    <row r="9045">
      <c r="A9045" s="92"/>
      <c r="B9045" s="92"/>
      <c r="M9045" s="261"/>
    </row>
    <row r="9046">
      <c r="A9046" s="92"/>
      <c r="B9046" s="92"/>
      <c r="M9046" s="261"/>
    </row>
    <row r="9047">
      <c r="A9047" s="92"/>
      <c r="B9047" s="92"/>
      <c r="M9047" s="261"/>
    </row>
    <row r="9048">
      <c r="A9048" s="92"/>
      <c r="B9048" s="92"/>
      <c r="M9048" s="261"/>
    </row>
    <row r="9049">
      <c r="A9049" s="92"/>
      <c r="B9049" s="92"/>
      <c r="M9049" s="261"/>
    </row>
    <row r="9050">
      <c r="A9050" s="92"/>
      <c r="B9050" s="92"/>
      <c r="M9050" s="261"/>
    </row>
    <row r="9051">
      <c r="A9051" s="92"/>
      <c r="B9051" s="92"/>
      <c r="M9051" s="261"/>
    </row>
    <row r="9052">
      <c r="A9052" s="92"/>
      <c r="B9052" s="92"/>
      <c r="M9052" s="261"/>
    </row>
    <row r="9053">
      <c r="A9053" s="92"/>
      <c r="B9053" s="92"/>
      <c r="M9053" s="261"/>
    </row>
    <row r="9054">
      <c r="A9054" s="92"/>
      <c r="B9054" s="92"/>
      <c r="M9054" s="261"/>
    </row>
    <row r="9055">
      <c r="A9055" s="92"/>
      <c r="B9055" s="92"/>
      <c r="M9055" s="261"/>
    </row>
    <row r="9056">
      <c r="A9056" s="92"/>
      <c r="B9056" s="92"/>
      <c r="M9056" s="261"/>
    </row>
    <row r="9057">
      <c r="A9057" s="92"/>
      <c r="B9057" s="92"/>
      <c r="M9057" s="261"/>
    </row>
    <row r="9058">
      <c r="A9058" s="92"/>
      <c r="B9058" s="92"/>
      <c r="M9058" s="261"/>
    </row>
    <row r="9059">
      <c r="A9059" s="92"/>
      <c r="B9059" s="92"/>
      <c r="M9059" s="261"/>
    </row>
    <row r="9060">
      <c r="A9060" s="92"/>
      <c r="B9060" s="92"/>
      <c r="M9060" s="261"/>
    </row>
    <row r="9061">
      <c r="A9061" s="92"/>
      <c r="B9061" s="92"/>
      <c r="M9061" s="261"/>
    </row>
    <row r="9062">
      <c r="A9062" s="92"/>
      <c r="B9062" s="92"/>
      <c r="M9062" s="261"/>
    </row>
    <row r="9063">
      <c r="A9063" s="92"/>
      <c r="B9063" s="92"/>
      <c r="M9063" s="261"/>
    </row>
    <row r="9064">
      <c r="A9064" s="92"/>
      <c r="B9064" s="92"/>
      <c r="M9064" s="261"/>
    </row>
    <row r="9065">
      <c r="A9065" s="92"/>
      <c r="B9065" s="92"/>
      <c r="M9065" s="261"/>
    </row>
    <row r="9066">
      <c r="A9066" s="92"/>
      <c r="B9066" s="92"/>
      <c r="M9066" s="261"/>
    </row>
    <row r="9067">
      <c r="A9067" s="92"/>
      <c r="B9067" s="92"/>
      <c r="M9067" s="261"/>
    </row>
    <row r="9068">
      <c r="A9068" s="92"/>
      <c r="B9068" s="92"/>
      <c r="M9068" s="261"/>
    </row>
    <row r="9069">
      <c r="A9069" s="92"/>
      <c r="B9069" s="92"/>
      <c r="M9069" s="261"/>
    </row>
    <row r="9070">
      <c r="A9070" s="92"/>
      <c r="B9070" s="92"/>
      <c r="M9070" s="261"/>
    </row>
    <row r="9071">
      <c r="A9071" s="92"/>
      <c r="B9071" s="92"/>
      <c r="M9071" s="261"/>
    </row>
    <row r="9072">
      <c r="A9072" s="92"/>
      <c r="B9072" s="92"/>
      <c r="M9072" s="261"/>
    </row>
    <row r="9073">
      <c r="A9073" s="92"/>
      <c r="B9073" s="92"/>
      <c r="M9073" s="261"/>
    </row>
    <row r="9074">
      <c r="A9074" s="92"/>
      <c r="B9074" s="92"/>
      <c r="M9074" s="261"/>
    </row>
    <row r="9075">
      <c r="A9075" s="92"/>
      <c r="B9075" s="92"/>
      <c r="M9075" s="261"/>
    </row>
    <row r="9076">
      <c r="A9076" s="92"/>
      <c r="B9076" s="92"/>
      <c r="M9076" s="261"/>
    </row>
    <row r="9077">
      <c r="A9077" s="92"/>
      <c r="B9077" s="92"/>
      <c r="M9077" s="261"/>
    </row>
    <row r="9078">
      <c r="A9078" s="92"/>
      <c r="B9078" s="92"/>
      <c r="M9078" s="261"/>
    </row>
    <row r="9079">
      <c r="A9079" s="92"/>
      <c r="B9079" s="92"/>
      <c r="M9079" s="261"/>
    </row>
    <row r="9080">
      <c r="A9080" s="92"/>
      <c r="B9080" s="92"/>
      <c r="M9080" s="261"/>
    </row>
    <row r="9081">
      <c r="A9081" s="92"/>
      <c r="B9081" s="92"/>
      <c r="M9081" s="261"/>
    </row>
    <row r="9082">
      <c r="A9082" s="92"/>
      <c r="B9082" s="92"/>
      <c r="M9082" s="261"/>
    </row>
    <row r="9083">
      <c r="A9083" s="92"/>
      <c r="B9083" s="92"/>
      <c r="M9083" s="261"/>
    </row>
    <row r="9084">
      <c r="A9084" s="92"/>
      <c r="B9084" s="92"/>
      <c r="M9084" s="261"/>
    </row>
    <row r="9085">
      <c r="A9085" s="92"/>
      <c r="B9085" s="92"/>
      <c r="M9085" s="261"/>
    </row>
    <row r="9086">
      <c r="A9086" s="92"/>
      <c r="B9086" s="92"/>
      <c r="M9086" s="261"/>
    </row>
    <row r="9087">
      <c r="A9087" s="92"/>
      <c r="B9087" s="92"/>
      <c r="M9087" s="261"/>
    </row>
    <row r="9088">
      <c r="A9088" s="92"/>
      <c r="B9088" s="92"/>
      <c r="M9088" s="261"/>
    </row>
    <row r="9089">
      <c r="A9089" s="92"/>
      <c r="B9089" s="92"/>
      <c r="M9089" s="261"/>
    </row>
    <row r="9090">
      <c r="A9090" s="92"/>
      <c r="B9090" s="92"/>
      <c r="M9090" s="261"/>
    </row>
    <row r="9091">
      <c r="A9091" s="92"/>
      <c r="B9091" s="92"/>
      <c r="M9091" s="261"/>
    </row>
    <row r="9092">
      <c r="A9092" s="92"/>
      <c r="B9092" s="92"/>
      <c r="M9092" s="261"/>
    </row>
    <row r="9093">
      <c r="A9093" s="92"/>
      <c r="B9093" s="92"/>
      <c r="M9093" s="261"/>
    </row>
    <row r="9094">
      <c r="A9094" s="92"/>
      <c r="B9094" s="92"/>
      <c r="M9094" s="261"/>
    </row>
    <row r="9095">
      <c r="A9095" s="92"/>
      <c r="B9095" s="92"/>
      <c r="M9095" s="261"/>
    </row>
    <row r="9096">
      <c r="A9096" s="92"/>
      <c r="B9096" s="92"/>
      <c r="M9096" s="261"/>
    </row>
    <row r="9097">
      <c r="A9097" s="92"/>
      <c r="B9097" s="92"/>
      <c r="M9097" s="261"/>
    </row>
    <row r="9098">
      <c r="A9098" s="92"/>
      <c r="B9098" s="92"/>
      <c r="M9098" s="261"/>
    </row>
    <row r="9099">
      <c r="A9099" s="92"/>
      <c r="B9099" s="92"/>
      <c r="M9099" s="261"/>
    </row>
    <row r="9100">
      <c r="A9100" s="92"/>
      <c r="B9100" s="92"/>
      <c r="M9100" s="261"/>
    </row>
    <row r="9101">
      <c r="A9101" s="92"/>
      <c r="B9101" s="92"/>
      <c r="M9101" s="261"/>
    </row>
    <row r="9102">
      <c r="A9102" s="92"/>
      <c r="B9102" s="92"/>
      <c r="M9102" s="261"/>
    </row>
    <row r="9103">
      <c r="A9103" s="92"/>
      <c r="B9103" s="92"/>
      <c r="M9103" s="261"/>
    </row>
    <row r="9104">
      <c r="A9104" s="92"/>
      <c r="B9104" s="92"/>
      <c r="M9104" s="261"/>
    </row>
    <row r="9105">
      <c r="A9105" s="92"/>
      <c r="B9105" s="92"/>
      <c r="M9105" s="261"/>
    </row>
    <row r="9106">
      <c r="A9106" s="92"/>
      <c r="B9106" s="92"/>
      <c r="M9106" s="261"/>
    </row>
    <row r="9107">
      <c r="A9107" s="92"/>
      <c r="B9107" s="92"/>
      <c r="M9107" s="261"/>
    </row>
    <row r="9108">
      <c r="A9108" s="92"/>
      <c r="B9108" s="92"/>
      <c r="M9108" s="261"/>
    </row>
    <row r="9109">
      <c r="A9109" s="92"/>
      <c r="B9109" s="92"/>
      <c r="M9109" s="261"/>
    </row>
    <row r="9110">
      <c r="A9110" s="92"/>
      <c r="B9110" s="92"/>
      <c r="M9110" s="261"/>
    </row>
    <row r="9111">
      <c r="A9111" s="92"/>
      <c r="B9111" s="92"/>
      <c r="M9111" s="261"/>
    </row>
    <row r="9112">
      <c r="A9112" s="92"/>
      <c r="B9112" s="92"/>
      <c r="M9112" s="261"/>
    </row>
    <row r="9113">
      <c r="A9113" s="92"/>
      <c r="B9113" s="92"/>
      <c r="M9113" s="261"/>
    </row>
    <row r="9114">
      <c r="A9114" s="92"/>
      <c r="B9114" s="92"/>
      <c r="M9114" s="261"/>
    </row>
    <row r="9115">
      <c r="A9115" s="92"/>
      <c r="B9115" s="92"/>
      <c r="M9115" s="261"/>
    </row>
    <row r="9116">
      <c r="A9116" s="92"/>
      <c r="B9116" s="92"/>
      <c r="M9116" s="261"/>
    </row>
    <row r="9117">
      <c r="A9117" s="92"/>
      <c r="B9117" s="92"/>
      <c r="M9117" s="261"/>
    </row>
    <row r="9118">
      <c r="A9118" s="92"/>
      <c r="B9118" s="92"/>
      <c r="M9118" s="261"/>
    </row>
    <row r="9119">
      <c r="A9119" s="92"/>
      <c r="B9119" s="92"/>
      <c r="M9119" s="261"/>
    </row>
    <row r="9120">
      <c r="A9120" s="92"/>
      <c r="B9120" s="92"/>
      <c r="M9120" s="261"/>
    </row>
    <row r="9121">
      <c r="A9121" s="92"/>
      <c r="B9121" s="92"/>
      <c r="M9121" s="261"/>
    </row>
    <row r="9122">
      <c r="A9122" s="92"/>
      <c r="B9122" s="92"/>
      <c r="M9122" s="261"/>
    </row>
    <row r="9123">
      <c r="A9123" s="92"/>
      <c r="B9123" s="92"/>
      <c r="M9123" s="261"/>
    </row>
    <row r="9124">
      <c r="A9124" s="92"/>
      <c r="B9124" s="92"/>
      <c r="M9124" s="261"/>
    </row>
    <row r="9125">
      <c r="A9125" s="92"/>
      <c r="B9125" s="92"/>
      <c r="M9125" s="261"/>
    </row>
    <row r="9126">
      <c r="A9126" s="92"/>
      <c r="B9126" s="92"/>
      <c r="M9126" s="261"/>
    </row>
    <row r="9127">
      <c r="A9127" s="92"/>
      <c r="B9127" s="92"/>
      <c r="M9127" s="261"/>
    </row>
    <row r="9128">
      <c r="A9128" s="92"/>
      <c r="B9128" s="92"/>
      <c r="M9128" s="261"/>
    </row>
    <row r="9129">
      <c r="A9129" s="92"/>
      <c r="B9129" s="92"/>
      <c r="M9129" s="261"/>
    </row>
    <row r="9130">
      <c r="A9130" s="92"/>
      <c r="B9130" s="92"/>
      <c r="M9130" s="261"/>
    </row>
    <row r="9131">
      <c r="A9131" s="92"/>
      <c r="B9131" s="92"/>
      <c r="M9131" s="261"/>
    </row>
    <row r="9132">
      <c r="A9132" s="92"/>
      <c r="B9132" s="92"/>
      <c r="M9132" s="261"/>
    </row>
    <row r="9133">
      <c r="A9133" s="92"/>
      <c r="B9133" s="92"/>
      <c r="M9133" s="261"/>
    </row>
    <row r="9134">
      <c r="A9134" s="92"/>
      <c r="B9134" s="92"/>
      <c r="M9134" s="261"/>
    </row>
    <row r="9135">
      <c r="A9135" s="92"/>
      <c r="B9135" s="92"/>
      <c r="M9135" s="261"/>
    </row>
    <row r="9136">
      <c r="A9136" s="92"/>
      <c r="B9136" s="92"/>
      <c r="M9136" s="261"/>
    </row>
    <row r="9137">
      <c r="A9137" s="92"/>
      <c r="B9137" s="92"/>
      <c r="M9137" s="261"/>
    </row>
    <row r="9138">
      <c r="A9138" s="92"/>
      <c r="B9138" s="92"/>
      <c r="M9138" s="261"/>
    </row>
    <row r="9139">
      <c r="A9139" s="92"/>
      <c r="B9139" s="92"/>
      <c r="M9139" s="261"/>
    </row>
    <row r="9140">
      <c r="A9140" s="92"/>
      <c r="B9140" s="92"/>
      <c r="M9140" s="261"/>
    </row>
    <row r="9141">
      <c r="A9141" s="92"/>
      <c r="B9141" s="92"/>
      <c r="M9141" s="261"/>
    </row>
    <row r="9142">
      <c r="A9142" s="92"/>
      <c r="B9142" s="92"/>
      <c r="M9142" s="261"/>
    </row>
    <row r="9143">
      <c r="A9143" s="92"/>
      <c r="B9143" s="92"/>
      <c r="M9143" s="261"/>
    </row>
    <row r="9144">
      <c r="A9144" s="92"/>
      <c r="B9144" s="92"/>
      <c r="M9144" s="261"/>
    </row>
    <row r="9145">
      <c r="A9145" s="92"/>
      <c r="B9145" s="92"/>
      <c r="M9145" s="261"/>
    </row>
    <row r="9146">
      <c r="A9146" s="92"/>
      <c r="B9146" s="92"/>
      <c r="M9146" s="261"/>
    </row>
    <row r="9147">
      <c r="A9147" s="92"/>
      <c r="B9147" s="92"/>
      <c r="M9147" s="261"/>
    </row>
    <row r="9148">
      <c r="A9148" s="92"/>
      <c r="B9148" s="92"/>
      <c r="M9148" s="261"/>
    </row>
    <row r="9149">
      <c r="A9149" s="92"/>
      <c r="B9149" s="92"/>
      <c r="M9149" s="261"/>
    </row>
    <row r="9150">
      <c r="A9150" s="92"/>
      <c r="B9150" s="92"/>
      <c r="M9150" s="261"/>
    </row>
    <row r="9151">
      <c r="A9151" s="92"/>
      <c r="B9151" s="92"/>
      <c r="M9151" s="261"/>
    </row>
    <row r="9152">
      <c r="A9152" s="92"/>
      <c r="B9152" s="92"/>
      <c r="M9152" s="261"/>
    </row>
    <row r="9153">
      <c r="A9153" s="92"/>
      <c r="B9153" s="92"/>
      <c r="M9153" s="261"/>
    </row>
    <row r="9154">
      <c r="A9154" s="92"/>
      <c r="B9154" s="92"/>
      <c r="M9154" s="261"/>
    </row>
    <row r="9155">
      <c r="A9155" s="92"/>
      <c r="B9155" s="92"/>
      <c r="M9155" s="261"/>
    </row>
    <row r="9156">
      <c r="A9156" s="92"/>
      <c r="B9156" s="92"/>
      <c r="M9156" s="261"/>
    </row>
    <row r="9157">
      <c r="A9157" s="92"/>
      <c r="B9157" s="92"/>
      <c r="M9157" s="261"/>
    </row>
    <row r="9158">
      <c r="A9158" s="92"/>
      <c r="B9158" s="92"/>
      <c r="M9158" s="261"/>
    </row>
    <row r="9159">
      <c r="A9159" s="92"/>
      <c r="B9159" s="92"/>
      <c r="M9159" s="261"/>
    </row>
    <row r="9160">
      <c r="A9160" s="92"/>
      <c r="B9160" s="92"/>
      <c r="M9160" s="261"/>
    </row>
    <row r="9161">
      <c r="A9161" s="92"/>
      <c r="B9161" s="92"/>
      <c r="M9161" s="261"/>
    </row>
    <row r="9162">
      <c r="A9162" s="92"/>
      <c r="B9162" s="92"/>
      <c r="M9162" s="261"/>
    </row>
    <row r="9163">
      <c r="A9163" s="92"/>
      <c r="B9163" s="92"/>
      <c r="M9163" s="261"/>
    </row>
    <row r="9164">
      <c r="A9164" s="92"/>
      <c r="B9164" s="92"/>
      <c r="M9164" s="261"/>
    </row>
    <row r="9165">
      <c r="A9165" s="92"/>
      <c r="B9165" s="92"/>
      <c r="M9165" s="261"/>
    </row>
    <row r="9166">
      <c r="A9166" s="92"/>
      <c r="B9166" s="92"/>
      <c r="M9166" s="261"/>
    </row>
    <row r="9167">
      <c r="A9167" s="92"/>
      <c r="B9167" s="92"/>
      <c r="M9167" s="261"/>
    </row>
    <row r="9168">
      <c r="A9168" s="92"/>
      <c r="B9168" s="92"/>
      <c r="M9168" s="261"/>
    </row>
    <row r="9169">
      <c r="A9169" s="92"/>
      <c r="B9169" s="92"/>
      <c r="M9169" s="261"/>
    </row>
    <row r="9170">
      <c r="A9170" s="92"/>
      <c r="B9170" s="92"/>
      <c r="M9170" s="261"/>
    </row>
    <row r="9171">
      <c r="A9171" s="92"/>
      <c r="B9171" s="92"/>
      <c r="M9171" s="261"/>
    </row>
    <row r="9172">
      <c r="A9172" s="92"/>
      <c r="B9172" s="92"/>
      <c r="M9172" s="261"/>
    </row>
    <row r="9173">
      <c r="A9173" s="92"/>
      <c r="B9173" s="92"/>
      <c r="M9173" s="261"/>
    </row>
    <row r="9174">
      <c r="A9174" s="92"/>
      <c r="B9174" s="92"/>
      <c r="M9174" s="261"/>
    </row>
    <row r="9175">
      <c r="A9175" s="92"/>
      <c r="B9175" s="92"/>
      <c r="M9175" s="261"/>
    </row>
    <row r="9176">
      <c r="A9176" s="92"/>
      <c r="B9176" s="92"/>
      <c r="M9176" s="261"/>
    </row>
    <row r="9177">
      <c r="A9177" s="92"/>
      <c r="B9177" s="92"/>
      <c r="M9177" s="261"/>
    </row>
    <row r="9178">
      <c r="A9178" s="92"/>
      <c r="B9178" s="92"/>
      <c r="M9178" s="261"/>
    </row>
    <row r="9179">
      <c r="A9179" s="92"/>
      <c r="B9179" s="92"/>
      <c r="M9179" s="261"/>
    </row>
    <row r="9180">
      <c r="A9180" s="92"/>
      <c r="B9180" s="92"/>
      <c r="M9180" s="261"/>
    </row>
    <row r="9181">
      <c r="A9181" s="92"/>
      <c r="B9181" s="92"/>
      <c r="M9181" s="261"/>
    </row>
    <row r="9182">
      <c r="A9182" s="92"/>
      <c r="B9182" s="92"/>
      <c r="M9182" s="261"/>
    </row>
    <row r="9183">
      <c r="A9183" s="92"/>
      <c r="B9183" s="92"/>
      <c r="M9183" s="261"/>
    </row>
    <row r="9184">
      <c r="A9184" s="92"/>
      <c r="B9184" s="92"/>
      <c r="M9184" s="261"/>
    </row>
    <row r="9185">
      <c r="A9185" s="92"/>
      <c r="B9185" s="92"/>
      <c r="M9185" s="261"/>
    </row>
    <row r="9186">
      <c r="A9186" s="92"/>
      <c r="B9186" s="92"/>
      <c r="M9186" s="261"/>
    </row>
    <row r="9187">
      <c r="A9187" s="92"/>
      <c r="B9187" s="92"/>
      <c r="M9187" s="261"/>
    </row>
    <row r="9188">
      <c r="A9188" s="92"/>
      <c r="B9188" s="92"/>
      <c r="M9188" s="261"/>
    </row>
    <row r="9189">
      <c r="A9189" s="92"/>
      <c r="B9189" s="92"/>
      <c r="M9189" s="261"/>
    </row>
    <row r="9190">
      <c r="A9190" s="92"/>
      <c r="B9190" s="92"/>
      <c r="M9190" s="261"/>
    </row>
    <row r="9191">
      <c r="A9191" s="92"/>
      <c r="B9191" s="92"/>
      <c r="M9191" s="261"/>
    </row>
    <row r="9192">
      <c r="A9192" s="92"/>
      <c r="B9192" s="92"/>
      <c r="M9192" s="261"/>
    </row>
    <row r="9193">
      <c r="A9193" s="92"/>
      <c r="B9193" s="92"/>
      <c r="M9193" s="261"/>
    </row>
    <row r="9194">
      <c r="A9194" s="92"/>
      <c r="B9194" s="92"/>
      <c r="M9194" s="261"/>
    </row>
    <row r="9195">
      <c r="A9195" s="92"/>
      <c r="B9195" s="92"/>
      <c r="M9195" s="261"/>
    </row>
    <row r="9196">
      <c r="A9196" s="92"/>
      <c r="B9196" s="92"/>
      <c r="M9196" s="261"/>
    </row>
    <row r="9197">
      <c r="A9197" s="92"/>
      <c r="B9197" s="92"/>
      <c r="M9197" s="261"/>
    </row>
    <row r="9198">
      <c r="A9198" s="92"/>
      <c r="B9198" s="92"/>
      <c r="M9198" s="261"/>
    </row>
    <row r="9199">
      <c r="A9199" s="92"/>
      <c r="B9199" s="92"/>
      <c r="M9199" s="261"/>
    </row>
    <row r="9200">
      <c r="A9200" s="92"/>
      <c r="B9200" s="92"/>
      <c r="M9200" s="261"/>
    </row>
    <row r="9201">
      <c r="A9201" s="92"/>
      <c r="B9201" s="92"/>
      <c r="M9201" s="261"/>
    </row>
    <row r="9202">
      <c r="A9202" s="92"/>
      <c r="B9202" s="92"/>
      <c r="M9202" s="261"/>
    </row>
    <row r="9203">
      <c r="A9203" s="92"/>
      <c r="B9203" s="92"/>
      <c r="M9203" s="261"/>
    </row>
    <row r="9204">
      <c r="A9204" s="92"/>
      <c r="B9204" s="92"/>
      <c r="M9204" s="261"/>
    </row>
    <row r="9205">
      <c r="A9205" s="92"/>
      <c r="B9205" s="92"/>
      <c r="M9205" s="261"/>
    </row>
    <row r="9206">
      <c r="A9206" s="92"/>
      <c r="B9206" s="92"/>
      <c r="M9206" s="261"/>
    </row>
    <row r="9207">
      <c r="A9207" s="92"/>
      <c r="B9207" s="92"/>
      <c r="M9207" s="261"/>
    </row>
    <row r="9208">
      <c r="A9208" s="92"/>
      <c r="B9208" s="92"/>
      <c r="M9208" s="261"/>
    </row>
    <row r="9209">
      <c r="A9209" s="92"/>
      <c r="B9209" s="92"/>
      <c r="M9209" s="261"/>
    </row>
    <row r="9210">
      <c r="A9210" s="92"/>
      <c r="B9210" s="92"/>
      <c r="M9210" s="261"/>
    </row>
    <row r="9211">
      <c r="A9211" s="92"/>
      <c r="B9211" s="92"/>
      <c r="M9211" s="261"/>
    </row>
    <row r="9212">
      <c r="A9212" s="92"/>
      <c r="B9212" s="92"/>
      <c r="M9212" s="261"/>
    </row>
    <row r="9213">
      <c r="A9213" s="92"/>
      <c r="B9213" s="92"/>
      <c r="M9213" s="261"/>
    </row>
    <row r="9214">
      <c r="A9214" s="92"/>
      <c r="B9214" s="92"/>
      <c r="M9214" s="261"/>
    </row>
    <row r="9215">
      <c r="A9215" s="92"/>
      <c r="B9215" s="92"/>
      <c r="M9215" s="261"/>
    </row>
    <row r="9216">
      <c r="A9216" s="92"/>
      <c r="B9216" s="92"/>
      <c r="M9216" s="261"/>
    </row>
    <row r="9217">
      <c r="A9217" s="92"/>
      <c r="B9217" s="92"/>
      <c r="M9217" s="261"/>
    </row>
    <row r="9218">
      <c r="A9218" s="92"/>
      <c r="B9218" s="92"/>
      <c r="M9218" s="261"/>
    </row>
    <row r="9219">
      <c r="A9219" s="92"/>
      <c r="B9219" s="92"/>
      <c r="M9219" s="261"/>
    </row>
    <row r="9220">
      <c r="A9220" s="92"/>
      <c r="B9220" s="92"/>
      <c r="M9220" s="261"/>
    </row>
    <row r="9221">
      <c r="A9221" s="92"/>
      <c r="B9221" s="92"/>
      <c r="M9221" s="261"/>
    </row>
    <row r="9222">
      <c r="A9222" s="92"/>
      <c r="B9222" s="92"/>
      <c r="M9222" s="261"/>
    </row>
    <row r="9223">
      <c r="A9223" s="92"/>
      <c r="B9223" s="92"/>
      <c r="M9223" s="261"/>
    </row>
    <row r="9224">
      <c r="A9224" s="92"/>
      <c r="B9224" s="92"/>
      <c r="M9224" s="261"/>
    </row>
    <row r="9225">
      <c r="A9225" s="92"/>
      <c r="B9225" s="92"/>
      <c r="M9225" s="261"/>
    </row>
    <row r="9226">
      <c r="A9226" s="92"/>
      <c r="B9226" s="92"/>
      <c r="M9226" s="261"/>
    </row>
    <row r="9227">
      <c r="A9227" s="92"/>
      <c r="B9227" s="92"/>
      <c r="M9227" s="261"/>
    </row>
    <row r="9228">
      <c r="A9228" s="92"/>
      <c r="B9228" s="92"/>
      <c r="M9228" s="261"/>
    </row>
    <row r="9229">
      <c r="A9229" s="92"/>
      <c r="B9229" s="92"/>
      <c r="M9229" s="261"/>
    </row>
    <row r="9230">
      <c r="A9230" s="92"/>
      <c r="B9230" s="92"/>
      <c r="M9230" s="261"/>
    </row>
    <row r="9231">
      <c r="A9231" s="92"/>
      <c r="B9231" s="92"/>
      <c r="M9231" s="261"/>
    </row>
    <row r="9232">
      <c r="A9232" s="92"/>
      <c r="B9232" s="92"/>
      <c r="M9232" s="261"/>
    </row>
    <row r="9233">
      <c r="A9233" s="92"/>
      <c r="B9233" s="92"/>
      <c r="M9233" s="261"/>
    </row>
    <row r="9234">
      <c r="A9234" s="92"/>
      <c r="B9234" s="92"/>
      <c r="M9234" s="261"/>
    </row>
    <row r="9235">
      <c r="A9235" s="92"/>
      <c r="B9235" s="92"/>
      <c r="M9235" s="261"/>
    </row>
    <row r="9236">
      <c r="A9236" s="92"/>
      <c r="B9236" s="92"/>
      <c r="M9236" s="261"/>
    </row>
    <row r="9237">
      <c r="A9237" s="92"/>
      <c r="B9237" s="92"/>
      <c r="M9237" s="261"/>
    </row>
    <row r="9238">
      <c r="A9238" s="92"/>
      <c r="B9238" s="92"/>
      <c r="M9238" s="261"/>
    </row>
    <row r="9239">
      <c r="A9239" s="92"/>
      <c r="B9239" s="92"/>
      <c r="M9239" s="261"/>
    </row>
    <row r="9240">
      <c r="A9240" s="92"/>
      <c r="B9240" s="92"/>
      <c r="M9240" s="261"/>
    </row>
    <row r="9241">
      <c r="A9241" s="92"/>
      <c r="B9241" s="92"/>
      <c r="M9241" s="261"/>
    </row>
    <row r="9242">
      <c r="A9242" s="92"/>
      <c r="B9242" s="92"/>
      <c r="M9242" s="261"/>
    </row>
    <row r="9243">
      <c r="A9243" s="92"/>
      <c r="B9243" s="92"/>
      <c r="M9243" s="261"/>
    </row>
    <row r="9244">
      <c r="A9244" s="92"/>
      <c r="B9244" s="92"/>
      <c r="M9244" s="261"/>
    </row>
    <row r="9245">
      <c r="A9245" s="92"/>
      <c r="B9245" s="92"/>
      <c r="M9245" s="261"/>
    </row>
    <row r="9246">
      <c r="A9246" s="92"/>
      <c r="B9246" s="92"/>
      <c r="M9246" s="261"/>
    </row>
    <row r="9247">
      <c r="A9247" s="92"/>
      <c r="B9247" s="92"/>
      <c r="M9247" s="261"/>
    </row>
    <row r="9248">
      <c r="A9248" s="92"/>
      <c r="B9248" s="92"/>
      <c r="M9248" s="261"/>
    </row>
    <row r="9249">
      <c r="A9249" s="92"/>
      <c r="B9249" s="92"/>
      <c r="M9249" s="261"/>
    </row>
    <row r="9250">
      <c r="A9250" s="92"/>
      <c r="B9250" s="92"/>
      <c r="M9250" s="261"/>
    </row>
    <row r="9251">
      <c r="A9251" s="92"/>
      <c r="B9251" s="92"/>
      <c r="M9251" s="261"/>
    </row>
    <row r="9252">
      <c r="A9252" s="92"/>
      <c r="B9252" s="92"/>
      <c r="M9252" s="261"/>
    </row>
    <row r="9253">
      <c r="A9253" s="92"/>
      <c r="B9253" s="92"/>
      <c r="M9253" s="261"/>
    </row>
    <row r="9254">
      <c r="A9254" s="92"/>
      <c r="B9254" s="92"/>
      <c r="M9254" s="261"/>
    </row>
    <row r="9255">
      <c r="A9255" s="92"/>
      <c r="B9255" s="92"/>
      <c r="M9255" s="261"/>
    </row>
    <row r="9256">
      <c r="A9256" s="92"/>
      <c r="B9256" s="92"/>
      <c r="M9256" s="261"/>
    </row>
    <row r="9257">
      <c r="A9257" s="92"/>
      <c r="B9257" s="92"/>
      <c r="M9257" s="261"/>
    </row>
    <row r="9258">
      <c r="A9258" s="92"/>
      <c r="B9258" s="92"/>
      <c r="M9258" s="261"/>
    </row>
    <row r="9259">
      <c r="A9259" s="92"/>
      <c r="B9259" s="92"/>
      <c r="M9259" s="261"/>
    </row>
    <row r="9260">
      <c r="A9260" s="92"/>
      <c r="B9260" s="92"/>
      <c r="M9260" s="261"/>
    </row>
    <row r="9261">
      <c r="A9261" s="92"/>
      <c r="B9261" s="92"/>
      <c r="M9261" s="261"/>
    </row>
    <row r="9262">
      <c r="A9262" s="92"/>
      <c r="B9262" s="92"/>
      <c r="M9262" s="261"/>
    </row>
    <row r="9263">
      <c r="A9263" s="92"/>
      <c r="B9263" s="92"/>
      <c r="M9263" s="261"/>
    </row>
    <row r="9264">
      <c r="A9264" s="92"/>
      <c r="B9264" s="92"/>
      <c r="M9264" s="261"/>
    </row>
    <row r="9265">
      <c r="A9265" s="92"/>
      <c r="B9265" s="92"/>
      <c r="M9265" s="261"/>
    </row>
    <row r="9266">
      <c r="A9266" s="92"/>
      <c r="B9266" s="92"/>
      <c r="M9266" s="261"/>
    </row>
    <row r="9267">
      <c r="A9267" s="92"/>
      <c r="B9267" s="92"/>
      <c r="M9267" s="261"/>
    </row>
    <row r="9268">
      <c r="A9268" s="92"/>
      <c r="B9268" s="92"/>
      <c r="M9268" s="261"/>
    </row>
    <row r="9269">
      <c r="A9269" s="92"/>
      <c r="B9269" s="92"/>
      <c r="M9269" s="261"/>
    </row>
    <row r="9270">
      <c r="A9270" s="92"/>
      <c r="B9270" s="92"/>
      <c r="M9270" s="261"/>
    </row>
    <row r="9271">
      <c r="A9271" s="92"/>
      <c r="B9271" s="92"/>
      <c r="M9271" s="261"/>
    </row>
    <row r="9272">
      <c r="A9272" s="92"/>
      <c r="B9272" s="92"/>
      <c r="M9272" s="261"/>
    </row>
    <row r="9273">
      <c r="A9273" s="92"/>
      <c r="B9273" s="92"/>
      <c r="M9273" s="261"/>
    </row>
    <row r="9274">
      <c r="A9274" s="92"/>
      <c r="B9274" s="92"/>
      <c r="M9274" s="261"/>
    </row>
    <row r="9275">
      <c r="A9275" s="92"/>
      <c r="B9275" s="92"/>
      <c r="M9275" s="261"/>
    </row>
    <row r="9276">
      <c r="A9276" s="92"/>
      <c r="B9276" s="92"/>
      <c r="M9276" s="261"/>
    </row>
    <row r="9277">
      <c r="A9277" s="92"/>
      <c r="B9277" s="92"/>
      <c r="M9277" s="261"/>
    </row>
    <row r="9278">
      <c r="A9278" s="92"/>
      <c r="B9278" s="92"/>
      <c r="M9278" s="261"/>
    </row>
    <row r="9279">
      <c r="A9279" s="92"/>
      <c r="B9279" s="92"/>
      <c r="M9279" s="261"/>
    </row>
    <row r="9280">
      <c r="A9280" s="92"/>
      <c r="B9280" s="92"/>
      <c r="M9280" s="261"/>
    </row>
    <row r="9281">
      <c r="A9281" s="92"/>
      <c r="B9281" s="92"/>
      <c r="M9281" s="261"/>
    </row>
    <row r="9282">
      <c r="A9282" s="92"/>
      <c r="B9282" s="92"/>
      <c r="M9282" s="261"/>
    </row>
    <row r="9283">
      <c r="A9283" s="92"/>
      <c r="B9283" s="92"/>
      <c r="M9283" s="261"/>
    </row>
    <row r="9284">
      <c r="A9284" s="92"/>
      <c r="B9284" s="92"/>
      <c r="M9284" s="261"/>
    </row>
    <row r="9285">
      <c r="A9285" s="92"/>
      <c r="B9285" s="92"/>
      <c r="M9285" s="261"/>
    </row>
    <row r="9286">
      <c r="A9286" s="92"/>
      <c r="B9286" s="92"/>
      <c r="M9286" s="261"/>
    </row>
    <row r="9287">
      <c r="A9287" s="92"/>
      <c r="B9287" s="92"/>
      <c r="M9287" s="261"/>
    </row>
    <row r="9288">
      <c r="A9288" s="92"/>
      <c r="B9288" s="92"/>
      <c r="M9288" s="261"/>
    </row>
    <row r="9289">
      <c r="A9289" s="92"/>
      <c r="B9289" s="92"/>
      <c r="M9289" s="261"/>
    </row>
    <row r="9290">
      <c r="A9290" s="92"/>
      <c r="B9290" s="92"/>
      <c r="M9290" s="261"/>
    </row>
    <row r="9291">
      <c r="A9291" s="92"/>
      <c r="B9291" s="92"/>
      <c r="M9291" s="261"/>
    </row>
    <row r="9292">
      <c r="A9292" s="92"/>
      <c r="B9292" s="92"/>
      <c r="M9292" s="261"/>
    </row>
    <row r="9293">
      <c r="A9293" s="92"/>
      <c r="B9293" s="92"/>
      <c r="M9293" s="261"/>
    </row>
    <row r="9294">
      <c r="A9294" s="92"/>
      <c r="B9294" s="92"/>
      <c r="M9294" s="261"/>
    </row>
    <row r="9295">
      <c r="A9295" s="92"/>
      <c r="B9295" s="92"/>
      <c r="M9295" s="261"/>
    </row>
    <row r="9296">
      <c r="A9296" s="92"/>
      <c r="B9296" s="92"/>
      <c r="M9296" s="261"/>
    </row>
    <row r="9297">
      <c r="A9297" s="92"/>
      <c r="B9297" s="92"/>
      <c r="M9297" s="261"/>
    </row>
    <row r="9298">
      <c r="A9298" s="92"/>
      <c r="B9298" s="92"/>
      <c r="M9298" s="261"/>
    </row>
    <row r="9299">
      <c r="A9299" s="92"/>
      <c r="B9299" s="92"/>
      <c r="M9299" s="261"/>
    </row>
    <row r="9300">
      <c r="A9300" s="92"/>
      <c r="B9300" s="92"/>
      <c r="M9300" s="261"/>
    </row>
    <row r="9301">
      <c r="A9301" s="92"/>
      <c r="B9301" s="92"/>
      <c r="M9301" s="261"/>
    </row>
    <row r="9302">
      <c r="A9302" s="92"/>
      <c r="B9302" s="92"/>
      <c r="M9302" s="261"/>
    </row>
    <row r="9303">
      <c r="A9303" s="92"/>
      <c r="B9303" s="92"/>
      <c r="M9303" s="261"/>
    </row>
    <row r="9304">
      <c r="A9304" s="92"/>
      <c r="B9304" s="92"/>
      <c r="M9304" s="261"/>
    </row>
    <row r="9305">
      <c r="A9305" s="92"/>
      <c r="B9305" s="92"/>
      <c r="M9305" s="261"/>
    </row>
    <row r="9306">
      <c r="A9306" s="92"/>
      <c r="B9306" s="92"/>
      <c r="M9306" s="261"/>
    </row>
    <row r="9307">
      <c r="A9307" s="92"/>
      <c r="B9307" s="92"/>
      <c r="M9307" s="261"/>
    </row>
    <row r="9308">
      <c r="A9308" s="92"/>
      <c r="B9308" s="92"/>
      <c r="M9308" s="261"/>
    </row>
    <row r="9309">
      <c r="A9309" s="92"/>
      <c r="B9309" s="92"/>
      <c r="M9309" s="261"/>
    </row>
    <row r="9310">
      <c r="A9310" s="92"/>
      <c r="B9310" s="92"/>
      <c r="M9310" s="261"/>
    </row>
    <row r="9311">
      <c r="A9311" s="92"/>
      <c r="B9311" s="92"/>
      <c r="M9311" s="261"/>
    </row>
    <row r="9312">
      <c r="A9312" s="92"/>
      <c r="B9312" s="92"/>
      <c r="M9312" s="261"/>
    </row>
    <row r="9313">
      <c r="A9313" s="92"/>
      <c r="B9313" s="92"/>
      <c r="M9313" s="261"/>
    </row>
    <row r="9314">
      <c r="A9314" s="92"/>
      <c r="B9314" s="92"/>
      <c r="M9314" s="261"/>
    </row>
    <row r="9315">
      <c r="A9315" s="92"/>
      <c r="B9315" s="92"/>
      <c r="M9315" s="261"/>
    </row>
    <row r="9316">
      <c r="A9316" s="92"/>
      <c r="B9316" s="92"/>
      <c r="M9316" s="261"/>
    </row>
    <row r="9317">
      <c r="A9317" s="92"/>
      <c r="B9317" s="92"/>
      <c r="M9317" s="261"/>
    </row>
    <row r="9318">
      <c r="A9318" s="92"/>
      <c r="B9318" s="92"/>
      <c r="M9318" s="261"/>
    </row>
    <row r="9319">
      <c r="A9319" s="92"/>
      <c r="B9319" s="92"/>
      <c r="M9319" s="261"/>
    </row>
    <row r="9320">
      <c r="A9320" s="92"/>
      <c r="B9320" s="92"/>
      <c r="M9320" s="261"/>
    </row>
    <row r="9321">
      <c r="A9321" s="92"/>
      <c r="B9321" s="92"/>
      <c r="M9321" s="261"/>
    </row>
    <row r="9322">
      <c r="A9322" s="92"/>
      <c r="B9322" s="92"/>
      <c r="M9322" s="261"/>
    </row>
    <row r="9323">
      <c r="A9323" s="92"/>
      <c r="B9323" s="92"/>
      <c r="M9323" s="261"/>
    </row>
    <row r="9324">
      <c r="A9324" s="92"/>
      <c r="B9324" s="92"/>
      <c r="M9324" s="261"/>
    </row>
    <row r="9325">
      <c r="A9325" s="92"/>
      <c r="B9325" s="92"/>
      <c r="M9325" s="261"/>
    </row>
    <row r="9326">
      <c r="A9326" s="92"/>
      <c r="B9326" s="92"/>
      <c r="M9326" s="261"/>
    </row>
    <row r="9327">
      <c r="A9327" s="92"/>
      <c r="B9327" s="92"/>
      <c r="M9327" s="261"/>
    </row>
    <row r="9328">
      <c r="A9328" s="92"/>
      <c r="B9328" s="92"/>
      <c r="M9328" s="261"/>
    </row>
    <row r="9329">
      <c r="A9329" s="92"/>
      <c r="B9329" s="92"/>
      <c r="M9329" s="261"/>
    </row>
    <row r="9330">
      <c r="A9330" s="92"/>
      <c r="B9330" s="92"/>
      <c r="M9330" s="261"/>
    </row>
    <row r="9331">
      <c r="A9331" s="92"/>
      <c r="B9331" s="92"/>
      <c r="M9331" s="261"/>
    </row>
    <row r="9332">
      <c r="A9332" s="92"/>
      <c r="B9332" s="92"/>
      <c r="M9332" s="261"/>
    </row>
    <row r="9333">
      <c r="A9333" s="92"/>
      <c r="B9333" s="92"/>
      <c r="M9333" s="261"/>
    </row>
    <row r="9334">
      <c r="A9334" s="92"/>
      <c r="B9334" s="92"/>
      <c r="M9334" s="261"/>
    </row>
    <row r="9335">
      <c r="A9335" s="92"/>
      <c r="B9335" s="92"/>
      <c r="M9335" s="261"/>
    </row>
    <row r="9336">
      <c r="A9336" s="92"/>
      <c r="B9336" s="92"/>
      <c r="M9336" s="261"/>
    </row>
    <row r="9337">
      <c r="A9337" s="92"/>
      <c r="B9337" s="92"/>
      <c r="M9337" s="261"/>
    </row>
    <row r="9338">
      <c r="A9338" s="92"/>
      <c r="B9338" s="92"/>
      <c r="M9338" s="261"/>
    </row>
    <row r="9339">
      <c r="A9339" s="92"/>
      <c r="B9339" s="92"/>
      <c r="M9339" s="261"/>
    </row>
    <row r="9340">
      <c r="A9340" s="92"/>
      <c r="B9340" s="92"/>
      <c r="M9340" s="261"/>
    </row>
    <row r="9341">
      <c r="A9341" s="92"/>
      <c r="B9341" s="92"/>
      <c r="M9341" s="261"/>
    </row>
    <row r="9342">
      <c r="A9342" s="92"/>
      <c r="B9342" s="92"/>
      <c r="M9342" s="261"/>
    </row>
    <row r="9343">
      <c r="A9343" s="92"/>
      <c r="B9343" s="92"/>
      <c r="M9343" s="261"/>
    </row>
    <row r="9344">
      <c r="A9344" s="92"/>
      <c r="B9344" s="92"/>
      <c r="M9344" s="261"/>
    </row>
    <row r="9345">
      <c r="A9345" s="92"/>
      <c r="B9345" s="92"/>
      <c r="M9345" s="261"/>
    </row>
    <row r="9346">
      <c r="A9346" s="92"/>
      <c r="B9346" s="92"/>
      <c r="M9346" s="261"/>
    </row>
    <row r="9347">
      <c r="A9347" s="92"/>
      <c r="B9347" s="92"/>
      <c r="M9347" s="261"/>
    </row>
    <row r="9348">
      <c r="A9348" s="92"/>
      <c r="B9348" s="92"/>
      <c r="M9348" s="261"/>
    </row>
    <row r="9349">
      <c r="A9349" s="92"/>
      <c r="B9349" s="92"/>
      <c r="M9349" s="261"/>
    </row>
    <row r="9350">
      <c r="A9350" s="92"/>
      <c r="B9350" s="92"/>
      <c r="M9350" s="261"/>
    </row>
    <row r="9351">
      <c r="A9351" s="92"/>
      <c r="B9351" s="92"/>
      <c r="M9351" s="261"/>
    </row>
    <row r="9352">
      <c r="A9352" s="92"/>
      <c r="B9352" s="92"/>
      <c r="M9352" s="261"/>
    </row>
    <row r="9353">
      <c r="A9353" s="92"/>
      <c r="B9353" s="92"/>
      <c r="M9353" s="261"/>
    </row>
    <row r="9354">
      <c r="A9354" s="92"/>
      <c r="B9354" s="92"/>
      <c r="M9354" s="261"/>
    </row>
    <row r="9355">
      <c r="A9355" s="92"/>
      <c r="B9355" s="92"/>
      <c r="M9355" s="261"/>
    </row>
    <row r="9356">
      <c r="A9356" s="92"/>
      <c r="B9356" s="92"/>
      <c r="M9356" s="261"/>
    </row>
    <row r="9357">
      <c r="A9357" s="92"/>
      <c r="B9357" s="92"/>
      <c r="M9357" s="261"/>
    </row>
    <row r="9358">
      <c r="A9358" s="92"/>
      <c r="B9358" s="92"/>
      <c r="M9358" s="261"/>
    </row>
    <row r="9359">
      <c r="A9359" s="92"/>
      <c r="B9359" s="92"/>
      <c r="M9359" s="261"/>
    </row>
    <row r="9360">
      <c r="A9360" s="92"/>
      <c r="B9360" s="92"/>
      <c r="M9360" s="261"/>
    </row>
    <row r="9361">
      <c r="A9361" s="92"/>
      <c r="B9361" s="92"/>
      <c r="M9361" s="261"/>
    </row>
    <row r="9362">
      <c r="A9362" s="92"/>
      <c r="B9362" s="92"/>
      <c r="M9362" s="261"/>
    </row>
    <row r="9363">
      <c r="A9363" s="92"/>
      <c r="B9363" s="92"/>
      <c r="M9363" s="261"/>
    </row>
    <row r="9364">
      <c r="A9364" s="92"/>
      <c r="B9364" s="92"/>
      <c r="M9364" s="261"/>
    </row>
    <row r="9365">
      <c r="A9365" s="92"/>
      <c r="B9365" s="92"/>
      <c r="M9365" s="261"/>
    </row>
    <row r="9366">
      <c r="A9366" s="92"/>
      <c r="B9366" s="92"/>
      <c r="M9366" s="261"/>
    </row>
    <row r="9367">
      <c r="A9367" s="92"/>
      <c r="B9367" s="92"/>
      <c r="M9367" s="261"/>
    </row>
    <row r="9368">
      <c r="A9368" s="92"/>
      <c r="B9368" s="92"/>
      <c r="M9368" s="261"/>
    </row>
    <row r="9369">
      <c r="A9369" s="92"/>
      <c r="B9369" s="92"/>
      <c r="M9369" s="261"/>
    </row>
    <row r="9370">
      <c r="A9370" s="92"/>
      <c r="B9370" s="92"/>
      <c r="M9370" s="261"/>
    </row>
    <row r="9371">
      <c r="A9371" s="92"/>
      <c r="B9371" s="92"/>
      <c r="M9371" s="261"/>
    </row>
    <row r="9372">
      <c r="A9372" s="92"/>
      <c r="B9372" s="92"/>
      <c r="M9372" s="261"/>
    </row>
    <row r="9373">
      <c r="A9373" s="92"/>
      <c r="B9373" s="92"/>
      <c r="M9373" s="261"/>
    </row>
    <row r="9374">
      <c r="A9374" s="92"/>
      <c r="B9374" s="92"/>
      <c r="M9374" s="261"/>
    </row>
    <row r="9375">
      <c r="A9375" s="92"/>
      <c r="B9375" s="92"/>
      <c r="M9375" s="261"/>
    </row>
    <row r="9376">
      <c r="A9376" s="92"/>
      <c r="B9376" s="92"/>
      <c r="M9376" s="261"/>
    </row>
    <row r="9377">
      <c r="A9377" s="92"/>
      <c r="B9377" s="92"/>
      <c r="M9377" s="261"/>
    </row>
    <row r="9378">
      <c r="A9378" s="92"/>
      <c r="B9378" s="92"/>
      <c r="M9378" s="261"/>
    </row>
    <row r="9379">
      <c r="A9379" s="92"/>
      <c r="B9379" s="92"/>
      <c r="M9379" s="261"/>
    </row>
    <row r="9380">
      <c r="A9380" s="92"/>
      <c r="B9380" s="92"/>
      <c r="M9380" s="261"/>
    </row>
    <row r="9381">
      <c r="A9381" s="92"/>
      <c r="B9381" s="92"/>
      <c r="M9381" s="261"/>
    </row>
    <row r="9382">
      <c r="A9382" s="92"/>
      <c r="B9382" s="92"/>
      <c r="M9382" s="261"/>
    </row>
    <row r="9383">
      <c r="A9383" s="92"/>
      <c r="B9383" s="92"/>
      <c r="M9383" s="261"/>
    </row>
    <row r="9384">
      <c r="A9384" s="92"/>
      <c r="B9384" s="92"/>
      <c r="M9384" s="261"/>
    </row>
    <row r="9385">
      <c r="A9385" s="92"/>
      <c r="B9385" s="92"/>
      <c r="M9385" s="261"/>
    </row>
    <row r="9386">
      <c r="A9386" s="92"/>
      <c r="B9386" s="92"/>
      <c r="M9386" s="261"/>
    </row>
    <row r="9387">
      <c r="A9387" s="92"/>
      <c r="B9387" s="92"/>
      <c r="M9387" s="261"/>
    </row>
    <row r="9388">
      <c r="A9388" s="92"/>
      <c r="B9388" s="92"/>
      <c r="M9388" s="261"/>
    </row>
    <row r="9389">
      <c r="A9389" s="92"/>
      <c r="B9389" s="92"/>
      <c r="M9389" s="261"/>
    </row>
    <row r="9390">
      <c r="A9390" s="92"/>
      <c r="B9390" s="92"/>
      <c r="M9390" s="261"/>
    </row>
    <row r="9391">
      <c r="A9391" s="92"/>
      <c r="B9391" s="92"/>
      <c r="M9391" s="261"/>
    </row>
    <row r="9392">
      <c r="A9392" s="92"/>
      <c r="B9392" s="92"/>
      <c r="M9392" s="261"/>
    </row>
    <row r="9393">
      <c r="A9393" s="92"/>
      <c r="B9393" s="92"/>
      <c r="M9393" s="261"/>
    </row>
    <row r="9394">
      <c r="A9394" s="92"/>
      <c r="B9394" s="92"/>
      <c r="M9394" s="261"/>
    </row>
    <row r="9395">
      <c r="A9395" s="92"/>
      <c r="B9395" s="92"/>
      <c r="M9395" s="261"/>
    </row>
    <row r="9396">
      <c r="A9396" s="92"/>
      <c r="B9396" s="92"/>
      <c r="M9396" s="261"/>
    </row>
    <row r="9397">
      <c r="A9397" s="92"/>
      <c r="B9397" s="92"/>
      <c r="M9397" s="261"/>
    </row>
    <row r="9398">
      <c r="A9398" s="92"/>
      <c r="B9398" s="92"/>
      <c r="M9398" s="261"/>
    </row>
    <row r="9399">
      <c r="A9399" s="92"/>
      <c r="B9399" s="92"/>
      <c r="M9399" s="261"/>
    </row>
    <row r="9400">
      <c r="A9400" s="92"/>
      <c r="B9400" s="92"/>
      <c r="M9400" s="261"/>
    </row>
    <row r="9401">
      <c r="A9401" s="92"/>
      <c r="B9401" s="92"/>
      <c r="M9401" s="261"/>
    </row>
    <row r="9402">
      <c r="A9402" s="92"/>
      <c r="B9402" s="92"/>
      <c r="M9402" s="261"/>
    </row>
    <row r="9403">
      <c r="A9403" s="92"/>
      <c r="B9403" s="92"/>
      <c r="M9403" s="261"/>
    </row>
    <row r="9404">
      <c r="A9404" s="92"/>
      <c r="B9404" s="92"/>
      <c r="M9404" s="261"/>
    </row>
    <row r="9405">
      <c r="A9405" s="92"/>
      <c r="B9405" s="92"/>
      <c r="M9405" s="261"/>
    </row>
    <row r="9406">
      <c r="A9406" s="92"/>
      <c r="B9406" s="92"/>
      <c r="M9406" s="261"/>
    </row>
    <row r="9407">
      <c r="A9407" s="92"/>
      <c r="B9407" s="92"/>
      <c r="M9407" s="261"/>
    </row>
    <row r="9408">
      <c r="A9408" s="92"/>
      <c r="B9408" s="92"/>
      <c r="M9408" s="261"/>
    </row>
    <row r="9409">
      <c r="A9409" s="92"/>
      <c r="B9409" s="92"/>
      <c r="M9409" s="261"/>
    </row>
    <row r="9410">
      <c r="A9410" s="92"/>
      <c r="B9410" s="92"/>
      <c r="M9410" s="261"/>
    </row>
    <row r="9411">
      <c r="A9411" s="92"/>
      <c r="B9411" s="92"/>
      <c r="M9411" s="261"/>
    </row>
    <row r="9412">
      <c r="A9412" s="92"/>
      <c r="B9412" s="92"/>
      <c r="M9412" s="261"/>
    </row>
    <row r="9413">
      <c r="A9413" s="92"/>
      <c r="B9413" s="92"/>
      <c r="M9413" s="261"/>
    </row>
    <row r="9414">
      <c r="A9414" s="92"/>
      <c r="B9414" s="92"/>
      <c r="M9414" s="261"/>
    </row>
    <row r="9415">
      <c r="A9415" s="92"/>
      <c r="B9415" s="92"/>
      <c r="M9415" s="261"/>
    </row>
    <row r="9416">
      <c r="A9416" s="92"/>
      <c r="B9416" s="92"/>
      <c r="M9416" s="261"/>
    </row>
    <row r="9417">
      <c r="A9417" s="92"/>
      <c r="B9417" s="92"/>
      <c r="M9417" s="261"/>
    </row>
    <row r="9418">
      <c r="A9418" s="92"/>
      <c r="B9418" s="92"/>
      <c r="M9418" s="261"/>
    </row>
    <row r="9419">
      <c r="A9419" s="92"/>
      <c r="B9419" s="92"/>
      <c r="M9419" s="261"/>
    </row>
    <row r="9420">
      <c r="A9420" s="92"/>
      <c r="B9420" s="92"/>
      <c r="M9420" s="261"/>
    </row>
    <row r="9421">
      <c r="A9421" s="92"/>
      <c r="B9421" s="92"/>
      <c r="M9421" s="261"/>
    </row>
    <row r="9422">
      <c r="A9422" s="92"/>
      <c r="B9422" s="92"/>
      <c r="M9422" s="261"/>
    </row>
    <row r="9423">
      <c r="A9423" s="92"/>
      <c r="B9423" s="92"/>
      <c r="M9423" s="261"/>
    </row>
    <row r="9424">
      <c r="A9424" s="92"/>
      <c r="B9424" s="92"/>
      <c r="M9424" s="261"/>
    </row>
    <row r="9425">
      <c r="A9425" s="92"/>
      <c r="B9425" s="92"/>
      <c r="M9425" s="261"/>
    </row>
    <row r="9426">
      <c r="A9426" s="92"/>
      <c r="B9426" s="92"/>
      <c r="M9426" s="261"/>
    </row>
    <row r="9427">
      <c r="A9427" s="92"/>
      <c r="B9427" s="92"/>
      <c r="M9427" s="261"/>
    </row>
    <row r="9428">
      <c r="A9428" s="92"/>
      <c r="B9428" s="92"/>
      <c r="M9428" s="261"/>
    </row>
    <row r="9429">
      <c r="A9429" s="92"/>
      <c r="B9429" s="92"/>
      <c r="M9429" s="261"/>
    </row>
    <row r="9430">
      <c r="A9430" s="92"/>
      <c r="B9430" s="92"/>
      <c r="M9430" s="261"/>
    </row>
    <row r="9431">
      <c r="A9431" s="92"/>
      <c r="B9431" s="92"/>
      <c r="M9431" s="261"/>
    </row>
    <row r="9432">
      <c r="A9432" s="92"/>
      <c r="B9432" s="92"/>
      <c r="M9432" s="261"/>
    </row>
    <row r="9433">
      <c r="A9433" s="92"/>
      <c r="B9433" s="92"/>
      <c r="M9433" s="261"/>
    </row>
    <row r="9434">
      <c r="A9434" s="92"/>
      <c r="B9434" s="92"/>
      <c r="M9434" s="261"/>
    </row>
    <row r="9435">
      <c r="A9435" s="92"/>
      <c r="B9435" s="92"/>
      <c r="M9435" s="261"/>
    </row>
    <row r="9436">
      <c r="A9436" s="92"/>
      <c r="B9436" s="92"/>
      <c r="M9436" s="261"/>
    </row>
    <row r="9437">
      <c r="A9437" s="92"/>
      <c r="B9437" s="92"/>
      <c r="M9437" s="261"/>
    </row>
    <row r="9438">
      <c r="A9438" s="92"/>
      <c r="B9438" s="92"/>
      <c r="M9438" s="261"/>
    </row>
    <row r="9439">
      <c r="A9439" s="92"/>
      <c r="B9439" s="92"/>
      <c r="M9439" s="261"/>
    </row>
    <row r="9440">
      <c r="A9440" s="92"/>
      <c r="B9440" s="92"/>
      <c r="M9440" s="261"/>
    </row>
    <row r="9441">
      <c r="A9441" s="92"/>
      <c r="B9441" s="92"/>
      <c r="M9441" s="261"/>
    </row>
    <row r="9442">
      <c r="A9442" s="92"/>
      <c r="B9442" s="92"/>
      <c r="M9442" s="261"/>
    </row>
    <row r="9443">
      <c r="A9443" s="92"/>
      <c r="B9443" s="92"/>
      <c r="M9443" s="261"/>
    </row>
    <row r="9444">
      <c r="A9444" s="92"/>
      <c r="B9444" s="92"/>
      <c r="M9444" s="261"/>
    </row>
    <row r="9445">
      <c r="A9445" s="92"/>
      <c r="B9445" s="92"/>
      <c r="M9445" s="261"/>
    </row>
    <row r="9446">
      <c r="A9446" s="92"/>
      <c r="B9446" s="92"/>
      <c r="M9446" s="261"/>
    </row>
    <row r="9447">
      <c r="A9447" s="92"/>
      <c r="B9447" s="92"/>
      <c r="M9447" s="261"/>
    </row>
    <row r="9448">
      <c r="A9448" s="92"/>
      <c r="B9448" s="92"/>
      <c r="M9448" s="261"/>
    </row>
    <row r="9449">
      <c r="A9449" s="92"/>
      <c r="B9449" s="92"/>
      <c r="M9449" s="261"/>
    </row>
    <row r="9450">
      <c r="A9450" s="92"/>
      <c r="B9450" s="92"/>
      <c r="M9450" s="261"/>
    </row>
    <row r="9451">
      <c r="A9451" s="92"/>
      <c r="B9451" s="92"/>
      <c r="M9451" s="261"/>
    </row>
    <row r="9452">
      <c r="A9452" s="92"/>
      <c r="B9452" s="92"/>
      <c r="M9452" s="261"/>
    </row>
    <row r="9453">
      <c r="A9453" s="92"/>
      <c r="B9453" s="92"/>
      <c r="M9453" s="261"/>
    </row>
    <row r="9454">
      <c r="A9454" s="92"/>
      <c r="B9454" s="92"/>
      <c r="M9454" s="261"/>
    </row>
    <row r="9455">
      <c r="A9455" s="92"/>
      <c r="B9455" s="92"/>
      <c r="M9455" s="261"/>
    </row>
    <row r="9456">
      <c r="A9456" s="92"/>
      <c r="B9456" s="92"/>
      <c r="M9456" s="261"/>
    </row>
    <row r="9457">
      <c r="A9457" s="92"/>
      <c r="B9457" s="92"/>
      <c r="M9457" s="261"/>
    </row>
    <row r="9458">
      <c r="A9458" s="92"/>
      <c r="B9458" s="92"/>
      <c r="M9458" s="261"/>
    </row>
    <row r="9459">
      <c r="A9459" s="92"/>
      <c r="B9459" s="92"/>
      <c r="M9459" s="261"/>
    </row>
    <row r="9460">
      <c r="A9460" s="92"/>
      <c r="B9460" s="92"/>
      <c r="M9460" s="261"/>
    </row>
    <row r="9461">
      <c r="A9461" s="92"/>
      <c r="B9461" s="92"/>
      <c r="M9461" s="261"/>
    </row>
    <row r="9462">
      <c r="A9462" s="92"/>
      <c r="B9462" s="92"/>
      <c r="M9462" s="261"/>
    </row>
    <row r="9463">
      <c r="A9463" s="92"/>
      <c r="B9463" s="92"/>
      <c r="M9463" s="261"/>
    </row>
    <row r="9464">
      <c r="A9464" s="92"/>
      <c r="B9464" s="92"/>
      <c r="M9464" s="261"/>
    </row>
    <row r="9465">
      <c r="A9465" s="92"/>
      <c r="B9465" s="92"/>
      <c r="M9465" s="261"/>
    </row>
    <row r="9466">
      <c r="A9466" s="92"/>
      <c r="B9466" s="92"/>
      <c r="M9466" s="261"/>
    </row>
    <row r="9467">
      <c r="A9467" s="92"/>
      <c r="B9467" s="92"/>
      <c r="M9467" s="261"/>
    </row>
    <row r="9468">
      <c r="A9468" s="92"/>
      <c r="B9468" s="92"/>
      <c r="M9468" s="261"/>
    </row>
    <row r="9469">
      <c r="A9469" s="92"/>
      <c r="B9469" s="92"/>
      <c r="M9469" s="261"/>
    </row>
    <row r="9470">
      <c r="A9470" s="92"/>
      <c r="B9470" s="92"/>
      <c r="M9470" s="261"/>
    </row>
    <row r="9471">
      <c r="A9471" s="92"/>
      <c r="B9471" s="92"/>
      <c r="M9471" s="261"/>
    </row>
    <row r="9472">
      <c r="A9472" s="92"/>
      <c r="B9472" s="92"/>
      <c r="M9472" s="261"/>
    </row>
    <row r="9473">
      <c r="A9473" s="92"/>
      <c r="B9473" s="92"/>
      <c r="M9473" s="261"/>
    </row>
    <row r="9474">
      <c r="A9474" s="92"/>
      <c r="B9474" s="92"/>
      <c r="M9474" s="261"/>
    </row>
    <row r="9475">
      <c r="A9475" s="92"/>
      <c r="B9475" s="92"/>
      <c r="M9475" s="261"/>
    </row>
    <row r="9476">
      <c r="A9476" s="92"/>
      <c r="B9476" s="92"/>
      <c r="M9476" s="261"/>
    </row>
    <row r="9477">
      <c r="A9477" s="92"/>
      <c r="B9477" s="92"/>
      <c r="M9477" s="261"/>
    </row>
    <row r="9478">
      <c r="A9478" s="92"/>
      <c r="B9478" s="92"/>
      <c r="M9478" s="261"/>
    </row>
    <row r="9479">
      <c r="A9479" s="92"/>
      <c r="B9479" s="92"/>
      <c r="M9479" s="261"/>
    </row>
    <row r="9480">
      <c r="A9480" s="92"/>
      <c r="B9480" s="92"/>
      <c r="M9480" s="261"/>
    </row>
    <row r="9481">
      <c r="A9481" s="92"/>
      <c r="B9481" s="92"/>
      <c r="M9481" s="261"/>
    </row>
    <row r="9482">
      <c r="A9482" s="92"/>
      <c r="B9482" s="92"/>
      <c r="M9482" s="261"/>
    </row>
    <row r="9483">
      <c r="A9483" s="92"/>
      <c r="B9483" s="92"/>
      <c r="M9483" s="261"/>
    </row>
    <row r="9484">
      <c r="A9484" s="92"/>
      <c r="B9484" s="92"/>
      <c r="M9484" s="261"/>
    </row>
    <row r="9485">
      <c r="A9485" s="92"/>
      <c r="B9485" s="92"/>
      <c r="M9485" s="261"/>
    </row>
    <row r="9486">
      <c r="A9486" s="92"/>
      <c r="B9486" s="92"/>
      <c r="M9486" s="261"/>
    </row>
    <row r="9487">
      <c r="A9487" s="92"/>
      <c r="B9487" s="92"/>
      <c r="M9487" s="261"/>
    </row>
    <row r="9488">
      <c r="A9488" s="92"/>
      <c r="B9488" s="92"/>
      <c r="M9488" s="261"/>
    </row>
    <row r="9489">
      <c r="A9489" s="92"/>
      <c r="B9489" s="92"/>
      <c r="M9489" s="261"/>
    </row>
    <row r="9490">
      <c r="A9490" s="92"/>
      <c r="B9490" s="92"/>
      <c r="M9490" s="261"/>
    </row>
    <row r="9491">
      <c r="A9491" s="92"/>
      <c r="B9491" s="92"/>
      <c r="M9491" s="261"/>
    </row>
    <row r="9492">
      <c r="A9492" s="92"/>
      <c r="B9492" s="92"/>
      <c r="M9492" s="261"/>
    </row>
    <row r="9493">
      <c r="A9493" s="92"/>
      <c r="B9493" s="92"/>
      <c r="M9493" s="261"/>
    </row>
    <row r="9494">
      <c r="A9494" s="92"/>
      <c r="B9494" s="92"/>
      <c r="M9494" s="261"/>
    </row>
    <row r="9495">
      <c r="A9495" s="92"/>
      <c r="B9495" s="92"/>
      <c r="M9495" s="261"/>
    </row>
    <row r="9496">
      <c r="A9496" s="92"/>
      <c r="B9496" s="92"/>
      <c r="M9496" s="261"/>
    </row>
    <row r="9497">
      <c r="A9497" s="92"/>
      <c r="B9497" s="92"/>
      <c r="M9497" s="261"/>
    </row>
    <row r="9498">
      <c r="A9498" s="92"/>
      <c r="B9498" s="92"/>
      <c r="M9498" s="261"/>
    </row>
    <row r="9499">
      <c r="A9499" s="92"/>
      <c r="B9499" s="92"/>
      <c r="M9499" s="261"/>
    </row>
    <row r="9500">
      <c r="A9500" s="92"/>
      <c r="B9500" s="92"/>
      <c r="M9500" s="261"/>
    </row>
    <row r="9501">
      <c r="A9501" s="92"/>
      <c r="B9501" s="92"/>
      <c r="M9501" s="261"/>
    </row>
    <row r="9502">
      <c r="A9502" s="92"/>
      <c r="B9502" s="92"/>
      <c r="M9502" s="261"/>
    </row>
    <row r="9503">
      <c r="A9503" s="92"/>
      <c r="B9503" s="92"/>
      <c r="M9503" s="261"/>
    </row>
    <row r="9504">
      <c r="A9504" s="92"/>
      <c r="B9504" s="92"/>
      <c r="M9504" s="261"/>
    </row>
    <row r="9505">
      <c r="A9505" s="92"/>
      <c r="B9505" s="92"/>
      <c r="M9505" s="261"/>
    </row>
    <row r="9506">
      <c r="A9506" s="92"/>
      <c r="B9506" s="92"/>
      <c r="M9506" s="261"/>
    </row>
    <row r="9507">
      <c r="A9507" s="92"/>
      <c r="B9507" s="92"/>
      <c r="M9507" s="261"/>
    </row>
    <row r="9508">
      <c r="A9508" s="92"/>
      <c r="B9508" s="92"/>
      <c r="M9508" s="261"/>
    </row>
    <row r="9509">
      <c r="A9509" s="92"/>
      <c r="B9509" s="92"/>
      <c r="M9509" s="261"/>
    </row>
    <row r="9510">
      <c r="A9510" s="92"/>
      <c r="B9510" s="92"/>
      <c r="M9510" s="261"/>
    </row>
    <row r="9511">
      <c r="A9511" s="92"/>
      <c r="B9511" s="92"/>
      <c r="M9511" s="261"/>
    </row>
    <row r="9512">
      <c r="A9512" s="92"/>
      <c r="B9512" s="92"/>
      <c r="M9512" s="261"/>
    </row>
    <row r="9513">
      <c r="A9513" s="92"/>
      <c r="B9513" s="92"/>
      <c r="M9513" s="261"/>
    </row>
    <row r="9514">
      <c r="A9514" s="92"/>
      <c r="B9514" s="92"/>
      <c r="M9514" s="261"/>
    </row>
    <row r="9515">
      <c r="A9515" s="92"/>
      <c r="B9515" s="92"/>
      <c r="M9515" s="261"/>
    </row>
    <row r="9516">
      <c r="A9516" s="92"/>
      <c r="B9516" s="92"/>
      <c r="M9516" s="261"/>
    </row>
    <row r="9517">
      <c r="A9517" s="92"/>
      <c r="B9517" s="92"/>
      <c r="M9517" s="261"/>
    </row>
    <row r="9518">
      <c r="A9518" s="92"/>
      <c r="B9518" s="92"/>
      <c r="M9518" s="261"/>
    </row>
    <row r="9519">
      <c r="A9519" s="92"/>
      <c r="B9519" s="92"/>
      <c r="M9519" s="261"/>
    </row>
    <row r="9520">
      <c r="A9520" s="92"/>
      <c r="B9520" s="92"/>
      <c r="M9520" s="261"/>
    </row>
    <row r="9521">
      <c r="A9521" s="92"/>
      <c r="B9521" s="92"/>
      <c r="M9521" s="261"/>
    </row>
    <row r="9522">
      <c r="A9522" s="92"/>
      <c r="B9522" s="92"/>
      <c r="M9522" s="261"/>
    </row>
    <row r="9523">
      <c r="A9523" s="92"/>
      <c r="B9523" s="92"/>
      <c r="M9523" s="261"/>
    </row>
    <row r="9524">
      <c r="A9524" s="92"/>
      <c r="B9524" s="92"/>
      <c r="M9524" s="261"/>
    </row>
    <row r="9525">
      <c r="A9525" s="92"/>
      <c r="B9525" s="92"/>
      <c r="M9525" s="261"/>
    </row>
    <row r="9526">
      <c r="A9526" s="92"/>
      <c r="B9526" s="92"/>
      <c r="M9526" s="261"/>
    </row>
    <row r="9527">
      <c r="A9527" s="92"/>
      <c r="B9527" s="92"/>
      <c r="M9527" s="261"/>
    </row>
    <row r="9528">
      <c r="A9528" s="92"/>
      <c r="B9528" s="92"/>
      <c r="M9528" s="261"/>
    </row>
    <row r="9529">
      <c r="A9529" s="92"/>
      <c r="B9529" s="92"/>
      <c r="M9529" s="261"/>
    </row>
    <row r="9530">
      <c r="A9530" s="92"/>
      <c r="B9530" s="92"/>
      <c r="M9530" s="261"/>
    </row>
    <row r="9531">
      <c r="A9531" s="92"/>
      <c r="B9531" s="92"/>
      <c r="M9531" s="261"/>
    </row>
    <row r="9532">
      <c r="A9532" s="92"/>
      <c r="B9532" s="92"/>
      <c r="M9532" s="261"/>
    </row>
    <row r="9533">
      <c r="A9533" s="92"/>
      <c r="B9533" s="92"/>
      <c r="M9533" s="261"/>
    </row>
    <row r="9534">
      <c r="A9534" s="92"/>
      <c r="B9534" s="92"/>
      <c r="M9534" s="261"/>
    </row>
    <row r="9535">
      <c r="A9535" s="92"/>
      <c r="B9535" s="92"/>
      <c r="M9535" s="261"/>
    </row>
    <row r="9536">
      <c r="A9536" s="92"/>
      <c r="B9536" s="92"/>
      <c r="M9536" s="261"/>
    </row>
    <row r="9537">
      <c r="A9537" s="92"/>
      <c r="B9537" s="92"/>
      <c r="M9537" s="261"/>
    </row>
    <row r="9538">
      <c r="A9538" s="92"/>
      <c r="B9538" s="92"/>
      <c r="M9538" s="261"/>
    </row>
    <row r="9539">
      <c r="A9539" s="92"/>
      <c r="B9539" s="92"/>
      <c r="M9539" s="261"/>
    </row>
    <row r="9540">
      <c r="A9540" s="92"/>
      <c r="B9540" s="92"/>
      <c r="M9540" s="261"/>
    </row>
    <row r="9541">
      <c r="A9541" s="92"/>
      <c r="B9541" s="92"/>
      <c r="M9541" s="261"/>
    </row>
    <row r="9542">
      <c r="A9542" s="92"/>
      <c r="B9542" s="92"/>
      <c r="M9542" s="261"/>
    </row>
    <row r="9543">
      <c r="A9543" s="92"/>
      <c r="B9543" s="92"/>
      <c r="M9543" s="261"/>
    </row>
    <row r="9544">
      <c r="A9544" s="92"/>
      <c r="B9544" s="92"/>
      <c r="M9544" s="261"/>
    </row>
    <row r="9545">
      <c r="A9545" s="92"/>
      <c r="B9545" s="92"/>
      <c r="M9545" s="261"/>
    </row>
    <row r="9546">
      <c r="A9546" s="92"/>
      <c r="B9546" s="92"/>
      <c r="M9546" s="261"/>
    </row>
    <row r="9547">
      <c r="A9547" s="92"/>
      <c r="B9547" s="92"/>
      <c r="M9547" s="261"/>
    </row>
    <row r="9548">
      <c r="A9548" s="92"/>
      <c r="B9548" s="92"/>
      <c r="M9548" s="261"/>
    </row>
    <row r="9549">
      <c r="A9549" s="92"/>
      <c r="B9549" s="92"/>
      <c r="M9549" s="261"/>
    </row>
    <row r="9550">
      <c r="A9550" s="92"/>
      <c r="B9550" s="92"/>
      <c r="M9550" s="261"/>
    </row>
    <row r="9551">
      <c r="A9551" s="92"/>
      <c r="B9551" s="92"/>
      <c r="M9551" s="261"/>
    </row>
    <row r="9552">
      <c r="A9552" s="92"/>
      <c r="B9552" s="92"/>
      <c r="M9552" s="261"/>
    </row>
    <row r="9553">
      <c r="A9553" s="92"/>
      <c r="B9553" s="92"/>
      <c r="M9553" s="261"/>
    </row>
    <row r="9554">
      <c r="A9554" s="92"/>
      <c r="B9554" s="92"/>
      <c r="M9554" s="261"/>
    </row>
    <row r="9555">
      <c r="A9555" s="92"/>
      <c r="B9555" s="92"/>
      <c r="M9555" s="261"/>
    </row>
    <row r="9556">
      <c r="A9556" s="92"/>
      <c r="B9556" s="92"/>
      <c r="M9556" s="261"/>
    </row>
    <row r="9557">
      <c r="A9557" s="92"/>
      <c r="B9557" s="92"/>
      <c r="M9557" s="261"/>
    </row>
    <row r="9558">
      <c r="A9558" s="92"/>
      <c r="B9558" s="92"/>
      <c r="M9558" s="261"/>
    </row>
    <row r="9559">
      <c r="A9559" s="92"/>
      <c r="B9559" s="92"/>
      <c r="M9559" s="261"/>
    </row>
    <row r="9560">
      <c r="A9560" s="92"/>
      <c r="B9560" s="92"/>
      <c r="M9560" s="261"/>
    </row>
    <row r="9561">
      <c r="A9561" s="92"/>
      <c r="B9561" s="92"/>
      <c r="M9561" s="261"/>
    </row>
    <row r="9562">
      <c r="A9562" s="92"/>
      <c r="B9562" s="92"/>
      <c r="M9562" s="261"/>
    </row>
    <row r="9563">
      <c r="A9563" s="92"/>
      <c r="B9563" s="92"/>
      <c r="M9563" s="261"/>
    </row>
    <row r="9564">
      <c r="A9564" s="92"/>
      <c r="B9564" s="92"/>
      <c r="M9564" s="261"/>
    </row>
    <row r="9565">
      <c r="A9565" s="92"/>
      <c r="B9565" s="92"/>
      <c r="M9565" s="261"/>
    </row>
    <row r="9566">
      <c r="A9566" s="92"/>
      <c r="B9566" s="92"/>
      <c r="M9566" s="261"/>
    </row>
    <row r="9567">
      <c r="A9567" s="92"/>
      <c r="B9567" s="92"/>
      <c r="M9567" s="261"/>
    </row>
    <row r="9568">
      <c r="A9568" s="92"/>
      <c r="B9568" s="92"/>
      <c r="M9568" s="261"/>
    </row>
    <row r="9569">
      <c r="A9569" s="92"/>
      <c r="B9569" s="92"/>
      <c r="M9569" s="261"/>
    </row>
    <row r="9570">
      <c r="A9570" s="92"/>
      <c r="B9570" s="92"/>
      <c r="M9570" s="261"/>
    </row>
    <row r="9571">
      <c r="A9571" s="92"/>
      <c r="B9571" s="92"/>
      <c r="M9571" s="261"/>
    </row>
    <row r="9572">
      <c r="A9572" s="92"/>
      <c r="B9572" s="92"/>
      <c r="M9572" s="261"/>
    </row>
    <row r="9573">
      <c r="A9573" s="92"/>
      <c r="B9573" s="92"/>
      <c r="M9573" s="261"/>
    </row>
    <row r="9574">
      <c r="A9574" s="92"/>
      <c r="B9574" s="92"/>
      <c r="M9574" s="261"/>
    </row>
    <row r="9575">
      <c r="A9575" s="92"/>
      <c r="B9575" s="92"/>
      <c r="M9575" s="261"/>
    </row>
    <row r="9576">
      <c r="A9576" s="92"/>
      <c r="B9576" s="92"/>
      <c r="M9576" s="261"/>
    </row>
    <row r="9577">
      <c r="A9577" s="92"/>
      <c r="B9577" s="92"/>
      <c r="M9577" s="261"/>
    </row>
    <row r="9578">
      <c r="A9578" s="92"/>
      <c r="B9578" s="92"/>
      <c r="M9578" s="261"/>
    </row>
    <row r="9579">
      <c r="A9579" s="92"/>
      <c r="B9579" s="92"/>
      <c r="M9579" s="261"/>
    </row>
    <row r="9580">
      <c r="A9580" s="92"/>
      <c r="B9580" s="92"/>
      <c r="M9580" s="261"/>
    </row>
    <row r="9581">
      <c r="A9581" s="92"/>
      <c r="B9581" s="92"/>
      <c r="M9581" s="261"/>
    </row>
    <row r="9582">
      <c r="A9582" s="92"/>
      <c r="B9582" s="92"/>
      <c r="M9582" s="261"/>
    </row>
    <row r="9583">
      <c r="A9583" s="92"/>
      <c r="B9583" s="92"/>
      <c r="M9583" s="261"/>
    </row>
    <row r="9584">
      <c r="A9584" s="92"/>
      <c r="B9584" s="92"/>
      <c r="M9584" s="261"/>
    </row>
    <row r="9585">
      <c r="A9585" s="92"/>
      <c r="B9585" s="92"/>
      <c r="M9585" s="261"/>
    </row>
    <row r="9586">
      <c r="A9586" s="92"/>
      <c r="B9586" s="92"/>
      <c r="M9586" s="261"/>
    </row>
    <row r="9587">
      <c r="A9587" s="92"/>
      <c r="B9587" s="92"/>
      <c r="M9587" s="261"/>
    </row>
    <row r="9588">
      <c r="A9588" s="92"/>
      <c r="B9588" s="92"/>
      <c r="M9588" s="261"/>
    </row>
    <row r="9589">
      <c r="A9589" s="92"/>
      <c r="B9589" s="92"/>
      <c r="M9589" s="261"/>
    </row>
    <row r="9590">
      <c r="A9590" s="92"/>
      <c r="B9590" s="92"/>
      <c r="M9590" s="261"/>
    </row>
    <row r="9591">
      <c r="A9591" s="92"/>
      <c r="B9591" s="92"/>
      <c r="M9591" s="261"/>
    </row>
    <row r="9592">
      <c r="A9592" s="92"/>
      <c r="B9592" s="92"/>
      <c r="M9592" s="261"/>
    </row>
    <row r="9593">
      <c r="A9593" s="92"/>
      <c r="B9593" s="92"/>
      <c r="M9593" s="261"/>
    </row>
    <row r="9594">
      <c r="A9594" s="92"/>
      <c r="B9594" s="92"/>
      <c r="M9594" s="261"/>
    </row>
    <row r="9595">
      <c r="A9595" s="92"/>
      <c r="B9595" s="92"/>
      <c r="M9595" s="261"/>
    </row>
    <row r="9596">
      <c r="A9596" s="92"/>
      <c r="B9596" s="92"/>
      <c r="M9596" s="261"/>
    </row>
    <row r="9597">
      <c r="A9597" s="92"/>
      <c r="B9597" s="92"/>
      <c r="M9597" s="261"/>
    </row>
    <row r="9598">
      <c r="A9598" s="92"/>
      <c r="B9598" s="92"/>
      <c r="M9598" s="261"/>
    </row>
    <row r="9599">
      <c r="A9599" s="92"/>
      <c r="B9599" s="92"/>
      <c r="M9599" s="261"/>
    </row>
    <row r="9600">
      <c r="A9600" s="92"/>
      <c r="B9600" s="92"/>
      <c r="M9600" s="261"/>
    </row>
    <row r="9601">
      <c r="A9601" s="92"/>
      <c r="B9601" s="92"/>
      <c r="M9601" s="261"/>
    </row>
    <row r="9602">
      <c r="A9602" s="92"/>
      <c r="B9602" s="92"/>
      <c r="M9602" s="261"/>
    </row>
    <row r="9603">
      <c r="A9603" s="92"/>
      <c r="B9603" s="92"/>
      <c r="M9603" s="261"/>
    </row>
    <row r="9604">
      <c r="A9604" s="92"/>
      <c r="B9604" s="92"/>
      <c r="M9604" s="261"/>
    </row>
    <row r="9605">
      <c r="A9605" s="92"/>
      <c r="B9605" s="92"/>
      <c r="M9605" s="261"/>
    </row>
    <row r="9606">
      <c r="A9606" s="92"/>
      <c r="B9606" s="92"/>
      <c r="M9606" s="261"/>
    </row>
    <row r="9607">
      <c r="A9607" s="92"/>
      <c r="B9607" s="92"/>
      <c r="M9607" s="261"/>
    </row>
    <row r="9608">
      <c r="A9608" s="92"/>
      <c r="B9608" s="92"/>
      <c r="M9608" s="261"/>
    </row>
    <row r="9609">
      <c r="A9609" s="92"/>
      <c r="B9609" s="92"/>
      <c r="M9609" s="261"/>
    </row>
    <row r="9610">
      <c r="A9610" s="92"/>
      <c r="B9610" s="92"/>
      <c r="M9610" s="261"/>
    </row>
    <row r="9611">
      <c r="A9611" s="92"/>
      <c r="B9611" s="92"/>
      <c r="M9611" s="261"/>
    </row>
    <row r="9612">
      <c r="A9612" s="92"/>
      <c r="B9612" s="92"/>
      <c r="M9612" s="261"/>
    </row>
    <row r="9613">
      <c r="A9613" s="92"/>
      <c r="B9613" s="92"/>
      <c r="M9613" s="261"/>
    </row>
    <row r="9614">
      <c r="A9614" s="92"/>
      <c r="B9614" s="92"/>
      <c r="M9614" s="261"/>
    </row>
    <row r="9615">
      <c r="A9615" s="92"/>
      <c r="B9615" s="92"/>
      <c r="M9615" s="261"/>
    </row>
    <row r="9616">
      <c r="A9616" s="92"/>
      <c r="B9616" s="92"/>
      <c r="M9616" s="261"/>
    </row>
    <row r="9617">
      <c r="A9617" s="92"/>
      <c r="B9617" s="92"/>
      <c r="M9617" s="261"/>
    </row>
    <row r="9618">
      <c r="A9618" s="92"/>
      <c r="B9618" s="92"/>
      <c r="M9618" s="261"/>
    </row>
    <row r="9619">
      <c r="A9619" s="92"/>
      <c r="B9619" s="92"/>
      <c r="M9619" s="261"/>
    </row>
    <row r="9620">
      <c r="A9620" s="92"/>
      <c r="B9620" s="92"/>
      <c r="M9620" s="261"/>
    </row>
    <row r="9621">
      <c r="A9621" s="92"/>
      <c r="B9621" s="92"/>
      <c r="M9621" s="261"/>
    </row>
    <row r="9622">
      <c r="A9622" s="92"/>
      <c r="B9622" s="92"/>
      <c r="M9622" s="261"/>
    </row>
    <row r="9623">
      <c r="A9623" s="92"/>
      <c r="B9623" s="92"/>
      <c r="M9623" s="261"/>
    </row>
    <row r="9624">
      <c r="A9624" s="92"/>
      <c r="B9624" s="92"/>
      <c r="M9624" s="261"/>
    </row>
    <row r="9625">
      <c r="A9625" s="92"/>
      <c r="B9625" s="92"/>
      <c r="M9625" s="261"/>
    </row>
    <row r="9626">
      <c r="A9626" s="92"/>
      <c r="B9626" s="92"/>
      <c r="M9626" s="261"/>
    </row>
    <row r="9627">
      <c r="A9627" s="92"/>
      <c r="B9627" s="92"/>
      <c r="M9627" s="261"/>
    </row>
    <row r="9628">
      <c r="A9628" s="92"/>
      <c r="B9628" s="92"/>
      <c r="M9628" s="261"/>
    </row>
    <row r="9629">
      <c r="A9629" s="92"/>
      <c r="B9629" s="92"/>
      <c r="M9629" s="261"/>
    </row>
    <row r="9630">
      <c r="A9630" s="92"/>
      <c r="B9630" s="92"/>
      <c r="M9630" s="261"/>
    </row>
    <row r="9631">
      <c r="A9631" s="92"/>
      <c r="B9631" s="92"/>
      <c r="M9631" s="261"/>
    </row>
    <row r="9632">
      <c r="A9632" s="92"/>
      <c r="B9632" s="92"/>
      <c r="M9632" s="261"/>
    </row>
    <row r="9633">
      <c r="A9633" s="92"/>
      <c r="B9633" s="92"/>
      <c r="M9633" s="261"/>
    </row>
    <row r="9634">
      <c r="A9634" s="92"/>
      <c r="B9634" s="92"/>
      <c r="M9634" s="261"/>
    </row>
    <row r="9635">
      <c r="A9635" s="92"/>
      <c r="B9635" s="92"/>
      <c r="M9635" s="261"/>
    </row>
    <row r="9636">
      <c r="A9636" s="92"/>
      <c r="B9636" s="92"/>
      <c r="M9636" s="261"/>
    </row>
    <row r="9637">
      <c r="A9637" s="92"/>
      <c r="B9637" s="92"/>
      <c r="M9637" s="261"/>
    </row>
    <row r="9638">
      <c r="A9638" s="92"/>
      <c r="B9638" s="92"/>
      <c r="M9638" s="261"/>
    </row>
    <row r="9639">
      <c r="A9639" s="92"/>
      <c r="B9639" s="92"/>
      <c r="M9639" s="261"/>
    </row>
    <row r="9640">
      <c r="A9640" s="92"/>
      <c r="B9640" s="92"/>
      <c r="M9640" s="261"/>
    </row>
    <row r="9641">
      <c r="A9641" s="92"/>
      <c r="B9641" s="92"/>
      <c r="M9641" s="261"/>
    </row>
    <row r="9642">
      <c r="A9642" s="92"/>
      <c r="B9642" s="92"/>
      <c r="M9642" s="261"/>
    </row>
    <row r="9643">
      <c r="A9643" s="92"/>
      <c r="B9643" s="92"/>
      <c r="M9643" s="261"/>
    </row>
    <row r="9644">
      <c r="A9644" s="92"/>
      <c r="B9644" s="92"/>
      <c r="M9644" s="261"/>
    </row>
    <row r="9645">
      <c r="A9645" s="92"/>
      <c r="B9645" s="92"/>
      <c r="M9645" s="261"/>
    </row>
    <row r="9646">
      <c r="A9646" s="92"/>
      <c r="B9646" s="92"/>
      <c r="M9646" s="261"/>
    </row>
    <row r="9647">
      <c r="A9647" s="92"/>
      <c r="B9647" s="92"/>
      <c r="M9647" s="261"/>
    </row>
    <row r="9648">
      <c r="A9648" s="92"/>
      <c r="B9648" s="92"/>
      <c r="M9648" s="261"/>
    </row>
    <row r="9649">
      <c r="A9649" s="92"/>
      <c r="B9649" s="92"/>
      <c r="M9649" s="261"/>
    </row>
    <row r="9650">
      <c r="A9650" s="92"/>
      <c r="B9650" s="92"/>
      <c r="M9650" s="261"/>
    </row>
    <row r="9651">
      <c r="A9651" s="92"/>
      <c r="B9651" s="92"/>
      <c r="M9651" s="261"/>
    </row>
    <row r="9652">
      <c r="A9652" s="92"/>
      <c r="B9652" s="92"/>
      <c r="M9652" s="261"/>
    </row>
    <row r="9653">
      <c r="A9653" s="92"/>
      <c r="B9653" s="92"/>
      <c r="M9653" s="261"/>
    </row>
    <row r="9654">
      <c r="A9654" s="92"/>
      <c r="B9654" s="92"/>
      <c r="M9654" s="261"/>
    </row>
    <row r="9655">
      <c r="A9655" s="92"/>
      <c r="B9655" s="92"/>
      <c r="M9655" s="261"/>
    </row>
    <row r="9656">
      <c r="A9656" s="92"/>
      <c r="B9656" s="92"/>
      <c r="M9656" s="261"/>
    </row>
    <row r="9657">
      <c r="A9657" s="92"/>
      <c r="B9657" s="92"/>
      <c r="M9657" s="261"/>
    </row>
    <row r="9658">
      <c r="A9658" s="92"/>
      <c r="B9658" s="92"/>
      <c r="M9658" s="261"/>
    </row>
    <row r="9659">
      <c r="A9659" s="92"/>
      <c r="B9659" s="92"/>
      <c r="M9659" s="261"/>
    </row>
    <row r="9660">
      <c r="A9660" s="92"/>
      <c r="B9660" s="92"/>
      <c r="M9660" s="261"/>
    </row>
    <row r="9661">
      <c r="A9661" s="92"/>
      <c r="B9661" s="92"/>
      <c r="M9661" s="261"/>
    </row>
    <row r="9662">
      <c r="A9662" s="92"/>
      <c r="B9662" s="92"/>
      <c r="M9662" s="261"/>
    </row>
    <row r="9663">
      <c r="A9663" s="92"/>
      <c r="B9663" s="92"/>
      <c r="M9663" s="261"/>
    </row>
    <row r="9664">
      <c r="A9664" s="92"/>
      <c r="B9664" s="92"/>
      <c r="M9664" s="261"/>
    </row>
    <row r="9665">
      <c r="A9665" s="92"/>
      <c r="B9665" s="92"/>
      <c r="M9665" s="261"/>
    </row>
    <row r="9666">
      <c r="A9666" s="92"/>
      <c r="B9666" s="92"/>
      <c r="M9666" s="261"/>
    </row>
    <row r="9667">
      <c r="A9667" s="92"/>
      <c r="B9667" s="92"/>
      <c r="M9667" s="261"/>
    </row>
    <row r="9668">
      <c r="A9668" s="92"/>
      <c r="B9668" s="92"/>
      <c r="M9668" s="261"/>
    </row>
    <row r="9669">
      <c r="A9669" s="92"/>
      <c r="B9669" s="92"/>
      <c r="M9669" s="261"/>
    </row>
    <row r="9670">
      <c r="A9670" s="92"/>
      <c r="B9670" s="92"/>
      <c r="M9670" s="261"/>
    </row>
    <row r="9671">
      <c r="A9671" s="92"/>
      <c r="B9671" s="92"/>
      <c r="M9671" s="261"/>
    </row>
    <row r="9672">
      <c r="A9672" s="92"/>
      <c r="B9672" s="92"/>
      <c r="M9672" s="261"/>
    </row>
    <row r="9673">
      <c r="A9673" s="92"/>
      <c r="B9673" s="92"/>
      <c r="M9673" s="261"/>
    </row>
    <row r="9674">
      <c r="A9674" s="92"/>
      <c r="B9674" s="92"/>
      <c r="M9674" s="261"/>
    </row>
    <row r="9675">
      <c r="A9675" s="92"/>
      <c r="B9675" s="92"/>
      <c r="M9675" s="261"/>
    </row>
    <row r="9676">
      <c r="A9676" s="92"/>
      <c r="B9676" s="92"/>
      <c r="M9676" s="261"/>
    </row>
    <row r="9677">
      <c r="A9677" s="92"/>
      <c r="B9677" s="92"/>
      <c r="M9677" s="261"/>
    </row>
    <row r="9678">
      <c r="A9678" s="92"/>
      <c r="B9678" s="92"/>
      <c r="M9678" s="261"/>
    </row>
    <row r="9679">
      <c r="A9679" s="92"/>
      <c r="B9679" s="92"/>
      <c r="M9679" s="261"/>
    </row>
    <row r="9680">
      <c r="A9680" s="92"/>
      <c r="B9680" s="92"/>
      <c r="M9680" s="261"/>
    </row>
    <row r="9681">
      <c r="A9681" s="92"/>
      <c r="B9681" s="92"/>
      <c r="M9681" s="261"/>
    </row>
    <row r="9682">
      <c r="A9682" s="92"/>
      <c r="B9682" s="92"/>
      <c r="M9682" s="261"/>
    </row>
    <row r="9683">
      <c r="A9683" s="92"/>
      <c r="B9683" s="92"/>
      <c r="M9683" s="261"/>
    </row>
    <row r="9684">
      <c r="A9684" s="92"/>
      <c r="B9684" s="92"/>
      <c r="M9684" s="261"/>
    </row>
    <row r="9685">
      <c r="A9685" s="92"/>
      <c r="B9685" s="92"/>
      <c r="M9685" s="261"/>
    </row>
    <row r="9686">
      <c r="A9686" s="92"/>
      <c r="B9686" s="92"/>
      <c r="M9686" s="261"/>
    </row>
    <row r="9687">
      <c r="A9687" s="92"/>
      <c r="B9687" s="92"/>
      <c r="M9687" s="261"/>
    </row>
    <row r="9688">
      <c r="A9688" s="92"/>
      <c r="B9688" s="92"/>
      <c r="M9688" s="261"/>
    </row>
    <row r="9689">
      <c r="A9689" s="92"/>
      <c r="B9689" s="92"/>
      <c r="M9689" s="261"/>
    </row>
    <row r="9690">
      <c r="A9690" s="92"/>
      <c r="B9690" s="92"/>
      <c r="M9690" s="261"/>
    </row>
    <row r="9691">
      <c r="A9691" s="92"/>
      <c r="B9691" s="92"/>
      <c r="M9691" s="261"/>
    </row>
    <row r="9692">
      <c r="A9692" s="92"/>
      <c r="B9692" s="92"/>
      <c r="M9692" s="261"/>
    </row>
    <row r="9693">
      <c r="A9693" s="92"/>
      <c r="B9693" s="92"/>
      <c r="M9693" s="261"/>
    </row>
    <row r="9694">
      <c r="A9694" s="92"/>
      <c r="B9694" s="92"/>
      <c r="M9694" s="261"/>
    </row>
    <row r="9695">
      <c r="A9695" s="92"/>
      <c r="B9695" s="92"/>
      <c r="M9695" s="261"/>
    </row>
    <row r="9696">
      <c r="A9696" s="92"/>
      <c r="B9696" s="92"/>
      <c r="M9696" s="261"/>
    </row>
    <row r="9697">
      <c r="A9697" s="92"/>
      <c r="B9697" s="92"/>
      <c r="M9697" s="261"/>
    </row>
    <row r="9698">
      <c r="A9698" s="92"/>
      <c r="B9698" s="92"/>
      <c r="M9698" s="261"/>
    </row>
    <row r="9699">
      <c r="A9699" s="92"/>
      <c r="B9699" s="92"/>
      <c r="M9699" s="261"/>
    </row>
    <row r="9700">
      <c r="A9700" s="92"/>
      <c r="B9700" s="92"/>
      <c r="M9700" s="261"/>
    </row>
    <row r="9701">
      <c r="A9701" s="92"/>
      <c r="B9701" s="92"/>
      <c r="M9701" s="261"/>
    </row>
    <row r="9702">
      <c r="A9702" s="92"/>
      <c r="B9702" s="92"/>
      <c r="M9702" s="261"/>
    </row>
    <row r="9703">
      <c r="A9703" s="92"/>
      <c r="B9703" s="92"/>
      <c r="M9703" s="261"/>
    </row>
    <row r="9704">
      <c r="A9704" s="92"/>
      <c r="B9704" s="92"/>
      <c r="M9704" s="261"/>
    </row>
    <row r="9705">
      <c r="A9705" s="92"/>
      <c r="B9705" s="92"/>
      <c r="M9705" s="261"/>
    </row>
    <row r="9706">
      <c r="A9706" s="92"/>
      <c r="B9706" s="92"/>
      <c r="M9706" s="261"/>
    </row>
    <row r="9707">
      <c r="A9707" s="92"/>
      <c r="B9707" s="92"/>
      <c r="M9707" s="261"/>
    </row>
    <row r="9708">
      <c r="A9708" s="92"/>
      <c r="B9708" s="92"/>
      <c r="M9708" s="261"/>
    </row>
    <row r="9709">
      <c r="A9709" s="92"/>
      <c r="B9709" s="92"/>
      <c r="M9709" s="261"/>
    </row>
    <row r="9710">
      <c r="A9710" s="92"/>
      <c r="B9710" s="92"/>
      <c r="M9710" s="261"/>
    </row>
    <row r="9711">
      <c r="A9711" s="92"/>
      <c r="B9711" s="92"/>
      <c r="M9711" s="261"/>
    </row>
    <row r="9712">
      <c r="A9712" s="92"/>
      <c r="B9712" s="92"/>
      <c r="M9712" s="261"/>
    </row>
    <row r="9713">
      <c r="A9713" s="92"/>
      <c r="B9713" s="92"/>
      <c r="M9713" s="261"/>
    </row>
    <row r="9714">
      <c r="A9714" s="92"/>
      <c r="B9714" s="92"/>
      <c r="M9714" s="261"/>
    </row>
    <row r="9715">
      <c r="A9715" s="92"/>
      <c r="B9715" s="92"/>
      <c r="M9715" s="261"/>
    </row>
    <row r="9716">
      <c r="A9716" s="92"/>
      <c r="B9716" s="92"/>
      <c r="M9716" s="261"/>
    </row>
    <row r="9717">
      <c r="A9717" s="92"/>
      <c r="B9717" s="92"/>
      <c r="M9717" s="261"/>
    </row>
    <row r="9718">
      <c r="A9718" s="92"/>
      <c r="B9718" s="92"/>
      <c r="M9718" s="261"/>
    </row>
    <row r="9719">
      <c r="A9719" s="92"/>
      <c r="B9719" s="92"/>
      <c r="M9719" s="261"/>
    </row>
    <row r="9720">
      <c r="A9720" s="92"/>
      <c r="B9720" s="92"/>
      <c r="M9720" s="261"/>
    </row>
    <row r="9721">
      <c r="A9721" s="92"/>
      <c r="B9721" s="92"/>
      <c r="M9721" s="261"/>
    </row>
    <row r="9722">
      <c r="A9722" s="92"/>
      <c r="B9722" s="92"/>
      <c r="M9722" s="261"/>
    </row>
    <row r="9723">
      <c r="A9723" s="92"/>
      <c r="B9723" s="92"/>
      <c r="M9723" s="261"/>
    </row>
    <row r="9724">
      <c r="A9724" s="92"/>
      <c r="B9724" s="92"/>
      <c r="M9724" s="261"/>
    </row>
    <row r="9725">
      <c r="A9725" s="92"/>
      <c r="B9725" s="92"/>
      <c r="M9725" s="261"/>
    </row>
    <row r="9726">
      <c r="A9726" s="92"/>
      <c r="B9726" s="92"/>
      <c r="M9726" s="261"/>
    </row>
    <row r="9727">
      <c r="A9727" s="92"/>
      <c r="B9727" s="92"/>
      <c r="M9727" s="261"/>
    </row>
    <row r="9728">
      <c r="A9728" s="92"/>
      <c r="B9728" s="92"/>
      <c r="M9728" s="261"/>
    </row>
    <row r="9729">
      <c r="A9729" s="92"/>
      <c r="B9729" s="92"/>
      <c r="M9729" s="261"/>
    </row>
    <row r="9730">
      <c r="A9730" s="92"/>
      <c r="B9730" s="92"/>
      <c r="M9730" s="261"/>
    </row>
    <row r="9731">
      <c r="A9731" s="92"/>
      <c r="B9731" s="92"/>
      <c r="M9731" s="261"/>
    </row>
    <row r="9732">
      <c r="A9732" s="92"/>
      <c r="B9732" s="92"/>
      <c r="M9732" s="261"/>
    </row>
    <row r="9733">
      <c r="A9733" s="92"/>
      <c r="B9733" s="92"/>
      <c r="M9733" s="261"/>
    </row>
    <row r="9734">
      <c r="A9734" s="92"/>
      <c r="B9734" s="92"/>
      <c r="M9734" s="261"/>
    </row>
    <row r="9735">
      <c r="A9735" s="92"/>
      <c r="B9735" s="92"/>
      <c r="M9735" s="261"/>
    </row>
    <row r="9736">
      <c r="A9736" s="92"/>
      <c r="B9736" s="92"/>
      <c r="M9736" s="261"/>
    </row>
    <row r="9737">
      <c r="A9737" s="92"/>
      <c r="B9737" s="92"/>
      <c r="M9737" s="261"/>
    </row>
    <row r="9738">
      <c r="A9738" s="92"/>
      <c r="B9738" s="92"/>
      <c r="M9738" s="261"/>
    </row>
    <row r="9739">
      <c r="A9739" s="92"/>
      <c r="B9739" s="92"/>
      <c r="M9739" s="261"/>
    </row>
    <row r="9740">
      <c r="A9740" s="92"/>
      <c r="B9740" s="92"/>
      <c r="M9740" s="261"/>
    </row>
    <row r="9741">
      <c r="A9741" s="92"/>
      <c r="B9741" s="92"/>
      <c r="M9741" s="261"/>
    </row>
    <row r="9742">
      <c r="A9742" s="92"/>
      <c r="B9742" s="92"/>
      <c r="M9742" s="261"/>
    </row>
    <row r="9743">
      <c r="A9743" s="92"/>
      <c r="B9743" s="92"/>
      <c r="M9743" s="261"/>
    </row>
    <row r="9744">
      <c r="A9744" s="92"/>
      <c r="B9744" s="92"/>
      <c r="M9744" s="261"/>
    </row>
    <row r="9745">
      <c r="A9745" s="92"/>
      <c r="B9745" s="92"/>
      <c r="M9745" s="261"/>
    </row>
    <row r="9746">
      <c r="A9746" s="92"/>
      <c r="B9746" s="92"/>
      <c r="M9746" s="261"/>
    </row>
    <row r="9747">
      <c r="A9747" s="92"/>
      <c r="B9747" s="92"/>
      <c r="M9747" s="261"/>
    </row>
    <row r="9748">
      <c r="A9748" s="92"/>
      <c r="B9748" s="92"/>
      <c r="M9748" s="261"/>
    </row>
    <row r="9749">
      <c r="A9749" s="92"/>
      <c r="B9749" s="92"/>
      <c r="M9749" s="261"/>
    </row>
    <row r="9750">
      <c r="A9750" s="92"/>
      <c r="B9750" s="92"/>
      <c r="M9750" s="261"/>
    </row>
    <row r="9751">
      <c r="A9751" s="92"/>
      <c r="B9751" s="92"/>
      <c r="M9751" s="261"/>
    </row>
    <row r="9752">
      <c r="A9752" s="92"/>
      <c r="B9752" s="92"/>
      <c r="M9752" s="261"/>
    </row>
    <row r="9753">
      <c r="A9753" s="92"/>
      <c r="B9753" s="92"/>
      <c r="M9753" s="261"/>
    </row>
    <row r="9754">
      <c r="A9754" s="92"/>
      <c r="B9754" s="92"/>
      <c r="M9754" s="261"/>
    </row>
    <row r="9755">
      <c r="A9755" s="92"/>
      <c r="B9755" s="92"/>
      <c r="M9755" s="261"/>
    </row>
    <row r="9756">
      <c r="A9756" s="92"/>
      <c r="B9756" s="92"/>
      <c r="M9756" s="261"/>
    </row>
    <row r="9757">
      <c r="A9757" s="92"/>
      <c r="B9757" s="92"/>
      <c r="M9757" s="261"/>
    </row>
    <row r="9758">
      <c r="A9758" s="92"/>
      <c r="B9758" s="92"/>
      <c r="M9758" s="261"/>
    </row>
    <row r="9759">
      <c r="A9759" s="92"/>
      <c r="B9759" s="92"/>
      <c r="M9759" s="261"/>
    </row>
    <row r="9760">
      <c r="A9760" s="92"/>
      <c r="B9760" s="92"/>
      <c r="M9760" s="261"/>
    </row>
    <row r="9761">
      <c r="A9761" s="92"/>
      <c r="B9761" s="92"/>
      <c r="M9761" s="261"/>
    </row>
    <row r="9762">
      <c r="A9762" s="92"/>
      <c r="B9762" s="92"/>
      <c r="M9762" s="261"/>
    </row>
    <row r="9763">
      <c r="A9763" s="92"/>
      <c r="B9763" s="92"/>
      <c r="M9763" s="261"/>
    </row>
    <row r="9764">
      <c r="A9764" s="92"/>
      <c r="B9764" s="92"/>
      <c r="M9764" s="261"/>
    </row>
    <row r="9765">
      <c r="A9765" s="92"/>
      <c r="B9765" s="92"/>
      <c r="M9765" s="261"/>
    </row>
    <row r="9766">
      <c r="A9766" s="92"/>
      <c r="B9766" s="92"/>
      <c r="M9766" s="261"/>
    </row>
    <row r="9767">
      <c r="A9767" s="92"/>
      <c r="B9767" s="92"/>
      <c r="M9767" s="261"/>
    </row>
    <row r="9768">
      <c r="A9768" s="92"/>
      <c r="B9768" s="92"/>
      <c r="M9768" s="261"/>
    </row>
    <row r="9769">
      <c r="A9769" s="92"/>
      <c r="B9769" s="92"/>
      <c r="M9769" s="261"/>
    </row>
    <row r="9770">
      <c r="A9770" s="92"/>
      <c r="B9770" s="92"/>
      <c r="M9770" s="261"/>
    </row>
    <row r="9771">
      <c r="A9771" s="92"/>
      <c r="B9771" s="92"/>
      <c r="M9771" s="261"/>
    </row>
    <row r="9772">
      <c r="A9772" s="92"/>
      <c r="B9772" s="92"/>
      <c r="M9772" s="261"/>
    </row>
    <row r="9773">
      <c r="A9773" s="92"/>
      <c r="B9773" s="92"/>
      <c r="M9773" s="261"/>
    </row>
    <row r="9774">
      <c r="A9774" s="92"/>
      <c r="B9774" s="92"/>
      <c r="M9774" s="261"/>
    </row>
    <row r="9775">
      <c r="A9775" s="92"/>
      <c r="B9775" s="92"/>
      <c r="M9775" s="261"/>
    </row>
    <row r="9776">
      <c r="A9776" s="92"/>
      <c r="B9776" s="92"/>
      <c r="M9776" s="261"/>
    </row>
    <row r="9777">
      <c r="A9777" s="92"/>
      <c r="B9777" s="92"/>
      <c r="M9777" s="261"/>
    </row>
    <row r="9778">
      <c r="A9778" s="92"/>
      <c r="B9778" s="92"/>
      <c r="M9778" s="261"/>
    </row>
    <row r="9779">
      <c r="A9779" s="92"/>
      <c r="B9779" s="92"/>
      <c r="M9779" s="261"/>
    </row>
    <row r="9780">
      <c r="A9780" s="92"/>
      <c r="B9780" s="92"/>
      <c r="M9780" s="261"/>
    </row>
    <row r="9781">
      <c r="A9781" s="92"/>
      <c r="B9781" s="92"/>
      <c r="M9781" s="261"/>
    </row>
    <row r="9782">
      <c r="A9782" s="92"/>
      <c r="B9782" s="92"/>
      <c r="M9782" s="261"/>
    </row>
    <row r="9783">
      <c r="A9783" s="92"/>
      <c r="B9783" s="92"/>
      <c r="M9783" s="261"/>
    </row>
    <row r="9784">
      <c r="A9784" s="92"/>
      <c r="B9784" s="92"/>
      <c r="M9784" s="261"/>
    </row>
    <row r="9785">
      <c r="A9785" s="92"/>
      <c r="B9785" s="92"/>
      <c r="M9785" s="261"/>
    </row>
    <row r="9786">
      <c r="A9786" s="92"/>
      <c r="B9786" s="92"/>
      <c r="M9786" s="261"/>
    </row>
    <row r="9787">
      <c r="A9787" s="92"/>
      <c r="B9787" s="92"/>
      <c r="M9787" s="261"/>
    </row>
    <row r="9788">
      <c r="A9788" s="92"/>
      <c r="B9788" s="92"/>
      <c r="M9788" s="261"/>
    </row>
    <row r="9789">
      <c r="A9789" s="92"/>
      <c r="B9789" s="92"/>
      <c r="M9789" s="261"/>
    </row>
    <row r="9790">
      <c r="A9790" s="92"/>
      <c r="B9790" s="92"/>
      <c r="M9790" s="261"/>
    </row>
    <row r="9791">
      <c r="A9791" s="92"/>
      <c r="B9791" s="92"/>
      <c r="M9791" s="261"/>
    </row>
    <row r="9792">
      <c r="A9792" s="92"/>
      <c r="B9792" s="92"/>
      <c r="M9792" s="261"/>
    </row>
    <row r="9793">
      <c r="A9793" s="92"/>
      <c r="B9793" s="92"/>
      <c r="M9793" s="261"/>
    </row>
    <row r="9794">
      <c r="A9794" s="92"/>
      <c r="B9794" s="92"/>
      <c r="M9794" s="261"/>
    </row>
    <row r="9795">
      <c r="A9795" s="92"/>
      <c r="B9795" s="92"/>
      <c r="M9795" s="261"/>
    </row>
    <row r="9796">
      <c r="A9796" s="92"/>
      <c r="B9796" s="92"/>
      <c r="M9796" s="261"/>
    </row>
    <row r="9797">
      <c r="A9797" s="92"/>
      <c r="B9797" s="92"/>
      <c r="M9797" s="261"/>
    </row>
    <row r="9798">
      <c r="A9798" s="92"/>
      <c r="B9798" s="92"/>
      <c r="M9798" s="261"/>
    </row>
    <row r="9799">
      <c r="A9799" s="92"/>
      <c r="B9799" s="92"/>
      <c r="M9799" s="261"/>
    </row>
    <row r="9800">
      <c r="A9800" s="92"/>
      <c r="B9800" s="92"/>
      <c r="M9800" s="261"/>
    </row>
    <row r="9801">
      <c r="A9801" s="92"/>
      <c r="B9801" s="92"/>
      <c r="M9801" s="261"/>
    </row>
    <row r="9802">
      <c r="A9802" s="92"/>
      <c r="B9802" s="92"/>
      <c r="M9802" s="261"/>
    </row>
    <row r="9803">
      <c r="A9803" s="92"/>
      <c r="B9803" s="92"/>
      <c r="M9803" s="261"/>
    </row>
    <row r="9804">
      <c r="A9804" s="92"/>
      <c r="B9804" s="92"/>
      <c r="M9804" s="261"/>
    </row>
    <row r="9805">
      <c r="A9805" s="92"/>
      <c r="B9805" s="92"/>
      <c r="M9805" s="261"/>
    </row>
    <row r="9806">
      <c r="A9806" s="92"/>
      <c r="B9806" s="92"/>
      <c r="M9806" s="261"/>
    </row>
    <row r="9807">
      <c r="A9807" s="92"/>
      <c r="B9807" s="92"/>
      <c r="M9807" s="261"/>
    </row>
    <row r="9808">
      <c r="A9808" s="92"/>
      <c r="B9808" s="92"/>
      <c r="M9808" s="261"/>
    </row>
    <row r="9809">
      <c r="A9809" s="92"/>
      <c r="B9809" s="92"/>
      <c r="M9809" s="261"/>
    </row>
    <row r="9810">
      <c r="A9810" s="92"/>
      <c r="B9810" s="92"/>
      <c r="M9810" s="261"/>
    </row>
    <row r="9811">
      <c r="A9811" s="92"/>
      <c r="B9811" s="92"/>
      <c r="M9811" s="261"/>
    </row>
    <row r="9812">
      <c r="A9812" s="92"/>
      <c r="B9812" s="92"/>
      <c r="M9812" s="261"/>
    </row>
    <row r="9813">
      <c r="A9813" s="92"/>
      <c r="B9813" s="92"/>
      <c r="M9813" s="261"/>
    </row>
    <row r="9814">
      <c r="A9814" s="92"/>
      <c r="B9814" s="92"/>
      <c r="M9814" s="261"/>
    </row>
    <row r="9815">
      <c r="A9815" s="92"/>
      <c r="B9815" s="92"/>
      <c r="M9815" s="261"/>
    </row>
    <row r="9816">
      <c r="A9816" s="92"/>
      <c r="B9816" s="92"/>
      <c r="M9816" s="261"/>
    </row>
    <row r="9817">
      <c r="A9817" s="92"/>
      <c r="B9817" s="92"/>
      <c r="M9817" s="261"/>
    </row>
    <row r="9818">
      <c r="A9818" s="92"/>
      <c r="B9818" s="92"/>
      <c r="M9818" s="261"/>
    </row>
    <row r="9819">
      <c r="A9819" s="92"/>
      <c r="B9819" s="92"/>
      <c r="M9819" s="261"/>
    </row>
    <row r="9820">
      <c r="A9820" s="92"/>
      <c r="B9820" s="92"/>
      <c r="M9820" s="261"/>
    </row>
    <row r="9821">
      <c r="A9821" s="92"/>
      <c r="B9821" s="92"/>
      <c r="M9821" s="261"/>
    </row>
    <row r="9822">
      <c r="A9822" s="92"/>
      <c r="B9822" s="92"/>
      <c r="M9822" s="261"/>
    </row>
    <row r="9823">
      <c r="A9823" s="92"/>
      <c r="B9823" s="92"/>
      <c r="M9823" s="261"/>
    </row>
    <row r="9824">
      <c r="A9824" s="92"/>
      <c r="B9824" s="92"/>
      <c r="M9824" s="261"/>
    </row>
    <row r="9825">
      <c r="A9825" s="92"/>
      <c r="B9825" s="92"/>
      <c r="M9825" s="261"/>
    </row>
    <row r="9826">
      <c r="A9826" s="92"/>
      <c r="B9826" s="92"/>
      <c r="M9826" s="261"/>
    </row>
    <row r="9827">
      <c r="A9827" s="92"/>
      <c r="B9827" s="92"/>
      <c r="M9827" s="261"/>
    </row>
    <row r="9828">
      <c r="A9828" s="92"/>
      <c r="B9828" s="92"/>
      <c r="M9828" s="261"/>
    </row>
    <row r="9829">
      <c r="A9829" s="92"/>
      <c r="B9829" s="92"/>
      <c r="M9829" s="261"/>
    </row>
    <row r="9830">
      <c r="A9830" s="92"/>
      <c r="B9830" s="92"/>
      <c r="M9830" s="261"/>
    </row>
    <row r="9831">
      <c r="A9831" s="92"/>
      <c r="B9831" s="92"/>
      <c r="M9831" s="261"/>
    </row>
    <row r="9832">
      <c r="A9832" s="92"/>
      <c r="B9832" s="92"/>
      <c r="M9832" s="261"/>
    </row>
    <row r="9833">
      <c r="A9833" s="92"/>
      <c r="B9833" s="92"/>
      <c r="M9833" s="261"/>
    </row>
    <row r="9834">
      <c r="A9834" s="92"/>
      <c r="B9834" s="92"/>
      <c r="M9834" s="261"/>
    </row>
    <row r="9835">
      <c r="A9835" s="92"/>
      <c r="B9835" s="92"/>
      <c r="M9835" s="261"/>
    </row>
    <row r="9836">
      <c r="A9836" s="92"/>
      <c r="B9836" s="92"/>
      <c r="M9836" s="261"/>
    </row>
    <row r="9837">
      <c r="A9837" s="92"/>
      <c r="B9837" s="92"/>
      <c r="M9837" s="261"/>
    </row>
    <row r="9838">
      <c r="A9838" s="92"/>
      <c r="B9838" s="92"/>
      <c r="M9838" s="261"/>
    </row>
    <row r="9839">
      <c r="A9839" s="92"/>
      <c r="B9839" s="92"/>
      <c r="M9839" s="261"/>
    </row>
    <row r="9840">
      <c r="A9840" s="92"/>
      <c r="B9840" s="92"/>
      <c r="M9840" s="261"/>
    </row>
    <row r="9841">
      <c r="A9841" s="92"/>
      <c r="B9841" s="92"/>
      <c r="M9841" s="261"/>
    </row>
    <row r="9842">
      <c r="A9842" s="92"/>
      <c r="B9842" s="92"/>
      <c r="M9842" s="261"/>
    </row>
    <row r="9843">
      <c r="A9843" s="92"/>
      <c r="B9843" s="92"/>
      <c r="M9843" s="261"/>
    </row>
    <row r="9844">
      <c r="A9844" s="92"/>
      <c r="B9844" s="92"/>
      <c r="M9844" s="261"/>
    </row>
    <row r="9845">
      <c r="A9845" s="92"/>
      <c r="B9845" s="92"/>
      <c r="M9845" s="261"/>
    </row>
    <row r="9846">
      <c r="A9846" s="92"/>
      <c r="B9846" s="92"/>
      <c r="M9846" s="261"/>
    </row>
    <row r="9847">
      <c r="A9847" s="92"/>
      <c r="B9847" s="92"/>
      <c r="M9847" s="261"/>
    </row>
    <row r="9848">
      <c r="A9848" s="92"/>
      <c r="B9848" s="92"/>
      <c r="M9848" s="261"/>
    </row>
    <row r="9849">
      <c r="A9849" s="92"/>
      <c r="B9849" s="92"/>
      <c r="M9849" s="261"/>
    </row>
    <row r="9850">
      <c r="A9850" s="92"/>
      <c r="B9850" s="92"/>
      <c r="M9850" s="261"/>
    </row>
    <row r="9851">
      <c r="A9851" s="92"/>
      <c r="B9851" s="92"/>
      <c r="M9851" s="261"/>
    </row>
    <row r="9852">
      <c r="A9852" s="92"/>
      <c r="B9852" s="92"/>
      <c r="M9852" s="261"/>
    </row>
    <row r="9853">
      <c r="A9853" s="92"/>
      <c r="B9853" s="92"/>
      <c r="M9853" s="261"/>
    </row>
    <row r="9854">
      <c r="A9854" s="92"/>
      <c r="B9854" s="92"/>
      <c r="M9854" s="261"/>
    </row>
    <row r="9855">
      <c r="A9855" s="92"/>
      <c r="B9855" s="92"/>
      <c r="M9855" s="261"/>
    </row>
    <row r="9856">
      <c r="A9856" s="92"/>
      <c r="B9856" s="92"/>
      <c r="M9856" s="261"/>
    </row>
    <row r="9857">
      <c r="A9857" s="92"/>
      <c r="B9857" s="92"/>
      <c r="M9857" s="261"/>
    </row>
    <row r="9858">
      <c r="A9858" s="92"/>
      <c r="B9858" s="92"/>
      <c r="M9858" s="261"/>
    </row>
    <row r="9859">
      <c r="A9859" s="92"/>
      <c r="B9859" s="92"/>
      <c r="M9859" s="261"/>
    </row>
    <row r="9860">
      <c r="A9860" s="92"/>
      <c r="B9860" s="92"/>
      <c r="M9860" s="261"/>
    </row>
    <row r="9861">
      <c r="A9861" s="92"/>
      <c r="B9861" s="92"/>
      <c r="M9861" s="261"/>
    </row>
    <row r="9862">
      <c r="A9862" s="92"/>
      <c r="B9862" s="92"/>
      <c r="M9862" s="261"/>
    </row>
    <row r="9863">
      <c r="A9863" s="92"/>
      <c r="B9863" s="92"/>
      <c r="M9863" s="261"/>
    </row>
    <row r="9864">
      <c r="A9864" s="92"/>
      <c r="B9864" s="92"/>
      <c r="M9864" s="261"/>
    </row>
    <row r="9865">
      <c r="A9865" s="92"/>
      <c r="B9865" s="92"/>
      <c r="M9865" s="261"/>
    </row>
    <row r="9866">
      <c r="A9866" s="92"/>
      <c r="B9866" s="92"/>
      <c r="M9866" s="261"/>
    </row>
    <row r="9867">
      <c r="A9867" s="92"/>
      <c r="B9867" s="92"/>
      <c r="M9867" s="261"/>
    </row>
    <row r="9868">
      <c r="A9868" s="92"/>
      <c r="B9868" s="92"/>
      <c r="M9868" s="261"/>
    </row>
    <row r="9869">
      <c r="A9869" s="92"/>
      <c r="B9869" s="92"/>
      <c r="M9869" s="261"/>
    </row>
    <row r="9870">
      <c r="A9870" s="92"/>
      <c r="B9870" s="92"/>
      <c r="M9870" s="261"/>
    </row>
    <row r="9871">
      <c r="A9871" s="92"/>
      <c r="B9871" s="92"/>
      <c r="M9871" s="261"/>
    </row>
    <row r="9872">
      <c r="A9872" s="92"/>
      <c r="B9872" s="92"/>
      <c r="M9872" s="261"/>
    </row>
    <row r="9873">
      <c r="A9873" s="92"/>
      <c r="B9873" s="92"/>
      <c r="M9873" s="261"/>
    </row>
    <row r="9874">
      <c r="A9874" s="92"/>
      <c r="B9874" s="92"/>
      <c r="M9874" s="261"/>
    </row>
    <row r="9875">
      <c r="A9875" s="92"/>
      <c r="B9875" s="92"/>
      <c r="M9875" s="261"/>
    </row>
    <row r="9876">
      <c r="A9876" s="92"/>
      <c r="B9876" s="92"/>
      <c r="M9876" s="261"/>
    </row>
    <row r="9877">
      <c r="A9877" s="92"/>
      <c r="B9877" s="92"/>
      <c r="M9877" s="261"/>
    </row>
    <row r="9878">
      <c r="A9878" s="92"/>
      <c r="B9878" s="92"/>
      <c r="M9878" s="261"/>
    </row>
    <row r="9879">
      <c r="A9879" s="92"/>
      <c r="B9879" s="92"/>
      <c r="M9879" s="261"/>
    </row>
    <row r="9880">
      <c r="A9880" s="92"/>
      <c r="B9880" s="92"/>
      <c r="M9880" s="261"/>
    </row>
    <row r="9881">
      <c r="A9881" s="92"/>
      <c r="B9881" s="92"/>
      <c r="M9881" s="261"/>
    </row>
    <row r="9882">
      <c r="A9882" s="92"/>
      <c r="B9882" s="92"/>
      <c r="M9882" s="261"/>
    </row>
    <row r="9883">
      <c r="A9883" s="92"/>
      <c r="B9883" s="92"/>
      <c r="M9883" s="261"/>
    </row>
    <row r="9884">
      <c r="A9884" s="92"/>
      <c r="B9884" s="92"/>
      <c r="M9884" s="261"/>
    </row>
    <row r="9885">
      <c r="A9885" s="92"/>
      <c r="B9885" s="92"/>
      <c r="M9885" s="261"/>
    </row>
    <row r="9886">
      <c r="A9886" s="92"/>
      <c r="B9886" s="92"/>
      <c r="M9886" s="261"/>
    </row>
    <row r="9887">
      <c r="A9887" s="92"/>
      <c r="B9887" s="92"/>
      <c r="M9887" s="261"/>
    </row>
    <row r="9888">
      <c r="A9888" s="92"/>
      <c r="B9888" s="92"/>
      <c r="M9888" s="261"/>
    </row>
    <row r="9889">
      <c r="A9889" s="92"/>
      <c r="B9889" s="92"/>
      <c r="M9889" s="261"/>
    </row>
    <row r="9890">
      <c r="A9890" s="92"/>
      <c r="B9890" s="92"/>
      <c r="M9890" s="261"/>
    </row>
    <row r="9891">
      <c r="A9891" s="92"/>
      <c r="B9891" s="92"/>
      <c r="M9891" s="261"/>
    </row>
    <row r="9892">
      <c r="A9892" s="92"/>
      <c r="B9892" s="92"/>
      <c r="M9892" s="261"/>
    </row>
    <row r="9893">
      <c r="A9893" s="92"/>
      <c r="B9893" s="92"/>
      <c r="M9893" s="261"/>
    </row>
    <row r="9894">
      <c r="A9894" s="92"/>
      <c r="B9894" s="92"/>
      <c r="M9894" s="261"/>
    </row>
    <row r="9895">
      <c r="A9895" s="92"/>
      <c r="B9895" s="92"/>
      <c r="M9895" s="261"/>
    </row>
    <row r="9896">
      <c r="A9896" s="92"/>
      <c r="B9896" s="92"/>
      <c r="M9896" s="261"/>
    </row>
    <row r="9897">
      <c r="A9897" s="92"/>
      <c r="B9897" s="92"/>
      <c r="M9897" s="261"/>
    </row>
    <row r="9898">
      <c r="A9898" s="92"/>
      <c r="B9898" s="92"/>
      <c r="M9898" s="261"/>
    </row>
    <row r="9899">
      <c r="A9899" s="92"/>
      <c r="B9899" s="92"/>
      <c r="M9899" s="261"/>
    </row>
    <row r="9900">
      <c r="A9900" s="92"/>
      <c r="B9900" s="92"/>
      <c r="M9900" s="261"/>
    </row>
    <row r="9901">
      <c r="A9901" s="92"/>
      <c r="B9901" s="92"/>
      <c r="M9901" s="261"/>
    </row>
    <row r="9902">
      <c r="A9902" s="92"/>
      <c r="B9902" s="92"/>
      <c r="M9902" s="261"/>
    </row>
    <row r="9903">
      <c r="A9903" s="92"/>
      <c r="B9903" s="92"/>
      <c r="M9903" s="261"/>
    </row>
    <row r="9904">
      <c r="A9904" s="92"/>
      <c r="B9904" s="92"/>
      <c r="M9904" s="261"/>
    </row>
    <row r="9905">
      <c r="A9905" s="92"/>
      <c r="B9905" s="92"/>
      <c r="M9905" s="261"/>
    </row>
    <row r="9906">
      <c r="A9906" s="92"/>
      <c r="B9906" s="92"/>
      <c r="M9906" s="261"/>
    </row>
    <row r="9907">
      <c r="A9907" s="92"/>
      <c r="B9907" s="92"/>
      <c r="M9907" s="261"/>
    </row>
    <row r="9908">
      <c r="A9908" s="92"/>
      <c r="B9908" s="92"/>
      <c r="M9908" s="261"/>
    </row>
    <row r="9909">
      <c r="A9909" s="92"/>
      <c r="B9909" s="92"/>
      <c r="M9909" s="261"/>
    </row>
    <row r="9910">
      <c r="A9910" s="92"/>
      <c r="B9910" s="92"/>
      <c r="M9910" s="261"/>
    </row>
    <row r="9911">
      <c r="A9911" s="92"/>
      <c r="B9911" s="92"/>
      <c r="M9911" s="261"/>
    </row>
    <row r="9912">
      <c r="A9912" s="92"/>
      <c r="B9912" s="92"/>
      <c r="M9912" s="261"/>
    </row>
    <row r="9913">
      <c r="A9913" s="92"/>
      <c r="B9913" s="92"/>
      <c r="M9913" s="261"/>
    </row>
    <row r="9914">
      <c r="A9914" s="92"/>
      <c r="B9914" s="92"/>
      <c r="M9914" s="261"/>
    </row>
    <row r="9915">
      <c r="A9915" s="92"/>
      <c r="B9915" s="92"/>
      <c r="M9915" s="261"/>
    </row>
    <row r="9916">
      <c r="A9916" s="92"/>
      <c r="B9916" s="92"/>
      <c r="M9916" s="261"/>
    </row>
    <row r="9917">
      <c r="A9917" s="92"/>
      <c r="B9917" s="92"/>
      <c r="M9917" s="261"/>
    </row>
    <row r="9918">
      <c r="A9918" s="92"/>
      <c r="B9918" s="92"/>
      <c r="M9918" s="261"/>
    </row>
    <row r="9919">
      <c r="A9919" s="92"/>
      <c r="B9919" s="92"/>
      <c r="M9919" s="261"/>
    </row>
    <row r="9920">
      <c r="A9920" s="92"/>
      <c r="B9920" s="92"/>
      <c r="M9920" s="261"/>
    </row>
    <row r="9921">
      <c r="A9921" s="92"/>
      <c r="B9921" s="92"/>
      <c r="M9921" s="261"/>
    </row>
    <row r="9922">
      <c r="A9922" s="92"/>
      <c r="B9922" s="92"/>
      <c r="M9922" s="261"/>
    </row>
    <row r="9923">
      <c r="A9923" s="92"/>
      <c r="B9923" s="92"/>
      <c r="M9923" s="261"/>
    </row>
    <row r="9924">
      <c r="A9924" s="92"/>
      <c r="B9924" s="92"/>
      <c r="M9924" s="261"/>
    </row>
    <row r="9925">
      <c r="A9925" s="92"/>
      <c r="B9925" s="92"/>
      <c r="M9925" s="261"/>
    </row>
    <row r="9926">
      <c r="A9926" s="92"/>
      <c r="B9926" s="92"/>
      <c r="M9926" s="261"/>
    </row>
    <row r="9927">
      <c r="A9927" s="92"/>
      <c r="B9927" s="92"/>
      <c r="M9927" s="261"/>
    </row>
    <row r="9928">
      <c r="A9928" s="92"/>
      <c r="B9928" s="92"/>
      <c r="M9928" s="261"/>
    </row>
    <row r="9929">
      <c r="A9929" s="92"/>
      <c r="B9929" s="92"/>
      <c r="M9929" s="261"/>
    </row>
    <row r="9930">
      <c r="A9930" s="92"/>
      <c r="B9930" s="92"/>
      <c r="M9930" s="261"/>
    </row>
    <row r="9931">
      <c r="A9931" s="92"/>
      <c r="B9931" s="92"/>
      <c r="M9931" s="261"/>
    </row>
    <row r="9932">
      <c r="A9932" s="92"/>
      <c r="B9932" s="92"/>
      <c r="M9932" s="261"/>
    </row>
    <row r="9933">
      <c r="A9933" s="92"/>
      <c r="B9933" s="92"/>
      <c r="M9933" s="261"/>
    </row>
    <row r="9934">
      <c r="A9934" s="92"/>
      <c r="B9934" s="92"/>
      <c r="M9934" s="261"/>
    </row>
    <row r="9935">
      <c r="A9935" s="92"/>
      <c r="B9935" s="92"/>
      <c r="M9935" s="261"/>
    </row>
    <row r="9936">
      <c r="A9936" s="92"/>
      <c r="B9936" s="92"/>
      <c r="M9936" s="261"/>
    </row>
    <row r="9937">
      <c r="A9937" s="92"/>
      <c r="B9937" s="92"/>
      <c r="M9937" s="261"/>
    </row>
    <row r="9938">
      <c r="A9938" s="92"/>
      <c r="B9938" s="92"/>
      <c r="M9938" s="261"/>
    </row>
    <row r="9939">
      <c r="A9939" s="92"/>
      <c r="B9939" s="92"/>
      <c r="M9939" s="261"/>
    </row>
    <row r="9940">
      <c r="A9940" s="92"/>
      <c r="B9940" s="92"/>
      <c r="M9940" s="261"/>
    </row>
    <row r="9941">
      <c r="A9941" s="92"/>
      <c r="B9941" s="92"/>
      <c r="M9941" s="261"/>
    </row>
    <row r="9942">
      <c r="A9942" s="92"/>
      <c r="B9942" s="92"/>
      <c r="M9942" s="261"/>
    </row>
    <row r="9943">
      <c r="A9943" s="92"/>
      <c r="B9943" s="92"/>
      <c r="M9943" s="261"/>
    </row>
    <row r="9944">
      <c r="A9944" s="92"/>
      <c r="B9944" s="92"/>
      <c r="M9944" s="261"/>
    </row>
    <row r="9945">
      <c r="A9945" s="92"/>
      <c r="B9945" s="92"/>
      <c r="M9945" s="261"/>
    </row>
    <row r="9946">
      <c r="A9946" s="92"/>
      <c r="B9946" s="92"/>
      <c r="M9946" s="261"/>
    </row>
    <row r="9947">
      <c r="A9947" s="92"/>
      <c r="B9947" s="92"/>
      <c r="M9947" s="261"/>
    </row>
    <row r="9948">
      <c r="A9948" s="92"/>
      <c r="B9948" s="92"/>
      <c r="M9948" s="261"/>
    </row>
    <row r="9949">
      <c r="A9949" s="92"/>
      <c r="B9949" s="92"/>
      <c r="M9949" s="261"/>
    </row>
    <row r="9950">
      <c r="A9950" s="92"/>
      <c r="B9950" s="92"/>
      <c r="M9950" s="261"/>
    </row>
    <row r="9951">
      <c r="A9951" s="92"/>
      <c r="B9951" s="92"/>
      <c r="M9951" s="261"/>
    </row>
    <row r="9952">
      <c r="A9952" s="92"/>
      <c r="B9952" s="92"/>
      <c r="M9952" s="261"/>
    </row>
    <row r="9953">
      <c r="A9953" s="92"/>
      <c r="B9953" s="92"/>
      <c r="M9953" s="261"/>
    </row>
    <row r="9954">
      <c r="A9954" s="92"/>
      <c r="B9954" s="92"/>
      <c r="M9954" s="261"/>
    </row>
    <row r="9955">
      <c r="A9955" s="92"/>
      <c r="B9955" s="92"/>
      <c r="M9955" s="261"/>
    </row>
    <row r="9956">
      <c r="A9956" s="92"/>
      <c r="B9956" s="92"/>
      <c r="M9956" s="261"/>
    </row>
    <row r="9957">
      <c r="A9957" s="92"/>
      <c r="B9957" s="92"/>
      <c r="M9957" s="261"/>
    </row>
    <row r="9958">
      <c r="A9958" s="92"/>
      <c r="B9958" s="92"/>
      <c r="M9958" s="261"/>
    </row>
    <row r="9959">
      <c r="A9959" s="92"/>
      <c r="B9959" s="92"/>
      <c r="M9959" s="261"/>
    </row>
    <row r="9960">
      <c r="A9960" s="92"/>
      <c r="B9960" s="92"/>
      <c r="M9960" s="261"/>
    </row>
    <row r="9961">
      <c r="A9961" s="92"/>
      <c r="B9961" s="92"/>
      <c r="M9961" s="261"/>
    </row>
    <row r="9962">
      <c r="A9962" s="92"/>
      <c r="B9962" s="92"/>
      <c r="M9962" s="261"/>
    </row>
    <row r="9963">
      <c r="A9963" s="92"/>
      <c r="B9963" s="92"/>
      <c r="M9963" s="261"/>
    </row>
    <row r="9964">
      <c r="A9964" s="92"/>
      <c r="B9964" s="92"/>
      <c r="M9964" s="261"/>
    </row>
    <row r="9965">
      <c r="A9965" s="92"/>
      <c r="B9965" s="92"/>
      <c r="M9965" s="261"/>
    </row>
    <row r="9966">
      <c r="A9966" s="92"/>
      <c r="B9966" s="92"/>
      <c r="M9966" s="261"/>
    </row>
    <row r="9967">
      <c r="A9967" s="92"/>
      <c r="B9967" s="92"/>
      <c r="M9967" s="261"/>
    </row>
    <row r="9968">
      <c r="A9968" s="92"/>
      <c r="B9968" s="92"/>
      <c r="M9968" s="261"/>
    </row>
    <row r="9969">
      <c r="A9969" s="92"/>
      <c r="B9969" s="92"/>
      <c r="M9969" s="261"/>
    </row>
    <row r="9970">
      <c r="A9970" s="92"/>
      <c r="B9970" s="92"/>
      <c r="M9970" s="261"/>
    </row>
    <row r="9971">
      <c r="A9971" s="92"/>
      <c r="B9971" s="92"/>
      <c r="M9971" s="261"/>
    </row>
    <row r="9972">
      <c r="A9972" s="92"/>
      <c r="B9972" s="92"/>
      <c r="M9972" s="261"/>
    </row>
    <row r="9973">
      <c r="A9973" s="92"/>
      <c r="B9973" s="92"/>
      <c r="M9973" s="261"/>
    </row>
    <row r="9974">
      <c r="A9974" s="92"/>
      <c r="B9974" s="92"/>
      <c r="M9974" s="261"/>
    </row>
    <row r="9975">
      <c r="A9975" s="92"/>
      <c r="B9975" s="92"/>
      <c r="M9975" s="261"/>
    </row>
    <row r="9976">
      <c r="A9976" s="92"/>
      <c r="B9976" s="92"/>
      <c r="M9976" s="261"/>
    </row>
    <row r="9977">
      <c r="A9977" s="92"/>
      <c r="B9977" s="92"/>
      <c r="M9977" s="261"/>
    </row>
    <row r="9978">
      <c r="A9978" s="92"/>
      <c r="B9978" s="92"/>
      <c r="M9978" s="261"/>
    </row>
    <row r="9979">
      <c r="A9979" s="92"/>
      <c r="B9979" s="92"/>
      <c r="M9979" s="261"/>
    </row>
    <row r="9980">
      <c r="A9980" s="92"/>
      <c r="B9980" s="92"/>
      <c r="M9980" s="261"/>
    </row>
    <row r="9981">
      <c r="A9981" s="92"/>
      <c r="B9981" s="92"/>
      <c r="M9981" s="261"/>
    </row>
    <row r="9982">
      <c r="A9982" s="92"/>
      <c r="B9982" s="92"/>
      <c r="M9982" s="261"/>
    </row>
    <row r="9983">
      <c r="A9983" s="92"/>
      <c r="B9983" s="92"/>
      <c r="M9983" s="261"/>
    </row>
    <row r="9984">
      <c r="A9984" s="92"/>
      <c r="B9984" s="92"/>
      <c r="M9984" s="261"/>
    </row>
    <row r="9985">
      <c r="A9985" s="92"/>
      <c r="B9985" s="92"/>
      <c r="M9985" s="261"/>
    </row>
    <row r="9986">
      <c r="A9986" s="92"/>
      <c r="B9986" s="92"/>
      <c r="M9986" s="261"/>
    </row>
    <row r="9987">
      <c r="A9987" s="92"/>
      <c r="B9987" s="92"/>
      <c r="M9987" s="261"/>
    </row>
    <row r="9988">
      <c r="A9988" s="92"/>
      <c r="B9988" s="92"/>
      <c r="M9988" s="261"/>
    </row>
    <row r="9989">
      <c r="A9989" s="92"/>
      <c r="B9989" s="92"/>
      <c r="M9989" s="261"/>
    </row>
    <row r="9990">
      <c r="A9990" s="92"/>
      <c r="B9990" s="92"/>
      <c r="M9990" s="261"/>
    </row>
    <row r="9991">
      <c r="A9991" s="92"/>
      <c r="B9991" s="92"/>
      <c r="M9991" s="261"/>
    </row>
    <row r="9992">
      <c r="A9992" s="92"/>
      <c r="B9992" s="92"/>
      <c r="M9992" s="261"/>
    </row>
    <row r="9993">
      <c r="A9993" s="92"/>
      <c r="B9993" s="92"/>
      <c r="M9993" s="261"/>
    </row>
    <row r="9994">
      <c r="A9994" s="92"/>
      <c r="B9994" s="92"/>
      <c r="M9994" s="261"/>
    </row>
    <row r="9995">
      <c r="A9995" s="92"/>
      <c r="B9995" s="92"/>
      <c r="M9995" s="261"/>
    </row>
    <row r="9996">
      <c r="A9996" s="92"/>
      <c r="B9996" s="92"/>
      <c r="M9996" s="261"/>
    </row>
    <row r="9997">
      <c r="A9997" s="92"/>
      <c r="B9997" s="92"/>
      <c r="M9997" s="261"/>
    </row>
    <row r="9998">
      <c r="A9998" s="92"/>
      <c r="B9998" s="92"/>
      <c r="M9998" s="261"/>
    </row>
    <row r="9999">
      <c r="A9999" s="92"/>
      <c r="B9999" s="92"/>
      <c r="M9999" s="261"/>
    </row>
    <row r="10000">
      <c r="A10000" s="92"/>
      <c r="B10000" s="92"/>
      <c r="M10000" s="261"/>
    </row>
    <row r="10001">
      <c r="A10001" s="92"/>
      <c r="B10001" s="92"/>
      <c r="M10001" s="261"/>
    </row>
    <row r="10002">
      <c r="A10002" s="92"/>
      <c r="B10002" s="92"/>
      <c r="M10002" s="261"/>
    </row>
    <row r="10003">
      <c r="A10003" s="92"/>
      <c r="B10003" s="92"/>
      <c r="M10003" s="261"/>
    </row>
    <row r="10004">
      <c r="A10004" s="92"/>
      <c r="B10004" s="92"/>
      <c r="M10004" s="261"/>
    </row>
    <row r="10005">
      <c r="A10005" s="92"/>
      <c r="B10005" s="92"/>
      <c r="M10005" s="261"/>
    </row>
    <row r="10006">
      <c r="A10006" s="92"/>
      <c r="B10006" s="92"/>
      <c r="M10006" s="261"/>
    </row>
    <row r="10007">
      <c r="A10007" s="92"/>
      <c r="B10007" s="92"/>
      <c r="M10007" s="261"/>
    </row>
    <row r="10008">
      <c r="A10008" s="92"/>
      <c r="B10008" s="92"/>
      <c r="M10008" s="261"/>
    </row>
    <row r="10009">
      <c r="A10009" s="92"/>
      <c r="B10009" s="92"/>
      <c r="M10009" s="261"/>
    </row>
    <row r="10010">
      <c r="A10010" s="92"/>
      <c r="B10010" s="92"/>
      <c r="M10010" s="261"/>
    </row>
    <row r="10011">
      <c r="A10011" s="92"/>
      <c r="B10011" s="92"/>
      <c r="M10011" s="261"/>
    </row>
    <row r="10012">
      <c r="A10012" s="92"/>
      <c r="B10012" s="92"/>
      <c r="M10012" s="261"/>
    </row>
    <row r="10013">
      <c r="A10013" s="92"/>
      <c r="B10013" s="92"/>
      <c r="M10013" s="261"/>
    </row>
    <row r="10014">
      <c r="A10014" s="92"/>
      <c r="B10014" s="92"/>
      <c r="M10014" s="261"/>
    </row>
    <row r="10015">
      <c r="A10015" s="92"/>
      <c r="B10015" s="92"/>
      <c r="M10015" s="261"/>
    </row>
    <row r="10016">
      <c r="A10016" s="92"/>
      <c r="B10016" s="92"/>
      <c r="M10016" s="261"/>
    </row>
    <row r="10017">
      <c r="A10017" s="92"/>
      <c r="B10017" s="92"/>
      <c r="M10017" s="261"/>
    </row>
    <row r="10018">
      <c r="A10018" s="92"/>
      <c r="B10018" s="92"/>
      <c r="M10018" s="261"/>
    </row>
    <row r="10019">
      <c r="A10019" s="92"/>
      <c r="B10019" s="92"/>
      <c r="M10019" s="261"/>
    </row>
    <row r="10020">
      <c r="A10020" s="92"/>
      <c r="B10020" s="92"/>
      <c r="M10020" s="261"/>
    </row>
    <row r="10021">
      <c r="A10021" s="92"/>
      <c r="B10021" s="92"/>
      <c r="M10021" s="261"/>
    </row>
    <row r="10022">
      <c r="A10022" s="92"/>
      <c r="B10022" s="92"/>
      <c r="M10022" s="261"/>
    </row>
    <row r="10023">
      <c r="A10023" s="92"/>
      <c r="B10023" s="92"/>
      <c r="M10023" s="261"/>
    </row>
    <row r="10024">
      <c r="A10024" s="92"/>
      <c r="B10024" s="92"/>
      <c r="M10024" s="261"/>
    </row>
    <row r="10025">
      <c r="A10025" s="92"/>
      <c r="B10025" s="92"/>
      <c r="M10025" s="261"/>
    </row>
    <row r="10026">
      <c r="A10026" s="92"/>
      <c r="B10026" s="92"/>
      <c r="M10026" s="261"/>
    </row>
    <row r="10027">
      <c r="A10027" s="92"/>
      <c r="B10027" s="92"/>
      <c r="M10027" s="261"/>
    </row>
    <row r="10028">
      <c r="A10028" s="92"/>
      <c r="B10028" s="92"/>
      <c r="M10028" s="261"/>
    </row>
    <row r="10029">
      <c r="A10029" s="92"/>
      <c r="B10029" s="92"/>
      <c r="M10029" s="261"/>
    </row>
    <row r="10030">
      <c r="A10030" s="92"/>
      <c r="B10030" s="92"/>
      <c r="M10030" s="261"/>
    </row>
    <row r="10031">
      <c r="A10031" s="92"/>
      <c r="B10031" s="92"/>
      <c r="M10031" s="261"/>
    </row>
    <row r="10032">
      <c r="A10032" s="92"/>
      <c r="B10032" s="92"/>
      <c r="M10032" s="261"/>
    </row>
    <row r="10033">
      <c r="A10033" s="92"/>
      <c r="B10033" s="92"/>
      <c r="M10033" s="261"/>
    </row>
    <row r="10034">
      <c r="A10034" s="92"/>
      <c r="B10034" s="92"/>
      <c r="M10034" s="261"/>
    </row>
    <row r="10035">
      <c r="A10035" s="92"/>
      <c r="B10035" s="92"/>
      <c r="M10035" s="261"/>
    </row>
    <row r="10036">
      <c r="A10036" s="92"/>
      <c r="B10036" s="92"/>
      <c r="M10036" s="261"/>
    </row>
    <row r="10037">
      <c r="A10037" s="92"/>
      <c r="B10037" s="92"/>
      <c r="M10037" s="261"/>
    </row>
    <row r="10038">
      <c r="A10038" s="92"/>
      <c r="B10038" s="92"/>
      <c r="M10038" s="261"/>
    </row>
    <row r="10039">
      <c r="A10039" s="92"/>
      <c r="B10039" s="92"/>
      <c r="M10039" s="261"/>
    </row>
    <row r="10040">
      <c r="A10040" s="92"/>
      <c r="B10040" s="92"/>
      <c r="M10040" s="261"/>
    </row>
    <row r="10041">
      <c r="A10041" s="92"/>
      <c r="B10041" s="92"/>
      <c r="M10041" s="261"/>
    </row>
    <row r="10042">
      <c r="A10042" s="92"/>
      <c r="B10042" s="92"/>
      <c r="M10042" s="261"/>
    </row>
    <row r="10043">
      <c r="A10043" s="92"/>
      <c r="B10043" s="92"/>
      <c r="M10043" s="261"/>
    </row>
    <row r="10044">
      <c r="A10044" s="92"/>
      <c r="B10044" s="92"/>
      <c r="M10044" s="261"/>
    </row>
    <row r="10045">
      <c r="A10045" s="92"/>
      <c r="B10045" s="92"/>
      <c r="M10045" s="261"/>
    </row>
    <row r="10046">
      <c r="A10046" s="92"/>
      <c r="B10046" s="92"/>
      <c r="M10046" s="261"/>
    </row>
    <row r="10047">
      <c r="A10047" s="92"/>
      <c r="B10047" s="92"/>
      <c r="M10047" s="261"/>
    </row>
    <row r="10048">
      <c r="A10048" s="92"/>
      <c r="B10048" s="92"/>
      <c r="M10048" s="261"/>
    </row>
    <row r="10049">
      <c r="A10049" s="92"/>
      <c r="B10049" s="92"/>
      <c r="M10049" s="261"/>
    </row>
    <row r="10050">
      <c r="A10050" s="92"/>
      <c r="B10050" s="92"/>
      <c r="M10050" s="261"/>
    </row>
    <row r="10051">
      <c r="A10051" s="92"/>
      <c r="B10051" s="92"/>
      <c r="M10051" s="261"/>
    </row>
    <row r="10052">
      <c r="A10052" s="92"/>
      <c r="B10052" s="92"/>
      <c r="M10052" s="261"/>
    </row>
    <row r="10053">
      <c r="A10053" s="92"/>
      <c r="B10053" s="92"/>
      <c r="M10053" s="261"/>
    </row>
    <row r="10054">
      <c r="A10054" s="92"/>
      <c r="B10054" s="92"/>
      <c r="M10054" s="261"/>
    </row>
    <row r="10055">
      <c r="A10055" s="92"/>
      <c r="B10055" s="92"/>
      <c r="M10055" s="261"/>
    </row>
    <row r="10056">
      <c r="A10056" s="92"/>
      <c r="B10056" s="92"/>
      <c r="M10056" s="261"/>
    </row>
    <row r="10057">
      <c r="A10057" s="92"/>
      <c r="B10057" s="92"/>
      <c r="M10057" s="261"/>
    </row>
    <row r="10058">
      <c r="A10058" s="92"/>
      <c r="B10058" s="92"/>
      <c r="M10058" s="261"/>
    </row>
    <row r="10059">
      <c r="A10059" s="92"/>
      <c r="B10059" s="92"/>
      <c r="M10059" s="261"/>
    </row>
    <row r="10060">
      <c r="A10060" s="92"/>
      <c r="B10060" s="92"/>
      <c r="M10060" s="261"/>
    </row>
    <row r="10061">
      <c r="A10061" s="92"/>
      <c r="B10061" s="92"/>
      <c r="M10061" s="261"/>
    </row>
    <row r="10062">
      <c r="A10062" s="92"/>
      <c r="B10062" s="92"/>
      <c r="M10062" s="261"/>
    </row>
    <row r="10063">
      <c r="A10063" s="92"/>
      <c r="B10063" s="92"/>
      <c r="M10063" s="261"/>
    </row>
    <row r="10064">
      <c r="A10064" s="92"/>
      <c r="B10064" s="92"/>
      <c r="M10064" s="261"/>
    </row>
    <row r="10065">
      <c r="A10065" s="92"/>
      <c r="B10065" s="92"/>
      <c r="M10065" s="261"/>
    </row>
    <row r="10066">
      <c r="A10066" s="92"/>
      <c r="B10066" s="92"/>
      <c r="M10066" s="261"/>
    </row>
    <row r="10067">
      <c r="A10067" s="92"/>
      <c r="B10067" s="92"/>
      <c r="M10067" s="261"/>
    </row>
    <row r="10068">
      <c r="A10068" s="92"/>
      <c r="B10068" s="92"/>
      <c r="M10068" s="261"/>
    </row>
    <row r="10069">
      <c r="A10069" s="92"/>
      <c r="B10069" s="92"/>
      <c r="M10069" s="261"/>
    </row>
    <row r="10070">
      <c r="A10070" s="92"/>
      <c r="B10070" s="92"/>
      <c r="M10070" s="261"/>
    </row>
    <row r="10071">
      <c r="A10071" s="92"/>
      <c r="B10071" s="92"/>
      <c r="M10071" s="261"/>
    </row>
    <row r="10072">
      <c r="A10072" s="92"/>
      <c r="B10072" s="92"/>
      <c r="M10072" s="261"/>
    </row>
    <row r="10073">
      <c r="A10073" s="92"/>
      <c r="B10073" s="92"/>
      <c r="M10073" s="261"/>
    </row>
    <row r="10074">
      <c r="A10074" s="92"/>
      <c r="B10074" s="92"/>
      <c r="M10074" s="261"/>
    </row>
    <row r="10075">
      <c r="A10075" s="92"/>
      <c r="B10075" s="92"/>
      <c r="M10075" s="261"/>
    </row>
    <row r="10076">
      <c r="A10076" s="92"/>
      <c r="B10076" s="92"/>
      <c r="M10076" s="261"/>
    </row>
    <row r="10077">
      <c r="A10077" s="92"/>
      <c r="B10077" s="92"/>
      <c r="M10077" s="261"/>
    </row>
    <row r="10078">
      <c r="A10078" s="92"/>
      <c r="B10078" s="92"/>
      <c r="M10078" s="261"/>
    </row>
    <row r="10079">
      <c r="A10079" s="92"/>
      <c r="B10079" s="92"/>
      <c r="M10079" s="261"/>
    </row>
    <row r="10080">
      <c r="A10080" s="92"/>
      <c r="B10080" s="92"/>
      <c r="M10080" s="261"/>
    </row>
    <row r="10081">
      <c r="A10081" s="92"/>
      <c r="B10081" s="92"/>
      <c r="M10081" s="261"/>
    </row>
    <row r="10082">
      <c r="A10082" s="92"/>
      <c r="B10082" s="92"/>
      <c r="M10082" s="261"/>
    </row>
    <row r="10083">
      <c r="A10083" s="92"/>
      <c r="B10083" s="92"/>
      <c r="M10083" s="261"/>
    </row>
    <row r="10084">
      <c r="A10084" s="92"/>
      <c r="B10084" s="92"/>
      <c r="M10084" s="261"/>
    </row>
    <row r="10085">
      <c r="A10085" s="92"/>
      <c r="B10085" s="92"/>
      <c r="M10085" s="261"/>
    </row>
    <row r="10086">
      <c r="A10086" s="92"/>
      <c r="B10086" s="92"/>
      <c r="M10086" s="261"/>
    </row>
    <row r="10087">
      <c r="A10087" s="92"/>
      <c r="B10087" s="92"/>
      <c r="M10087" s="261"/>
    </row>
    <row r="10088">
      <c r="A10088" s="92"/>
      <c r="B10088" s="92"/>
      <c r="M10088" s="261"/>
    </row>
    <row r="10089">
      <c r="A10089" s="92"/>
      <c r="B10089" s="92"/>
      <c r="M10089" s="261"/>
    </row>
    <row r="10090">
      <c r="A10090" s="92"/>
      <c r="B10090" s="92"/>
      <c r="M10090" s="261"/>
    </row>
    <row r="10091">
      <c r="A10091" s="92"/>
      <c r="B10091" s="92"/>
      <c r="M10091" s="261"/>
    </row>
    <row r="10092">
      <c r="A10092" s="92"/>
      <c r="B10092" s="92"/>
      <c r="M10092" s="261"/>
    </row>
    <row r="10093">
      <c r="A10093" s="92"/>
      <c r="B10093" s="92"/>
      <c r="M10093" s="261"/>
    </row>
    <row r="10094">
      <c r="A10094" s="92"/>
      <c r="B10094" s="92"/>
      <c r="M10094" s="261"/>
    </row>
    <row r="10095">
      <c r="A10095" s="92"/>
      <c r="B10095" s="92"/>
      <c r="M10095" s="261"/>
    </row>
    <row r="10096">
      <c r="A10096" s="92"/>
      <c r="B10096" s="92"/>
      <c r="M10096" s="261"/>
    </row>
    <row r="10097">
      <c r="A10097" s="92"/>
      <c r="B10097" s="92"/>
      <c r="M10097" s="261"/>
    </row>
    <row r="10098">
      <c r="A10098" s="92"/>
      <c r="B10098" s="92"/>
      <c r="M10098" s="261"/>
    </row>
    <row r="10099">
      <c r="A10099" s="92"/>
      <c r="B10099" s="92"/>
      <c r="M10099" s="261"/>
    </row>
    <row r="10100">
      <c r="A10100" s="92"/>
      <c r="B10100" s="92"/>
      <c r="M10100" s="261"/>
    </row>
    <row r="10101">
      <c r="A10101" s="92"/>
      <c r="B10101" s="92"/>
      <c r="M10101" s="261"/>
    </row>
    <row r="10102">
      <c r="A10102" s="92"/>
      <c r="B10102" s="92"/>
      <c r="M10102" s="261"/>
    </row>
    <row r="10103">
      <c r="A10103" s="92"/>
      <c r="B10103" s="92"/>
      <c r="M10103" s="261"/>
    </row>
    <row r="10104">
      <c r="A10104" s="92"/>
      <c r="B10104" s="92"/>
      <c r="M10104" s="261"/>
    </row>
    <row r="10105">
      <c r="A10105" s="92"/>
      <c r="B10105" s="92"/>
      <c r="M10105" s="261"/>
    </row>
    <row r="10106">
      <c r="A10106" s="92"/>
      <c r="B10106" s="92"/>
      <c r="M10106" s="261"/>
    </row>
    <row r="10107">
      <c r="A10107" s="92"/>
      <c r="B10107" s="92"/>
      <c r="M10107" s="261"/>
    </row>
    <row r="10108">
      <c r="A10108" s="92"/>
      <c r="B10108" s="92"/>
      <c r="M10108" s="261"/>
    </row>
    <row r="10109">
      <c r="A10109" s="92"/>
      <c r="B10109" s="92"/>
      <c r="M10109" s="261"/>
    </row>
    <row r="10110">
      <c r="A10110" s="92"/>
      <c r="B10110" s="92"/>
      <c r="M10110" s="261"/>
    </row>
    <row r="10111">
      <c r="A10111" s="92"/>
      <c r="B10111" s="92"/>
      <c r="M10111" s="261"/>
    </row>
    <row r="10112">
      <c r="A10112" s="92"/>
      <c r="B10112" s="92"/>
      <c r="M10112" s="261"/>
    </row>
    <row r="10113">
      <c r="A10113" s="92"/>
      <c r="B10113" s="92"/>
      <c r="M10113" s="261"/>
    </row>
    <row r="10114">
      <c r="A10114" s="92"/>
      <c r="B10114" s="92"/>
      <c r="M10114" s="261"/>
    </row>
    <row r="10115">
      <c r="A10115" s="92"/>
      <c r="B10115" s="92"/>
      <c r="M10115" s="261"/>
    </row>
    <row r="10116">
      <c r="A10116" s="92"/>
      <c r="B10116" s="92"/>
      <c r="M10116" s="261"/>
    </row>
    <row r="10117">
      <c r="A10117" s="92"/>
      <c r="B10117" s="92"/>
      <c r="M10117" s="261"/>
    </row>
    <row r="10118">
      <c r="A10118" s="92"/>
      <c r="B10118" s="92"/>
      <c r="M10118" s="261"/>
    </row>
    <row r="10119">
      <c r="A10119" s="92"/>
      <c r="B10119" s="92"/>
      <c r="M10119" s="261"/>
    </row>
    <row r="10120">
      <c r="A10120" s="92"/>
      <c r="B10120" s="92"/>
      <c r="M10120" s="261"/>
    </row>
    <row r="10121">
      <c r="A10121" s="92"/>
      <c r="B10121" s="92"/>
      <c r="M10121" s="261"/>
    </row>
    <row r="10122">
      <c r="A10122" s="92"/>
      <c r="B10122" s="92"/>
      <c r="M10122" s="261"/>
    </row>
    <row r="10123">
      <c r="A10123" s="92"/>
      <c r="B10123" s="92"/>
      <c r="M10123" s="261"/>
    </row>
    <row r="10124">
      <c r="A10124" s="92"/>
      <c r="B10124" s="92"/>
      <c r="M10124" s="261"/>
    </row>
    <row r="10125">
      <c r="A10125" s="92"/>
      <c r="B10125" s="92"/>
      <c r="M10125" s="261"/>
    </row>
    <row r="10126">
      <c r="A10126" s="92"/>
      <c r="B10126" s="92"/>
      <c r="M10126" s="261"/>
    </row>
    <row r="10127">
      <c r="A10127" s="92"/>
      <c r="B10127" s="92"/>
      <c r="M10127" s="261"/>
    </row>
    <row r="10128">
      <c r="A10128" s="92"/>
      <c r="B10128" s="92"/>
      <c r="M10128" s="261"/>
    </row>
    <row r="10129">
      <c r="A10129" s="92"/>
      <c r="B10129" s="92"/>
      <c r="M10129" s="261"/>
    </row>
    <row r="10130">
      <c r="A10130" s="92"/>
      <c r="B10130" s="92"/>
      <c r="M10130" s="261"/>
    </row>
    <row r="10131">
      <c r="A10131" s="92"/>
      <c r="B10131" s="92"/>
      <c r="M10131" s="261"/>
    </row>
    <row r="10132">
      <c r="A10132" s="92"/>
      <c r="B10132" s="92"/>
      <c r="M10132" s="261"/>
    </row>
    <row r="10133">
      <c r="A10133" s="92"/>
      <c r="B10133" s="92"/>
      <c r="M10133" s="261"/>
    </row>
    <row r="10134">
      <c r="A10134" s="92"/>
      <c r="B10134" s="92"/>
      <c r="M10134" s="261"/>
    </row>
    <row r="10135">
      <c r="A10135" s="92"/>
      <c r="B10135" s="92"/>
      <c r="M10135" s="261"/>
    </row>
    <row r="10136">
      <c r="A10136" s="92"/>
      <c r="B10136" s="92"/>
      <c r="M10136" s="261"/>
    </row>
    <row r="10137">
      <c r="A10137" s="92"/>
      <c r="B10137" s="92"/>
      <c r="M10137" s="261"/>
    </row>
    <row r="10138">
      <c r="A10138" s="92"/>
      <c r="B10138" s="92"/>
      <c r="M10138" s="261"/>
    </row>
    <row r="10139">
      <c r="A10139" s="92"/>
      <c r="B10139" s="92"/>
      <c r="M10139" s="261"/>
    </row>
    <row r="10140">
      <c r="A10140" s="92"/>
      <c r="B10140" s="92"/>
      <c r="M10140" s="261"/>
    </row>
    <row r="10141">
      <c r="A10141" s="92"/>
      <c r="B10141" s="92"/>
      <c r="M10141" s="261"/>
    </row>
    <row r="10142">
      <c r="A10142" s="92"/>
      <c r="B10142" s="92"/>
      <c r="M10142" s="261"/>
    </row>
    <row r="10143">
      <c r="A10143" s="92"/>
      <c r="B10143" s="92"/>
      <c r="M10143" s="261"/>
    </row>
    <row r="10144">
      <c r="A10144" s="92"/>
      <c r="B10144" s="92"/>
      <c r="M10144" s="261"/>
    </row>
    <row r="10145">
      <c r="A10145" s="92"/>
      <c r="B10145" s="92"/>
      <c r="M10145" s="261"/>
    </row>
    <row r="10146">
      <c r="A10146" s="92"/>
      <c r="B10146" s="92"/>
      <c r="M10146" s="261"/>
    </row>
    <row r="10147">
      <c r="A10147" s="92"/>
      <c r="B10147" s="92"/>
      <c r="M10147" s="261"/>
    </row>
    <row r="10148">
      <c r="A10148" s="92"/>
      <c r="B10148" s="92"/>
      <c r="M10148" s="261"/>
    </row>
    <row r="10149">
      <c r="A10149" s="92"/>
      <c r="B10149" s="92"/>
      <c r="M10149" s="261"/>
    </row>
    <row r="10150">
      <c r="A10150" s="92"/>
      <c r="B10150" s="92"/>
      <c r="M10150" s="261"/>
    </row>
    <row r="10151">
      <c r="A10151" s="92"/>
      <c r="B10151" s="92"/>
      <c r="M10151" s="261"/>
    </row>
    <row r="10152">
      <c r="A10152" s="92"/>
      <c r="B10152" s="92"/>
      <c r="M10152" s="261"/>
    </row>
    <row r="10153">
      <c r="A10153" s="92"/>
      <c r="B10153" s="92"/>
      <c r="M10153" s="261"/>
    </row>
    <row r="10154">
      <c r="A10154" s="92"/>
      <c r="B10154" s="92"/>
      <c r="M10154" s="261"/>
    </row>
    <row r="10155">
      <c r="A10155" s="92"/>
      <c r="B10155" s="92"/>
      <c r="M10155" s="261"/>
    </row>
    <row r="10156">
      <c r="A10156" s="92"/>
      <c r="B10156" s="92"/>
      <c r="M10156" s="261"/>
    </row>
    <row r="10157">
      <c r="A10157" s="92"/>
      <c r="B10157" s="92"/>
      <c r="M10157" s="261"/>
    </row>
    <row r="10158">
      <c r="A10158" s="92"/>
      <c r="B10158" s="92"/>
      <c r="M10158" s="261"/>
    </row>
    <row r="10159">
      <c r="A10159" s="92"/>
      <c r="B10159" s="92"/>
      <c r="M10159" s="261"/>
    </row>
    <row r="10160">
      <c r="A10160" s="92"/>
      <c r="B10160" s="92"/>
      <c r="M10160" s="261"/>
    </row>
    <row r="10161">
      <c r="A10161" s="92"/>
      <c r="B10161" s="92"/>
      <c r="M10161" s="261"/>
    </row>
    <row r="10162">
      <c r="A10162" s="92"/>
      <c r="B10162" s="92"/>
      <c r="M10162" s="261"/>
    </row>
    <row r="10163">
      <c r="A10163" s="92"/>
      <c r="B10163" s="92"/>
      <c r="M10163" s="261"/>
    </row>
    <row r="10164">
      <c r="A10164" s="92"/>
      <c r="B10164" s="92"/>
      <c r="M10164" s="261"/>
    </row>
    <row r="10165">
      <c r="A10165" s="92"/>
      <c r="B10165" s="92"/>
      <c r="M10165" s="261"/>
    </row>
    <row r="10166">
      <c r="A10166" s="92"/>
      <c r="B10166" s="92"/>
      <c r="M10166" s="261"/>
    </row>
    <row r="10167">
      <c r="A10167" s="92"/>
      <c r="B10167" s="92"/>
      <c r="M10167" s="261"/>
    </row>
    <row r="10168">
      <c r="A10168" s="92"/>
      <c r="B10168" s="92"/>
      <c r="M10168" s="261"/>
    </row>
    <row r="10169">
      <c r="A10169" s="92"/>
      <c r="B10169" s="92"/>
      <c r="M10169" s="261"/>
    </row>
    <row r="10170">
      <c r="A10170" s="92"/>
      <c r="B10170" s="92"/>
      <c r="M10170" s="261"/>
    </row>
    <row r="10171">
      <c r="A10171" s="92"/>
      <c r="B10171" s="92"/>
      <c r="M10171" s="261"/>
    </row>
    <row r="10172">
      <c r="A10172" s="92"/>
      <c r="B10172" s="92"/>
      <c r="M10172" s="261"/>
    </row>
    <row r="10173">
      <c r="A10173" s="92"/>
      <c r="B10173" s="92"/>
      <c r="M10173" s="261"/>
    </row>
    <row r="10174">
      <c r="A10174" s="92"/>
      <c r="B10174" s="92"/>
      <c r="M10174" s="261"/>
    </row>
    <row r="10175">
      <c r="A10175" s="92"/>
      <c r="B10175" s="92"/>
      <c r="M10175" s="261"/>
    </row>
    <row r="10176">
      <c r="A10176" s="92"/>
      <c r="B10176" s="92"/>
      <c r="M10176" s="261"/>
    </row>
    <row r="10177">
      <c r="A10177" s="92"/>
      <c r="B10177" s="92"/>
      <c r="M10177" s="261"/>
    </row>
    <row r="10178">
      <c r="A10178" s="92"/>
      <c r="B10178" s="92"/>
      <c r="M10178" s="261"/>
    </row>
    <row r="10179">
      <c r="A10179" s="92"/>
      <c r="B10179" s="92"/>
      <c r="M10179" s="261"/>
    </row>
    <row r="10180">
      <c r="A10180" s="92"/>
      <c r="B10180" s="92"/>
      <c r="M10180" s="261"/>
    </row>
    <row r="10181">
      <c r="A10181" s="92"/>
      <c r="B10181" s="92"/>
      <c r="M10181" s="261"/>
    </row>
    <row r="10182">
      <c r="A10182" s="92"/>
      <c r="B10182" s="92"/>
      <c r="M10182" s="261"/>
    </row>
    <row r="10183">
      <c r="A10183" s="92"/>
      <c r="B10183" s="92"/>
      <c r="M10183" s="261"/>
    </row>
    <row r="10184">
      <c r="A10184" s="92"/>
      <c r="B10184" s="92"/>
      <c r="M10184" s="261"/>
    </row>
    <row r="10185">
      <c r="A10185" s="92"/>
      <c r="B10185" s="92"/>
      <c r="M10185" s="261"/>
    </row>
    <row r="10186">
      <c r="A10186" s="92"/>
      <c r="B10186" s="92"/>
      <c r="M10186" s="261"/>
    </row>
    <row r="10187">
      <c r="A10187" s="92"/>
      <c r="B10187" s="92"/>
      <c r="M10187" s="261"/>
    </row>
    <row r="10188">
      <c r="A10188" s="92"/>
      <c r="B10188" s="92"/>
      <c r="M10188" s="261"/>
    </row>
    <row r="10189">
      <c r="A10189" s="92"/>
      <c r="B10189" s="92"/>
      <c r="M10189" s="261"/>
    </row>
    <row r="10190">
      <c r="A10190" s="92"/>
      <c r="B10190" s="92"/>
      <c r="M10190" s="261"/>
    </row>
    <row r="10191">
      <c r="A10191" s="92"/>
      <c r="B10191" s="92"/>
      <c r="M10191" s="261"/>
    </row>
    <row r="10192">
      <c r="A10192" s="92"/>
      <c r="B10192" s="92"/>
      <c r="M10192" s="261"/>
    </row>
    <row r="10193">
      <c r="A10193" s="92"/>
      <c r="B10193" s="92"/>
      <c r="M10193" s="261"/>
    </row>
    <row r="10194">
      <c r="A10194" s="92"/>
      <c r="B10194" s="92"/>
      <c r="M10194" s="261"/>
    </row>
    <row r="10195">
      <c r="A10195" s="92"/>
      <c r="B10195" s="92"/>
      <c r="M10195" s="261"/>
    </row>
    <row r="10196">
      <c r="A10196" s="92"/>
      <c r="B10196" s="92"/>
      <c r="M10196" s="261"/>
    </row>
    <row r="10197">
      <c r="A10197" s="92"/>
      <c r="B10197" s="92"/>
      <c r="M10197" s="261"/>
    </row>
    <row r="10198">
      <c r="A10198" s="92"/>
      <c r="B10198" s="92"/>
      <c r="M10198" s="261"/>
    </row>
    <row r="10199">
      <c r="A10199" s="92"/>
      <c r="B10199" s="92"/>
      <c r="M10199" s="261"/>
    </row>
    <row r="10200">
      <c r="A10200" s="92"/>
      <c r="B10200" s="92"/>
      <c r="M10200" s="261"/>
    </row>
    <row r="10201">
      <c r="A10201" s="92"/>
      <c r="B10201" s="92"/>
      <c r="M10201" s="261"/>
    </row>
    <row r="10202">
      <c r="A10202" s="92"/>
      <c r="B10202" s="92"/>
      <c r="M10202" s="261"/>
    </row>
    <row r="10203">
      <c r="A10203" s="92"/>
      <c r="B10203" s="92"/>
      <c r="M10203" s="261"/>
    </row>
    <row r="10204">
      <c r="A10204" s="92"/>
      <c r="B10204" s="92"/>
      <c r="M10204" s="261"/>
    </row>
    <row r="10205">
      <c r="A10205" s="92"/>
      <c r="B10205" s="92"/>
      <c r="M10205" s="261"/>
    </row>
    <row r="10206">
      <c r="A10206" s="92"/>
      <c r="B10206" s="92"/>
      <c r="M10206" s="261"/>
    </row>
    <row r="10207">
      <c r="A10207" s="92"/>
      <c r="B10207" s="92"/>
      <c r="M10207" s="261"/>
    </row>
    <row r="10208">
      <c r="A10208" s="92"/>
      <c r="B10208" s="92"/>
      <c r="M10208" s="261"/>
    </row>
    <row r="10209">
      <c r="A10209" s="92"/>
      <c r="B10209" s="92"/>
      <c r="M10209" s="261"/>
    </row>
    <row r="10210">
      <c r="A10210" s="92"/>
      <c r="B10210" s="92"/>
      <c r="M10210" s="261"/>
    </row>
    <row r="10211">
      <c r="A10211" s="92"/>
      <c r="B10211" s="92"/>
      <c r="M10211" s="261"/>
    </row>
    <row r="10212">
      <c r="A10212" s="92"/>
      <c r="B10212" s="92"/>
      <c r="M10212" s="261"/>
    </row>
    <row r="10213">
      <c r="A10213" s="92"/>
      <c r="B10213" s="92"/>
      <c r="M10213" s="261"/>
    </row>
    <row r="10214">
      <c r="A10214" s="92"/>
      <c r="B10214" s="92"/>
      <c r="M10214" s="261"/>
    </row>
    <row r="10215">
      <c r="A10215" s="92"/>
      <c r="B10215" s="92"/>
      <c r="M10215" s="261"/>
    </row>
    <row r="10216">
      <c r="A10216" s="92"/>
      <c r="B10216" s="92"/>
      <c r="M10216" s="261"/>
    </row>
    <row r="10217">
      <c r="A10217" s="92"/>
      <c r="B10217" s="92"/>
      <c r="M10217" s="261"/>
    </row>
    <row r="10218">
      <c r="A10218" s="92"/>
      <c r="B10218" s="92"/>
      <c r="M10218" s="261"/>
    </row>
    <row r="10219">
      <c r="A10219" s="92"/>
      <c r="B10219" s="92"/>
      <c r="M10219" s="261"/>
    </row>
    <row r="10220">
      <c r="A10220" s="92"/>
      <c r="B10220" s="92"/>
      <c r="M10220" s="261"/>
    </row>
    <row r="10221">
      <c r="A10221" s="92"/>
      <c r="B10221" s="92"/>
      <c r="M10221" s="261"/>
    </row>
    <row r="10222">
      <c r="A10222" s="92"/>
      <c r="B10222" s="92"/>
      <c r="M10222" s="261"/>
    </row>
    <row r="10223">
      <c r="A10223" s="92"/>
      <c r="B10223" s="92"/>
      <c r="M10223" s="261"/>
    </row>
    <row r="10224">
      <c r="A10224" s="92"/>
      <c r="B10224" s="92"/>
      <c r="M10224" s="261"/>
    </row>
    <row r="10225">
      <c r="A10225" s="92"/>
      <c r="B10225" s="92"/>
      <c r="M10225" s="261"/>
    </row>
    <row r="10226">
      <c r="A10226" s="92"/>
      <c r="B10226" s="92"/>
      <c r="M10226" s="261"/>
    </row>
    <row r="10227">
      <c r="A10227" s="92"/>
      <c r="B10227" s="92"/>
      <c r="M10227" s="261"/>
    </row>
    <row r="10228">
      <c r="A10228" s="92"/>
      <c r="B10228" s="92"/>
      <c r="M10228" s="261"/>
    </row>
    <row r="10229">
      <c r="A10229" s="92"/>
      <c r="B10229" s="92"/>
      <c r="M10229" s="261"/>
    </row>
    <row r="10230">
      <c r="A10230" s="92"/>
      <c r="B10230" s="92"/>
      <c r="M10230" s="261"/>
    </row>
    <row r="10231">
      <c r="A10231" s="92"/>
      <c r="B10231" s="92"/>
      <c r="M10231" s="261"/>
    </row>
    <row r="10232">
      <c r="A10232" s="92"/>
      <c r="B10232" s="92"/>
      <c r="M10232" s="261"/>
    </row>
    <row r="10233">
      <c r="A10233" s="92"/>
      <c r="B10233" s="92"/>
      <c r="M10233" s="261"/>
    </row>
    <row r="10234">
      <c r="A10234" s="92"/>
      <c r="B10234" s="92"/>
      <c r="M10234" s="261"/>
    </row>
    <row r="10235">
      <c r="A10235" s="92"/>
      <c r="B10235" s="92"/>
      <c r="M10235" s="261"/>
    </row>
    <row r="10236">
      <c r="A10236" s="92"/>
      <c r="B10236" s="92"/>
      <c r="M10236" s="261"/>
    </row>
    <row r="10237">
      <c r="A10237" s="92"/>
      <c r="B10237" s="92"/>
      <c r="M10237" s="261"/>
    </row>
    <row r="10238">
      <c r="A10238" s="92"/>
      <c r="B10238" s="92"/>
      <c r="M10238" s="261"/>
    </row>
    <row r="10239">
      <c r="A10239" s="92"/>
      <c r="B10239" s="92"/>
      <c r="M10239" s="261"/>
    </row>
    <row r="10240">
      <c r="A10240" s="92"/>
      <c r="B10240" s="92"/>
      <c r="M10240" s="261"/>
    </row>
    <row r="10241">
      <c r="A10241" s="92"/>
      <c r="B10241" s="92"/>
      <c r="M10241" s="261"/>
    </row>
    <row r="10242">
      <c r="A10242" s="92"/>
      <c r="B10242" s="92"/>
      <c r="M10242" s="261"/>
    </row>
    <row r="10243">
      <c r="A10243" s="92"/>
      <c r="B10243" s="92"/>
      <c r="M10243" s="261"/>
    </row>
    <row r="10244">
      <c r="A10244" s="92"/>
      <c r="B10244" s="92"/>
      <c r="M10244" s="261"/>
    </row>
    <row r="10245">
      <c r="A10245" s="92"/>
      <c r="B10245" s="92"/>
      <c r="M10245" s="261"/>
    </row>
    <row r="10246">
      <c r="A10246" s="92"/>
      <c r="B10246" s="92"/>
      <c r="M10246" s="261"/>
    </row>
    <row r="10247">
      <c r="A10247" s="92"/>
      <c r="B10247" s="92"/>
      <c r="M10247" s="261"/>
    </row>
    <row r="10248">
      <c r="A10248" s="92"/>
      <c r="B10248" s="92"/>
      <c r="M10248" s="261"/>
    </row>
    <row r="10249">
      <c r="A10249" s="92"/>
      <c r="B10249" s="92"/>
      <c r="M10249" s="261"/>
    </row>
    <row r="10250">
      <c r="A10250" s="92"/>
      <c r="B10250" s="92"/>
      <c r="M10250" s="261"/>
    </row>
    <row r="10251">
      <c r="A10251" s="92"/>
      <c r="B10251" s="92"/>
      <c r="M10251" s="261"/>
    </row>
    <row r="10252">
      <c r="A10252" s="92"/>
      <c r="B10252" s="92"/>
      <c r="M10252" s="261"/>
    </row>
    <row r="10253">
      <c r="A10253" s="92"/>
      <c r="B10253" s="92"/>
      <c r="M10253" s="261"/>
    </row>
    <row r="10254">
      <c r="A10254" s="92"/>
      <c r="B10254" s="92"/>
      <c r="M10254" s="261"/>
    </row>
    <row r="10255">
      <c r="A10255" s="92"/>
      <c r="B10255" s="92"/>
      <c r="M10255" s="261"/>
    </row>
    <row r="10256">
      <c r="A10256" s="92"/>
      <c r="B10256" s="92"/>
      <c r="M10256" s="261"/>
    </row>
    <row r="10257">
      <c r="A10257" s="92"/>
      <c r="B10257" s="92"/>
      <c r="M10257" s="261"/>
    </row>
    <row r="10258">
      <c r="A10258" s="92"/>
      <c r="B10258" s="92"/>
      <c r="M10258" s="261"/>
    </row>
    <row r="10259">
      <c r="A10259" s="92"/>
      <c r="B10259" s="92"/>
      <c r="M10259" s="261"/>
    </row>
    <row r="10260">
      <c r="A10260" s="92"/>
      <c r="B10260" s="92"/>
      <c r="M10260" s="261"/>
    </row>
    <row r="10261">
      <c r="A10261" s="92"/>
      <c r="B10261" s="92"/>
      <c r="M10261" s="261"/>
    </row>
    <row r="10262">
      <c r="A10262" s="92"/>
      <c r="B10262" s="92"/>
      <c r="M10262" s="261"/>
    </row>
    <row r="10263">
      <c r="A10263" s="92"/>
      <c r="B10263" s="92"/>
      <c r="M10263" s="261"/>
    </row>
    <row r="10264">
      <c r="A10264" s="92"/>
      <c r="B10264" s="92"/>
      <c r="M10264" s="261"/>
    </row>
    <row r="10265">
      <c r="A10265" s="92"/>
      <c r="B10265" s="92"/>
      <c r="M10265" s="261"/>
    </row>
    <row r="10266">
      <c r="A10266" s="92"/>
      <c r="B10266" s="92"/>
      <c r="M10266" s="261"/>
    </row>
    <row r="10267">
      <c r="A10267" s="92"/>
      <c r="B10267" s="92"/>
      <c r="M10267" s="261"/>
    </row>
    <row r="10268">
      <c r="A10268" s="92"/>
      <c r="B10268" s="92"/>
      <c r="M10268" s="261"/>
    </row>
    <row r="10269">
      <c r="A10269" s="92"/>
      <c r="B10269" s="92"/>
      <c r="M10269" s="261"/>
    </row>
    <row r="10270">
      <c r="A10270" s="92"/>
      <c r="B10270" s="92"/>
      <c r="M10270" s="261"/>
    </row>
    <row r="10271">
      <c r="A10271" s="92"/>
      <c r="B10271" s="92"/>
      <c r="M10271" s="261"/>
    </row>
    <row r="10272">
      <c r="A10272" s="92"/>
      <c r="B10272" s="92"/>
      <c r="M10272" s="261"/>
    </row>
    <row r="10273">
      <c r="A10273" s="92"/>
      <c r="B10273" s="92"/>
      <c r="M10273" s="261"/>
    </row>
    <row r="10274">
      <c r="A10274" s="92"/>
      <c r="B10274" s="92"/>
      <c r="M10274" s="261"/>
    </row>
    <row r="10275">
      <c r="A10275" s="92"/>
      <c r="B10275" s="92"/>
      <c r="M10275" s="261"/>
    </row>
    <row r="10276">
      <c r="A10276" s="92"/>
      <c r="B10276" s="92"/>
      <c r="M10276" s="261"/>
    </row>
    <row r="10277">
      <c r="A10277" s="92"/>
      <c r="B10277" s="92"/>
      <c r="M10277" s="261"/>
    </row>
    <row r="10278">
      <c r="A10278" s="92"/>
      <c r="B10278" s="92"/>
      <c r="M10278" s="261"/>
    </row>
    <row r="10279">
      <c r="A10279" s="92"/>
      <c r="B10279" s="92"/>
      <c r="M10279" s="261"/>
    </row>
    <row r="10280">
      <c r="A10280" s="92"/>
      <c r="B10280" s="92"/>
      <c r="M10280" s="261"/>
    </row>
    <row r="10281">
      <c r="A10281" s="92"/>
      <c r="B10281" s="92"/>
      <c r="M10281" s="261"/>
    </row>
    <row r="10282">
      <c r="A10282" s="92"/>
      <c r="B10282" s="92"/>
      <c r="M10282" s="261"/>
    </row>
    <row r="10283">
      <c r="A10283" s="92"/>
      <c r="B10283" s="92"/>
      <c r="M10283" s="261"/>
    </row>
    <row r="10284">
      <c r="A10284" s="92"/>
      <c r="B10284" s="92"/>
      <c r="M10284" s="261"/>
    </row>
    <row r="10285">
      <c r="A10285" s="92"/>
      <c r="B10285" s="92"/>
      <c r="M10285" s="261"/>
    </row>
    <row r="10286">
      <c r="A10286" s="92"/>
      <c r="B10286" s="92"/>
      <c r="M10286" s="261"/>
    </row>
    <row r="10287">
      <c r="A10287" s="92"/>
      <c r="B10287" s="92"/>
      <c r="M10287" s="261"/>
    </row>
    <row r="10288">
      <c r="A10288" s="92"/>
      <c r="B10288" s="92"/>
      <c r="M10288" s="261"/>
    </row>
    <row r="10289">
      <c r="A10289" s="92"/>
      <c r="B10289" s="92"/>
      <c r="M10289" s="261"/>
    </row>
    <row r="10290">
      <c r="A10290" s="92"/>
      <c r="B10290" s="92"/>
      <c r="M10290" s="261"/>
    </row>
    <row r="10291">
      <c r="A10291" s="92"/>
      <c r="B10291" s="92"/>
      <c r="M10291" s="261"/>
    </row>
    <row r="10292">
      <c r="A10292" s="92"/>
      <c r="B10292" s="92"/>
      <c r="M10292" s="261"/>
    </row>
    <row r="10293">
      <c r="A10293" s="92"/>
      <c r="B10293" s="92"/>
      <c r="M10293" s="261"/>
    </row>
    <row r="10294">
      <c r="A10294" s="92"/>
      <c r="B10294" s="92"/>
      <c r="M10294" s="261"/>
    </row>
    <row r="10295">
      <c r="A10295" s="92"/>
      <c r="B10295" s="92"/>
      <c r="M10295" s="261"/>
    </row>
    <row r="10296">
      <c r="A10296" s="92"/>
      <c r="B10296" s="92"/>
      <c r="M10296" s="261"/>
    </row>
    <row r="10297">
      <c r="A10297" s="92"/>
      <c r="B10297" s="92"/>
      <c r="M10297" s="261"/>
    </row>
    <row r="10298">
      <c r="A10298" s="92"/>
      <c r="B10298" s="92"/>
      <c r="M10298" s="261"/>
    </row>
    <row r="10299">
      <c r="A10299" s="92"/>
      <c r="B10299" s="92"/>
      <c r="M10299" s="261"/>
    </row>
    <row r="10300">
      <c r="A10300" s="92"/>
      <c r="B10300" s="92"/>
      <c r="M10300" s="261"/>
    </row>
    <row r="10301">
      <c r="A10301" s="92"/>
      <c r="B10301" s="92"/>
      <c r="M10301" s="261"/>
    </row>
    <row r="10302">
      <c r="A10302" s="92"/>
      <c r="B10302" s="92"/>
      <c r="M10302" s="261"/>
    </row>
    <row r="10303">
      <c r="A10303" s="92"/>
      <c r="B10303" s="92"/>
      <c r="M10303" s="261"/>
    </row>
    <row r="10304">
      <c r="A10304" s="92"/>
      <c r="B10304" s="92"/>
      <c r="M10304" s="261"/>
    </row>
    <row r="10305">
      <c r="A10305" s="92"/>
      <c r="B10305" s="92"/>
      <c r="M10305" s="261"/>
    </row>
    <row r="10306">
      <c r="A10306" s="92"/>
      <c r="B10306" s="92"/>
      <c r="M10306" s="261"/>
    </row>
    <row r="10307">
      <c r="A10307" s="92"/>
      <c r="B10307" s="92"/>
      <c r="M10307" s="261"/>
    </row>
    <row r="10308">
      <c r="A10308" s="92"/>
      <c r="B10308" s="92"/>
      <c r="M10308" s="261"/>
    </row>
    <row r="10309">
      <c r="A10309" s="92"/>
      <c r="B10309" s="92"/>
      <c r="M10309" s="261"/>
    </row>
    <row r="10310">
      <c r="A10310" s="92"/>
      <c r="B10310" s="92"/>
      <c r="M10310" s="261"/>
    </row>
    <row r="10311">
      <c r="A10311" s="92"/>
      <c r="B10311" s="92"/>
      <c r="M10311" s="261"/>
    </row>
    <row r="10312">
      <c r="A10312" s="92"/>
      <c r="B10312" s="92"/>
      <c r="M10312" s="261"/>
    </row>
    <row r="10313">
      <c r="A10313" s="92"/>
      <c r="B10313" s="92"/>
      <c r="M10313" s="261"/>
    </row>
    <row r="10314">
      <c r="A10314" s="92"/>
      <c r="B10314" s="92"/>
      <c r="M10314" s="261"/>
    </row>
    <row r="10315">
      <c r="A10315" s="92"/>
      <c r="B10315" s="92"/>
      <c r="M10315" s="261"/>
    </row>
    <row r="10316">
      <c r="A10316" s="92"/>
      <c r="B10316" s="92"/>
      <c r="M10316" s="261"/>
    </row>
    <row r="10317">
      <c r="A10317" s="92"/>
      <c r="B10317" s="92"/>
      <c r="M10317" s="261"/>
    </row>
    <row r="10318">
      <c r="A10318" s="92"/>
      <c r="B10318" s="92"/>
      <c r="M10318" s="261"/>
    </row>
    <row r="10319">
      <c r="A10319" s="92"/>
      <c r="B10319" s="92"/>
      <c r="M10319" s="261"/>
    </row>
    <row r="10320">
      <c r="A10320" s="92"/>
      <c r="B10320" s="92"/>
      <c r="M10320" s="261"/>
    </row>
    <row r="10321">
      <c r="A10321" s="92"/>
      <c r="B10321" s="92"/>
      <c r="M10321" s="261"/>
    </row>
    <row r="10322">
      <c r="A10322" s="92"/>
      <c r="B10322" s="92"/>
      <c r="M10322" s="261"/>
    </row>
    <row r="10323">
      <c r="A10323" s="92"/>
      <c r="B10323" s="92"/>
      <c r="M10323" s="261"/>
    </row>
    <row r="10324">
      <c r="A10324" s="92"/>
      <c r="B10324" s="92"/>
      <c r="M10324" s="261"/>
    </row>
    <row r="10325">
      <c r="A10325" s="92"/>
      <c r="B10325" s="92"/>
      <c r="M10325" s="261"/>
    </row>
    <row r="10326">
      <c r="A10326" s="92"/>
      <c r="B10326" s="92"/>
      <c r="M10326" s="261"/>
    </row>
    <row r="10327">
      <c r="A10327" s="92"/>
      <c r="B10327" s="92"/>
      <c r="M10327" s="261"/>
    </row>
    <row r="10328">
      <c r="A10328" s="92"/>
      <c r="B10328" s="92"/>
      <c r="M10328" s="261"/>
    </row>
    <row r="10329">
      <c r="A10329" s="92"/>
      <c r="B10329" s="92"/>
      <c r="M10329" s="261"/>
    </row>
    <row r="10330">
      <c r="A10330" s="92"/>
      <c r="B10330" s="92"/>
      <c r="M10330" s="261"/>
    </row>
    <row r="10331">
      <c r="A10331" s="92"/>
      <c r="B10331" s="92"/>
      <c r="M10331" s="261"/>
    </row>
    <row r="10332">
      <c r="A10332" s="92"/>
      <c r="B10332" s="92"/>
      <c r="M10332" s="261"/>
    </row>
    <row r="10333">
      <c r="A10333" s="92"/>
      <c r="B10333" s="92"/>
      <c r="M10333" s="261"/>
    </row>
    <row r="10334">
      <c r="A10334" s="92"/>
      <c r="B10334" s="92"/>
      <c r="M10334" s="261"/>
    </row>
    <row r="10335">
      <c r="A10335" s="92"/>
      <c r="B10335" s="92"/>
      <c r="M10335" s="261"/>
    </row>
    <row r="10336">
      <c r="A10336" s="92"/>
      <c r="B10336" s="92"/>
      <c r="M10336" s="261"/>
    </row>
    <row r="10337">
      <c r="A10337" s="92"/>
      <c r="B10337" s="92"/>
      <c r="M10337" s="261"/>
    </row>
    <row r="10338">
      <c r="A10338" s="92"/>
      <c r="B10338" s="92"/>
      <c r="M10338" s="261"/>
    </row>
    <row r="10339">
      <c r="A10339" s="92"/>
      <c r="B10339" s="92"/>
      <c r="M10339" s="261"/>
    </row>
    <row r="10340">
      <c r="A10340" s="92"/>
      <c r="B10340" s="92"/>
      <c r="M10340" s="261"/>
    </row>
    <row r="10341">
      <c r="A10341" s="92"/>
      <c r="B10341" s="92"/>
      <c r="M10341" s="261"/>
    </row>
    <row r="10342">
      <c r="A10342" s="92"/>
      <c r="B10342" s="92"/>
      <c r="M10342" s="261"/>
    </row>
    <row r="10343">
      <c r="A10343" s="92"/>
      <c r="B10343" s="92"/>
      <c r="M10343" s="261"/>
    </row>
    <row r="10344">
      <c r="A10344" s="92"/>
      <c r="B10344" s="92"/>
      <c r="M10344" s="261"/>
    </row>
    <row r="10345">
      <c r="A10345" s="92"/>
      <c r="B10345" s="92"/>
      <c r="M10345" s="261"/>
    </row>
    <row r="10346">
      <c r="A10346" s="92"/>
      <c r="B10346" s="92"/>
      <c r="M10346" s="261"/>
    </row>
    <row r="10347">
      <c r="A10347" s="92"/>
      <c r="B10347" s="92"/>
      <c r="M10347" s="261"/>
    </row>
    <row r="10348">
      <c r="A10348" s="92"/>
      <c r="B10348" s="92"/>
      <c r="M10348" s="261"/>
    </row>
    <row r="10349">
      <c r="A10349" s="92"/>
      <c r="B10349" s="92"/>
      <c r="M10349" s="261"/>
    </row>
    <row r="10350">
      <c r="A10350" s="92"/>
      <c r="B10350" s="92"/>
      <c r="M10350" s="261"/>
    </row>
    <row r="10351">
      <c r="A10351" s="92"/>
      <c r="B10351" s="92"/>
      <c r="M10351" s="261"/>
    </row>
    <row r="10352">
      <c r="A10352" s="92"/>
      <c r="B10352" s="92"/>
      <c r="M10352" s="261"/>
    </row>
    <row r="10353">
      <c r="A10353" s="92"/>
      <c r="B10353" s="92"/>
      <c r="M10353" s="261"/>
    </row>
    <row r="10354">
      <c r="A10354" s="92"/>
      <c r="B10354" s="92"/>
      <c r="M10354" s="261"/>
    </row>
    <row r="10355">
      <c r="A10355" s="92"/>
      <c r="B10355" s="92"/>
      <c r="M10355" s="261"/>
    </row>
    <row r="10356">
      <c r="A10356" s="92"/>
      <c r="B10356" s="92"/>
      <c r="M10356" s="261"/>
    </row>
    <row r="10357">
      <c r="A10357" s="92"/>
      <c r="B10357" s="92"/>
      <c r="M10357" s="261"/>
    </row>
    <row r="10358">
      <c r="A10358" s="92"/>
      <c r="B10358" s="92"/>
      <c r="M10358" s="261"/>
    </row>
    <row r="10359">
      <c r="A10359" s="92"/>
      <c r="B10359" s="92"/>
      <c r="M10359" s="261"/>
    </row>
    <row r="10360">
      <c r="A10360" s="92"/>
      <c r="B10360" s="92"/>
      <c r="M10360" s="261"/>
    </row>
    <row r="10361">
      <c r="A10361" s="92"/>
      <c r="B10361" s="92"/>
      <c r="M10361" s="261"/>
    </row>
    <row r="10362">
      <c r="A10362" s="92"/>
      <c r="B10362" s="92"/>
      <c r="M10362" s="261"/>
    </row>
    <row r="10363">
      <c r="A10363" s="92"/>
      <c r="B10363" s="92"/>
      <c r="M10363" s="261"/>
    </row>
    <row r="10364">
      <c r="A10364" s="92"/>
      <c r="B10364" s="92"/>
      <c r="M10364" s="261"/>
    </row>
    <row r="10365">
      <c r="A10365" s="92"/>
      <c r="B10365" s="92"/>
      <c r="M10365" s="261"/>
    </row>
    <row r="10366">
      <c r="A10366" s="92"/>
      <c r="B10366" s="92"/>
      <c r="M10366" s="261"/>
    </row>
    <row r="10367">
      <c r="A10367" s="92"/>
      <c r="B10367" s="92"/>
      <c r="M10367" s="261"/>
    </row>
    <row r="10368">
      <c r="A10368" s="92"/>
      <c r="B10368" s="92"/>
      <c r="M10368" s="261"/>
    </row>
    <row r="10369">
      <c r="A10369" s="92"/>
      <c r="B10369" s="92"/>
      <c r="M10369" s="261"/>
    </row>
    <row r="10370">
      <c r="A10370" s="92"/>
      <c r="B10370" s="92"/>
      <c r="M10370" s="261"/>
    </row>
    <row r="10371">
      <c r="A10371" s="92"/>
      <c r="B10371" s="92"/>
      <c r="M10371" s="261"/>
    </row>
    <row r="10372">
      <c r="A10372" s="92"/>
      <c r="B10372" s="92"/>
      <c r="M10372" s="261"/>
    </row>
    <row r="10373">
      <c r="A10373" s="92"/>
      <c r="B10373" s="92"/>
      <c r="M10373" s="261"/>
    </row>
    <row r="10374">
      <c r="A10374" s="92"/>
      <c r="B10374" s="92"/>
      <c r="M10374" s="261"/>
    </row>
    <row r="10375">
      <c r="A10375" s="92"/>
      <c r="B10375" s="92"/>
      <c r="M10375" s="261"/>
    </row>
    <row r="10376">
      <c r="A10376" s="92"/>
      <c r="B10376" s="92"/>
      <c r="M10376" s="261"/>
    </row>
    <row r="10377">
      <c r="A10377" s="92"/>
      <c r="B10377" s="92"/>
      <c r="M10377" s="261"/>
    </row>
    <row r="10378">
      <c r="A10378" s="92"/>
      <c r="B10378" s="92"/>
      <c r="M10378" s="261"/>
    </row>
    <row r="10379">
      <c r="A10379" s="92"/>
      <c r="B10379" s="92"/>
      <c r="M10379" s="261"/>
    </row>
    <row r="10380">
      <c r="A10380" s="92"/>
      <c r="B10380" s="92"/>
      <c r="M10380" s="261"/>
    </row>
    <row r="10381">
      <c r="A10381" s="92"/>
      <c r="B10381" s="92"/>
      <c r="M10381" s="261"/>
    </row>
    <row r="10382">
      <c r="A10382" s="92"/>
      <c r="B10382" s="92"/>
      <c r="M10382" s="261"/>
    </row>
    <row r="10383">
      <c r="A10383" s="92"/>
      <c r="B10383" s="92"/>
      <c r="M10383" s="261"/>
    </row>
    <row r="10384">
      <c r="A10384" s="92"/>
      <c r="B10384" s="92"/>
      <c r="M10384" s="261"/>
    </row>
    <row r="10385">
      <c r="A10385" s="92"/>
      <c r="B10385" s="92"/>
      <c r="M10385" s="261"/>
    </row>
    <row r="10386">
      <c r="A10386" s="92"/>
      <c r="B10386" s="92"/>
      <c r="M10386" s="261"/>
    </row>
    <row r="10387">
      <c r="A10387" s="92"/>
      <c r="B10387" s="92"/>
      <c r="M10387" s="261"/>
    </row>
    <row r="10388">
      <c r="A10388" s="92"/>
      <c r="B10388" s="92"/>
      <c r="M10388" s="261"/>
    </row>
    <row r="10389">
      <c r="A10389" s="92"/>
      <c r="B10389" s="92"/>
      <c r="M10389" s="261"/>
    </row>
    <row r="10390">
      <c r="A10390" s="92"/>
      <c r="B10390" s="92"/>
      <c r="M10390" s="261"/>
    </row>
    <row r="10391">
      <c r="A10391" s="92"/>
      <c r="B10391" s="92"/>
      <c r="M10391" s="261"/>
    </row>
    <row r="10392">
      <c r="A10392" s="92"/>
      <c r="B10392" s="92"/>
      <c r="M10392" s="261"/>
    </row>
    <row r="10393">
      <c r="A10393" s="92"/>
      <c r="B10393" s="92"/>
      <c r="M10393" s="261"/>
    </row>
    <row r="10394">
      <c r="A10394" s="92"/>
      <c r="B10394" s="92"/>
      <c r="M10394" s="261"/>
    </row>
    <row r="10395">
      <c r="A10395" s="92"/>
      <c r="B10395" s="92"/>
      <c r="M10395" s="261"/>
    </row>
    <row r="10396">
      <c r="A10396" s="92"/>
      <c r="B10396" s="92"/>
      <c r="M10396" s="261"/>
    </row>
    <row r="10397">
      <c r="A10397" s="92"/>
      <c r="B10397" s="92"/>
      <c r="M10397" s="261"/>
    </row>
    <row r="10398">
      <c r="A10398" s="92"/>
      <c r="B10398" s="92"/>
      <c r="M10398" s="261"/>
    </row>
    <row r="10399">
      <c r="A10399" s="92"/>
      <c r="B10399" s="92"/>
      <c r="M10399" s="261"/>
    </row>
    <row r="10400">
      <c r="A10400" s="92"/>
      <c r="B10400" s="92"/>
      <c r="M10400" s="261"/>
    </row>
    <row r="10401">
      <c r="A10401" s="92"/>
      <c r="B10401" s="92"/>
      <c r="M10401" s="261"/>
    </row>
    <row r="10402">
      <c r="A10402" s="92"/>
      <c r="B10402" s="92"/>
      <c r="M10402" s="261"/>
    </row>
    <row r="10403">
      <c r="A10403" s="92"/>
      <c r="B10403" s="92"/>
      <c r="M10403" s="261"/>
    </row>
    <row r="10404">
      <c r="A10404" s="92"/>
      <c r="B10404" s="92"/>
      <c r="M10404" s="261"/>
    </row>
    <row r="10405">
      <c r="A10405" s="92"/>
      <c r="B10405" s="92"/>
      <c r="M10405" s="261"/>
    </row>
    <row r="10406">
      <c r="A10406" s="92"/>
      <c r="B10406" s="92"/>
      <c r="M10406" s="261"/>
    </row>
    <row r="10407">
      <c r="A10407" s="92"/>
      <c r="B10407" s="92"/>
      <c r="M10407" s="261"/>
    </row>
    <row r="10408">
      <c r="A10408" s="92"/>
      <c r="B10408" s="92"/>
      <c r="M10408" s="261"/>
    </row>
    <row r="10409">
      <c r="A10409" s="92"/>
      <c r="B10409" s="92"/>
      <c r="M10409" s="261"/>
    </row>
    <row r="10410">
      <c r="A10410" s="92"/>
      <c r="B10410" s="92"/>
      <c r="M10410" s="261"/>
    </row>
    <row r="10411">
      <c r="A10411" s="92"/>
      <c r="B10411" s="92"/>
      <c r="M10411" s="261"/>
    </row>
    <row r="10412">
      <c r="A10412" s="92"/>
      <c r="B10412" s="92"/>
      <c r="M10412" s="261"/>
    </row>
    <row r="10413">
      <c r="A10413" s="92"/>
      <c r="B10413" s="92"/>
      <c r="M10413" s="261"/>
    </row>
    <row r="10414">
      <c r="A10414" s="92"/>
      <c r="B10414" s="92"/>
      <c r="M10414" s="261"/>
    </row>
    <row r="10415">
      <c r="A10415" s="92"/>
      <c r="B10415" s="92"/>
      <c r="M10415" s="261"/>
    </row>
    <row r="10416">
      <c r="A10416" s="92"/>
      <c r="B10416" s="92"/>
      <c r="M10416" s="261"/>
    </row>
    <row r="10417">
      <c r="A10417" s="92"/>
      <c r="B10417" s="92"/>
      <c r="M10417" s="261"/>
    </row>
    <row r="10418">
      <c r="A10418" s="92"/>
      <c r="B10418" s="92"/>
      <c r="M10418" s="261"/>
    </row>
    <row r="10419">
      <c r="A10419" s="92"/>
      <c r="B10419" s="92"/>
      <c r="M10419" s="261"/>
    </row>
    <row r="10420">
      <c r="A10420" s="92"/>
      <c r="B10420" s="92"/>
      <c r="M10420" s="261"/>
    </row>
    <row r="10421">
      <c r="A10421" s="92"/>
      <c r="B10421" s="92"/>
      <c r="M10421" s="261"/>
    </row>
    <row r="10422">
      <c r="A10422" s="92"/>
      <c r="B10422" s="92"/>
      <c r="M10422" s="261"/>
    </row>
    <row r="10423">
      <c r="A10423" s="92"/>
      <c r="B10423" s="92"/>
      <c r="M10423" s="261"/>
    </row>
    <row r="10424">
      <c r="A10424" s="92"/>
      <c r="B10424" s="92"/>
      <c r="M10424" s="261"/>
    </row>
    <row r="10425">
      <c r="A10425" s="92"/>
      <c r="B10425" s="92"/>
      <c r="M10425" s="261"/>
    </row>
    <row r="10426">
      <c r="A10426" s="92"/>
      <c r="B10426" s="92"/>
      <c r="M10426" s="261"/>
    </row>
    <row r="10427">
      <c r="A10427" s="92"/>
      <c r="B10427" s="92"/>
      <c r="M10427" s="261"/>
    </row>
    <row r="10428">
      <c r="A10428" s="92"/>
      <c r="B10428" s="92"/>
      <c r="M10428" s="261"/>
    </row>
    <row r="10429">
      <c r="A10429" s="92"/>
      <c r="B10429" s="92"/>
      <c r="M10429" s="261"/>
    </row>
    <row r="10430">
      <c r="A10430" s="92"/>
      <c r="B10430" s="92"/>
      <c r="M10430" s="261"/>
    </row>
    <row r="10431">
      <c r="A10431" s="92"/>
      <c r="B10431" s="92"/>
      <c r="M10431" s="261"/>
    </row>
    <row r="10432">
      <c r="A10432" s="92"/>
      <c r="B10432" s="92"/>
      <c r="M10432" s="261"/>
    </row>
    <row r="10433">
      <c r="A10433" s="92"/>
      <c r="B10433" s="92"/>
      <c r="M10433" s="261"/>
    </row>
    <row r="10434">
      <c r="A10434" s="92"/>
      <c r="B10434" s="92"/>
      <c r="M10434" s="261"/>
    </row>
    <row r="10435">
      <c r="A10435" s="92"/>
      <c r="B10435" s="92"/>
      <c r="M10435" s="261"/>
    </row>
    <row r="10436">
      <c r="A10436" s="92"/>
      <c r="B10436" s="92"/>
      <c r="M10436" s="261"/>
    </row>
    <row r="10437">
      <c r="A10437" s="92"/>
      <c r="B10437" s="92"/>
      <c r="M10437" s="261"/>
    </row>
    <row r="10438">
      <c r="A10438" s="92"/>
      <c r="B10438" s="92"/>
      <c r="M10438" s="261"/>
    </row>
    <row r="10439">
      <c r="A10439" s="92"/>
      <c r="B10439" s="92"/>
      <c r="M10439" s="261"/>
    </row>
    <row r="10440">
      <c r="A10440" s="92"/>
      <c r="B10440" s="92"/>
      <c r="M10440" s="261"/>
    </row>
    <row r="10441">
      <c r="A10441" s="92"/>
      <c r="B10441" s="92"/>
      <c r="M10441" s="261"/>
    </row>
    <row r="10442">
      <c r="A10442" s="92"/>
      <c r="B10442" s="92"/>
      <c r="M10442" s="261"/>
    </row>
    <row r="10443">
      <c r="A10443" s="92"/>
      <c r="B10443" s="92"/>
      <c r="M10443" s="261"/>
    </row>
    <row r="10444">
      <c r="A10444" s="92"/>
      <c r="B10444" s="92"/>
      <c r="M10444" s="261"/>
    </row>
    <row r="10445">
      <c r="A10445" s="92"/>
      <c r="B10445" s="92"/>
      <c r="M10445" s="261"/>
    </row>
    <row r="10446">
      <c r="A10446" s="92"/>
      <c r="B10446" s="92"/>
      <c r="M10446" s="261"/>
    </row>
    <row r="10447">
      <c r="A10447" s="92"/>
      <c r="B10447" s="92"/>
      <c r="M10447" s="261"/>
    </row>
    <row r="10448">
      <c r="A10448" s="92"/>
      <c r="B10448" s="92"/>
      <c r="M10448" s="261"/>
    </row>
    <row r="10449">
      <c r="A10449" s="92"/>
      <c r="B10449" s="92"/>
      <c r="M10449" s="261"/>
    </row>
    <row r="10450">
      <c r="A10450" s="92"/>
      <c r="B10450" s="92"/>
      <c r="M10450" s="261"/>
    </row>
    <row r="10451">
      <c r="A10451" s="92"/>
      <c r="B10451" s="92"/>
      <c r="M10451" s="261"/>
    </row>
    <row r="10452">
      <c r="A10452" s="92"/>
      <c r="B10452" s="92"/>
      <c r="M10452" s="261"/>
    </row>
    <row r="10453">
      <c r="A10453" s="92"/>
      <c r="B10453" s="92"/>
      <c r="M10453" s="261"/>
    </row>
    <row r="10454">
      <c r="A10454" s="92"/>
      <c r="B10454" s="92"/>
      <c r="M10454" s="261"/>
    </row>
    <row r="10455">
      <c r="A10455" s="92"/>
      <c r="B10455" s="92"/>
      <c r="M10455" s="261"/>
    </row>
    <row r="10456">
      <c r="A10456" s="92"/>
      <c r="B10456" s="92"/>
      <c r="M10456" s="261"/>
    </row>
    <row r="10457">
      <c r="A10457" s="92"/>
      <c r="B10457" s="92"/>
      <c r="M10457" s="261"/>
    </row>
    <row r="10458">
      <c r="A10458" s="92"/>
      <c r="B10458" s="92"/>
      <c r="M10458" s="261"/>
    </row>
    <row r="10459">
      <c r="A10459" s="92"/>
      <c r="B10459" s="92"/>
      <c r="M10459" s="261"/>
    </row>
    <row r="10460">
      <c r="A10460" s="92"/>
      <c r="B10460" s="92"/>
      <c r="M10460" s="261"/>
    </row>
    <row r="10461">
      <c r="A10461" s="92"/>
      <c r="B10461" s="92"/>
      <c r="M10461" s="261"/>
    </row>
    <row r="10462">
      <c r="A10462" s="92"/>
      <c r="B10462" s="92"/>
      <c r="M10462" s="261"/>
    </row>
    <row r="10463">
      <c r="A10463" s="92"/>
      <c r="B10463" s="92"/>
      <c r="M10463" s="261"/>
    </row>
    <row r="10464">
      <c r="A10464" s="92"/>
      <c r="B10464" s="92"/>
      <c r="M10464" s="261"/>
    </row>
    <row r="10465">
      <c r="A10465" s="92"/>
      <c r="B10465" s="92"/>
      <c r="M10465" s="261"/>
    </row>
    <row r="10466">
      <c r="A10466" s="92"/>
      <c r="B10466" s="92"/>
      <c r="M10466" s="261"/>
    </row>
    <row r="10467">
      <c r="A10467" s="92"/>
      <c r="B10467" s="92"/>
      <c r="M10467" s="261"/>
    </row>
    <row r="10468">
      <c r="A10468" s="92"/>
      <c r="B10468" s="92"/>
      <c r="M10468" s="261"/>
    </row>
    <row r="10469">
      <c r="A10469" s="92"/>
      <c r="B10469" s="92"/>
      <c r="M10469" s="261"/>
    </row>
    <row r="10470">
      <c r="A10470" s="92"/>
      <c r="B10470" s="92"/>
      <c r="M10470" s="261"/>
    </row>
    <row r="10471">
      <c r="A10471" s="92"/>
      <c r="B10471" s="92"/>
      <c r="M10471" s="261"/>
    </row>
    <row r="10472">
      <c r="A10472" s="92"/>
      <c r="B10472" s="92"/>
      <c r="M10472" s="261"/>
    </row>
    <row r="10473">
      <c r="A10473" s="92"/>
      <c r="B10473" s="92"/>
      <c r="M10473" s="261"/>
    </row>
    <row r="10474">
      <c r="A10474" s="92"/>
      <c r="B10474" s="92"/>
      <c r="M10474" s="261"/>
    </row>
    <row r="10475">
      <c r="A10475" s="92"/>
      <c r="B10475" s="92"/>
      <c r="M10475" s="261"/>
    </row>
    <row r="10476">
      <c r="A10476" s="92"/>
      <c r="B10476" s="92"/>
      <c r="M10476" s="261"/>
    </row>
    <row r="10477">
      <c r="A10477" s="92"/>
      <c r="B10477" s="92"/>
      <c r="M10477" s="261"/>
    </row>
    <row r="10478">
      <c r="A10478" s="92"/>
      <c r="B10478" s="92"/>
      <c r="M10478" s="261"/>
    </row>
    <row r="10479">
      <c r="A10479" s="92"/>
      <c r="B10479" s="92"/>
      <c r="M10479" s="261"/>
    </row>
    <row r="10480">
      <c r="A10480" s="92"/>
      <c r="B10480" s="92"/>
      <c r="M10480" s="261"/>
    </row>
    <row r="10481">
      <c r="A10481" s="92"/>
      <c r="B10481" s="92"/>
      <c r="M10481" s="261"/>
    </row>
    <row r="10482">
      <c r="A10482" s="92"/>
      <c r="B10482" s="92"/>
      <c r="M10482" s="261"/>
    </row>
    <row r="10483">
      <c r="A10483" s="92"/>
      <c r="B10483" s="92"/>
      <c r="M10483" s="261"/>
    </row>
    <row r="10484">
      <c r="A10484" s="92"/>
      <c r="B10484" s="92"/>
      <c r="M10484" s="261"/>
    </row>
    <row r="10485">
      <c r="A10485" s="92"/>
      <c r="B10485" s="92"/>
      <c r="M10485" s="261"/>
    </row>
    <row r="10486">
      <c r="A10486" s="92"/>
      <c r="B10486" s="92"/>
      <c r="M10486" s="261"/>
    </row>
    <row r="10487">
      <c r="A10487" s="92"/>
      <c r="B10487" s="92"/>
      <c r="M10487" s="261"/>
    </row>
    <row r="10488">
      <c r="A10488" s="92"/>
      <c r="B10488" s="92"/>
      <c r="M10488" s="261"/>
    </row>
    <row r="10489">
      <c r="A10489" s="92"/>
      <c r="B10489" s="92"/>
      <c r="M10489" s="261"/>
    </row>
    <row r="10490">
      <c r="A10490" s="92"/>
      <c r="B10490" s="92"/>
      <c r="M10490" s="261"/>
    </row>
    <row r="10491">
      <c r="A10491" s="92"/>
      <c r="B10491" s="92"/>
      <c r="M10491" s="261"/>
    </row>
    <row r="10492">
      <c r="A10492" s="92"/>
      <c r="B10492" s="92"/>
      <c r="M10492" s="261"/>
    </row>
    <row r="10493">
      <c r="A10493" s="92"/>
      <c r="B10493" s="92"/>
      <c r="M10493" s="261"/>
    </row>
    <row r="10494">
      <c r="A10494" s="92"/>
      <c r="B10494" s="92"/>
      <c r="M10494" s="261"/>
    </row>
    <row r="10495">
      <c r="A10495" s="92"/>
      <c r="B10495" s="92"/>
      <c r="M10495" s="261"/>
    </row>
    <row r="10496">
      <c r="A10496" s="92"/>
      <c r="B10496" s="92"/>
      <c r="M10496" s="261"/>
    </row>
    <row r="10497">
      <c r="A10497" s="92"/>
      <c r="B10497" s="92"/>
      <c r="M10497" s="261"/>
    </row>
    <row r="10498">
      <c r="A10498" s="92"/>
      <c r="B10498" s="92"/>
      <c r="M10498" s="261"/>
    </row>
    <row r="10499">
      <c r="A10499" s="92"/>
      <c r="B10499" s="92"/>
      <c r="M10499" s="261"/>
    </row>
    <row r="10500">
      <c r="A10500" s="92"/>
      <c r="B10500" s="92"/>
      <c r="M10500" s="261"/>
    </row>
    <row r="10501">
      <c r="A10501" s="92"/>
      <c r="B10501" s="92"/>
      <c r="M10501" s="261"/>
    </row>
    <row r="10502">
      <c r="A10502" s="92"/>
      <c r="B10502" s="92"/>
      <c r="M10502" s="261"/>
    </row>
    <row r="10503">
      <c r="A10503" s="92"/>
      <c r="B10503" s="92"/>
      <c r="M10503" s="261"/>
    </row>
    <row r="10504">
      <c r="A10504" s="92"/>
      <c r="B10504" s="92"/>
      <c r="M10504" s="261"/>
    </row>
    <row r="10505">
      <c r="A10505" s="92"/>
      <c r="B10505" s="92"/>
      <c r="M10505" s="261"/>
    </row>
    <row r="10506">
      <c r="A10506" s="92"/>
      <c r="B10506" s="92"/>
      <c r="M10506" s="261"/>
    </row>
    <row r="10507">
      <c r="A10507" s="92"/>
      <c r="B10507" s="92"/>
      <c r="M10507" s="261"/>
    </row>
    <row r="10508">
      <c r="A10508" s="92"/>
      <c r="B10508" s="92"/>
      <c r="M10508" s="261"/>
    </row>
    <row r="10509">
      <c r="A10509" s="92"/>
      <c r="B10509" s="92"/>
      <c r="M10509" s="261"/>
    </row>
    <row r="10510">
      <c r="A10510" s="92"/>
      <c r="B10510" s="92"/>
      <c r="M10510" s="261"/>
    </row>
    <row r="10511">
      <c r="A10511" s="92"/>
      <c r="B10511" s="92"/>
      <c r="M10511" s="261"/>
    </row>
    <row r="10512">
      <c r="A10512" s="92"/>
      <c r="B10512" s="92"/>
      <c r="M10512" s="261"/>
    </row>
    <row r="10513">
      <c r="A10513" s="92"/>
      <c r="B10513" s="92"/>
      <c r="M10513" s="261"/>
    </row>
    <row r="10514">
      <c r="A10514" s="92"/>
      <c r="B10514" s="92"/>
      <c r="M10514" s="261"/>
    </row>
    <row r="10515">
      <c r="A10515" s="92"/>
      <c r="B10515" s="92"/>
      <c r="M10515" s="261"/>
    </row>
    <row r="10516">
      <c r="A10516" s="92"/>
      <c r="B10516" s="92"/>
      <c r="M10516" s="261"/>
    </row>
    <row r="10517">
      <c r="A10517" s="92"/>
      <c r="B10517" s="92"/>
      <c r="M10517" s="261"/>
    </row>
    <row r="10518">
      <c r="A10518" s="92"/>
      <c r="B10518" s="92"/>
      <c r="M10518" s="261"/>
    </row>
    <row r="10519">
      <c r="A10519" s="92"/>
      <c r="B10519" s="92"/>
      <c r="M10519" s="261"/>
    </row>
    <row r="10520">
      <c r="A10520" s="92"/>
      <c r="B10520" s="92"/>
      <c r="M10520" s="261"/>
    </row>
    <row r="10521">
      <c r="A10521" s="92"/>
      <c r="B10521" s="92"/>
      <c r="M10521" s="261"/>
    </row>
    <row r="10522">
      <c r="A10522" s="92"/>
      <c r="B10522" s="92"/>
      <c r="M10522" s="261"/>
    </row>
    <row r="10523">
      <c r="A10523" s="92"/>
      <c r="B10523" s="92"/>
      <c r="M10523" s="261"/>
    </row>
    <row r="10524">
      <c r="A10524" s="92"/>
      <c r="B10524" s="92"/>
      <c r="M10524" s="261"/>
    </row>
    <row r="10525">
      <c r="A10525" s="92"/>
      <c r="B10525" s="92"/>
      <c r="M10525" s="261"/>
    </row>
    <row r="10526">
      <c r="A10526" s="92"/>
      <c r="B10526" s="92"/>
      <c r="M10526" s="261"/>
    </row>
    <row r="10527">
      <c r="A10527" s="92"/>
      <c r="B10527" s="92"/>
      <c r="M10527" s="261"/>
    </row>
    <row r="10528">
      <c r="A10528" s="92"/>
      <c r="B10528" s="92"/>
      <c r="M10528" s="261"/>
    </row>
    <row r="10529">
      <c r="A10529" s="92"/>
      <c r="B10529" s="92"/>
      <c r="M10529" s="261"/>
    </row>
    <row r="10530">
      <c r="A10530" s="92"/>
      <c r="B10530" s="92"/>
      <c r="M10530" s="261"/>
    </row>
    <row r="10531">
      <c r="A10531" s="92"/>
      <c r="B10531" s="92"/>
      <c r="M10531" s="261"/>
    </row>
    <row r="10532">
      <c r="A10532" s="92"/>
      <c r="B10532" s="92"/>
      <c r="M10532" s="261"/>
    </row>
    <row r="10533">
      <c r="A10533" s="92"/>
      <c r="B10533" s="92"/>
      <c r="M10533" s="261"/>
    </row>
    <row r="10534">
      <c r="A10534" s="92"/>
      <c r="B10534" s="92"/>
      <c r="M10534" s="261"/>
    </row>
    <row r="10535">
      <c r="A10535" s="92"/>
      <c r="B10535" s="92"/>
      <c r="M10535" s="261"/>
    </row>
    <row r="10536">
      <c r="A10536" s="92"/>
      <c r="B10536" s="92"/>
      <c r="M10536" s="261"/>
    </row>
    <row r="10537">
      <c r="A10537" s="92"/>
      <c r="B10537" s="92"/>
      <c r="M10537" s="261"/>
    </row>
    <row r="10538">
      <c r="A10538" s="92"/>
      <c r="B10538" s="92"/>
      <c r="M10538" s="261"/>
    </row>
    <row r="10539">
      <c r="A10539" s="92"/>
      <c r="B10539" s="92"/>
      <c r="M10539" s="261"/>
    </row>
    <row r="10540">
      <c r="A10540" s="92"/>
      <c r="B10540" s="92"/>
      <c r="M10540" s="261"/>
    </row>
    <row r="10541">
      <c r="A10541" s="92"/>
      <c r="B10541" s="92"/>
      <c r="M10541" s="261"/>
    </row>
    <row r="10542">
      <c r="A10542" s="92"/>
      <c r="B10542" s="92"/>
      <c r="M10542" s="261"/>
    </row>
    <row r="10543">
      <c r="A10543" s="92"/>
      <c r="B10543" s="92"/>
      <c r="M10543" s="261"/>
    </row>
    <row r="10544">
      <c r="A10544" s="92"/>
      <c r="B10544" s="92"/>
      <c r="M10544" s="261"/>
    </row>
    <row r="10545">
      <c r="A10545" s="92"/>
      <c r="B10545" s="92"/>
      <c r="M10545" s="261"/>
    </row>
    <row r="10546">
      <c r="A10546" s="92"/>
      <c r="B10546" s="92"/>
      <c r="M10546" s="261"/>
    </row>
    <row r="10547">
      <c r="A10547" s="92"/>
      <c r="B10547" s="92"/>
      <c r="M10547" s="261"/>
    </row>
    <row r="10548">
      <c r="A10548" s="92"/>
      <c r="B10548" s="92"/>
      <c r="M10548" s="261"/>
    </row>
    <row r="10549">
      <c r="A10549" s="92"/>
      <c r="B10549" s="92"/>
      <c r="M10549" s="261"/>
    </row>
    <row r="10550">
      <c r="A10550" s="92"/>
      <c r="B10550" s="92"/>
      <c r="M10550" s="261"/>
    </row>
    <row r="10551">
      <c r="A10551" s="92"/>
      <c r="B10551" s="92"/>
      <c r="M10551" s="261"/>
    </row>
    <row r="10552">
      <c r="A10552" s="92"/>
      <c r="B10552" s="92"/>
      <c r="M10552" s="261"/>
    </row>
    <row r="10553">
      <c r="A10553" s="92"/>
      <c r="B10553" s="92"/>
      <c r="M10553" s="261"/>
    </row>
    <row r="10554">
      <c r="A10554" s="92"/>
      <c r="B10554" s="92"/>
      <c r="M10554" s="261"/>
    </row>
    <row r="10555">
      <c r="A10555" s="92"/>
      <c r="B10555" s="92"/>
      <c r="M10555" s="261"/>
    </row>
    <row r="10556">
      <c r="A10556" s="92"/>
      <c r="B10556" s="92"/>
      <c r="M10556" s="261"/>
    </row>
    <row r="10557">
      <c r="A10557" s="92"/>
      <c r="B10557" s="92"/>
      <c r="M10557" s="261"/>
    </row>
    <row r="10558">
      <c r="A10558" s="92"/>
      <c r="B10558" s="92"/>
      <c r="M10558" s="261"/>
    </row>
    <row r="10559">
      <c r="A10559" s="92"/>
      <c r="B10559" s="92"/>
      <c r="M10559" s="261"/>
    </row>
    <row r="10560">
      <c r="A10560" s="92"/>
      <c r="B10560" s="92"/>
      <c r="M10560" s="261"/>
    </row>
    <row r="10561">
      <c r="A10561" s="92"/>
      <c r="B10561" s="92"/>
      <c r="M10561" s="261"/>
    </row>
    <row r="10562">
      <c r="A10562" s="92"/>
      <c r="B10562" s="92"/>
      <c r="M10562" s="261"/>
    </row>
    <row r="10563">
      <c r="A10563" s="92"/>
      <c r="B10563" s="92"/>
      <c r="M10563" s="261"/>
    </row>
    <row r="10564">
      <c r="A10564" s="92"/>
      <c r="B10564" s="92"/>
      <c r="M10564" s="261"/>
    </row>
    <row r="10565">
      <c r="A10565" s="92"/>
      <c r="B10565" s="92"/>
      <c r="M10565" s="261"/>
    </row>
    <row r="10566">
      <c r="A10566" s="92"/>
      <c r="B10566" s="92"/>
      <c r="M10566" s="261"/>
    </row>
    <row r="10567">
      <c r="A10567" s="92"/>
      <c r="B10567" s="92"/>
      <c r="M10567" s="261"/>
    </row>
    <row r="10568">
      <c r="A10568" s="92"/>
      <c r="B10568" s="92"/>
      <c r="M10568" s="261"/>
    </row>
    <row r="10569">
      <c r="A10569" s="92"/>
      <c r="B10569" s="92"/>
      <c r="M10569" s="261"/>
    </row>
    <row r="10570">
      <c r="A10570" s="92"/>
      <c r="B10570" s="92"/>
      <c r="M10570" s="261"/>
    </row>
    <row r="10571">
      <c r="A10571" s="92"/>
      <c r="B10571" s="92"/>
      <c r="M10571" s="261"/>
    </row>
    <row r="10572">
      <c r="A10572" s="92"/>
      <c r="B10572" s="92"/>
      <c r="M10572" s="261"/>
    </row>
    <row r="10573">
      <c r="A10573" s="92"/>
      <c r="B10573" s="92"/>
      <c r="M10573" s="261"/>
    </row>
    <row r="10574">
      <c r="A10574" s="92"/>
      <c r="B10574" s="92"/>
      <c r="M10574" s="261"/>
    </row>
    <row r="10575">
      <c r="A10575" s="92"/>
      <c r="B10575" s="92"/>
      <c r="M10575" s="261"/>
    </row>
    <row r="10576">
      <c r="A10576" s="92"/>
      <c r="B10576" s="92"/>
      <c r="M10576" s="261"/>
    </row>
    <row r="10577">
      <c r="A10577" s="92"/>
      <c r="B10577" s="92"/>
      <c r="M10577" s="261"/>
    </row>
    <row r="10578">
      <c r="A10578" s="92"/>
      <c r="B10578" s="92"/>
      <c r="M10578" s="261"/>
    </row>
    <row r="10579">
      <c r="A10579" s="92"/>
      <c r="B10579" s="92"/>
      <c r="M10579" s="261"/>
    </row>
    <row r="10580">
      <c r="A10580" s="92"/>
      <c r="B10580" s="92"/>
      <c r="M10580" s="261"/>
    </row>
    <row r="10581">
      <c r="A10581" s="92"/>
      <c r="B10581" s="92"/>
      <c r="M10581" s="261"/>
    </row>
    <row r="10582">
      <c r="A10582" s="92"/>
      <c r="B10582" s="92"/>
      <c r="M10582" s="261"/>
    </row>
    <row r="10583">
      <c r="A10583" s="92"/>
      <c r="B10583" s="92"/>
      <c r="M10583" s="261"/>
    </row>
    <row r="10584">
      <c r="A10584" s="92"/>
      <c r="B10584" s="92"/>
      <c r="M10584" s="261"/>
    </row>
    <row r="10585">
      <c r="A10585" s="92"/>
      <c r="B10585" s="92"/>
      <c r="M10585" s="261"/>
    </row>
    <row r="10586">
      <c r="A10586" s="92"/>
      <c r="B10586" s="92"/>
      <c r="M10586" s="261"/>
    </row>
    <row r="10587">
      <c r="A10587" s="92"/>
      <c r="B10587" s="92"/>
      <c r="M10587" s="261"/>
    </row>
    <row r="10588">
      <c r="A10588" s="92"/>
      <c r="B10588" s="92"/>
      <c r="M10588" s="261"/>
    </row>
    <row r="10589">
      <c r="A10589" s="92"/>
      <c r="B10589" s="92"/>
      <c r="M10589" s="261"/>
    </row>
    <row r="10590">
      <c r="A10590" s="92"/>
      <c r="B10590" s="92"/>
      <c r="M10590" s="261"/>
    </row>
    <row r="10591">
      <c r="A10591" s="92"/>
      <c r="B10591" s="92"/>
      <c r="M10591" s="261"/>
    </row>
    <row r="10592">
      <c r="A10592" s="92"/>
      <c r="B10592" s="92"/>
      <c r="M10592" s="261"/>
    </row>
    <row r="10593">
      <c r="A10593" s="92"/>
      <c r="B10593" s="92"/>
      <c r="M10593" s="261"/>
    </row>
    <row r="10594">
      <c r="A10594" s="92"/>
      <c r="B10594" s="92"/>
      <c r="M10594" s="261"/>
    </row>
    <row r="10595">
      <c r="A10595" s="92"/>
      <c r="B10595" s="92"/>
      <c r="M10595" s="261"/>
    </row>
    <row r="10596">
      <c r="A10596" s="92"/>
      <c r="B10596" s="92"/>
      <c r="M10596" s="261"/>
    </row>
    <row r="10597">
      <c r="A10597" s="92"/>
      <c r="B10597" s="92"/>
      <c r="M10597" s="261"/>
    </row>
    <row r="10598">
      <c r="A10598" s="92"/>
      <c r="B10598" s="92"/>
      <c r="M10598" s="261"/>
    </row>
    <row r="10599">
      <c r="A10599" s="92"/>
      <c r="B10599" s="92"/>
      <c r="M10599" s="261"/>
    </row>
    <row r="10600">
      <c r="A10600" s="92"/>
      <c r="B10600" s="92"/>
      <c r="M10600" s="261"/>
    </row>
    <row r="10601">
      <c r="A10601" s="92"/>
      <c r="B10601" s="92"/>
      <c r="M10601" s="261"/>
    </row>
    <row r="10602">
      <c r="A10602" s="92"/>
      <c r="B10602" s="92"/>
      <c r="M10602" s="261"/>
    </row>
    <row r="10603">
      <c r="A10603" s="92"/>
      <c r="B10603" s="92"/>
      <c r="M10603" s="261"/>
    </row>
    <row r="10604">
      <c r="A10604" s="92"/>
      <c r="B10604" s="92"/>
      <c r="M10604" s="261"/>
    </row>
    <row r="10605">
      <c r="A10605" s="92"/>
      <c r="B10605" s="92"/>
      <c r="M10605" s="261"/>
    </row>
    <row r="10606">
      <c r="A10606" s="92"/>
      <c r="B10606" s="92"/>
      <c r="M10606" s="261"/>
    </row>
    <row r="10607">
      <c r="A10607" s="92"/>
      <c r="B10607" s="92"/>
      <c r="M10607" s="261"/>
    </row>
    <row r="10608">
      <c r="A10608" s="92"/>
      <c r="B10608" s="92"/>
      <c r="M10608" s="261"/>
    </row>
    <row r="10609">
      <c r="A10609" s="92"/>
      <c r="B10609" s="92"/>
      <c r="M10609" s="261"/>
    </row>
    <row r="10610">
      <c r="A10610" s="92"/>
      <c r="B10610" s="92"/>
      <c r="M10610" s="261"/>
    </row>
    <row r="10611">
      <c r="A10611" s="92"/>
      <c r="B10611" s="92"/>
      <c r="M10611" s="261"/>
    </row>
    <row r="10612">
      <c r="A10612" s="92"/>
      <c r="B10612" s="92"/>
      <c r="M10612" s="261"/>
    </row>
    <row r="10613">
      <c r="A10613" s="92"/>
      <c r="B10613" s="92"/>
      <c r="M10613" s="261"/>
    </row>
    <row r="10614">
      <c r="A10614" s="92"/>
      <c r="B10614" s="92"/>
      <c r="M10614" s="261"/>
    </row>
    <row r="10615">
      <c r="A10615" s="92"/>
      <c r="B10615" s="92"/>
      <c r="M10615" s="261"/>
    </row>
    <row r="10616">
      <c r="A10616" s="92"/>
      <c r="B10616" s="92"/>
      <c r="M10616" s="261"/>
    </row>
    <row r="10617">
      <c r="A10617" s="92"/>
      <c r="B10617" s="92"/>
      <c r="M10617" s="261"/>
    </row>
    <row r="10618">
      <c r="A10618" s="92"/>
      <c r="B10618" s="92"/>
      <c r="M10618" s="261"/>
    </row>
    <row r="10619">
      <c r="A10619" s="92"/>
      <c r="B10619" s="92"/>
      <c r="M10619" s="261"/>
    </row>
    <row r="10620">
      <c r="A10620" s="92"/>
      <c r="B10620" s="92"/>
      <c r="M10620" s="261"/>
    </row>
    <row r="10621">
      <c r="A10621" s="92"/>
      <c r="B10621" s="92"/>
      <c r="M10621" s="261"/>
    </row>
    <row r="10622">
      <c r="A10622" s="92"/>
      <c r="B10622" s="92"/>
      <c r="M10622" s="261"/>
    </row>
    <row r="10623">
      <c r="A10623" s="92"/>
      <c r="B10623" s="92"/>
      <c r="M10623" s="261"/>
    </row>
    <row r="10624">
      <c r="A10624" s="92"/>
      <c r="B10624" s="92"/>
      <c r="M10624" s="261"/>
    </row>
    <row r="10625">
      <c r="A10625" s="92"/>
      <c r="B10625" s="92"/>
      <c r="M10625" s="261"/>
    </row>
    <row r="10626">
      <c r="A10626" s="92"/>
      <c r="B10626" s="92"/>
      <c r="M10626" s="261"/>
    </row>
    <row r="10627">
      <c r="A10627" s="92"/>
      <c r="B10627" s="92"/>
      <c r="M10627" s="261"/>
    </row>
    <row r="10628">
      <c r="A10628" s="92"/>
      <c r="B10628" s="92"/>
      <c r="M10628" s="261"/>
    </row>
    <row r="10629">
      <c r="A10629" s="92"/>
      <c r="B10629" s="92"/>
      <c r="M10629" s="261"/>
    </row>
    <row r="10630">
      <c r="A10630" s="92"/>
      <c r="B10630" s="92"/>
      <c r="M10630" s="261"/>
    </row>
    <row r="10631">
      <c r="A10631" s="92"/>
      <c r="B10631" s="92"/>
      <c r="M10631" s="261"/>
    </row>
    <row r="10632">
      <c r="A10632" s="92"/>
      <c r="B10632" s="92"/>
      <c r="M10632" s="261"/>
    </row>
    <row r="10633">
      <c r="A10633" s="92"/>
      <c r="B10633" s="92"/>
      <c r="M10633" s="261"/>
    </row>
    <row r="10634">
      <c r="A10634" s="92"/>
      <c r="B10634" s="92"/>
      <c r="M10634" s="261"/>
    </row>
    <row r="10635">
      <c r="A10635" s="92"/>
      <c r="B10635" s="92"/>
      <c r="M10635" s="261"/>
    </row>
    <row r="10636">
      <c r="A10636" s="92"/>
      <c r="B10636" s="92"/>
      <c r="M10636" s="261"/>
    </row>
    <row r="10637">
      <c r="A10637" s="92"/>
      <c r="B10637" s="92"/>
      <c r="M10637" s="261"/>
    </row>
    <row r="10638">
      <c r="A10638" s="92"/>
      <c r="B10638" s="92"/>
      <c r="M10638" s="261"/>
    </row>
    <row r="10639">
      <c r="A10639" s="92"/>
      <c r="B10639" s="92"/>
      <c r="M10639" s="261"/>
    </row>
    <row r="10640">
      <c r="A10640" s="92"/>
      <c r="B10640" s="92"/>
      <c r="M10640" s="261"/>
    </row>
    <row r="10641">
      <c r="A10641" s="92"/>
      <c r="B10641" s="92"/>
      <c r="M10641" s="261"/>
    </row>
    <row r="10642">
      <c r="A10642" s="92"/>
      <c r="B10642" s="92"/>
      <c r="M10642" s="261"/>
    </row>
    <row r="10643">
      <c r="A10643" s="92"/>
      <c r="B10643" s="92"/>
      <c r="M10643" s="261"/>
    </row>
    <row r="10644">
      <c r="A10644" s="92"/>
      <c r="B10644" s="92"/>
      <c r="M10644" s="261"/>
    </row>
    <row r="10645">
      <c r="A10645" s="92"/>
      <c r="B10645" s="92"/>
      <c r="M10645" s="261"/>
    </row>
    <row r="10646">
      <c r="A10646" s="92"/>
      <c r="B10646" s="92"/>
      <c r="M10646" s="261"/>
    </row>
    <row r="10647">
      <c r="A10647" s="92"/>
      <c r="B10647" s="92"/>
      <c r="M10647" s="261"/>
    </row>
    <row r="10648">
      <c r="A10648" s="92"/>
      <c r="B10648" s="92"/>
      <c r="M10648" s="261"/>
    </row>
    <row r="10649">
      <c r="A10649" s="92"/>
      <c r="B10649" s="92"/>
      <c r="M10649" s="261"/>
    </row>
    <row r="10650">
      <c r="A10650" s="92"/>
      <c r="B10650" s="92"/>
      <c r="M10650" s="261"/>
    </row>
    <row r="10651">
      <c r="A10651" s="92"/>
      <c r="B10651" s="92"/>
      <c r="M10651" s="261"/>
    </row>
    <row r="10652">
      <c r="A10652" s="92"/>
      <c r="B10652" s="92"/>
      <c r="M10652" s="261"/>
    </row>
    <row r="10653">
      <c r="A10653" s="92"/>
      <c r="B10653" s="92"/>
      <c r="M10653" s="261"/>
    </row>
    <row r="10654">
      <c r="A10654" s="92"/>
      <c r="B10654" s="92"/>
      <c r="M10654" s="261"/>
    </row>
    <row r="10655">
      <c r="A10655" s="92"/>
      <c r="B10655" s="92"/>
      <c r="M10655" s="261"/>
    </row>
    <row r="10656">
      <c r="A10656" s="92"/>
      <c r="B10656" s="92"/>
      <c r="M10656" s="261"/>
    </row>
    <row r="10657">
      <c r="A10657" s="92"/>
      <c r="B10657" s="92"/>
      <c r="M10657" s="261"/>
    </row>
    <row r="10658">
      <c r="A10658" s="92"/>
      <c r="B10658" s="92"/>
      <c r="M10658" s="261"/>
    </row>
    <row r="10659">
      <c r="A10659" s="92"/>
      <c r="B10659" s="92"/>
      <c r="M10659" s="261"/>
    </row>
    <row r="10660">
      <c r="A10660" s="92"/>
      <c r="B10660" s="92"/>
      <c r="M10660" s="261"/>
    </row>
    <row r="10661">
      <c r="A10661" s="92"/>
      <c r="B10661" s="92"/>
      <c r="M10661" s="261"/>
    </row>
    <row r="10662">
      <c r="A10662" s="92"/>
      <c r="B10662" s="92"/>
      <c r="M10662" s="261"/>
    </row>
    <row r="10663">
      <c r="A10663" s="92"/>
      <c r="B10663" s="92"/>
      <c r="M10663" s="261"/>
    </row>
    <row r="10664">
      <c r="A10664" s="92"/>
      <c r="B10664" s="92"/>
      <c r="M10664" s="261"/>
    </row>
    <row r="10665">
      <c r="A10665" s="92"/>
      <c r="B10665" s="92"/>
      <c r="M10665" s="261"/>
    </row>
    <row r="10666">
      <c r="A10666" s="92"/>
      <c r="B10666" s="92"/>
      <c r="M10666" s="261"/>
    </row>
    <row r="10667">
      <c r="A10667" s="92"/>
      <c r="B10667" s="92"/>
      <c r="M10667" s="261"/>
    </row>
    <row r="10668">
      <c r="A10668" s="92"/>
      <c r="B10668" s="92"/>
      <c r="M10668" s="261"/>
    </row>
    <row r="10669">
      <c r="A10669" s="92"/>
      <c r="B10669" s="92"/>
      <c r="M10669" s="261"/>
    </row>
    <row r="10670">
      <c r="A10670" s="92"/>
      <c r="B10670" s="92"/>
      <c r="M10670" s="261"/>
    </row>
    <row r="10671">
      <c r="A10671" s="92"/>
      <c r="B10671" s="92"/>
      <c r="M10671" s="261"/>
    </row>
    <row r="10672">
      <c r="A10672" s="92"/>
      <c r="B10672" s="92"/>
      <c r="M10672" s="261"/>
    </row>
    <row r="10673">
      <c r="A10673" s="92"/>
      <c r="B10673" s="92"/>
      <c r="M10673" s="261"/>
    </row>
    <row r="10674">
      <c r="A10674" s="92"/>
      <c r="B10674" s="92"/>
      <c r="M10674" s="261"/>
    </row>
    <row r="10675">
      <c r="A10675" s="92"/>
      <c r="B10675" s="92"/>
      <c r="M10675" s="261"/>
    </row>
    <row r="10676">
      <c r="A10676" s="92"/>
      <c r="B10676" s="92"/>
      <c r="M10676" s="261"/>
    </row>
    <row r="10677">
      <c r="A10677" s="92"/>
      <c r="B10677" s="92"/>
      <c r="M10677" s="261"/>
    </row>
    <row r="10678">
      <c r="A10678" s="92"/>
      <c r="B10678" s="92"/>
      <c r="M10678" s="261"/>
    </row>
    <row r="10679">
      <c r="A10679" s="92"/>
      <c r="B10679" s="92"/>
      <c r="M10679" s="261"/>
    </row>
    <row r="10680">
      <c r="A10680" s="92"/>
      <c r="B10680" s="92"/>
      <c r="M10680" s="261"/>
    </row>
    <row r="10681">
      <c r="A10681" s="92"/>
      <c r="B10681" s="92"/>
      <c r="M10681" s="261"/>
    </row>
    <row r="10682">
      <c r="A10682" s="92"/>
      <c r="B10682" s="92"/>
      <c r="M10682" s="261"/>
    </row>
    <row r="10683">
      <c r="A10683" s="92"/>
      <c r="B10683" s="92"/>
      <c r="M10683" s="261"/>
    </row>
  </sheetData>
  <mergeCells count="8">
    <mergeCell ref="M2:M842"/>
    <mergeCell ref="M843:M1683"/>
    <mergeCell ref="M1684:M2524"/>
    <mergeCell ref="M2525:M3365"/>
    <mergeCell ref="M3366:M4206"/>
    <mergeCell ref="M4207:M5047"/>
    <mergeCell ref="M5048:M5888"/>
    <mergeCell ref="M5889:M6729"/>
  </mergeCells>
  <drawing r:id="rId1"/>
</worksheet>
</file>